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-30" yWindow="270" windowWidth="14325" windowHeight="12555"/>
  </bookViews>
  <sheets>
    <sheet name="7.1.- 2019" sheetId="2" r:id="rId1"/>
    <sheet name="7.2.-2019" sheetId="6" r:id="rId2"/>
    <sheet name="8-2019" sheetId="3" r:id="rId3"/>
    <sheet name="9.-2019" sheetId="4" r:id="rId4"/>
    <sheet name="12.-2019" sheetId="5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</externalReferences>
  <definedNames>
    <definedName name="\a" localSheetId="4">#REF!</definedName>
    <definedName name="\a" localSheetId="0">#REF!</definedName>
    <definedName name="\a" localSheetId="1">#REF!</definedName>
    <definedName name="\a" localSheetId="3">#REF!</definedName>
    <definedName name="\a">#REF!</definedName>
    <definedName name="\m" localSheetId="4">#REF!</definedName>
    <definedName name="\m" localSheetId="0">#REF!</definedName>
    <definedName name="\m" localSheetId="1">#REF!</definedName>
    <definedName name="\m" localSheetId="3">#REF!</definedName>
    <definedName name="\m">#REF!</definedName>
    <definedName name="\n" localSheetId="4">#REF!</definedName>
    <definedName name="\n" localSheetId="0">#REF!</definedName>
    <definedName name="\n" localSheetId="1">#REF!</definedName>
    <definedName name="\n" localSheetId="3">#REF!</definedName>
    <definedName name="\n">#REF!</definedName>
    <definedName name="\o" localSheetId="4">#REF!</definedName>
    <definedName name="\o" localSheetId="0">#REF!</definedName>
    <definedName name="\o" localSheetId="1">#REF!</definedName>
    <definedName name="\o" localSheetId="3">#REF!</definedName>
    <definedName name="\o">#REF!</definedName>
    <definedName name="________________M8">#N/A</definedName>
    <definedName name="________________M9">#N/A</definedName>
    <definedName name="________________q11">#N/A</definedName>
    <definedName name="________________q15">#N/A</definedName>
    <definedName name="________________q17">#N/A</definedName>
    <definedName name="________________q2">#N/A</definedName>
    <definedName name="________________q3">#N/A</definedName>
    <definedName name="________________q4">#N/A</definedName>
    <definedName name="________________q5">#N/A</definedName>
    <definedName name="________________q6">#N/A</definedName>
    <definedName name="________________q7">#N/A</definedName>
    <definedName name="________________q8">#N/A</definedName>
    <definedName name="________________q9">#N/A</definedName>
    <definedName name="_______________M8">#N/A</definedName>
    <definedName name="_______________M9">#N/A</definedName>
    <definedName name="_______________q11">#N/A</definedName>
    <definedName name="_______________q15">#N/A</definedName>
    <definedName name="_______________q17">#N/A</definedName>
    <definedName name="_______________q2">#N/A</definedName>
    <definedName name="_______________q3">#N/A</definedName>
    <definedName name="_______________q4">#N/A</definedName>
    <definedName name="_______________q5">#N/A</definedName>
    <definedName name="_______________q6">#N/A</definedName>
    <definedName name="_______________q7">#N/A</definedName>
    <definedName name="_______________q8">#N/A</definedName>
    <definedName name="_______________q9">#N/A</definedName>
    <definedName name="_______________SP1" localSheetId="4">[1]FES!#REF!</definedName>
    <definedName name="_______________SP1" localSheetId="0">[1]FES!#REF!</definedName>
    <definedName name="_______________SP1" localSheetId="3">[1]FES!#REF!</definedName>
    <definedName name="_______________SP1">[1]FES!#REF!</definedName>
    <definedName name="_______________SP10" localSheetId="4">[1]FES!#REF!</definedName>
    <definedName name="_______________SP10" localSheetId="0">[1]FES!#REF!</definedName>
    <definedName name="_______________SP10" localSheetId="3">[1]FES!#REF!</definedName>
    <definedName name="_______________SP10">[1]FES!#REF!</definedName>
    <definedName name="_______________SP11" localSheetId="4">[1]FES!#REF!</definedName>
    <definedName name="_______________SP11" localSheetId="0">[1]FES!#REF!</definedName>
    <definedName name="_______________SP11" localSheetId="3">[1]FES!#REF!</definedName>
    <definedName name="_______________SP11">[1]FES!#REF!</definedName>
    <definedName name="_______________SP12" localSheetId="4">[1]FES!#REF!</definedName>
    <definedName name="_______________SP12" localSheetId="0">[1]FES!#REF!</definedName>
    <definedName name="_______________SP12" localSheetId="3">[1]FES!#REF!</definedName>
    <definedName name="_______________SP12">[1]FES!#REF!</definedName>
    <definedName name="_______________SP13" localSheetId="4">[1]FES!#REF!</definedName>
    <definedName name="_______________SP13" localSheetId="0">[1]FES!#REF!</definedName>
    <definedName name="_______________SP13" localSheetId="3">[1]FES!#REF!</definedName>
    <definedName name="_______________SP13">[1]FES!#REF!</definedName>
    <definedName name="_______________SP14" localSheetId="4">[1]FES!#REF!</definedName>
    <definedName name="_______________SP14" localSheetId="0">[1]FES!#REF!</definedName>
    <definedName name="_______________SP14" localSheetId="3">[1]FES!#REF!</definedName>
    <definedName name="_______________SP14">[1]FES!#REF!</definedName>
    <definedName name="_______________SP15" localSheetId="4">[1]FES!#REF!</definedName>
    <definedName name="_______________SP15" localSheetId="0">[1]FES!#REF!</definedName>
    <definedName name="_______________SP15" localSheetId="3">[1]FES!#REF!</definedName>
    <definedName name="_______________SP15">[1]FES!#REF!</definedName>
    <definedName name="_______________SP16" localSheetId="4">[1]FES!#REF!</definedName>
    <definedName name="_______________SP16" localSheetId="0">[1]FES!#REF!</definedName>
    <definedName name="_______________SP16" localSheetId="3">[1]FES!#REF!</definedName>
    <definedName name="_______________SP16">[1]FES!#REF!</definedName>
    <definedName name="_______________SP17" localSheetId="4">[1]FES!#REF!</definedName>
    <definedName name="_______________SP17" localSheetId="0">[1]FES!#REF!</definedName>
    <definedName name="_______________SP17" localSheetId="3">[1]FES!#REF!</definedName>
    <definedName name="_______________SP17">[1]FES!#REF!</definedName>
    <definedName name="_______________SP18" localSheetId="4">[1]FES!#REF!</definedName>
    <definedName name="_______________SP18" localSheetId="0">[1]FES!#REF!</definedName>
    <definedName name="_______________SP18" localSheetId="3">[1]FES!#REF!</definedName>
    <definedName name="_______________SP18">[1]FES!#REF!</definedName>
    <definedName name="_______________SP19" localSheetId="4">[1]FES!#REF!</definedName>
    <definedName name="_______________SP19" localSheetId="0">[1]FES!#REF!</definedName>
    <definedName name="_______________SP19" localSheetId="3">[1]FES!#REF!</definedName>
    <definedName name="_______________SP19">[1]FES!#REF!</definedName>
    <definedName name="_______________SP2" localSheetId="4">[1]FES!#REF!</definedName>
    <definedName name="_______________SP2" localSheetId="0">[1]FES!#REF!</definedName>
    <definedName name="_______________SP2" localSheetId="3">[1]FES!#REF!</definedName>
    <definedName name="_______________SP2">[1]FES!#REF!</definedName>
    <definedName name="_______________SP20" localSheetId="4">[1]FES!#REF!</definedName>
    <definedName name="_______________SP20" localSheetId="0">[1]FES!#REF!</definedName>
    <definedName name="_______________SP20" localSheetId="3">[1]FES!#REF!</definedName>
    <definedName name="_______________SP20">[1]FES!#REF!</definedName>
    <definedName name="_______________SP3" localSheetId="4">[1]FES!#REF!</definedName>
    <definedName name="_______________SP3" localSheetId="0">[1]FES!#REF!</definedName>
    <definedName name="_______________SP3" localSheetId="3">[1]FES!#REF!</definedName>
    <definedName name="_______________SP3">[1]FES!#REF!</definedName>
    <definedName name="_______________SP4" localSheetId="4">[1]FES!#REF!</definedName>
    <definedName name="_______________SP4" localSheetId="0">[1]FES!#REF!</definedName>
    <definedName name="_______________SP4" localSheetId="3">[1]FES!#REF!</definedName>
    <definedName name="_______________SP4">[1]FES!#REF!</definedName>
    <definedName name="_______________SP5" localSheetId="4">[1]FES!#REF!</definedName>
    <definedName name="_______________SP5" localSheetId="0">[1]FES!#REF!</definedName>
    <definedName name="_______________SP5" localSheetId="3">[1]FES!#REF!</definedName>
    <definedName name="_______________SP5">[1]FES!#REF!</definedName>
    <definedName name="_______________SP7" localSheetId="4">[1]FES!#REF!</definedName>
    <definedName name="_______________SP7" localSheetId="0">[1]FES!#REF!</definedName>
    <definedName name="_______________SP7" localSheetId="3">[1]FES!#REF!</definedName>
    <definedName name="_______________SP7">[1]FES!#REF!</definedName>
    <definedName name="_______________SP8" localSheetId="4">[1]FES!#REF!</definedName>
    <definedName name="_______________SP8" localSheetId="0">[1]FES!#REF!</definedName>
    <definedName name="_______________SP8" localSheetId="3">[1]FES!#REF!</definedName>
    <definedName name="_______________SP8">[1]FES!#REF!</definedName>
    <definedName name="_______________SP9" localSheetId="4">[1]FES!#REF!</definedName>
    <definedName name="_______________SP9" localSheetId="0">[1]FES!#REF!</definedName>
    <definedName name="_______________SP9" localSheetId="3">[1]FES!#REF!</definedName>
    <definedName name="_______________SP9">[1]FES!#REF!</definedName>
    <definedName name="______________FY1">#N/A</definedName>
    <definedName name="______________M8">#N/A</definedName>
    <definedName name="______________M9">#N/A</definedName>
    <definedName name="______________q11">#N/A</definedName>
    <definedName name="______________q15">#N/A</definedName>
    <definedName name="______________q17">#N/A</definedName>
    <definedName name="______________q2">#N/A</definedName>
    <definedName name="______________q3">#N/A</definedName>
    <definedName name="______________q4">#N/A</definedName>
    <definedName name="______________q5">#N/A</definedName>
    <definedName name="______________q6">#N/A</definedName>
    <definedName name="______________q7">#N/A</definedName>
    <definedName name="______________q8">#N/A</definedName>
    <definedName name="______________q9">#N/A</definedName>
    <definedName name="______________SP1" localSheetId="4">[1]FES!#REF!</definedName>
    <definedName name="______________SP1" localSheetId="0">[1]FES!#REF!</definedName>
    <definedName name="______________SP1" localSheetId="3">[1]FES!#REF!</definedName>
    <definedName name="______________SP1">[1]FES!#REF!</definedName>
    <definedName name="______________SP10" localSheetId="4">[1]FES!#REF!</definedName>
    <definedName name="______________SP10" localSheetId="0">[1]FES!#REF!</definedName>
    <definedName name="______________SP10" localSheetId="3">[1]FES!#REF!</definedName>
    <definedName name="______________SP10">[1]FES!#REF!</definedName>
    <definedName name="______________SP11" localSheetId="4">[1]FES!#REF!</definedName>
    <definedName name="______________SP11" localSheetId="0">[1]FES!#REF!</definedName>
    <definedName name="______________SP11" localSheetId="3">[1]FES!#REF!</definedName>
    <definedName name="______________SP11">[1]FES!#REF!</definedName>
    <definedName name="______________SP12" localSheetId="4">[1]FES!#REF!</definedName>
    <definedName name="______________SP12" localSheetId="0">[1]FES!#REF!</definedName>
    <definedName name="______________SP12" localSheetId="3">[1]FES!#REF!</definedName>
    <definedName name="______________SP12">[1]FES!#REF!</definedName>
    <definedName name="______________SP13" localSheetId="4">[1]FES!#REF!</definedName>
    <definedName name="______________SP13" localSheetId="0">[1]FES!#REF!</definedName>
    <definedName name="______________SP13" localSheetId="3">[1]FES!#REF!</definedName>
    <definedName name="______________SP13">[1]FES!#REF!</definedName>
    <definedName name="______________SP14" localSheetId="4">[1]FES!#REF!</definedName>
    <definedName name="______________SP14" localSheetId="0">[1]FES!#REF!</definedName>
    <definedName name="______________SP14" localSheetId="3">[1]FES!#REF!</definedName>
    <definedName name="______________SP14">[1]FES!#REF!</definedName>
    <definedName name="______________SP15" localSheetId="4">[1]FES!#REF!</definedName>
    <definedName name="______________SP15" localSheetId="0">[1]FES!#REF!</definedName>
    <definedName name="______________SP15" localSheetId="3">[1]FES!#REF!</definedName>
    <definedName name="______________SP15">[1]FES!#REF!</definedName>
    <definedName name="______________SP16" localSheetId="4">[1]FES!#REF!</definedName>
    <definedName name="______________SP16" localSheetId="0">[1]FES!#REF!</definedName>
    <definedName name="______________SP16" localSheetId="3">[1]FES!#REF!</definedName>
    <definedName name="______________SP16">[1]FES!#REF!</definedName>
    <definedName name="______________SP17" localSheetId="4">[1]FES!#REF!</definedName>
    <definedName name="______________SP17" localSheetId="0">[1]FES!#REF!</definedName>
    <definedName name="______________SP17" localSheetId="3">[1]FES!#REF!</definedName>
    <definedName name="______________SP17">[1]FES!#REF!</definedName>
    <definedName name="______________SP18" localSheetId="4">[1]FES!#REF!</definedName>
    <definedName name="______________SP18" localSheetId="0">[1]FES!#REF!</definedName>
    <definedName name="______________SP18" localSheetId="3">[1]FES!#REF!</definedName>
    <definedName name="______________SP18">[1]FES!#REF!</definedName>
    <definedName name="______________SP19" localSheetId="4">[1]FES!#REF!</definedName>
    <definedName name="______________SP19" localSheetId="0">[1]FES!#REF!</definedName>
    <definedName name="______________SP19" localSheetId="3">[1]FES!#REF!</definedName>
    <definedName name="______________SP19">[1]FES!#REF!</definedName>
    <definedName name="______________SP2" localSheetId="4">[1]FES!#REF!</definedName>
    <definedName name="______________SP2" localSheetId="0">[1]FES!#REF!</definedName>
    <definedName name="______________SP2" localSheetId="3">[1]FES!#REF!</definedName>
    <definedName name="______________SP2">[1]FES!#REF!</definedName>
    <definedName name="______________SP20" localSheetId="4">[1]FES!#REF!</definedName>
    <definedName name="______________SP20" localSheetId="0">[1]FES!#REF!</definedName>
    <definedName name="______________SP20" localSheetId="3">[1]FES!#REF!</definedName>
    <definedName name="______________SP20">[1]FES!#REF!</definedName>
    <definedName name="______________SP3" localSheetId="4">[1]FES!#REF!</definedName>
    <definedName name="______________SP3" localSheetId="0">[1]FES!#REF!</definedName>
    <definedName name="______________SP3" localSheetId="3">[1]FES!#REF!</definedName>
    <definedName name="______________SP3">[1]FES!#REF!</definedName>
    <definedName name="______________SP4" localSheetId="4">[1]FES!#REF!</definedName>
    <definedName name="______________SP4" localSheetId="0">[1]FES!#REF!</definedName>
    <definedName name="______________SP4" localSheetId="3">[1]FES!#REF!</definedName>
    <definedName name="______________SP4">[1]FES!#REF!</definedName>
    <definedName name="______________SP5" localSheetId="4">[1]FES!#REF!</definedName>
    <definedName name="______________SP5" localSheetId="0">[1]FES!#REF!</definedName>
    <definedName name="______________SP5" localSheetId="3">[1]FES!#REF!</definedName>
    <definedName name="______________SP5">[1]FES!#REF!</definedName>
    <definedName name="______________SP7" localSheetId="4">[1]FES!#REF!</definedName>
    <definedName name="______________SP7" localSheetId="0">[1]FES!#REF!</definedName>
    <definedName name="______________SP7" localSheetId="3">[1]FES!#REF!</definedName>
    <definedName name="______________SP7">[1]FES!#REF!</definedName>
    <definedName name="______________SP8" localSheetId="4">[1]FES!#REF!</definedName>
    <definedName name="______________SP8" localSheetId="0">[1]FES!#REF!</definedName>
    <definedName name="______________SP8" localSheetId="3">[1]FES!#REF!</definedName>
    <definedName name="______________SP8">[1]FES!#REF!</definedName>
    <definedName name="______________SP9" localSheetId="4">[1]FES!#REF!</definedName>
    <definedName name="______________SP9" localSheetId="0">[1]FES!#REF!</definedName>
    <definedName name="______________SP9" localSheetId="3">[1]FES!#REF!</definedName>
    <definedName name="______________SP9">[1]FES!#REF!</definedName>
    <definedName name="_____________FY1">#N/A</definedName>
    <definedName name="_____________M8">#N/A</definedName>
    <definedName name="_____________M9">#N/A</definedName>
    <definedName name="_____________Num2" localSheetId="4">#REF!</definedName>
    <definedName name="_____________Num2" localSheetId="0">#REF!</definedName>
    <definedName name="_____________Num2" localSheetId="3">#REF!</definedName>
    <definedName name="_____________Num2">#REF!</definedName>
    <definedName name="_____________q11">#N/A</definedName>
    <definedName name="_____________q15">#N/A</definedName>
    <definedName name="_____________q17">#N/A</definedName>
    <definedName name="_____________q2">#N/A</definedName>
    <definedName name="_____________q3">#N/A</definedName>
    <definedName name="_____________q4">#N/A</definedName>
    <definedName name="_____________q5">#N/A</definedName>
    <definedName name="_____________q6">#N/A</definedName>
    <definedName name="_____________q7">#N/A</definedName>
    <definedName name="_____________q8">#N/A</definedName>
    <definedName name="_____________q9">#N/A</definedName>
    <definedName name="_____________SP1" localSheetId="4">[1]FES!#REF!</definedName>
    <definedName name="_____________SP1" localSheetId="0">[1]FES!#REF!</definedName>
    <definedName name="_____________SP1" localSheetId="3">[1]FES!#REF!</definedName>
    <definedName name="_____________SP1">[1]FES!#REF!</definedName>
    <definedName name="_____________SP10" localSheetId="4">[1]FES!#REF!</definedName>
    <definedName name="_____________SP10" localSheetId="0">[1]FES!#REF!</definedName>
    <definedName name="_____________SP10" localSheetId="3">[1]FES!#REF!</definedName>
    <definedName name="_____________SP10">[1]FES!#REF!</definedName>
    <definedName name="_____________SP11" localSheetId="4">[1]FES!#REF!</definedName>
    <definedName name="_____________SP11" localSheetId="0">[1]FES!#REF!</definedName>
    <definedName name="_____________SP11" localSheetId="3">[1]FES!#REF!</definedName>
    <definedName name="_____________SP11">[1]FES!#REF!</definedName>
    <definedName name="_____________SP12" localSheetId="4">[1]FES!#REF!</definedName>
    <definedName name="_____________SP12" localSheetId="0">[1]FES!#REF!</definedName>
    <definedName name="_____________SP12" localSheetId="3">[1]FES!#REF!</definedName>
    <definedName name="_____________SP12">[1]FES!#REF!</definedName>
    <definedName name="_____________SP13" localSheetId="4">[1]FES!#REF!</definedName>
    <definedName name="_____________SP13" localSheetId="0">[1]FES!#REF!</definedName>
    <definedName name="_____________SP13" localSheetId="3">[1]FES!#REF!</definedName>
    <definedName name="_____________SP13">[1]FES!#REF!</definedName>
    <definedName name="_____________SP14" localSheetId="4">[1]FES!#REF!</definedName>
    <definedName name="_____________SP14" localSheetId="0">[1]FES!#REF!</definedName>
    <definedName name="_____________SP14" localSheetId="3">[1]FES!#REF!</definedName>
    <definedName name="_____________SP14">[1]FES!#REF!</definedName>
    <definedName name="_____________SP15" localSheetId="4">[1]FES!#REF!</definedName>
    <definedName name="_____________SP15" localSheetId="0">[1]FES!#REF!</definedName>
    <definedName name="_____________SP15" localSheetId="3">[1]FES!#REF!</definedName>
    <definedName name="_____________SP15">[1]FES!#REF!</definedName>
    <definedName name="_____________SP16" localSheetId="4">[1]FES!#REF!</definedName>
    <definedName name="_____________SP16" localSheetId="0">[1]FES!#REF!</definedName>
    <definedName name="_____________SP16" localSheetId="3">[1]FES!#REF!</definedName>
    <definedName name="_____________SP16">[1]FES!#REF!</definedName>
    <definedName name="_____________SP17" localSheetId="4">[1]FES!#REF!</definedName>
    <definedName name="_____________SP17" localSheetId="0">[1]FES!#REF!</definedName>
    <definedName name="_____________SP17" localSheetId="3">[1]FES!#REF!</definedName>
    <definedName name="_____________SP17">[1]FES!#REF!</definedName>
    <definedName name="_____________SP18" localSheetId="4">[1]FES!#REF!</definedName>
    <definedName name="_____________SP18" localSheetId="0">[1]FES!#REF!</definedName>
    <definedName name="_____________SP18" localSheetId="3">[1]FES!#REF!</definedName>
    <definedName name="_____________SP18">[1]FES!#REF!</definedName>
    <definedName name="_____________SP19" localSheetId="4">[1]FES!#REF!</definedName>
    <definedName name="_____________SP19" localSheetId="0">[1]FES!#REF!</definedName>
    <definedName name="_____________SP19" localSheetId="3">[1]FES!#REF!</definedName>
    <definedName name="_____________SP19">[1]FES!#REF!</definedName>
    <definedName name="_____________SP2" localSheetId="4">[1]FES!#REF!</definedName>
    <definedName name="_____________SP2" localSheetId="0">[1]FES!#REF!</definedName>
    <definedName name="_____________SP2" localSheetId="3">[1]FES!#REF!</definedName>
    <definedName name="_____________SP2">[1]FES!#REF!</definedName>
    <definedName name="_____________SP20" localSheetId="4">[1]FES!#REF!</definedName>
    <definedName name="_____________SP20" localSheetId="0">[1]FES!#REF!</definedName>
    <definedName name="_____________SP20" localSheetId="3">[1]FES!#REF!</definedName>
    <definedName name="_____________SP20">[1]FES!#REF!</definedName>
    <definedName name="_____________SP3" localSheetId="4">[1]FES!#REF!</definedName>
    <definedName name="_____________SP3" localSheetId="0">[1]FES!#REF!</definedName>
    <definedName name="_____________SP3" localSheetId="3">[1]FES!#REF!</definedName>
    <definedName name="_____________SP3">[1]FES!#REF!</definedName>
    <definedName name="_____________SP4" localSheetId="4">[1]FES!#REF!</definedName>
    <definedName name="_____________SP4" localSheetId="0">[1]FES!#REF!</definedName>
    <definedName name="_____________SP4" localSheetId="3">[1]FES!#REF!</definedName>
    <definedName name="_____________SP4">[1]FES!#REF!</definedName>
    <definedName name="_____________SP5" localSheetId="4">[1]FES!#REF!</definedName>
    <definedName name="_____________SP5" localSheetId="0">[1]FES!#REF!</definedName>
    <definedName name="_____________SP5" localSheetId="3">[1]FES!#REF!</definedName>
    <definedName name="_____________SP5">[1]FES!#REF!</definedName>
    <definedName name="_____________SP7" localSheetId="4">[1]FES!#REF!</definedName>
    <definedName name="_____________SP7" localSheetId="0">[1]FES!#REF!</definedName>
    <definedName name="_____________SP7" localSheetId="3">[1]FES!#REF!</definedName>
    <definedName name="_____________SP7">[1]FES!#REF!</definedName>
    <definedName name="_____________SP8" localSheetId="4">[1]FES!#REF!</definedName>
    <definedName name="_____________SP8" localSheetId="0">[1]FES!#REF!</definedName>
    <definedName name="_____________SP8" localSheetId="3">[1]FES!#REF!</definedName>
    <definedName name="_____________SP8">[1]FES!#REF!</definedName>
    <definedName name="_____________SP9" localSheetId="4">[1]FES!#REF!</definedName>
    <definedName name="_____________SP9" localSheetId="0">[1]FES!#REF!</definedName>
    <definedName name="_____________SP9" localSheetId="3">[1]FES!#REF!</definedName>
    <definedName name="_____________SP9">[1]FES!#REF!</definedName>
    <definedName name="____________FY1">#N/A</definedName>
    <definedName name="____________M8">#N/A</definedName>
    <definedName name="____________M9">#N/A</definedName>
    <definedName name="____________Num2" localSheetId="4">#REF!</definedName>
    <definedName name="____________Num2" localSheetId="0">#REF!</definedName>
    <definedName name="____________Num2" localSheetId="3">#REF!</definedName>
    <definedName name="____________Num2">#REF!</definedName>
    <definedName name="____________q11">#N/A</definedName>
    <definedName name="____________q15">#N/A</definedName>
    <definedName name="____________q17">#N/A</definedName>
    <definedName name="____________q2">#N/A</definedName>
    <definedName name="____________q3">#N/A</definedName>
    <definedName name="____________q4">#N/A</definedName>
    <definedName name="____________q5">#N/A</definedName>
    <definedName name="____________q6">#N/A</definedName>
    <definedName name="____________q7">#N/A</definedName>
    <definedName name="____________q8">#N/A</definedName>
    <definedName name="____________q9">#N/A</definedName>
    <definedName name="____________SP1" localSheetId="4">[1]FES!#REF!</definedName>
    <definedName name="____________SP1" localSheetId="0">[1]FES!#REF!</definedName>
    <definedName name="____________SP1" localSheetId="3">[1]FES!#REF!</definedName>
    <definedName name="____________SP1">[1]FES!#REF!</definedName>
    <definedName name="____________SP10" localSheetId="4">[1]FES!#REF!</definedName>
    <definedName name="____________SP10" localSheetId="0">[1]FES!#REF!</definedName>
    <definedName name="____________SP10" localSheetId="3">[1]FES!#REF!</definedName>
    <definedName name="____________SP10">[1]FES!#REF!</definedName>
    <definedName name="____________SP11" localSheetId="4">[1]FES!#REF!</definedName>
    <definedName name="____________SP11" localSheetId="0">[1]FES!#REF!</definedName>
    <definedName name="____________SP11" localSheetId="3">[1]FES!#REF!</definedName>
    <definedName name="____________SP11">[1]FES!#REF!</definedName>
    <definedName name="____________SP12" localSheetId="4">[1]FES!#REF!</definedName>
    <definedName name="____________SP12" localSheetId="0">[1]FES!#REF!</definedName>
    <definedName name="____________SP12" localSheetId="3">[1]FES!#REF!</definedName>
    <definedName name="____________SP12">[1]FES!#REF!</definedName>
    <definedName name="____________SP13" localSheetId="4">[1]FES!#REF!</definedName>
    <definedName name="____________SP13" localSheetId="0">[1]FES!#REF!</definedName>
    <definedName name="____________SP13" localSheetId="3">[1]FES!#REF!</definedName>
    <definedName name="____________SP13">[1]FES!#REF!</definedName>
    <definedName name="____________SP14" localSheetId="4">[1]FES!#REF!</definedName>
    <definedName name="____________SP14" localSheetId="0">[1]FES!#REF!</definedName>
    <definedName name="____________SP14" localSheetId="3">[1]FES!#REF!</definedName>
    <definedName name="____________SP14">[1]FES!#REF!</definedName>
    <definedName name="____________SP15" localSheetId="4">[1]FES!#REF!</definedName>
    <definedName name="____________SP15" localSheetId="0">[1]FES!#REF!</definedName>
    <definedName name="____________SP15" localSheetId="3">[1]FES!#REF!</definedName>
    <definedName name="____________SP15">[1]FES!#REF!</definedName>
    <definedName name="____________SP16" localSheetId="4">[1]FES!#REF!</definedName>
    <definedName name="____________SP16" localSheetId="0">[1]FES!#REF!</definedName>
    <definedName name="____________SP16" localSheetId="3">[1]FES!#REF!</definedName>
    <definedName name="____________SP16">[1]FES!#REF!</definedName>
    <definedName name="____________SP17" localSheetId="4">[1]FES!#REF!</definedName>
    <definedName name="____________SP17" localSheetId="0">[1]FES!#REF!</definedName>
    <definedName name="____________SP17" localSheetId="3">[1]FES!#REF!</definedName>
    <definedName name="____________SP17">[1]FES!#REF!</definedName>
    <definedName name="____________SP18" localSheetId="4">[1]FES!#REF!</definedName>
    <definedName name="____________SP18" localSheetId="0">[1]FES!#REF!</definedName>
    <definedName name="____________SP18" localSheetId="3">[1]FES!#REF!</definedName>
    <definedName name="____________SP18">[1]FES!#REF!</definedName>
    <definedName name="____________SP19" localSheetId="4">[1]FES!#REF!</definedName>
    <definedName name="____________SP19" localSheetId="0">[1]FES!#REF!</definedName>
    <definedName name="____________SP19" localSheetId="3">[1]FES!#REF!</definedName>
    <definedName name="____________SP19">[1]FES!#REF!</definedName>
    <definedName name="____________SP2" localSheetId="4">[1]FES!#REF!</definedName>
    <definedName name="____________SP2" localSheetId="0">[1]FES!#REF!</definedName>
    <definedName name="____________SP2" localSheetId="3">[1]FES!#REF!</definedName>
    <definedName name="____________SP2">[1]FES!#REF!</definedName>
    <definedName name="____________SP20" localSheetId="4">[1]FES!#REF!</definedName>
    <definedName name="____________SP20" localSheetId="0">[1]FES!#REF!</definedName>
    <definedName name="____________SP20" localSheetId="3">[1]FES!#REF!</definedName>
    <definedName name="____________SP20">[1]FES!#REF!</definedName>
    <definedName name="____________SP3" localSheetId="4">[1]FES!#REF!</definedName>
    <definedName name="____________SP3" localSheetId="0">[1]FES!#REF!</definedName>
    <definedName name="____________SP3" localSheetId="3">[1]FES!#REF!</definedName>
    <definedName name="____________SP3">[1]FES!#REF!</definedName>
    <definedName name="____________SP4" localSheetId="4">[1]FES!#REF!</definedName>
    <definedName name="____________SP4" localSheetId="0">[1]FES!#REF!</definedName>
    <definedName name="____________SP4" localSheetId="3">[1]FES!#REF!</definedName>
    <definedName name="____________SP4">[1]FES!#REF!</definedName>
    <definedName name="____________SP5" localSheetId="4">[1]FES!#REF!</definedName>
    <definedName name="____________SP5" localSheetId="0">[1]FES!#REF!</definedName>
    <definedName name="____________SP5" localSheetId="3">[1]FES!#REF!</definedName>
    <definedName name="____________SP5">[1]FES!#REF!</definedName>
    <definedName name="____________SP7" localSheetId="4">[1]FES!#REF!</definedName>
    <definedName name="____________SP7" localSheetId="0">[1]FES!#REF!</definedName>
    <definedName name="____________SP7" localSheetId="3">[1]FES!#REF!</definedName>
    <definedName name="____________SP7">[1]FES!#REF!</definedName>
    <definedName name="____________SP8" localSheetId="4">[1]FES!#REF!</definedName>
    <definedName name="____________SP8" localSheetId="0">[1]FES!#REF!</definedName>
    <definedName name="____________SP8" localSheetId="3">[1]FES!#REF!</definedName>
    <definedName name="____________SP8">[1]FES!#REF!</definedName>
    <definedName name="____________SP9" localSheetId="4">[1]FES!#REF!</definedName>
    <definedName name="____________SP9" localSheetId="0">[1]FES!#REF!</definedName>
    <definedName name="____________SP9" localSheetId="3">[1]FES!#REF!</definedName>
    <definedName name="____________SP9">[1]FES!#REF!</definedName>
    <definedName name="___________FY1">#N/A</definedName>
    <definedName name="___________M8">#N/A</definedName>
    <definedName name="___________M9">#N/A</definedName>
    <definedName name="___________Num2" localSheetId="4">#REF!</definedName>
    <definedName name="___________Num2" localSheetId="0">#REF!</definedName>
    <definedName name="___________Num2" localSheetId="3">#REF!</definedName>
    <definedName name="___________Num2">#REF!</definedName>
    <definedName name="___________q11">#N/A</definedName>
    <definedName name="___________q15">#N/A</definedName>
    <definedName name="___________q17">#N/A</definedName>
    <definedName name="___________q2">#N/A</definedName>
    <definedName name="___________q3">#N/A</definedName>
    <definedName name="___________q4">#N/A</definedName>
    <definedName name="___________q5">#N/A</definedName>
    <definedName name="___________q6">#N/A</definedName>
    <definedName name="___________q7">#N/A</definedName>
    <definedName name="___________q8">#N/A</definedName>
    <definedName name="___________q9">#N/A</definedName>
    <definedName name="___________SP1" localSheetId="4">[1]FES!#REF!</definedName>
    <definedName name="___________SP1" localSheetId="0">[1]FES!#REF!</definedName>
    <definedName name="___________SP1" localSheetId="3">[1]FES!#REF!</definedName>
    <definedName name="___________SP1">[1]FES!#REF!</definedName>
    <definedName name="___________SP10" localSheetId="4">[1]FES!#REF!</definedName>
    <definedName name="___________SP10" localSheetId="0">[1]FES!#REF!</definedName>
    <definedName name="___________SP10" localSheetId="3">[1]FES!#REF!</definedName>
    <definedName name="___________SP10">[1]FES!#REF!</definedName>
    <definedName name="___________SP11" localSheetId="4">[1]FES!#REF!</definedName>
    <definedName name="___________SP11" localSheetId="0">[1]FES!#REF!</definedName>
    <definedName name="___________SP11" localSheetId="3">[1]FES!#REF!</definedName>
    <definedName name="___________SP11">[1]FES!#REF!</definedName>
    <definedName name="___________SP12" localSheetId="4">[1]FES!#REF!</definedName>
    <definedName name="___________SP12" localSheetId="0">[1]FES!#REF!</definedName>
    <definedName name="___________SP12" localSheetId="3">[1]FES!#REF!</definedName>
    <definedName name="___________SP12">[1]FES!#REF!</definedName>
    <definedName name="___________SP13" localSheetId="4">[1]FES!#REF!</definedName>
    <definedName name="___________SP13" localSheetId="0">[1]FES!#REF!</definedName>
    <definedName name="___________SP13" localSheetId="3">[1]FES!#REF!</definedName>
    <definedName name="___________SP13">[1]FES!#REF!</definedName>
    <definedName name="___________SP14" localSheetId="4">[1]FES!#REF!</definedName>
    <definedName name="___________SP14" localSheetId="0">[1]FES!#REF!</definedName>
    <definedName name="___________SP14" localSheetId="3">[1]FES!#REF!</definedName>
    <definedName name="___________SP14">[1]FES!#REF!</definedName>
    <definedName name="___________SP15" localSheetId="4">[1]FES!#REF!</definedName>
    <definedName name="___________SP15" localSheetId="0">[1]FES!#REF!</definedName>
    <definedName name="___________SP15" localSheetId="3">[1]FES!#REF!</definedName>
    <definedName name="___________SP15">[1]FES!#REF!</definedName>
    <definedName name="___________SP16" localSheetId="4">[1]FES!#REF!</definedName>
    <definedName name="___________SP16" localSheetId="0">[1]FES!#REF!</definedName>
    <definedName name="___________SP16" localSheetId="3">[1]FES!#REF!</definedName>
    <definedName name="___________SP16">[1]FES!#REF!</definedName>
    <definedName name="___________SP17" localSheetId="4">[1]FES!#REF!</definedName>
    <definedName name="___________SP17" localSheetId="0">[1]FES!#REF!</definedName>
    <definedName name="___________SP17" localSheetId="3">[1]FES!#REF!</definedName>
    <definedName name="___________SP17">[1]FES!#REF!</definedName>
    <definedName name="___________SP18" localSheetId="4">[1]FES!#REF!</definedName>
    <definedName name="___________SP18" localSheetId="0">[1]FES!#REF!</definedName>
    <definedName name="___________SP18" localSheetId="3">[1]FES!#REF!</definedName>
    <definedName name="___________SP18">[1]FES!#REF!</definedName>
    <definedName name="___________SP19" localSheetId="4">[1]FES!#REF!</definedName>
    <definedName name="___________SP19" localSheetId="0">[1]FES!#REF!</definedName>
    <definedName name="___________SP19" localSheetId="3">[1]FES!#REF!</definedName>
    <definedName name="___________SP19">[1]FES!#REF!</definedName>
    <definedName name="___________SP2" localSheetId="4">[1]FES!#REF!</definedName>
    <definedName name="___________SP2" localSheetId="0">[1]FES!#REF!</definedName>
    <definedName name="___________SP2" localSheetId="3">[1]FES!#REF!</definedName>
    <definedName name="___________SP2">[1]FES!#REF!</definedName>
    <definedName name="___________SP20" localSheetId="4">[1]FES!#REF!</definedName>
    <definedName name="___________SP20" localSheetId="0">[1]FES!#REF!</definedName>
    <definedName name="___________SP20" localSheetId="3">[1]FES!#REF!</definedName>
    <definedName name="___________SP20">[1]FES!#REF!</definedName>
    <definedName name="___________SP3" localSheetId="4">[1]FES!#REF!</definedName>
    <definedName name="___________SP3" localSheetId="0">[1]FES!#REF!</definedName>
    <definedName name="___________SP3" localSheetId="3">[1]FES!#REF!</definedName>
    <definedName name="___________SP3">[1]FES!#REF!</definedName>
    <definedName name="___________SP4" localSheetId="4">[1]FES!#REF!</definedName>
    <definedName name="___________SP4" localSheetId="0">[1]FES!#REF!</definedName>
    <definedName name="___________SP4" localSheetId="3">[1]FES!#REF!</definedName>
    <definedName name="___________SP4">[1]FES!#REF!</definedName>
    <definedName name="___________SP5" localSheetId="4">[1]FES!#REF!</definedName>
    <definedName name="___________SP5" localSheetId="0">[1]FES!#REF!</definedName>
    <definedName name="___________SP5" localSheetId="3">[1]FES!#REF!</definedName>
    <definedName name="___________SP5">[1]FES!#REF!</definedName>
    <definedName name="___________SP7" localSheetId="4">[1]FES!#REF!</definedName>
    <definedName name="___________SP7" localSheetId="0">[1]FES!#REF!</definedName>
    <definedName name="___________SP7" localSheetId="3">[1]FES!#REF!</definedName>
    <definedName name="___________SP7">[1]FES!#REF!</definedName>
    <definedName name="___________SP8" localSheetId="4">[1]FES!#REF!</definedName>
    <definedName name="___________SP8" localSheetId="0">[1]FES!#REF!</definedName>
    <definedName name="___________SP8" localSheetId="3">[1]FES!#REF!</definedName>
    <definedName name="___________SP8">[1]FES!#REF!</definedName>
    <definedName name="___________SP9" localSheetId="4">[1]FES!#REF!</definedName>
    <definedName name="___________SP9" localSheetId="0">[1]FES!#REF!</definedName>
    <definedName name="___________SP9" localSheetId="3">[1]FES!#REF!</definedName>
    <definedName name="___________SP9">[1]FES!#REF!</definedName>
    <definedName name="__________FY1">#N/A</definedName>
    <definedName name="__________M8">#N/A</definedName>
    <definedName name="__________M9">#N/A</definedName>
    <definedName name="__________Num2" localSheetId="4">#REF!</definedName>
    <definedName name="__________Num2" localSheetId="0">#REF!</definedName>
    <definedName name="__________Num2" localSheetId="3">#REF!</definedName>
    <definedName name="__________Num2">#REF!</definedName>
    <definedName name="__________q11">#N/A</definedName>
    <definedName name="__________q15">#N/A</definedName>
    <definedName name="__________q17">#N/A</definedName>
    <definedName name="__________q2">#N/A</definedName>
    <definedName name="__________q3">#N/A</definedName>
    <definedName name="__________q4">#N/A</definedName>
    <definedName name="__________q5">#N/A</definedName>
    <definedName name="__________q6">#N/A</definedName>
    <definedName name="__________q7">#N/A</definedName>
    <definedName name="__________q8">#N/A</definedName>
    <definedName name="__________q9">#N/A</definedName>
    <definedName name="__________SP1" localSheetId="4">[1]FES!#REF!</definedName>
    <definedName name="__________SP1" localSheetId="0">[1]FES!#REF!</definedName>
    <definedName name="__________SP1" localSheetId="3">[1]FES!#REF!</definedName>
    <definedName name="__________SP1">[1]FES!#REF!</definedName>
    <definedName name="__________SP10" localSheetId="4">[1]FES!#REF!</definedName>
    <definedName name="__________SP10" localSheetId="0">[1]FES!#REF!</definedName>
    <definedName name="__________SP10" localSheetId="3">[1]FES!#REF!</definedName>
    <definedName name="__________SP10">[1]FES!#REF!</definedName>
    <definedName name="__________SP11" localSheetId="4">[1]FES!#REF!</definedName>
    <definedName name="__________SP11" localSheetId="0">[1]FES!#REF!</definedName>
    <definedName name="__________SP11" localSheetId="3">[1]FES!#REF!</definedName>
    <definedName name="__________SP11">[1]FES!#REF!</definedName>
    <definedName name="__________SP12" localSheetId="4">[1]FES!#REF!</definedName>
    <definedName name="__________SP12" localSheetId="0">[1]FES!#REF!</definedName>
    <definedName name="__________SP12" localSheetId="3">[1]FES!#REF!</definedName>
    <definedName name="__________SP12">[1]FES!#REF!</definedName>
    <definedName name="__________SP13" localSheetId="4">[1]FES!#REF!</definedName>
    <definedName name="__________SP13" localSheetId="0">[1]FES!#REF!</definedName>
    <definedName name="__________SP13" localSheetId="3">[1]FES!#REF!</definedName>
    <definedName name="__________SP13">[1]FES!#REF!</definedName>
    <definedName name="__________SP14" localSheetId="4">[1]FES!#REF!</definedName>
    <definedName name="__________SP14" localSheetId="0">[1]FES!#REF!</definedName>
    <definedName name="__________SP14" localSheetId="3">[1]FES!#REF!</definedName>
    <definedName name="__________SP14">[1]FES!#REF!</definedName>
    <definedName name="__________SP15" localSheetId="4">[1]FES!#REF!</definedName>
    <definedName name="__________SP15" localSheetId="0">[1]FES!#REF!</definedName>
    <definedName name="__________SP15" localSheetId="3">[1]FES!#REF!</definedName>
    <definedName name="__________SP15">[1]FES!#REF!</definedName>
    <definedName name="__________SP16" localSheetId="4">[1]FES!#REF!</definedName>
    <definedName name="__________SP16" localSheetId="0">[1]FES!#REF!</definedName>
    <definedName name="__________SP16" localSheetId="3">[1]FES!#REF!</definedName>
    <definedName name="__________SP16">[1]FES!#REF!</definedName>
    <definedName name="__________SP17" localSheetId="4">[1]FES!#REF!</definedName>
    <definedName name="__________SP17" localSheetId="0">[1]FES!#REF!</definedName>
    <definedName name="__________SP17" localSheetId="3">[1]FES!#REF!</definedName>
    <definedName name="__________SP17">[1]FES!#REF!</definedName>
    <definedName name="__________SP18" localSheetId="4">[1]FES!#REF!</definedName>
    <definedName name="__________SP18" localSheetId="0">[1]FES!#REF!</definedName>
    <definedName name="__________SP18" localSheetId="3">[1]FES!#REF!</definedName>
    <definedName name="__________SP18">[1]FES!#REF!</definedName>
    <definedName name="__________SP19" localSheetId="4">[1]FES!#REF!</definedName>
    <definedName name="__________SP19" localSheetId="0">[1]FES!#REF!</definedName>
    <definedName name="__________SP19" localSheetId="3">[1]FES!#REF!</definedName>
    <definedName name="__________SP19">[1]FES!#REF!</definedName>
    <definedName name="__________SP2" localSheetId="4">[1]FES!#REF!</definedName>
    <definedName name="__________SP2" localSheetId="0">[1]FES!#REF!</definedName>
    <definedName name="__________SP2" localSheetId="3">[1]FES!#REF!</definedName>
    <definedName name="__________SP2">[1]FES!#REF!</definedName>
    <definedName name="__________SP20" localSheetId="4">[1]FES!#REF!</definedName>
    <definedName name="__________SP20" localSheetId="0">[1]FES!#REF!</definedName>
    <definedName name="__________SP20" localSheetId="3">[1]FES!#REF!</definedName>
    <definedName name="__________SP20">[1]FES!#REF!</definedName>
    <definedName name="__________SP3" localSheetId="4">[1]FES!#REF!</definedName>
    <definedName name="__________SP3" localSheetId="0">[1]FES!#REF!</definedName>
    <definedName name="__________SP3" localSheetId="3">[1]FES!#REF!</definedName>
    <definedName name="__________SP3">[1]FES!#REF!</definedName>
    <definedName name="__________SP4" localSheetId="4">[1]FES!#REF!</definedName>
    <definedName name="__________SP4" localSheetId="0">[1]FES!#REF!</definedName>
    <definedName name="__________SP4" localSheetId="3">[1]FES!#REF!</definedName>
    <definedName name="__________SP4">[1]FES!#REF!</definedName>
    <definedName name="__________SP5" localSheetId="4">[1]FES!#REF!</definedName>
    <definedName name="__________SP5" localSheetId="0">[1]FES!#REF!</definedName>
    <definedName name="__________SP5" localSheetId="3">[1]FES!#REF!</definedName>
    <definedName name="__________SP5">[1]FES!#REF!</definedName>
    <definedName name="__________SP7" localSheetId="4">[1]FES!#REF!</definedName>
    <definedName name="__________SP7" localSheetId="0">[1]FES!#REF!</definedName>
    <definedName name="__________SP7" localSheetId="3">[1]FES!#REF!</definedName>
    <definedName name="__________SP7">[1]FES!#REF!</definedName>
    <definedName name="__________SP8" localSheetId="4">[1]FES!#REF!</definedName>
    <definedName name="__________SP8" localSheetId="0">[1]FES!#REF!</definedName>
    <definedName name="__________SP8" localSheetId="3">[1]FES!#REF!</definedName>
    <definedName name="__________SP8">[1]FES!#REF!</definedName>
    <definedName name="__________SP9" localSheetId="4">[1]FES!#REF!</definedName>
    <definedName name="__________SP9" localSheetId="0">[1]FES!#REF!</definedName>
    <definedName name="__________SP9" localSheetId="3">[1]FES!#REF!</definedName>
    <definedName name="__________SP9">[1]FES!#REF!</definedName>
    <definedName name="_________FY1">#N/A</definedName>
    <definedName name="_________M8">#N/A</definedName>
    <definedName name="_________M9">#N/A</definedName>
    <definedName name="_________Num2" localSheetId="4">#REF!</definedName>
    <definedName name="_________Num2" localSheetId="0">#REF!</definedName>
    <definedName name="_________Num2" localSheetId="3">#REF!</definedName>
    <definedName name="_________Num2">#REF!</definedName>
    <definedName name="_________q11">#N/A</definedName>
    <definedName name="_________q15">#N/A</definedName>
    <definedName name="_________q17">#N/A</definedName>
    <definedName name="_________q2">#N/A</definedName>
    <definedName name="_________q3">#N/A</definedName>
    <definedName name="_________q4">#N/A</definedName>
    <definedName name="_________q5">#N/A</definedName>
    <definedName name="_________q6">#N/A</definedName>
    <definedName name="_________q7">#N/A</definedName>
    <definedName name="_________q8">#N/A</definedName>
    <definedName name="_________q9">#N/A</definedName>
    <definedName name="_________SP1" localSheetId="4">[1]FES!#REF!</definedName>
    <definedName name="_________SP1" localSheetId="0">[1]FES!#REF!</definedName>
    <definedName name="_________SP1" localSheetId="3">[1]FES!#REF!</definedName>
    <definedName name="_________SP1">[1]FES!#REF!</definedName>
    <definedName name="_________SP10" localSheetId="4">[1]FES!#REF!</definedName>
    <definedName name="_________SP10" localSheetId="0">[1]FES!#REF!</definedName>
    <definedName name="_________SP10" localSheetId="3">[1]FES!#REF!</definedName>
    <definedName name="_________SP10">[1]FES!#REF!</definedName>
    <definedName name="_________SP11" localSheetId="4">[1]FES!#REF!</definedName>
    <definedName name="_________SP11" localSheetId="0">[1]FES!#REF!</definedName>
    <definedName name="_________SP11" localSheetId="3">[1]FES!#REF!</definedName>
    <definedName name="_________SP11">[1]FES!#REF!</definedName>
    <definedName name="_________SP12" localSheetId="4">[1]FES!#REF!</definedName>
    <definedName name="_________SP12" localSheetId="0">[1]FES!#REF!</definedName>
    <definedName name="_________SP12" localSheetId="3">[1]FES!#REF!</definedName>
    <definedName name="_________SP12">[1]FES!#REF!</definedName>
    <definedName name="_________SP13" localSheetId="4">[1]FES!#REF!</definedName>
    <definedName name="_________SP13" localSheetId="0">[1]FES!#REF!</definedName>
    <definedName name="_________SP13" localSheetId="3">[1]FES!#REF!</definedName>
    <definedName name="_________SP13">[1]FES!#REF!</definedName>
    <definedName name="_________SP14" localSheetId="4">[1]FES!#REF!</definedName>
    <definedName name="_________SP14" localSheetId="0">[1]FES!#REF!</definedName>
    <definedName name="_________SP14" localSheetId="3">[1]FES!#REF!</definedName>
    <definedName name="_________SP14">[1]FES!#REF!</definedName>
    <definedName name="_________SP15" localSheetId="4">[1]FES!#REF!</definedName>
    <definedName name="_________SP15" localSheetId="0">[1]FES!#REF!</definedName>
    <definedName name="_________SP15" localSheetId="3">[1]FES!#REF!</definedName>
    <definedName name="_________SP15">[1]FES!#REF!</definedName>
    <definedName name="_________SP16" localSheetId="4">[1]FES!#REF!</definedName>
    <definedName name="_________SP16" localSheetId="0">[1]FES!#REF!</definedName>
    <definedName name="_________SP16" localSheetId="3">[1]FES!#REF!</definedName>
    <definedName name="_________SP16">[1]FES!#REF!</definedName>
    <definedName name="_________SP17" localSheetId="4">[1]FES!#REF!</definedName>
    <definedName name="_________SP17" localSheetId="0">[1]FES!#REF!</definedName>
    <definedName name="_________SP17" localSheetId="3">[1]FES!#REF!</definedName>
    <definedName name="_________SP17">[1]FES!#REF!</definedName>
    <definedName name="_________SP18" localSheetId="4">[1]FES!#REF!</definedName>
    <definedName name="_________SP18" localSheetId="0">[1]FES!#REF!</definedName>
    <definedName name="_________SP18" localSheetId="3">[1]FES!#REF!</definedName>
    <definedName name="_________SP18">[1]FES!#REF!</definedName>
    <definedName name="_________SP19" localSheetId="4">[1]FES!#REF!</definedName>
    <definedName name="_________SP19" localSheetId="0">[1]FES!#REF!</definedName>
    <definedName name="_________SP19" localSheetId="3">[1]FES!#REF!</definedName>
    <definedName name="_________SP19">[1]FES!#REF!</definedName>
    <definedName name="_________SP2" localSheetId="4">[1]FES!#REF!</definedName>
    <definedName name="_________SP2" localSheetId="0">[1]FES!#REF!</definedName>
    <definedName name="_________SP2" localSheetId="3">[1]FES!#REF!</definedName>
    <definedName name="_________SP2">[1]FES!#REF!</definedName>
    <definedName name="_________SP20" localSheetId="4">[1]FES!#REF!</definedName>
    <definedName name="_________SP20" localSheetId="0">[1]FES!#REF!</definedName>
    <definedName name="_________SP20" localSheetId="3">[1]FES!#REF!</definedName>
    <definedName name="_________SP20">[1]FES!#REF!</definedName>
    <definedName name="_________SP3" localSheetId="4">[1]FES!#REF!</definedName>
    <definedName name="_________SP3" localSheetId="0">[1]FES!#REF!</definedName>
    <definedName name="_________SP3" localSheetId="3">[1]FES!#REF!</definedName>
    <definedName name="_________SP3">[1]FES!#REF!</definedName>
    <definedName name="_________SP4" localSheetId="4">[1]FES!#REF!</definedName>
    <definedName name="_________SP4" localSheetId="0">[1]FES!#REF!</definedName>
    <definedName name="_________SP4" localSheetId="3">[1]FES!#REF!</definedName>
    <definedName name="_________SP4">[1]FES!#REF!</definedName>
    <definedName name="_________SP5" localSheetId="4">[1]FES!#REF!</definedName>
    <definedName name="_________SP5" localSheetId="0">[1]FES!#REF!</definedName>
    <definedName name="_________SP5" localSheetId="3">[1]FES!#REF!</definedName>
    <definedName name="_________SP5">[1]FES!#REF!</definedName>
    <definedName name="_________SP7" localSheetId="4">[1]FES!#REF!</definedName>
    <definedName name="_________SP7" localSheetId="0">[1]FES!#REF!</definedName>
    <definedName name="_________SP7" localSheetId="3">[1]FES!#REF!</definedName>
    <definedName name="_________SP7">[1]FES!#REF!</definedName>
    <definedName name="_________SP8" localSheetId="4">[1]FES!#REF!</definedName>
    <definedName name="_________SP8" localSheetId="0">[1]FES!#REF!</definedName>
    <definedName name="_________SP8" localSheetId="3">[1]FES!#REF!</definedName>
    <definedName name="_________SP8">[1]FES!#REF!</definedName>
    <definedName name="_________SP9" localSheetId="4">[1]FES!#REF!</definedName>
    <definedName name="_________SP9" localSheetId="0">[1]FES!#REF!</definedName>
    <definedName name="_________SP9" localSheetId="3">[1]FES!#REF!</definedName>
    <definedName name="_________SP9">[1]FES!#REF!</definedName>
    <definedName name="________FY1">#N/A</definedName>
    <definedName name="________M8">#N/A</definedName>
    <definedName name="________M9">#N/A</definedName>
    <definedName name="________Num2" localSheetId="4">#REF!</definedName>
    <definedName name="________Num2" localSheetId="0">#REF!</definedName>
    <definedName name="________Num2" localSheetId="3">#REF!</definedName>
    <definedName name="________Num2">#REF!</definedName>
    <definedName name="________q11">#N/A</definedName>
    <definedName name="________q15">#N/A</definedName>
    <definedName name="________q17">#N/A</definedName>
    <definedName name="________q2">#N/A</definedName>
    <definedName name="________q3">#N/A</definedName>
    <definedName name="________q4">#N/A</definedName>
    <definedName name="________q5">#N/A</definedName>
    <definedName name="________q6">#N/A</definedName>
    <definedName name="________q7">#N/A</definedName>
    <definedName name="________q8">#N/A</definedName>
    <definedName name="________q9">#N/A</definedName>
    <definedName name="________SP1" localSheetId="4">[1]FES!#REF!</definedName>
    <definedName name="________SP1" localSheetId="0">[1]FES!#REF!</definedName>
    <definedName name="________SP1" localSheetId="3">[1]FES!#REF!</definedName>
    <definedName name="________SP1">[1]FES!#REF!</definedName>
    <definedName name="________SP10" localSheetId="4">[1]FES!#REF!</definedName>
    <definedName name="________SP10" localSheetId="0">[1]FES!#REF!</definedName>
    <definedName name="________SP10" localSheetId="3">[1]FES!#REF!</definedName>
    <definedName name="________SP10">[1]FES!#REF!</definedName>
    <definedName name="________SP11" localSheetId="4">[1]FES!#REF!</definedName>
    <definedName name="________SP11" localSheetId="0">[1]FES!#REF!</definedName>
    <definedName name="________SP11" localSheetId="3">[1]FES!#REF!</definedName>
    <definedName name="________SP11">[1]FES!#REF!</definedName>
    <definedName name="________SP12" localSheetId="4">[1]FES!#REF!</definedName>
    <definedName name="________SP12" localSheetId="0">[1]FES!#REF!</definedName>
    <definedName name="________SP12" localSheetId="3">[1]FES!#REF!</definedName>
    <definedName name="________SP12">[1]FES!#REF!</definedName>
    <definedName name="________SP13" localSheetId="4">[1]FES!#REF!</definedName>
    <definedName name="________SP13" localSheetId="0">[1]FES!#REF!</definedName>
    <definedName name="________SP13" localSheetId="3">[1]FES!#REF!</definedName>
    <definedName name="________SP13">[1]FES!#REF!</definedName>
    <definedName name="________SP14" localSheetId="4">[1]FES!#REF!</definedName>
    <definedName name="________SP14" localSheetId="0">[1]FES!#REF!</definedName>
    <definedName name="________SP14" localSheetId="3">[1]FES!#REF!</definedName>
    <definedName name="________SP14">[1]FES!#REF!</definedName>
    <definedName name="________SP15" localSheetId="4">[1]FES!#REF!</definedName>
    <definedName name="________SP15" localSheetId="0">[1]FES!#REF!</definedName>
    <definedName name="________SP15" localSheetId="3">[1]FES!#REF!</definedName>
    <definedName name="________SP15">[1]FES!#REF!</definedName>
    <definedName name="________SP16" localSheetId="4">[1]FES!#REF!</definedName>
    <definedName name="________SP16" localSheetId="0">[1]FES!#REF!</definedName>
    <definedName name="________SP16" localSheetId="3">[1]FES!#REF!</definedName>
    <definedName name="________SP16">[1]FES!#REF!</definedName>
    <definedName name="________SP17" localSheetId="4">[1]FES!#REF!</definedName>
    <definedName name="________SP17" localSheetId="0">[1]FES!#REF!</definedName>
    <definedName name="________SP17" localSheetId="3">[1]FES!#REF!</definedName>
    <definedName name="________SP17">[1]FES!#REF!</definedName>
    <definedName name="________SP18" localSheetId="4">[1]FES!#REF!</definedName>
    <definedName name="________SP18" localSheetId="0">[1]FES!#REF!</definedName>
    <definedName name="________SP18" localSheetId="3">[1]FES!#REF!</definedName>
    <definedName name="________SP18">[1]FES!#REF!</definedName>
    <definedName name="________SP19" localSheetId="4">[1]FES!#REF!</definedName>
    <definedName name="________SP19" localSheetId="0">[1]FES!#REF!</definedName>
    <definedName name="________SP19" localSheetId="3">[1]FES!#REF!</definedName>
    <definedName name="________SP19">[1]FES!#REF!</definedName>
    <definedName name="________SP2" localSheetId="4">[1]FES!#REF!</definedName>
    <definedName name="________SP2" localSheetId="0">[1]FES!#REF!</definedName>
    <definedName name="________SP2" localSheetId="3">[1]FES!#REF!</definedName>
    <definedName name="________SP2">[1]FES!#REF!</definedName>
    <definedName name="________SP20" localSheetId="4">[1]FES!#REF!</definedName>
    <definedName name="________SP20" localSheetId="0">[1]FES!#REF!</definedName>
    <definedName name="________SP20" localSheetId="3">[1]FES!#REF!</definedName>
    <definedName name="________SP20">[1]FES!#REF!</definedName>
    <definedName name="________SP3" localSheetId="4">[1]FES!#REF!</definedName>
    <definedName name="________SP3" localSheetId="0">[1]FES!#REF!</definedName>
    <definedName name="________SP3" localSheetId="3">[1]FES!#REF!</definedName>
    <definedName name="________SP3">[1]FES!#REF!</definedName>
    <definedName name="________SP4" localSheetId="4">[1]FES!#REF!</definedName>
    <definedName name="________SP4" localSheetId="0">[1]FES!#REF!</definedName>
    <definedName name="________SP4" localSheetId="3">[1]FES!#REF!</definedName>
    <definedName name="________SP4">[1]FES!#REF!</definedName>
    <definedName name="________SP5" localSheetId="4">[1]FES!#REF!</definedName>
    <definedName name="________SP5" localSheetId="0">[1]FES!#REF!</definedName>
    <definedName name="________SP5" localSheetId="3">[1]FES!#REF!</definedName>
    <definedName name="________SP5">[1]FES!#REF!</definedName>
    <definedName name="________SP7" localSheetId="4">[1]FES!#REF!</definedName>
    <definedName name="________SP7" localSheetId="0">[1]FES!#REF!</definedName>
    <definedName name="________SP7" localSheetId="3">[1]FES!#REF!</definedName>
    <definedName name="________SP7">[1]FES!#REF!</definedName>
    <definedName name="________SP8" localSheetId="4">[1]FES!#REF!</definedName>
    <definedName name="________SP8" localSheetId="0">[1]FES!#REF!</definedName>
    <definedName name="________SP8" localSheetId="3">[1]FES!#REF!</definedName>
    <definedName name="________SP8">[1]FES!#REF!</definedName>
    <definedName name="________SP9" localSheetId="4">[1]FES!#REF!</definedName>
    <definedName name="________SP9" localSheetId="0">[1]FES!#REF!</definedName>
    <definedName name="________SP9" localSheetId="3">[1]FES!#REF!</definedName>
    <definedName name="________SP9">[1]FES!#REF!</definedName>
    <definedName name="_______FY1">#N/A</definedName>
    <definedName name="_______M8">#N/A</definedName>
    <definedName name="_______M9">#N/A</definedName>
    <definedName name="_______Num2" localSheetId="4">#REF!</definedName>
    <definedName name="_______Num2" localSheetId="0">#REF!</definedName>
    <definedName name="_______Num2" localSheetId="3">#REF!</definedName>
    <definedName name="_______Num2">#REF!</definedName>
    <definedName name="_______q11">#N/A</definedName>
    <definedName name="_______q15">#N/A</definedName>
    <definedName name="_______q17">#N/A</definedName>
    <definedName name="_______q2">#N/A</definedName>
    <definedName name="_______q3">#N/A</definedName>
    <definedName name="_______q4">#N/A</definedName>
    <definedName name="_______q5">#N/A</definedName>
    <definedName name="_______q6">#N/A</definedName>
    <definedName name="_______q7">#N/A</definedName>
    <definedName name="_______q8">#N/A</definedName>
    <definedName name="_______q9">#N/A</definedName>
    <definedName name="_______SP1" localSheetId="4">[1]FES!#REF!</definedName>
    <definedName name="_______SP1" localSheetId="0">[1]FES!#REF!</definedName>
    <definedName name="_______SP1" localSheetId="3">[1]FES!#REF!</definedName>
    <definedName name="_______SP1">[1]FES!#REF!</definedName>
    <definedName name="_______SP10" localSheetId="4">[1]FES!#REF!</definedName>
    <definedName name="_______SP10" localSheetId="0">[1]FES!#REF!</definedName>
    <definedName name="_______SP10" localSheetId="3">[1]FES!#REF!</definedName>
    <definedName name="_______SP10">[1]FES!#REF!</definedName>
    <definedName name="_______SP11" localSheetId="4">[1]FES!#REF!</definedName>
    <definedName name="_______SP11" localSheetId="0">[1]FES!#REF!</definedName>
    <definedName name="_______SP11" localSheetId="3">[1]FES!#REF!</definedName>
    <definedName name="_______SP11">[1]FES!#REF!</definedName>
    <definedName name="_______SP12" localSheetId="4">[1]FES!#REF!</definedName>
    <definedName name="_______SP12" localSheetId="0">[1]FES!#REF!</definedName>
    <definedName name="_______SP12" localSheetId="3">[1]FES!#REF!</definedName>
    <definedName name="_______SP12">[1]FES!#REF!</definedName>
    <definedName name="_______SP13" localSheetId="4">[1]FES!#REF!</definedName>
    <definedName name="_______SP13" localSheetId="0">[1]FES!#REF!</definedName>
    <definedName name="_______SP13" localSheetId="3">[1]FES!#REF!</definedName>
    <definedName name="_______SP13">[1]FES!#REF!</definedName>
    <definedName name="_______SP14" localSheetId="4">[1]FES!#REF!</definedName>
    <definedName name="_______SP14" localSheetId="0">[1]FES!#REF!</definedName>
    <definedName name="_______SP14" localSheetId="3">[1]FES!#REF!</definedName>
    <definedName name="_______SP14">[1]FES!#REF!</definedName>
    <definedName name="_______SP15" localSheetId="4">[1]FES!#REF!</definedName>
    <definedName name="_______SP15" localSheetId="0">[1]FES!#REF!</definedName>
    <definedName name="_______SP15" localSheetId="3">[1]FES!#REF!</definedName>
    <definedName name="_______SP15">[1]FES!#REF!</definedName>
    <definedName name="_______SP16" localSheetId="4">[1]FES!#REF!</definedName>
    <definedName name="_______SP16" localSheetId="0">[1]FES!#REF!</definedName>
    <definedName name="_______SP16" localSheetId="3">[1]FES!#REF!</definedName>
    <definedName name="_______SP16">[1]FES!#REF!</definedName>
    <definedName name="_______SP17" localSheetId="4">[1]FES!#REF!</definedName>
    <definedName name="_______SP17" localSheetId="0">[1]FES!#REF!</definedName>
    <definedName name="_______SP17" localSheetId="3">[1]FES!#REF!</definedName>
    <definedName name="_______SP17">[1]FES!#REF!</definedName>
    <definedName name="_______SP18" localSheetId="4">[1]FES!#REF!</definedName>
    <definedName name="_______SP18" localSheetId="0">[1]FES!#REF!</definedName>
    <definedName name="_______SP18" localSheetId="3">[1]FES!#REF!</definedName>
    <definedName name="_______SP18">[1]FES!#REF!</definedName>
    <definedName name="_______SP19" localSheetId="4">[1]FES!#REF!</definedName>
    <definedName name="_______SP19" localSheetId="0">[1]FES!#REF!</definedName>
    <definedName name="_______SP19" localSheetId="3">[1]FES!#REF!</definedName>
    <definedName name="_______SP19">[1]FES!#REF!</definedName>
    <definedName name="_______SP2" localSheetId="4">[1]FES!#REF!</definedName>
    <definedName name="_______SP2" localSheetId="0">[1]FES!#REF!</definedName>
    <definedName name="_______SP2" localSheetId="3">[1]FES!#REF!</definedName>
    <definedName name="_______SP2">[1]FES!#REF!</definedName>
    <definedName name="_______SP20" localSheetId="4">[1]FES!#REF!</definedName>
    <definedName name="_______SP20" localSheetId="0">[1]FES!#REF!</definedName>
    <definedName name="_______SP20" localSheetId="3">[1]FES!#REF!</definedName>
    <definedName name="_______SP20">[1]FES!#REF!</definedName>
    <definedName name="_______SP3" localSheetId="4">[1]FES!#REF!</definedName>
    <definedName name="_______SP3" localSheetId="0">[1]FES!#REF!</definedName>
    <definedName name="_______SP3" localSheetId="3">[1]FES!#REF!</definedName>
    <definedName name="_______SP3">[1]FES!#REF!</definedName>
    <definedName name="_______SP4" localSheetId="4">[1]FES!#REF!</definedName>
    <definedName name="_______SP4" localSheetId="0">[1]FES!#REF!</definedName>
    <definedName name="_______SP4" localSheetId="3">[1]FES!#REF!</definedName>
    <definedName name="_______SP4">[1]FES!#REF!</definedName>
    <definedName name="_______SP5" localSheetId="4">[1]FES!#REF!</definedName>
    <definedName name="_______SP5" localSheetId="0">[1]FES!#REF!</definedName>
    <definedName name="_______SP5" localSheetId="3">[1]FES!#REF!</definedName>
    <definedName name="_______SP5">[1]FES!#REF!</definedName>
    <definedName name="_______SP7" localSheetId="4">[1]FES!#REF!</definedName>
    <definedName name="_______SP7" localSheetId="0">[1]FES!#REF!</definedName>
    <definedName name="_______SP7" localSheetId="3">[1]FES!#REF!</definedName>
    <definedName name="_______SP7">[1]FES!#REF!</definedName>
    <definedName name="_______SP8" localSheetId="4">[1]FES!#REF!</definedName>
    <definedName name="_______SP8" localSheetId="0">[1]FES!#REF!</definedName>
    <definedName name="_______SP8" localSheetId="3">[1]FES!#REF!</definedName>
    <definedName name="_______SP8">[1]FES!#REF!</definedName>
    <definedName name="_______SP9" localSheetId="4">[1]FES!#REF!</definedName>
    <definedName name="_______SP9" localSheetId="0">[1]FES!#REF!</definedName>
    <definedName name="_______SP9" localSheetId="3">[1]FES!#REF!</definedName>
    <definedName name="_______SP9">[1]FES!#REF!</definedName>
    <definedName name="______FY1">#N/A</definedName>
    <definedName name="______M8" localSheetId="4">'12.-2019'!______M8</definedName>
    <definedName name="______M8" localSheetId="0">'7.1.- 2019'!______M8</definedName>
    <definedName name="______M8" localSheetId="1">'7.2.-2019'!______M8</definedName>
    <definedName name="______M8" localSheetId="3">'9.-2019'!______M8</definedName>
    <definedName name="______M8">[2]!______M8</definedName>
    <definedName name="______M9" localSheetId="4">'12.-2019'!______M9</definedName>
    <definedName name="______M9" localSheetId="0">'7.1.- 2019'!______M9</definedName>
    <definedName name="______M9" localSheetId="1">'7.2.-2019'!______M9</definedName>
    <definedName name="______M9" localSheetId="3">'9.-2019'!______M9</definedName>
    <definedName name="______M9">[2]!______M9</definedName>
    <definedName name="______Num2" localSheetId="4">#REF!</definedName>
    <definedName name="______Num2" localSheetId="0">#REF!</definedName>
    <definedName name="______Num2" localSheetId="3">#REF!</definedName>
    <definedName name="______Num2">#REF!</definedName>
    <definedName name="______q11" localSheetId="4">'12.-2019'!______q11</definedName>
    <definedName name="______q11" localSheetId="0">'7.1.- 2019'!______q11</definedName>
    <definedName name="______q11" localSheetId="1">'7.2.-2019'!______q11</definedName>
    <definedName name="______q11" localSheetId="3">'9.-2019'!______q11</definedName>
    <definedName name="______q11">[2]!______q11</definedName>
    <definedName name="______q15" localSheetId="4">'12.-2019'!______q15</definedName>
    <definedName name="______q15" localSheetId="0">'7.1.- 2019'!______q15</definedName>
    <definedName name="______q15" localSheetId="1">'7.2.-2019'!______q15</definedName>
    <definedName name="______q15" localSheetId="3">'9.-2019'!______q15</definedName>
    <definedName name="______q15">[2]!______q15</definedName>
    <definedName name="______q17" localSheetId="4">'12.-2019'!______q17</definedName>
    <definedName name="______q17" localSheetId="0">'7.1.- 2019'!______q17</definedName>
    <definedName name="______q17" localSheetId="1">'7.2.-2019'!______q17</definedName>
    <definedName name="______q17" localSheetId="3">'9.-2019'!______q17</definedName>
    <definedName name="______q17">[2]!______q17</definedName>
    <definedName name="______q2" localSheetId="4">'12.-2019'!______q2</definedName>
    <definedName name="______q2" localSheetId="0">'7.1.- 2019'!______q2</definedName>
    <definedName name="______q2" localSheetId="1">'7.2.-2019'!______q2</definedName>
    <definedName name="______q2" localSheetId="3">'9.-2019'!______q2</definedName>
    <definedName name="______q2">[2]!______q2</definedName>
    <definedName name="______q3" localSheetId="4">'12.-2019'!______q3</definedName>
    <definedName name="______q3" localSheetId="0">'7.1.- 2019'!______q3</definedName>
    <definedName name="______q3" localSheetId="1">'7.2.-2019'!______q3</definedName>
    <definedName name="______q3" localSheetId="3">'9.-2019'!______q3</definedName>
    <definedName name="______q3">[2]!______q3</definedName>
    <definedName name="______q4" localSheetId="4">'12.-2019'!______q4</definedName>
    <definedName name="______q4" localSheetId="0">'7.1.- 2019'!______q4</definedName>
    <definedName name="______q4" localSheetId="1">'7.2.-2019'!______q4</definedName>
    <definedName name="______q4" localSheetId="3">'9.-2019'!______q4</definedName>
    <definedName name="______q4">[2]!______q4</definedName>
    <definedName name="______q5" localSheetId="4">'12.-2019'!______q5</definedName>
    <definedName name="______q5" localSheetId="0">'7.1.- 2019'!______q5</definedName>
    <definedName name="______q5" localSheetId="1">'7.2.-2019'!______q5</definedName>
    <definedName name="______q5" localSheetId="3">'9.-2019'!______q5</definedName>
    <definedName name="______q5">[2]!______q5</definedName>
    <definedName name="______q6" localSheetId="4">'12.-2019'!______q6</definedName>
    <definedName name="______q6" localSheetId="0">'7.1.- 2019'!______q6</definedName>
    <definedName name="______q6" localSheetId="1">'7.2.-2019'!______q6</definedName>
    <definedName name="______q6" localSheetId="3">'9.-2019'!______q6</definedName>
    <definedName name="______q6">[2]!______q6</definedName>
    <definedName name="______q7" localSheetId="4">'12.-2019'!______q7</definedName>
    <definedName name="______q7" localSheetId="0">'7.1.- 2019'!______q7</definedName>
    <definedName name="______q7" localSheetId="1">'7.2.-2019'!______q7</definedName>
    <definedName name="______q7" localSheetId="3">'9.-2019'!______q7</definedName>
    <definedName name="______q7">[2]!______q7</definedName>
    <definedName name="______q8" localSheetId="4">'12.-2019'!______q8</definedName>
    <definedName name="______q8" localSheetId="0">'7.1.- 2019'!______q8</definedName>
    <definedName name="______q8" localSheetId="1">'7.2.-2019'!______q8</definedName>
    <definedName name="______q8" localSheetId="3">'9.-2019'!______q8</definedName>
    <definedName name="______q8">[2]!______q8</definedName>
    <definedName name="______q9" localSheetId="4">'12.-2019'!______q9</definedName>
    <definedName name="______q9" localSheetId="0">'7.1.- 2019'!______q9</definedName>
    <definedName name="______q9" localSheetId="1">'7.2.-2019'!______q9</definedName>
    <definedName name="______q9" localSheetId="3">'9.-2019'!______q9</definedName>
    <definedName name="______q9">[2]!______q9</definedName>
    <definedName name="______SP1" localSheetId="4">[1]FES!#REF!</definedName>
    <definedName name="______SP1" localSheetId="0">[1]FES!#REF!</definedName>
    <definedName name="______SP1" localSheetId="1">[1]FES!#REF!</definedName>
    <definedName name="______SP1" localSheetId="3">[1]FES!#REF!</definedName>
    <definedName name="______SP1">[1]FES!#REF!</definedName>
    <definedName name="______SP10" localSheetId="4">[1]FES!#REF!</definedName>
    <definedName name="______SP10" localSheetId="0">[1]FES!#REF!</definedName>
    <definedName name="______SP10" localSheetId="1">[1]FES!#REF!</definedName>
    <definedName name="______SP10" localSheetId="3">[1]FES!#REF!</definedName>
    <definedName name="______SP10">[1]FES!#REF!</definedName>
    <definedName name="______SP11" localSheetId="4">[1]FES!#REF!</definedName>
    <definedName name="______SP11" localSheetId="0">[1]FES!#REF!</definedName>
    <definedName name="______SP11" localSheetId="1">[1]FES!#REF!</definedName>
    <definedName name="______SP11" localSheetId="3">[1]FES!#REF!</definedName>
    <definedName name="______SP11">[1]FES!#REF!</definedName>
    <definedName name="______SP12" localSheetId="4">[1]FES!#REF!</definedName>
    <definedName name="______SP12" localSheetId="0">[1]FES!#REF!</definedName>
    <definedName name="______SP12" localSheetId="1">[1]FES!#REF!</definedName>
    <definedName name="______SP12" localSheetId="3">[1]FES!#REF!</definedName>
    <definedName name="______SP12">[1]FES!#REF!</definedName>
    <definedName name="______SP13" localSheetId="4">[1]FES!#REF!</definedName>
    <definedName name="______SP13" localSheetId="0">[1]FES!#REF!</definedName>
    <definedName name="______SP13" localSheetId="1">[1]FES!#REF!</definedName>
    <definedName name="______SP13" localSheetId="3">[1]FES!#REF!</definedName>
    <definedName name="______SP13">[1]FES!#REF!</definedName>
    <definedName name="______SP14" localSheetId="4">[1]FES!#REF!</definedName>
    <definedName name="______SP14" localSheetId="0">[1]FES!#REF!</definedName>
    <definedName name="______SP14" localSheetId="1">[1]FES!#REF!</definedName>
    <definedName name="______SP14" localSheetId="3">[1]FES!#REF!</definedName>
    <definedName name="______SP14">[1]FES!#REF!</definedName>
    <definedName name="______SP15" localSheetId="4">[1]FES!#REF!</definedName>
    <definedName name="______SP15" localSheetId="0">[1]FES!#REF!</definedName>
    <definedName name="______SP15" localSheetId="1">[1]FES!#REF!</definedName>
    <definedName name="______SP15" localSheetId="3">[1]FES!#REF!</definedName>
    <definedName name="______SP15">[1]FES!#REF!</definedName>
    <definedName name="______SP16" localSheetId="4">[1]FES!#REF!</definedName>
    <definedName name="______SP16" localSheetId="0">[1]FES!#REF!</definedName>
    <definedName name="______SP16" localSheetId="1">[1]FES!#REF!</definedName>
    <definedName name="______SP16" localSheetId="3">[1]FES!#REF!</definedName>
    <definedName name="______SP16">[1]FES!#REF!</definedName>
    <definedName name="______SP17" localSheetId="4">[1]FES!#REF!</definedName>
    <definedName name="______SP17" localSheetId="0">[1]FES!#REF!</definedName>
    <definedName name="______SP17" localSheetId="1">[1]FES!#REF!</definedName>
    <definedName name="______SP17" localSheetId="3">[1]FES!#REF!</definedName>
    <definedName name="______SP17">[1]FES!#REF!</definedName>
    <definedName name="______SP18" localSheetId="4">[1]FES!#REF!</definedName>
    <definedName name="______SP18" localSheetId="0">[1]FES!#REF!</definedName>
    <definedName name="______SP18" localSheetId="1">[1]FES!#REF!</definedName>
    <definedName name="______SP18" localSheetId="3">[1]FES!#REF!</definedName>
    <definedName name="______SP18">[1]FES!#REF!</definedName>
    <definedName name="______SP19" localSheetId="4">[1]FES!#REF!</definedName>
    <definedName name="______SP19" localSheetId="0">[1]FES!#REF!</definedName>
    <definedName name="______SP19" localSheetId="1">[1]FES!#REF!</definedName>
    <definedName name="______SP19" localSheetId="3">[1]FES!#REF!</definedName>
    <definedName name="______SP19">[1]FES!#REF!</definedName>
    <definedName name="______SP2" localSheetId="4">[1]FES!#REF!</definedName>
    <definedName name="______SP2" localSheetId="0">[1]FES!#REF!</definedName>
    <definedName name="______SP2" localSheetId="1">[1]FES!#REF!</definedName>
    <definedName name="______SP2" localSheetId="3">[1]FES!#REF!</definedName>
    <definedName name="______SP2">[1]FES!#REF!</definedName>
    <definedName name="______SP20" localSheetId="4">[1]FES!#REF!</definedName>
    <definedName name="______SP20" localSheetId="0">[1]FES!#REF!</definedName>
    <definedName name="______SP20" localSheetId="1">[1]FES!#REF!</definedName>
    <definedName name="______SP20" localSheetId="3">[1]FES!#REF!</definedName>
    <definedName name="______SP20">[1]FES!#REF!</definedName>
    <definedName name="______SP3" localSheetId="4">[1]FES!#REF!</definedName>
    <definedName name="______SP3" localSheetId="0">[1]FES!#REF!</definedName>
    <definedName name="______SP3" localSheetId="1">[1]FES!#REF!</definedName>
    <definedName name="______SP3" localSheetId="3">[1]FES!#REF!</definedName>
    <definedName name="______SP3">[1]FES!#REF!</definedName>
    <definedName name="______SP4" localSheetId="4">[1]FES!#REF!</definedName>
    <definedName name="______SP4" localSheetId="0">[1]FES!#REF!</definedName>
    <definedName name="______SP4" localSheetId="1">[1]FES!#REF!</definedName>
    <definedName name="______SP4" localSheetId="3">[1]FES!#REF!</definedName>
    <definedName name="______SP4">[1]FES!#REF!</definedName>
    <definedName name="______SP5" localSheetId="4">[1]FES!#REF!</definedName>
    <definedName name="______SP5" localSheetId="0">[1]FES!#REF!</definedName>
    <definedName name="______SP5" localSheetId="1">[1]FES!#REF!</definedName>
    <definedName name="______SP5" localSheetId="3">[1]FES!#REF!</definedName>
    <definedName name="______SP5">[1]FES!#REF!</definedName>
    <definedName name="______SP7" localSheetId="4">[1]FES!#REF!</definedName>
    <definedName name="______SP7" localSheetId="0">[1]FES!#REF!</definedName>
    <definedName name="______SP7" localSheetId="1">[1]FES!#REF!</definedName>
    <definedName name="______SP7" localSheetId="3">[1]FES!#REF!</definedName>
    <definedName name="______SP7">[1]FES!#REF!</definedName>
    <definedName name="______SP8" localSheetId="4">[1]FES!#REF!</definedName>
    <definedName name="______SP8" localSheetId="0">[1]FES!#REF!</definedName>
    <definedName name="______SP8" localSheetId="1">[1]FES!#REF!</definedName>
    <definedName name="______SP8" localSheetId="3">[1]FES!#REF!</definedName>
    <definedName name="______SP8">[1]FES!#REF!</definedName>
    <definedName name="______SP9" localSheetId="4">[1]FES!#REF!</definedName>
    <definedName name="______SP9" localSheetId="0">[1]FES!#REF!</definedName>
    <definedName name="______SP9" localSheetId="1">[1]FES!#REF!</definedName>
    <definedName name="______SP9" localSheetId="3">[1]FES!#REF!</definedName>
    <definedName name="______SP9">[1]FES!#REF!</definedName>
    <definedName name="_____FY1">#N/A</definedName>
    <definedName name="_____M8">#N/A</definedName>
    <definedName name="_____M9">#N/A</definedName>
    <definedName name="_____Num2" localSheetId="4">#REF!</definedName>
    <definedName name="_____Num2" localSheetId="0">#REF!</definedName>
    <definedName name="_____Num2" localSheetId="3">#REF!</definedName>
    <definedName name="_____Num2">#REF!</definedName>
    <definedName name="_____q11">#N/A</definedName>
    <definedName name="_____q15">#N/A</definedName>
    <definedName name="_____q17">#N/A</definedName>
    <definedName name="_____q2">#N/A</definedName>
    <definedName name="_____q3">#N/A</definedName>
    <definedName name="_____q4">#N/A</definedName>
    <definedName name="_____q5">#N/A</definedName>
    <definedName name="_____q6">#N/A</definedName>
    <definedName name="_____q7">#N/A</definedName>
    <definedName name="_____q8">#N/A</definedName>
    <definedName name="_____q9">#N/A</definedName>
    <definedName name="_____SP1" localSheetId="4">[1]FES!#REF!</definedName>
    <definedName name="_____SP1" localSheetId="0">[1]FES!#REF!</definedName>
    <definedName name="_____SP1" localSheetId="3">[1]FES!#REF!</definedName>
    <definedName name="_____SP1">[1]FES!#REF!</definedName>
    <definedName name="_____SP10" localSheetId="4">[1]FES!#REF!</definedName>
    <definedName name="_____SP10" localSheetId="0">[1]FES!#REF!</definedName>
    <definedName name="_____SP10" localSheetId="3">[1]FES!#REF!</definedName>
    <definedName name="_____SP10">[1]FES!#REF!</definedName>
    <definedName name="_____SP11" localSheetId="4">[1]FES!#REF!</definedName>
    <definedName name="_____SP11" localSheetId="0">[1]FES!#REF!</definedName>
    <definedName name="_____SP11" localSheetId="3">[1]FES!#REF!</definedName>
    <definedName name="_____SP11">[1]FES!#REF!</definedName>
    <definedName name="_____SP12" localSheetId="4">[1]FES!#REF!</definedName>
    <definedName name="_____SP12" localSheetId="0">[1]FES!#REF!</definedName>
    <definedName name="_____SP12" localSheetId="3">[1]FES!#REF!</definedName>
    <definedName name="_____SP12">[1]FES!#REF!</definedName>
    <definedName name="_____SP13" localSheetId="4">[1]FES!#REF!</definedName>
    <definedName name="_____SP13" localSheetId="0">[1]FES!#REF!</definedName>
    <definedName name="_____SP13" localSheetId="3">[1]FES!#REF!</definedName>
    <definedName name="_____SP13">[1]FES!#REF!</definedName>
    <definedName name="_____SP14" localSheetId="4">[1]FES!#REF!</definedName>
    <definedName name="_____SP14" localSheetId="0">[1]FES!#REF!</definedName>
    <definedName name="_____SP14" localSheetId="3">[1]FES!#REF!</definedName>
    <definedName name="_____SP14">[1]FES!#REF!</definedName>
    <definedName name="_____SP15" localSheetId="4">[1]FES!#REF!</definedName>
    <definedName name="_____SP15" localSheetId="0">[1]FES!#REF!</definedName>
    <definedName name="_____SP15" localSheetId="3">[1]FES!#REF!</definedName>
    <definedName name="_____SP15">[1]FES!#REF!</definedName>
    <definedName name="_____SP16" localSheetId="4">[1]FES!#REF!</definedName>
    <definedName name="_____SP16" localSheetId="0">[1]FES!#REF!</definedName>
    <definedName name="_____SP16" localSheetId="3">[1]FES!#REF!</definedName>
    <definedName name="_____SP16">[1]FES!#REF!</definedName>
    <definedName name="_____SP17" localSheetId="4">[1]FES!#REF!</definedName>
    <definedName name="_____SP17" localSheetId="0">[1]FES!#REF!</definedName>
    <definedName name="_____SP17" localSheetId="3">[1]FES!#REF!</definedName>
    <definedName name="_____SP17">[1]FES!#REF!</definedName>
    <definedName name="_____SP18" localSheetId="4">[1]FES!#REF!</definedName>
    <definedName name="_____SP18" localSheetId="0">[1]FES!#REF!</definedName>
    <definedName name="_____SP18" localSheetId="3">[1]FES!#REF!</definedName>
    <definedName name="_____SP18">[1]FES!#REF!</definedName>
    <definedName name="_____SP19" localSheetId="4">[1]FES!#REF!</definedName>
    <definedName name="_____SP19" localSheetId="0">[1]FES!#REF!</definedName>
    <definedName name="_____SP19" localSheetId="3">[1]FES!#REF!</definedName>
    <definedName name="_____SP19">[1]FES!#REF!</definedName>
    <definedName name="_____SP2" localSheetId="4">[1]FES!#REF!</definedName>
    <definedName name="_____SP2" localSheetId="0">[1]FES!#REF!</definedName>
    <definedName name="_____SP2" localSheetId="3">[1]FES!#REF!</definedName>
    <definedName name="_____SP2">[1]FES!#REF!</definedName>
    <definedName name="_____SP20" localSheetId="4">[1]FES!#REF!</definedName>
    <definedName name="_____SP20" localSheetId="0">[1]FES!#REF!</definedName>
    <definedName name="_____SP20" localSheetId="3">[1]FES!#REF!</definedName>
    <definedName name="_____SP20">[1]FES!#REF!</definedName>
    <definedName name="_____SP3" localSheetId="4">[1]FES!#REF!</definedName>
    <definedName name="_____SP3" localSheetId="0">[1]FES!#REF!</definedName>
    <definedName name="_____SP3" localSheetId="3">[1]FES!#REF!</definedName>
    <definedName name="_____SP3">[1]FES!#REF!</definedName>
    <definedName name="_____SP4" localSheetId="4">[1]FES!#REF!</definedName>
    <definedName name="_____SP4" localSheetId="0">[1]FES!#REF!</definedName>
    <definedName name="_____SP4" localSheetId="3">[1]FES!#REF!</definedName>
    <definedName name="_____SP4">[1]FES!#REF!</definedName>
    <definedName name="_____SP5" localSheetId="4">[1]FES!#REF!</definedName>
    <definedName name="_____SP5" localSheetId="0">[1]FES!#REF!</definedName>
    <definedName name="_____SP5" localSheetId="3">[1]FES!#REF!</definedName>
    <definedName name="_____SP5">[1]FES!#REF!</definedName>
    <definedName name="_____SP7" localSheetId="4">[1]FES!#REF!</definedName>
    <definedName name="_____SP7" localSheetId="0">[1]FES!#REF!</definedName>
    <definedName name="_____SP7" localSheetId="3">[1]FES!#REF!</definedName>
    <definedName name="_____SP7">[1]FES!#REF!</definedName>
    <definedName name="_____SP8" localSheetId="4">[1]FES!#REF!</definedName>
    <definedName name="_____SP8" localSheetId="0">[1]FES!#REF!</definedName>
    <definedName name="_____SP8" localSheetId="3">[1]FES!#REF!</definedName>
    <definedName name="_____SP8">[1]FES!#REF!</definedName>
    <definedName name="_____SP9" localSheetId="4">[1]FES!#REF!</definedName>
    <definedName name="_____SP9" localSheetId="0">[1]FES!#REF!</definedName>
    <definedName name="_____SP9" localSheetId="3">[1]FES!#REF!</definedName>
    <definedName name="_____SP9">[1]FES!#REF!</definedName>
    <definedName name="____FY1" localSheetId="4">'12.-2019'!____FY1</definedName>
    <definedName name="____FY1" localSheetId="0">'7.1.- 2019'!____FY1</definedName>
    <definedName name="____FY1" localSheetId="1">'7.2.-2019'!____FY1</definedName>
    <definedName name="____FY1" localSheetId="3">'9.-2019'!____FY1</definedName>
    <definedName name="____FY1">[2]!____FY1</definedName>
    <definedName name="____M8" localSheetId="4">'12.-2019'!____M8</definedName>
    <definedName name="____M8" localSheetId="0">'7.1.- 2019'!____M8</definedName>
    <definedName name="____M8" localSheetId="1">'7.2.-2019'!____M8</definedName>
    <definedName name="____M8" localSheetId="3">'9.-2019'!____M8</definedName>
    <definedName name="____M8">[2]!____M8</definedName>
    <definedName name="____M9" localSheetId="4">'12.-2019'!____M9</definedName>
    <definedName name="____M9" localSheetId="0">'7.1.- 2019'!____M9</definedName>
    <definedName name="____M9" localSheetId="1">'7.2.-2019'!____M9</definedName>
    <definedName name="____M9" localSheetId="3">'9.-2019'!____M9</definedName>
    <definedName name="____M9">[2]!____M9</definedName>
    <definedName name="____Num2" localSheetId="4">#REF!</definedName>
    <definedName name="____Num2" localSheetId="0">#REF!</definedName>
    <definedName name="____Num2" localSheetId="3">#REF!</definedName>
    <definedName name="____Num2">#REF!</definedName>
    <definedName name="____q11" localSheetId="4">'12.-2019'!____q11</definedName>
    <definedName name="____q11" localSheetId="0">'7.1.- 2019'!____q11</definedName>
    <definedName name="____q11" localSheetId="1">'7.2.-2019'!____q11</definedName>
    <definedName name="____q11" localSheetId="3">'9.-2019'!____q11</definedName>
    <definedName name="____q11">[2]!____q11</definedName>
    <definedName name="____q15" localSheetId="4">'12.-2019'!____q15</definedName>
    <definedName name="____q15" localSheetId="0">'7.1.- 2019'!____q15</definedName>
    <definedName name="____q15" localSheetId="1">'7.2.-2019'!____q15</definedName>
    <definedName name="____q15" localSheetId="3">'9.-2019'!____q15</definedName>
    <definedName name="____q15">[2]!____q15</definedName>
    <definedName name="____q17" localSheetId="4">'12.-2019'!____q17</definedName>
    <definedName name="____q17" localSheetId="0">'7.1.- 2019'!____q17</definedName>
    <definedName name="____q17" localSheetId="1">'7.2.-2019'!____q17</definedName>
    <definedName name="____q17" localSheetId="3">'9.-2019'!____q17</definedName>
    <definedName name="____q17">[2]!____q17</definedName>
    <definedName name="____q2" localSheetId="4">'12.-2019'!____q2</definedName>
    <definedName name="____q2" localSheetId="0">'7.1.- 2019'!____q2</definedName>
    <definedName name="____q2" localSheetId="1">'7.2.-2019'!____q2</definedName>
    <definedName name="____q2" localSheetId="3">'9.-2019'!____q2</definedName>
    <definedName name="____q2">[2]!____q2</definedName>
    <definedName name="____q3" localSheetId="4">'12.-2019'!____q3</definedName>
    <definedName name="____q3" localSheetId="0">'7.1.- 2019'!____q3</definedName>
    <definedName name="____q3" localSheetId="1">'7.2.-2019'!____q3</definedName>
    <definedName name="____q3" localSheetId="3">'9.-2019'!____q3</definedName>
    <definedName name="____q3">[2]!____q3</definedName>
    <definedName name="____q4" localSheetId="4">'12.-2019'!____q4</definedName>
    <definedName name="____q4" localSheetId="0">'7.1.- 2019'!____q4</definedName>
    <definedName name="____q4" localSheetId="1">'7.2.-2019'!____q4</definedName>
    <definedName name="____q4" localSheetId="3">'9.-2019'!____q4</definedName>
    <definedName name="____q4">[2]!____q4</definedName>
    <definedName name="____q5" localSheetId="4">'12.-2019'!____q5</definedName>
    <definedName name="____q5" localSheetId="0">'7.1.- 2019'!____q5</definedName>
    <definedName name="____q5" localSheetId="1">'7.2.-2019'!____q5</definedName>
    <definedName name="____q5" localSheetId="3">'9.-2019'!____q5</definedName>
    <definedName name="____q5">[2]!____q5</definedName>
    <definedName name="____q6" localSheetId="4">'12.-2019'!____q6</definedName>
    <definedName name="____q6" localSheetId="0">'7.1.- 2019'!____q6</definedName>
    <definedName name="____q6" localSheetId="1">'7.2.-2019'!____q6</definedName>
    <definedName name="____q6" localSheetId="3">'9.-2019'!____q6</definedName>
    <definedName name="____q6">[2]!____q6</definedName>
    <definedName name="____q7" localSheetId="4">'12.-2019'!____q7</definedName>
    <definedName name="____q7" localSheetId="0">'7.1.- 2019'!____q7</definedName>
    <definedName name="____q7" localSheetId="1">'7.2.-2019'!____q7</definedName>
    <definedName name="____q7" localSheetId="3">'9.-2019'!____q7</definedName>
    <definedName name="____q7">[2]!____q7</definedName>
    <definedName name="____q8" localSheetId="4">'12.-2019'!____q8</definedName>
    <definedName name="____q8" localSheetId="0">'7.1.- 2019'!____q8</definedName>
    <definedName name="____q8" localSheetId="1">'7.2.-2019'!____q8</definedName>
    <definedName name="____q8" localSheetId="3">'9.-2019'!____q8</definedName>
    <definedName name="____q8">[2]!____q8</definedName>
    <definedName name="____q9" localSheetId="4">'12.-2019'!____q9</definedName>
    <definedName name="____q9" localSheetId="0">'7.1.- 2019'!____q9</definedName>
    <definedName name="____q9" localSheetId="1">'7.2.-2019'!____q9</definedName>
    <definedName name="____q9" localSheetId="3">'9.-2019'!____q9</definedName>
    <definedName name="____q9">[2]!____q9</definedName>
    <definedName name="____SP1" localSheetId="4">[1]FES!#REF!</definedName>
    <definedName name="____SP1" localSheetId="0">[1]FES!#REF!</definedName>
    <definedName name="____SP1" localSheetId="1">[1]FES!#REF!</definedName>
    <definedName name="____SP1" localSheetId="3">[1]FES!#REF!</definedName>
    <definedName name="____SP1">[1]FES!#REF!</definedName>
    <definedName name="____SP10" localSheetId="4">[1]FES!#REF!</definedName>
    <definedName name="____SP10" localSheetId="0">[1]FES!#REF!</definedName>
    <definedName name="____SP10" localSheetId="1">[1]FES!#REF!</definedName>
    <definedName name="____SP10" localSheetId="3">[1]FES!#REF!</definedName>
    <definedName name="____SP10">[1]FES!#REF!</definedName>
    <definedName name="____SP11" localSheetId="4">[1]FES!#REF!</definedName>
    <definedName name="____SP11" localSheetId="0">[1]FES!#REF!</definedName>
    <definedName name="____SP11" localSheetId="1">[1]FES!#REF!</definedName>
    <definedName name="____SP11" localSheetId="3">[1]FES!#REF!</definedName>
    <definedName name="____SP11">[1]FES!#REF!</definedName>
    <definedName name="____SP12" localSheetId="4">[1]FES!#REF!</definedName>
    <definedName name="____SP12" localSheetId="0">[1]FES!#REF!</definedName>
    <definedName name="____SP12" localSheetId="1">[1]FES!#REF!</definedName>
    <definedName name="____SP12" localSheetId="3">[1]FES!#REF!</definedName>
    <definedName name="____SP12">[1]FES!#REF!</definedName>
    <definedName name="____SP13" localSheetId="4">[1]FES!#REF!</definedName>
    <definedName name="____SP13" localSheetId="0">[1]FES!#REF!</definedName>
    <definedName name="____SP13" localSheetId="1">[1]FES!#REF!</definedName>
    <definedName name="____SP13" localSheetId="3">[1]FES!#REF!</definedName>
    <definedName name="____SP13">[1]FES!#REF!</definedName>
    <definedName name="____SP14" localSheetId="4">[1]FES!#REF!</definedName>
    <definedName name="____SP14" localSheetId="0">[1]FES!#REF!</definedName>
    <definedName name="____SP14" localSheetId="1">[1]FES!#REF!</definedName>
    <definedName name="____SP14" localSheetId="3">[1]FES!#REF!</definedName>
    <definedName name="____SP14">[1]FES!#REF!</definedName>
    <definedName name="____SP15" localSheetId="4">[1]FES!#REF!</definedName>
    <definedName name="____SP15" localSheetId="0">[1]FES!#REF!</definedName>
    <definedName name="____SP15" localSheetId="1">[1]FES!#REF!</definedName>
    <definedName name="____SP15" localSheetId="3">[1]FES!#REF!</definedName>
    <definedName name="____SP15">[1]FES!#REF!</definedName>
    <definedName name="____SP16" localSheetId="4">[1]FES!#REF!</definedName>
    <definedName name="____SP16" localSheetId="0">[1]FES!#REF!</definedName>
    <definedName name="____SP16" localSheetId="1">[1]FES!#REF!</definedName>
    <definedName name="____SP16" localSheetId="3">[1]FES!#REF!</definedName>
    <definedName name="____SP16">[1]FES!#REF!</definedName>
    <definedName name="____SP17" localSheetId="4">[1]FES!#REF!</definedName>
    <definedName name="____SP17" localSheetId="0">[1]FES!#REF!</definedName>
    <definedName name="____SP17" localSheetId="1">[1]FES!#REF!</definedName>
    <definedName name="____SP17" localSheetId="3">[1]FES!#REF!</definedName>
    <definedName name="____SP17">[1]FES!#REF!</definedName>
    <definedName name="____SP18" localSheetId="4">[1]FES!#REF!</definedName>
    <definedName name="____SP18" localSheetId="0">[1]FES!#REF!</definedName>
    <definedName name="____SP18" localSheetId="1">[1]FES!#REF!</definedName>
    <definedName name="____SP18" localSheetId="3">[1]FES!#REF!</definedName>
    <definedName name="____SP18">[1]FES!#REF!</definedName>
    <definedName name="____SP19" localSheetId="4">[1]FES!#REF!</definedName>
    <definedName name="____SP19" localSheetId="0">[1]FES!#REF!</definedName>
    <definedName name="____SP19" localSheetId="1">[1]FES!#REF!</definedName>
    <definedName name="____SP19" localSheetId="3">[1]FES!#REF!</definedName>
    <definedName name="____SP19">[1]FES!#REF!</definedName>
    <definedName name="____SP2" localSheetId="4">[1]FES!#REF!</definedName>
    <definedName name="____SP2" localSheetId="0">[1]FES!#REF!</definedName>
    <definedName name="____SP2" localSheetId="1">[1]FES!#REF!</definedName>
    <definedName name="____SP2" localSheetId="3">[1]FES!#REF!</definedName>
    <definedName name="____SP2">[1]FES!#REF!</definedName>
    <definedName name="____SP20" localSheetId="4">[1]FES!#REF!</definedName>
    <definedName name="____SP20" localSheetId="0">[1]FES!#REF!</definedName>
    <definedName name="____SP20" localSheetId="1">[1]FES!#REF!</definedName>
    <definedName name="____SP20" localSheetId="3">[1]FES!#REF!</definedName>
    <definedName name="____SP20">[1]FES!#REF!</definedName>
    <definedName name="____SP3" localSheetId="4">[1]FES!#REF!</definedName>
    <definedName name="____SP3" localSheetId="0">[1]FES!#REF!</definedName>
    <definedName name="____SP3" localSheetId="1">[1]FES!#REF!</definedName>
    <definedName name="____SP3" localSheetId="3">[1]FES!#REF!</definedName>
    <definedName name="____SP3">[1]FES!#REF!</definedName>
    <definedName name="____SP4" localSheetId="4">[1]FES!#REF!</definedName>
    <definedName name="____SP4" localSheetId="0">[1]FES!#REF!</definedName>
    <definedName name="____SP4" localSheetId="1">[1]FES!#REF!</definedName>
    <definedName name="____SP4" localSheetId="3">[1]FES!#REF!</definedName>
    <definedName name="____SP4">[1]FES!#REF!</definedName>
    <definedName name="____SP5" localSheetId="4">[1]FES!#REF!</definedName>
    <definedName name="____SP5" localSheetId="0">[1]FES!#REF!</definedName>
    <definedName name="____SP5" localSheetId="1">[1]FES!#REF!</definedName>
    <definedName name="____SP5" localSheetId="3">[1]FES!#REF!</definedName>
    <definedName name="____SP5">[1]FES!#REF!</definedName>
    <definedName name="____SP7" localSheetId="4">[1]FES!#REF!</definedName>
    <definedName name="____SP7" localSheetId="0">[1]FES!#REF!</definedName>
    <definedName name="____SP7" localSheetId="1">[1]FES!#REF!</definedName>
    <definedName name="____SP7" localSheetId="3">[1]FES!#REF!</definedName>
    <definedName name="____SP7">[1]FES!#REF!</definedName>
    <definedName name="____SP8" localSheetId="4">[1]FES!#REF!</definedName>
    <definedName name="____SP8" localSheetId="0">[1]FES!#REF!</definedName>
    <definedName name="____SP8" localSheetId="1">[1]FES!#REF!</definedName>
    <definedName name="____SP8" localSheetId="3">[1]FES!#REF!</definedName>
    <definedName name="____SP8">[1]FES!#REF!</definedName>
    <definedName name="____SP9" localSheetId="4">[1]FES!#REF!</definedName>
    <definedName name="____SP9" localSheetId="0">[1]FES!#REF!</definedName>
    <definedName name="____SP9" localSheetId="1">[1]FES!#REF!</definedName>
    <definedName name="____SP9" localSheetId="3">[1]FES!#REF!</definedName>
    <definedName name="____SP9">[1]FES!#REF!</definedName>
    <definedName name="___FY1" localSheetId="4">'12.-2019'!___FY1</definedName>
    <definedName name="___FY1" localSheetId="0">'7.1.- 2019'!___FY1</definedName>
    <definedName name="___FY1" localSheetId="1">'7.2.-2019'!___FY1</definedName>
    <definedName name="___FY1" localSheetId="3">'9.-2019'!___FY1</definedName>
    <definedName name="___FY1">[2]!___FY1</definedName>
    <definedName name="___M8" localSheetId="4">'12.-2019'!___M8</definedName>
    <definedName name="___M8" localSheetId="0">'7.1.- 2019'!___M8</definedName>
    <definedName name="___M8" localSheetId="1">'7.2.-2019'!___M8</definedName>
    <definedName name="___M8" localSheetId="3">'9.-2019'!___M8</definedName>
    <definedName name="___M8">[2]!___M8</definedName>
    <definedName name="___M9" localSheetId="4">'12.-2019'!___M9</definedName>
    <definedName name="___M9" localSheetId="0">'7.1.- 2019'!___M9</definedName>
    <definedName name="___M9" localSheetId="1">'7.2.-2019'!___M9</definedName>
    <definedName name="___M9" localSheetId="3">'9.-2019'!___M9</definedName>
    <definedName name="___M9">[2]!___M9</definedName>
    <definedName name="___Num2" localSheetId="4">#REF!</definedName>
    <definedName name="___Num2" localSheetId="0">#REF!</definedName>
    <definedName name="___Num2" localSheetId="1">#REF!</definedName>
    <definedName name="___Num2" localSheetId="3">#REF!</definedName>
    <definedName name="___Num2">#REF!</definedName>
    <definedName name="___op1">[3]T25!$I$48</definedName>
    <definedName name="___opp1">[3]T31!$I$91</definedName>
    <definedName name="___opp2">[3]T31!$I$92</definedName>
    <definedName name="___opp3">[3]T31!$I$93</definedName>
    <definedName name="___opp4">[3]T31!$I$94</definedName>
    <definedName name="___opp5">[3]T31!$I$95</definedName>
    <definedName name="___opp6">[3]T31!$I$96</definedName>
    <definedName name="___opp7">[3]T31!$I$97</definedName>
    <definedName name="___q11" localSheetId="4">'12.-2019'!___q11</definedName>
    <definedName name="___q11" localSheetId="0">'7.1.- 2019'!___q11</definedName>
    <definedName name="___q11" localSheetId="1">'7.2.-2019'!___q11</definedName>
    <definedName name="___q11" localSheetId="3">'9.-2019'!___q11</definedName>
    <definedName name="___q11">[2]!___q11</definedName>
    <definedName name="___q15" localSheetId="4">'12.-2019'!___q15</definedName>
    <definedName name="___q15" localSheetId="0">'7.1.- 2019'!___q15</definedName>
    <definedName name="___q15" localSheetId="1">'7.2.-2019'!___q15</definedName>
    <definedName name="___q15" localSheetId="3">'9.-2019'!___q15</definedName>
    <definedName name="___q15">[2]!___q15</definedName>
    <definedName name="___q17" localSheetId="4">'12.-2019'!___q17</definedName>
    <definedName name="___q17" localSheetId="0">'7.1.- 2019'!___q17</definedName>
    <definedName name="___q17" localSheetId="1">'7.2.-2019'!___q17</definedName>
    <definedName name="___q17" localSheetId="3">'9.-2019'!___q17</definedName>
    <definedName name="___q17">[2]!___q17</definedName>
    <definedName name="___q2" localSheetId="4">'12.-2019'!___q2</definedName>
    <definedName name="___q2" localSheetId="0">'7.1.- 2019'!___q2</definedName>
    <definedName name="___q2" localSheetId="1">'7.2.-2019'!___q2</definedName>
    <definedName name="___q2" localSheetId="3">'9.-2019'!___q2</definedName>
    <definedName name="___q2">[2]!___q2</definedName>
    <definedName name="___q3" localSheetId="4">'12.-2019'!___q3</definedName>
    <definedName name="___q3" localSheetId="0">'7.1.- 2019'!___q3</definedName>
    <definedName name="___q3" localSheetId="1">'7.2.-2019'!___q3</definedName>
    <definedName name="___q3" localSheetId="3">'9.-2019'!___q3</definedName>
    <definedName name="___q3">[2]!___q3</definedName>
    <definedName name="___q4" localSheetId="4">'12.-2019'!___q4</definedName>
    <definedName name="___q4" localSheetId="0">'7.1.- 2019'!___q4</definedName>
    <definedName name="___q4" localSheetId="1">'7.2.-2019'!___q4</definedName>
    <definedName name="___q4" localSheetId="3">'9.-2019'!___q4</definedName>
    <definedName name="___q4">[2]!___q4</definedName>
    <definedName name="___q5" localSheetId="4">'12.-2019'!___q5</definedName>
    <definedName name="___q5" localSheetId="0">'7.1.- 2019'!___q5</definedName>
    <definedName name="___q5" localSheetId="1">'7.2.-2019'!___q5</definedName>
    <definedName name="___q5" localSheetId="3">'9.-2019'!___q5</definedName>
    <definedName name="___q5">[2]!___q5</definedName>
    <definedName name="___q6" localSheetId="4">'12.-2019'!___q6</definedName>
    <definedName name="___q6" localSheetId="0">'7.1.- 2019'!___q6</definedName>
    <definedName name="___q6" localSheetId="1">'7.2.-2019'!___q6</definedName>
    <definedName name="___q6" localSheetId="3">'9.-2019'!___q6</definedName>
    <definedName name="___q6">[2]!___q6</definedName>
    <definedName name="___q7" localSheetId="4">'12.-2019'!___q7</definedName>
    <definedName name="___q7" localSheetId="0">'7.1.- 2019'!___q7</definedName>
    <definedName name="___q7" localSheetId="1">'7.2.-2019'!___q7</definedName>
    <definedName name="___q7" localSheetId="3">'9.-2019'!___q7</definedName>
    <definedName name="___q7">[2]!___q7</definedName>
    <definedName name="___q8" localSheetId="4">'12.-2019'!___q8</definedName>
    <definedName name="___q8" localSheetId="0">'7.1.- 2019'!___q8</definedName>
    <definedName name="___q8" localSheetId="1">'7.2.-2019'!___q8</definedName>
    <definedName name="___q8" localSheetId="3">'9.-2019'!___q8</definedName>
    <definedName name="___q8">[2]!___q8</definedName>
    <definedName name="___q9" localSheetId="4">'12.-2019'!___q9</definedName>
    <definedName name="___q9" localSheetId="0">'7.1.- 2019'!___q9</definedName>
    <definedName name="___q9" localSheetId="1">'7.2.-2019'!___q9</definedName>
    <definedName name="___q9" localSheetId="3">'9.-2019'!___q9</definedName>
    <definedName name="___q9">[2]!___q9</definedName>
    <definedName name="___SP1" localSheetId="4">[1]FES!#REF!</definedName>
    <definedName name="___SP1" localSheetId="0">[1]FES!#REF!</definedName>
    <definedName name="___SP1" localSheetId="1">[1]FES!#REF!</definedName>
    <definedName name="___SP1" localSheetId="3">[1]FES!#REF!</definedName>
    <definedName name="___SP1">[1]FES!#REF!</definedName>
    <definedName name="___SP10" localSheetId="4">[1]FES!#REF!</definedName>
    <definedName name="___SP10" localSheetId="0">[1]FES!#REF!</definedName>
    <definedName name="___SP10" localSheetId="1">[1]FES!#REF!</definedName>
    <definedName name="___SP10" localSheetId="3">[1]FES!#REF!</definedName>
    <definedName name="___SP10">[1]FES!#REF!</definedName>
    <definedName name="___SP11" localSheetId="4">[1]FES!#REF!</definedName>
    <definedName name="___SP11" localSheetId="0">[1]FES!#REF!</definedName>
    <definedName name="___SP11" localSheetId="1">[1]FES!#REF!</definedName>
    <definedName name="___SP11" localSheetId="3">[1]FES!#REF!</definedName>
    <definedName name="___SP11">[1]FES!#REF!</definedName>
    <definedName name="___SP12" localSheetId="4">[1]FES!#REF!</definedName>
    <definedName name="___SP12" localSheetId="0">[1]FES!#REF!</definedName>
    <definedName name="___SP12" localSheetId="1">[1]FES!#REF!</definedName>
    <definedName name="___SP12" localSheetId="3">[1]FES!#REF!</definedName>
    <definedName name="___SP12">[1]FES!#REF!</definedName>
    <definedName name="___SP13" localSheetId="4">[1]FES!#REF!</definedName>
    <definedName name="___SP13" localSheetId="0">[1]FES!#REF!</definedName>
    <definedName name="___SP13" localSheetId="1">[1]FES!#REF!</definedName>
    <definedName name="___SP13" localSheetId="3">[1]FES!#REF!</definedName>
    <definedName name="___SP13">[1]FES!#REF!</definedName>
    <definedName name="___SP14" localSheetId="4">[1]FES!#REF!</definedName>
    <definedName name="___SP14" localSheetId="0">[1]FES!#REF!</definedName>
    <definedName name="___SP14" localSheetId="1">[1]FES!#REF!</definedName>
    <definedName name="___SP14" localSheetId="3">[1]FES!#REF!</definedName>
    <definedName name="___SP14">[1]FES!#REF!</definedName>
    <definedName name="___SP15" localSheetId="4">[1]FES!#REF!</definedName>
    <definedName name="___SP15" localSheetId="0">[1]FES!#REF!</definedName>
    <definedName name="___SP15" localSheetId="1">[1]FES!#REF!</definedName>
    <definedName name="___SP15" localSheetId="3">[1]FES!#REF!</definedName>
    <definedName name="___SP15">[1]FES!#REF!</definedName>
    <definedName name="___SP16" localSheetId="4">[1]FES!#REF!</definedName>
    <definedName name="___SP16" localSheetId="0">[1]FES!#REF!</definedName>
    <definedName name="___SP16" localSheetId="1">[1]FES!#REF!</definedName>
    <definedName name="___SP16" localSheetId="3">[1]FES!#REF!</definedName>
    <definedName name="___SP16">[1]FES!#REF!</definedName>
    <definedName name="___SP17" localSheetId="4">[1]FES!#REF!</definedName>
    <definedName name="___SP17" localSheetId="0">[1]FES!#REF!</definedName>
    <definedName name="___SP17" localSheetId="1">[1]FES!#REF!</definedName>
    <definedName name="___SP17" localSheetId="3">[1]FES!#REF!</definedName>
    <definedName name="___SP17">[1]FES!#REF!</definedName>
    <definedName name="___SP18" localSheetId="4">[1]FES!#REF!</definedName>
    <definedName name="___SP18" localSheetId="0">[1]FES!#REF!</definedName>
    <definedName name="___SP18" localSheetId="1">[1]FES!#REF!</definedName>
    <definedName name="___SP18" localSheetId="3">[1]FES!#REF!</definedName>
    <definedName name="___SP18">[1]FES!#REF!</definedName>
    <definedName name="___SP19" localSheetId="4">[1]FES!#REF!</definedName>
    <definedName name="___SP19" localSheetId="0">[1]FES!#REF!</definedName>
    <definedName name="___SP19" localSheetId="1">[1]FES!#REF!</definedName>
    <definedName name="___SP19" localSheetId="3">[1]FES!#REF!</definedName>
    <definedName name="___SP19">[1]FES!#REF!</definedName>
    <definedName name="___SP2" localSheetId="4">[1]FES!#REF!</definedName>
    <definedName name="___SP2" localSheetId="0">[1]FES!#REF!</definedName>
    <definedName name="___SP2" localSheetId="1">[1]FES!#REF!</definedName>
    <definedName name="___SP2" localSheetId="3">[1]FES!#REF!</definedName>
    <definedName name="___SP2">[1]FES!#REF!</definedName>
    <definedName name="___SP20" localSheetId="4">[1]FES!#REF!</definedName>
    <definedName name="___SP20" localSheetId="0">[1]FES!#REF!</definedName>
    <definedName name="___SP20" localSheetId="1">[1]FES!#REF!</definedName>
    <definedName name="___SP20" localSheetId="3">[1]FES!#REF!</definedName>
    <definedName name="___SP20">[1]FES!#REF!</definedName>
    <definedName name="___SP3" localSheetId="4">[1]FES!#REF!</definedName>
    <definedName name="___SP3" localSheetId="0">[1]FES!#REF!</definedName>
    <definedName name="___SP3" localSheetId="1">[1]FES!#REF!</definedName>
    <definedName name="___SP3" localSheetId="3">[1]FES!#REF!</definedName>
    <definedName name="___SP3">[1]FES!#REF!</definedName>
    <definedName name="___SP4" localSheetId="4">[1]FES!#REF!</definedName>
    <definedName name="___SP4" localSheetId="0">[1]FES!#REF!</definedName>
    <definedName name="___SP4" localSheetId="1">[1]FES!#REF!</definedName>
    <definedName name="___SP4" localSheetId="3">[1]FES!#REF!</definedName>
    <definedName name="___SP4">[1]FES!#REF!</definedName>
    <definedName name="___SP5" localSheetId="4">[1]FES!#REF!</definedName>
    <definedName name="___SP5" localSheetId="0">[1]FES!#REF!</definedName>
    <definedName name="___SP5" localSheetId="1">[1]FES!#REF!</definedName>
    <definedName name="___SP5" localSheetId="3">[1]FES!#REF!</definedName>
    <definedName name="___SP5">[1]FES!#REF!</definedName>
    <definedName name="___SP7" localSheetId="4">[1]FES!#REF!</definedName>
    <definedName name="___SP7" localSheetId="0">[1]FES!#REF!</definedName>
    <definedName name="___SP7" localSheetId="1">[1]FES!#REF!</definedName>
    <definedName name="___SP7" localSheetId="3">[1]FES!#REF!</definedName>
    <definedName name="___SP7">[1]FES!#REF!</definedName>
    <definedName name="___SP8" localSheetId="4">[1]FES!#REF!</definedName>
    <definedName name="___SP8" localSheetId="0">[1]FES!#REF!</definedName>
    <definedName name="___SP8" localSheetId="1">[1]FES!#REF!</definedName>
    <definedName name="___SP8" localSheetId="3">[1]FES!#REF!</definedName>
    <definedName name="___SP8">[1]FES!#REF!</definedName>
    <definedName name="___SP9" localSheetId="4">[1]FES!#REF!</definedName>
    <definedName name="___SP9" localSheetId="0">[1]FES!#REF!</definedName>
    <definedName name="___SP9" localSheetId="1">[1]FES!#REF!</definedName>
    <definedName name="___SP9" localSheetId="3">[1]FES!#REF!</definedName>
    <definedName name="___SP9">[1]FES!#REF!</definedName>
    <definedName name="___vp1" localSheetId="4">#REF!</definedName>
    <definedName name="___vp1" localSheetId="0">#REF!</definedName>
    <definedName name="___vp1" localSheetId="3">#REF!</definedName>
    <definedName name="___vp1">#REF!</definedName>
    <definedName name="___vpp1" localSheetId="4">#REF!</definedName>
    <definedName name="___vpp1" localSheetId="0">#REF!</definedName>
    <definedName name="___vpp1" localSheetId="3">#REF!</definedName>
    <definedName name="___vpp1">#REF!</definedName>
    <definedName name="___vpp2" localSheetId="4">#REF!</definedName>
    <definedName name="___vpp2" localSheetId="0">#REF!</definedName>
    <definedName name="___vpp2" localSheetId="3">#REF!</definedName>
    <definedName name="___vpp2">#REF!</definedName>
    <definedName name="___vpp3" localSheetId="4">#REF!</definedName>
    <definedName name="___vpp3" localSheetId="0">#REF!</definedName>
    <definedName name="___vpp3" localSheetId="3">#REF!</definedName>
    <definedName name="___vpp3">#REF!</definedName>
    <definedName name="___vpp4" localSheetId="4">#REF!</definedName>
    <definedName name="___vpp4" localSheetId="0">#REF!</definedName>
    <definedName name="___vpp4" localSheetId="3">#REF!</definedName>
    <definedName name="___vpp4">#REF!</definedName>
    <definedName name="___vpp5" localSheetId="4">#REF!</definedName>
    <definedName name="___vpp5" localSheetId="0">#REF!</definedName>
    <definedName name="___vpp5" localSheetId="3">#REF!</definedName>
    <definedName name="___vpp5">#REF!</definedName>
    <definedName name="___vpp6" localSheetId="4">#REF!</definedName>
    <definedName name="___vpp6" localSheetId="0">#REF!</definedName>
    <definedName name="___vpp6" localSheetId="3">#REF!</definedName>
    <definedName name="___vpp6">#REF!</definedName>
    <definedName name="___vpp7" localSheetId="4">#REF!</definedName>
    <definedName name="___vpp7" localSheetId="0">#REF!</definedName>
    <definedName name="___vpp7" localSheetId="3">#REF!</definedName>
    <definedName name="___vpp7">#REF!</definedName>
    <definedName name="__1_3">'[4]Смета2 проект. раб.'!$A$93:$N$96</definedName>
    <definedName name="__123Graph_AGRAPH1" localSheetId="4" hidden="1">'[5]на 1 тут'!#REF!</definedName>
    <definedName name="__123Graph_AGRAPH1" localSheetId="0" hidden="1">'[5]на 1 тут'!#REF!</definedName>
    <definedName name="__123Graph_AGRAPH1" localSheetId="1" hidden="1">'[5]на 1 тут'!#REF!</definedName>
    <definedName name="__123Graph_AGRAPH1" localSheetId="3" hidden="1">'[5]на 1 тут'!#REF!</definedName>
    <definedName name="__123Graph_AGRAPH1" hidden="1">'[5]на 1 тут'!#REF!</definedName>
    <definedName name="__123Graph_AGRAPH2" localSheetId="4" hidden="1">'[5]на 1 тут'!#REF!</definedName>
    <definedName name="__123Graph_AGRAPH2" localSheetId="0" hidden="1">'[5]на 1 тут'!#REF!</definedName>
    <definedName name="__123Graph_AGRAPH2" localSheetId="1" hidden="1">'[5]на 1 тут'!#REF!</definedName>
    <definedName name="__123Graph_AGRAPH2" localSheetId="3" hidden="1">'[5]на 1 тут'!#REF!</definedName>
    <definedName name="__123Graph_AGRAPH2" hidden="1">'[5]на 1 тут'!#REF!</definedName>
    <definedName name="__123Graph_BGRAPH1" localSheetId="4" hidden="1">'[5]на 1 тут'!#REF!</definedName>
    <definedName name="__123Graph_BGRAPH1" localSheetId="0" hidden="1">'[5]на 1 тут'!#REF!</definedName>
    <definedName name="__123Graph_BGRAPH1" localSheetId="1" hidden="1">'[5]на 1 тут'!#REF!</definedName>
    <definedName name="__123Graph_BGRAPH1" localSheetId="3" hidden="1">'[5]на 1 тут'!#REF!</definedName>
    <definedName name="__123Graph_BGRAPH1" hidden="1">'[5]на 1 тут'!#REF!</definedName>
    <definedName name="__123Graph_BGRAPH2" localSheetId="4" hidden="1">'[5]на 1 тут'!#REF!</definedName>
    <definedName name="__123Graph_BGRAPH2" localSheetId="0" hidden="1">'[5]на 1 тут'!#REF!</definedName>
    <definedName name="__123Graph_BGRAPH2" localSheetId="1" hidden="1">'[5]на 1 тут'!#REF!</definedName>
    <definedName name="__123Graph_BGRAPH2" localSheetId="3" hidden="1">'[5]на 1 тут'!#REF!</definedName>
    <definedName name="__123Graph_BGRAPH2" hidden="1">'[5]на 1 тут'!#REF!</definedName>
    <definedName name="__123Graph_CGRAPH1" localSheetId="4" hidden="1">'[5]на 1 тут'!#REF!</definedName>
    <definedName name="__123Graph_CGRAPH1" localSheetId="0" hidden="1">'[5]на 1 тут'!#REF!</definedName>
    <definedName name="__123Graph_CGRAPH1" localSheetId="1" hidden="1">'[5]на 1 тут'!#REF!</definedName>
    <definedName name="__123Graph_CGRAPH1" localSheetId="3" hidden="1">'[5]на 1 тут'!#REF!</definedName>
    <definedName name="__123Graph_CGRAPH1" hidden="1">'[5]на 1 тут'!#REF!</definedName>
    <definedName name="__123Graph_CGRAPH2" localSheetId="4" hidden="1">'[5]на 1 тут'!#REF!</definedName>
    <definedName name="__123Graph_CGRAPH2" localSheetId="0" hidden="1">'[5]на 1 тут'!#REF!</definedName>
    <definedName name="__123Graph_CGRAPH2" localSheetId="1" hidden="1">'[5]на 1 тут'!#REF!</definedName>
    <definedName name="__123Graph_CGRAPH2" localSheetId="3" hidden="1">'[5]на 1 тут'!#REF!</definedName>
    <definedName name="__123Graph_CGRAPH2" hidden="1">'[5]на 1 тут'!#REF!</definedName>
    <definedName name="__123Graph_LBL_AGRAPH1" localSheetId="4" hidden="1">'[5]на 1 тут'!#REF!</definedName>
    <definedName name="__123Graph_LBL_AGRAPH1" localSheetId="0" hidden="1">'[5]на 1 тут'!#REF!</definedName>
    <definedName name="__123Graph_LBL_AGRAPH1" localSheetId="1" hidden="1">'[5]на 1 тут'!#REF!</definedName>
    <definedName name="__123Graph_LBL_AGRAPH1" localSheetId="3" hidden="1">'[5]на 1 тут'!#REF!</definedName>
    <definedName name="__123Graph_LBL_AGRAPH1" hidden="1">'[5]на 1 тут'!#REF!</definedName>
    <definedName name="__123Graph_XGRAPH1" localSheetId="4" hidden="1">'[5]на 1 тут'!#REF!</definedName>
    <definedName name="__123Graph_XGRAPH1" localSheetId="0" hidden="1">'[5]на 1 тут'!#REF!</definedName>
    <definedName name="__123Graph_XGRAPH1" localSheetId="1" hidden="1">'[5]на 1 тут'!#REF!</definedName>
    <definedName name="__123Graph_XGRAPH1" localSheetId="3" hidden="1">'[5]на 1 тут'!#REF!</definedName>
    <definedName name="__123Graph_XGRAPH1" hidden="1">'[5]на 1 тут'!#REF!</definedName>
    <definedName name="__123Graph_XGRAPH2" localSheetId="4" hidden="1">'[5]на 1 тут'!#REF!</definedName>
    <definedName name="__123Graph_XGRAPH2" localSheetId="0" hidden="1">'[5]на 1 тут'!#REF!</definedName>
    <definedName name="__123Graph_XGRAPH2" localSheetId="1" hidden="1">'[5]на 1 тут'!#REF!</definedName>
    <definedName name="__123Graph_XGRAPH2" localSheetId="3" hidden="1">'[5]на 1 тут'!#REF!</definedName>
    <definedName name="__123Graph_XGRAPH2" hidden="1">'[5]на 1 тут'!#REF!</definedName>
    <definedName name="__dat1" localSheetId="4">#REF!</definedName>
    <definedName name="__dat1" localSheetId="0">#REF!</definedName>
    <definedName name="__dat1" localSheetId="3">#REF!</definedName>
    <definedName name="__dat1">#REF!</definedName>
    <definedName name="__dat10" localSheetId="4">#REF!</definedName>
    <definedName name="__dat10" localSheetId="0">#REF!</definedName>
    <definedName name="__dat10" localSheetId="3">#REF!</definedName>
    <definedName name="__dat10">#REF!</definedName>
    <definedName name="__dat11" localSheetId="4">#REF!</definedName>
    <definedName name="__dat11" localSheetId="0">#REF!</definedName>
    <definedName name="__dat11" localSheetId="3">#REF!</definedName>
    <definedName name="__dat11">#REF!</definedName>
    <definedName name="__dat12" localSheetId="4">#REF!</definedName>
    <definedName name="__dat12" localSheetId="0">#REF!</definedName>
    <definedName name="__dat12" localSheetId="3">#REF!</definedName>
    <definedName name="__dat12">#REF!</definedName>
    <definedName name="__dat13" localSheetId="4">#REF!</definedName>
    <definedName name="__dat13" localSheetId="0">#REF!</definedName>
    <definedName name="__dat13" localSheetId="3">#REF!</definedName>
    <definedName name="__dat13">#REF!</definedName>
    <definedName name="__dat14" localSheetId="4">#REF!</definedName>
    <definedName name="__dat14" localSheetId="0">#REF!</definedName>
    <definedName name="__dat14" localSheetId="3">#REF!</definedName>
    <definedName name="__dat14">#REF!</definedName>
    <definedName name="__dat15" localSheetId="4">#REF!</definedName>
    <definedName name="__dat15" localSheetId="0">#REF!</definedName>
    <definedName name="__dat15" localSheetId="3">#REF!</definedName>
    <definedName name="__dat15">#REF!</definedName>
    <definedName name="__dat16" localSheetId="4">#REF!</definedName>
    <definedName name="__dat16" localSheetId="0">#REF!</definedName>
    <definedName name="__dat16" localSheetId="3">#REF!</definedName>
    <definedName name="__dat16">#REF!</definedName>
    <definedName name="__dat17" localSheetId="4">#REF!</definedName>
    <definedName name="__dat17" localSheetId="0">#REF!</definedName>
    <definedName name="__dat17" localSheetId="3">#REF!</definedName>
    <definedName name="__dat17">#REF!</definedName>
    <definedName name="__dat18" localSheetId="4">#REF!</definedName>
    <definedName name="__dat18" localSheetId="0">#REF!</definedName>
    <definedName name="__dat18" localSheetId="3">#REF!</definedName>
    <definedName name="__dat18">#REF!</definedName>
    <definedName name="__dat19" localSheetId="4">#REF!</definedName>
    <definedName name="__dat19" localSheetId="0">#REF!</definedName>
    <definedName name="__dat19" localSheetId="3">#REF!</definedName>
    <definedName name="__dat19">#REF!</definedName>
    <definedName name="__dat2" localSheetId="4">#REF!</definedName>
    <definedName name="__dat2" localSheetId="0">#REF!</definedName>
    <definedName name="__dat2" localSheetId="3">#REF!</definedName>
    <definedName name="__dat2">#REF!</definedName>
    <definedName name="__dat20" localSheetId="4">#REF!</definedName>
    <definedName name="__dat20" localSheetId="0">#REF!</definedName>
    <definedName name="__dat20" localSheetId="3">#REF!</definedName>
    <definedName name="__dat20">#REF!</definedName>
    <definedName name="__dat21" localSheetId="4">#REF!</definedName>
    <definedName name="__dat21" localSheetId="0">#REF!</definedName>
    <definedName name="__dat21" localSheetId="3">#REF!</definedName>
    <definedName name="__dat21">#REF!</definedName>
    <definedName name="__dat22" localSheetId="4">#REF!</definedName>
    <definedName name="__dat22" localSheetId="0">#REF!</definedName>
    <definedName name="__dat22" localSheetId="3">#REF!</definedName>
    <definedName name="__dat22">#REF!</definedName>
    <definedName name="__dat23" localSheetId="4">#REF!</definedName>
    <definedName name="__dat23" localSheetId="0">#REF!</definedName>
    <definedName name="__dat23" localSheetId="3">#REF!</definedName>
    <definedName name="__dat23">#REF!</definedName>
    <definedName name="__dat24" localSheetId="4">#REF!</definedName>
    <definedName name="__dat24" localSheetId="0">#REF!</definedName>
    <definedName name="__dat24" localSheetId="3">#REF!</definedName>
    <definedName name="__dat24">#REF!</definedName>
    <definedName name="__dat3" localSheetId="4">#REF!</definedName>
    <definedName name="__dat3" localSheetId="0">#REF!</definedName>
    <definedName name="__dat3" localSheetId="3">#REF!</definedName>
    <definedName name="__dat3">#REF!</definedName>
    <definedName name="__dat4" localSheetId="4">#REF!</definedName>
    <definedName name="__dat4" localSheetId="0">#REF!</definedName>
    <definedName name="__dat4" localSheetId="3">#REF!</definedName>
    <definedName name="__dat4">#REF!</definedName>
    <definedName name="__dat5" localSheetId="4">#REF!</definedName>
    <definedName name="__dat5" localSheetId="0">#REF!</definedName>
    <definedName name="__dat5" localSheetId="3">#REF!</definedName>
    <definedName name="__dat5">#REF!</definedName>
    <definedName name="__dat6" localSheetId="4">#REF!</definedName>
    <definedName name="__dat6" localSheetId="0">#REF!</definedName>
    <definedName name="__dat6" localSheetId="3">#REF!</definedName>
    <definedName name="__dat6">#REF!</definedName>
    <definedName name="__dat7" localSheetId="4">#REF!</definedName>
    <definedName name="__dat7" localSheetId="0">#REF!</definedName>
    <definedName name="__dat7" localSheetId="3">#REF!</definedName>
    <definedName name="__dat7">#REF!</definedName>
    <definedName name="__dat8" localSheetId="4">#REF!</definedName>
    <definedName name="__dat8" localSheetId="0">#REF!</definedName>
    <definedName name="__dat8" localSheetId="3">#REF!</definedName>
    <definedName name="__dat8">#REF!</definedName>
    <definedName name="__dat9" localSheetId="4">#REF!</definedName>
    <definedName name="__dat9" localSheetId="0">#REF!</definedName>
    <definedName name="__dat9" localSheetId="3">#REF!</definedName>
    <definedName name="__dat9">#REF!</definedName>
    <definedName name="__FY1" localSheetId="4">'12.-2019'!__FY1</definedName>
    <definedName name="__FY1" localSheetId="0">'7.1.- 2019'!__FY1</definedName>
    <definedName name="__FY1" localSheetId="1">'7.2.-2019'!__FY1</definedName>
    <definedName name="__FY1" localSheetId="3">'9.-2019'!__FY1</definedName>
    <definedName name="__FY1">[2]!__FY1</definedName>
    <definedName name="__M8" localSheetId="4">'12.-2019'!__M8</definedName>
    <definedName name="__M8" localSheetId="0">'7.1.- 2019'!__M8</definedName>
    <definedName name="__M8" localSheetId="1">'7.2.-2019'!__M8</definedName>
    <definedName name="__M8" localSheetId="3">'9.-2019'!__M8</definedName>
    <definedName name="__M8">[2]!__M8</definedName>
    <definedName name="__M9" localSheetId="4">'12.-2019'!__M9</definedName>
    <definedName name="__M9" localSheetId="0">'7.1.- 2019'!__M9</definedName>
    <definedName name="__M9" localSheetId="1">'7.2.-2019'!__M9</definedName>
    <definedName name="__M9" localSheetId="3">'9.-2019'!__M9</definedName>
    <definedName name="__M9">[2]!__M9</definedName>
    <definedName name="__Num2" localSheetId="4">#REF!</definedName>
    <definedName name="__Num2" localSheetId="0">#REF!</definedName>
    <definedName name="__Num2" localSheetId="1">#REF!</definedName>
    <definedName name="__Num2" localSheetId="3">#REF!</definedName>
    <definedName name="__Num2">#REF!</definedName>
    <definedName name="__op1">[3]T25!$I$48</definedName>
    <definedName name="__opp1">[3]T31!$I$91</definedName>
    <definedName name="__opp2">[3]T31!$I$92</definedName>
    <definedName name="__opp3">[3]T31!$I$93</definedName>
    <definedName name="__opp4">[3]T31!$I$94</definedName>
    <definedName name="__opp5">[3]T31!$I$95</definedName>
    <definedName name="__opp6">[3]T31!$I$96</definedName>
    <definedName name="__opp7">[3]T31!$I$97</definedName>
    <definedName name="__q11" localSheetId="4">'12.-2019'!__q11</definedName>
    <definedName name="__q11" localSheetId="0">'7.1.- 2019'!__q11</definedName>
    <definedName name="__q11" localSheetId="1">'7.2.-2019'!__q11</definedName>
    <definedName name="__q11" localSheetId="3">'9.-2019'!__q11</definedName>
    <definedName name="__q11">[2]!__q11</definedName>
    <definedName name="__q15" localSheetId="4">'12.-2019'!__q15</definedName>
    <definedName name="__q15" localSheetId="0">'7.1.- 2019'!__q15</definedName>
    <definedName name="__q15" localSheetId="1">'7.2.-2019'!__q15</definedName>
    <definedName name="__q15" localSheetId="3">'9.-2019'!__q15</definedName>
    <definedName name="__q15">[2]!__q15</definedName>
    <definedName name="__q17" localSheetId="4">'12.-2019'!__q17</definedName>
    <definedName name="__q17" localSheetId="0">'7.1.- 2019'!__q17</definedName>
    <definedName name="__q17" localSheetId="1">'7.2.-2019'!__q17</definedName>
    <definedName name="__q17" localSheetId="3">'9.-2019'!__q17</definedName>
    <definedName name="__q17">[2]!__q17</definedName>
    <definedName name="__q2" localSheetId="4">'12.-2019'!__q2</definedName>
    <definedName name="__q2" localSheetId="0">'7.1.- 2019'!__q2</definedName>
    <definedName name="__q2" localSheetId="1">'7.2.-2019'!__q2</definedName>
    <definedName name="__q2" localSheetId="3">'9.-2019'!__q2</definedName>
    <definedName name="__q2">[2]!__q2</definedName>
    <definedName name="__q3" localSheetId="4">'12.-2019'!__q3</definedName>
    <definedName name="__q3" localSheetId="0">'7.1.- 2019'!__q3</definedName>
    <definedName name="__q3" localSheetId="1">'7.2.-2019'!__q3</definedName>
    <definedName name="__q3" localSheetId="3">'9.-2019'!__q3</definedName>
    <definedName name="__q3">[2]!__q3</definedName>
    <definedName name="__q4" localSheetId="4">'12.-2019'!__q4</definedName>
    <definedName name="__q4" localSheetId="0">'7.1.- 2019'!__q4</definedName>
    <definedName name="__q4" localSheetId="1">'7.2.-2019'!__q4</definedName>
    <definedName name="__q4" localSheetId="3">'9.-2019'!__q4</definedName>
    <definedName name="__q4">[2]!__q4</definedName>
    <definedName name="__q5" localSheetId="4">'12.-2019'!__q5</definedName>
    <definedName name="__q5" localSheetId="0">'7.1.- 2019'!__q5</definedName>
    <definedName name="__q5" localSheetId="1">'7.2.-2019'!__q5</definedName>
    <definedName name="__q5" localSheetId="3">'9.-2019'!__q5</definedName>
    <definedName name="__q5">[2]!__q5</definedName>
    <definedName name="__q6" localSheetId="4">'12.-2019'!__q6</definedName>
    <definedName name="__q6" localSheetId="0">'7.1.- 2019'!__q6</definedName>
    <definedName name="__q6" localSheetId="1">'7.2.-2019'!__q6</definedName>
    <definedName name="__q6" localSheetId="3">'9.-2019'!__q6</definedName>
    <definedName name="__q6">[2]!__q6</definedName>
    <definedName name="__q7" localSheetId="4">'12.-2019'!__q7</definedName>
    <definedName name="__q7" localSheetId="0">'7.1.- 2019'!__q7</definedName>
    <definedName name="__q7" localSheetId="1">'7.2.-2019'!__q7</definedName>
    <definedName name="__q7" localSheetId="3">'9.-2019'!__q7</definedName>
    <definedName name="__q7">[2]!__q7</definedName>
    <definedName name="__q8" localSheetId="4">'12.-2019'!__q8</definedName>
    <definedName name="__q8" localSheetId="0">'7.1.- 2019'!__q8</definedName>
    <definedName name="__q8" localSheetId="1">'7.2.-2019'!__q8</definedName>
    <definedName name="__q8" localSheetId="3">'9.-2019'!__q8</definedName>
    <definedName name="__q8">[2]!__q8</definedName>
    <definedName name="__q9" localSheetId="4">'12.-2019'!__q9</definedName>
    <definedName name="__q9" localSheetId="0">'7.1.- 2019'!__q9</definedName>
    <definedName name="__q9" localSheetId="1">'7.2.-2019'!__q9</definedName>
    <definedName name="__q9" localSheetId="3">'9.-2019'!__q9</definedName>
    <definedName name="__q9">[2]!__q9</definedName>
    <definedName name="__SP1" localSheetId="4">[6]FES!#REF!</definedName>
    <definedName name="__SP1" localSheetId="0">[6]FES!#REF!</definedName>
    <definedName name="__SP1" localSheetId="1">[6]FES!#REF!</definedName>
    <definedName name="__SP1" localSheetId="3">[6]FES!#REF!</definedName>
    <definedName name="__SP1">[6]FES!#REF!</definedName>
    <definedName name="__SP10" localSheetId="4">[6]FES!#REF!</definedName>
    <definedName name="__SP10" localSheetId="0">[6]FES!#REF!</definedName>
    <definedName name="__SP10" localSheetId="1">[6]FES!#REF!</definedName>
    <definedName name="__SP10" localSheetId="3">[6]FES!#REF!</definedName>
    <definedName name="__SP10">[6]FES!#REF!</definedName>
    <definedName name="__SP11" localSheetId="4">[6]FES!#REF!</definedName>
    <definedName name="__SP11" localSheetId="0">[6]FES!#REF!</definedName>
    <definedName name="__SP11" localSheetId="1">[6]FES!#REF!</definedName>
    <definedName name="__SP11" localSheetId="3">[6]FES!#REF!</definedName>
    <definedName name="__SP11">[6]FES!#REF!</definedName>
    <definedName name="__SP12" localSheetId="4">[6]FES!#REF!</definedName>
    <definedName name="__SP12" localSheetId="0">[6]FES!#REF!</definedName>
    <definedName name="__SP12" localSheetId="1">[6]FES!#REF!</definedName>
    <definedName name="__SP12" localSheetId="3">[6]FES!#REF!</definedName>
    <definedName name="__SP12">[6]FES!#REF!</definedName>
    <definedName name="__SP13" localSheetId="4">[6]FES!#REF!</definedName>
    <definedName name="__SP13" localSheetId="0">[6]FES!#REF!</definedName>
    <definedName name="__SP13" localSheetId="1">[6]FES!#REF!</definedName>
    <definedName name="__SP13" localSheetId="3">[6]FES!#REF!</definedName>
    <definedName name="__SP13">[6]FES!#REF!</definedName>
    <definedName name="__SP14" localSheetId="4">[6]FES!#REF!</definedName>
    <definedName name="__SP14" localSheetId="0">[6]FES!#REF!</definedName>
    <definedName name="__SP14" localSheetId="1">[6]FES!#REF!</definedName>
    <definedName name="__SP14" localSheetId="3">[6]FES!#REF!</definedName>
    <definedName name="__SP14">[6]FES!#REF!</definedName>
    <definedName name="__SP15" localSheetId="4">[6]FES!#REF!</definedName>
    <definedName name="__SP15" localSheetId="0">[6]FES!#REF!</definedName>
    <definedName name="__SP15" localSheetId="1">[6]FES!#REF!</definedName>
    <definedName name="__SP15" localSheetId="3">[6]FES!#REF!</definedName>
    <definedName name="__SP15">[6]FES!#REF!</definedName>
    <definedName name="__SP16" localSheetId="4">[6]FES!#REF!</definedName>
    <definedName name="__SP16" localSheetId="0">[6]FES!#REF!</definedName>
    <definedName name="__SP16" localSheetId="1">[6]FES!#REF!</definedName>
    <definedName name="__SP16" localSheetId="3">[6]FES!#REF!</definedName>
    <definedName name="__SP16">[6]FES!#REF!</definedName>
    <definedName name="__SP17" localSheetId="4">[6]FES!#REF!</definedName>
    <definedName name="__SP17" localSheetId="0">[6]FES!#REF!</definedName>
    <definedName name="__SP17" localSheetId="1">[6]FES!#REF!</definedName>
    <definedName name="__SP17" localSheetId="3">[6]FES!#REF!</definedName>
    <definedName name="__SP17">[6]FES!#REF!</definedName>
    <definedName name="__SP18" localSheetId="4">[6]FES!#REF!</definedName>
    <definedName name="__SP18" localSheetId="0">[6]FES!#REF!</definedName>
    <definedName name="__SP18" localSheetId="1">[6]FES!#REF!</definedName>
    <definedName name="__SP18" localSheetId="3">[6]FES!#REF!</definedName>
    <definedName name="__SP18">[6]FES!#REF!</definedName>
    <definedName name="__SP19" localSheetId="4">[6]FES!#REF!</definedName>
    <definedName name="__SP19" localSheetId="0">[6]FES!#REF!</definedName>
    <definedName name="__SP19" localSheetId="1">[6]FES!#REF!</definedName>
    <definedName name="__SP19" localSheetId="3">[6]FES!#REF!</definedName>
    <definedName name="__SP19">[6]FES!#REF!</definedName>
    <definedName name="__SP2" localSheetId="4">[6]FES!#REF!</definedName>
    <definedName name="__SP2" localSheetId="0">[6]FES!#REF!</definedName>
    <definedName name="__SP2" localSheetId="1">[6]FES!#REF!</definedName>
    <definedName name="__SP2" localSheetId="3">[6]FES!#REF!</definedName>
    <definedName name="__SP2">[6]FES!#REF!</definedName>
    <definedName name="__SP20" localSheetId="4">[6]FES!#REF!</definedName>
    <definedName name="__SP20" localSheetId="0">[6]FES!#REF!</definedName>
    <definedName name="__SP20" localSheetId="1">[6]FES!#REF!</definedName>
    <definedName name="__SP20" localSheetId="3">[6]FES!#REF!</definedName>
    <definedName name="__SP20">[6]FES!#REF!</definedName>
    <definedName name="__SP3" localSheetId="4">[6]FES!#REF!</definedName>
    <definedName name="__SP3" localSheetId="0">[6]FES!#REF!</definedName>
    <definedName name="__SP3" localSheetId="1">[6]FES!#REF!</definedName>
    <definedName name="__SP3" localSheetId="3">[6]FES!#REF!</definedName>
    <definedName name="__SP3">[6]FES!#REF!</definedName>
    <definedName name="__SP4" localSheetId="4">[6]FES!#REF!</definedName>
    <definedName name="__SP4" localSheetId="0">[6]FES!#REF!</definedName>
    <definedName name="__SP4" localSheetId="1">[6]FES!#REF!</definedName>
    <definedName name="__SP4" localSheetId="3">[6]FES!#REF!</definedName>
    <definedName name="__SP4">[6]FES!#REF!</definedName>
    <definedName name="__SP5" localSheetId="4">[6]FES!#REF!</definedName>
    <definedName name="__SP5" localSheetId="0">[6]FES!#REF!</definedName>
    <definedName name="__SP5" localSheetId="1">[6]FES!#REF!</definedName>
    <definedName name="__SP5" localSheetId="3">[6]FES!#REF!</definedName>
    <definedName name="__SP5">[6]FES!#REF!</definedName>
    <definedName name="__SP7" localSheetId="4">[6]FES!#REF!</definedName>
    <definedName name="__SP7" localSheetId="0">[6]FES!#REF!</definedName>
    <definedName name="__SP7" localSheetId="1">[6]FES!#REF!</definedName>
    <definedName name="__SP7" localSheetId="3">[6]FES!#REF!</definedName>
    <definedName name="__SP7">[6]FES!#REF!</definedName>
    <definedName name="__SP8" localSheetId="4">[6]FES!#REF!</definedName>
    <definedName name="__SP8" localSheetId="0">[6]FES!#REF!</definedName>
    <definedName name="__SP8" localSheetId="1">[6]FES!#REF!</definedName>
    <definedName name="__SP8" localSheetId="3">[6]FES!#REF!</definedName>
    <definedName name="__SP8">[6]FES!#REF!</definedName>
    <definedName name="__SP9" localSheetId="4">[6]FES!#REF!</definedName>
    <definedName name="__SP9" localSheetId="0">[6]FES!#REF!</definedName>
    <definedName name="__SP9" localSheetId="1">[6]FES!#REF!</definedName>
    <definedName name="__SP9" localSheetId="3">[6]FES!#REF!</definedName>
    <definedName name="__SP9">[6]FES!#REF!</definedName>
    <definedName name="__vp1" localSheetId="4">#REF!</definedName>
    <definedName name="__vp1" localSheetId="0">#REF!</definedName>
    <definedName name="__vp1" localSheetId="3">#REF!</definedName>
    <definedName name="__vp1">#REF!</definedName>
    <definedName name="__vpp1" localSheetId="4">#REF!</definedName>
    <definedName name="__vpp1" localSheetId="0">#REF!</definedName>
    <definedName name="__vpp1" localSheetId="3">#REF!</definedName>
    <definedName name="__vpp1">#REF!</definedName>
    <definedName name="__vpp2" localSheetId="4">#REF!</definedName>
    <definedName name="__vpp2" localSheetId="0">#REF!</definedName>
    <definedName name="__vpp2" localSheetId="3">#REF!</definedName>
    <definedName name="__vpp2">#REF!</definedName>
    <definedName name="__vpp3" localSheetId="4">#REF!</definedName>
    <definedName name="__vpp3" localSheetId="0">#REF!</definedName>
    <definedName name="__vpp3" localSheetId="3">#REF!</definedName>
    <definedName name="__vpp3">#REF!</definedName>
    <definedName name="__vpp4" localSheetId="4">#REF!</definedName>
    <definedName name="__vpp4" localSheetId="0">#REF!</definedName>
    <definedName name="__vpp4" localSheetId="3">#REF!</definedName>
    <definedName name="__vpp4">#REF!</definedName>
    <definedName name="__vpp5" localSheetId="4">#REF!</definedName>
    <definedName name="__vpp5" localSheetId="0">#REF!</definedName>
    <definedName name="__vpp5" localSheetId="3">#REF!</definedName>
    <definedName name="__vpp5">#REF!</definedName>
    <definedName name="__vpp6" localSheetId="4">#REF!</definedName>
    <definedName name="__vpp6" localSheetId="0">#REF!</definedName>
    <definedName name="__vpp6" localSheetId="3">#REF!</definedName>
    <definedName name="__vpp6">#REF!</definedName>
    <definedName name="__vpp7" localSheetId="4">#REF!</definedName>
    <definedName name="__vpp7" localSheetId="0">#REF!</definedName>
    <definedName name="__vpp7" localSheetId="3">#REF!</definedName>
    <definedName name="__vpp7">#REF!</definedName>
    <definedName name="_1" localSheetId="4">'[4]Смета2 проект. раб.'!#REF!</definedName>
    <definedName name="_1" localSheetId="0">'[4]Смета2 проект. раб.'!#REF!</definedName>
    <definedName name="_1" localSheetId="1">'[4]Смета2 проект. раб.'!#REF!</definedName>
    <definedName name="_1" localSheetId="3">'[4]Смета2 проект. раб.'!#REF!</definedName>
    <definedName name="_1">'[4]Смета2 проект. раб.'!#REF!</definedName>
    <definedName name="_1_10" localSheetId="4">'[7]См-2 Шатурс сети  проект работы'!#REF!</definedName>
    <definedName name="_1_10" localSheetId="0">'[7]См-2 Шатурс сети  проект работы'!#REF!</definedName>
    <definedName name="_1_10" localSheetId="1">'[7]См-2 Шатурс сети  проект работы'!#REF!</definedName>
    <definedName name="_1_10" localSheetId="3">'[7]См-2 Шатурс сети  проект работы'!#REF!</definedName>
    <definedName name="_1_10">'[7]См-2 Шатурс сети  проект работы'!#REF!</definedName>
    <definedName name="_1_3" localSheetId="4">'[8]См-2 Шатурс сети  проект работы'!#REF!</definedName>
    <definedName name="_1_3" localSheetId="0">'[8]См-2 Шатурс сети  проект работы'!#REF!</definedName>
    <definedName name="_1_3" localSheetId="1">'[8]См-2 Шатурс сети  проект работы'!#REF!</definedName>
    <definedName name="_1_3" localSheetId="3">'[8]См-2 Шатурс сети  проект работы'!#REF!</definedName>
    <definedName name="_1_3">'[8]См-2 Шатурс сети  проект работы'!#REF!</definedName>
    <definedName name="_1_5" localSheetId="4">'[8]См-2 Шатурс сети  проект работы'!#REF!</definedName>
    <definedName name="_1_5" localSheetId="0">'[8]См-2 Шатурс сети  проект работы'!#REF!</definedName>
    <definedName name="_1_5" localSheetId="1">'[8]См-2 Шатурс сети  проект работы'!#REF!</definedName>
    <definedName name="_1_5" localSheetId="3">'[8]См-2 Шатурс сети  проект работы'!#REF!</definedName>
    <definedName name="_1_5">'[8]См-2 Шатурс сети  проект работы'!#REF!</definedName>
    <definedName name="_101.0102.00" localSheetId="4">#REF!</definedName>
    <definedName name="_101.0102.00" localSheetId="0">#REF!</definedName>
    <definedName name="_101.0102.00" localSheetId="1">#REF!</definedName>
    <definedName name="_101.0102.00" localSheetId="3">#REF!</definedName>
    <definedName name="_101.0102.00">#REF!</definedName>
    <definedName name="_101.0103.00" localSheetId="4">#REF!</definedName>
    <definedName name="_101.0103.00" localSheetId="0">#REF!</definedName>
    <definedName name="_101.0103.00" localSheetId="1">#REF!</definedName>
    <definedName name="_101.0103.00" localSheetId="3">#REF!</definedName>
    <definedName name="_101.0103.00">#REF!</definedName>
    <definedName name="_101.0104.00" localSheetId="4">#REF!</definedName>
    <definedName name="_101.0104.00" localSheetId="0">#REF!</definedName>
    <definedName name="_101.0104.00" localSheetId="1">#REF!</definedName>
    <definedName name="_101.0104.00" localSheetId="3">#REF!</definedName>
    <definedName name="_101.0104.00">#REF!</definedName>
    <definedName name="_101.0200.00" localSheetId="4">#REF!</definedName>
    <definedName name="_101.0200.00" localSheetId="0">#REF!</definedName>
    <definedName name="_101.0200.00" localSheetId="1">#REF!</definedName>
    <definedName name="_101.0200.00" localSheetId="3">#REF!</definedName>
    <definedName name="_101.0200.00">#REF!</definedName>
    <definedName name="_102.0000.00" localSheetId="4">#REF!</definedName>
    <definedName name="_102.0000.00" localSheetId="0">#REF!</definedName>
    <definedName name="_102.0000.00" localSheetId="1">#REF!</definedName>
    <definedName name="_102.0000.00" localSheetId="3">#REF!</definedName>
    <definedName name="_102.0000.00">#REF!</definedName>
    <definedName name="_102.0100.00" localSheetId="4">#REF!</definedName>
    <definedName name="_102.0100.00" localSheetId="0">#REF!</definedName>
    <definedName name="_102.0100.00" localSheetId="1">#REF!</definedName>
    <definedName name="_102.0100.00" localSheetId="3">#REF!</definedName>
    <definedName name="_102.0100.00">#REF!</definedName>
    <definedName name="_102.0101.00" localSheetId="4">#REF!</definedName>
    <definedName name="_102.0101.00" localSheetId="0">#REF!</definedName>
    <definedName name="_102.0101.00" localSheetId="1">#REF!</definedName>
    <definedName name="_102.0101.00" localSheetId="3">#REF!</definedName>
    <definedName name="_102.0101.00">#REF!</definedName>
    <definedName name="_102.0102.00" localSheetId="4">#REF!</definedName>
    <definedName name="_102.0102.00" localSheetId="0">#REF!</definedName>
    <definedName name="_102.0102.00" localSheetId="1">#REF!</definedName>
    <definedName name="_102.0102.00" localSheetId="3">#REF!</definedName>
    <definedName name="_102.0102.00">#REF!</definedName>
    <definedName name="_102.0103.00" localSheetId="4">#REF!</definedName>
    <definedName name="_102.0103.00" localSheetId="0">#REF!</definedName>
    <definedName name="_102.0103.00" localSheetId="1">#REF!</definedName>
    <definedName name="_102.0103.00" localSheetId="3">#REF!</definedName>
    <definedName name="_102.0103.00">#REF!</definedName>
    <definedName name="_102.0104.00" localSheetId="4">#REF!</definedName>
    <definedName name="_102.0104.00" localSheetId="0">#REF!</definedName>
    <definedName name="_102.0104.00" localSheetId="1">#REF!</definedName>
    <definedName name="_102.0104.00" localSheetId="3">#REF!</definedName>
    <definedName name="_102.0104.00">#REF!</definedName>
    <definedName name="_102.0107.00" localSheetId="4">#REF!</definedName>
    <definedName name="_102.0107.00" localSheetId="0">#REF!</definedName>
    <definedName name="_102.0107.00" localSheetId="1">#REF!</definedName>
    <definedName name="_102.0107.00" localSheetId="3">#REF!</definedName>
    <definedName name="_102.0107.00">#REF!</definedName>
    <definedName name="_102.0107.01" localSheetId="4">#REF!</definedName>
    <definedName name="_102.0107.01" localSheetId="0">#REF!</definedName>
    <definedName name="_102.0107.01" localSheetId="1">#REF!</definedName>
    <definedName name="_102.0107.01" localSheetId="3">#REF!</definedName>
    <definedName name="_102.0107.01">#REF!</definedName>
    <definedName name="_102.0107.02" localSheetId="4">#REF!</definedName>
    <definedName name="_102.0107.02" localSheetId="0">#REF!</definedName>
    <definedName name="_102.0107.02" localSheetId="1">#REF!</definedName>
    <definedName name="_102.0107.02" localSheetId="3">#REF!</definedName>
    <definedName name="_102.0107.02">#REF!</definedName>
    <definedName name="_102.0107.03" localSheetId="4">#REF!</definedName>
    <definedName name="_102.0107.03" localSheetId="0">#REF!</definedName>
    <definedName name="_102.0107.03" localSheetId="1">#REF!</definedName>
    <definedName name="_102.0107.03" localSheetId="3">#REF!</definedName>
    <definedName name="_102.0107.03">#REF!</definedName>
    <definedName name="_102.0200.00" localSheetId="4">#REF!</definedName>
    <definedName name="_102.0200.00" localSheetId="0">#REF!</definedName>
    <definedName name="_102.0200.00" localSheetId="1">#REF!</definedName>
    <definedName name="_102.0200.00" localSheetId="3">#REF!</definedName>
    <definedName name="_102.0200.00">#REF!</definedName>
    <definedName name="_102.0301.00" localSheetId="4">#REF!</definedName>
    <definedName name="_102.0301.00" localSheetId="0">#REF!</definedName>
    <definedName name="_102.0301.00" localSheetId="1">#REF!</definedName>
    <definedName name="_102.0301.00" localSheetId="3">#REF!</definedName>
    <definedName name="_102.0301.00">#REF!</definedName>
    <definedName name="_102.0302.00" localSheetId="4">#REF!</definedName>
    <definedName name="_102.0302.00" localSheetId="0">#REF!</definedName>
    <definedName name="_102.0302.00" localSheetId="1">#REF!</definedName>
    <definedName name="_102.0302.00" localSheetId="3">#REF!</definedName>
    <definedName name="_102.0302.00">#REF!</definedName>
    <definedName name="_102.0303.00" localSheetId="4">#REF!</definedName>
    <definedName name="_102.0303.00" localSheetId="0">#REF!</definedName>
    <definedName name="_102.0303.00" localSheetId="1">#REF!</definedName>
    <definedName name="_102.0303.00" localSheetId="3">#REF!</definedName>
    <definedName name="_102.0303.00">#REF!</definedName>
    <definedName name="_102.0303.01" localSheetId="4">#REF!</definedName>
    <definedName name="_102.0303.01" localSheetId="0">#REF!</definedName>
    <definedName name="_102.0303.01" localSheetId="1">#REF!</definedName>
    <definedName name="_102.0303.01" localSheetId="3">#REF!</definedName>
    <definedName name="_102.0303.01">#REF!</definedName>
    <definedName name="_102.0303.02" localSheetId="4">#REF!</definedName>
    <definedName name="_102.0303.02" localSheetId="0">#REF!</definedName>
    <definedName name="_102.0303.02" localSheetId="1">#REF!</definedName>
    <definedName name="_102.0303.02" localSheetId="3">#REF!</definedName>
    <definedName name="_102.0303.02">#REF!</definedName>
    <definedName name="_102.0303.03" localSheetId="4">#REF!</definedName>
    <definedName name="_102.0303.03" localSheetId="0">#REF!</definedName>
    <definedName name="_102.0303.03" localSheetId="1">#REF!</definedName>
    <definedName name="_102.0303.03" localSheetId="3">#REF!</definedName>
    <definedName name="_102.0303.03">#REF!</definedName>
    <definedName name="_102.0303.04" localSheetId="4">#REF!</definedName>
    <definedName name="_102.0303.04" localSheetId="0">#REF!</definedName>
    <definedName name="_102.0303.04" localSheetId="1">#REF!</definedName>
    <definedName name="_102.0303.04" localSheetId="3">#REF!</definedName>
    <definedName name="_102.0303.04">#REF!</definedName>
    <definedName name="_103.0000.00" localSheetId="4">#REF!</definedName>
    <definedName name="_103.0000.00" localSheetId="0">#REF!</definedName>
    <definedName name="_103.0000.00" localSheetId="1">#REF!</definedName>
    <definedName name="_103.0000.00" localSheetId="3">#REF!</definedName>
    <definedName name="_103.0000.00">#REF!</definedName>
    <definedName name="_103.0100.00" localSheetId="4">#REF!</definedName>
    <definedName name="_103.0100.00" localSheetId="0">#REF!</definedName>
    <definedName name="_103.0100.00" localSheetId="1">#REF!</definedName>
    <definedName name="_103.0100.00" localSheetId="3">#REF!</definedName>
    <definedName name="_103.0100.00">#REF!</definedName>
    <definedName name="_103.0200.00" localSheetId="4">#REF!</definedName>
    <definedName name="_103.0200.00" localSheetId="0">#REF!</definedName>
    <definedName name="_103.0200.00" localSheetId="1">#REF!</definedName>
    <definedName name="_103.0200.00" localSheetId="3">#REF!</definedName>
    <definedName name="_103.0200.00">#REF!</definedName>
    <definedName name="_104.0000.00" localSheetId="4">#REF!</definedName>
    <definedName name="_104.0000.00" localSheetId="0">#REF!</definedName>
    <definedName name="_104.0000.00" localSheetId="1">#REF!</definedName>
    <definedName name="_104.0000.00" localSheetId="3">#REF!</definedName>
    <definedName name="_104.0000.00">#REF!</definedName>
    <definedName name="_19_896" localSheetId="4">'[8]См-2 Шатурс сети  проект работы'!#REF!</definedName>
    <definedName name="_19_896" localSheetId="0">'[8]См-2 Шатурс сети  проект работы'!#REF!</definedName>
    <definedName name="_19_896" localSheetId="1">'[8]См-2 Шатурс сети  проект работы'!#REF!</definedName>
    <definedName name="_19_896" localSheetId="3">'[8]См-2 Шатурс сети  проект работы'!#REF!</definedName>
    <definedName name="_19_896">'[8]См-2 Шатурс сети  проект работы'!#REF!</definedName>
    <definedName name="_1Excel_BuiltIn_Print_Area_1_1" localSheetId="4">#REF!</definedName>
    <definedName name="_1Excel_BuiltIn_Print_Area_1_1" localSheetId="0">#REF!</definedName>
    <definedName name="_1Excel_BuiltIn_Print_Area_1_1" localSheetId="3">#REF!</definedName>
    <definedName name="_1Excel_BuiltIn_Print_Area_1_1">#REF!</definedName>
    <definedName name="_300.0300.00">[9]справочник!$L$135</definedName>
    <definedName name="_300.0301.00">[9]справочник!$L$136</definedName>
    <definedName name="_300.0301.10">[9]справочник!$L$137</definedName>
    <definedName name="_300.0301.11">[9]справочник!$L$138</definedName>
    <definedName name="_300.0301.12">[9]справочник!$L$139</definedName>
    <definedName name="_300.0301.20">[9]справочник!$L$140</definedName>
    <definedName name="_300.0301.21">[9]справочник!$L$141</definedName>
    <definedName name="_300.0301.22">[9]справочник!$L$142</definedName>
    <definedName name="_300.0301.30">[9]справочник!$L$143</definedName>
    <definedName name="_300.0301.40">[9]справочник!$L$144</definedName>
    <definedName name="_300.0302.00">[9]справочник!$L$145</definedName>
    <definedName name="_300.0303.00">[9]справочник!$L$146</definedName>
    <definedName name="_300.0304.00">[9]справочник!$L$147</definedName>
    <definedName name="_300.0305.00">[9]справочник!$L$150</definedName>
    <definedName name="_310.0000.00" localSheetId="4">#REF!</definedName>
    <definedName name="_310.0000.00" localSheetId="0">#REF!</definedName>
    <definedName name="_310.0000.00" localSheetId="1">#REF!</definedName>
    <definedName name="_310.0000.00" localSheetId="3">#REF!</definedName>
    <definedName name="_310.0000.00">#REF!</definedName>
    <definedName name="_310.0100.00" localSheetId="4">#REF!</definedName>
    <definedName name="_310.0100.00" localSheetId="0">#REF!</definedName>
    <definedName name="_310.0100.00" localSheetId="1">#REF!</definedName>
    <definedName name="_310.0100.00" localSheetId="3">#REF!</definedName>
    <definedName name="_310.0100.00">#REF!</definedName>
    <definedName name="_310.0200.00" localSheetId="4">#REF!</definedName>
    <definedName name="_310.0200.00" localSheetId="0">#REF!</definedName>
    <definedName name="_310.0200.00" localSheetId="1">#REF!</definedName>
    <definedName name="_310.0200.00" localSheetId="3">#REF!</definedName>
    <definedName name="_310.0200.00">#REF!</definedName>
    <definedName name="_310.0201.00" localSheetId="4">#REF!</definedName>
    <definedName name="_310.0201.00" localSheetId="0">#REF!</definedName>
    <definedName name="_310.0201.00" localSheetId="1">#REF!</definedName>
    <definedName name="_310.0201.00" localSheetId="3">#REF!</definedName>
    <definedName name="_310.0201.00">#REF!</definedName>
    <definedName name="_310.0201.10" localSheetId="4">#REF!</definedName>
    <definedName name="_310.0201.10" localSheetId="0">#REF!</definedName>
    <definedName name="_310.0201.10" localSheetId="1">#REF!</definedName>
    <definedName name="_310.0201.10" localSheetId="3">#REF!</definedName>
    <definedName name="_310.0201.10">#REF!</definedName>
    <definedName name="_310.0201.20" localSheetId="4">#REF!</definedName>
    <definedName name="_310.0201.20" localSheetId="0">#REF!</definedName>
    <definedName name="_310.0201.20" localSheetId="1">#REF!</definedName>
    <definedName name="_310.0201.20" localSheetId="3">#REF!</definedName>
    <definedName name="_310.0201.20">#REF!</definedName>
    <definedName name="_310.0201.30" localSheetId="4">#REF!</definedName>
    <definedName name="_310.0201.30" localSheetId="0">#REF!</definedName>
    <definedName name="_310.0201.30" localSheetId="1">#REF!</definedName>
    <definedName name="_310.0201.30" localSheetId="3">#REF!</definedName>
    <definedName name="_310.0201.30">#REF!</definedName>
    <definedName name="_310.0201.40" localSheetId="4">#REF!</definedName>
    <definedName name="_310.0201.40" localSheetId="0">#REF!</definedName>
    <definedName name="_310.0201.40" localSheetId="1">#REF!</definedName>
    <definedName name="_310.0201.40" localSheetId="3">#REF!</definedName>
    <definedName name="_310.0201.40">#REF!</definedName>
    <definedName name="_310.0202.00" localSheetId="4">#REF!</definedName>
    <definedName name="_310.0202.00" localSheetId="0">#REF!</definedName>
    <definedName name="_310.0202.00" localSheetId="1">#REF!</definedName>
    <definedName name="_310.0202.00" localSheetId="3">#REF!</definedName>
    <definedName name="_310.0202.00">#REF!</definedName>
    <definedName name="_310.0203.00" localSheetId="4">#REF!</definedName>
    <definedName name="_310.0203.00" localSheetId="0">#REF!</definedName>
    <definedName name="_310.0203.00" localSheetId="1">#REF!</definedName>
    <definedName name="_310.0203.00" localSheetId="3">#REF!</definedName>
    <definedName name="_310.0203.00">#REF!</definedName>
    <definedName name="_310.0204.00" localSheetId="4">#REF!</definedName>
    <definedName name="_310.0204.00" localSheetId="0">#REF!</definedName>
    <definedName name="_310.0204.00" localSheetId="1">#REF!</definedName>
    <definedName name="_310.0204.00" localSheetId="3">#REF!</definedName>
    <definedName name="_310.0204.00">#REF!</definedName>
    <definedName name="_311.0100.00" localSheetId="4">#REF!</definedName>
    <definedName name="_311.0100.00" localSheetId="0">#REF!</definedName>
    <definedName name="_311.0100.00" localSheetId="1">#REF!</definedName>
    <definedName name="_311.0100.00" localSheetId="3">#REF!</definedName>
    <definedName name="_311.0100.00">#REF!</definedName>
    <definedName name="_311.1100.00" localSheetId="4">#REF!</definedName>
    <definedName name="_311.1100.00" localSheetId="0">#REF!</definedName>
    <definedName name="_311.1100.00" localSheetId="1">#REF!</definedName>
    <definedName name="_311.1100.00" localSheetId="3">#REF!</definedName>
    <definedName name="_311.1100.00">#REF!</definedName>
    <definedName name="_311.1101.00">[10]справочник!$L$7</definedName>
    <definedName name="_311.1102.01" localSheetId="4">#REF!</definedName>
    <definedName name="_311.1102.01" localSheetId="0">#REF!</definedName>
    <definedName name="_311.1102.01" localSheetId="1">#REF!</definedName>
    <definedName name="_311.1102.01" localSheetId="3">#REF!</definedName>
    <definedName name="_311.1102.01">#REF!</definedName>
    <definedName name="_311.1102.10">[10]справочник!$L$9</definedName>
    <definedName name="_311.1102.11">[10]справочник!$L$10</definedName>
    <definedName name="_311.1102.11.1" localSheetId="4">#REF!</definedName>
    <definedName name="_311.1102.11.1" localSheetId="0">#REF!</definedName>
    <definedName name="_311.1102.11.1" localSheetId="1">#REF!</definedName>
    <definedName name="_311.1102.11.1" localSheetId="3">#REF!</definedName>
    <definedName name="_311.1102.11.1">#REF!</definedName>
    <definedName name="_311.1102.11.2" localSheetId="4">#REF!</definedName>
    <definedName name="_311.1102.11.2" localSheetId="0">#REF!</definedName>
    <definedName name="_311.1102.11.2" localSheetId="1">#REF!</definedName>
    <definedName name="_311.1102.11.2" localSheetId="3">#REF!</definedName>
    <definedName name="_311.1102.11.2">#REF!</definedName>
    <definedName name="_311.1102.11.3" localSheetId="4">#REF!</definedName>
    <definedName name="_311.1102.11.3" localSheetId="0">#REF!</definedName>
    <definedName name="_311.1102.11.3" localSheetId="1">#REF!</definedName>
    <definedName name="_311.1102.11.3" localSheetId="3">#REF!</definedName>
    <definedName name="_311.1102.11.3">#REF!</definedName>
    <definedName name="_311.1102.11.4" localSheetId="4">#REF!</definedName>
    <definedName name="_311.1102.11.4" localSheetId="0">#REF!</definedName>
    <definedName name="_311.1102.11.4" localSheetId="1">#REF!</definedName>
    <definedName name="_311.1102.11.4" localSheetId="3">#REF!</definedName>
    <definedName name="_311.1102.11.4">#REF!</definedName>
    <definedName name="_311.1102.11_1" localSheetId="4">#REF!</definedName>
    <definedName name="_311.1102.11_1" localSheetId="0">#REF!</definedName>
    <definedName name="_311.1102.11_1" localSheetId="1">#REF!</definedName>
    <definedName name="_311.1102.11_1" localSheetId="3">#REF!</definedName>
    <definedName name="_311.1102.11_1">#REF!</definedName>
    <definedName name="_311.1102.11_2" localSheetId="4">#REF!</definedName>
    <definedName name="_311.1102.11_2" localSheetId="0">#REF!</definedName>
    <definedName name="_311.1102.11_2" localSheetId="1">#REF!</definedName>
    <definedName name="_311.1102.11_2" localSheetId="3">#REF!</definedName>
    <definedName name="_311.1102.11_2">#REF!</definedName>
    <definedName name="_311.1102.11_3" localSheetId="4">#REF!</definedName>
    <definedName name="_311.1102.11_3" localSheetId="0">#REF!</definedName>
    <definedName name="_311.1102.11_3" localSheetId="1">#REF!</definedName>
    <definedName name="_311.1102.11_3" localSheetId="3">#REF!</definedName>
    <definedName name="_311.1102.11_3">#REF!</definedName>
    <definedName name="_311.1102.11_4" localSheetId="4">#REF!</definedName>
    <definedName name="_311.1102.11_4" localSheetId="0">#REF!</definedName>
    <definedName name="_311.1102.11_4" localSheetId="1">#REF!</definedName>
    <definedName name="_311.1102.11_4" localSheetId="3">#REF!</definedName>
    <definedName name="_311.1102.11_4">#REF!</definedName>
    <definedName name="_311.1102.12">[10]справочник!$L$15</definedName>
    <definedName name="_311.1102.12.1" localSheetId="4">#REF!</definedName>
    <definedName name="_311.1102.12.1" localSheetId="0">#REF!</definedName>
    <definedName name="_311.1102.12.1" localSheetId="1">#REF!</definedName>
    <definedName name="_311.1102.12.1" localSheetId="3">#REF!</definedName>
    <definedName name="_311.1102.12.1">#REF!</definedName>
    <definedName name="_311.1102.12.2" localSheetId="4">#REF!</definedName>
    <definedName name="_311.1102.12.2" localSheetId="0">#REF!</definedName>
    <definedName name="_311.1102.12.2" localSheetId="1">#REF!</definedName>
    <definedName name="_311.1102.12.2" localSheetId="3">#REF!</definedName>
    <definedName name="_311.1102.12.2">#REF!</definedName>
    <definedName name="_311.1102.12.3" localSheetId="4">#REF!</definedName>
    <definedName name="_311.1102.12.3" localSheetId="0">#REF!</definedName>
    <definedName name="_311.1102.12.3" localSheetId="1">#REF!</definedName>
    <definedName name="_311.1102.12.3" localSheetId="3">#REF!</definedName>
    <definedName name="_311.1102.12.3">#REF!</definedName>
    <definedName name="_311.1102.12.4" localSheetId="4">#REF!</definedName>
    <definedName name="_311.1102.12.4" localSheetId="0">#REF!</definedName>
    <definedName name="_311.1102.12.4" localSheetId="1">#REF!</definedName>
    <definedName name="_311.1102.12.4" localSheetId="3">#REF!</definedName>
    <definedName name="_311.1102.12.4">#REF!</definedName>
    <definedName name="_311.1102.12_1" localSheetId="4">#REF!</definedName>
    <definedName name="_311.1102.12_1" localSheetId="0">#REF!</definedName>
    <definedName name="_311.1102.12_1" localSheetId="1">#REF!</definedName>
    <definedName name="_311.1102.12_1" localSheetId="3">#REF!</definedName>
    <definedName name="_311.1102.12_1">#REF!</definedName>
    <definedName name="_311.1102.12_2" localSheetId="4">#REF!</definedName>
    <definedName name="_311.1102.12_2" localSheetId="0">#REF!</definedName>
    <definedName name="_311.1102.12_2" localSheetId="1">#REF!</definedName>
    <definedName name="_311.1102.12_2" localSheetId="3">#REF!</definedName>
    <definedName name="_311.1102.12_2">#REF!</definedName>
    <definedName name="_311.1102.12_3" localSheetId="4">#REF!</definedName>
    <definedName name="_311.1102.12_3" localSheetId="0">#REF!</definedName>
    <definedName name="_311.1102.12_3" localSheetId="1">#REF!</definedName>
    <definedName name="_311.1102.12_3" localSheetId="3">#REF!</definedName>
    <definedName name="_311.1102.12_3">#REF!</definedName>
    <definedName name="_311.1102.12_4" localSheetId="4">#REF!</definedName>
    <definedName name="_311.1102.12_4" localSheetId="0">#REF!</definedName>
    <definedName name="_311.1102.12_4" localSheetId="1">#REF!</definedName>
    <definedName name="_311.1102.12_4" localSheetId="3">#REF!</definedName>
    <definedName name="_311.1102.12_4">#REF!</definedName>
    <definedName name="_311.1102.20">[10]справочник!$L$20</definedName>
    <definedName name="_311.1103.00">[10]справочник!$L$21</definedName>
    <definedName name="_311.1104.00" localSheetId="4">#REF!</definedName>
    <definedName name="_311.1104.00" localSheetId="0">#REF!</definedName>
    <definedName name="_311.1104.00" localSheetId="1">#REF!</definedName>
    <definedName name="_311.1104.00" localSheetId="3">#REF!</definedName>
    <definedName name="_311.1104.00">#REF!</definedName>
    <definedName name="_311.1104.10">[10]справочник!$L$23</definedName>
    <definedName name="_311.1104.20">[10]справочник!$L$24</definedName>
    <definedName name="_311.1105.00">[10]справочник!$L$25</definedName>
    <definedName name="_311.1106.00">[10]справочник!$L$26</definedName>
    <definedName name="_311.1107.00">[10]справочник!$L$27</definedName>
    <definedName name="_311.2100.00" localSheetId="4">#REF!</definedName>
    <definedName name="_311.2100.00" localSheetId="0">#REF!</definedName>
    <definedName name="_311.2100.00" localSheetId="1">#REF!</definedName>
    <definedName name="_311.2100.00" localSheetId="3">#REF!</definedName>
    <definedName name="_311.2100.00">#REF!</definedName>
    <definedName name="_311.2101.00">[10]справочник!$L$29</definedName>
    <definedName name="_311.2102.01" localSheetId="4">#REF!</definedName>
    <definedName name="_311.2102.01" localSheetId="0">#REF!</definedName>
    <definedName name="_311.2102.01" localSheetId="1">#REF!</definedName>
    <definedName name="_311.2102.01" localSheetId="3">#REF!</definedName>
    <definedName name="_311.2102.01">#REF!</definedName>
    <definedName name="_311.2102.10">[10]справочник!$L$31</definedName>
    <definedName name="_311.2102.11">[10]справочник!$L$32</definedName>
    <definedName name="_311.2102.11.1" localSheetId="4">#REF!</definedName>
    <definedName name="_311.2102.11.1" localSheetId="0">#REF!</definedName>
    <definedName name="_311.2102.11.1" localSheetId="1">#REF!</definedName>
    <definedName name="_311.2102.11.1" localSheetId="3">#REF!</definedName>
    <definedName name="_311.2102.11.1">#REF!</definedName>
    <definedName name="_311.2102.11.2" localSheetId="4">#REF!</definedName>
    <definedName name="_311.2102.11.2" localSheetId="0">#REF!</definedName>
    <definedName name="_311.2102.11.2" localSheetId="1">#REF!</definedName>
    <definedName name="_311.2102.11.2" localSheetId="3">#REF!</definedName>
    <definedName name="_311.2102.11.2">#REF!</definedName>
    <definedName name="_311.2102.11.3" localSheetId="4">#REF!</definedName>
    <definedName name="_311.2102.11.3" localSheetId="0">#REF!</definedName>
    <definedName name="_311.2102.11.3" localSheetId="1">#REF!</definedName>
    <definedName name="_311.2102.11.3" localSheetId="3">#REF!</definedName>
    <definedName name="_311.2102.11.3">#REF!</definedName>
    <definedName name="_311.2102.11.4" localSheetId="4">#REF!</definedName>
    <definedName name="_311.2102.11.4" localSheetId="0">#REF!</definedName>
    <definedName name="_311.2102.11.4" localSheetId="1">#REF!</definedName>
    <definedName name="_311.2102.11.4" localSheetId="3">#REF!</definedName>
    <definedName name="_311.2102.11.4">#REF!</definedName>
    <definedName name="_311.2102.11_1" localSheetId="4">#REF!</definedName>
    <definedName name="_311.2102.11_1" localSheetId="0">#REF!</definedName>
    <definedName name="_311.2102.11_1" localSheetId="1">#REF!</definedName>
    <definedName name="_311.2102.11_1" localSheetId="3">#REF!</definedName>
    <definedName name="_311.2102.11_1">#REF!</definedName>
    <definedName name="_311.2102.11_2" localSheetId="4">#REF!</definedName>
    <definedName name="_311.2102.11_2" localSheetId="0">#REF!</definedName>
    <definedName name="_311.2102.11_2" localSheetId="1">#REF!</definedName>
    <definedName name="_311.2102.11_2" localSheetId="3">#REF!</definedName>
    <definedName name="_311.2102.11_2">#REF!</definedName>
    <definedName name="_311.2102.11_3" localSheetId="4">#REF!</definedName>
    <definedName name="_311.2102.11_3" localSheetId="0">#REF!</definedName>
    <definedName name="_311.2102.11_3" localSheetId="1">#REF!</definedName>
    <definedName name="_311.2102.11_3" localSheetId="3">#REF!</definedName>
    <definedName name="_311.2102.11_3">#REF!</definedName>
    <definedName name="_311.2102.11_4" localSheetId="4">#REF!</definedName>
    <definedName name="_311.2102.11_4" localSheetId="0">#REF!</definedName>
    <definedName name="_311.2102.11_4" localSheetId="1">#REF!</definedName>
    <definedName name="_311.2102.11_4" localSheetId="3">#REF!</definedName>
    <definedName name="_311.2102.11_4">#REF!</definedName>
    <definedName name="_311.2102.12">[10]справочник!$L$37</definedName>
    <definedName name="_311.2102.12.1" localSheetId="4">#REF!</definedName>
    <definedName name="_311.2102.12.1" localSheetId="0">#REF!</definedName>
    <definedName name="_311.2102.12.1" localSheetId="1">#REF!</definedName>
    <definedName name="_311.2102.12.1" localSheetId="3">#REF!</definedName>
    <definedName name="_311.2102.12.1">#REF!</definedName>
    <definedName name="_311.2102.12.2" localSheetId="4">#REF!</definedName>
    <definedName name="_311.2102.12.2" localSheetId="0">#REF!</definedName>
    <definedName name="_311.2102.12.2" localSheetId="1">#REF!</definedName>
    <definedName name="_311.2102.12.2" localSheetId="3">#REF!</definedName>
    <definedName name="_311.2102.12.2">#REF!</definedName>
    <definedName name="_311.2102.12.3" localSheetId="4">#REF!</definedName>
    <definedName name="_311.2102.12.3" localSheetId="0">#REF!</definedName>
    <definedName name="_311.2102.12.3" localSheetId="1">#REF!</definedName>
    <definedName name="_311.2102.12.3" localSheetId="3">#REF!</definedName>
    <definedName name="_311.2102.12.3">#REF!</definedName>
    <definedName name="_311.2102.12.4" localSheetId="4">#REF!</definedName>
    <definedName name="_311.2102.12.4" localSheetId="0">#REF!</definedName>
    <definedName name="_311.2102.12.4" localSheetId="1">#REF!</definedName>
    <definedName name="_311.2102.12.4" localSheetId="3">#REF!</definedName>
    <definedName name="_311.2102.12.4">#REF!</definedName>
    <definedName name="_311.2102.12_1" localSheetId="4">#REF!</definedName>
    <definedName name="_311.2102.12_1" localSheetId="0">#REF!</definedName>
    <definedName name="_311.2102.12_1" localSheetId="1">#REF!</definedName>
    <definedName name="_311.2102.12_1" localSheetId="3">#REF!</definedName>
    <definedName name="_311.2102.12_1">#REF!</definedName>
    <definedName name="_311.2102.12_2" localSheetId="4">#REF!</definedName>
    <definedName name="_311.2102.12_2" localSheetId="0">#REF!</definedName>
    <definedName name="_311.2102.12_2" localSheetId="1">#REF!</definedName>
    <definedName name="_311.2102.12_2" localSheetId="3">#REF!</definedName>
    <definedName name="_311.2102.12_2">#REF!</definedName>
    <definedName name="_311.2102.12_3" localSheetId="4">#REF!</definedName>
    <definedName name="_311.2102.12_3" localSheetId="0">#REF!</definedName>
    <definedName name="_311.2102.12_3" localSheetId="1">#REF!</definedName>
    <definedName name="_311.2102.12_3" localSheetId="3">#REF!</definedName>
    <definedName name="_311.2102.12_3">#REF!</definedName>
    <definedName name="_311.2102.12_4" localSheetId="4">#REF!</definedName>
    <definedName name="_311.2102.12_4" localSheetId="0">#REF!</definedName>
    <definedName name="_311.2102.12_4" localSheetId="1">#REF!</definedName>
    <definedName name="_311.2102.12_4" localSheetId="3">#REF!</definedName>
    <definedName name="_311.2102.12_4">#REF!</definedName>
    <definedName name="_311.2102.20">[10]справочник!$L$42</definedName>
    <definedName name="_311.2103.00">[10]справочник!$L$43</definedName>
    <definedName name="_311.2104.00" localSheetId="4">#REF!</definedName>
    <definedName name="_311.2104.00" localSheetId="0">#REF!</definedName>
    <definedName name="_311.2104.00" localSheetId="1">#REF!</definedName>
    <definedName name="_311.2104.00" localSheetId="3">#REF!</definedName>
    <definedName name="_311.2104.00">#REF!</definedName>
    <definedName name="_311.2104.10">[10]справочник!$L$45</definedName>
    <definedName name="_311.2104.20">[10]справочник!$L$46</definedName>
    <definedName name="_311.2105.00">[10]справочник!$L$47</definedName>
    <definedName name="_311.2106.00">[10]справочник!$L$48</definedName>
    <definedName name="_311.2107.00">[10]справочник!$L$49</definedName>
    <definedName name="_312.0100.00">[10]справочник!$L$50</definedName>
    <definedName name="_312.1100.00">[10]справочник!$L$51</definedName>
    <definedName name="_312.1110.00" localSheetId="4">#REF!</definedName>
    <definedName name="_312.1110.00" localSheetId="0">#REF!</definedName>
    <definedName name="_312.1110.00" localSheetId="1">#REF!</definedName>
    <definedName name="_312.1110.00" localSheetId="3">#REF!</definedName>
    <definedName name="_312.1110.00">#REF!</definedName>
    <definedName name="_312.1120.00" localSheetId="4">#REF!</definedName>
    <definedName name="_312.1120.00" localSheetId="0">#REF!</definedName>
    <definedName name="_312.1120.00" localSheetId="1">#REF!</definedName>
    <definedName name="_312.1120.00" localSheetId="3">#REF!</definedName>
    <definedName name="_312.1120.00">#REF!</definedName>
    <definedName name="_312.1130.00" localSheetId="4">#REF!</definedName>
    <definedName name="_312.1130.00" localSheetId="0">#REF!</definedName>
    <definedName name="_312.1130.00" localSheetId="1">#REF!</definedName>
    <definedName name="_312.1130.00" localSheetId="3">#REF!</definedName>
    <definedName name="_312.1130.00">#REF!</definedName>
    <definedName name="_312.1140.00" localSheetId="4">#REF!</definedName>
    <definedName name="_312.1140.00" localSheetId="0">#REF!</definedName>
    <definedName name="_312.1140.00" localSheetId="1">#REF!</definedName>
    <definedName name="_312.1140.00" localSheetId="3">#REF!</definedName>
    <definedName name="_312.1140.00">#REF!</definedName>
    <definedName name="_312.1150.00" localSheetId="4">#REF!</definedName>
    <definedName name="_312.1150.00" localSheetId="0">#REF!</definedName>
    <definedName name="_312.1150.00" localSheetId="1">#REF!</definedName>
    <definedName name="_312.1150.00" localSheetId="3">#REF!</definedName>
    <definedName name="_312.1150.00">#REF!</definedName>
    <definedName name="_312.1160.00" localSheetId="4">#REF!</definedName>
    <definedName name="_312.1160.00" localSheetId="0">#REF!</definedName>
    <definedName name="_312.1160.00" localSheetId="1">#REF!</definedName>
    <definedName name="_312.1160.00" localSheetId="3">#REF!</definedName>
    <definedName name="_312.1160.00">#REF!</definedName>
    <definedName name="_312.1170.00" localSheetId="4">#REF!</definedName>
    <definedName name="_312.1170.00" localSheetId="0">#REF!</definedName>
    <definedName name="_312.1170.00" localSheetId="1">#REF!</definedName>
    <definedName name="_312.1170.00" localSheetId="3">#REF!</definedName>
    <definedName name="_312.1170.00">#REF!</definedName>
    <definedName name="_312.2100.00">[10]справочник!$L$59</definedName>
    <definedName name="_312.2110.00" localSheetId="4">#REF!</definedName>
    <definedName name="_312.2110.00" localSheetId="0">#REF!</definedName>
    <definedName name="_312.2110.00" localSheetId="1">#REF!</definedName>
    <definedName name="_312.2110.00" localSheetId="3">#REF!</definedName>
    <definedName name="_312.2110.00">#REF!</definedName>
    <definedName name="_312.2120.00" localSheetId="4">#REF!</definedName>
    <definedName name="_312.2120.00" localSheetId="0">#REF!</definedName>
    <definedName name="_312.2120.00" localSheetId="1">#REF!</definedName>
    <definedName name="_312.2120.00" localSheetId="3">#REF!</definedName>
    <definedName name="_312.2120.00">#REF!</definedName>
    <definedName name="_312.2130.00" localSheetId="4">#REF!</definedName>
    <definedName name="_312.2130.00" localSheetId="0">#REF!</definedName>
    <definedName name="_312.2130.00" localSheetId="1">#REF!</definedName>
    <definedName name="_312.2130.00" localSheetId="3">#REF!</definedName>
    <definedName name="_312.2130.00">#REF!</definedName>
    <definedName name="_312.2140.00" localSheetId="4">#REF!</definedName>
    <definedName name="_312.2140.00" localSheetId="0">#REF!</definedName>
    <definedName name="_312.2140.00" localSheetId="1">#REF!</definedName>
    <definedName name="_312.2140.00" localSheetId="3">#REF!</definedName>
    <definedName name="_312.2140.00">#REF!</definedName>
    <definedName name="_312.2150.00" localSheetId="4">#REF!</definedName>
    <definedName name="_312.2150.00" localSheetId="0">#REF!</definedName>
    <definedName name="_312.2150.00" localSheetId="1">#REF!</definedName>
    <definedName name="_312.2150.00" localSheetId="3">#REF!</definedName>
    <definedName name="_312.2150.00">#REF!</definedName>
    <definedName name="_312.2160.00" localSheetId="4">#REF!</definedName>
    <definedName name="_312.2160.00" localSheetId="0">#REF!</definedName>
    <definedName name="_312.2160.00" localSheetId="1">#REF!</definedName>
    <definedName name="_312.2160.00" localSheetId="3">#REF!</definedName>
    <definedName name="_312.2160.00">#REF!</definedName>
    <definedName name="_312.2170.00" localSheetId="4">#REF!</definedName>
    <definedName name="_312.2170.00" localSheetId="0">#REF!</definedName>
    <definedName name="_312.2170.00" localSheetId="1">#REF!</definedName>
    <definedName name="_312.2170.00" localSheetId="3">#REF!</definedName>
    <definedName name="_312.2170.00">#REF!</definedName>
    <definedName name="_320.0000.00" localSheetId="4">#REF!</definedName>
    <definedName name="_320.0000.00" localSheetId="0">#REF!</definedName>
    <definedName name="_320.0000.00" localSheetId="1">#REF!</definedName>
    <definedName name="_320.0000.00" localSheetId="3">#REF!</definedName>
    <definedName name="_320.0000.00">#REF!</definedName>
    <definedName name="_320.0000.00.1" localSheetId="4">#REF!</definedName>
    <definedName name="_320.0000.00.1" localSheetId="0">#REF!</definedName>
    <definedName name="_320.0000.00.1" localSheetId="1">#REF!</definedName>
    <definedName name="_320.0000.00.1" localSheetId="3">#REF!</definedName>
    <definedName name="_320.0000.00.1">#REF!</definedName>
    <definedName name="_320.0000.00.2" localSheetId="4">#REF!</definedName>
    <definedName name="_320.0000.00.2" localSheetId="0">#REF!</definedName>
    <definedName name="_320.0000.00.2" localSheetId="1">#REF!</definedName>
    <definedName name="_320.0000.00.2" localSheetId="3">#REF!</definedName>
    <definedName name="_320.0000.00.2">#REF!</definedName>
    <definedName name="_320.0000.00.7" localSheetId="4">#REF!</definedName>
    <definedName name="_320.0000.00.7" localSheetId="0">#REF!</definedName>
    <definedName name="_320.0000.00.7" localSheetId="1">#REF!</definedName>
    <definedName name="_320.0000.00.7" localSheetId="3">#REF!</definedName>
    <definedName name="_320.0000.00.7">#REF!</definedName>
    <definedName name="_320.0000.00_0" localSheetId="4">#REF!</definedName>
    <definedName name="_320.0000.00_0" localSheetId="0">#REF!</definedName>
    <definedName name="_320.0000.00_0" localSheetId="1">#REF!</definedName>
    <definedName name="_320.0000.00_0" localSheetId="3">#REF!</definedName>
    <definedName name="_320.0000.00_0">#REF!</definedName>
    <definedName name="_320.0000.00_1" localSheetId="4">#REF!</definedName>
    <definedName name="_320.0000.00_1" localSheetId="0">#REF!</definedName>
    <definedName name="_320.0000.00_1" localSheetId="1">#REF!</definedName>
    <definedName name="_320.0000.00_1" localSheetId="3">#REF!</definedName>
    <definedName name="_320.0000.00_1">#REF!</definedName>
    <definedName name="_320.0000.00_2" localSheetId="4">#REF!</definedName>
    <definedName name="_320.0000.00_2" localSheetId="0">#REF!</definedName>
    <definedName name="_320.0000.00_2" localSheetId="1">#REF!</definedName>
    <definedName name="_320.0000.00_2" localSheetId="3">#REF!</definedName>
    <definedName name="_320.0000.00_2">#REF!</definedName>
    <definedName name="_320.0000.00_7" localSheetId="4">#REF!</definedName>
    <definedName name="_320.0000.00_7" localSheetId="0">#REF!</definedName>
    <definedName name="_320.0000.00_7" localSheetId="1">#REF!</definedName>
    <definedName name="_320.0000.00_7" localSheetId="3">#REF!</definedName>
    <definedName name="_320.0000.00_7">#REF!</definedName>
    <definedName name="_320.0100.00" localSheetId="4">#REF!</definedName>
    <definedName name="_320.0100.00" localSheetId="0">#REF!</definedName>
    <definedName name="_320.0100.00" localSheetId="1">#REF!</definedName>
    <definedName name="_320.0100.00" localSheetId="3">#REF!</definedName>
    <definedName name="_320.0100.00">#REF!</definedName>
    <definedName name="_320.0200.00" localSheetId="4">#REF!</definedName>
    <definedName name="_320.0200.00" localSheetId="0">#REF!</definedName>
    <definedName name="_320.0200.00" localSheetId="1">#REF!</definedName>
    <definedName name="_320.0200.00" localSheetId="3">#REF!</definedName>
    <definedName name="_320.0200.00">#REF!</definedName>
    <definedName name="_320.0201.00" localSheetId="4">#REF!</definedName>
    <definedName name="_320.0201.00" localSheetId="0">#REF!</definedName>
    <definedName name="_320.0201.00" localSheetId="1">#REF!</definedName>
    <definedName name="_320.0201.00" localSheetId="3">#REF!</definedName>
    <definedName name="_320.0201.00">#REF!</definedName>
    <definedName name="_320.0201.10" localSheetId="4">#REF!</definedName>
    <definedName name="_320.0201.10" localSheetId="0">#REF!</definedName>
    <definedName name="_320.0201.10" localSheetId="1">#REF!</definedName>
    <definedName name="_320.0201.10" localSheetId="3">#REF!</definedName>
    <definedName name="_320.0201.10">#REF!</definedName>
    <definedName name="_320.0201.20" localSheetId="4">#REF!</definedName>
    <definedName name="_320.0201.20" localSheetId="0">#REF!</definedName>
    <definedName name="_320.0201.20" localSheetId="1">#REF!</definedName>
    <definedName name="_320.0201.20" localSheetId="3">#REF!</definedName>
    <definedName name="_320.0201.20">#REF!</definedName>
    <definedName name="_320.0201.30" localSheetId="4">#REF!</definedName>
    <definedName name="_320.0201.30" localSheetId="0">#REF!</definedName>
    <definedName name="_320.0201.30" localSheetId="1">#REF!</definedName>
    <definedName name="_320.0201.30" localSheetId="3">#REF!</definedName>
    <definedName name="_320.0201.30">#REF!</definedName>
    <definedName name="_320.0201.40" localSheetId="4">#REF!</definedName>
    <definedName name="_320.0201.40" localSheetId="0">#REF!</definedName>
    <definedName name="_320.0201.40" localSheetId="1">#REF!</definedName>
    <definedName name="_320.0201.40" localSheetId="3">#REF!</definedName>
    <definedName name="_320.0201.40">#REF!</definedName>
    <definedName name="_320.0204.00" localSheetId="4">#REF!</definedName>
    <definedName name="_320.0204.00" localSheetId="0">#REF!</definedName>
    <definedName name="_320.0204.00" localSheetId="1">#REF!</definedName>
    <definedName name="_320.0204.00" localSheetId="3">#REF!</definedName>
    <definedName name="_320.0204.00">#REF!</definedName>
    <definedName name="_321.0100.00" localSheetId="4">#REF!</definedName>
    <definedName name="_321.0100.00" localSheetId="0">#REF!</definedName>
    <definedName name="_321.0100.00" localSheetId="1">#REF!</definedName>
    <definedName name="_321.0100.00" localSheetId="3">#REF!</definedName>
    <definedName name="_321.0100.00">#REF!</definedName>
    <definedName name="_321.0101.00" localSheetId="4">#REF!</definedName>
    <definedName name="_321.0101.00" localSheetId="0">#REF!</definedName>
    <definedName name="_321.0101.00" localSheetId="1">#REF!</definedName>
    <definedName name="_321.0101.00" localSheetId="3">#REF!</definedName>
    <definedName name="_321.0101.00">#REF!</definedName>
    <definedName name="_321.0102.01" localSheetId="4">#REF!</definedName>
    <definedName name="_321.0102.01" localSheetId="0">#REF!</definedName>
    <definedName name="_321.0102.01" localSheetId="1">#REF!</definedName>
    <definedName name="_321.0102.01" localSheetId="3">#REF!</definedName>
    <definedName name="_321.0102.01">#REF!</definedName>
    <definedName name="_321.0102.10" localSheetId="4">#REF!</definedName>
    <definedName name="_321.0102.10" localSheetId="0">#REF!</definedName>
    <definedName name="_321.0102.10" localSheetId="1">#REF!</definedName>
    <definedName name="_321.0102.10" localSheetId="3">#REF!</definedName>
    <definedName name="_321.0102.10">#REF!</definedName>
    <definedName name="_321.0102.11" localSheetId="4">#REF!</definedName>
    <definedName name="_321.0102.11" localSheetId="0">#REF!</definedName>
    <definedName name="_321.0102.11" localSheetId="1">#REF!</definedName>
    <definedName name="_321.0102.11" localSheetId="3">#REF!</definedName>
    <definedName name="_321.0102.11">#REF!</definedName>
    <definedName name="_321.0102.11.1" localSheetId="4">#REF!</definedName>
    <definedName name="_321.0102.11.1" localSheetId="0">#REF!</definedName>
    <definedName name="_321.0102.11.1" localSheetId="1">#REF!</definedName>
    <definedName name="_321.0102.11.1" localSheetId="3">#REF!</definedName>
    <definedName name="_321.0102.11.1">#REF!</definedName>
    <definedName name="_321.0102.11.2" localSheetId="4">#REF!</definedName>
    <definedName name="_321.0102.11.2" localSheetId="0">#REF!</definedName>
    <definedName name="_321.0102.11.2" localSheetId="1">#REF!</definedName>
    <definedName name="_321.0102.11.2" localSheetId="3">#REF!</definedName>
    <definedName name="_321.0102.11.2">#REF!</definedName>
    <definedName name="_321.0102.11.3" localSheetId="4">#REF!</definedName>
    <definedName name="_321.0102.11.3" localSheetId="0">#REF!</definedName>
    <definedName name="_321.0102.11.3" localSheetId="1">#REF!</definedName>
    <definedName name="_321.0102.11.3" localSheetId="3">#REF!</definedName>
    <definedName name="_321.0102.11.3">#REF!</definedName>
    <definedName name="_321.0102.11.4" localSheetId="4">#REF!</definedName>
    <definedName name="_321.0102.11.4" localSheetId="0">#REF!</definedName>
    <definedName name="_321.0102.11.4" localSheetId="1">#REF!</definedName>
    <definedName name="_321.0102.11.4" localSheetId="3">#REF!</definedName>
    <definedName name="_321.0102.11.4">#REF!</definedName>
    <definedName name="_321.0102.11_1" localSheetId="4">#REF!</definedName>
    <definedName name="_321.0102.11_1" localSheetId="0">#REF!</definedName>
    <definedName name="_321.0102.11_1" localSheetId="1">#REF!</definedName>
    <definedName name="_321.0102.11_1" localSheetId="3">#REF!</definedName>
    <definedName name="_321.0102.11_1">#REF!</definedName>
    <definedName name="_321.0102.11_2" localSheetId="4">#REF!</definedName>
    <definedName name="_321.0102.11_2" localSheetId="0">#REF!</definedName>
    <definedName name="_321.0102.11_2" localSheetId="1">#REF!</definedName>
    <definedName name="_321.0102.11_2" localSheetId="3">#REF!</definedName>
    <definedName name="_321.0102.11_2">#REF!</definedName>
    <definedName name="_321.0102.11_3" localSheetId="4">#REF!</definedName>
    <definedName name="_321.0102.11_3" localSheetId="0">#REF!</definedName>
    <definedName name="_321.0102.11_3" localSheetId="1">#REF!</definedName>
    <definedName name="_321.0102.11_3" localSheetId="3">#REF!</definedName>
    <definedName name="_321.0102.11_3">#REF!</definedName>
    <definedName name="_321.0102.11_4" localSheetId="4">#REF!</definedName>
    <definedName name="_321.0102.11_4" localSheetId="0">#REF!</definedName>
    <definedName name="_321.0102.11_4" localSheetId="1">#REF!</definedName>
    <definedName name="_321.0102.11_4" localSheetId="3">#REF!</definedName>
    <definedName name="_321.0102.11_4">#REF!</definedName>
    <definedName name="_321.0102.12" localSheetId="4">#REF!</definedName>
    <definedName name="_321.0102.12" localSheetId="0">#REF!</definedName>
    <definedName name="_321.0102.12" localSheetId="1">#REF!</definedName>
    <definedName name="_321.0102.12" localSheetId="3">#REF!</definedName>
    <definedName name="_321.0102.12">#REF!</definedName>
    <definedName name="_321.0102.12.1" localSheetId="4">#REF!</definedName>
    <definedName name="_321.0102.12.1" localSheetId="0">#REF!</definedName>
    <definedName name="_321.0102.12.1" localSheetId="1">#REF!</definedName>
    <definedName name="_321.0102.12.1" localSheetId="3">#REF!</definedName>
    <definedName name="_321.0102.12.1">#REF!</definedName>
    <definedName name="_321.0102.12.2" localSheetId="4">#REF!</definedName>
    <definedName name="_321.0102.12.2" localSheetId="0">#REF!</definedName>
    <definedName name="_321.0102.12.2" localSheetId="1">#REF!</definedName>
    <definedName name="_321.0102.12.2" localSheetId="3">#REF!</definedName>
    <definedName name="_321.0102.12.2">#REF!</definedName>
    <definedName name="_321.0102.12.3" localSheetId="4">#REF!</definedName>
    <definedName name="_321.0102.12.3" localSheetId="0">#REF!</definedName>
    <definedName name="_321.0102.12.3" localSheetId="1">#REF!</definedName>
    <definedName name="_321.0102.12.3" localSheetId="3">#REF!</definedName>
    <definedName name="_321.0102.12.3">#REF!</definedName>
    <definedName name="_321.0102.12.4" localSheetId="4">#REF!</definedName>
    <definedName name="_321.0102.12.4" localSheetId="0">#REF!</definedName>
    <definedName name="_321.0102.12.4" localSheetId="1">#REF!</definedName>
    <definedName name="_321.0102.12.4" localSheetId="3">#REF!</definedName>
    <definedName name="_321.0102.12.4">#REF!</definedName>
    <definedName name="_321.0102.12_1" localSheetId="4">#REF!</definedName>
    <definedName name="_321.0102.12_1" localSheetId="0">#REF!</definedName>
    <definedName name="_321.0102.12_1" localSheetId="1">#REF!</definedName>
    <definedName name="_321.0102.12_1" localSheetId="3">#REF!</definedName>
    <definedName name="_321.0102.12_1">#REF!</definedName>
    <definedName name="_321.0102.12_2" localSheetId="4">#REF!</definedName>
    <definedName name="_321.0102.12_2" localSheetId="0">#REF!</definedName>
    <definedName name="_321.0102.12_2" localSheetId="1">#REF!</definedName>
    <definedName name="_321.0102.12_2" localSheetId="3">#REF!</definedName>
    <definedName name="_321.0102.12_2">#REF!</definedName>
    <definedName name="_321.0102.12_3" localSheetId="4">#REF!</definedName>
    <definedName name="_321.0102.12_3" localSheetId="0">#REF!</definedName>
    <definedName name="_321.0102.12_3" localSheetId="1">#REF!</definedName>
    <definedName name="_321.0102.12_3" localSheetId="3">#REF!</definedName>
    <definedName name="_321.0102.12_3">#REF!</definedName>
    <definedName name="_321.0102.12_4" localSheetId="4">#REF!</definedName>
    <definedName name="_321.0102.12_4" localSheetId="0">#REF!</definedName>
    <definedName name="_321.0102.12_4" localSheetId="1">#REF!</definedName>
    <definedName name="_321.0102.12_4" localSheetId="3">#REF!</definedName>
    <definedName name="_321.0102.12_4">#REF!</definedName>
    <definedName name="_321.0102.20" localSheetId="4">#REF!</definedName>
    <definedName name="_321.0102.20" localSheetId="0">#REF!</definedName>
    <definedName name="_321.0102.20" localSheetId="1">#REF!</definedName>
    <definedName name="_321.0102.20" localSheetId="3">#REF!</definedName>
    <definedName name="_321.0102.20">#REF!</definedName>
    <definedName name="_321.0103.00" localSheetId="4">#REF!</definedName>
    <definedName name="_321.0103.00" localSheetId="0">#REF!</definedName>
    <definedName name="_321.0103.00" localSheetId="1">#REF!</definedName>
    <definedName name="_321.0103.00" localSheetId="3">#REF!</definedName>
    <definedName name="_321.0103.00">#REF!</definedName>
    <definedName name="_321.0104.00" localSheetId="4">#REF!</definedName>
    <definedName name="_321.0104.00" localSheetId="0">#REF!</definedName>
    <definedName name="_321.0104.00" localSheetId="1">#REF!</definedName>
    <definedName name="_321.0104.00" localSheetId="3">#REF!</definedName>
    <definedName name="_321.0104.00">#REF!</definedName>
    <definedName name="_321.0104.10" localSheetId="4">#REF!</definedName>
    <definedName name="_321.0104.10" localSheetId="0">#REF!</definedName>
    <definedName name="_321.0104.10" localSheetId="1">#REF!</definedName>
    <definedName name="_321.0104.10" localSheetId="3">#REF!</definedName>
    <definedName name="_321.0104.10">#REF!</definedName>
    <definedName name="_321.0104.20" localSheetId="4">#REF!</definedName>
    <definedName name="_321.0104.20" localSheetId="0">#REF!</definedName>
    <definedName name="_321.0104.20" localSheetId="1">#REF!</definedName>
    <definedName name="_321.0104.20" localSheetId="3">#REF!</definedName>
    <definedName name="_321.0104.20">#REF!</definedName>
    <definedName name="_321.0105.00" localSheetId="4">#REF!</definedName>
    <definedName name="_321.0105.00" localSheetId="0">#REF!</definedName>
    <definedName name="_321.0105.00" localSheetId="1">#REF!</definedName>
    <definedName name="_321.0105.00" localSheetId="3">#REF!</definedName>
    <definedName name="_321.0105.00">#REF!</definedName>
    <definedName name="_321.0106.00" localSheetId="4">#REF!</definedName>
    <definedName name="_321.0106.00" localSheetId="0">#REF!</definedName>
    <definedName name="_321.0106.00" localSheetId="1">#REF!</definedName>
    <definedName name="_321.0106.00" localSheetId="3">#REF!</definedName>
    <definedName name="_321.0106.00">#REF!</definedName>
    <definedName name="_321.0107.00" localSheetId="4">#REF!</definedName>
    <definedName name="_321.0107.00" localSheetId="0">#REF!</definedName>
    <definedName name="_321.0107.00" localSheetId="1">#REF!</definedName>
    <definedName name="_321.0107.00" localSheetId="3">#REF!</definedName>
    <definedName name="_321.0107.00">#REF!</definedName>
    <definedName name="_322.0100.00" localSheetId="4">#REF!</definedName>
    <definedName name="_322.0100.00" localSheetId="0">#REF!</definedName>
    <definedName name="_322.0100.00" localSheetId="1">#REF!</definedName>
    <definedName name="_322.0100.00" localSheetId="3">#REF!</definedName>
    <definedName name="_322.0100.00">#REF!</definedName>
    <definedName name="_322.0110.00" localSheetId="4">#REF!</definedName>
    <definedName name="_322.0110.00" localSheetId="0">#REF!</definedName>
    <definedName name="_322.0110.00" localSheetId="1">#REF!</definedName>
    <definedName name="_322.0110.00" localSheetId="3">#REF!</definedName>
    <definedName name="_322.0110.00">#REF!</definedName>
    <definedName name="_322.0120.00" localSheetId="4">#REF!</definedName>
    <definedName name="_322.0120.00" localSheetId="0">#REF!</definedName>
    <definedName name="_322.0120.00" localSheetId="1">#REF!</definedName>
    <definedName name="_322.0120.00" localSheetId="3">#REF!</definedName>
    <definedName name="_322.0120.00">#REF!</definedName>
    <definedName name="_322.0130.00" localSheetId="4">#REF!</definedName>
    <definedName name="_322.0130.00" localSheetId="0">#REF!</definedName>
    <definedName name="_322.0130.00" localSheetId="1">#REF!</definedName>
    <definedName name="_322.0130.00" localSheetId="3">#REF!</definedName>
    <definedName name="_322.0130.00">#REF!</definedName>
    <definedName name="_322.0140.00" localSheetId="4">#REF!</definedName>
    <definedName name="_322.0140.00" localSheetId="0">#REF!</definedName>
    <definedName name="_322.0140.00" localSheetId="1">#REF!</definedName>
    <definedName name="_322.0140.00" localSheetId="3">#REF!</definedName>
    <definedName name="_322.0140.00">#REF!</definedName>
    <definedName name="_322.0150.00" localSheetId="4">#REF!</definedName>
    <definedName name="_322.0150.00" localSheetId="0">#REF!</definedName>
    <definedName name="_322.0150.00" localSheetId="1">#REF!</definedName>
    <definedName name="_322.0150.00" localSheetId="3">#REF!</definedName>
    <definedName name="_322.0150.00">#REF!</definedName>
    <definedName name="_322.0160.00" localSheetId="4">#REF!</definedName>
    <definedName name="_322.0160.00" localSheetId="0">#REF!</definedName>
    <definedName name="_322.0160.00" localSheetId="1">#REF!</definedName>
    <definedName name="_322.0160.00" localSheetId="3">#REF!</definedName>
    <definedName name="_322.0160.00">#REF!</definedName>
    <definedName name="_322.0170.00" localSheetId="4">#REF!</definedName>
    <definedName name="_322.0170.00" localSheetId="0">#REF!</definedName>
    <definedName name="_322.0170.00" localSheetId="1">#REF!</definedName>
    <definedName name="_322.0170.00" localSheetId="3">#REF!</definedName>
    <definedName name="_322.0170.00">#REF!</definedName>
    <definedName name="_dat1" localSheetId="4">#REF!</definedName>
    <definedName name="_dat1" localSheetId="0">#REF!</definedName>
    <definedName name="_dat1" localSheetId="3">#REF!</definedName>
    <definedName name="_dat1">#REF!</definedName>
    <definedName name="_dat10" localSheetId="4">#REF!</definedName>
    <definedName name="_dat10" localSheetId="0">#REF!</definedName>
    <definedName name="_dat10" localSheetId="3">#REF!</definedName>
    <definedName name="_dat10">#REF!</definedName>
    <definedName name="_dat11" localSheetId="4">#REF!</definedName>
    <definedName name="_dat11" localSheetId="0">#REF!</definedName>
    <definedName name="_dat11" localSheetId="3">#REF!</definedName>
    <definedName name="_dat11">#REF!</definedName>
    <definedName name="_dat12" localSheetId="4">#REF!</definedName>
    <definedName name="_dat12" localSheetId="0">#REF!</definedName>
    <definedName name="_dat12" localSheetId="3">#REF!</definedName>
    <definedName name="_dat12">#REF!</definedName>
    <definedName name="_dat13" localSheetId="4">#REF!</definedName>
    <definedName name="_dat13" localSheetId="0">#REF!</definedName>
    <definedName name="_dat13" localSheetId="3">#REF!</definedName>
    <definedName name="_dat13">#REF!</definedName>
    <definedName name="_dat14" localSheetId="4">#REF!</definedName>
    <definedName name="_dat14" localSheetId="0">#REF!</definedName>
    <definedName name="_dat14" localSheetId="3">#REF!</definedName>
    <definedName name="_dat14">#REF!</definedName>
    <definedName name="_dat15" localSheetId="4">#REF!</definedName>
    <definedName name="_dat15" localSheetId="0">#REF!</definedName>
    <definedName name="_dat15" localSheetId="3">#REF!</definedName>
    <definedName name="_dat15">#REF!</definedName>
    <definedName name="_dat16" localSheetId="4">#REF!</definedName>
    <definedName name="_dat16" localSheetId="0">#REF!</definedName>
    <definedName name="_dat16" localSheetId="3">#REF!</definedName>
    <definedName name="_dat16">#REF!</definedName>
    <definedName name="_dat17" localSheetId="4">#REF!</definedName>
    <definedName name="_dat17" localSheetId="0">#REF!</definedName>
    <definedName name="_dat17" localSheetId="3">#REF!</definedName>
    <definedName name="_dat17">#REF!</definedName>
    <definedName name="_dat18" localSheetId="4">#REF!</definedName>
    <definedName name="_dat18" localSheetId="0">#REF!</definedName>
    <definedName name="_dat18" localSheetId="3">#REF!</definedName>
    <definedName name="_dat18">#REF!</definedName>
    <definedName name="_dat19" localSheetId="4">#REF!</definedName>
    <definedName name="_dat19" localSheetId="0">#REF!</definedName>
    <definedName name="_dat19" localSheetId="3">#REF!</definedName>
    <definedName name="_dat19">#REF!</definedName>
    <definedName name="_dat2" localSheetId="4">#REF!</definedName>
    <definedName name="_dat2" localSheetId="0">#REF!</definedName>
    <definedName name="_dat2" localSheetId="3">#REF!</definedName>
    <definedName name="_dat2">#REF!</definedName>
    <definedName name="_dat20" localSheetId="4">#REF!</definedName>
    <definedName name="_dat20" localSheetId="0">#REF!</definedName>
    <definedName name="_dat20" localSheetId="3">#REF!</definedName>
    <definedName name="_dat20">#REF!</definedName>
    <definedName name="_dat21" localSheetId="4">#REF!</definedName>
    <definedName name="_dat21" localSheetId="0">#REF!</definedName>
    <definedName name="_dat21" localSheetId="3">#REF!</definedName>
    <definedName name="_dat21">#REF!</definedName>
    <definedName name="_dat22" localSheetId="4">#REF!</definedName>
    <definedName name="_dat22" localSheetId="0">#REF!</definedName>
    <definedName name="_dat22" localSheetId="3">#REF!</definedName>
    <definedName name="_dat22">#REF!</definedName>
    <definedName name="_dat23" localSheetId="4">#REF!</definedName>
    <definedName name="_dat23" localSheetId="0">#REF!</definedName>
    <definedName name="_dat23" localSheetId="3">#REF!</definedName>
    <definedName name="_dat23">#REF!</definedName>
    <definedName name="_dat24" localSheetId="4">#REF!</definedName>
    <definedName name="_dat24" localSheetId="0">#REF!</definedName>
    <definedName name="_dat24" localSheetId="3">#REF!</definedName>
    <definedName name="_dat24">#REF!</definedName>
    <definedName name="_dat3" localSheetId="4">#REF!</definedName>
    <definedName name="_dat3" localSheetId="0">#REF!</definedName>
    <definedName name="_dat3" localSheetId="3">#REF!</definedName>
    <definedName name="_dat3">#REF!</definedName>
    <definedName name="_dat4" localSheetId="4">#REF!</definedName>
    <definedName name="_dat4" localSheetId="0">#REF!</definedName>
    <definedName name="_dat4" localSheetId="3">#REF!</definedName>
    <definedName name="_dat4">#REF!</definedName>
    <definedName name="_dat5" localSheetId="4">#REF!</definedName>
    <definedName name="_dat5" localSheetId="0">#REF!</definedName>
    <definedName name="_dat5" localSheetId="3">#REF!</definedName>
    <definedName name="_dat5">#REF!</definedName>
    <definedName name="_dat6" localSheetId="4">#REF!</definedName>
    <definedName name="_dat6" localSheetId="0">#REF!</definedName>
    <definedName name="_dat6" localSheetId="3">#REF!</definedName>
    <definedName name="_dat6">#REF!</definedName>
    <definedName name="_dat7" localSheetId="4">#REF!</definedName>
    <definedName name="_dat7" localSheetId="0">#REF!</definedName>
    <definedName name="_dat7" localSheetId="3">#REF!</definedName>
    <definedName name="_dat7">#REF!</definedName>
    <definedName name="_dat8" localSheetId="4">#REF!</definedName>
    <definedName name="_dat8" localSheetId="0">#REF!</definedName>
    <definedName name="_dat8" localSheetId="3">#REF!</definedName>
    <definedName name="_dat8">#REF!</definedName>
    <definedName name="_dat9" localSheetId="4">#REF!</definedName>
    <definedName name="_dat9" localSheetId="0">#REF!</definedName>
    <definedName name="_dat9" localSheetId="3">#REF!</definedName>
    <definedName name="_dat9">#REF!</definedName>
    <definedName name="_def1999" localSheetId="4">[11]vec!#REF!</definedName>
    <definedName name="_def1999" localSheetId="0">[11]vec!#REF!</definedName>
    <definedName name="_def1999" localSheetId="3">[11]vec!#REF!</definedName>
    <definedName name="_def1999">[11]vec!#REF!</definedName>
    <definedName name="_def2000г" localSheetId="4">#REF!</definedName>
    <definedName name="_def2000г" localSheetId="0">#REF!</definedName>
    <definedName name="_def2000г" localSheetId="3">#REF!</definedName>
    <definedName name="_def2000г">#REF!</definedName>
    <definedName name="_def2001г" localSheetId="4">#REF!</definedName>
    <definedName name="_def2001г" localSheetId="0">#REF!</definedName>
    <definedName name="_def2001г" localSheetId="3">#REF!</definedName>
    <definedName name="_def2001г">#REF!</definedName>
    <definedName name="_def2002г" localSheetId="4">#REF!</definedName>
    <definedName name="_def2002г" localSheetId="0">#REF!</definedName>
    <definedName name="_def2002г" localSheetId="3">#REF!</definedName>
    <definedName name="_def2002г">#REF!</definedName>
    <definedName name="_FY1">#N/A</definedName>
    <definedName name="_inf2000" localSheetId="4">#REF!</definedName>
    <definedName name="_inf2000" localSheetId="0">#REF!</definedName>
    <definedName name="_inf2000" localSheetId="3">#REF!</definedName>
    <definedName name="_inf2000">#REF!</definedName>
    <definedName name="_inf2001" localSheetId="4">#REF!</definedName>
    <definedName name="_inf2001" localSheetId="0">#REF!</definedName>
    <definedName name="_inf2001" localSheetId="3">#REF!</definedName>
    <definedName name="_inf2001">#REF!</definedName>
    <definedName name="_inf2002" localSheetId="4">#REF!</definedName>
    <definedName name="_inf2002" localSheetId="0">#REF!</definedName>
    <definedName name="_inf2002" localSheetId="3">#REF!</definedName>
    <definedName name="_inf2002">#REF!</definedName>
    <definedName name="_inf2003" localSheetId="4">#REF!</definedName>
    <definedName name="_inf2003" localSheetId="0">#REF!</definedName>
    <definedName name="_inf2003" localSheetId="3">#REF!</definedName>
    <definedName name="_inf2003">#REF!</definedName>
    <definedName name="_inf2004" localSheetId="4">#REF!</definedName>
    <definedName name="_inf2004" localSheetId="0">#REF!</definedName>
    <definedName name="_inf2004" localSheetId="3">#REF!</definedName>
    <definedName name="_inf2004">#REF!</definedName>
    <definedName name="_inf2005" localSheetId="4">#REF!</definedName>
    <definedName name="_inf2005" localSheetId="0">#REF!</definedName>
    <definedName name="_inf2005" localSheetId="3">#REF!</definedName>
    <definedName name="_inf2005">#REF!</definedName>
    <definedName name="_inf2006" localSheetId="4">#REF!</definedName>
    <definedName name="_inf2006" localSheetId="0">#REF!</definedName>
    <definedName name="_inf2006" localSheetId="3">#REF!</definedName>
    <definedName name="_inf2006">#REF!</definedName>
    <definedName name="_infl.99" localSheetId="4">[11]vec!#REF!</definedName>
    <definedName name="_infl.99" localSheetId="0">[11]vec!#REF!</definedName>
    <definedName name="_infl.99" localSheetId="3">[11]vec!#REF!</definedName>
    <definedName name="_infl.99">[11]vec!#REF!</definedName>
    <definedName name="_M8">#N/A</definedName>
    <definedName name="_M9">#N/A</definedName>
    <definedName name="_mm1" localSheetId="4">[12]ПРОГНОЗ_1!#REF!</definedName>
    <definedName name="_mm1" localSheetId="0">[12]ПРОГНОЗ_1!#REF!</definedName>
    <definedName name="_mm1" localSheetId="3">[12]ПРОГНОЗ_1!#REF!</definedName>
    <definedName name="_mm1">[12]ПРОГНОЗ_1!#REF!</definedName>
    <definedName name="_Num2" localSheetId="4">#REF!</definedName>
    <definedName name="_Num2" localSheetId="0">#REF!</definedName>
    <definedName name="_Num2" localSheetId="1">#REF!</definedName>
    <definedName name="_Num2" localSheetId="3">#REF!</definedName>
    <definedName name="_Num2">#REF!</definedName>
    <definedName name="_op1" localSheetId="4">[13]T25!$I$48</definedName>
    <definedName name="_op1">[13]T25!$I$48</definedName>
    <definedName name="_opp1" localSheetId="4">[13]T31!$I$91</definedName>
    <definedName name="_opp1">[13]T31!$I$91</definedName>
    <definedName name="_opp2" localSheetId="4">[13]T31!$I$92</definedName>
    <definedName name="_opp2">[13]T31!$I$92</definedName>
    <definedName name="_opp3" localSheetId="4">[13]T31!$I$93</definedName>
    <definedName name="_opp3">[13]T31!$I$93</definedName>
    <definedName name="_opp4" localSheetId="4">[13]T31!$I$94</definedName>
    <definedName name="_opp4">[13]T31!$I$94</definedName>
    <definedName name="_opp5" localSheetId="4">[13]T31!$I$95</definedName>
    <definedName name="_opp5">[13]T31!$I$95</definedName>
    <definedName name="_opp6" localSheetId="4">[13]T31!$I$96</definedName>
    <definedName name="_opp6">[13]T31!$I$96</definedName>
    <definedName name="_opp7" localSheetId="4">[13]T31!$I$97</definedName>
    <definedName name="_opp7">[13]T31!$I$97</definedName>
    <definedName name="_q11">#N/A</definedName>
    <definedName name="_q15">#N/A</definedName>
    <definedName name="_q17">#N/A</definedName>
    <definedName name="_q2">#N/A</definedName>
    <definedName name="_q3">#N/A</definedName>
    <definedName name="_q4">#N/A</definedName>
    <definedName name="_q5">#N/A</definedName>
    <definedName name="_q6">#N/A</definedName>
    <definedName name="_q7">#N/A</definedName>
    <definedName name="_q8">#N/A</definedName>
    <definedName name="_q9">#N/A</definedName>
    <definedName name="_SP1" localSheetId="4">[14]FES!#REF!</definedName>
    <definedName name="_SP1" localSheetId="0">[14]FES!#REF!</definedName>
    <definedName name="_SP1" localSheetId="1">[14]FES!#REF!</definedName>
    <definedName name="_SP1" localSheetId="3">[14]FES!#REF!</definedName>
    <definedName name="_SP1">[14]FES!#REF!</definedName>
    <definedName name="_SP10" localSheetId="4">[14]FES!#REF!</definedName>
    <definedName name="_SP10" localSheetId="0">[14]FES!#REF!</definedName>
    <definedName name="_SP10" localSheetId="1">[14]FES!#REF!</definedName>
    <definedName name="_SP10" localSheetId="3">[14]FES!#REF!</definedName>
    <definedName name="_SP10">[14]FES!#REF!</definedName>
    <definedName name="_SP11" localSheetId="4">[14]FES!#REF!</definedName>
    <definedName name="_SP11" localSheetId="0">[14]FES!#REF!</definedName>
    <definedName name="_SP11" localSheetId="1">[14]FES!#REF!</definedName>
    <definedName name="_SP11" localSheetId="3">[14]FES!#REF!</definedName>
    <definedName name="_SP11">[14]FES!#REF!</definedName>
    <definedName name="_SP12" localSheetId="4">[14]FES!#REF!</definedName>
    <definedName name="_SP12" localSheetId="0">[14]FES!#REF!</definedName>
    <definedName name="_SP12" localSheetId="1">[14]FES!#REF!</definedName>
    <definedName name="_SP12" localSheetId="3">[14]FES!#REF!</definedName>
    <definedName name="_SP12">[14]FES!#REF!</definedName>
    <definedName name="_SP13" localSheetId="4">[14]FES!#REF!</definedName>
    <definedName name="_SP13" localSheetId="0">[14]FES!#REF!</definedName>
    <definedName name="_SP13" localSheetId="1">[14]FES!#REF!</definedName>
    <definedName name="_SP13" localSheetId="3">[14]FES!#REF!</definedName>
    <definedName name="_SP13">[14]FES!#REF!</definedName>
    <definedName name="_SP14" localSheetId="4">[14]FES!#REF!</definedName>
    <definedName name="_SP14" localSheetId="0">[14]FES!#REF!</definedName>
    <definedName name="_SP14" localSheetId="1">[14]FES!#REF!</definedName>
    <definedName name="_SP14" localSheetId="3">[14]FES!#REF!</definedName>
    <definedName name="_SP14">[14]FES!#REF!</definedName>
    <definedName name="_SP15" localSheetId="4">[14]FES!#REF!</definedName>
    <definedName name="_SP15" localSheetId="0">[14]FES!#REF!</definedName>
    <definedName name="_SP15" localSheetId="1">[14]FES!#REF!</definedName>
    <definedName name="_SP15" localSheetId="3">[14]FES!#REF!</definedName>
    <definedName name="_SP15">[14]FES!#REF!</definedName>
    <definedName name="_SP16" localSheetId="4">[14]FES!#REF!</definedName>
    <definedName name="_SP16" localSheetId="0">[14]FES!#REF!</definedName>
    <definedName name="_SP16" localSheetId="1">[14]FES!#REF!</definedName>
    <definedName name="_SP16" localSheetId="3">[14]FES!#REF!</definedName>
    <definedName name="_SP16">[14]FES!#REF!</definedName>
    <definedName name="_SP17" localSheetId="4">[14]FES!#REF!</definedName>
    <definedName name="_SP17" localSheetId="0">[14]FES!#REF!</definedName>
    <definedName name="_SP17" localSheetId="1">[14]FES!#REF!</definedName>
    <definedName name="_SP17" localSheetId="3">[14]FES!#REF!</definedName>
    <definedName name="_SP17">[14]FES!#REF!</definedName>
    <definedName name="_SP18" localSheetId="4">[14]FES!#REF!</definedName>
    <definedName name="_SP18" localSheetId="0">[14]FES!#REF!</definedName>
    <definedName name="_SP18" localSheetId="1">[14]FES!#REF!</definedName>
    <definedName name="_SP18" localSheetId="3">[14]FES!#REF!</definedName>
    <definedName name="_SP18">[14]FES!#REF!</definedName>
    <definedName name="_SP19" localSheetId="4">[14]FES!#REF!</definedName>
    <definedName name="_SP19" localSheetId="0">[14]FES!#REF!</definedName>
    <definedName name="_SP19" localSheetId="1">[14]FES!#REF!</definedName>
    <definedName name="_SP19" localSheetId="3">[14]FES!#REF!</definedName>
    <definedName name="_SP19">[14]FES!#REF!</definedName>
    <definedName name="_SP2" localSheetId="4">[14]FES!#REF!</definedName>
    <definedName name="_SP2" localSheetId="0">[14]FES!#REF!</definedName>
    <definedName name="_SP2" localSheetId="1">[14]FES!#REF!</definedName>
    <definedName name="_SP2" localSheetId="3">[14]FES!#REF!</definedName>
    <definedName name="_SP2">[14]FES!#REF!</definedName>
    <definedName name="_SP20" localSheetId="4">[14]FES!#REF!</definedName>
    <definedName name="_SP20" localSheetId="0">[14]FES!#REF!</definedName>
    <definedName name="_SP20" localSheetId="1">[14]FES!#REF!</definedName>
    <definedName name="_SP20" localSheetId="3">[14]FES!#REF!</definedName>
    <definedName name="_SP20">[14]FES!#REF!</definedName>
    <definedName name="_SP3" localSheetId="4">[14]FES!#REF!</definedName>
    <definedName name="_SP3" localSheetId="0">[14]FES!#REF!</definedName>
    <definedName name="_SP3" localSheetId="1">[14]FES!#REF!</definedName>
    <definedName name="_SP3" localSheetId="3">[14]FES!#REF!</definedName>
    <definedName name="_SP3">[14]FES!#REF!</definedName>
    <definedName name="_SP4" localSheetId="4">[14]FES!#REF!</definedName>
    <definedName name="_SP4" localSheetId="0">[14]FES!#REF!</definedName>
    <definedName name="_SP4" localSheetId="1">[14]FES!#REF!</definedName>
    <definedName name="_SP4" localSheetId="3">[14]FES!#REF!</definedName>
    <definedName name="_SP4">[14]FES!#REF!</definedName>
    <definedName name="_SP41" localSheetId="4">[15]FES!#REF!</definedName>
    <definedName name="_SP41" localSheetId="0">[15]FES!#REF!</definedName>
    <definedName name="_SP41" localSheetId="3">[15]FES!#REF!</definedName>
    <definedName name="_SP41">[15]FES!#REF!</definedName>
    <definedName name="_SP5" localSheetId="4">[14]FES!#REF!</definedName>
    <definedName name="_SP5" localSheetId="0">[14]FES!#REF!</definedName>
    <definedName name="_SP5" localSheetId="1">[14]FES!#REF!</definedName>
    <definedName name="_SP5" localSheetId="3">[14]FES!#REF!</definedName>
    <definedName name="_SP5">[14]FES!#REF!</definedName>
    <definedName name="_SP7" localSheetId="4">[14]FES!#REF!</definedName>
    <definedName name="_SP7" localSheetId="0">[14]FES!#REF!</definedName>
    <definedName name="_SP7" localSheetId="1">[14]FES!#REF!</definedName>
    <definedName name="_SP7" localSheetId="3">[14]FES!#REF!</definedName>
    <definedName name="_SP7">[14]FES!#REF!</definedName>
    <definedName name="_SP8" localSheetId="4">[14]FES!#REF!</definedName>
    <definedName name="_SP8" localSheetId="0">[14]FES!#REF!</definedName>
    <definedName name="_SP8" localSheetId="1">[14]FES!#REF!</definedName>
    <definedName name="_SP8" localSheetId="3">[14]FES!#REF!</definedName>
    <definedName name="_SP8">[14]FES!#REF!</definedName>
    <definedName name="_SP9" localSheetId="4">[14]FES!#REF!</definedName>
    <definedName name="_SP9" localSheetId="0">[14]FES!#REF!</definedName>
    <definedName name="_SP9" localSheetId="1">[14]FES!#REF!</definedName>
    <definedName name="_SP9" localSheetId="3">[14]FES!#REF!</definedName>
    <definedName name="_SP9">[14]FES!#REF!</definedName>
    <definedName name="_vp1" localSheetId="4">#REF!</definedName>
    <definedName name="_vp1" localSheetId="0">#REF!</definedName>
    <definedName name="_vp1" localSheetId="1">#REF!</definedName>
    <definedName name="_vp1" localSheetId="3">#REF!</definedName>
    <definedName name="_vp1">#REF!</definedName>
    <definedName name="_vpp1" localSheetId="4">#REF!</definedName>
    <definedName name="_vpp1" localSheetId="0">#REF!</definedName>
    <definedName name="_vpp1" localSheetId="1">#REF!</definedName>
    <definedName name="_vpp1" localSheetId="3">#REF!</definedName>
    <definedName name="_vpp1">#REF!</definedName>
    <definedName name="_vpp2" localSheetId="4">#REF!</definedName>
    <definedName name="_vpp2" localSheetId="0">#REF!</definedName>
    <definedName name="_vpp2" localSheetId="1">#REF!</definedName>
    <definedName name="_vpp2" localSheetId="3">#REF!</definedName>
    <definedName name="_vpp2">#REF!</definedName>
    <definedName name="_vpp3" localSheetId="4">#REF!</definedName>
    <definedName name="_vpp3" localSheetId="0">#REF!</definedName>
    <definedName name="_vpp3" localSheetId="1">#REF!</definedName>
    <definedName name="_vpp3" localSheetId="3">#REF!</definedName>
    <definedName name="_vpp3">#REF!</definedName>
    <definedName name="_vpp4" localSheetId="4">#REF!</definedName>
    <definedName name="_vpp4" localSheetId="0">#REF!</definedName>
    <definedName name="_vpp4" localSheetId="1">#REF!</definedName>
    <definedName name="_vpp4" localSheetId="3">#REF!</definedName>
    <definedName name="_vpp4">#REF!</definedName>
    <definedName name="_vpp5" localSheetId="4">#REF!</definedName>
    <definedName name="_vpp5" localSheetId="0">#REF!</definedName>
    <definedName name="_vpp5" localSheetId="1">#REF!</definedName>
    <definedName name="_vpp5" localSheetId="3">#REF!</definedName>
    <definedName name="_vpp5">#REF!</definedName>
    <definedName name="_vpp6" localSheetId="4">#REF!</definedName>
    <definedName name="_vpp6" localSheetId="0">#REF!</definedName>
    <definedName name="_vpp6" localSheetId="1">#REF!</definedName>
    <definedName name="_vpp6" localSheetId="3">#REF!</definedName>
    <definedName name="_vpp6">#REF!</definedName>
    <definedName name="_vpp7" localSheetId="4">#REF!</definedName>
    <definedName name="_vpp7" localSheetId="0">#REF!</definedName>
    <definedName name="_vpp7" localSheetId="1">#REF!</definedName>
    <definedName name="_vpp7" localSheetId="3">#REF!</definedName>
    <definedName name="_vpp7">#REF!</definedName>
    <definedName name="_xlnm._FilterDatabase" localSheetId="4">#REF!</definedName>
    <definedName name="_xlnm._FilterDatabase" localSheetId="0" hidden="1">'7.1.- 2019'!$A$14:$WWJ$69</definedName>
    <definedName name="_xlnm._FilterDatabase" localSheetId="1">#REF!</definedName>
    <definedName name="_xlnm._FilterDatabase" localSheetId="3">#REF!</definedName>
    <definedName name="_xlnm._FilterDatabase">#REF!</definedName>
    <definedName name="÷ĺňâĺđňűé" localSheetId="4">#REF!</definedName>
    <definedName name="÷ĺňâĺđňűé" localSheetId="0">#REF!</definedName>
    <definedName name="÷ĺňâĺđňűé" localSheetId="1">#REF!</definedName>
    <definedName name="÷ĺňâĺđňűé" localSheetId="3">#REF!</definedName>
    <definedName name="÷ĺňâĺđňűé">#REF!</definedName>
    <definedName name="a">[16]Параметры!$E$37</definedName>
    <definedName name="a04t" localSheetId="4">#REF!</definedName>
    <definedName name="a04t" localSheetId="0">#REF!</definedName>
    <definedName name="a04t" localSheetId="3">#REF!</definedName>
    <definedName name="a04t">#REF!</definedName>
    <definedName name="ACCURACY_RANGE" localSheetId="4">#REF!</definedName>
    <definedName name="ACCURACY_RANGE" localSheetId="0">#REF!</definedName>
    <definedName name="ACCURACY_RANGE" localSheetId="3">#REF!</definedName>
    <definedName name="ACCURACY_RANGE">#REF!</definedName>
    <definedName name="ad" localSheetId="4">#REF!</definedName>
    <definedName name="ad" localSheetId="0">#REF!</definedName>
    <definedName name="ad" localSheetId="3">#REF!</definedName>
    <definedName name="ad">#REF!</definedName>
    <definedName name="AES" localSheetId="4">#REF!</definedName>
    <definedName name="AES" localSheetId="0">#REF!</definedName>
    <definedName name="AES" localSheetId="1">#REF!</definedName>
    <definedName name="AES" localSheetId="3">#REF!</definedName>
    <definedName name="AES">#REF!</definedName>
    <definedName name="àî" localSheetId="4">'12.-2019'!àî</definedName>
    <definedName name="àî" localSheetId="0">'7.1.- 2019'!àî</definedName>
    <definedName name="àî" localSheetId="1">'7.2.-2019'!àî</definedName>
    <definedName name="àî" localSheetId="3">'9.-2019'!àî</definedName>
    <definedName name="àî">[2]!àî</definedName>
    <definedName name="ALL_ORG" localSheetId="4">#REF!</definedName>
    <definedName name="ALL_ORG" localSheetId="0">#REF!</definedName>
    <definedName name="ALL_ORG" localSheetId="1">#REF!</definedName>
    <definedName name="ALL_ORG" localSheetId="3">#REF!</definedName>
    <definedName name="ALL_ORG">#REF!</definedName>
    <definedName name="ALL_ORG_1" localSheetId="4">#REF!</definedName>
    <definedName name="ALL_ORG_1" localSheetId="0">#REF!</definedName>
    <definedName name="ALL_ORG_1" localSheetId="3">#REF!</definedName>
    <definedName name="ALL_ORG_1">#REF!</definedName>
    <definedName name="ALL_SET" localSheetId="4">#REF!</definedName>
    <definedName name="ALL_SET" localSheetId="0">#REF!</definedName>
    <definedName name="ALL_SET" localSheetId="1">#REF!</definedName>
    <definedName name="ALL_SET" localSheetId="3">#REF!</definedName>
    <definedName name="ALL_SET">#REF!</definedName>
    <definedName name="AN" localSheetId="4">'12.-2019'!AN</definedName>
    <definedName name="AN" localSheetId="0">'7.1.- 2019'!AN</definedName>
    <definedName name="AN" localSheetId="1">'7.2.-2019'!AN</definedName>
    <definedName name="AN" localSheetId="3">'9.-2019'!AN</definedName>
    <definedName name="AN">[2]!AN</definedName>
    <definedName name="âňîđîé" localSheetId="4">#REF!</definedName>
    <definedName name="âňîđîé" localSheetId="0">#REF!</definedName>
    <definedName name="âňîđîé" localSheetId="1">#REF!</definedName>
    <definedName name="âňîđîé" localSheetId="3">#REF!</definedName>
    <definedName name="âňîđîé">#REF!</definedName>
    <definedName name="anscount" hidden="1">1</definedName>
    <definedName name="AOE" localSheetId="4">#REF!</definedName>
    <definedName name="AOE" localSheetId="0">#REF!</definedName>
    <definedName name="AOE" localSheetId="1">#REF!</definedName>
    <definedName name="AOE" localSheetId="3">#REF!</definedName>
    <definedName name="AOE">#REF!</definedName>
    <definedName name="APR" localSheetId="4">#REF!</definedName>
    <definedName name="APR" localSheetId="0">#REF!</definedName>
    <definedName name="APR" localSheetId="1">#REF!</definedName>
    <definedName name="APR" localSheetId="3">#REF!</definedName>
    <definedName name="APR">#REF!</definedName>
    <definedName name="AUG" localSheetId="4">#REF!</definedName>
    <definedName name="AUG" localSheetId="0">#REF!</definedName>
    <definedName name="AUG" localSheetId="1">#REF!</definedName>
    <definedName name="AUG" localSheetId="3">#REF!</definedName>
    <definedName name="AUG">#REF!</definedName>
    <definedName name="b">[16]Параметры!$F$37</definedName>
    <definedName name="B490_02" localSheetId="4">'[17]УФ-61'!#REF!</definedName>
    <definedName name="B490_02" localSheetId="0">'[17]УФ-61'!#REF!</definedName>
    <definedName name="B490_02" localSheetId="1">'[17]УФ-61'!#REF!</definedName>
    <definedName name="B490_02" localSheetId="3">'[17]УФ-61'!#REF!</definedName>
    <definedName name="B490_02">'[17]УФ-61'!#REF!</definedName>
    <definedName name="BALEE_FLOAD" localSheetId="4">#REF!</definedName>
    <definedName name="BALEE_FLOAD" localSheetId="0">#REF!</definedName>
    <definedName name="BALEE_FLOAD" localSheetId="1">#REF!</definedName>
    <definedName name="BALEE_FLOAD" localSheetId="3">#REF!</definedName>
    <definedName name="BALEE_FLOAD">#REF!</definedName>
    <definedName name="BALEE_PROT" localSheetId="4">#REF!,#REF!,#REF!,#REF!</definedName>
    <definedName name="BALEE_PROT" localSheetId="0">#REF!,#REF!,#REF!,#REF!</definedName>
    <definedName name="BALEE_PROT" localSheetId="1">#REF!,#REF!,#REF!,#REF!</definedName>
    <definedName name="BALEE_PROT" localSheetId="3">#REF!,#REF!,#REF!,#REF!</definedName>
    <definedName name="BALEE_PROT">#REF!,#REF!,#REF!,#REF!</definedName>
    <definedName name="BALM_FLOAD" localSheetId="4">#REF!</definedName>
    <definedName name="BALM_FLOAD" localSheetId="0">#REF!</definedName>
    <definedName name="BALM_FLOAD" localSheetId="1">#REF!</definedName>
    <definedName name="BALM_FLOAD" localSheetId="3">#REF!</definedName>
    <definedName name="BALM_FLOAD">#REF!</definedName>
    <definedName name="BALM_PROT" localSheetId="4">#REF!,#REF!,#REF!,#REF!</definedName>
    <definedName name="BALM_PROT" localSheetId="0">#REF!,#REF!,#REF!,#REF!</definedName>
    <definedName name="BALM_PROT" localSheetId="1">#REF!,#REF!,#REF!,#REF!</definedName>
    <definedName name="BALM_PROT" localSheetId="3">#REF!,#REF!,#REF!,#REF!</definedName>
    <definedName name="BALM_PROT">#REF!,#REF!,#REF!,#REF!</definedName>
    <definedName name="BASE_METHOD" localSheetId="4">[18]Титульный!$F$21</definedName>
    <definedName name="BASE_METHOD" localSheetId="3">[18]Титульный!$F$21</definedName>
    <definedName name="BASE_METHOD">[18]Титульный!$F$21</definedName>
    <definedName name="bn" localSheetId="4" hidden="1">{#N/A,#N/A,TRUE,"Лист1";#N/A,#N/A,TRUE,"Лист2";#N/A,#N/A,TRUE,"Лист3"}</definedName>
    <definedName name="bn" localSheetId="0" hidden="1">{#N/A,#N/A,TRUE,"Лист1";#N/A,#N/A,TRUE,"Лист2";#N/A,#N/A,TRUE,"Лист3"}</definedName>
    <definedName name="bn" localSheetId="1" hidden="1">{#N/A,#N/A,TRUE,"Лист1";#N/A,#N/A,TRUE,"Лист2";#N/A,#N/A,TRUE,"Лист3"}</definedName>
    <definedName name="bn" localSheetId="2" hidden="1">{#N/A,#N/A,TRUE,"Лист1";#N/A,#N/A,TRUE,"Лист2";#N/A,#N/A,TRUE,"Лист3"}</definedName>
    <definedName name="bn" localSheetId="3" hidden="1">{#N/A,#N/A,TRUE,"Лист1";#N/A,#N/A,TRUE,"Лист2";#N/A,#N/A,TRUE,"Лист3"}</definedName>
    <definedName name="bn" hidden="1">{#N/A,#N/A,TRUE,"Лист1";#N/A,#N/A,TRUE,"Лист2";#N/A,#N/A,TRUE,"Лист3"}</definedName>
    <definedName name="bv" localSheetId="4">'12.-2019'!bv</definedName>
    <definedName name="bv" localSheetId="0">'7.1.- 2019'!bv</definedName>
    <definedName name="bv" localSheetId="1">'7.2.-2019'!bv</definedName>
    <definedName name="bv" localSheetId="3">'9.-2019'!bv</definedName>
    <definedName name="bv">[2]!bv</definedName>
    <definedName name="C_STAT" localSheetId="4">[19]TEHSHEET!#REF!</definedName>
    <definedName name="C_STAT" localSheetId="0">[19]TEHSHEET!#REF!</definedName>
    <definedName name="C_STAT" localSheetId="1">[19]TEHSHEET!#REF!</definedName>
    <definedName name="C_STAT" localSheetId="3">[19]TEHSHEET!#REF!</definedName>
    <definedName name="C_STAT">[19]TEHSHEET!#REF!</definedName>
    <definedName name="cd" localSheetId="4">'12.-2019'!cd</definedName>
    <definedName name="cd" localSheetId="0">'7.1.- 2019'!cd</definedName>
    <definedName name="cd" localSheetId="1">'7.2.-2019'!cd</definedName>
    <definedName name="cd" localSheetId="3">'9.-2019'!cd</definedName>
    <definedName name="cd">[2]!cd</definedName>
    <definedName name="CD_DATA" localSheetId="4">#REF!</definedName>
    <definedName name="CD_DATA" localSheetId="0">#REF!</definedName>
    <definedName name="CD_DATA" localSheetId="3">#REF!</definedName>
    <definedName name="CD_DATA">#REF!</definedName>
    <definedName name="CheckBC_List25_1_1" localSheetId="4">#REF!</definedName>
    <definedName name="CheckBC_List25_1_1" localSheetId="0">#REF!</definedName>
    <definedName name="CheckBC_List25_1_1" localSheetId="3">#REF!</definedName>
    <definedName name="CheckBC_List25_1_1">#REF!</definedName>
    <definedName name="CheckBC_List25_1_2" localSheetId="4">#REF!</definedName>
    <definedName name="CheckBC_List25_1_2" localSheetId="0">#REF!</definedName>
    <definedName name="CheckBC_List25_1_2" localSheetId="3">#REF!</definedName>
    <definedName name="CheckBC_List25_1_2">#REF!</definedName>
    <definedName name="CheckBC_List25_1_3" localSheetId="4">#REF!</definedName>
    <definedName name="CheckBC_List25_1_3" localSheetId="0">#REF!</definedName>
    <definedName name="CheckBC_List25_1_3" localSheetId="3">#REF!</definedName>
    <definedName name="CheckBC_List25_1_3">#REF!</definedName>
    <definedName name="CheckBC_List25_1_4" localSheetId="4">#REF!</definedName>
    <definedName name="CheckBC_List25_1_4" localSheetId="0">#REF!</definedName>
    <definedName name="CheckBC_List25_1_4" localSheetId="3">#REF!</definedName>
    <definedName name="CheckBC_List25_1_4">#REF!</definedName>
    <definedName name="CHOK">'[20]расчет НВВ РСК по RAB'!$A$8:$A$12</definedName>
    <definedName name="code" localSheetId="4">#REF!</definedName>
    <definedName name="code" localSheetId="0">#REF!</definedName>
    <definedName name="code" localSheetId="3">#REF!</definedName>
    <definedName name="code">#REF!</definedName>
    <definedName name="com" localSheetId="4">'12.-2019'!com</definedName>
    <definedName name="com" localSheetId="0">'7.1.- 2019'!com</definedName>
    <definedName name="com" localSheetId="1">'7.2.-2019'!com</definedName>
    <definedName name="com" localSheetId="3">'9.-2019'!com</definedName>
    <definedName name="com">[2]!com</definedName>
    <definedName name="CompOt" localSheetId="4">'12.-2019'!CompOt</definedName>
    <definedName name="CompOt" localSheetId="0">'7.1.- 2019'!CompOt</definedName>
    <definedName name="CompOt" localSheetId="1">'7.2.-2019'!CompOt</definedName>
    <definedName name="CompOt" localSheetId="3">'9.-2019'!CompOt</definedName>
    <definedName name="CompOt">[2]!CompOt</definedName>
    <definedName name="CompOt2" localSheetId="4">'12.-2019'!CompOt2</definedName>
    <definedName name="CompOt2" localSheetId="0">'7.1.- 2019'!CompOt2</definedName>
    <definedName name="CompOt2" localSheetId="1">'7.2.-2019'!CompOt2</definedName>
    <definedName name="CompOt2" localSheetId="3">'9.-2019'!CompOt2</definedName>
    <definedName name="CompOt2">[2]!CompOt2</definedName>
    <definedName name="CompRas" localSheetId="4">'12.-2019'!CompRas</definedName>
    <definedName name="CompRas" localSheetId="0">'7.1.- 2019'!CompRas</definedName>
    <definedName name="CompRas" localSheetId="1">'7.2.-2019'!CompRas</definedName>
    <definedName name="CompRas" localSheetId="3">'9.-2019'!CompRas</definedName>
    <definedName name="CompRas">[2]!CompRas</definedName>
    <definedName name="COMS_ADD_HL_MARKER" localSheetId="4">#REF!</definedName>
    <definedName name="COMS_ADD_HL_MARKER" localSheetId="0">#REF!</definedName>
    <definedName name="COMS_ADD_HL_MARKER" localSheetId="3">#REF!</definedName>
    <definedName name="COMS_ADD_HL_MARKER">#REF!</definedName>
    <definedName name="COMS_DELETE_COLUMN_MARKER" localSheetId="4">#REF!</definedName>
    <definedName name="COMS_DELETE_COLUMN_MARKER" localSheetId="0">#REF!</definedName>
    <definedName name="COMS_DELETE_COLUMN_MARKER" localSheetId="3">#REF!</definedName>
    <definedName name="COMS_DELETE_COLUMN_MARKER">#REF!</definedName>
    <definedName name="COMS_NUM_COLUMN_MARKER" localSheetId="4">#REF!</definedName>
    <definedName name="COMS_NUM_COLUMN_MARKER" localSheetId="0">#REF!</definedName>
    <definedName name="COMS_NUM_COLUMN_MARKER" localSheetId="3">#REF!</definedName>
    <definedName name="COMS_NUM_COLUMN_MARKER">#REF!</definedName>
    <definedName name="Consultation_1" localSheetId="4">#REF!</definedName>
    <definedName name="Consultation_1" localSheetId="0">#REF!</definedName>
    <definedName name="Consultation_1" localSheetId="3">#REF!</definedName>
    <definedName name="Consultation_1">#REF!</definedName>
    <definedName name="Consultation_2" localSheetId="4">#REF!</definedName>
    <definedName name="Consultation_2" localSheetId="0">#REF!</definedName>
    <definedName name="Consultation_2" localSheetId="3">#REF!</definedName>
    <definedName name="Consultation_2">#REF!</definedName>
    <definedName name="Contents" localSheetId="4">#REF!</definedName>
    <definedName name="Contents" localSheetId="0">#REF!</definedName>
    <definedName name="Contents" localSheetId="1">#REF!</definedName>
    <definedName name="Contents" localSheetId="3">#REF!</definedName>
    <definedName name="Contents">#REF!</definedName>
    <definedName name="COPY_DIAP" localSheetId="4">#REF!</definedName>
    <definedName name="COPY_DIAP" localSheetId="0">#REF!</definedName>
    <definedName name="COPY_DIAP" localSheetId="1">#REF!</definedName>
    <definedName name="COPY_DIAP" localSheetId="3">#REF!</definedName>
    <definedName name="COPY_DIAP">#REF!</definedName>
    <definedName name="COSTS_BY_RAB_COLUMNS_VISIBILITY_CONTROLS" localSheetId="4">#REF!</definedName>
    <definedName name="COSTS_BY_RAB_COLUMNS_VISIBILITY_CONTROLS" localSheetId="0">#REF!</definedName>
    <definedName name="COSTS_BY_RAB_COLUMNS_VISIBILITY_CONTROLS" localSheetId="3">#REF!</definedName>
    <definedName name="COSTS_BY_RAB_COLUMNS_VISIBILITY_CONTROLS">#REF!</definedName>
    <definedName name="COSTS_DETAILED_DELETE_HL_COLUMN_MARKER" localSheetId="4">#REF!</definedName>
    <definedName name="COSTS_DETAILED_DELETE_HL_COLUMN_MARKER" localSheetId="0">#REF!</definedName>
    <definedName name="COSTS_DETAILED_DELETE_HL_COLUMN_MARKER" localSheetId="3">#REF!</definedName>
    <definedName name="COSTS_DETAILED_DELETE_HL_COLUMN_MARKER">#REF!</definedName>
    <definedName name="COSTS_DETAILED_LAST_ROW_MARKER" localSheetId="4">#REF!</definedName>
    <definedName name="COSTS_DETAILED_LAST_ROW_MARKER" localSheetId="0">#REF!</definedName>
    <definedName name="COSTS_DETAILED_LAST_ROW_MARKER" localSheetId="3">#REF!</definedName>
    <definedName name="COSTS_DETAILED_LAST_ROW_MARKER">#REF!</definedName>
    <definedName name="COSTS_DETAILED_NUMERIC_AREA" localSheetId="4">#REF!</definedName>
    <definedName name="COSTS_DETAILED_NUMERIC_AREA" localSheetId="0">#REF!</definedName>
    <definedName name="COSTS_DETAILED_NUMERIC_AREA" localSheetId="3">#REF!</definedName>
    <definedName name="COSTS_DETAILED_NUMERIC_AREA">#REF!</definedName>
    <definedName name="COUNT">[21]TEHSHEET!$L$3:$L$12</definedName>
    <definedName name="ct" localSheetId="4">'12.-2019'!ct</definedName>
    <definedName name="ct" localSheetId="0">'7.1.- 2019'!ct</definedName>
    <definedName name="ct" localSheetId="1">'7.2.-2019'!ct</definedName>
    <definedName name="ct" localSheetId="3">'9.-2019'!ct</definedName>
    <definedName name="ct">[2]!ct</definedName>
    <definedName name="CUR_VER">[22]Заголовок!$B$21</definedName>
    <definedName name="CURRENT_PERIOD_FOR_RAB_AND_LT" localSheetId="4">#REF!</definedName>
    <definedName name="CURRENT_PERIOD_FOR_RAB_AND_LT" localSheetId="0">#REF!</definedName>
    <definedName name="CURRENT_PERIOD_FOR_RAB_AND_LT" localSheetId="3">#REF!</definedName>
    <definedName name="CURRENT_PERIOD_FOR_RAB_AND_LT">#REF!</definedName>
    <definedName name="d">[16]Параметры!$G$37</definedName>
    <definedName name="ď" localSheetId="4">'12.-2019'!ď</definedName>
    <definedName name="ď" localSheetId="0">'7.1.- 2019'!ď</definedName>
    <definedName name="ď" localSheetId="1">'7.2.-2019'!ď</definedName>
    <definedName name="ď" localSheetId="3">'9.-2019'!ď</definedName>
    <definedName name="ď">[2]!ď</definedName>
    <definedName name="DaNet" localSheetId="4">[23]TEHSHEET!#REF!</definedName>
    <definedName name="DaNet" localSheetId="0">[23]TEHSHEET!#REF!</definedName>
    <definedName name="DaNet" localSheetId="1">[23]TEHSHEET!#REF!</definedName>
    <definedName name="DaNet" localSheetId="3">[23]TEHSHEET!#REF!</definedName>
    <definedName name="DaNet">[23]TEHSHEET!#REF!</definedName>
    <definedName name="DATA" localSheetId="4">#REF!</definedName>
    <definedName name="DATA" localSheetId="0">#REF!</definedName>
    <definedName name="DATA" localSheetId="1">#REF!</definedName>
    <definedName name="DATA" localSheetId="3">#REF!</definedName>
    <definedName name="DATA">#REF!</definedName>
    <definedName name="DATE" localSheetId="4">#REF!</definedName>
    <definedName name="DATE" localSheetId="0">#REF!</definedName>
    <definedName name="DATE" localSheetId="1">#REF!</definedName>
    <definedName name="DATE" localSheetId="3">#REF!</definedName>
    <definedName name="DATE">#REF!</definedName>
    <definedName name="DAYS">[24]TEHSHEET!$H$1:$H$31</definedName>
    <definedName name="ďď" localSheetId="4">'12.-2019'!ďď</definedName>
    <definedName name="ďď" localSheetId="0">'7.1.- 2019'!ďď</definedName>
    <definedName name="ďď" localSheetId="1">'7.2.-2019'!ďď</definedName>
    <definedName name="ďď" localSheetId="3">'9.-2019'!ďď</definedName>
    <definedName name="ďď">[2]!ďď</definedName>
    <definedName name="đđ" localSheetId="4">'12.-2019'!đđ</definedName>
    <definedName name="đđ" localSheetId="0">'7.1.- 2019'!đđ</definedName>
    <definedName name="đđ" localSheetId="1">'7.2.-2019'!đđ</definedName>
    <definedName name="đđ" localSheetId="3">'9.-2019'!đđ</definedName>
    <definedName name="đđ">[2]!đđ</definedName>
    <definedName name="ddd" localSheetId="4">[25]ПРОГНОЗ_1!#REF!</definedName>
    <definedName name="ddd" localSheetId="0">[25]ПРОГНОЗ_1!#REF!</definedName>
    <definedName name="ddd" localSheetId="3">[25]ПРОГНОЗ_1!#REF!</definedName>
    <definedName name="ddd">[25]ПРОГНОЗ_1!#REF!</definedName>
    <definedName name="đđđ" localSheetId="4">'12.-2019'!đđđ</definedName>
    <definedName name="đđđ" localSheetId="0">'7.1.- 2019'!đđđ</definedName>
    <definedName name="đđđ" localSheetId="1">'7.2.-2019'!đđđ</definedName>
    <definedName name="đđđ" localSheetId="3">'9.-2019'!đđđ</definedName>
    <definedName name="đđđ">[2]!đđđ</definedName>
    <definedName name="DEC" localSheetId="4">#REF!</definedName>
    <definedName name="DEC" localSheetId="0">#REF!</definedName>
    <definedName name="DEC" localSheetId="1">#REF!</definedName>
    <definedName name="DEC" localSheetId="3">#REF!</definedName>
    <definedName name="DEC">#REF!</definedName>
    <definedName name="dennu" localSheetId="4">'12.-2019'!dennu</definedName>
    <definedName name="dennu" localSheetId="0">'7.1.- 2019'!dennu</definedName>
    <definedName name="dennu" localSheetId="1">'7.2.-2019'!dennu</definedName>
    <definedName name="dennu" localSheetId="3">'9.-2019'!dennu</definedName>
    <definedName name="dennu">[2]!dennu</definedName>
    <definedName name="dfgerhfd" localSheetId="4">'12.-2019'!dfgerhfd</definedName>
    <definedName name="dfgerhfd" localSheetId="0">'7.1.- 2019'!dfgerhfd</definedName>
    <definedName name="dfgerhfd" localSheetId="1">'7.2.-2019'!dfgerhfd</definedName>
    <definedName name="dfgerhfd" localSheetId="3">'9.-2019'!dfgerhfd</definedName>
    <definedName name="dfgerhfd">[2]!dfgerhfd</definedName>
    <definedName name="dfhdfh" localSheetId="4">'12.-2019'!dfhdfh</definedName>
    <definedName name="dfhdfh" localSheetId="0">'7.1.- 2019'!dfhdfh</definedName>
    <definedName name="dfhdfh" localSheetId="1">'7.2.-2019'!dfhdfh</definedName>
    <definedName name="dfhdfh" localSheetId="3">'9.-2019'!dfhdfh</definedName>
    <definedName name="dfhdfh">[2]!dfhdfh</definedName>
    <definedName name="dhdfhd" localSheetId="4">'12.-2019'!dhdfhd</definedName>
    <definedName name="dhdfhd" localSheetId="0">'7.1.- 2019'!dhdfhd</definedName>
    <definedName name="dhdfhd" localSheetId="1">'7.2.-2019'!dhdfhd</definedName>
    <definedName name="dhdfhd" localSheetId="3">'9.-2019'!dhdfhd</definedName>
    <definedName name="dhdfhd">[2]!dhdfhd</definedName>
    <definedName name="dhdfhfd" localSheetId="4">'12.-2019'!dhdfhfd</definedName>
    <definedName name="dhdfhfd" localSheetId="0">'7.1.- 2019'!dhdfhfd</definedName>
    <definedName name="dhdfhfd" localSheetId="1">'7.2.-2019'!dhdfhfd</definedName>
    <definedName name="dhdfhfd" localSheetId="3">'9.-2019'!dhdfhfd</definedName>
    <definedName name="dhdfhfd">[2]!dhdfhfd</definedName>
    <definedName name="dhfdhh" localSheetId="4">'12.-2019'!dhfdhh</definedName>
    <definedName name="dhfdhh" localSheetId="0">'7.1.- 2019'!dhfdhh</definedName>
    <definedName name="dhfdhh" localSheetId="1">'7.2.-2019'!dhfdhh</definedName>
    <definedName name="dhfdhh" localSheetId="3">'9.-2019'!dhfdhh</definedName>
    <definedName name="dhfdhh">[2]!dhfdhh</definedName>
    <definedName name="dip" localSheetId="4">[26]FST5!$G$149:$G$165,[0]!P1_dip,[0]!P2_dip,[0]!P3_dip,[0]!P4_dip</definedName>
    <definedName name="dip" localSheetId="0">[26]FST5!$G$149:$G$165,[2]!P1_dip,[2]!P2_dip,[2]!P3_dip,[2]!P4_dip</definedName>
    <definedName name="dip" localSheetId="1">[26]FST5!$G$149:$G$165,P1_dip,P2_dip,P3_dip,P4_dip</definedName>
    <definedName name="dip" localSheetId="2">[26]FST5!$G$149:$G$165,P1_dip,P2_dip,P3_dip,P4_dip</definedName>
    <definedName name="dip" localSheetId="3">[26]FST5!$G$149:$G$165,[0]!P1_dip,[0]!P2_dip,[0]!P3_dip,[0]!P4_dip</definedName>
    <definedName name="dip">[26]FST5!$G$149:$G$165,P1_dip,P2_dip,P3_dip,P4_dip</definedName>
    <definedName name="ďĺđâűé" localSheetId="4">#REF!</definedName>
    <definedName name="ďĺđâűé" localSheetId="0">#REF!</definedName>
    <definedName name="ďĺđâűé" localSheetId="1">#REF!</definedName>
    <definedName name="ďĺđâűé" localSheetId="3">#REF!</definedName>
    <definedName name="ďĺđâűé">#REF!</definedName>
    <definedName name="DOC" localSheetId="4">#REF!</definedName>
    <definedName name="DOC" localSheetId="0">#REF!</definedName>
    <definedName name="DOC" localSheetId="1">#REF!</definedName>
    <definedName name="DOC" localSheetId="3">#REF!</definedName>
    <definedName name="DOC">#REF!</definedName>
    <definedName name="DOLL" localSheetId="4">#REF!</definedName>
    <definedName name="DOLL" localSheetId="0">#REF!</definedName>
    <definedName name="DOLL" localSheetId="3">#REF!</definedName>
    <definedName name="DOLL">#REF!</definedName>
    <definedName name="Down_range" localSheetId="4">#REF!</definedName>
    <definedName name="Down_range" localSheetId="0">#REF!</definedName>
    <definedName name="Down_range" localSheetId="1">#REF!</definedName>
    <definedName name="Down_range" localSheetId="3">#REF!</definedName>
    <definedName name="Down_range">#REF!</definedName>
    <definedName name="dsragh" localSheetId="4">'12.-2019'!dsragh</definedName>
    <definedName name="dsragh" localSheetId="0">'7.1.- 2019'!dsragh</definedName>
    <definedName name="dsragh" localSheetId="1">'7.2.-2019'!dsragh</definedName>
    <definedName name="dsragh" localSheetId="3">'9.-2019'!dsragh</definedName>
    <definedName name="dsragh">[2]!dsragh</definedName>
    <definedName name="e" localSheetId="4">[16]Параметры!#REF!</definedName>
    <definedName name="e" localSheetId="0">[16]Параметры!#REF!</definedName>
    <definedName name="e" localSheetId="1">[16]Параметры!#REF!</definedName>
    <definedName name="e" localSheetId="3">[16]Параметры!#REF!</definedName>
    <definedName name="e">[16]Параметры!#REF!</definedName>
    <definedName name="ęĺ" localSheetId="4">'12.-2019'!ęĺ</definedName>
    <definedName name="ęĺ" localSheetId="0">'7.1.- 2019'!ęĺ</definedName>
    <definedName name="ęĺ" localSheetId="1">'7.2.-2019'!ęĺ</definedName>
    <definedName name="ęĺ" localSheetId="3">'9.-2019'!ęĺ</definedName>
    <definedName name="ęĺ">[2]!ęĺ</definedName>
    <definedName name="eso" localSheetId="4">[26]FST5!$G$149:$G$165,[0]!P1_eso</definedName>
    <definedName name="eso" localSheetId="0">[26]FST5!$G$149:$G$165,[2]!P1_eso</definedName>
    <definedName name="eso" localSheetId="1">[26]FST5!$G$149:$G$165,[2]!P1_eso</definedName>
    <definedName name="eso" localSheetId="3">[26]FST5!$G$149:$G$165,[2]!P1_eso</definedName>
    <definedName name="eso">[26]FST5!$G$149:$G$165,[2]!P1_eso</definedName>
    <definedName name="ESO_ET" localSheetId="4">#REF!</definedName>
    <definedName name="ESO_ET" localSheetId="0">#REF!</definedName>
    <definedName name="ESO_ET" localSheetId="1">#REF!</definedName>
    <definedName name="ESO_ET" localSheetId="3">#REF!</definedName>
    <definedName name="ESO_ET">#REF!</definedName>
    <definedName name="ESO_PROT">#N/A</definedName>
    <definedName name="ESOcom" localSheetId="4">#REF!</definedName>
    <definedName name="ESOcom" localSheetId="0">#REF!</definedName>
    <definedName name="ESOcom" localSheetId="1">#REF!</definedName>
    <definedName name="ESOcom" localSheetId="3">#REF!</definedName>
    <definedName name="ESOcom">#REF!</definedName>
    <definedName name="ew" localSheetId="4">'12.-2019'!ew</definedName>
    <definedName name="ew" localSheetId="0">'7.1.- 2019'!ew</definedName>
    <definedName name="ew" localSheetId="1">'7.2.-2019'!ew</definedName>
    <definedName name="ew" localSheetId="3">'9.-2019'!ew</definedName>
    <definedName name="ew">[2]!ew</definedName>
    <definedName name="eww" localSheetId="4">'12.-2019'!eww</definedName>
    <definedName name="eww" localSheetId="0">'7.1.- 2019'!eww</definedName>
    <definedName name="eww" localSheetId="1">'7.2.-2019'!eww</definedName>
    <definedName name="eww" localSheetId="3">'9.-2019'!eww</definedName>
    <definedName name="eww">[2]!eww</definedName>
    <definedName name="Excel_BuiltIn__FilterDatabase_1" localSheetId="4">#REF!</definedName>
    <definedName name="Excel_BuiltIn__FilterDatabase_1" localSheetId="0">#REF!</definedName>
    <definedName name="Excel_BuiltIn__FilterDatabase_1" localSheetId="3">#REF!</definedName>
    <definedName name="Excel_BuiltIn__FilterDatabase_1">#REF!</definedName>
    <definedName name="F" localSheetId="4">#REF!</definedName>
    <definedName name="F" localSheetId="0">#REF!</definedName>
    <definedName name="F" localSheetId="1">#REF!</definedName>
    <definedName name="F" localSheetId="3">#REF!</definedName>
    <definedName name="F">#REF!</definedName>
    <definedName name="F_ST_ET" localSheetId="4">#REF!</definedName>
    <definedName name="F_ST_ET" localSheetId="0">#REF!</definedName>
    <definedName name="F_ST_ET" localSheetId="1">#REF!</definedName>
    <definedName name="F_ST_ET" localSheetId="3">#REF!</definedName>
    <definedName name="F_ST_ET">#REF!</definedName>
    <definedName name="F10_FST_OPT" localSheetId="4">#REF!</definedName>
    <definedName name="F10_FST_OPT" localSheetId="0">#REF!</definedName>
    <definedName name="F10_FST_OPT" localSheetId="1">#REF!</definedName>
    <definedName name="F10_FST_OPT" localSheetId="3">#REF!</definedName>
    <definedName name="F10_FST_OPT">#REF!</definedName>
    <definedName name="F10_FST_OPT_1" localSheetId="4">#REF!</definedName>
    <definedName name="F10_FST_OPT_1" localSheetId="0">#REF!</definedName>
    <definedName name="F10_FST_OPT_1" localSheetId="1">#REF!</definedName>
    <definedName name="F10_FST_OPT_1" localSheetId="3">#REF!</definedName>
    <definedName name="F10_FST_OPT_1">#REF!</definedName>
    <definedName name="F10_FST_OPT_2" localSheetId="4">#REF!</definedName>
    <definedName name="F10_FST_OPT_2" localSheetId="0">#REF!</definedName>
    <definedName name="F10_FST_OPT_2" localSheetId="1">#REF!</definedName>
    <definedName name="F10_FST_OPT_2" localSheetId="3">#REF!</definedName>
    <definedName name="F10_FST_OPT_2">#REF!</definedName>
    <definedName name="F10_FST_OPT_3" localSheetId="4">#REF!</definedName>
    <definedName name="F10_FST_OPT_3" localSheetId="0">#REF!</definedName>
    <definedName name="F10_FST_OPT_3" localSheetId="1">#REF!</definedName>
    <definedName name="F10_FST_OPT_3" localSheetId="3">#REF!</definedName>
    <definedName name="F10_FST_OPT_3">#REF!</definedName>
    <definedName name="F10_FST_ROZN" localSheetId="4">#REF!</definedName>
    <definedName name="F10_FST_ROZN" localSheetId="0">#REF!</definedName>
    <definedName name="F10_FST_ROZN" localSheetId="1">#REF!</definedName>
    <definedName name="F10_FST_ROZN" localSheetId="3">#REF!</definedName>
    <definedName name="F10_FST_ROZN">#REF!</definedName>
    <definedName name="F10_FST_ROZN_1" localSheetId="4">#REF!</definedName>
    <definedName name="F10_FST_ROZN_1" localSheetId="0">#REF!</definedName>
    <definedName name="F10_FST_ROZN_1" localSheetId="1">#REF!</definedName>
    <definedName name="F10_FST_ROZN_1" localSheetId="3">#REF!</definedName>
    <definedName name="F10_FST_ROZN_1">#REF!</definedName>
    <definedName name="F10_FST_ROZN_2" localSheetId="4">#REF!</definedName>
    <definedName name="F10_FST_ROZN_2" localSheetId="0">#REF!</definedName>
    <definedName name="F10_FST_ROZN_2" localSheetId="1">#REF!</definedName>
    <definedName name="F10_FST_ROZN_2" localSheetId="3">#REF!</definedName>
    <definedName name="F10_FST_ROZN_2">#REF!</definedName>
    <definedName name="F10_MAX_OPT" localSheetId="4">#REF!</definedName>
    <definedName name="F10_MAX_OPT" localSheetId="0">#REF!</definedName>
    <definedName name="F10_MAX_OPT" localSheetId="1">#REF!</definedName>
    <definedName name="F10_MAX_OPT" localSheetId="3">#REF!</definedName>
    <definedName name="F10_MAX_OPT">#REF!</definedName>
    <definedName name="F10_MAX_OPT_1" localSheetId="4">#REF!</definedName>
    <definedName name="F10_MAX_OPT_1" localSheetId="0">#REF!</definedName>
    <definedName name="F10_MAX_OPT_1" localSheetId="1">#REF!</definedName>
    <definedName name="F10_MAX_OPT_1" localSheetId="3">#REF!</definedName>
    <definedName name="F10_MAX_OPT_1">#REF!</definedName>
    <definedName name="F10_MAX_OPT_2" localSheetId="4">#REF!</definedName>
    <definedName name="F10_MAX_OPT_2" localSheetId="0">#REF!</definedName>
    <definedName name="F10_MAX_OPT_2" localSheetId="1">#REF!</definedName>
    <definedName name="F10_MAX_OPT_2" localSheetId="3">#REF!</definedName>
    <definedName name="F10_MAX_OPT_2">#REF!</definedName>
    <definedName name="F10_MAX_OPT_3" localSheetId="4">#REF!</definedName>
    <definedName name="F10_MAX_OPT_3" localSheetId="0">#REF!</definedName>
    <definedName name="F10_MAX_OPT_3" localSheetId="1">#REF!</definedName>
    <definedName name="F10_MAX_OPT_3" localSheetId="3">#REF!</definedName>
    <definedName name="F10_MAX_OPT_3">#REF!</definedName>
    <definedName name="F10_MAX_ROZN" localSheetId="4">#REF!</definedName>
    <definedName name="F10_MAX_ROZN" localSheetId="0">#REF!</definedName>
    <definedName name="F10_MAX_ROZN" localSheetId="1">#REF!</definedName>
    <definedName name="F10_MAX_ROZN" localSheetId="3">#REF!</definedName>
    <definedName name="F10_MAX_ROZN">#REF!</definedName>
    <definedName name="F10_MAX_ROZN_1" localSheetId="4">#REF!</definedName>
    <definedName name="F10_MAX_ROZN_1" localSheetId="0">#REF!</definedName>
    <definedName name="F10_MAX_ROZN_1" localSheetId="1">#REF!</definedName>
    <definedName name="F10_MAX_ROZN_1" localSheetId="3">#REF!</definedName>
    <definedName name="F10_MAX_ROZN_1">#REF!</definedName>
    <definedName name="F10_MAX_ROZN_2" localSheetId="4">#REF!</definedName>
    <definedName name="F10_MAX_ROZN_2" localSheetId="0">#REF!</definedName>
    <definedName name="F10_MAX_ROZN_2" localSheetId="1">#REF!</definedName>
    <definedName name="F10_MAX_ROZN_2" localSheetId="3">#REF!</definedName>
    <definedName name="F10_MAX_ROZN_2">#REF!</definedName>
    <definedName name="F10_MIN_OPT" localSheetId="4">#REF!</definedName>
    <definedName name="F10_MIN_OPT" localSheetId="0">#REF!</definedName>
    <definedName name="F10_MIN_OPT" localSheetId="1">#REF!</definedName>
    <definedName name="F10_MIN_OPT" localSheetId="3">#REF!</definedName>
    <definedName name="F10_MIN_OPT">#REF!</definedName>
    <definedName name="F10_MIN_OPT_1" localSheetId="4">#REF!</definedName>
    <definedName name="F10_MIN_OPT_1" localSheetId="0">#REF!</definedName>
    <definedName name="F10_MIN_OPT_1" localSheetId="1">#REF!</definedName>
    <definedName name="F10_MIN_OPT_1" localSheetId="3">#REF!</definedName>
    <definedName name="F10_MIN_OPT_1">#REF!</definedName>
    <definedName name="F10_MIN_OPT_2" localSheetId="4">#REF!</definedName>
    <definedName name="F10_MIN_OPT_2" localSheetId="0">#REF!</definedName>
    <definedName name="F10_MIN_OPT_2" localSheetId="1">#REF!</definedName>
    <definedName name="F10_MIN_OPT_2" localSheetId="3">#REF!</definedName>
    <definedName name="F10_MIN_OPT_2">#REF!</definedName>
    <definedName name="F10_MIN_OPT_3" localSheetId="4">#REF!</definedName>
    <definedName name="F10_MIN_OPT_3" localSheetId="0">#REF!</definedName>
    <definedName name="F10_MIN_OPT_3" localSheetId="1">#REF!</definedName>
    <definedName name="F10_MIN_OPT_3" localSheetId="3">#REF!</definedName>
    <definedName name="F10_MIN_OPT_3">#REF!</definedName>
    <definedName name="F10_MIN_ROZN" localSheetId="4">#REF!</definedName>
    <definedName name="F10_MIN_ROZN" localSheetId="0">#REF!</definedName>
    <definedName name="F10_MIN_ROZN" localSheetId="1">#REF!</definedName>
    <definedName name="F10_MIN_ROZN" localSheetId="3">#REF!</definedName>
    <definedName name="F10_MIN_ROZN">#REF!</definedName>
    <definedName name="F10_MIN_ROZN_1" localSheetId="4">#REF!</definedName>
    <definedName name="F10_MIN_ROZN_1" localSheetId="0">#REF!</definedName>
    <definedName name="F10_MIN_ROZN_1" localSheetId="1">#REF!</definedName>
    <definedName name="F10_MIN_ROZN_1" localSheetId="3">#REF!</definedName>
    <definedName name="F10_MIN_ROZN_1">#REF!</definedName>
    <definedName name="F10_MIN_ROZN_2" localSheetId="4">#REF!</definedName>
    <definedName name="F10_MIN_ROZN_2" localSheetId="0">#REF!</definedName>
    <definedName name="F10_MIN_ROZN_2" localSheetId="1">#REF!</definedName>
    <definedName name="F10_MIN_ROZN_2" localSheetId="3">#REF!</definedName>
    <definedName name="F10_MIN_ROZN_2">#REF!</definedName>
    <definedName name="F10_SCOPE" localSheetId="4">#REF!</definedName>
    <definedName name="F10_SCOPE" localSheetId="0">#REF!</definedName>
    <definedName name="F10_SCOPE" localSheetId="1">#REF!</definedName>
    <definedName name="F10_SCOPE" localSheetId="3">#REF!</definedName>
    <definedName name="F10_SCOPE">#REF!</definedName>
    <definedName name="F9_OPT" localSheetId="4">#REF!</definedName>
    <definedName name="F9_OPT" localSheetId="0">#REF!</definedName>
    <definedName name="F9_OPT" localSheetId="1">#REF!</definedName>
    <definedName name="F9_OPT" localSheetId="3">#REF!</definedName>
    <definedName name="F9_OPT">#REF!</definedName>
    <definedName name="F9_OPT_1" localSheetId="4">#REF!</definedName>
    <definedName name="F9_OPT_1" localSheetId="0">#REF!</definedName>
    <definedName name="F9_OPT_1" localSheetId="1">#REF!</definedName>
    <definedName name="F9_OPT_1" localSheetId="3">#REF!</definedName>
    <definedName name="F9_OPT_1">#REF!</definedName>
    <definedName name="F9_OPT_2" localSheetId="4">#REF!</definedName>
    <definedName name="F9_OPT_2" localSheetId="0">#REF!</definedName>
    <definedName name="F9_OPT_2" localSheetId="1">#REF!</definedName>
    <definedName name="F9_OPT_2" localSheetId="3">#REF!</definedName>
    <definedName name="F9_OPT_2">#REF!</definedName>
    <definedName name="F9_OPT_3" localSheetId="4">#REF!</definedName>
    <definedName name="F9_OPT_3" localSheetId="0">#REF!</definedName>
    <definedName name="F9_OPT_3" localSheetId="1">#REF!</definedName>
    <definedName name="F9_OPT_3" localSheetId="3">#REF!</definedName>
    <definedName name="F9_OPT_3">#REF!</definedName>
    <definedName name="F9_ROZN" localSheetId="4">#REF!</definedName>
    <definedName name="F9_ROZN" localSheetId="0">#REF!</definedName>
    <definedName name="F9_ROZN" localSheetId="1">#REF!</definedName>
    <definedName name="F9_ROZN" localSheetId="3">#REF!</definedName>
    <definedName name="F9_ROZN">#REF!</definedName>
    <definedName name="F9_ROZN_1" localSheetId="4">#REF!</definedName>
    <definedName name="F9_ROZN_1" localSheetId="0">#REF!</definedName>
    <definedName name="F9_ROZN_1" localSheetId="1">#REF!</definedName>
    <definedName name="F9_ROZN_1" localSheetId="3">#REF!</definedName>
    <definedName name="F9_ROZN_1">#REF!</definedName>
    <definedName name="F9_ROZN_2" localSheetId="4">#REF!</definedName>
    <definedName name="F9_ROZN_2" localSheetId="0">#REF!</definedName>
    <definedName name="F9_ROZN_2" localSheetId="1">#REF!</definedName>
    <definedName name="F9_ROZN_2" localSheetId="3">#REF!</definedName>
    <definedName name="F9_ROZN_2">#REF!</definedName>
    <definedName name="F9_SC_1" localSheetId="4">[23]Топливо2009!#REF!</definedName>
    <definedName name="F9_SC_1" localSheetId="0">[23]Топливо2009!#REF!</definedName>
    <definedName name="F9_SC_1" localSheetId="1">[23]Топливо2009!#REF!</definedName>
    <definedName name="F9_SC_1" localSheetId="3">[23]Топливо2009!#REF!</definedName>
    <definedName name="F9_SC_1">[23]Топливо2009!#REF!</definedName>
    <definedName name="F9_SC_2" localSheetId="4">[23]Топливо2009!#REF!</definedName>
    <definedName name="F9_SC_2" localSheetId="0">[23]Топливо2009!#REF!</definedName>
    <definedName name="F9_SC_2" localSheetId="1">[23]Топливо2009!#REF!</definedName>
    <definedName name="F9_SC_2" localSheetId="3">[23]Топливо2009!#REF!</definedName>
    <definedName name="F9_SC_2">[23]Топливо2009!#REF!</definedName>
    <definedName name="F9_SC_3" localSheetId="4">[23]Топливо2009!#REF!</definedName>
    <definedName name="F9_SC_3" localSheetId="0">[23]Топливо2009!#REF!</definedName>
    <definedName name="F9_SC_3" localSheetId="1">[23]Топливо2009!#REF!</definedName>
    <definedName name="F9_SC_3" localSheetId="3">[23]Топливо2009!#REF!</definedName>
    <definedName name="F9_SC_3">[23]Топливо2009!#REF!</definedName>
    <definedName name="F9_SC_4" localSheetId="4">[23]Топливо2009!#REF!</definedName>
    <definedName name="F9_SC_4" localSheetId="0">[23]Топливо2009!#REF!</definedName>
    <definedName name="F9_SC_4" localSheetId="1">[23]Топливо2009!#REF!</definedName>
    <definedName name="F9_SC_4" localSheetId="3">[23]Топливо2009!#REF!</definedName>
    <definedName name="F9_SC_4">[23]Топливо2009!#REF!</definedName>
    <definedName name="F9_SC_5" localSheetId="4">[23]Топливо2009!#REF!</definedName>
    <definedName name="F9_SC_5" localSheetId="0">[23]Топливо2009!#REF!</definedName>
    <definedName name="F9_SC_5" localSheetId="1">[23]Топливо2009!#REF!</definedName>
    <definedName name="F9_SC_5" localSheetId="3">[23]Топливо2009!#REF!</definedName>
    <definedName name="F9_SC_5">[23]Топливо2009!#REF!</definedName>
    <definedName name="F9_SC_6" localSheetId="4">[23]Топливо2009!#REF!</definedName>
    <definedName name="F9_SC_6" localSheetId="0">[23]Топливо2009!#REF!</definedName>
    <definedName name="F9_SC_6" localSheetId="1">[23]Топливо2009!#REF!</definedName>
    <definedName name="F9_SC_6" localSheetId="3">[23]Топливо2009!#REF!</definedName>
    <definedName name="F9_SC_6">[23]Топливо2009!#REF!</definedName>
    <definedName name="F9_SCOPE" localSheetId="4">#REF!</definedName>
    <definedName name="F9_SCOPE" localSheetId="0">#REF!</definedName>
    <definedName name="F9_SCOPE" localSheetId="1">#REF!</definedName>
    <definedName name="F9_SCOPE" localSheetId="3">#REF!</definedName>
    <definedName name="F9_SCOPE">#REF!</definedName>
    <definedName name="fbgffnjfgg" localSheetId="4">'12.-2019'!fbgffnjfgg</definedName>
    <definedName name="fbgffnjfgg" localSheetId="0">'7.1.- 2019'!fbgffnjfgg</definedName>
    <definedName name="fbgffnjfgg" localSheetId="1">'7.2.-2019'!fbgffnjfgg</definedName>
    <definedName name="fbgffnjfgg" localSheetId="3">'9.-2019'!fbgffnjfgg</definedName>
    <definedName name="fbgffnjfgg">[2]!fbgffnjfgg</definedName>
    <definedName name="FEB" localSheetId="4">#REF!</definedName>
    <definedName name="FEB" localSheetId="0">#REF!</definedName>
    <definedName name="FEB" localSheetId="1">#REF!</definedName>
    <definedName name="FEB" localSheetId="3">#REF!</definedName>
    <definedName name="FEB">#REF!</definedName>
    <definedName name="ff" localSheetId="4">#REF!</definedName>
    <definedName name="ff" localSheetId="0">#REF!</definedName>
    <definedName name="ff" localSheetId="3">#REF!</definedName>
    <definedName name="ff">#REF!</definedName>
    <definedName name="fff" localSheetId="4">#REF!</definedName>
    <definedName name="fff" localSheetId="0">#REF!</definedName>
    <definedName name="fff" localSheetId="1">#REF!</definedName>
    <definedName name="fff" localSheetId="3">#REF!</definedName>
    <definedName name="fff">#REF!</definedName>
    <definedName name="fffff" localSheetId="4">'[27]Гр5(о)'!#REF!</definedName>
    <definedName name="fffff" localSheetId="0">'[27]Гр5(о)'!#REF!</definedName>
    <definedName name="fffff" localSheetId="3">'[27]Гр5(о)'!#REF!</definedName>
    <definedName name="fffff">'[27]Гр5(о)'!#REF!</definedName>
    <definedName name="fg" localSheetId="4">'12.-2019'!fg</definedName>
    <definedName name="fg" localSheetId="0">'7.1.- 2019'!fg</definedName>
    <definedName name="fg" localSheetId="1">'7.2.-2019'!fg</definedName>
    <definedName name="fg" localSheetId="3">'9.-2019'!fg</definedName>
    <definedName name="fg">[2]!fg</definedName>
    <definedName name="fgnbgfngf" localSheetId="4">'12.-2019'!fgnbgfngf</definedName>
    <definedName name="fgnbgfngf" localSheetId="0">'7.1.- 2019'!fgnbgfngf</definedName>
    <definedName name="fgnbgfngf" localSheetId="1">'7.2.-2019'!fgnbgfngf</definedName>
    <definedName name="fgnbgfngf" localSheetId="3">'9.-2019'!fgnbgfngf</definedName>
    <definedName name="fgnbgfngf">[2]!fgnbgfngf</definedName>
    <definedName name="fil" localSheetId="4">[24]Справочники!#REF!</definedName>
    <definedName name="fil" localSheetId="0">[24]Справочники!#REF!</definedName>
    <definedName name="fil" localSheetId="1">[24]Справочники!#REF!</definedName>
    <definedName name="fil" localSheetId="3">[24]Справочники!#REF!</definedName>
    <definedName name="fil">[24]Справочники!#REF!</definedName>
    <definedName name="ForIns" localSheetId="4">[28]Регионы!#REF!</definedName>
    <definedName name="ForIns" localSheetId="0">[28]Регионы!#REF!</definedName>
    <definedName name="ForIns" localSheetId="1">[28]Регионы!#REF!</definedName>
    <definedName name="ForIns" localSheetId="3">[28]Регионы!#REF!</definedName>
    <definedName name="ForIns">[28]Регионы!#REF!</definedName>
    <definedName name="form_s">[24]TEHSHEET!$N$2:$N$15</definedName>
    <definedName name="FORM_S2">[24]TEHSHEET!$Q$2:$Q$5</definedName>
    <definedName name="FUEL" localSheetId="4">#REF!</definedName>
    <definedName name="FUEL" localSheetId="0">#REF!</definedName>
    <definedName name="FUEL" localSheetId="1">#REF!</definedName>
    <definedName name="FUEL" localSheetId="3">#REF!</definedName>
    <definedName name="FUEL">#REF!</definedName>
    <definedName name="FUEL_ET" localSheetId="4">#REF!</definedName>
    <definedName name="FUEL_ET" localSheetId="0">#REF!</definedName>
    <definedName name="FUEL_ET" localSheetId="1">#REF!</definedName>
    <definedName name="FUEL_ET" localSheetId="3">#REF!</definedName>
    <definedName name="FUEL_ET">#REF!</definedName>
    <definedName name="FUELLIST" localSheetId="4">#REF!</definedName>
    <definedName name="FUELLIST" localSheetId="0">#REF!</definedName>
    <definedName name="FUELLIST" localSheetId="1">#REF!</definedName>
    <definedName name="FUELLIST" localSheetId="3">#REF!</definedName>
    <definedName name="FUELLIST">#REF!</definedName>
    <definedName name="g" localSheetId="4">[16]Параметры!#REF!</definedName>
    <definedName name="g" localSheetId="0">[16]Параметры!#REF!</definedName>
    <definedName name="g" localSheetId="1">[16]Параметры!#REF!</definedName>
    <definedName name="g" localSheetId="3">[16]Параметры!#REF!</definedName>
    <definedName name="g">[16]Параметры!#REF!</definedName>
    <definedName name="gdfhgh" localSheetId="4">'12.-2019'!gdfhgh</definedName>
    <definedName name="gdfhgh" localSheetId="0">'7.1.- 2019'!gdfhgh</definedName>
    <definedName name="gdfhgh" localSheetId="1">'7.2.-2019'!gdfhgh</definedName>
    <definedName name="gdfhgh" localSheetId="3">'9.-2019'!gdfhgh</definedName>
    <definedName name="gdfhgh">[2]!gdfhgh</definedName>
    <definedName name="GES" localSheetId="4">#REF!</definedName>
    <definedName name="GES" localSheetId="0">#REF!</definedName>
    <definedName name="GES" localSheetId="1">#REF!</definedName>
    <definedName name="GES" localSheetId="3">#REF!</definedName>
    <definedName name="GES">#REF!</definedName>
    <definedName name="GES_DATA" localSheetId="4">#REF!</definedName>
    <definedName name="GES_DATA" localSheetId="0">#REF!</definedName>
    <definedName name="GES_DATA" localSheetId="1">#REF!</definedName>
    <definedName name="GES_DATA" localSheetId="3">#REF!</definedName>
    <definedName name="GES_DATA">#REF!</definedName>
    <definedName name="GES_LIST" localSheetId="4">#REF!</definedName>
    <definedName name="GES_LIST" localSheetId="0">#REF!</definedName>
    <definedName name="GES_LIST" localSheetId="1">#REF!</definedName>
    <definedName name="GES_LIST" localSheetId="3">#REF!</definedName>
    <definedName name="GES_LIST">#REF!</definedName>
    <definedName name="GES3_DATA" localSheetId="4">#REF!</definedName>
    <definedName name="GES3_DATA" localSheetId="0">#REF!</definedName>
    <definedName name="GES3_DATA" localSheetId="1">#REF!</definedName>
    <definedName name="GES3_DATA" localSheetId="3">#REF!</definedName>
    <definedName name="GES3_DATA">#REF!</definedName>
    <definedName name="gfg" localSheetId="4">'12.-2019'!gfg</definedName>
    <definedName name="gfg" localSheetId="0">'7.1.- 2019'!gfg</definedName>
    <definedName name="gfg" localSheetId="1">'7.2.-2019'!gfg</definedName>
    <definedName name="gfg" localSheetId="3">'9.-2019'!gfg</definedName>
    <definedName name="gfg">[2]!gfg</definedName>
    <definedName name="gggg" localSheetId="4">#REF!</definedName>
    <definedName name="gggg" localSheetId="0">#REF!</definedName>
    <definedName name="gggg" localSheetId="3">#REF!</definedName>
    <definedName name="gggg">#REF!</definedName>
    <definedName name="gh" localSheetId="4">'12.-2019'!gh</definedName>
    <definedName name="gh" localSheetId="0">'7.1.- 2019'!gh</definedName>
    <definedName name="gh" localSheetId="1">'7.2.-2019'!gh</definedName>
    <definedName name="gh" localSheetId="3">'9.-2019'!gh</definedName>
    <definedName name="gh">[2]!gh</definedName>
    <definedName name="ghg" localSheetId="4" hidden="1">{#N/A,#N/A,FALSE,"Себестоимсть-97"}</definedName>
    <definedName name="ghg" localSheetId="0" hidden="1">{#N/A,#N/A,FALSE,"Себестоимсть-97"}</definedName>
    <definedName name="ghg" localSheetId="1" hidden="1">{#N/A,#N/A,FALSE,"Себестоимсть-97"}</definedName>
    <definedName name="ghg" localSheetId="2" hidden="1">{#N/A,#N/A,FALSE,"Себестоимсть-97"}</definedName>
    <definedName name="ghg" localSheetId="3" hidden="1">{#N/A,#N/A,FALSE,"Себестоимсть-97"}</definedName>
    <definedName name="ghg" hidden="1">{#N/A,#N/A,FALSE,"Себестоимсть-97"}</definedName>
    <definedName name="ghhktyi" localSheetId="4">'12.-2019'!ghhktyi</definedName>
    <definedName name="ghhktyi" localSheetId="0">'7.1.- 2019'!ghhktyi</definedName>
    <definedName name="ghhktyi" localSheetId="1">'7.2.-2019'!ghhktyi</definedName>
    <definedName name="ghhktyi" localSheetId="3">'9.-2019'!ghhktyi</definedName>
    <definedName name="ghhktyi">[2]!ghhktyi</definedName>
    <definedName name="god" localSheetId="4">[18]Титульный!$M$5</definedName>
    <definedName name="god" localSheetId="3">[18]Титульный!$M$5</definedName>
    <definedName name="god">[18]Титульный!$M$5</definedName>
    <definedName name="GRES" localSheetId="4">#REF!</definedName>
    <definedName name="GRES" localSheetId="0">#REF!</definedName>
    <definedName name="GRES" localSheetId="1">#REF!</definedName>
    <definedName name="GRES" localSheetId="3">#REF!</definedName>
    <definedName name="GRES">#REF!</definedName>
    <definedName name="GRES_DATA" localSheetId="4">#REF!</definedName>
    <definedName name="GRES_DATA" localSheetId="0">#REF!</definedName>
    <definedName name="GRES_DATA" localSheetId="1">#REF!</definedName>
    <definedName name="GRES_DATA" localSheetId="3">#REF!</definedName>
    <definedName name="GRES_DATA">#REF!</definedName>
    <definedName name="GRES_LIST" localSheetId="4">#REF!</definedName>
    <definedName name="GRES_LIST" localSheetId="0">#REF!</definedName>
    <definedName name="GRES_LIST" localSheetId="1">#REF!</definedName>
    <definedName name="GRES_LIST" localSheetId="3">#REF!</definedName>
    <definedName name="GRES_LIST">#REF!</definedName>
    <definedName name="grety5e" localSheetId="4">'12.-2019'!grety5e</definedName>
    <definedName name="grety5e" localSheetId="0">'7.1.- 2019'!grety5e</definedName>
    <definedName name="grety5e" localSheetId="1">'7.2.-2019'!grety5e</definedName>
    <definedName name="grety5e" localSheetId="3">'9.-2019'!grety5e</definedName>
    <definedName name="grety5e">[2]!grety5e</definedName>
    <definedName name="gtnn" localSheetId="4">'12.-2019'!gtnn</definedName>
    <definedName name="gtnn" localSheetId="0">'7.1.- 2019'!gtnn</definedName>
    <definedName name="gtnn" localSheetId="1">'7.2.-2019'!gtnn</definedName>
    <definedName name="gtnn" localSheetId="3">'9.-2019'!gtnn</definedName>
    <definedName name="gtnn">[2]!gtnn</definedName>
    <definedName name="gtty">#N/A</definedName>
    <definedName name="h" localSheetId="4">'12.-2019'!h</definedName>
    <definedName name="h" localSheetId="0">'7.1.- 2019'!h</definedName>
    <definedName name="h" localSheetId="1">'7.2.-2019'!h</definedName>
    <definedName name="h" localSheetId="3">'9.-2019'!h</definedName>
    <definedName name="h">[2]!h</definedName>
    <definedName name="Helper_Котельные">[29]Справочники!$A$9:$A$12</definedName>
    <definedName name="Helper_ТЭС">[29]Справочники!$A$2:$A$5</definedName>
    <definedName name="Helper_ТЭС_Котельные">[30]Справочники!$A$2:$A$4,[30]Справочники!$A$16:$A$18</definedName>
    <definedName name="Helper_ФОРЭМ">[29]Справочники!$A$30:$A$35</definedName>
    <definedName name="hfte" localSheetId="4">'12.-2019'!hfte</definedName>
    <definedName name="hfte" localSheetId="0">'7.1.- 2019'!hfte</definedName>
    <definedName name="hfte" localSheetId="1">'7.2.-2019'!hfte</definedName>
    <definedName name="hfte" localSheetId="3">'9.-2019'!hfte</definedName>
    <definedName name="hfte">[2]!hfte</definedName>
    <definedName name="hhh" localSheetId="4" hidden="1">{#N/A,#N/A,TRUE,"Лист1";#N/A,#N/A,TRUE,"Лист2";#N/A,#N/A,TRUE,"Лист3"}</definedName>
    <definedName name="hhh" localSheetId="0" hidden="1">{#N/A,#N/A,TRUE,"Лист1";#N/A,#N/A,TRUE,"Лист2";#N/A,#N/A,TRUE,"Лист3"}</definedName>
    <definedName name="hhh" localSheetId="1" hidden="1">{#N/A,#N/A,TRUE,"Лист1";#N/A,#N/A,TRUE,"Лист2";#N/A,#N/A,TRUE,"Лист3"}</definedName>
    <definedName name="hhh" localSheetId="2" hidden="1">{#N/A,#N/A,TRUE,"Лист1";#N/A,#N/A,TRUE,"Лист2";#N/A,#N/A,TRUE,"Лист3"}</definedName>
    <definedName name="hhh" localSheetId="3" hidden="1">{#N/A,#N/A,TRUE,"Лист1";#N/A,#N/A,TRUE,"Лист2";#N/A,#N/A,TRUE,"Лист3"}</definedName>
    <definedName name="hhh" hidden="1">{#N/A,#N/A,TRUE,"Лист1";#N/A,#N/A,TRUE,"Лист2";#N/A,#N/A,TRUE,"Лист3"}</definedName>
    <definedName name="hhy" localSheetId="4">'12.-2019'!hhy</definedName>
    <definedName name="hhy" localSheetId="0">'7.1.- 2019'!hhy</definedName>
    <definedName name="hhy" localSheetId="1">'7.2.-2019'!hhy</definedName>
    <definedName name="hhy" localSheetId="3">'9.-2019'!hhy</definedName>
    <definedName name="hhy">[2]!hhy</definedName>
    <definedName name="HTML_CodePage" hidden="1">1251</definedName>
    <definedName name="HTML_Control" localSheetId="4" hidden="1">{"'D'!$A$1:$E$13"}</definedName>
    <definedName name="HTML_Control" localSheetId="0" hidden="1">{"'D'!$A$1:$E$13"}</definedName>
    <definedName name="HTML_Control" localSheetId="1" hidden="1">{"'D'!$A$1:$E$13"}</definedName>
    <definedName name="HTML_Control" localSheetId="2" hidden="1">{"'D'!$A$1:$E$13"}</definedName>
    <definedName name="HTML_Control" localSheetId="3" hidden="1">{"'D'!$A$1:$E$13"}</definedName>
    <definedName name="HTML_Control" hidden="1">{"'D'!$A$1:$E$13"}</definedName>
    <definedName name="HTML_Description" hidden="1">""</definedName>
    <definedName name="HTML_Email" hidden="1">""</definedName>
    <definedName name="HTML_Header" hidden="1">"D"</definedName>
    <definedName name="HTML_LastUpdate" hidden="1">"03.01.99"</definedName>
    <definedName name="HTML_LineAfter" hidden="1">FALSE</definedName>
    <definedName name="HTML_LineBefore" hidden="1">FALSE</definedName>
    <definedName name="HTML_Name" hidden="1">"Lapshina S.A."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"TARIF984"</definedName>
    <definedName name="îî" localSheetId="4">'12.-2019'!îî</definedName>
    <definedName name="îî" localSheetId="0">'7.1.- 2019'!îî</definedName>
    <definedName name="îî" localSheetId="1">'7.2.-2019'!îî</definedName>
    <definedName name="îî" localSheetId="3">'9.-2019'!îî</definedName>
    <definedName name="îî">[2]!îî</definedName>
    <definedName name="INN" localSheetId="4">#REF!</definedName>
    <definedName name="INN" localSheetId="0">#REF!</definedName>
    <definedName name="INN" localSheetId="1">#REF!</definedName>
    <definedName name="INN" localSheetId="3">#REF!</definedName>
    <definedName name="INN">#REF!</definedName>
    <definedName name="InstrBlock_1" localSheetId="4">#REF!</definedName>
    <definedName name="InstrBlock_1" localSheetId="0">#REF!</definedName>
    <definedName name="InstrBlock_1" localSheetId="3">#REF!</definedName>
    <definedName name="InstrBlock_1">#REF!</definedName>
    <definedName name="InstrBlock_2" localSheetId="4">#REF!</definedName>
    <definedName name="InstrBlock_2" localSheetId="0">#REF!</definedName>
    <definedName name="InstrBlock_2" localSheetId="3">#REF!</definedName>
    <definedName name="InstrBlock_2">#REF!</definedName>
    <definedName name="InstrBlock_3" localSheetId="4">#REF!</definedName>
    <definedName name="InstrBlock_3" localSheetId="0">#REF!</definedName>
    <definedName name="InstrBlock_3" localSheetId="3">#REF!</definedName>
    <definedName name="InstrBlock_3">#REF!</definedName>
    <definedName name="InstrBlock_4" localSheetId="4">#REF!</definedName>
    <definedName name="InstrBlock_4" localSheetId="0">#REF!</definedName>
    <definedName name="InstrBlock_4" localSheetId="3">#REF!</definedName>
    <definedName name="InstrBlock_4">#REF!</definedName>
    <definedName name="InstrBlock_5" localSheetId="4">#REF!</definedName>
    <definedName name="InstrBlock_5" localSheetId="0">#REF!</definedName>
    <definedName name="InstrBlock_5" localSheetId="3">#REF!</definedName>
    <definedName name="InstrBlock_5">#REF!</definedName>
    <definedName name="InstrBlock_6" localSheetId="4">#REF!</definedName>
    <definedName name="InstrBlock_6" localSheetId="0">#REF!</definedName>
    <definedName name="InstrBlock_6" localSheetId="3">#REF!</definedName>
    <definedName name="InstrBlock_6">#REF!</definedName>
    <definedName name="InstrBlock_7" localSheetId="4">#REF!</definedName>
    <definedName name="InstrBlock_7" localSheetId="0">#REF!</definedName>
    <definedName name="InstrBlock_7" localSheetId="3">#REF!</definedName>
    <definedName name="InstrBlock_7">#REF!</definedName>
    <definedName name="InstrTitle_1" localSheetId="4">#REF!</definedName>
    <definedName name="InstrTitle_1" localSheetId="0">#REF!</definedName>
    <definedName name="InstrTitle_1" localSheetId="3">#REF!</definedName>
    <definedName name="InstrTitle_1">#REF!</definedName>
    <definedName name="InstrTitle_2" localSheetId="4">#REF!</definedName>
    <definedName name="InstrTitle_2" localSheetId="0">#REF!</definedName>
    <definedName name="InstrTitle_2" localSheetId="3">#REF!</definedName>
    <definedName name="InstrTitle_2">#REF!</definedName>
    <definedName name="InstrTitle_3" localSheetId="4">#REF!</definedName>
    <definedName name="InstrTitle_3" localSheetId="0">#REF!</definedName>
    <definedName name="InstrTitle_3" localSheetId="3">#REF!</definedName>
    <definedName name="InstrTitle_3">#REF!</definedName>
    <definedName name="InstrTitle_4" localSheetId="4">#REF!</definedName>
    <definedName name="InstrTitle_4" localSheetId="0">#REF!</definedName>
    <definedName name="InstrTitle_4" localSheetId="3">#REF!</definedName>
    <definedName name="InstrTitle_4">#REF!</definedName>
    <definedName name="InstrTitle_5" localSheetId="4">#REF!</definedName>
    <definedName name="InstrTitle_5" localSheetId="0">#REF!</definedName>
    <definedName name="InstrTitle_5" localSheetId="3">#REF!</definedName>
    <definedName name="InstrTitle_5">#REF!</definedName>
    <definedName name="InstrTitle_6" localSheetId="4">#REF!</definedName>
    <definedName name="InstrTitle_6" localSheetId="0">#REF!</definedName>
    <definedName name="InstrTitle_6" localSheetId="3">#REF!</definedName>
    <definedName name="InstrTitle_6">#REF!</definedName>
    <definedName name="InstrTitle_7" localSheetId="4">#REF!</definedName>
    <definedName name="InstrTitle_7" localSheetId="0">#REF!</definedName>
    <definedName name="InstrTitle_7" localSheetId="3">#REF!</definedName>
    <definedName name="InstrTitle_7">#REF!</definedName>
    <definedName name="j" localSheetId="4">'12.-2019'!j</definedName>
    <definedName name="j" localSheetId="0">'7.1.- 2019'!j</definedName>
    <definedName name="j" localSheetId="1">'7.2.-2019'!j</definedName>
    <definedName name="j" localSheetId="3">'9.-2019'!j</definedName>
    <definedName name="j">[2]!j</definedName>
    <definedName name="JAN" localSheetId="4">#REF!</definedName>
    <definedName name="JAN" localSheetId="0">#REF!</definedName>
    <definedName name="JAN" localSheetId="1">#REF!</definedName>
    <definedName name="JAN" localSheetId="3">#REF!</definedName>
    <definedName name="JAN">#REF!</definedName>
    <definedName name="jjjj" localSheetId="4">'[31]Гр5(о)'!#REF!</definedName>
    <definedName name="jjjj" localSheetId="0">'[31]Гр5(о)'!#REF!</definedName>
    <definedName name="jjjj" localSheetId="3">'[31]Гр5(о)'!#REF!</definedName>
    <definedName name="jjjj">'[31]Гр5(о)'!#REF!</definedName>
    <definedName name="jjjjjjjjjjj" localSheetId="4">'12.-2019'!jjjjjjjjjjj</definedName>
    <definedName name="jjjjjjjjjjj" localSheetId="0">'7.1.- 2019'!jjjjjjjjjjj</definedName>
    <definedName name="jjjjjjjjjjj" localSheetId="1">'7.2.-2019'!jjjjjjjjjjj</definedName>
    <definedName name="jjjjjjjjjjj" localSheetId="3">'9.-2019'!jjjjjjjjjjj</definedName>
    <definedName name="jjjjjjjjjjj">[2]!jjjjjjjjjjj</definedName>
    <definedName name="JUL" localSheetId="4">#REF!</definedName>
    <definedName name="JUL" localSheetId="0">#REF!</definedName>
    <definedName name="JUL" localSheetId="1">#REF!</definedName>
    <definedName name="JUL" localSheetId="3">#REF!</definedName>
    <definedName name="JUL">#REF!</definedName>
    <definedName name="JUN" localSheetId="4">#REF!</definedName>
    <definedName name="JUN" localSheetId="0">#REF!</definedName>
    <definedName name="JUN" localSheetId="1">#REF!</definedName>
    <definedName name="JUN" localSheetId="3">#REF!</definedName>
    <definedName name="JUN">#REF!</definedName>
    <definedName name="k" localSheetId="4">'12.-2019'!k</definedName>
    <definedName name="k" localSheetId="0">'7.1.- 2019'!k</definedName>
    <definedName name="k" localSheetId="1">'7.2.-2019'!k</definedName>
    <definedName name="k" localSheetId="3">'9.-2019'!k</definedName>
    <definedName name="k">[2]!k</definedName>
    <definedName name="kalk" localSheetId="4">'12.-2019'!kalk</definedName>
    <definedName name="kalk" localSheetId="0">'7.1.- 2019'!kalk</definedName>
    <definedName name="kalk" localSheetId="1">'7.2.-2019'!kalk</definedName>
    <definedName name="kalk" localSheetId="3">'9.-2019'!kalk</definedName>
    <definedName name="kalk">[2]!kalk</definedName>
    <definedName name="knkn.n." localSheetId="4">'12.-2019'!knkn.n.</definedName>
    <definedName name="knkn.n." localSheetId="0">'7.1.- 2019'!knkn.n.</definedName>
    <definedName name="knkn.n." localSheetId="1">'7.2.-2019'!knkn.n.</definedName>
    <definedName name="knkn.n." localSheetId="3">'9.-2019'!knkn.n.</definedName>
    <definedName name="knkn.n.">[2]!knkn.n.</definedName>
    <definedName name="kop" localSheetId="4">'12.-2019'!kop</definedName>
    <definedName name="kop" localSheetId="0">'7.1.- 2019'!kop</definedName>
    <definedName name="kop" localSheetId="1">'7.2.-2019'!kop</definedName>
    <definedName name="kop" localSheetId="3">'9.-2019'!kop</definedName>
    <definedName name="kop">[2]!kop</definedName>
    <definedName name="KOTLODERJ_LIST" localSheetId="4">[32]Справочники!$E$8:$E$8</definedName>
    <definedName name="KOTLODERJ_LIST" localSheetId="3">[32]Справочники!$E$8:$E$8</definedName>
    <definedName name="KOTLODERJ_LIST">[32]Справочники!$E$8:$E$8</definedName>
    <definedName name="kpp" localSheetId="4">[24]Справочники!#REF!</definedName>
    <definedName name="kpp" localSheetId="0">[24]Справочники!#REF!</definedName>
    <definedName name="kpp" localSheetId="1">[24]Справочники!#REF!</definedName>
    <definedName name="kpp" localSheetId="3">[24]Справочники!#REF!</definedName>
    <definedName name="kpp">[24]Справочники!#REF!</definedName>
    <definedName name="l" localSheetId="4">'12.-2019'!l</definedName>
    <definedName name="l" localSheetId="0">'7.1.- 2019'!l</definedName>
    <definedName name="l" localSheetId="1">'7.2.-2019'!l</definedName>
    <definedName name="l" localSheetId="3">'9.-2019'!l</definedName>
    <definedName name="l">[2]!l</definedName>
    <definedName name="l00" localSheetId="4">'12.-2019'!l00</definedName>
    <definedName name="l00" localSheetId="0">'7.1.- 2019'!l00</definedName>
    <definedName name="l00" localSheetId="1">'7.2.-2019'!l00</definedName>
    <definedName name="l00" localSheetId="3">'9.-2019'!l00</definedName>
    <definedName name="l00">[2]!l00</definedName>
    <definedName name="l0000" localSheetId="4">'12.-2019'!l0000</definedName>
    <definedName name="l0000" localSheetId="0">'7.1.- 2019'!l0000</definedName>
    <definedName name="l0000" localSheetId="1">'7.2.-2019'!l0000</definedName>
    <definedName name="l0000" localSheetId="3">'9.-2019'!l0000</definedName>
    <definedName name="l0000">[2]!l0000</definedName>
    <definedName name="l0l0l0" localSheetId="4">'12.-2019'!l0l0l0</definedName>
    <definedName name="l0l0l0" localSheetId="0">'7.1.- 2019'!l0l0l0</definedName>
    <definedName name="l0l0l0" localSheetId="1">'7.2.-2019'!l0l0l0</definedName>
    <definedName name="l0l0l0" localSheetId="3">'9.-2019'!l0l0l0</definedName>
    <definedName name="l0l0l0">[2]!l0l0l0</definedName>
    <definedName name="l0l0l0l0" localSheetId="4">'12.-2019'!l0l0l0l0</definedName>
    <definedName name="l0l0l0l0" localSheetId="0">'7.1.- 2019'!l0l0l0l0</definedName>
    <definedName name="l0l0l0l0" localSheetId="1">'7.2.-2019'!l0l0l0l0</definedName>
    <definedName name="l0l0l0l0" localSheetId="3">'9.-2019'!l0l0l0l0</definedName>
    <definedName name="l0l0l0l0">[2]!l0l0l0l0</definedName>
    <definedName name="LastUpdateDate_ReestrOrg" localSheetId="4">#REF!</definedName>
    <definedName name="LastUpdateDate_ReestrOrg" localSheetId="0">#REF!</definedName>
    <definedName name="LastUpdateDate_ReestrOrg" localSheetId="3">#REF!</definedName>
    <definedName name="LastUpdateDate_ReestrOrg">#REF!</definedName>
    <definedName name="LINE" localSheetId="4">#REF!</definedName>
    <definedName name="LINE" localSheetId="0">#REF!</definedName>
    <definedName name="LINE" localSheetId="1">#REF!</definedName>
    <definedName name="LINE" localSheetId="3">#REF!</definedName>
    <definedName name="LINE">#REF!</definedName>
    <definedName name="LINE2" localSheetId="4">#REF!</definedName>
    <definedName name="LINE2" localSheetId="0">#REF!</definedName>
    <definedName name="LINE2" localSheetId="1">#REF!</definedName>
    <definedName name="LINE2" localSheetId="3">#REF!</definedName>
    <definedName name="LINE2">#REF!</definedName>
    <definedName name="list_year" localSheetId="4">[33]TEHSHEET!$G$2:$G$7</definedName>
    <definedName name="list_year" localSheetId="0">[33]TEHSHEET!$G$2:$G$7</definedName>
    <definedName name="list_year" localSheetId="3">[33]TEHSHEET!$G$2:$G$7</definedName>
    <definedName name="list_year">[33]TEHSHEET!$G$2:$G$7</definedName>
    <definedName name="ll" localSheetId="4">'12.-2019'!ll</definedName>
    <definedName name="ll" localSheetId="0">'7.1.- 2019'!ll</definedName>
    <definedName name="ll" localSheetId="1">'7.2.-2019'!ll</definedName>
    <definedName name="ll" localSheetId="3">'9.-2019'!ll</definedName>
    <definedName name="ll">[2]!ll</definedName>
    <definedName name="LMKN" localSheetId="4">'12.-2019'!LMKN</definedName>
    <definedName name="LMKN" localSheetId="0">'7.1.- 2019'!LMKN</definedName>
    <definedName name="LMKN" localSheetId="1">'7.2.-2019'!LMKN</definedName>
    <definedName name="LMKN" localSheetId="3">'9.-2019'!LMKN</definedName>
    <definedName name="LMKN">[2]!LMKN</definedName>
    <definedName name="LOAD_4" localSheetId="4">#REF!</definedName>
    <definedName name="LOAD_4" localSheetId="0">#REF!</definedName>
    <definedName name="LOAD_4" localSheetId="3">#REF!</definedName>
    <definedName name="LOAD_4">#REF!</definedName>
    <definedName name="LOAD_COMS" localSheetId="4">#REF!</definedName>
    <definedName name="LOAD_COMS" localSheetId="0">#REF!</definedName>
    <definedName name="LOAD_COMS" localSheetId="3">#REF!</definedName>
    <definedName name="LOAD_COMS">#REF!</definedName>
    <definedName name="logic" localSheetId="4">[33]TEHSHEET!$F$2:$F$3</definedName>
    <definedName name="logic" localSheetId="0">[33]TEHSHEET!$F$2:$F$3</definedName>
    <definedName name="logic" localSheetId="3">[33]TEHSHEET!$F$2:$F$3</definedName>
    <definedName name="logic">[33]TEHSHEET!$F$2:$F$3</definedName>
    <definedName name="logical" localSheetId="4">[34]TEHSHEET!$K$2:$K$3</definedName>
    <definedName name="logical" localSheetId="3">[34]TEHSHEET!$K$2:$K$3</definedName>
    <definedName name="logical">[34]TEHSHEET!$K$2:$K$3</definedName>
    <definedName name="MAR" localSheetId="4">#REF!</definedName>
    <definedName name="MAR" localSheetId="0">#REF!</definedName>
    <definedName name="MAR" localSheetId="1">#REF!</definedName>
    <definedName name="MAR" localSheetId="3">#REF!</definedName>
    <definedName name="MAR">#REF!</definedName>
    <definedName name="MAY" localSheetId="4">#REF!</definedName>
    <definedName name="MAY" localSheetId="0">#REF!</definedName>
    <definedName name="MAY" localSheetId="1">#REF!</definedName>
    <definedName name="MAY" localSheetId="3">#REF!</definedName>
    <definedName name="MAY">#REF!</definedName>
    <definedName name="MmExcelLinker_6E24F10A_D93B_4197_A91F_1E8C46B84DD5" localSheetId="4">РТ передача [35]ээ!$I$76:$I$76</definedName>
    <definedName name="MmExcelLinker_6E24F10A_D93B_4197_A91F_1E8C46B84DD5" localSheetId="0">РТ передача [35]ээ!$I$76:$I$76</definedName>
    <definedName name="MmExcelLinker_6E24F10A_D93B_4197_A91F_1E8C46B84DD5" localSheetId="1">РТ передача [35]ээ!$I$76:$I$76</definedName>
    <definedName name="MmExcelLinker_6E24F10A_D93B_4197_A91F_1E8C46B84DD5" localSheetId="2">РТ передача [35]ээ!$I$76:$I$76</definedName>
    <definedName name="MmExcelLinker_6E24F10A_D93B_4197_A91F_1E8C46B84DD5" localSheetId="3">РТ передача [35]ээ!$I$76:$I$76</definedName>
    <definedName name="MmExcelLinker_6E24F10A_D93B_4197_A91F_1E8C46B84DD5">РТ передача [35]ээ!$I$76:$I$76</definedName>
    <definedName name="mmm" localSheetId="4" hidden="1">{#N/A,#N/A,FALSE,"Себестоимсть-97"}</definedName>
    <definedName name="mmm" localSheetId="0" hidden="1">{#N/A,#N/A,FALSE,"Себестоимсть-97"}</definedName>
    <definedName name="mmm" localSheetId="1" hidden="1">{#N/A,#N/A,FALSE,"Себестоимсть-97"}</definedName>
    <definedName name="mmm" localSheetId="2" hidden="1">{#N/A,#N/A,FALSE,"Себестоимсть-97"}</definedName>
    <definedName name="mmm" localSheetId="3" hidden="1">{#N/A,#N/A,FALSE,"Себестоимсть-97"}</definedName>
    <definedName name="mmm" hidden="1">{#N/A,#N/A,FALSE,"Себестоимсть-97"}</definedName>
    <definedName name="MO" localSheetId="4">#REF!</definedName>
    <definedName name="MO" localSheetId="0">#REF!</definedName>
    <definedName name="MO" localSheetId="1">#REF!</definedName>
    <definedName name="MO" localSheetId="3">#REF!</definedName>
    <definedName name="MO">#REF!</definedName>
    <definedName name="MO_LIST_2" localSheetId="4">[33]REESTR_MO!$B$2:$B$10</definedName>
    <definedName name="MO_LIST_2" localSheetId="0">[33]REESTR_MO!$B$2:$B$10</definedName>
    <definedName name="MO_LIST_2" localSheetId="3">[33]REESTR_MO!$B$2:$B$10</definedName>
    <definedName name="MO_LIST_2">[33]REESTR_MO!$B$2:$B$10</definedName>
    <definedName name="MO_LIST_3" localSheetId="4">#REF!</definedName>
    <definedName name="MO_LIST_3" localSheetId="0">#REF!</definedName>
    <definedName name="MO_LIST_3" localSheetId="3">#REF!</definedName>
    <definedName name="MO_LIST_3">#REF!</definedName>
    <definedName name="MONEY">[24]TEHSHEET!$K$1:$K$2</definedName>
    <definedName name="MONTH" localSheetId="4">#REF!</definedName>
    <definedName name="MONTH" localSheetId="0">#REF!</definedName>
    <definedName name="MONTH" localSheetId="1">#REF!</definedName>
    <definedName name="MONTH" localSheetId="3">#REF!</definedName>
    <definedName name="MONTH">#REF!</definedName>
    <definedName name="MONTHS">[24]TEHSHEET!$G$1:$G$12</definedName>
    <definedName name="MONTHS1">[24]TEHSHEET!$L$1:$L$12</definedName>
    <definedName name="MR_LIST" localSheetId="4">[33]REESTR_MO!$D$2:$D$23</definedName>
    <definedName name="MR_LIST" localSheetId="0">[33]REESTR_MO!$D$2:$D$23</definedName>
    <definedName name="MR_LIST" localSheetId="3">[33]REESTR_MO!$D$2:$D$23</definedName>
    <definedName name="MR_LIST">[33]REESTR_MO!$D$2:$D$23</definedName>
    <definedName name="NAPR">[21]TEHSHEET!$F$31:$F$34</definedName>
    <definedName name="ňđĺňčé" localSheetId="4">#REF!</definedName>
    <definedName name="ňđĺňčé" localSheetId="0">#REF!</definedName>
    <definedName name="ňđĺňčé" localSheetId="1">#REF!</definedName>
    <definedName name="ňđĺňčé" localSheetId="3">#REF!</definedName>
    <definedName name="ňđĺňčé">#REF!</definedName>
    <definedName name="net" localSheetId="4">[26]FST5!$G$100:$G$116,[0]!P1_net</definedName>
    <definedName name="net" localSheetId="0">[26]FST5!$G$100:$G$116,[2]!P1_net</definedName>
    <definedName name="net" localSheetId="1">[26]FST5!$G$100:$G$116,[2]!P1_net</definedName>
    <definedName name="net" localSheetId="3">[26]FST5!$G$100:$G$116,[2]!P1_net</definedName>
    <definedName name="net">[26]FST5!$G$100:$G$116,[2]!P1_net</definedName>
    <definedName name="NET_INV" localSheetId="4">[36]TEHSHEET!#REF!</definedName>
    <definedName name="NET_INV" localSheetId="0">[36]TEHSHEET!#REF!</definedName>
    <definedName name="NET_INV" localSheetId="1">[36]TEHSHEET!#REF!</definedName>
    <definedName name="NET_INV" localSheetId="3">[36]TEHSHEET!#REF!</definedName>
    <definedName name="NET_INV">[36]TEHSHEET!#REF!</definedName>
    <definedName name="NET_ORG" localSheetId="4">[36]TEHSHEET!#REF!</definedName>
    <definedName name="NET_ORG" localSheetId="0">[36]TEHSHEET!#REF!</definedName>
    <definedName name="NET_ORG" localSheetId="1">[36]TEHSHEET!#REF!</definedName>
    <definedName name="NET_ORG" localSheetId="3">[36]TEHSHEET!#REF!</definedName>
    <definedName name="NET_ORG">[36]TEHSHEET!#REF!</definedName>
    <definedName name="NET_W" localSheetId="4">[36]TEHSHEET!#REF!</definedName>
    <definedName name="NET_W" localSheetId="0">[36]TEHSHEET!#REF!</definedName>
    <definedName name="NET_W" localSheetId="1">[36]TEHSHEET!#REF!</definedName>
    <definedName name="NET_W" localSheetId="3">[36]TEHSHEET!#REF!</definedName>
    <definedName name="NET_W">[36]TEHSHEET!#REF!</definedName>
    <definedName name="NETORG">[37]Справочники!$J$8:$J$8</definedName>
    <definedName name="nfyz" localSheetId="4">'12.-2019'!nfyz</definedName>
    <definedName name="nfyz" localSheetId="0">'7.1.- 2019'!nfyz</definedName>
    <definedName name="nfyz" localSheetId="1">'7.2.-2019'!nfyz</definedName>
    <definedName name="nfyz" localSheetId="3">'9.-2019'!nfyz</definedName>
    <definedName name="nfyz">[2]!nfyz</definedName>
    <definedName name="NOM" localSheetId="4">#REF!</definedName>
    <definedName name="NOM" localSheetId="0">#REF!</definedName>
    <definedName name="NOM" localSheetId="1">#REF!</definedName>
    <definedName name="NOM" localSheetId="3">#REF!</definedName>
    <definedName name="NOM">#REF!</definedName>
    <definedName name="NOT_UNDER_CONTROL_ADD_HL" localSheetId="4">#REF!</definedName>
    <definedName name="NOT_UNDER_CONTROL_ADD_HL" localSheetId="0">#REF!</definedName>
    <definedName name="NOT_UNDER_CONTROL_ADD_HL" localSheetId="3">#REF!</definedName>
    <definedName name="NOT_UNDER_CONTROL_ADD_HL">#REF!</definedName>
    <definedName name="NOV" localSheetId="4">#REF!</definedName>
    <definedName name="NOV" localSheetId="0">#REF!</definedName>
    <definedName name="NOV" localSheetId="1">#REF!</definedName>
    <definedName name="NOV" localSheetId="3">#REF!</definedName>
    <definedName name="NOV">#REF!</definedName>
    <definedName name="NSRF" localSheetId="4">#REF!</definedName>
    <definedName name="NSRF" localSheetId="0">#REF!</definedName>
    <definedName name="NSRF" localSheetId="1">#REF!</definedName>
    <definedName name="NSRF" localSheetId="3">#REF!</definedName>
    <definedName name="NSRF">#REF!</definedName>
    <definedName name="Num" localSheetId="4">#REF!</definedName>
    <definedName name="Num" localSheetId="0">#REF!</definedName>
    <definedName name="Num" localSheetId="1">#REF!</definedName>
    <definedName name="Num" localSheetId="3">#REF!</definedName>
    <definedName name="Num">#REF!</definedName>
    <definedName name="NVV_BY_LEVELS_NUMERIC_AREA" localSheetId="4">#REF!</definedName>
    <definedName name="NVV_BY_LEVELS_NUMERIC_AREA" localSheetId="0">#REF!</definedName>
    <definedName name="NVV_BY_LEVELS_NUMERIC_AREA" localSheetId="3">#REF!</definedName>
    <definedName name="NVV_BY_LEVELS_NUMERIC_AREA">#REF!</definedName>
    <definedName name="NVV_BY_LEVELS_SMOOTHING_TOTAL_VALUES" localSheetId="4">'[18]НВВ по уровням'!$F$25,'[18]НВВ по уровням'!$F$38,'[18]НВВ по уровням'!$F$51,'[18]НВВ по уровням'!$F$64,'[18]НВВ по уровням'!$F$77,'[18]НВВ по уровням'!$F$90,'[18]НВВ по уровням'!$F$103,'[18]НВВ по уровням'!$F$116,'[18]НВВ по уровням'!$F$129,'[18]НВВ по уровням'!$F$142,'[18]НВВ по уровням'!$F$155,'[18]НВВ по уровням'!$F$168,'[18]НВВ по уровням'!$F$181,'[18]НВВ по уровням'!$F$194,'[18]НВВ по уровням'!$F$207,'[18]НВВ по уровням'!$F$220,'[18]НВВ по уровням'!$F$233,'[18]НВВ по уровням'!$F$246,'[18]НВВ по уровням'!$F$259,'[18]НВВ по уровням'!$F$272,'[18]НВВ по уровням'!$F$285,'[18]НВВ по уровням'!$F$298,'[18]НВВ по уровням'!$F$311,'[18]НВВ по уровням'!$F$324,'[18]НВВ по уровням'!$F$337,'[18]НВВ по уровням'!$F$350</definedName>
    <definedName name="NVV_BY_LEVELS_SMOOTHING_TOTAL_VALUES" localSheetId="3">'[18]НВВ по уровням'!$F$25,'[18]НВВ по уровням'!$F$38,'[18]НВВ по уровням'!$F$51,'[18]НВВ по уровням'!$F$64,'[18]НВВ по уровням'!$F$77,'[18]НВВ по уровням'!$F$90,'[18]НВВ по уровням'!$F$103,'[18]НВВ по уровням'!$F$116,'[18]НВВ по уровням'!$F$129,'[18]НВВ по уровням'!$F$142,'[18]НВВ по уровням'!$F$155,'[18]НВВ по уровням'!$F$168,'[18]НВВ по уровням'!$F$181,'[18]НВВ по уровням'!$F$194,'[18]НВВ по уровням'!$F$207,'[18]НВВ по уровням'!$F$220,'[18]НВВ по уровням'!$F$233,'[18]НВВ по уровням'!$F$246,'[18]НВВ по уровням'!$F$259,'[18]НВВ по уровням'!$F$272,'[18]НВВ по уровням'!$F$285,'[18]НВВ по уровням'!$F$298,'[18]НВВ по уровням'!$F$311,'[18]НВВ по уровням'!$F$324,'[18]НВВ по уровням'!$F$337,'[18]НВВ по уровням'!$F$350</definedName>
    <definedName name="NVV_BY_LEVELS_SMOOTHING_TOTAL_VALUES">'[18]НВВ по уровням'!$F$25,'[18]НВВ по уровням'!$F$38,'[18]НВВ по уровням'!$F$51,'[18]НВВ по уровням'!$F$64,'[18]НВВ по уровням'!$F$77,'[18]НВВ по уровням'!$F$90,'[18]НВВ по уровням'!$F$103,'[18]НВВ по уровням'!$F$116,'[18]НВВ по уровням'!$F$129,'[18]НВВ по уровням'!$F$142,'[18]НВВ по уровням'!$F$155,'[18]НВВ по уровням'!$F$168,'[18]НВВ по уровням'!$F$181,'[18]НВВ по уровням'!$F$194,'[18]НВВ по уровням'!$F$207,'[18]НВВ по уровням'!$F$220,'[18]НВВ по уровням'!$F$233,'[18]НВВ по уровням'!$F$246,'[18]НВВ по уровням'!$F$259,'[18]НВВ по уровням'!$F$272,'[18]НВВ по уровням'!$F$285,'[18]НВВ по уровням'!$F$298,'[18]НВВ по уровням'!$F$311,'[18]НВВ по уровням'!$F$324,'[18]НВВ по уровням'!$F$337,'[18]НВВ по уровням'!$F$350</definedName>
    <definedName name="NVV_BY_LEVELS_SMOOTHING_YEARS" localSheetId="4">'[18]НВВ по уровням'!$C$25,'[18]НВВ по уровням'!$C$38,'[18]НВВ по уровням'!$C$51,'[18]НВВ по уровням'!$C$64,'[18]НВВ по уровням'!$C$77,'[18]НВВ по уровням'!$C$90,'[18]НВВ по уровням'!$C$103,'[18]НВВ по уровням'!$C$116,'[18]НВВ по уровням'!$C$129,'[18]НВВ по уровням'!$C$142,'[18]НВВ по уровням'!$C$155,'[18]НВВ по уровням'!$C$168,'[18]НВВ по уровням'!$C$181,'[18]НВВ по уровням'!$C$194,'[18]НВВ по уровням'!$C$207,'[18]НВВ по уровням'!$C$220,'[18]НВВ по уровням'!$C$233,'[18]НВВ по уровням'!$C$246,'[18]НВВ по уровням'!$C$259,'[18]НВВ по уровням'!$C$272,'[18]НВВ по уровням'!$C$285,'[18]НВВ по уровням'!$C$298,'[18]НВВ по уровням'!$C$311,'[18]НВВ по уровням'!$C$324,'[18]НВВ по уровням'!$C$337,'[18]НВВ по уровням'!$C$350</definedName>
    <definedName name="NVV_BY_LEVELS_SMOOTHING_YEARS" localSheetId="3">'[18]НВВ по уровням'!$C$25,'[18]НВВ по уровням'!$C$38,'[18]НВВ по уровням'!$C$51,'[18]НВВ по уровням'!$C$64,'[18]НВВ по уровням'!$C$77,'[18]НВВ по уровням'!$C$90,'[18]НВВ по уровням'!$C$103,'[18]НВВ по уровням'!$C$116,'[18]НВВ по уровням'!$C$129,'[18]НВВ по уровням'!$C$142,'[18]НВВ по уровням'!$C$155,'[18]НВВ по уровням'!$C$168,'[18]НВВ по уровням'!$C$181,'[18]НВВ по уровням'!$C$194,'[18]НВВ по уровням'!$C$207,'[18]НВВ по уровням'!$C$220,'[18]НВВ по уровням'!$C$233,'[18]НВВ по уровням'!$C$246,'[18]НВВ по уровням'!$C$259,'[18]НВВ по уровням'!$C$272,'[18]НВВ по уровням'!$C$285,'[18]НВВ по уровням'!$C$298,'[18]НВВ по уровням'!$C$311,'[18]НВВ по уровням'!$C$324,'[18]НВВ по уровням'!$C$337,'[18]НВВ по уровням'!$C$350</definedName>
    <definedName name="NVV_BY_LEVELS_SMOOTHING_YEARS">'[18]НВВ по уровням'!$C$25,'[18]НВВ по уровням'!$C$38,'[18]НВВ по уровням'!$C$51,'[18]НВВ по уровням'!$C$64,'[18]НВВ по уровням'!$C$77,'[18]НВВ по уровням'!$C$90,'[18]НВВ по уровням'!$C$103,'[18]НВВ по уровням'!$C$116,'[18]НВВ по уровням'!$C$129,'[18]НВВ по уровням'!$C$142,'[18]НВВ по уровням'!$C$155,'[18]НВВ по уровням'!$C$168,'[18]НВВ по уровням'!$C$181,'[18]НВВ по уровням'!$C$194,'[18]НВВ по уровням'!$C$207,'[18]НВВ по уровням'!$C$220,'[18]НВВ по уровням'!$C$233,'[18]НВВ по уровням'!$C$246,'[18]НВВ по уровням'!$C$259,'[18]НВВ по уровням'!$C$272,'[18]НВВ по уровням'!$C$285,'[18]НВВ по уровням'!$C$298,'[18]НВВ по уровням'!$C$311,'[18]НВВ по уровням'!$C$324,'[18]НВВ по уровням'!$C$337,'[18]НВВ по уровням'!$C$350</definedName>
    <definedName name="NVV_BY_RAB_COLUMNS_VISIBILITY_CONTROLS" localSheetId="4">#REF!</definedName>
    <definedName name="NVV_BY_RAB_COLUMNS_VISIBILITY_CONTROLS" localSheetId="0">#REF!</definedName>
    <definedName name="NVV_BY_RAB_COLUMNS_VISIBILITY_CONTROLS" localSheetId="3">#REF!</definedName>
    <definedName name="NVV_BY_RAB_COLUMNS_VISIBILITY_CONTROLS">#REF!</definedName>
    <definedName name="NVV_BY_RAB_NUMERIC_AREA" localSheetId="4">#REF!,#REF!</definedName>
    <definedName name="NVV_BY_RAB_NUMERIC_AREA" localSheetId="0">#REF!,#REF!</definedName>
    <definedName name="NVV_BY_RAB_NUMERIC_AREA" localSheetId="3">#REF!,#REF!</definedName>
    <definedName name="NVV_BY_RAB_NUMERIC_AREA">#REF!,#REF!</definedName>
    <definedName name="o" localSheetId="4">'12.-2019'!o</definedName>
    <definedName name="o" localSheetId="0">'7.1.- 2019'!o</definedName>
    <definedName name="o" localSheetId="1">'7.2.-2019'!o</definedName>
    <definedName name="o" localSheetId="3">'9.-2019'!o</definedName>
    <definedName name="o">[2]!o</definedName>
    <definedName name="OCT" localSheetId="4">#REF!</definedName>
    <definedName name="OCT" localSheetId="0">#REF!</definedName>
    <definedName name="OCT" localSheetId="1">#REF!</definedName>
    <definedName name="OCT" localSheetId="3">#REF!</definedName>
    <definedName name="OCT">#REF!</definedName>
    <definedName name="OKTMO" localSheetId="4">#REF!</definedName>
    <definedName name="OKTMO" localSheetId="0">#REF!</definedName>
    <definedName name="OKTMO" localSheetId="1">#REF!</definedName>
    <definedName name="OKTMO" localSheetId="3">#REF!</definedName>
    <definedName name="OKTMO">#REF!</definedName>
    <definedName name="öó" localSheetId="4">'12.-2019'!öó</definedName>
    <definedName name="öó" localSheetId="0">'7.1.- 2019'!öó</definedName>
    <definedName name="öó" localSheetId="1">'7.2.-2019'!öó</definedName>
    <definedName name="öó" localSheetId="3">'9.-2019'!öó</definedName>
    <definedName name="öó">[2]!öó</definedName>
    <definedName name="ORE" localSheetId="4">#REF!</definedName>
    <definedName name="ORE" localSheetId="0">#REF!</definedName>
    <definedName name="ORE" localSheetId="1">#REF!</definedName>
    <definedName name="ORE" localSheetId="3">#REF!</definedName>
    <definedName name="ORE">#REF!</definedName>
    <definedName name="org" localSheetId="4">[18]Титульный!$F$10</definedName>
    <definedName name="org" localSheetId="3">[18]Титульный!$F$10</definedName>
    <definedName name="org">[18]Титульный!$F$10</definedName>
    <definedName name="org_3_186" localSheetId="4">#REF!</definedName>
    <definedName name="org_3_186" localSheetId="0">#REF!</definedName>
    <definedName name="org_3_186" localSheetId="1">#REF!</definedName>
    <definedName name="org_3_186" localSheetId="3">#REF!</definedName>
    <definedName name="org_3_186">#REF!</definedName>
    <definedName name="org_4_186" localSheetId="4">#REF!</definedName>
    <definedName name="org_4_186" localSheetId="0">#REF!</definedName>
    <definedName name="org_4_186" localSheetId="1">#REF!</definedName>
    <definedName name="org_4_186" localSheetId="3">#REF!</definedName>
    <definedName name="org_4_186">#REF!</definedName>
    <definedName name="Org_list" localSheetId="4">#REF!</definedName>
    <definedName name="Org_list" localSheetId="0">#REF!</definedName>
    <definedName name="Org_list" localSheetId="1">#REF!</definedName>
    <definedName name="Org_list" localSheetId="3">#REF!</definedName>
    <definedName name="Org_list">#REF!</definedName>
    <definedName name="ORGBLR">[37]Справочники!$B$8:$B$8</definedName>
    <definedName name="ORGS" localSheetId="4">#REF!</definedName>
    <definedName name="ORGS" localSheetId="0">#REF!</definedName>
    <definedName name="ORGS" localSheetId="3">#REF!</definedName>
    <definedName name="ORGS">#REF!</definedName>
    <definedName name="OTH_DATA" localSheetId="4">#REF!</definedName>
    <definedName name="OTH_DATA" localSheetId="0">#REF!</definedName>
    <definedName name="OTH_DATA" localSheetId="1">#REF!</definedName>
    <definedName name="OTH_DATA" localSheetId="3">#REF!</definedName>
    <definedName name="OTH_DATA">#REF!</definedName>
    <definedName name="OTH_LIST" localSheetId="4">#REF!</definedName>
    <definedName name="OTH_LIST" localSheetId="0">#REF!</definedName>
    <definedName name="OTH_LIST" localSheetId="1">#REF!</definedName>
    <definedName name="OTH_LIST" localSheetId="3">#REF!</definedName>
    <definedName name="OTH_LIST">#REF!</definedName>
    <definedName name="p" localSheetId="4">'[38]Вводные данные систем'!#REF!</definedName>
    <definedName name="p" localSheetId="0">'[38]Вводные данные систем'!#REF!</definedName>
    <definedName name="p" localSheetId="1">'[38]Вводные данные систем'!#REF!</definedName>
    <definedName name="p" localSheetId="3">'[38]Вводные данные систем'!#REF!</definedName>
    <definedName name="p">'[38]Вводные данные систем'!#REF!</definedName>
    <definedName name="P1_16_DELETE_HL_COLUMN_MARKER" localSheetId="4">#REF!</definedName>
    <definedName name="P1_16_DELETE_HL_COLUMN_MARKER" localSheetId="0">#REF!</definedName>
    <definedName name="P1_16_DELETE_HL_COLUMN_MARKER" localSheetId="3">#REF!</definedName>
    <definedName name="P1_16_DELETE_HL_COLUMN_MARKER">#REF!</definedName>
    <definedName name="P1_16_LAST_ROW_MARKER" localSheetId="4">#REF!</definedName>
    <definedName name="P1_16_LAST_ROW_MARKER" localSheetId="0">#REF!</definedName>
    <definedName name="P1_16_LAST_ROW_MARKER" localSheetId="3">#REF!</definedName>
    <definedName name="P1_16_LAST_ROW_MARKER">#REF!</definedName>
    <definedName name="P1_16_NUMERIC_AREA" localSheetId="4">#REF!</definedName>
    <definedName name="P1_16_NUMERIC_AREA" localSheetId="0">#REF!</definedName>
    <definedName name="P1_16_NUMERIC_AREA" localSheetId="3">#REF!</definedName>
    <definedName name="P1_16_NUMERIC_AREA">#REF!</definedName>
    <definedName name="P1_17_1_NUMERIC_AREA" localSheetId="4">#REF!</definedName>
    <definedName name="P1_17_1_NUMERIC_AREA" localSheetId="0">#REF!</definedName>
    <definedName name="P1_17_1_NUMERIC_AREA" localSheetId="3">#REF!</definedName>
    <definedName name="P1_17_1_NUMERIC_AREA">#REF!</definedName>
    <definedName name="P1_17_NUMERIC_AREA" localSheetId="4">#REF!</definedName>
    <definedName name="P1_17_NUMERIC_AREA" localSheetId="0">#REF!</definedName>
    <definedName name="P1_17_NUMERIC_AREA" localSheetId="3">#REF!</definedName>
    <definedName name="P1_17_NUMERIC_AREA">#REF!</definedName>
    <definedName name="P1_dip" hidden="1">[26]FST5!$G$167:$G$172,[26]FST5!$G$174:$G$175,[26]FST5!$G$177:$G$180,[26]FST5!$G$182,[26]FST5!$G$184:$G$188,[26]FST5!$G$190,[26]FST5!$G$192:$G$194</definedName>
    <definedName name="P1_eso" hidden="1">[39]FST5!$G$167:$G$172,[39]FST5!$G$174:$G$175,[39]FST5!$G$177:$G$180,[39]FST5!$G$182,[39]FST5!$G$184:$G$188,[39]FST5!$G$190,[39]FST5!$G$192:$G$194</definedName>
    <definedName name="P1_ESO_PROT" localSheetId="4" hidden="1">#REF!,#REF!,#REF!,#REF!,#REF!,#REF!,#REF!,#REF!</definedName>
    <definedName name="P1_ESO_PROT" localSheetId="0" hidden="1">#REF!,#REF!,#REF!,#REF!,#REF!,#REF!,#REF!,#REF!</definedName>
    <definedName name="P1_ESO_PROT" localSheetId="1" hidden="1">#REF!,#REF!,#REF!,#REF!,#REF!,#REF!,#REF!,#REF!</definedName>
    <definedName name="P1_ESO_PROT" localSheetId="3" hidden="1">#REF!,#REF!,#REF!,#REF!,#REF!,#REF!,#REF!,#REF!</definedName>
    <definedName name="P1_ESO_PROT" hidden="1">#REF!,#REF!,#REF!,#REF!,#REF!,#REF!,#REF!,#REF!</definedName>
    <definedName name="P1_net" hidden="1">[39]FST5!$G$118:$G$123,[39]FST5!$G$125:$G$126,[39]FST5!$G$128:$G$131,[39]FST5!$G$133,[39]FST5!$G$135:$G$139,[39]FST5!$G$141,[39]FST5!$G$143:$G$145</definedName>
    <definedName name="p1_rst_1">[40]Лист2!$A$1</definedName>
    <definedName name="P1_SBT_PROT" localSheetId="4" hidden="1">#REF!,#REF!,#REF!,#REF!,#REF!,#REF!,#REF!</definedName>
    <definedName name="P1_SBT_PROT" localSheetId="0" hidden="1">#REF!,#REF!,#REF!,#REF!,#REF!,#REF!,#REF!</definedName>
    <definedName name="P1_SBT_PROT" localSheetId="1" hidden="1">#REF!,#REF!,#REF!,#REF!,#REF!,#REF!,#REF!</definedName>
    <definedName name="P1_SBT_PROT" localSheetId="3" hidden="1">#REF!,#REF!,#REF!,#REF!,#REF!,#REF!,#REF!</definedName>
    <definedName name="P1_SBT_PROT" hidden="1">#REF!,#REF!,#REF!,#REF!,#REF!,#REF!,#REF!</definedName>
    <definedName name="P1_SC_CLR" localSheetId="4" hidden="1">#REF!,#REF!,#REF!,#REF!,#REF!</definedName>
    <definedName name="P1_SC_CLR" localSheetId="0" hidden="1">#REF!,#REF!,#REF!,#REF!,#REF!</definedName>
    <definedName name="P1_SC_CLR" localSheetId="1" hidden="1">#REF!,#REF!,#REF!,#REF!,#REF!</definedName>
    <definedName name="P1_SC_CLR" localSheetId="3" hidden="1">#REF!,#REF!,#REF!,#REF!,#REF!</definedName>
    <definedName name="P1_SC_CLR" hidden="1">#REF!,#REF!,#REF!,#REF!,#REF!</definedName>
    <definedName name="P1_SC22" localSheetId="4" hidden="1">#REF!,#REF!,#REF!,#REF!,#REF!,#REF!</definedName>
    <definedName name="P1_SC22" localSheetId="0" hidden="1">#REF!,#REF!,#REF!,#REF!,#REF!,#REF!</definedName>
    <definedName name="P1_SC22" localSheetId="1" hidden="1">#REF!,#REF!,#REF!,#REF!,#REF!,#REF!</definedName>
    <definedName name="P1_SC22" localSheetId="3" hidden="1">#REF!,#REF!,#REF!,#REF!,#REF!,#REF!</definedName>
    <definedName name="P1_SC22" hidden="1">#REF!,#REF!,#REF!,#REF!,#REF!,#REF!</definedName>
    <definedName name="P1_SCOPE_16_PRT">'[41]16'!$E$15:$I$16,'[41]16'!$E$18:$I$20,'[41]16'!$E$23:$I$23,'[41]16'!$E$26:$I$26,'[41]16'!$E$29:$I$29,'[41]16'!$E$32:$I$32,'[41]16'!$E$35:$I$35,'[41]16'!$B$34,'[41]16'!$B$37</definedName>
    <definedName name="P1_SCOPE_17_PRT" hidden="1">'[41]17'!$E$13:$H$21,'[41]17'!$J$9:$J$11,'[41]17'!$J$13:$J$21,'[41]17'!$E$24:$H$26,'[41]17'!$E$28:$H$36,'[41]17'!$J$24:$M$26,'[41]17'!$J$28:$M$36,'[41]17'!$E$39:$H$41</definedName>
    <definedName name="P1_SCOPE_4_PRT" hidden="1">'[41]4'!$F$23:$I$23,'[41]4'!$F$25:$I$25,'[41]4'!$F$27:$I$31,'[41]4'!$K$14:$N$20,'[41]4'!$K$23:$N$23,'[41]4'!$K$25:$N$25,'[41]4'!$K$27:$N$31,'[41]4'!$P$14:$S$20,'[41]4'!$P$23:$S$23</definedName>
    <definedName name="P1_SCOPE_5_PRT" hidden="1">'[41]5'!$F$23:$I$23,'[41]5'!$F$25:$I$25,'[41]5'!$F$27:$I$31,'[41]5'!$K$14:$N$21,'[41]5'!$K$23:$N$23,'[41]5'!$K$25:$N$25,'[41]5'!$K$27:$N$31,'[41]5'!$P$14:$S$21,'[41]5'!$P$23:$S$23</definedName>
    <definedName name="P1_SCOPE_CORR" localSheetId="4" hidden="1">#REF!,#REF!,#REF!,#REF!,#REF!,#REF!,#REF!</definedName>
    <definedName name="P1_SCOPE_CORR" localSheetId="0" hidden="1">#REF!,#REF!,#REF!,#REF!,#REF!,#REF!,#REF!</definedName>
    <definedName name="P1_SCOPE_CORR" localSheetId="1" hidden="1">#REF!,#REF!,#REF!,#REF!,#REF!,#REF!,#REF!</definedName>
    <definedName name="P1_SCOPE_CORR" localSheetId="3" hidden="1">#REF!,#REF!,#REF!,#REF!,#REF!,#REF!,#REF!</definedName>
    <definedName name="P1_SCOPE_CORR" hidden="1">#REF!,#REF!,#REF!,#REF!,#REF!,#REF!,#REF!</definedName>
    <definedName name="P1_SCOPE_DOP" localSheetId="4" hidden="1">[42]Регионы!#REF!,[42]Регионы!#REF!,[42]Регионы!#REF!,[42]Регионы!#REF!,[42]Регионы!#REF!,[42]Регионы!#REF!</definedName>
    <definedName name="P1_SCOPE_DOP" localSheetId="0" hidden="1">[42]Регионы!#REF!,[42]Регионы!#REF!,[42]Регионы!#REF!,[42]Регионы!#REF!,[42]Регионы!#REF!,[42]Регионы!#REF!</definedName>
    <definedName name="P1_SCOPE_DOP" localSheetId="1" hidden="1">[42]Регионы!#REF!,[42]Регионы!#REF!,[42]Регионы!#REF!,[42]Регионы!#REF!,[42]Регионы!#REF!,[42]Регионы!#REF!</definedName>
    <definedName name="P1_SCOPE_DOP" localSheetId="3" hidden="1">[42]Регионы!#REF!,[42]Регионы!#REF!,[42]Регионы!#REF!,[42]Регионы!#REF!,[42]Регионы!#REF!,[42]Регионы!#REF!</definedName>
    <definedName name="P1_SCOPE_DOP" hidden="1">[42]Регионы!#REF!,[42]Регионы!#REF!,[42]Регионы!#REF!,[42]Регионы!#REF!,[42]Регионы!#REF!,[42]Регионы!#REF!</definedName>
    <definedName name="P1_SCOPE_F1_PRT" hidden="1">'[41]Ф-1 (для АО-энерго)'!$D$74:$E$84,'[41]Ф-1 (для АО-энерго)'!$D$71:$E$72,'[41]Ф-1 (для АО-энерго)'!$D$66:$E$69,'[41]Ф-1 (для АО-энерго)'!$D$61:$E$64</definedName>
    <definedName name="P1_SCOPE_F2_PRT" hidden="1">'[41]Ф-2 (для АО-энерго)'!$G$56,'[41]Ф-2 (для АО-энерго)'!$E$55:$E$56,'[41]Ф-2 (для АО-энерго)'!$F$55:$G$55,'[41]Ф-2 (для АО-энерго)'!$D$55</definedName>
    <definedName name="P1_SCOPE_FLOAD" localSheetId="4" hidden="1">#REF!,#REF!,#REF!,#REF!,#REF!,#REF!</definedName>
    <definedName name="P1_SCOPE_FLOAD" localSheetId="0" hidden="1">#REF!,#REF!,#REF!,#REF!,#REF!,#REF!</definedName>
    <definedName name="P1_SCOPE_FLOAD" localSheetId="1" hidden="1">#REF!,#REF!,#REF!,#REF!,#REF!,#REF!</definedName>
    <definedName name="P1_SCOPE_FLOAD" localSheetId="3" hidden="1">#REF!,#REF!,#REF!,#REF!,#REF!,#REF!</definedName>
    <definedName name="P1_SCOPE_FLOAD" hidden="1">#REF!,#REF!,#REF!,#REF!,#REF!,#REF!</definedName>
    <definedName name="P1_SCOPE_FRML" localSheetId="4" hidden="1">#REF!,#REF!,#REF!,#REF!,#REF!,#REF!</definedName>
    <definedName name="P1_SCOPE_FRML" localSheetId="0" hidden="1">#REF!,#REF!,#REF!,#REF!,#REF!,#REF!</definedName>
    <definedName name="P1_SCOPE_FRML" localSheetId="1" hidden="1">#REF!,#REF!,#REF!,#REF!,#REF!,#REF!</definedName>
    <definedName name="P1_SCOPE_FRML" localSheetId="3" hidden="1">#REF!,#REF!,#REF!,#REF!,#REF!,#REF!</definedName>
    <definedName name="P1_SCOPE_FRML" hidden="1">#REF!,#REF!,#REF!,#REF!,#REF!,#REF!</definedName>
    <definedName name="P1_SCOPE_FST7" localSheetId="4" hidden="1">#REF!,#REF!,#REF!,#REF!,#REF!,#REF!</definedName>
    <definedName name="P1_SCOPE_FST7" localSheetId="0" hidden="1">#REF!,#REF!,#REF!,#REF!,#REF!,#REF!</definedName>
    <definedName name="P1_SCOPE_FST7" localSheetId="1" hidden="1">#REF!,#REF!,#REF!,#REF!,#REF!,#REF!</definedName>
    <definedName name="P1_SCOPE_FST7" localSheetId="3" hidden="1">#REF!,#REF!,#REF!,#REF!,#REF!,#REF!</definedName>
    <definedName name="P1_SCOPE_FST7" hidden="1">#REF!,#REF!,#REF!,#REF!,#REF!,#REF!</definedName>
    <definedName name="P1_SCOPE_FULL_LOAD" localSheetId="4" hidden="1">#REF!,#REF!,#REF!,#REF!,#REF!,#REF!</definedName>
    <definedName name="P1_SCOPE_FULL_LOAD" localSheetId="0" hidden="1">#REF!,#REF!,#REF!,#REF!,#REF!,#REF!</definedName>
    <definedName name="P1_SCOPE_FULL_LOAD" localSheetId="1" hidden="1">#REF!,#REF!,#REF!,#REF!,#REF!,#REF!</definedName>
    <definedName name="P1_SCOPE_FULL_LOAD" localSheetId="3" hidden="1">#REF!,#REF!,#REF!,#REF!,#REF!,#REF!</definedName>
    <definedName name="P1_SCOPE_FULL_LOAD" hidden="1">#REF!,#REF!,#REF!,#REF!,#REF!,#REF!</definedName>
    <definedName name="P1_SCOPE_IND" localSheetId="4" hidden="1">#REF!,#REF!,#REF!,#REF!,#REF!,#REF!</definedName>
    <definedName name="P1_SCOPE_IND" localSheetId="0" hidden="1">#REF!,#REF!,#REF!,#REF!,#REF!,#REF!</definedName>
    <definedName name="P1_SCOPE_IND" localSheetId="1" hidden="1">#REF!,#REF!,#REF!,#REF!,#REF!,#REF!</definedName>
    <definedName name="P1_SCOPE_IND" localSheetId="3" hidden="1">#REF!,#REF!,#REF!,#REF!,#REF!,#REF!</definedName>
    <definedName name="P1_SCOPE_IND" hidden="1">#REF!,#REF!,#REF!,#REF!,#REF!,#REF!</definedName>
    <definedName name="P1_SCOPE_IND2" localSheetId="4" hidden="1">#REF!,#REF!,#REF!,#REF!,#REF!</definedName>
    <definedName name="P1_SCOPE_IND2" localSheetId="0" hidden="1">#REF!,#REF!,#REF!,#REF!,#REF!</definedName>
    <definedName name="P1_SCOPE_IND2" localSheetId="1" hidden="1">#REF!,#REF!,#REF!,#REF!,#REF!</definedName>
    <definedName name="P1_SCOPE_IND2" localSheetId="3" hidden="1">#REF!,#REF!,#REF!,#REF!,#REF!</definedName>
    <definedName name="P1_SCOPE_IND2" hidden="1">#REF!,#REF!,#REF!,#REF!,#REF!</definedName>
    <definedName name="P1_SCOPE_NOTIND" localSheetId="4" hidden="1">#REF!,#REF!,#REF!,#REF!,#REF!,#REF!</definedName>
    <definedName name="P1_SCOPE_NOTIND" localSheetId="0" hidden="1">#REF!,#REF!,#REF!,#REF!,#REF!,#REF!</definedName>
    <definedName name="P1_SCOPE_NOTIND" localSheetId="1" hidden="1">#REF!,#REF!,#REF!,#REF!,#REF!,#REF!</definedName>
    <definedName name="P1_SCOPE_NOTIND" localSheetId="3" hidden="1">#REF!,#REF!,#REF!,#REF!,#REF!,#REF!</definedName>
    <definedName name="P1_SCOPE_NOTIND" hidden="1">#REF!,#REF!,#REF!,#REF!,#REF!,#REF!</definedName>
    <definedName name="P1_SCOPE_NotInd2" localSheetId="4" hidden="1">#REF!,#REF!,#REF!,#REF!,#REF!,#REF!,#REF!</definedName>
    <definedName name="P1_SCOPE_NotInd2" localSheetId="0" hidden="1">#REF!,#REF!,#REF!,#REF!,#REF!,#REF!,#REF!</definedName>
    <definedName name="P1_SCOPE_NotInd2" localSheetId="1" hidden="1">#REF!,#REF!,#REF!,#REF!,#REF!,#REF!,#REF!</definedName>
    <definedName name="P1_SCOPE_NotInd2" localSheetId="3" hidden="1">#REF!,#REF!,#REF!,#REF!,#REF!,#REF!,#REF!</definedName>
    <definedName name="P1_SCOPE_NotInd2" hidden="1">#REF!,#REF!,#REF!,#REF!,#REF!,#REF!,#REF!</definedName>
    <definedName name="P1_SCOPE_NotInd3" localSheetId="4" hidden="1">#REF!,#REF!,#REF!,#REF!,#REF!,#REF!,#REF!</definedName>
    <definedName name="P1_SCOPE_NotInd3" localSheetId="0" hidden="1">#REF!,#REF!,#REF!,#REF!,#REF!,#REF!,#REF!</definedName>
    <definedName name="P1_SCOPE_NotInd3" localSheetId="1" hidden="1">#REF!,#REF!,#REF!,#REF!,#REF!,#REF!,#REF!</definedName>
    <definedName name="P1_SCOPE_NotInd3" localSheetId="3" hidden="1">#REF!,#REF!,#REF!,#REF!,#REF!,#REF!,#REF!</definedName>
    <definedName name="P1_SCOPE_NotInd3" hidden="1">#REF!,#REF!,#REF!,#REF!,#REF!,#REF!,#REF!</definedName>
    <definedName name="P1_SCOPE_NotInt" localSheetId="4" hidden="1">#REF!,#REF!,#REF!,#REF!,#REF!,#REF!</definedName>
    <definedName name="P1_SCOPE_NotInt" localSheetId="0" hidden="1">#REF!,#REF!,#REF!,#REF!,#REF!,#REF!</definedName>
    <definedName name="P1_SCOPE_NotInt" localSheetId="1" hidden="1">#REF!,#REF!,#REF!,#REF!,#REF!,#REF!</definedName>
    <definedName name="P1_SCOPE_NotInt" localSheetId="3" hidden="1">#REF!,#REF!,#REF!,#REF!,#REF!,#REF!</definedName>
    <definedName name="P1_SCOPE_NotInt" hidden="1">#REF!,#REF!,#REF!,#REF!,#REF!,#REF!</definedName>
    <definedName name="P1_SCOPE_PER_PRT" hidden="1">[41]перекрестка!$H$15:$H$19,[41]перекрестка!$H$21:$H$25,[41]перекрестка!$J$14:$J$25,[41]перекрестка!$K$15:$K$19,[41]перекрестка!$K$21:$K$25</definedName>
    <definedName name="P1_SCOPE_SAVE2" localSheetId="4" hidden="1">#REF!,#REF!,#REF!,#REF!,#REF!,#REF!,#REF!</definedName>
    <definedName name="P1_SCOPE_SAVE2" localSheetId="0" hidden="1">#REF!,#REF!,#REF!,#REF!,#REF!,#REF!,#REF!</definedName>
    <definedName name="P1_SCOPE_SAVE2" localSheetId="1" hidden="1">#REF!,#REF!,#REF!,#REF!,#REF!,#REF!,#REF!</definedName>
    <definedName name="P1_SCOPE_SAVE2" localSheetId="3" hidden="1">#REF!,#REF!,#REF!,#REF!,#REF!,#REF!,#REF!</definedName>
    <definedName name="P1_SCOPE_SAVE2" hidden="1">#REF!,#REF!,#REF!,#REF!,#REF!,#REF!,#REF!</definedName>
    <definedName name="P1_SCOPE_SV_LD" localSheetId="4" hidden="1">#REF!,#REF!,#REF!,#REF!,#REF!,#REF!,#REF!</definedName>
    <definedName name="P1_SCOPE_SV_LD" localSheetId="0" hidden="1">#REF!,#REF!,#REF!,#REF!,#REF!,#REF!,#REF!</definedName>
    <definedName name="P1_SCOPE_SV_LD" localSheetId="1" hidden="1">#REF!,#REF!,#REF!,#REF!,#REF!,#REF!,#REF!</definedName>
    <definedName name="P1_SCOPE_SV_LD" localSheetId="3" hidden="1">#REF!,#REF!,#REF!,#REF!,#REF!,#REF!,#REF!</definedName>
    <definedName name="P1_SCOPE_SV_LD" hidden="1">#REF!,#REF!,#REF!,#REF!,#REF!,#REF!,#REF!</definedName>
    <definedName name="P1_SCOPE_SV_LD1" localSheetId="4" hidden="1">#REF!,#REF!,#REF!,#REF!,#REF!,#REF!,#REF!</definedName>
    <definedName name="P1_SCOPE_SV_LD1" localSheetId="0" hidden="1">#REF!,#REF!,#REF!,#REF!,#REF!,#REF!,#REF!</definedName>
    <definedName name="P1_SCOPE_SV_LD1" localSheetId="1" hidden="1">#REF!,#REF!,#REF!,#REF!,#REF!,#REF!,#REF!</definedName>
    <definedName name="P1_SCOPE_SV_LD1" localSheetId="3" hidden="1">#REF!,#REF!,#REF!,#REF!,#REF!,#REF!,#REF!</definedName>
    <definedName name="P1_SCOPE_SV_LD1" hidden="1">#REF!,#REF!,#REF!,#REF!,#REF!,#REF!,#REF!</definedName>
    <definedName name="P1_SCOPE_SV_PRT" localSheetId="4">#REF!,#REF!,#REF!,#REF!,#REF!,#REF!,#REF!</definedName>
    <definedName name="P1_SCOPE_SV_PRT" localSheetId="0">#REF!,#REF!,#REF!,#REF!,#REF!,#REF!,#REF!</definedName>
    <definedName name="P1_SCOPE_SV_PRT" localSheetId="1">#REF!,#REF!,#REF!,#REF!,#REF!,#REF!,#REF!</definedName>
    <definedName name="P1_SCOPE_SV_PRT" localSheetId="3">#REF!,#REF!,#REF!,#REF!,#REF!,#REF!,#REF!</definedName>
    <definedName name="P1_SCOPE_SV_PRT">#REF!,#REF!,#REF!,#REF!,#REF!,#REF!,#REF!</definedName>
    <definedName name="P1_SET_PROT" localSheetId="4" hidden="1">#REF!,#REF!,#REF!,#REF!,#REF!,#REF!,#REF!</definedName>
    <definedName name="P1_SET_PROT" localSheetId="0" hidden="1">#REF!,#REF!,#REF!,#REF!,#REF!,#REF!,#REF!</definedName>
    <definedName name="P1_SET_PROT" localSheetId="1" hidden="1">#REF!,#REF!,#REF!,#REF!,#REF!,#REF!,#REF!</definedName>
    <definedName name="P1_SET_PROT" localSheetId="3" hidden="1">#REF!,#REF!,#REF!,#REF!,#REF!,#REF!,#REF!</definedName>
    <definedName name="P1_SET_PROT" hidden="1">#REF!,#REF!,#REF!,#REF!,#REF!,#REF!,#REF!</definedName>
    <definedName name="P1_SET_PRT" localSheetId="4" hidden="1">#REF!,#REF!,#REF!,#REF!,#REF!,#REF!,#REF!</definedName>
    <definedName name="P1_SET_PRT" localSheetId="0" hidden="1">#REF!,#REF!,#REF!,#REF!,#REF!,#REF!,#REF!</definedName>
    <definedName name="P1_SET_PRT" localSheetId="1" hidden="1">#REF!,#REF!,#REF!,#REF!,#REF!,#REF!,#REF!</definedName>
    <definedName name="P1_SET_PRT" localSheetId="3" hidden="1">#REF!,#REF!,#REF!,#REF!,#REF!,#REF!,#REF!</definedName>
    <definedName name="P1_SET_PRT" hidden="1">#REF!,#REF!,#REF!,#REF!,#REF!,#REF!,#REF!</definedName>
    <definedName name="P1_T1_Protect" hidden="1">[43]перекрестка!$J$42:$K$46,[43]перекрестка!$J$49,[43]перекрестка!$J$50:$K$54,[43]перекрестка!$J$55,[43]перекрестка!$J$56:$K$60,[43]перекрестка!$J$62:$K$66</definedName>
    <definedName name="P1_T10?Data" localSheetId="4">#REF!,#REF!</definedName>
    <definedName name="P1_T10?Data" localSheetId="0">#REF!,#REF!</definedName>
    <definedName name="P1_T10?Data" localSheetId="1">#REF!,#REF!</definedName>
    <definedName name="P1_T10?Data" localSheetId="3">#REF!,#REF!</definedName>
    <definedName name="P1_T10?Data">#REF!,#REF!</definedName>
    <definedName name="P1_T11?Data" localSheetId="4">#REF!,#REF!,#REF!,#REF!,#REF!</definedName>
    <definedName name="P1_T11?Data" localSheetId="0">#REF!,#REF!,#REF!,#REF!,#REF!</definedName>
    <definedName name="P1_T11?Data" localSheetId="1">#REF!,#REF!,#REF!,#REF!,#REF!</definedName>
    <definedName name="P1_T11?Data" localSheetId="3">#REF!,#REF!,#REF!,#REF!,#REF!</definedName>
    <definedName name="P1_T11?Data">#REF!,#REF!,#REF!,#REF!,#REF!</definedName>
    <definedName name="P1_T12?Data" localSheetId="4">#REF!,#REF!,#REF!,#REF!,#REF!,#REF!,#REF!,#REF!,#REF!,#REF!,#REF!</definedName>
    <definedName name="P1_T12?Data" localSheetId="0">#REF!,#REF!,#REF!,#REF!,#REF!,#REF!,#REF!,#REF!,#REF!,#REF!,#REF!</definedName>
    <definedName name="P1_T12?Data" localSheetId="1">#REF!,#REF!,#REF!,#REF!,#REF!,#REF!,#REF!,#REF!,#REF!,#REF!,#REF!</definedName>
    <definedName name="P1_T12?Data" localSheetId="3">#REF!,#REF!,#REF!,#REF!,#REF!,#REF!,#REF!,#REF!,#REF!,#REF!,#REF!</definedName>
    <definedName name="P1_T12?Data">#REF!,#REF!,#REF!,#REF!,#REF!,#REF!,#REF!,#REF!,#REF!,#REF!,#REF!</definedName>
    <definedName name="P1_T16?axis?R?ДОГОВОР" hidden="1">'[44]16'!$E$76:$M$76,'[44]16'!$E$8:$M$8,'[44]16'!$E$12:$M$12,'[44]16'!$E$52:$M$52,'[44]16'!$E$16:$M$16,'[44]16'!$E$64:$M$64,'[44]16'!$E$84:$M$85,'[44]16'!$E$48:$M$48,'[44]16'!$E$80:$M$80,'[44]16'!$E$72:$M$72,'[44]16'!$E$44:$M$44</definedName>
    <definedName name="P1_T16?axis?R?ДОГОВОР?" hidden="1">'[44]16'!$A$76,'[44]16'!$A$84:$A$85,'[44]16'!$A$72,'[44]16'!$A$80,'[44]16'!$A$68,'[44]16'!$A$64,'[44]16'!$A$60,'[44]16'!$A$56,'[44]16'!$A$52,'[44]16'!$A$48,'[44]16'!$A$44,'[44]16'!$A$40,'[44]16'!$A$36,'[44]16'!$A$32,'[44]16'!$A$28,'[44]16'!$A$24,'[44]16'!$A$20</definedName>
    <definedName name="P1_T16?L1" hidden="1">'[44]16'!$A$74:$M$74,'[44]16'!$A$14:$M$14,'[44]16'!$A$10:$M$10,'[44]16'!$A$50:$M$50,'[44]16'!$A$6:$M$6,'[44]16'!$A$62:$M$62,'[44]16'!$A$78:$M$78,'[44]16'!$A$46:$M$46,'[44]16'!$A$82:$M$82,'[44]16'!$A$70:$M$70,'[44]16'!$A$42:$M$42</definedName>
    <definedName name="P1_T16?L1.x" hidden="1">'[44]16'!$A$76:$M$76,'[44]16'!$A$16:$M$16,'[44]16'!$A$12:$M$12,'[44]16'!$A$52:$M$52,'[44]16'!$A$8:$M$8,'[44]16'!$A$64:$M$64,'[44]16'!$A$80:$M$80,'[44]16'!$A$48:$M$48,'[44]16'!$A$84:$M$85,'[44]16'!$A$72:$M$72,'[44]16'!$A$44:$M$44</definedName>
    <definedName name="P1_T16_Protect" hidden="1">'[43]16'!$G$10:$K$14,'[43]16'!$G$17:$K$17,'[43]16'!$G$20:$K$20,'[43]16'!$G$23:$K$23,'[43]16'!$G$26:$K$26,'[43]16'!$G$29:$K$29,'[43]16'!$G$33:$K$34,'[43]16'!$G$38:$K$40</definedName>
    <definedName name="P1_T17?L4">'[30]29'!$J$18:$J$25,'[30]29'!$G$18:$G$25,'[30]29'!$G$35:$G$42,'[30]29'!$J$35:$J$42,'[30]29'!$G$60,'[30]29'!$J$60,'[30]29'!$M$60,'[30]29'!$P$60,'[30]29'!$P$18:$P$25,'[30]29'!$G$9:$G$16</definedName>
    <definedName name="P1_T17?unit?РУБ.ГКАЛ">'[30]29'!$F$44:$F$51,'[30]29'!$I$44:$I$51,'[30]29'!$L$44:$L$51,'[30]29'!$F$18:$F$25,'[30]29'!$I$60,'[30]29'!$L$60,'[30]29'!$O$60,'[30]29'!$F$60,'[30]29'!$F$9:$F$16,'[30]29'!$I$9:$I$16</definedName>
    <definedName name="P1_T17?unit?ТГКАЛ">'[30]29'!$M$18:$M$25,'[30]29'!$J$18:$J$25,'[30]29'!$G$18:$G$25,'[30]29'!$G$35:$G$42,'[30]29'!$J$35:$J$42,'[30]29'!$G$60,'[30]29'!$J$60,'[30]29'!$M$60,'[30]29'!$P$60,'[30]29'!$G$9:$G$16</definedName>
    <definedName name="P1_T17_Protection">'[30]29'!$O$47:$P$51,'[30]29'!$L$47:$M$51,'[30]29'!$L$53:$M$53,'[30]29'!$L$55:$M$59,'[30]29'!$O$53:$P$53,'[30]29'!$O$55:$P$59,'[30]29'!$F$12:$G$16,'[30]29'!$F$10:$G$10</definedName>
    <definedName name="P1_T18.1?Data" localSheetId="4">#REF!,#REF!,#REF!,#REF!,#REF!,#REF!,#REF!,#REF!,#REF!,#REF!</definedName>
    <definedName name="P1_T18.1?Data" localSheetId="0">#REF!,#REF!,#REF!,#REF!,#REF!,#REF!,#REF!,#REF!,#REF!,#REF!</definedName>
    <definedName name="P1_T18.1?Data" localSheetId="1">#REF!,#REF!,#REF!,#REF!,#REF!,#REF!,#REF!,#REF!,#REF!,#REF!</definedName>
    <definedName name="P1_T18.1?Data" localSheetId="3">#REF!,#REF!,#REF!,#REF!,#REF!,#REF!,#REF!,#REF!,#REF!,#REF!</definedName>
    <definedName name="P1_T18.1?Data">#REF!,#REF!,#REF!,#REF!,#REF!,#REF!,#REF!,#REF!,#REF!,#REF!</definedName>
    <definedName name="P1_T18.2_Protect" hidden="1">'[43]18.2'!$F$12:$J$19,'[43]18.2'!$F$22:$J$25,'[43]18.2'!$B$28:$J$30,'[43]18.2'!$F$32:$J$32,'[43]18.2'!$B$34:$J$36,'[43]18.2'!$F$40:$J$45,'[43]18.2'!$F$52:$J$52</definedName>
    <definedName name="P1_T19.1.1?Data" localSheetId="4">#REF!,#REF!,#REF!,#REF!,#REF!,#REF!,#REF!,#REF!,#REF!</definedName>
    <definedName name="P1_T19.1.1?Data" localSheetId="0">#REF!,#REF!,#REF!,#REF!,#REF!,#REF!,#REF!,#REF!,#REF!</definedName>
    <definedName name="P1_T19.1.1?Data" localSheetId="1">#REF!,#REF!,#REF!,#REF!,#REF!,#REF!,#REF!,#REF!,#REF!</definedName>
    <definedName name="P1_T19.1.1?Data" localSheetId="3">#REF!,#REF!,#REF!,#REF!,#REF!,#REF!,#REF!,#REF!,#REF!</definedName>
    <definedName name="P1_T19.1.1?Data">#REF!,#REF!,#REF!,#REF!,#REF!,#REF!,#REF!,#REF!,#REF!</definedName>
    <definedName name="P1_T19.1.2?Data" localSheetId="4">#REF!,#REF!,#REF!,#REF!,#REF!,#REF!,#REF!,#REF!,#REF!</definedName>
    <definedName name="P1_T19.1.2?Data" localSheetId="0">#REF!,#REF!,#REF!,#REF!,#REF!,#REF!,#REF!,#REF!,#REF!</definedName>
    <definedName name="P1_T19.1.2?Data" localSheetId="1">#REF!,#REF!,#REF!,#REF!,#REF!,#REF!,#REF!,#REF!,#REF!</definedName>
    <definedName name="P1_T19.1.2?Data" localSheetId="3">#REF!,#REF!,#REF!,#REF!,#REF!,#REF!,#REF!,#REF!,#REF!</definedName>
    <definedName name="P1_T19.1.2?Data">#REF!,#REF!,#REF!,#REF!,#REF!,#REF!,#REF!,#REF!,#REF!</definedName>
    <definedName name="P1_T19.2?Data" localSheetId="4">#REF!,#REF!,#REF!,#REF!,#REF!,#REF!,#REF!,#REF!,#REF!,#REF!</definedName>
    <definedName name="P1_T19.2?Data" localSheetId="0">#REF!,#REF!,#REF!,#REF!,#REF!,#REF!,#REF!,#REF!,#REF!,#REF!</definedName>
    <definedName name="P1_T19.2?Data" localSheetId="1">#REF!,#REF!,#REF!,#REF!,#REF!,#REF!,#REF!,#REF!,#REF!,#REF!</definedName>
    <definedName name="P1_T19.2?Data" localSheetId="3">#REF!,#REF!,#REF!,#REF!,#REF!,#REF!,#REF!,#REF!,#REF!,#REF!</definedName>
    <definedName name="P1_T19.2?Data">#REF!,#REF!,#REF!,#REF!,#REF!,#REF!,#REF!,#REF!,#REF!,#REF!</definedName>
    <definedName name="P1_T2.1?Data" localSheetId="4">#REF!,#REF!,#REF!,#REF!,#REF!,#REF!,#REF!,#REF!,#REF!,#REF!,#REF!</definedName>
    <definedName name="P1_T2.1?Data" localSheetId="0">#REF!,#REF!,#REF!,#REF!,#REF!,#REF!,#REF!,#REF!,#REF!,#REF!,#REF!</definedName>
    <definedName name="P1_T2.1?Data" localSheetId="1">#REF!,#REF!,#REF!,#REF!,#REF!,#REF!,#REF!,#REF!,#REF!,#REF!,#REF!</definedName>
    <definedName name="P1_T2.1?Data" localSheetId="3">#REF!,#REF!,#REF!,#REF!,#REF!,#REF!,#REF!,#REF!,#REF!,#REF!,#REF!</definedName>
    <definedName name="P1_T2.1?Data">#REF!,#REF!,#REF!,#REF!,#REF!,#REF!,#REF!,#REF!,#REF!,#REF!,#REF!</definedName>
    <definedName name="P1_T20_Protection" hidden="1">'[30]20'!$E$4:$H$4,'[30]20'!$E$13:$H$13,'[30]20'!$E$16:$H$17,'[30]20'!$E$19:$H$19,'[30]20'!$J$4:$M$4,'[30]20'!$J$8:$M$11,'[30]20'!$J$13:$M$13,'[30]20'!$J$16:$M$17,'[30]20'!$J$19:$M$19</definedName>
    <definedName name="P1_T21.1?Data" localSheetId="4">#REF!,#REF!,#REF!,#REF!,#REF!,#REF!,#REF!,#REF!,#REF!,#REF!</definedName>
    <definedName name="P1_T21.1?Data" localSheetId="0">#REF!,#REF!,#REF!,#REF!,#REF!,#REF!,#REF!,#REF!,#REF!,#REF!</definedName>
    <definedName name="P1_T21.1?Data" localSheetId="1">#REF!,#REF!,#REF!,#REF!,#REF!,#REF!,#REF!,#REF!,#REF!,#REF!</definedName>
    <definedName name="P1_T21.1?Data" localSheetId="3">#REF!,#REF!,#REF!,#REF!,#REF!,#REF!,#REF!,#REF!,#REF!,#REF!</definedName>
    <definedName name="P1_T21.1?Data">#REF!,#REF!,#REF!,#REF!,#REF!,#REF!,#REF!,#REF!,#REF!,#REF!</definedName>
    <definedName name="P1_T21.2.1?Data" localSheetId="4">#REF!,#REF!,#REF!,#REF!,#REF!,#REF!,#REF!,#REF!,#REF!</definedName>
    <definedName name="P1_T21.2.1?Data" localSheetId="0">#REF!,#REF!,#REF!,#REF!,#REF!,#REF!,#REF!,#REF!,#REF!</definedName>
    <definedName name="P1_T21.2.1?Data" localSheetId="1">#REF!,#REF!,#REF!,#REF!,#REF!,#REF!,#REF!,#REF!,#REF!</definedName>
    <definedName name="P1_T21.2.1?Data" localSheetId="3">#REF!,#REF!,#REF!,#REF!,#REF!,#REF!,#REF!,#REF!,#REF!</definedName>
    <definedName name="P1_T21.2.1?Data">#REF!,#REF!,#REF!,#REF!,#REF!,#REF!,#REF!,#REF!,#REF!</definedName>
    <definedName name="P1_T21.2.2?Data" localSheetId="4">#REF!,#REF!,#REF!,#REF!,#REF!,#REF!,#REF!,#REF!,#REF!</definedName>
    <definedName name="P1_T21.2.2?Data" localSheetId="0">#REF!,#REF!,#REF!,#REF!,#REF!,#REF!,#REF!,#REF!,#REF!</definedName>
    <definedName name="P1_T21.2.2?Data" localSheetId="1">#REF!,#REF!,#REF!,#REF!,#REF!,#REF!,#REF!,#REF!,#REF!</definedName>
    <definedName name="P1_T21.2.2?Data" localSheetId="3">#REF!,#REF!,#REF!,#REF!,#REF!,#REF!,#REF!,#REF!,#REF!</definedName>
    <definedName name="P1_T21.2.2?Data">#REF!,#REF!,#REF!,#REF!,#REF!,#REF!,#REF!,#REF!,#REF!</definedName>
    <definedName name="P1_T21.4?Data" localSheetId="4">#REF!,#REF!,#REF!,#REF!,#REF!,#REF!,#REF!,#REF!,#REF!,#REF!</definedName>
    <definedName name="P1_T21.4?Data" localSheetId="0">#REF!,#REF!,#REF!,#REF!,#REF!,#REF!,#REF!,#REF!,#REF!,#REF!</definedName>
    <definedName name="P1_T21.4?Data" localSheetId="1">#REF!,#REF!,#REF!,#REF!,#REF!,#REF!,#REF!,#REF!,#REF!,#REF!</definedName>
    <definedName name="P1_T21.4?Data" localSheetId="3">#REF!,#REF!,#REF!,#REF!,#REF!,#REF!,#REF!,#REF!,#REF!,#REF!</definedName>
    <definedName name="P1_T21.4?Data">#REF!,#REF!,#REF!,#REF!,#REF!,#REF!,#REF!,#REF!,#REF!,#REF!</definedName>
    <definedName name="P1_T21_Protection">'[30]21'!$O$31:$S$33,'[30]21'!$E$11,'[30]21'!$G$11:$K$11,'[30]21'!$M$11,'[30]21'!$O$11:$S$11,'[30]21'!$E$14:$E$16,'[30]21'!$G$14:$K$16,'[30]21'!$M$14:$M$16,'[30]21'!$O$14:$S$16</definedName>
    <definedName name="P1_T23_Protection">'[30]23'!$F$9:$J$25,'[30]23'!$O$9:$P$25,'[30]23'!$A$32:$A$34,'[30]23'!$F$32:$J$34,'[30]23'!$O$32:$P$34,'[30]23'!$A$37:$A$53,'[30]23'!$F$37:$J$53,'[30]23'!$O$37:$P$53</definedName>
    <definedName name="P1_T25_protection">'[30]25'!$G$8:$J$21,'[30]25'!$G$24:$J$28,'[30]25'!$G$30:$J$33,'[30]25'!$G$35:$J$37,'[30]25'!$G$41:$J$42,'[30]25'!$L$8:$O$21,'[30]25'!$L$24:$O$28,'[30]25'!$L$30:$O$33</definedName>
    <definedName name="P1_T26_Protection">'[30]26'!$B$34:$B$36,'[30]26'!$F$8:$I$8,'[30]26'!$F$10:$I$11,'[30]26'!$F$13:$I$15,'[30]26'!$F$18:$I$19,'[30]26'!$F$22:$I$24,'[30]26'!$F$26:$I$26,'[30]26'!$F$29:$I$32</definedName>
    <definedName name="P1_T27?L3.1" localSheetId="4">#REF!,#REF!,#REF!,#REF!,#REF!</definedName>
    <definedName name="P1_T27?L3.1" localSheetId="0">#REF!,#REF!,#REF!,#REF!,#REF!</definedName>
    <definedName name="P1_T27?L3.1" localSheetId="1">#REF!,#REF!,#REF!,#REF!,#REF!</definedName>
    <definedName name="P1_T27?L3.1" localSheetId="3">#REF!,#REF!,#REF!,#REF!,#REF!</definedName>
    <definedName name="P1_T27?L3.1">#REF!,#REF!,#REF!,#REF!,#REF!</definedName>
    <definedName name="P1_T27?L3.2" localSheetId="4">#REF!,#REF!,#REF!,#REF!,#REF!</definedName>
    <definedName name="P1_T27?L3.2" localSheetId="0">#REF!,#REF!,#REF!,#REF!,#REF!</definedName>
    <definedName name="P1_T27?L3.2" localSheetId="1">#REF!,#REF!,#REF!,#REF!,#REF!</definedName>
    <definedName name="P1_T27?L3.2" localSheetId="3">#REF!,#REF!,#REF!,#REF!,#REF!</definedName>
    <definedName name="P1_T27?L3.2">#REF!,#REF!,#REF!,#REF!,#REF!</definedName>
    <definedName name="P1_T27?L4" localSheetId="4">#REF!,#REF!,#REF!,#REF!,#REF!,#REF!,#REF!,#REF!</definedName>
    <definedName name="P1_T27?L4" localSheetId="0">#REF!,#REF!,#REF!,#REF!,#REF!,#REF!,#REF!,#REF!</definedName>
    <definedName name="P1_T27?L4" localSheetId="1">#REF!,#REF!,#REF!,#REF!,#REF!,#REF!,#REF!,#REF!</definedName>
    <definedName name="P1_T27?L4" localSheetId="3">#REF!,#REF!,#REF!,#REF!,#REF!,#REF!,#REF!,#REF!</definedName>
    <definedName name="P1_T27?L4">#REF!,#REF!,#REF!,#REF!,#REF!,#REF!,#REF!,#REF!</definedName>
    <definedName name="P1_T27?L4.1" localSheetId="4">#REF!,#REF!,#REF!,#REF!,#REF!,#REF!</definedName>
    <definedName name="P1_T27?L4.1" localSheetId="0">#REF!,#REF!,#REF!,#REF!,#REF!,#REF!</definedName>
    <definedName name="P1_T27?L4.1" localSheetId="1">#REF!,#REF!,#REF!,#REF!,#REF!,#REF!</definedName>
    <definedName name="P1_T27?L4.1" localSheetId="3">#REF!,#REF!,#REF!,#REF!,#REF!,#REF!</definedName>
    <definedName name="P1_T27?L4.1">#REF!,#REF!,#REF!,#REF!,#REF!,#REF!</definedName>
    <definedName name="P1_T27?L4.1.1.1" localSheetId="4">#REF!,#REF!,#REF!,#REF!,#REF!,#REF!</definedName>
    <definedName name="P1_T27?L4.1.1.1" localSheetId="0">#REF!,#REF!,#REF!,#REF!,#REF!,#REF!</definedName>
    <definedName name="P1_T27?L4.1.1.1" localSheetId="1">#REF!,#REF!,#REF!,#REF!,#REF!,#REF!</definedName>
    <definedName name="P1_T27?L4.1.1.1" localSheetId="3">#REF!,#REF!,#REF!,#REF!,#REF!,#REF!</definedName>
    <definedName name="P1_T27?L4.1.1.1">#REF!,#REF!,#REF!,#REF!,#REF!,#REF!</definedName>
    <definedName name="P1_T27?L4.1.2" localSheetId="4">#REF!,#REF!,#REF!,#REF!,#REF!,#REF!</definedName>
    <definedName name="P1_T27?L4.1.2" localSheetId="0">#REF!,#REF!,#REF!,#REF!,#REF!,#REF!</definedName>
    <definedName name="P1_T27?L4.1.2" localSheetId="1">#REF!,#REF!,#REF!,#REF!,#REF!,#REF!</definedName>
    <definedName name="P1_T27?L4.1.2" localSheetId="3">#REF!,#REF!,#REF!,#REF!,#REF!,#REF!</definedName>
    <definedName name="P1_T27?L4.1.2">#REF!,#REF!,#REF!,#REF!,#REF!,#REF!</definedName>
    <definedName name="P1_T27?L4.2" localSheetId="4">#REF!</definedName>
    <definedName name="P1_T27?L4.2" localSheetId="0">#REF!</definedName>
    <definedName name="P1_T27?L4.2" localSheetId="1">#REF!</definedName>
    <definedName name="P1_T27?L4.2" localSheetId="3">#REF!</definedName>
    <definedName name="P1_T27?L4.2">#REF!</definedName>
    <definedName name="P1_T27_Protection">'[30]27'!$B$34:$B$36,'[30]27'!$F$8:$I$8,'[30]27'!$F$10:$I$11,'[30]27'!$F$13:$I$15,'[30]27'!$F$18:$I$19,'[30]27'!$F$22:$I$24,'[30]27'!$F$26:$I$26,'[30]27'!$F$29:$I$32</definedName>
    <definedName name="P1_T28.3?unit?РУБ.ГКАЛ" localSheetId="4">#REF!,#REF!,#REF!</definedName>
    <definedName name="P1_T28.3?unit?РУБ.ГКАЛ" localSheetId="0">#REF!,#REF!,#REF!</definedName>
    <definedName name="P1_T28.3?unit?РУБ.ГКАЛ" localSheetId="1">#REF!,#REF!,#REF!</definedName>
    <definedName name="P1_T28.3?unit?РУБ.ГКАЛ" localSheetId="3">#REF!,#REF!,#REF!</definedName>
    <definedName name="P1_T28.3?unit?РУБ.ГКАЛ">#REF!,#REF!,#REF!</definedName>
    <definedName name="P1_T28?axis?R?ПЭ">'[30]28'!$D$16:$I$18,'[30]28'!$D$22:$I$24,'[30]28'!$D$28:$I$30,'[30]28'!$D$37:$I$39,'[30]28'!$D$42:$I$44,'[30]28'!$D$48:$I$50,'[30]28'!$D$54:$I$56,'[30]28'!$D$63:$I$65</definedName>
    <definedName name="P1_T28?axis?R?ПЭ?">'[30]28'!$B$16:$B$18,'[30]28'!$B$22:$B$24,'[30]28'!$B$28:$B$30,'[30]28'!$B$37:$B$39,'[30]28'!$B$42:$B$44,'[30]28'!$B$48:$B$50,'[30]28'!$B$54:$B$56,'[30]28'!$B$63:$B$65</definedName>
    <definedName name="P1_T28?Data">'[30]28'!$G$242:$H$265,'[30]28'!$D$242:$E$265,'[30]28'!$G$216:$H$239,'[30]28'!$D$268:$E$292,'[30]28'!$G$268:$H$292,'[30]28'!$D$216:$E$239,'[30]28'!$G$190:$H$213</definedName>
    <definedName name="P1_T28_Protection">'[30]28'!$B$74:$B$76,'[30]28'!$B$80:$B$82,'[30]28'!$B$89:$B$91,'[30]28'!$B$94:$B$96,'[30]28'!$B$100:$B$102,'[30]28'!$B$106:$B$108,'[30]28'!$B$115:$B$117,'[30]28'!$B$120:$B$122</definedName>
    <definedName name="P1_T29?item_ext?1СТ" localSheetId="4">#REF!</definedName>
    <definedName name="P1_T29?item_ext?1СТ" localSheetId="0">#REF!</definedName>
    <definedName name="P1_T29?item_ext?1СТ" localSheetId="1">#REF!</definedName>
    <definedName name="P1_T29?item_ext?1СТ" localSheetId="3">#REF!</definedName>
    <definedName name="P1_T29?item_ext?1СТ">#REF!</definedName>
    <definedName name="P1_T29?item_ext?2СТ.М" localSheetId="4">#REF!</definedName>
    <definedName name="P1_T29?item_ext?2СТ.М" localSheetId="0">#REF!</definedName>
    <definedName name="P1_T29?item_ext?2СТ.М" localSheetId="1">#REF!</definedName>
    <definedName name="P1_T29?item_ext?2СТ.М" localSheetId="3">#REF!</definedName>
    <definedName name="P1_T29?item_ext?2СТ.М">#REF!</definedName>
    <definedName name="P1_T29?item_ext?2СТ.Э" localSheetId="4">#REF!</definedName>
    <definedName name="P1_T29?item_ext?2СТ.Э" localSheetId="0">#REF!</definedName>
    <definedName name="P1_T29?item_ext?2СТ.Э" localSheetId="1">#REF!</definedName>
    <definedName name="P1_T29?item_ext?2СТ.Э" localSheetId="3">#REF!</definedName>
    <definedName name="P1_T29?item_ext?2СТ.Э">#REF!</definedName>
    <definedName name="P1_T29?L10" localSheetId="4">#REF!,#REF!,#REF!</definedName>
    <definedName name="P1_T29?L10" localSheetId="0">#REF!,#REF!,#REF!</definedName>
    <definedName name="P1_T29?L10" localSheetId="1">#REF!,#REF!,#REF!</definedName>
    <definedName name="P1_T29?L10" localSheetId="3">#REF!,#REF!,#REF!</definedName>
    <definedName name="P1_T29?L10">#REF!,#REF!,#REF!</definedName>
    <definedName name="P1_T29?L5" localSheetId="4">#REF!,#REF!,#REF!,#REF!,#REF!,#REF!,#REF!</definedName>
    <definedName name="P1_T29?L5" localSheetId="0">#REF!,#REF!,#REF!,#REF!,#REF!,#REF!,#REF!</definedName>
    <definedName name="P1_T29?L5" localSheetId="1">#REF!,#REF!,#REF!,#REF!,#REF!,#REF!,#REF!</definedName>
    <definedName name="P1_T29?L5" localSheetId="3">#REF!,#REF!,#REF!,#REF!,#REF!,#REF!,#REF!</definedName>
    <definedName name="P1_T29?L5">#REF!,#REF!,#REF!,#REF!,#REF!,#REF!,#REF!</definedName>
    <definedName name="P1_T29?L6" localSheetId="4">#REF!,#REF!,#REF!,#REF!,#REF!,#REF!,#REF!</definedName>
    <definedName name="P1_T29?L6" localSheetId="0">#REF!,#REF!,#REF!,#REF!,#REF!,#REF!,#REF!</definedName>
    <definedName name="P1_T29?L6" localSheetId="1">#REF!,#REF!,#REF!,#REF!,#REF!,#REF!,#REF!</definedName>
    <definedName name="P1_T29?L6" localSheetId="3">#REF!,#REF!,#REF!,#REF!,#REF!,#REF!,#REF!</definedName>
    <definedName name="P1_T29?L6">#REF!,#REF!,#REF!,#REF!,#REF!,#REF!,#REF!</definedName>
    <definedName name="P1_T4_Protect" hidden="1">'[43]4'!$G$20:$J$20,'[43]4'!$G$22:$J$22,'[43]4'!$G$24:$J$28,'[43]4'!$L$11:$O$17,'[43]4'!$L$20:$O$20,'[43]4'!$L$22:$O$22,'[43]4'!$L$24:$O$28,'[43]4'!$Q$11:$T$17,'[43]4'!$Q$20:$T$20</definedName>
    <definedName name="P1_T6_Protect">'[43]6'!$D$46:$H$55,'[43]6'!$J$46:$N$55,'[43]6'!$D$57:$H$59,'[43]6'!$J$57:$N$59,'[43]6'!$B$10:$B$19,'[43]6'!$D$10:$H$19,'[43]6'!$J$10:$N$19,'[43]6'!$D$21:$H$23,'[43]6'!$J$21:$N$23</definedName>
    <definedName name="P1_T7?Data" localSheetId="4">#REF!,#REF!,#REF!,#REF!,#REF!,#REF!,#REF!,#REF!,#REF!,#REF!,#REF!,#REF!</definedName>
    <definedName name="P1_T7?Data" localSheetId="0">#REF!,#REF!,#REF!,#REF!,#REF!,#REF!,#REF!,#REF!,#REF!,#REF!,#REF!,#REF!</definedName>
    <definedName name="P1_T7?Data" localSheetId="1">#REF!,#REF!,#REF!,#REF!,#REF!,#REF!,#REF!,#REF!,#REF!,#REF!,#REF!,#REF!</definedName>
    <definedName name="P1_T7?Data" localSheetId="3">#REF!,#REF!,#REF!,#REF!,#REF!,#REF!,#REF!,#REF!,#REF!,#REF!,#REF!,#REF!</definedName>
    <definedName name="P1_T7?Data">#REF!,#REF!,#REF!,#REF!,#REF!,#REF!,#REF!,#REF!,#REF!,#REF!,#REF!,#REF!</definedName>
    <definedName name="P10_SCOPE_FULL_LOAD" localSheetId="4" hidden="1">#REF!,#REF!,#REF!,#REF!,#REF!,#REF!</definedName>
    <definedName name="P10_SCOPE_FULL_LOAD" localSheetId="0" hidden="1">#REF!,#REF!,#REF!,#REF!,#REF!,#REF!</definedName>
    <definedName name="P10_SCOPE_FULL_LOAD" localSheetId="1" hidden="1">#REF!,#REF!,#REF!,#REF!,#REF!,#REF!</definedName>
    <definedName name="P10_SCOPE_FULL_LOAD" localSheetId="3" hidden="1">#REF!,#REF!,#REF!,#REF!,#REF!,#REF!</definedName>
    <definedName name="P10_SCOPE_FULL_LOAD" hidden="1">#REF!,#REF!,#REF!,#REF!,#REF!,#REF!</definedName>
    <definedName name="P10_T1_Protect">[43]перекрестка!$F$42:$H$46,[43]перекрестка!$F$49:$G$49,[43]перекрестка!$F$50:$H$54,[43]перекрестка!$F$55:$G$55,[43]перекрестка!$F$56:$H$60</definedName>
    <definedName name="P10_T28_Protection">'[30]28'!$G$167:$H$169,'[30]28'!$D$172:$E$174,'[30]28'!$G$172:$H$174,'[30]28'!$D$178:$E$180,'[30]28'!$G$178:$H$181,'[30]28'!$D$184:$E$186,'[30]28'!$G$184:$H$186</definedName>
    <definedName name="P11_SCOPE_FULL_LOAD" localSheetId="4" hidden="1">#REF!,#REF!,#REF!,#REF!,#REF!</definedName>
    <definedName name="P11_SCOPE_FULL_LOAD" localSheetId="0" hidden="1">#REF!,#REF!,#REF!,#REF!,#REF!</definedName>
    <definedName name="P11_SCOPE_FULL_LOAD" localSheetId="1" hidden="1">#REF!,#REF!,#REF!,#REF!,#REF!</definedName>
    <definedName name="P11_SCOPE_FULL_LOAD" localSheetId="3" hidden="1">#REF!,#REF!,#REF!,#REF!,#REF!</definedName>
    <definedName name="P11_SCOPE_FULL_LOAD" hidden="1">#REF!,#REF!,#REF!,#REF!,#REF!</definedName>
    <definedName name="P11_T1_Protect">[43]перекрестка!$F$62:$H$66,[43]перекрестка!$F$68:$H$72,[43]перекрестка!$F$74:$H$78,[43]перекрестка!$F$80:$H$84,[43]перекрестка!$F$89:$G$89</definedName>
    <definedName name="P11_T28_Protection">'[30]28'!$D$193:$E$195,'[30]28'!$G$193:$H$195,'[30]28'!$D$198:$E$200,'[30]28'!$G$198:$H$200,'[30]28'!$D$204:$E$206,'[30]28'!$G$204:$H$206,'[30]28'!$D$210:$E$212,'[30]28'!$B$68:$B$70</definedName>
    <definedName name="P12_SCOPE_FULL_LOAD" localSheetId="4" hidden="1">#REF!,#REF!,#REF!,#REF!,#REF!,#REF!</definedName>
    <definedName name="P12_SCOPE_FULL_LOAD" localSheetId="0" hidden="1">#REF!,#REF!,#REF!,#REF!,#REF!,#REF!</definedName>
    <definedName name="P12_SCOPE_FULL_LOAD" localSheetId="1" hidden="1">#REF!,#REF!,#REF!,#REF!,#REF!,#REF!</definedName>
    <definedName name="P12_SCOPE_FULL_LOAD" localSheetId="3" hidden="1">#REF!,#REF!,#REF!,#REF!,#REF!,#REF!</definedName>
    <definedName name="P12_SCOPE_FULL_LOAD" hidden="1">#REF!,#REF!,#REF!,#REF!,#REF!,#REF!</definedName>
    <definedName name="P12_T1_Protect">[43]перекрестка!$F$90:$H$94,[43]перекрестка!$F$95:$G$95,[43]перекрестка!$F$96:$H$100,[43]перекрестка!$F$102:$H$106,[43]перекрестка!$F$108:$H$112</definedName>
    <definedName name="P12_T28_Protection" localSheetId="4">[0]!P1_T28_Protection,[0]!P2_T28_Protection,[0]!P3_T28_Protection,[0]!P4_T28_Protection,[0]!P5_T28_Protection,[0]!P6_T28_Protection,[0]!P7_T28_Protection,[0]!P8_T28_Protection</definedName>
    <definedName name="P12_T28_Protection" localSheetId="0">[2]!P1_T28_Protection,[2]!P2_T28_Protection,[2]!P3_T28_Protection,[2]!P4_T28_Protection,[2]!P5_T28_Protection,[2]!P6_T28_Protection,[2]!P7_T28_Protection,[2]!P8_T28_Protection</definedName>
    <definedName name="P12_T28_Protection" localSheetId="1">P1_T28_Protection,P2_T28_Protection,P3_T28_Protection,P4_T28_Protection,P5_T28_Protection,P6_T28_Protection,P7_T28_Protection,P8_T28_Protection</definedName>
    <definedName name="P12_T28_Protection" localSheetId="2">P1_T28_Protection,P2_T28_Protection,P3_T28_Protection,P4_T28_Protection,P5_T28_Protection,P6_T28_Protection,P7_T28_Protection,P8_T28_Protection</definedName>
    <definedName name="P12_T28_Protection" localSheetId="3">[0]!P1_T28_Protection,[0]!P2_T28_Protection,[0]!P3_T28_Protection,[0]!P4_T28_Protection,[0]!P5_T28_Protection,[0]!P6_T28_Protection,[0]!P7_T28_Protection,[0]!P8_T28_Protection</definedName>
    <definedName name="P12_T28_Protection">P1_T28_Protection,P2_T28_Protection,P3_T28_Protection,P4_T28_Protection,P5_T28_Protection,P6_T28_Protection,P7_T28_Protection,P8_T28_Protection</definedName>
    <definedName name="P13_SCOPE_FULL_LOAD" localSheetId="4" hidden="1">#REF!,#REF!,#REF!,#REF!,#REF!,#REF!</definedName>
    <definedName name="P13_SCOPE_FULL_LOAD" localSheetId="0" hidden="1">#REF!,#REF!,#REF!,#REF!,#REF!,#REF!</definedName>
    <definedName name="P13_SCOPE_FULL_LOAD" localSheetId="1" hidden="1">#REF!,#REF!,#REF!,#REF!,#REF!,#REF!</definedName>
    <definedName name="P13_SCOPE_FULL_LOAD" localSheetId="3" hidden="1">#REF!,#REF!,#REF!,#REF!,#REF!,#REF!</definedName>
    <definedName name="P13_SCOPE_FULL_LOAD" hidden="1">#REF!,#REF!,#REF!,#REF!,#REF!,#REF!</definedName>
    <definedName name="P13_T1_Protect">[43]перекрестка!$F$114:$H$118,[43]перекрестка!$F$120:$H$124,[43]перекрестка!$F$127:$G$127,[43]перекрестка!$F$128:$H$132,[43]перекрестка!$F$133:$G$133</definedName>
    <definedName name="P14_SCOPE_FULL_LOAD" localSheetId="4" hidden="1">#REF!,#REF!,#REF!,#REF!,#REF!,#REF!</definedName>
    <definedName name="P14_SCOPE_FULL_LOAD" localSheetId="0" hidden="1">#REF!,#REF!,#REF!,#REF!,#REF!,#REF!</definedName>
    <definedName name="P14_SCOPE_FULL_LOAD" localSheetId="1" hidden="1">#REF!,#REF!,#REF!,#REF!,#REF!,#REF!</definedName>
    <definedName name="P14_SCOPE_FULL_LOAD" localSheetId="3" hidden="1">#REF!,#REF!,#REF!,#REF!,#REF!,#REF!</definedName>
    <definedName name="P14_SCOPE_FULL_LOAD" hidden="1">#REF!,#REF!,#REF!,#REF!,#REF!,#REF!</definedName>
    <definedName name="P14_T1_Protect">[43]перекрестка!$F$134:$H$138,[43]перекрестка!$F$140:$H$144,[43]перекрестка!$F$146:$H$150,[43]перекрестка!$F$152:$H$156,[43]перекрестка!$F$158:$H$162</definedName>
    <definedName name="P15_SCOPE_FULL_LOAD" localSheetId="4" hidden="1">#REF!,#REF!,#REF!,#REF!,#REF!,'12.-2019'!P1_SCOPE_FULL_LOAD</definedName>
    <definedName name="P15_SCOPE_FULL_LOAD" localSheetId="0" hidden="1">#REF!,#REF!,#REF!,#REF!,#REF!,'7.1.- 2019'!P1_SCOPE_FULL_LOAD</definedName>
    <definedName name="P15_SCOPE_FULL_LOAD" localSheetId="1" hidden="1">#REF!,#REF!,#REF!,#REF!,#REF!,'7.2.-2019'!P1_SCOPE_FULL_LOAD</definedName>
    <definedName name="P15_SCOPE_FULL_LOAD" localSheetId="2" hidden="1">#REF!,#REF!,#REF!,#REF!,#REF!,P1_SCOPE_FULL_LOAD</definedName>
    <definedName name="P15_SCOPE_FULL_LOAD" localSheetId="3" hidden="1">#REF!,#REF!,#REF!,#REF!,#REF!,'9.-2019'!P1_SCOPE_FULL_LOAD</definedName>
    <definedName name="P15_SCOPE_FULL_LOAD" hidden="1">#REF!,#REF!,#REF!,#REF!,#REF!,P1_SCOPE_FULL_LOAD</definedName>
    <definedName name="P15_T1_Protect" hidden="1">[43]перекрестка!$J$158:$K$162,[43]перекрестка!$J$152:$K$156,[43]перекрестка!$J$146:$K$150,[43]перекрестка!$J$140:$K$144,[43]перекрестка!$J$11</definedName>
    <definedName name="P16_SCOPE_FULL_LOAD" localSheetId="4" hidden="1">'12.-2019'!P2_SCOPE_FULL_LOAD,'12.-2019'!P3_SCOPE_FULL_LOAD,'12.-2019'!P4_SCOPE_FULL_LOAD,'12.-2019'!P5_SCOPE_FULL_LOAD,'12.-2019'!P6_SCOPE_FULL_LOAD,'12.-2019'!P7_SCOPE_FULL_LOAD,'12.-2019'!P8_SCOPE_FULL_LOAD</definedName>
    <definedName name="P16_SCOPE_FULL_LOAD" localSheetId="0" hidden="1">'7.1.- 2019'!P2_SCOPE_FULL_LOAD,'7.1.- 2019'!P3_SCOPE_FULL_LOAD,'7.1.- 2019'!P4_SCOPE_FULL_LOAD,'7.1.- 2019'!P5_SCOPE_FULL_LOAD,'7.1.- 2019'!P6_SCOPE_FULL_LOAD,'7.1.- 2019'!P7_SCOPE_FULL_LOAD,'7.1.- 2019'!P8_SCOPE_FULL_LOAD</definedName>
    <definedName name="P16_SCOPE_FULL_LOAD" localSheetId="1" hidden="1">'7.2.-2019'!P2_SCOPE_FULL_LOAD,'7.2.-2019'!P3_SCOPE_FULL_LOAD,'7.2.-2019'!P4_SCOPE_FULL_LOAD,'7.2.-2019'!P5_SCOPE_FULL_LOAD,'7.2.-2019'!P6_SCOPE_FULL_LOAD,'7.2.-2019'!P7_SCOPE_FULL_LOAD,'7.2.-2019'!P8_SCOPE_FULL_LOAD</definedName>
    <definedName name="P16_SCOPE_FULL_LOAD" localSheetId="3" hidden="1">'9.-2019'!P2_SCOPE_FULL_LOAD,'9.-2019'!P3_SCOPE_FULL_LOAD,'9.-2019'!P4_SCOPE_FULL_LOAD,'9.-2019'!P5_SCOPE_FULL_LOAD,'9.-2019'!P6_SCOPE_FULL_LOAD,'9.-2019'!P7_SCOPE_FULL_LOAD,'9.-2019'!P8_SCOPE_FULL_LOAD</definedName>
    <definedName name="P16_SCOPE_FULL_LOAD" hidden="1">[2]!P2_SCOPE_FULL_LOAD,[2]!P3_SCOPE_FULL_LOAD,[2]!P4_SCOPE_FULL_LOAD,[2]!P5_SCOPE_FULL_LOAD,[2]!P6_SCOPE_FULL_LOAD,[2]!P7_SCOPE_FULL_LOAD,[2]!P8_SCOPE_FULL_LOAD</definedName>
    <definedName name="P16_T1_Protect" hidden="1">[43]перекрестка!$J$12:$K$16,[43]перекрестка!$J$17,[43]перекрестка!$J$18:$K$22,[43]перекрестка!$J$24:$K$28,[43]перекрестка!$J$30:$K$34,[43]перекрестка!$F$23:$G$23</definedName>
    <definedName name="P17_SCOPE_FULL_LOAD" localSheetId="4" hidden="1">'12.-2019'!P9_SCOPE_FULL_LOAD,'12.-2019'!P10_SCOPE_FULL_LOAD,'12.-2019'!P11_SCOPE_FULL_LOAD,'12.-2019'!P12_SCOPE_FULL_LOAD,'12.-2019'!P13_SCOPE_FULL_LOAD,'12.-2019'!P14_SCOPE_FULL_LOAD,'12.-2019'!P15_SCOPE_FULL_LOAD</definedName>
    <definedName name="P17_SCOPE_FULL_LOAD" localSheetId="0" hidden="1">'7.1.- 2019'!P9_SCOPE_FULL_LOAD,'7.1.- 2019'!P10_SCOPE_FULL_LOAD,'7.1.- 2019'!P11_SCOPE_FULL_LOAD,'7.1.- 2019'!P12_SCOPE_FULL_LOAD,'7.1.- 2019'!P13_SCOPE_FULL_LOAD,'7.1.- 2019'!P14_SCOPE_FULL_LOAD,'7.1.- 2019'!P15_SCOPE_FULL_LOAD</definedName>
    <definedName name="P17_SCOPE_FULL_LOAD" localSheetId="1" hidden="1">'7.2.-2019'!P9_SCOPE_FULL_LOAD,'7.2.-2019'!P10_SCOPE_FULL_LOAD,'7.2.-2019'!P11_SCOPE_FULL_LOAD,'7.2.-2019'!P12_SCOPE_FULL_LOAD,'7.2.-2019'!P13_SCOPE_FULL_LOAD,'7.2.-2019'!P14_SCOPE_FULL_LOAD,'7.2.-2019'!P15_SCOPE_FULL_LOAD</definedName>
    <definedName name="P17_SCOPE_FULL_LOAD" localSheetId="2" hidden="1">[2]!P9_SCOPE_FULL_LOAD,P10_SCOPE_FULL_LOAD,P11_SCOPE_FULL_LOAD,P12_SCOPE_FULL_LOAD,P13_SCOPE_FULL_LOAD,P14_SCOPE_FULL_LOAD,'8-2019'!P15_SCOPE_FULL_LOAD</definedName>
    <definedName name="P17_SCOPE_FULL_LOAD" localSheetId="3" hidden="1">'9.-2019'!P9_SCOPE_FULL_LOAD,'9.-2019'!P10_SCOPE_FULL_LOAD,'9.-2019'!P11_SCOPE_FULL_LOAD,'9.-2019'!P12_SCOPE_FULL_LOAD,'9.-2019'!P13_SCOPE_FULL_LOAD,'9.-2019'!P14_SCOPE_FULL_LOAD,'9.-2019'!P15_SCOPE_FULL_LOAD</definedName>
    <definedName name="P17_SCOPE_FULL_LOAD" hidden="1">[2]!P9_SCOPE_FULL_LOAD,P10_SCOPE_FULL_LOAD,P11_SCOPE_FULL_LOAD,P12_SCOPE_FULL_LOAD,P13_SCOPE_FULL_LOAD,P14_SCOPE_FULL_LOAD,P15_SCOPE_FULL_LOAD</definedName>
    <definedName name="P17_T1_Protect" hidden="1">[43]перекрестка!$F$29:$G$29,[43]перекрестка!$F$61:$G$61,[43]перекрестка!$F$67:$G$67,[43]перекрестка!$F$101:$G$101,[43]перекрестка!$F$107:$G$107</definedName>
    <definedName name="P18_T1_Protect" localSheetId="4" hidden="1">[43]перекрестка!$F$139:$G$139,[43]перекрестка!$F$145:$G$145,[43]перекрестка!$J$36:$K$40,[0]!P1_T1_Protect,[0]!P2_T1_Protect,[0]!P3_T1_Protect,[0]!P4_T1_Protect</definedName>
    <definedName name="P18_T1_Protect" localSheetId="0" hidden="1">[43]перекрестка!$F$139:$G$139,[43]перекрестка!$F$145:$G$145,[43]перекрестка!$J$36:$K$40,[2]!P1_T1_Protect,[2]!P2_T1_Protect,[2]!P3_T1_Protect,[2]!P4_T1_Protect</definedName>
    <definedName name="P18_T1_Protect" localSheetId="1" hidden="1">[43]перекрестка!$F$139:$G$139,[43]перекрестка!$F$145:$G$145,[43]перекрестка!$J$36:$K$40,P1_T1_Protect,P2_T1_Protect,P3_T1_Protect,P4_T1_Protect</definedName>
    <definedName name="P18_T1_Protect" localSheetId="2" hidden="1">[43]перекрестка!$F$139:$G$139,[43]перекрестка!$F$145:$G$145,[43]перекрестка!$J$36:$K$40,P1_T1_Protect,P2_T1_Protect,P3_T1_Protect,P4_T1_Protect</definedName>
    <definedName name="P18_T1_Protect" localSheetId="3" hidden="1">[43]перекрестка!$F$139:$G$139,[43]перекрестка!$F$145:$G$145,[43]перекрестка!$J$36:$K$40,[0]!P1_T1_Protect,[0]!P2_T1_Protect,[0]!P3_T1_Protect,[0]!P4_T1_Protect</definedName>
    <definedName name="P18_T1_Protect" hidden="1">[43]перекрестка!$F$139:$G$139,[43]перекрестка!$F$145:$G$145,[43]перекрестка!$J$36:$K$40,P1_T1_Protect,P2_T1_Protect,P3_T1_Protect,P4_T1_Protect</definedName>
    <definedName name="P19_T1_Protect" localSheetId="4" hidden="1">[0]!P5_T1_Protect,[0]!P6_T1_Protect,[0]!P7_T1_Protect,[0]!P8_T1_Protect,[0]!P9_T1_Protect,[0]!P10_T1_Protect,[0]!P11_T1_Protect,[0]!P12_T1_Protect,[0]!P13_T1_Protect,[0]!P14_T1_Protect</definedName>
    <definedName name="P19_T1_Protect" localSheetId="0" hidden="1">[2]!P5_T1_Protect,[2]!P6_T1_Protect,[2]!P7_T1_Protect,[2]!P8_T1_Protect,[2]!P9_T1_Protect,[2]!P10_T1_Protect,[2]!P11_T1_Protect,[2]!P12_T1_Protect,[2]!P13_T1_Protect,[2]!P14_T1_Protect</definedName>
    <definedName name="P19_T1_Protect" localSheetId="1" hidden="1">[2]!P5_T1_Protect,[2]!P6_T1_Protect,[2]!P7_T1_Protect,[2]!P8_T1_Protect,[2]!P9_T1_Protect,[2]!P10_T1_Protect,[2]!P11_T1_Protect,[2]!P12_T1_Protect,[2]!P13_T1_Protect,[2]!P14_T1_Protect</definedName>
    <definedName name="P19_T1_Protect" localSheetId="2" hidden="1">P5_T1_Protect,P6_T1_Protect,P7_T1_Protect,P8_T1_Protect,P9_T1_Protect,P10_T1_Protect,P11_T1_Protect,P12_T1_Protect,P13_T1_Protect,P14_T1_Protect</definedName>
    <definedName name="P19_T1_Protect" localSheetId="3" hidden="1">[0]!P5_T1_Protect,[0]!P6_T1_Protect,[0]!P7_T1_Protect,[0]!P8_T1_Protect,[0]!P9_T1_Protect,[0]!P10_T1_Protect,[0]!P11_T1_Protect,[0]!P12_T1_Protect,[0]!P13_T1_Protect,[0]!P14_T1_Protect</definedName>
    <definedName name="P19_T1_Protect" hidden="1">P5_T1_Protect,P6_T1_Protect,P7_T1_Protect,P8_T1_Protect,P9_T1_Protect,P10_T1_Protect,P11_T1_Protect,P12_T1_Protect,P13_T1_Protect,P14_T1_Protect</definedName>
    <definedName name="P19_T2_Protect" hidden="1">#N/A</definedName>
    <definedName name="P2_dip" hidden="1">[26]FST5!$G$100:$G$116,[26]FST5!$G$118:$G$123,[26]FST5!$G$125:$G$126,[26]FST5!$G$128:$G$131,[26]FST5!$G$133,[26]FST5!$G$135:$G$139,[26]FST5!$G$141</definedName>
    <definedName name="P2_SC_CLR" localSheetId="4" hidden="1">#REF!,#REF!,#REF!,#REF!,#REF!</definedName>
    <definedName name="P2_SC_CLR" localSheetId="0" hidden="1">#REF!,#REF!,#REF!,#REF!,#REF!</definedName>
    <definedName name="P2_SC_CLR" localSheetId="1" hidden="1">#REF!,#REF!,#REF!,#REF!,#REF!</definedName>
    <definedName name="P2_SC_CLR" localSheetId="3" hidden="1">#REF!,#REF!,#REF!,#REF!,#REF!</definedName>
    <definedName name="P2_SC_CLR" hidden="1">#REF!,#REF!,#REF!,#REF!,#REF!</definedName>
    <definedName name="P2_SC22" localSheetId="4" hidden="1">#REF!,#REF!,#REF!,#REF!,#REF!,#REF!,#REF!</definedName>
    <definedName name="P2_SC22" localSheetId="0" hidden="1">#REF!,#REF!,#REF!,#REF!,#REF!,#REF!,#REF!</definedName>
    <definedName name="P2_SC22" localSheetId="1" hidden="1">#REF!,#REF!,#REF!,#REF!,#REF!,#REF!,#REF!</definedName>
    <definedName name="P2_SC22" localSheetId="3" hidden="1">#REF!,#REF!,#REF!,#REF!,#REF!,#REF!,#REF!</definedName>
    <definedName name="P2_SC22" hidden="1">#REF!,#REF!,#REF!,#REF!,#REF!,#REF!,#REF!</definedName>
    <definedName name="P2_SCOPE_16_PRT">'[41]16'!$E$38:$I$38,'[41]16'!$E$41:$I$41,'[41]16'!$E$45:$I$47,'[41]16'!$E$49:$I$49,'[41]16'!$E$53:$I$54,'[41]16'!$E$56:$I$57,'[41]16'!$E$59:$I$59,'[41]16'!$E$9:$I$13</definedName>
    <definedName name="P2_SCOPE_4_PRT" hidden="1">'[41]4'!$P$25:$S$25,'[41]4'!$P$27:$S$31,'[41]4'!$U$14:$X$20,'[41]4'!$U$23:$X$23,'[41]4'!$U$25:$X$25,'[41]4'!$U$27:$X$31,'[41]4'!$Z$14:$AC$20,'[41]4'!$Z$23:$AC$23,'[41]4'!$Z$25:$AC$25</definedName>
    <definedName name="P2_SCOPE_5_PRT" hidden="1">'[41]5'!$P$25:$S$25,'[41]5'!$P$27:$S$31,'[41]5'!$U$14:$X$21,'[41]5'!$U$23:$X$23,'[41]5'!$U$25:$X$25,'[41]5'!$U$27:$X$31,'[41]5'!$Z$14:$AC$21,'[41]5'!$Z$23:$AC$23,'[41]5'!$Z$25:$AC$25</definedName>
    <definedName name="P2_SCOPE_CORR" localSheetId="4" hidden="1">#REF!,#REF!,#REF!,#REF!,#REF!,#REF!,#REF!,#REF!</definedName>
    <definedName name="P2_SCOPE_CORR" localSheetId="0" hidden="1">#REF!,#REF!,#REF!,#REF!,#REF!,#REF!,#REF!,#REF!</definedName>
    <definedName name="P2_SCOPE_CORR" localSheetId="1" hidden="1">#REF!,#REF!,#REF!,#REF!,#REF!,#REF!,#REF!,#REF!</definedName>
    <definedName name="P2_SCOPE_CORR" localSheetId="3" hidden="1">#REF!,#REF!,#REF!,#REF!,#REF!,#REF!,#REF!,#REF!</definedName>
    <definedName name="P2_SCOPE_CORR" hidden="1">#REF!,#REF!,#REF!,#REF!,#REF!,#REF!,#REF!,#REF!</definedName>
    <definedName name="P2_SCOPE_F1_PRT" hidden="1">'[41]Ф-1 (для АО-энерго)'!$D$56:$E$59,'[41]Ф-1 (для АО-энерго)'!$D$34:$E$50,'[41]Ф-1 (для АО-энерго)'!$D$32:$E$32,'[41]Ф-1 (для АО-энерго)'!$D$23:$E$30</definedName>
    <definedName name="P2_SCOPE_F2_PRT" hidden="1">'[41]Ф-2 (для АО-энерго)'!$D$52:$G$54,'[41]Ф-2 (для АО-энерго)'!$C$21:$E$42,'[41]Ф-2 (для АО-энерго)'!$A$12:$E$12,'[41]Ф-2 (для АО-энерго)'!$C$8:$E$11</definedName>
    <definedName name="P2_SCOPE_FULL_LOAD" localSheetId="4" hidden="1">#REF!,#REF!,#REF!,#REF!,#REF!,#REF!</definedName>
    <definedName name="P2_SCOPE_FULL_LOAD" localSheetId="0" hidden="1">#REF!,#REF!,#REF!,#REF!,#REF!,#REF!</definedName>
    <definedName name="P2_SCOPE_FULL_LOAD" localSheetId="1" hidden="1">#REF!,#REF!,#REF!,#REF!,#REF!,#REF!</definedName>
    <definedName name="P2_SCOPE_FULL_LOAD" localSheetId="3" hidden="1">#REF!,#REF!,#REF!,#REF!,#REF!,#REF!</definedName>
    <definedName name="P2_SCOPE_FULL_LOAD" hidden="1">#REF!,#REF!,#REF!,#REF!,#REF!,#REF!</definedName>
    <definedName name="P2_SCOPE_IND" localSheetId="4" hidden="1">#REF!,#REF!,#REF!,#REF!,#REF!,#REF!</definedName>
    <definedName name="P2_SCOPE_IND" localSheetId="0" hidden="1">#REF!,#REF!,#REF!,#REF!,#REF!,#REF!</definedName>
    <definedName name="P2_SCOPE_IND" localSheetId="1" hidden="1">#REF!,#REF!,#REF!,#REF!,#REF!,#REF!</definedName>
    <definedName name="P2_SCOPE_IND" localSheetId="3" hidden="1">#REF!,#REF!,#REF!,#REF!,#REF!,#REF!</definedName>
    <definedName name="P2_SCOPE_IND" hidden="1">#REF!,#REF!,#REF!,#REF!,#REF!,#REF!</definedName>
    <definedName name="P2_SCOPE_IND2" localSheetId="4" hidden="1">#REF!,#REF!,#REF!,#REF!,#REF!</definedName>
    <definedName name="P2_SCOPE_IND2" localSheetId="0" hidden="1">#REF!,#REF!,#REF!,#REF!,#REF!</definedName>
    <definedName name="P2_SCOPE_IND2" localSheetId="1" hidden="1">#REF!,#REF!,#REF!,#REF!,#REF!</definedName>
    <definedName name="P2_SCOPE_IND2" localSheetId="3" hidden="1">#REF!,#REF!,#REF!,#REF!,#REF!</definedName>
    <definedName name="P2_SCOPE_IND2" hidden="1">#REF!,#REF!,#REF!,#REF!,#REF!</definedName>
    <definedName name="P2_SCOPE_NOTIND" localSheetId="4" hidden="1">#REF!,#REF!,#REF!,#REF!,#REF!,#REF!,#REF!</definedName>
    <definedName name="P2_SCOPE_NOTIND" localSheetId="0" hidden="1">#REF!,#REF!,#REF!,#REF!,#REF!,#REF!,#REF!</definedName>
    <definedName name="P2_SCOPE_NOTIND" localSheetId="1" hidden="1">#REF!,#REF!,#REF!,#REF!,#REF!,#REF!,#REF!</definedName>
    <definedName name="P2_SCOPE_NOTIND" localSheetId="3" hidden="1">#REF!,#REF!,#REF!,#REF!,#REF!,#REF!,#REF!</definedName>
    <definedName name="P2_SCOPE_NOTIND" hidden="1">#REF!,#REF!,#REF!,#REF!,#REF!,#REF!,#REF!</definedName>
    <definedName name="P2_SCOPE_NotInd2" localSheetId="4" hidden="1">#REF!,#REF!,#REF!,#REF!,#REF!,#REF!</definedName>
    <definedName name="P2_SCOPE_NotInd2" localSheetId="0" hidden="1">#REF!,#REF!,#REF!,#REF!,#REF!,#REF!</definedName>
    <definedName name="P2_SCOPE_NotInd2" localSheetId="1" hidden="1">#REF!,#REF!,#REF!,#REF!,#REF!,#REF!</definedName>
    <definedName name="P2_SCOPE_NotInd2" localSheetId="3" hidden="1">#REF!,#REF!,#REF!,#REF!,#REF!,#REF!</definedName>
    <definedName name="P2_SCOPE_NotInd2" hidden="1">#REF!,#REF!,#REF!,#REF!,#REF!,#REF!</definedName>
    <definedName name="P2_SCOPE_NotInd3" localSheetId="4" hidden="1">#REF!,#REF!,#REF!,#REF!,#REF!,#REF!,#REF!</definedName>
    <definedName name="P2_SCOPE_NotInd3" localSheetId="0" hidden="1">#REF!,#REF!,#REF!,#REF!,#REF!,#REF!,#REF!</definedName>
    <definedName name="P2_SCOPE_NotInd3" localSheetId="1" hidden="1">#REF!,#REF!,#REF!,#REF!,#REF!,#REF!,#REF!</definedName>
    <definedName name="P2_SCOPE_NotInd3" localSheetId="3" hidden="1">#REF!,#REF!,#REF!,#REF!,#REF!,#REF!,#REF!</definedName>
    <definedName name="P2_SCOPE_NotInd3" hidden="1">#REF!,#REF!,#REF!,#REF!,#REF!,#REF!,#REF!</definedName>
    <definedName name="P2_SCOPE_NotInt" localSheetId="4" hidden="1">#REF!,#REF!,#REF!,#REF!,#REF!,#REF!,#REF!</definedName>
    <definedName name="P2_SCOPE_NotInt" localSheetId="0" hidden="1">#REF!,#REF!,#REF!,#REF!,#REF!,#REF!,#REF!</definedName>
    <definedName name="P2_SCOPE_NotInt" localSheetId="1" hidden="1">#REF!,#REF!,#REF!,#REF!,#REF!,#REF!,#REF!</definedName>
    <definedName name="P2_SCOPE_NotInt" localSheetId="3" hidden="1">#REF!,#REF!,#REF!,#REF!,#REF!,#REF!,#REF!</definedName>
    <definedName name="P2_SCOPE_NotInt" hidden="1">#REF!,#REF!,#REF!,#REF!,#REF!,#REF!,#REF!</definedName>
    <definedName name="P2_SCOPE_PER_PRT" hidden="1">[41]перекрестка!$N$14:$N$25,[41]перекрестка!$N$27:$N$31,[41]перекрестка!$J$27:$K$31,[41]перекрестка!$F$27:$H$31,[41]перекрестка!$F$33:$H$37</definedName>
    <definedName name="P2_SCOPE_SAVE2" localSheetId="4" hidden="1">#REF!,#REF!,#REF!,#REF!,#REF!,#REF!</definedName>
    <definedName name="P2_SCOPE_SAVE2" localSheetId="0" hidden="1">#REF!,#REF!,#REF!,#REF!,#REF!,#REF!</definedName>
    <definedName name="P2_SCOPE_SAVE2" localSheetId="1" hidden="1">#REF!,#REF!,#REF!,#REF!,#REF!,#REF!</definedName>
    <definedName name="P2_SCOPE_SAVE2" localSheetId="3" hidden="1">#REF!,#REF!,#REF!,#REF!,#REF!,#REF!</definedName>
    <definedName name="P2_SCOPE_SAVE2" hidden="1">#REF!,#REF!,#REF!,#REF!,#REF!,#REF!</definedName>
    <definedName name="P2_SCOPE_SV_PRT" localSheetId="4">#REF!,#REF!,#REF!,#REF!,#REF!,#REF!,#REF!</definedName>
    <definedName name="P2_SCOPE_SV_PRT" localSheetId="0">#REF!,#REF!,#REF!,#REF!,#REF!,#REF!,#REF!</definedName>
    <definedName name="P2_SCOPE_SV_PRT" localSheetId="1">#REF!,#REF!,#REF!,#REF!,#REF!,#REF!,#REF!</definedName>
    <definedName name="P2_SCOPE_SV_PRT" localSheetId="3">#REF!,#REF!,#REF!,#REF!,#REF!,#REF!,#REF!</definedName>
    <definedName name="P2_SCOPE_SV_PRT">#REF!,#REF!,#REF!,#REF!,#REF!,#REF!,#REF!</definedName>
    <definedName name="P2_T1_Protect" hidden="1">[43]перекрестка!$J$68:$K$72,[43]перекрестка!$J$74:$K$78,[43]перекрестка!$J$80:$K$84,[43]перекрестка!$J$89,[43]перекрестка!$J$90:$K$94,[43]перекрестка!$J$95</definedName>
    <definedName name="P2_T17?L4">'[30]29'!$J$9:$J$16,'[30]29'!$M$9:$M$16,'[30]29'!$P$9:$P$16,'[30]29'!$G$44:$G$51,'[30]29'!$J$44:$J$51,'[30]29'!$M$44:$M$51,'[30]29'!$M$35:$M$42,'[30]29'!$P$35:$P$42,'[30]29'!$P$44:$P$51</definedName>
    <definedName name="P2_T17?unit?РУБ.ГКАЛ">'[30]29'!$I$18:$I$25,'[30]29'!$L$9:$L$16,'[30]29'!$L$18:$L$25,'[30]29'!$O$9:$O$16,'[30]29'!$F$35:$F$42,'[30]29'!$I$35:$I$42,'[30]29'!$L$35:$L$42,'[30]29'!$O$35:$O$51</definedName>
    <definedName name="P2_T17?unit?ТГКАЛ">'[30]29'!$J$9:$J$16,'[30]29'!$M$9:$M$16,'[30]29'!$P$9:$P$16,'[30]29'!$M$35:$M$42,'[30]29'!$P$35:$P$42,'[30]29'!$G$44:$G$51,'[30]29'!$J$44:$J$51,'[30]29'!$M$44:$M$51,'[30]29'!$P$44:$P$51</definedName>
    <definedName name="P2_T17_Protection">'[30]29'!$F$19:$G$19,'[30]29'!$F$21:$G$25,'[30]29'!$F$27:$G$27,'[30]29'!$F$29:$G$33,'[30]29'!$F$36:$G$36,'[30]29'!$F$38:$G$42,'[30]29'!$F$45:$G$45,'[30]29'!$F$47:$G$51</definedName>
    <definedName name="P2_T18.1?Data" localSheetId="4">#REF!,#REF!,#REF!,#REF!,#REF!,#REF!,#REF!,#REF!,#REF!,#REF!</definedName>
    <definedName name="P2_T18.1?Data" localSheetId="0">#REF!,#REF!,#REF!,#REF!,#REF!,#REF!,#REF!,#REF!,#REF!,#REF!</definedName>
    <definedName name="P2_T18.1?Data" localSheetId="1">#REF!,#REF!,#REF!,#REF!,#REF!,#REF!,#REF!,#REF!,#REF!,#REF!</definedName>
    <definedName name="P2_T18.1?Data" localSheetId="3">#REF!,#REF!,#REF!,#REF!,#REF!,#REF!,#REF!,#REF!,#REF!,#REF!</definedName>
    <definedName name="P2_T18.1?Data">#REF!,#REF!,#REF!,#REF!,#REF!,#REF!,#REF!,#REF!,#REF!,#REF!</definedName>
    <definedName name="P2_T19.1.1?Data" localSheetId="4">#REF!,#REF!,#REF!,#REF!,#REF!,#REF!,#REF!,#REF!,#REF!</definedName>
    <definedName name="P2_T19.1.1?Data" localSheetId="0">#REF!,#REF!,#REF!,#REF!,#REF!,#REF!,#REF!,#REF!,#REF!</definedName>
    <definedName name="P2_T19.1.1?Data" localSheetId="1">#REF!,#REF!,#REF!,#REF!,#REF!,#REF!,#REF!,#REF!,#REF!</definedName>
    <definedName name="P2_T19.1.1?Data" localSheetId="3">#REF!,#REF!,#REF!,#REF!,#REF!,#REF!,#REF!,#REF!,#REF!</definedName>
    <definedName name="P2_T19.1.1?Data">#REF!,#REF!,#REF!,#REF!,#REF!,#REF!,#REF!,#REF!,#REF!</definedName>
    <definedName name="P2_T19.1.2?Data" localSheetId="4">#REF!,#REF!,#REF!,#REF!,#REF!,#REF!,#REF!,#REF!,#REF!</definedName>
    <definedName name="P2_T19.1.2?Data" localSheetId="0">#REF!,#REF!,#REF!,#REF!,#REF!,#REF!,#REF!,#REF!,#REF!</definedName>
    <definedName name="P2_T19.1.2?Data" localSheetId="1">#REF!,#REF!,#REF!,#REF!,#REF!,#REF!,#REF!,#REF!,#REF!</definedName>
    <definedName name="P2_T19.1.2?Data" localSheetId="3">#REF!,#REF!,#REF!,#REF!,#REF!,#REF!,#REF!,#REF!,#REF!</definedName>
    <definedName name="P2_T19.1.2?Data">#REF!,#REF!,#REF!,#REF!,#REF!,#REF!,#REF!,#REF!,#REF!</definedName>
    <definedName name="P2_T19.2?Data" localSheetId="4">#REF!,#REF!,#REF!,#REF!,#REF!,#REF!,#REF!,#REF!,#REF!,#REF!</definedName>
    <definedName name="P2_T19.2?Data" localSheetId="0">#REF!,#REF!,#REF!,#REF!,#REF!,#REF!,#REF!,#REF!,#REF!,#REF!</definedName>
    <definedName name="P2_T19.2?Data" localSheetId="1">#REF!,#REF!,#REF!,#REF!,#REF!,#REF!,#REF!,#REF!,#REF!,#REF!</definedName>
    <definedName name="P2_T19.2?Data" localSheetId="3">#REF!,#REF!,#REF!,#REF!,#REF!,#REF!,#REF!,#REF!,#REF!,#REF!</definedName>
    <definedName name="P2_T19.2?Data">#REF!,#REF!,#REF!,#REF!,#REF!,#REF!,#REF!,#REF!,#REF!,#REF!</definedName>
    <definedName name="P2_T21.2.1?Data" localSheetId="4">#REF!,#REF!,#REF!,#REF!,#REF!,#REF!,#REF!,#REF!,#REF!</definedName>
    <definedName name="P2_T21.2.1?Data" localSheetId="0">#REF!,#REF!,#REF!,#REF!,#REF!,#REF!,#REF!,#REF!,#REF!</definedName>
    <definedName name="P2_T21.2.1?Data" localSheetId="1">#REF!,#REF!,#REF!,#REF!,#REF!,#REF!,#REF!,#REF!,#REF!</definedName>
    <definedName name="P2_T21.2.1?Data" localSheetId="3">#REF!,#REF!,#REF!,#REF!,#REF!,#REF!,#REF!,#REF!,#REF!</definedName>
    <definedName name="P2_T21.2.1?Data">#REF!,#REF!,#REF!,#REF!,#REF!,#REF!,#REF!,#REF!,#REF!</definedName>
    <definedName name="P2_T21.2.2?Data" localSheetId="4">#REF!,#REF!,#REF!,#REF!,#REF!,#REF!,#REF!,#REF!,#REF!</definedName>
    <definedName name="P2_T21.2.2?Data" localSheetId="0">#REF!,#REF!,#REF!,#REF!,#REF!,#REF!,#REF!,#REF!,#REF!</definedName>
    <definedName name="P2_T21.2.2?Data" localSheetId="1">#REF!,#REF!,#REF!,#REF!,#REF!,#REF!,#REF!,#REF!,#REF!</definedName>
    <definedName name="P2_T21.2.2?Data" localSheetId="3">#REF!,#REF!,#REF!,#REF!,#REF!,#REF!,#REF!,#REF!,#REF!</definedName>
    <definedName name="P2_T21.2.2?Data">#REF!,#REF!,#REF!,#REF!,#REF!,#REF!,#REF!,#REF!,#REF!</definedName>
    <definedName name="P2_T21.4?Data" localSheetId="4">#REF!,#REF!,#REF!,#REF!,#REF!,#REF!,#REF!,#REF!,#REF!,#REF!</definedName>
    <definedName name="P2_T21.4?Data" localSheetId="0">#REF!,#REF!,#REF!,#REF!,#REF!,#REF!,#REF!,#REF!,#REF!,#REF!</definedName>
    <definedName name="P2_T21.4?Data" localSheetId="1">#REF!,#REF!,#REF!,#REF!,#REF!,#REF!,#REF!,#REF!,#REF!,#REF!</definedName>
    <definedName name="P2_T21.4?Data" localSheetId="3">#REF!,#REF!,#REF!,#REF!,#REF!,#REF!,#REF!,#REF!,#REF!,#REF!</definedName>
    <definedName name="P2_T21.4?Data">#REF!,#REF!,#REF!,#REF!,#REF!,#REF!,#REF!,#REF!,#REF!,#REF!</definedName>
    <definedName name="P2_T21_Protection">'[30]21'!$E$20:$E$22,'[30]21'!$G$20:$K$22,'[30]21'!$M$20:$M$22,'[30]21'!$O$20:$S$22,'[30]21'!$E$26:$E$28,'[30]21'!$G$26:$K$28,'[30]21'!$M$26:$M$28,'[30]21'!$O$26:$S$28</definedName>
    <definedName name="P2_T25_protection">'[30]25'!$L$35:$O$37,'[30]25'!$L$41:$O$42,'[30]25'!$Q$8:$T$21,'[30]25'!$Q$24:$T$28,'[30]25'!$Q$30:$T$33,'[30]25'!$Q$35:$T$37,'[30]25'!$Q$41:$T$42,'[30]25'!$B$35:$B$37</definedName>
    <definedName name="P2_T26_Protection">'[30]26'!$F$34:$I$36,'[30]26'!$K$8:$N$8,'[30]26'!$K$10:$N$11,'[30]26'!$K$13:$N$15,'[30]26'!$K$18:$N$19,'[30]26'!$K$22:$N$24,'[30]26'!$K$26:$N$26,'[30]26'!$K$29:$N$32</definedName>
    <definedName name="P2_T27_Protection">'[30]27'!$F$34:$I$36,'[30]27'!$K$8:$N$8,'[30]27'!$K$10:$N$11,'[30]27'!$K$13:$N$15,'[30]27'!$K$18:$N$19,'[30]27'!$K$22:$N$24,'[30]27'!$K$26:$N$26,'[30]27'!$K$29:$N$32</definedName>
    <definedName name="P2_T28.3?unit?РУБ.ГКАЛ" localSheetId="4">#REF!,#REF!,#REF!,#REF!,#REF!</definedName>
    <definedName name="P2_T28.3?unit?РУБ.ГКАЛ" localSheetId="0">#REF!,#REF!,#REF!,#REF!,#REF!</definedName>
    <definedName name="P2_T28.3?unit?РУБ.ГКАЛ" localSheetId="1">#REF!,#REF!,#REF!,#REF!,#REF!</definedName>
    <definedName name="P2_T28.3?unit?РУБ.ГКАЛ" localSheetId="3">#REF!,#REF!,#REF!,#REF!,#REF!</definedName>
    <definedName name="P2_T28.3?unit?РУБ.ГКАЛ">#REF!,#REF!,#REF!,#REF!,#REF!</definedName>
    <definedName name="P2_T28?axis?R?ПЭ">'[30]28'!$D$68:$I$70,'[30]28'!$D$74:$I$76,'[30]28'!$D$80:$I$82,'[30]28'!$D$89:$I$91,'[30]28'!$D$94:$I$96,'[30]28'!$D$100:$I$102,'[30]28'!$D$106:$I$108,'[30]28'!$D$115:$I$117</definedName>
    <definedName name="P2_T28?axis?R?ПЭ?">'[30]28'!$B$68:$B$70,'[30]28'!$B$74:$B$76,'[30]28'!$B$80:$B$82,'[30]28'!$B$89:$B$91,'[30]28'!$B$94:$B$96,'[30]28'!$B$100:$B$102,'[30]28'!$B$106:$B$108,'[30]28'!$B$115:$B$117</definedName>
    <definedName name="P2_T28_Protection">'[30]28'!$B$126:$B$128,'[30]28'!$B$132:$B$134,'[30]28'!$B$141:$B$143,'[30]28'!$B$146:$B$148,'[30]28'!$B$152:$B$154,'[30]28'!$B$158:$B$160,'[30]28'!$B$167:$B$169</definedName>
    <definedName name="P2_T4_Protect" hidden="1">'[43]4'!$Q$22:$T$22,'[43]4'!$Q$24:$T$28,'[43]4'!$V$24:$Y$28,'[43]4'!$V$22:$Y$22,'[43]4'!$V$20:$Y$20,'[43]4'!$V$11:$Y$17,'[43]4'!$AA$11:$AD$17,'[43]4'!$AA$20:$AD$20,'[43]4'!$AA$22:$AD$22</definedName>
    <definedName name="P3_dip" hidden="1">[26]FST5!$G$143:$G$145,[26]FST5!$G$214:$G$217,[26]FST5!$G$219:$G$224,[26]FST5!$G$226,[26]FST5!$G$228,[26]FST5!$G$230,[26]FST5!$G$232,[26]FST5!$G$197:$G$212</definedName>
    <definedName name="P3_SC22" localSheetId="4" hidden="1">#REF!,#REF!,#REF!,#REF!,#REF!,#REF!</definedName>
    <definedName name="P3_SC22" localSheetId="0" hidden="1">#REF!,#REF!,#REF!,#REF!,#REF!,#REF!</definedName>
    <definedName name="P3_SC22" localSheetId="1" hidden="1">#REF!,#REF!,#REF!,#REF!,#REF!,#REF!</definedName>
    <definedName name="P3_SC22" localSheetId="3" hidden="1">#REF!,#REF!,#REF!,#REF!,#REF!,#REF!</definedName>
    <definedName name="P3_SC22" hidden="1">#REF!,#REF!,#REF!,#REF!,#REF!,#REF!</definedName>
    <definedName name="P3_SCOPE_F1_PRT" hidden="1">'[41]Ф-1 (для АО-энерго)'!$E$16:$E$17,'[41]Ф-1 (для АО-энерго)'!$C$4:$D$4,'[41]Ф-1 (для АО-энерго)'!$C$7:$E$10,'[41]Ф-1 (для АО-энерго)'!$A$11:$E$11</definedName>
    <definedName name="P3_SCOPE_FULL_LOAD" localSheetId="4" hidden="1">#REF!,#REF!,#REF!,#REF!,#REF!,#REF!</definedName>
    <definedName name="P3_SCOPE_FULL_LOAD" localSheetId="0" hidden="1">#REF!,#REF!,#REF!,#REF!,#REF!,#REF!</definedName>
    <definedName name="P3_SCOPE_FULL_LOAD" localSheetId="1" hidden="1">#REF!,#REF!,#REF!,#REF!,#REF!,#REF!</definedName>
    <definedName name="P3_SCOPE_FULL_LOAD" localSheetId="3" hidden="1">#REF!,#REF!,#REF!,#REF!,#REF!,#REF!</definedName>
    <definedName name="P3_SCOPE_FULL_LOAD" hidden="1">#REF!,#REF!,#REF!,#REF!,#REF!,#REF!</definedName>
    <definedName name="P3_SCOPE_IND" localSheetId="4" hidden="1">#REF!,#REF!,#REF!,#REF!,#REF!</definedName>
    <definedName name="P3_SCOPE_IND" localSheetId="0" hidden="1">#REF!,#REF!,#REF!,#REF!,#REF!</definedName>
    <definedName name="P3_SCOPE_IND" localSheetId="1" hidden="1">#REF!,#REF!,#REF!,#REF!,#REF!</definedName>
    <definedName name="P3_SCOPE_IND" localSheetId="3" hidden="1">#REF!,#REF!,#REF!,#REF!,#REF!</definedName>
    <definedName name="P3_SCOPE_IND" hidden="1">#REF!,#REF!,#REF!,#REF!,#REF!</definedName>
    <definedName name="P3_SCOPE_IND2" localSheetId="4" hidden="1">#REF!,#REF!,#REF!,#REF!,#REF!</definedName>
    <definedName name="P3_SCOPE_IND2" localSheetId="0" hidden="1">#REF!,#REF!,#REF!,#REF!,#REF!</definedName>
    <definedName name="P3_SCOPE_IND2" localSheetId="1" hidden="1">#REF!,#REF!,#REF!,#REF!,#REF!</definedName>
    <definedName name="P3_SCOPE_IND2" localSheetId="3" hidden="1">#REF!,#REF!,#REF!,#REF!,#REF!</definedName>
    <definedName name="P3_SCOPE_IND2" hidden="1">#REF!,#REF!,#REF!,#REF!,#REF!</definedName>
    <definedName name="P3_SCOPE_NOTIND" localSheetId="4" hidden="1">#REF!,#REF!,#REF!,#REF!,#REF!,#REF!,#REF!</definedName>
    <definedName name="P3_SCOPE_NOTIND" localSheetId="0" hidden="1">#REF!,#REF!,#REF!,#REF!,#REF!,#REF!,#REF!</definedName>
    <definedName name="P3_SCOPE_NOTIND" localSheetId="1" hidden="1">#REF!,#REF!,#REF!,#REF!,#REF!,#REF!,#REF!</definedName>
    <definedName name="P3_SCOPE_NOTIND" localSheetId="3" hidden="1">#REF!,#REF!,#REF!,#REF!,#REF!,#REF!,#REF!</definedName>
    <definedName name="P3_SCOPE_NOTIND" hidden="1">#REF!,#REF!,#REF!,#REF!,#REF!,#REF!,#REF!</definedName>
    <definedName name="P3_SCOPE_NotInd2" localSheetId="4" hidden="1">#REF!,#REF!,#REF!,#REF!,#REF!,#REF!,#REF!</definedName>
    <definedName name="P3_SCOPE_NotInd2" localSheetId="0" hidden="1">#REF!,#REF!,#REF!,#REF!,#REF!,#REF!,#REF!</definedName>
    <definedName name="P3_SCOPE_NotInd2" localSheetId="1" hidden="1">#REF!,#REF!,#REF!,#REF!,#REF!,#REF!,#REF!</definedName>
    <definedName name="P3_SCOPE_NotInd2" localSheetId="3" hidden="1">#REF!,#REF!,#REF!,#REF!,#REF!,#REF!,#REF!</definedName>
    <definedName name="P3_SCOPE_NotInd2" hidden="1">#REF!,#REF!,#REF!,#REF!,#REF!,#REF!,#REF!</definedName>
    <definedName name="P3_SCOPE_NotInt" localSheetId="4" hidden="1">#REF!,#REF!,#REF!,#REF!,#REF!,#REF!</definedName>
    <definedName name="P3_SCOPE_NotInt" localSheetId="0" hidden="1">#REF!,#REF!,#REF!,#REF!,#REF!,#REF!</definedName>
    <definedName name="P3_SCOPE_NotInt" localSheetId="1" hidden="1">#REF!,#REF!,#REF!,#REF!,#REF!,#REF!</definedName>
    <definedName name="P3_SCOPE_NotInt" localSheetId="3" hidden="1">#REF!,#REF!,#REF!,#REF!,#REF!,#REF!</definedName>
    <definedName name="P3_SCOPE_NotInt" hidden="1">#REF!,#REF!,#REF!,#REF!,#REF!,#REF!</definedName>
    <definedName name="P3_SCOPE_PER_PRT" hidden="1">[41]перекрестка!$J$33:$K$37,[41]перекрестка!$N$33:$N$37,[41]перекрестка!$F$39:$H$43,[41]перекрестка!$J$39:$K$43,[41]перекрестка!$N$39:$N$43</definedName>
    <definedName name="P3_SCOPE_SV_PRT" localSheetId="4">#REF!,#REF!,#REF!,#REF!,#REF!,#REF!,#REF!</definedName>
    <definedName name="P3_SCOPE_SV_PRT" localSheetId="0">#REF!,#REF!,#REF!,#REF!,#REF!,#REF!,#REF!</definedName>
    <definedName name="P3_SCOPE_SV_PRT" localSheetId="1">#REF!,#REF!,#REF!,#REF!,#REF!,#REF!,#REF!</definedName>
    <definedName name="P3_SCOPE_SV_PRT" localSheetId="3">#REF!,#REF!,#REF!,#REF!,#REF!,#REF!,#REF!</definedName>
    <definedName name="P3_SCOPE_SV_PRT">#REF!,#REF!,#REF!,#REF!,#REF!,#REF!,#REF!</definedName>
    <definedName name="P3_T1_Protect" hidden="1">[43]перекрестка!$J$96:$K$100,[43]перекрестка!$J$102:$K$106,[43]перекрестка!$J$108:$K$112,[43]перекрестка!$J$114:$K$118,[43]перекрестка!$J$120:$K$124</definedName>
    <definedName name="P3_T17_Protection">'[30]29'!$F$53:$G$53,'[30]29'!$F$55:$G$59,'[30]29'!$I$55:$J$59,'[30]29'!$I$53:$J$53,'[30]29'!$I$47:$J$51,'[30]29'!$I$45:$J$45,'[30]29'!$I$38:$J$42,'[30]29'!$I$36:$J$36</definedName>
    <definedName name="P3_T21_Protection" localSheetId="4">'[30]21'!$E$31:$E$33,'[30]21'!$G$31:$K$33,'[30]21'!$B$14:$B$16,'[30]21'!$B$20:$B$22,'[30]21'!$B$26:$B$28,'[30]21'!$B$31:$B$33,'[30]21'!$M$31:$M$33,[0]!P1_T21_Protection</definedName>
    <definedName name="P3_T21_Protection" localSheetId="0">'[30]21'!$E$31:$E$33,'[30]21'!$G$31:$K$33,'[30]21'!$B$14:$B$16,'[30]21'!$B$20:$B$22,'[30]21'!$B$26:$B$28,'[30]21'!$B$31:$B$33,'[30]21'!$M$31:$M$33,[2]!P1_T21_Protection</definedName>
    <definedName name="P3_T21_Protection" localSheetId="1">'[30]21'!$E$31:$E$33,'[30]21'!$G$31:$K$33,'[30]21'!$B$14:$B$16,'[30]21'!$B$20:$B$22,'[30]21'!$B$26:$B$28,'[30]21'!$B$31:$B$33,'[30]21'!$M$31:$M$33,P1_T21_Protection</definedName>
    <definedName name="P3_T21_Protection" localSheetId="2">'[30]21'!$E$31:$E$33,'[30]21'!$G$31:$K$33,'[30]21'!$B$14:$B$16,'[30]21'!$B$20:$B$22,'[30]21'!$B$26:$B$28,'[30]21'!$B$31:$B$33,'[30]21'!$M$31:$M$33,P1_T21_Protection</definedName>
    <definedName name="P3_T21_Protection" localSheetId="3">'[30]21'!$E$31:$E$33,'[30]21'!$G$31:$K$33,'[30]21'!$B$14:$B$16,'[30]21'!$B$20:$B$22,'[30]21'!$B$26:$B$28,'[30]21'!$B$31:$B$33,'[30]21'!$M$31:$M$33,[0]!P1_T21_Protection</definedName>
    <definedName name="P3_T21_Protection">'[30]21'!$E$31:$E$33,'[30]21'!$G$31:$K$33,'[30]21'!$B$14:$B$16,'[30]21'!$B$20:$B$22,'[30]21'!$B$26:$B$28,'[30]21'!$B$31:$B$33,'[30]21'!$M$31:$M$33,P1_T21_Protection</definedName>
    <definedName name="P3_T27_Protection">'[30]27'!$K$34:$N$36,'[30]27'!$P$8:$S$8,'[30]27'!$P$10:$S$11,'[30]27'!$P$13:$S$15,'[30]27'!$P$18:$S$19,'[30]27'!$P$22:$S$24,'[30]27'!$P$26:$S$26,'[30]27'!$P$29:$S$32</definedName>
    <definedName name="P3_T28?axis?R?ПЭ">'[30]28'!$D$120:$I$122,'[30]28'!$D$126:$I$128,'[30]28'!$D$132:$I$134,'[30]28'!$D$141:$I$143,'[30]28'!$D$146:$I$148,'[30]28'!$D$152:$I$154,'[30]28'!$D$158:$I$160</definedName>
    <definedName name="P3_T28?axis?R?ПЭ?">'[30]28'!$B$120:$B$122,'[30]28'!$B$126:$B$128,'[30]28'!$B$132:$B$134,'[30]28'!$B$141:$B$143,'[30]28'!$B$146:$B$148,'[30]28'!$B$152:$B$154,'[30]28'!$B$158:$B$160</definedName>
    <definedName name="P3_T28_Protection">'[30]28'!$B$172:$B$174,'[30]28'!$B$178:$B$180,'[30]28'!$B$184:$B$186,'[30]28'!$B$193:$B$195,'[30]28'!$B$198:$B$200,'[30]28'!$B$204:$B$206,'[30]28'!$B$210:$B$212</definedName>
    <definedName name="P4_dip" hidden="1">[26]FST5!$G$70:$G$75,[26]FST5!$G$77:$G$78,[26]FST5!$G$80:$G$83,[26]FST5!$G$85,[26]FST5!$G$87:$G$91,[26]FST5!$G$93,[26]FST5!$G$95:$G$97,[26]FST5!$G$52:$G$68</definedName>
    <definedName name="P4_SCOPE_F1_PRT" hidden="1">'[41]Ф-1 (для АО-энерго)'!$C$13:$E$13,'[41]Ф-1 (для АО-энерго)'!$A$14:$E$14,'[41]Ф-1 (для АО-энерго)'!$C$23:$C$50,'[41]Ф-1 (для АО-энерго)'!$C$54:$C$95</definedName>
    <definedName name="P4_SCOPE_FULL_LOAD" localSheetId="4" hidden="1">#REF!,#REF!,#REF!,#REF!,#REF!,#REF!</definedName>
    <definedName name="P4_SCOPE_FULL_LOAD" localSheetId="0" hidden="1">#REF!,#REF!,#REF!,#REF!,#REF!,#REF!</definedName>
    <definedName name="P4_SCOPE_FULL_LOAD" localSheetId="1" hidden="1">#REF!,#REF!,#REF!,#REF!,#REF!,#REF!</definedName>
    <definedName name="P4_SCOPE_FULL_LOAD" localSheetId="3" hidden="1">#REF!,#REF!,#REF!,#REF!,#REF!,#REF!</definedName>
    <definedName name="P4_SCOPE_FULL_LOAD" hidden="1">#REF!,#REF!,#REF!,#REF!,#REF!,#REF!</definedName>
    <definedName name="P4_SCOPE_IND" localSheetId="4" hidden="1">#REF!,#REF!,#REF!,#REF!,#REF!</definedName>
    <definedName name="P4_SCOPE_IND" localSheetId="0" hidden="1">#REF!,#REF!,#REF!,#REF!,#REF!</definedName>
    <definedName name="P4_SCOPE_IND" localSheetId="1" hidden="1">#REF!,#REF!,#REF!,#REF!,#REF!</definedName>
    <definedName name="P4_SCOPE_IND" localSheetId="3" hidden="1">#REF!,#REF!,#REF!,#REF!,#REF!</definedName>
    <definedName name="P4_SCOPE_IND" hidden="1">#REF!,#REF!,#REF!,#REF!,#REF!</definedName>
    <definedName name="P4_SCOPE_IND2" localSheetId="4" hidden="1">#REF!,#REF!,#REF!,#REF!,#REF!,#REF!</definedName>
    <definedName name="P4_SCOPE_IND2" localSheetId="0" hidden="1">#REF!,#REF!,#REF!,#REF!,#REF!,#REF!</definedName>
    <definedName name="P4_SCOPE_IND2" localSheetId="1" hidden="1">#REF!,#REF!,#REF!,#REF!,#REF!,#REF!</definedName>
    <definedName name="P4_SCOPE_IND2" localSheetId="3" hidden="1">#REF!,#REF!,#REF!,#REF!,#REF!,#REF!</definedName>
    <definedName name="P4_SCOPE_IND2" hidden="1">#REF!,#REF!,#REF!,#REF!,#REF!,#REF!</definedName>
    <definedName name="P4_SCOPE_NOTIND" localSheetId="4" hidden="1">#REF!,#REF!,#REF!,#REF!,#REF!,#REF!,#REF!</definedName>
    <definedName name="P4_SCOPE_NOTIND" localSheetId="0" hidden="1">#REF!,#REF!,#REF!,#REF!,#REF!,#REF!,#REF!</definedName>
    <definedName name="P4_SCOPE_NOTIND" localSheetId="1" hidden="1">#REF!,#REF!,#REF!,#REF!,#REF!,#REF!,#REF!</definedName>
    <definedName name="P4_SCOPE_NOTIND" localSheetId="3" hidden="1">#REF!,#REF!,#REF!,#REF!,#REF!,#REF!,#REF!</definedName>
    <definedName name="P4_SCOPE_NOTIND" hidden="1">#REF!,#REF!,#REF!,#REF!,#REF!,#REF!,#REF!</definedName>
    <definedName name="P4_SCOPE_NotInd2" localSheetId="4" hidden="1">#REF!,#REF!,#REF!,#REF!,#REF!,#REF!,#REF!</definedName>
    <definedName name="P4_SCOPE_NotInd2" localSheetId="0" hidden="1">#REF!,#REF!,#REF!,#REF!,#REF!,#REF!,#REF!</definedName>
    <definedName name="P4_SCOPE_NotInd2" localSheetId="1" hidden="1">#REF!,#REF!,#REF!,#REF!,#REF!,#REF!,#REF!</definedName>
    <definedName name="P4_SCOPE_NotInd2" localSheetId="3" hidden="1">#REF!,#REF!,#REF!,#REF!,#REF!,#REF!,#REF!</definedName>
    <definedName name="P4_SCOPE_NotInd2" hidden="1">#REF!,#REF!,#REF!,#REF!,#REF!,#REF!,#REF!</definedName>
    <definedName name="P4_SCOPE_PER_PRT" hidden="1">[41]перекрестка!$F$45:$H$49,[41]перекрестка!$J$45:$K$49,[41]перекрестка!$N$45:$N$49,[41]перекрестка!$F$53:$G$64,[41]перекрестка!$H$54:$H$58</definedName>
    <definedName name="P4_T1_Protect" hidden="1">[43]перекрестка!$J$127,[43]перекрестка!$J$128:$K$132,[43]перекрестка!$J$133,[43]перекрестка!$J$134:$K$138,[43]перекрестка!$N$11:$N$22,[43]перекрестка!$N$24:$N$28</definedName>
    <definedName name="P4_T17_Protection">'[30]29'!$I$29:$J$33,'[30]29'!$I$27:$J$27,'[30]29'!$I$21:$J$25,'[30]29'!$I$19:$J$19,'[30]29'!$I$12:$J$16,'[30]29'!$I$10:$J$10,'[30]29'!$L$10:$M$10,'[30]29'!$L$12:$M$16</definedName>
    <definedName name="P4_T28?axis?R?ПЭ">'[30]28'!$D$167:$I$169,'[30]28'!$D$172:$I$174,'[30]28'!$D$178:$I$180,'[30]28'!$D$184:$I$186,'[30]28'!$D$193:$I$195,'[30]28'!$D$198:$I$200,'[30]28'!$D$204:$I$206</definedName>
    <definedName name="P4_T28?axis?R?ПЭ?">'[30]28'!$B$167:$B$169,'[30]28'!$B$172:$B$174,'[30]28'!$B$178:$B$180,'[30]28'!$B$184:$B$186,'[30]28'!$B$193:$B$195,'[30]28'!$B$198:$B$200,'[30]28'!$B$204:$B$206</definedName>
    <definedName name="P4_T28_Protection">'[30]28'!$B$219:$B$221,'[30]28'!$B$224:$B$226,'[30]28'!$B$230:$B$232,'[30]28'!$B$236:$B$238,'[30]28'!$B$245:$B$247,'[30]28'!$B$250:$B$252,'[30]28'!$B$256:$B$258</definedName>
    <definedName name="P5_SCOPE_FULL_LOAD" localSheetId="4" hidden="1">#REF!,#REF!,#REF!,#REF!,#REF!,#REF!</definedName>
    <definedName name="P5_SCOPE_FULL_LOAD" localSheetId="0" hidden="1">#REF!,#REF!,#REF!,#REF!,#REF!,#REF!</definedName>
    <definedName name="P5_SCOPE_FULL_LOAD" localSheetId="1" hidden="1">#REF!,#REF!,#REF!,#REF!,#REF!,#REF!</definedName>
    <definedName name="P5_SCOPE_FULL_LOAD" localSheetId="3" hidden="1">#REF!,#REF!,#REF!,#REF!,#REF!,#REF!</definedName>
    <definedName name="P5_SCOPE_FULL_LOAD" hidden="1">#REF!,#REF!,#REF!,#REF!,#REF!,#REF!</definedName>
    <definedName name="P5_SCOPE_NOTIND" localSheetId="4" hidden="1">#REF!,#REF!,#REF!,#REF!,#REF!,#REF!,#REF!</definedName>
    <definedName name="P5_SCOPE_NOTIND" localSheetId="0" hidden="1">#REF!,#REF!,#REF!,#REF!,#REF!,#REF!,#REF!</definedName>
    <definedName name="P5_SCOPE_NOTIND" localSheetId="1" hidden="1">#REF!,#REF!,#REF!,#REF!,#REF!,#REF!,#REF!</definedName>
    <definedName name="P5_SCOPE_NOTIND" localSheetId="3" hidden="1">#REF!,#REF!,#REF!,#REF!,#REF!,#REF!,#REF!</definedName>
    <definedName name="P5_SCOPE_NOTIND" hidden="1">#REF!,#REF!,#REF!,#REF!,#REF!,#REF!,#REF!</definedName>
    <definedName name="P5_SCOPE_NotInd2" localSheetId="4" hidden="1">#REF!,#REF!,#REF!,#REF!,#REF!,#REF!,#REF!</definedName>
    <definedName name="P5_SCOPE_NotInd2" localSheetId="0" hidden="1">#REF!,#REF!,#REF!,#REF!,#REF!,#REF!,#REF!</definedName>
    <definedName name="P5_SCOPE_NotInd2" localSheetId="1" hidden="1">#REF!,#REF!,#REF!,#REF!,#REF!,#REF!,#REF!</definedName>
    <definedName name="P5_SCOPE_NotInd2" localSheetId="3" hidden="1">#REF!,#REF!,#REF!,#REF!,#REF!,#REF!,#REF!</definedName>
    <definedName name="P5_SCOPE_NotInd2" hidden="1">#REF!,#REF!,#REF!,#REF!,#REF!,#REF!,#REF!</definedName>
    <definedName name="P5_SCOPE_PER_PRT">[41]перекрестка!$H$60:$H$64,[41]перекрестка!$J$53:$J$64,[41]перекрестка!$K$54:$K$58,[41]перекрестка!$K$60:$K$64,[41]перекрестка!$N$53:$N$64</definedName>
    <definedName name="P5_T1_Protect">[43]перекрестка!$N$30:$N$34,[43]перекрестка!$N$36:$N$40,[43]перекрестка!$N$42:$N$46,[43]перекрестка!$N$49:$N$60,[43]перекрестка!$N$62:$N$66</definedName>
    <definedName name="P5_T17_Protection">'[30]29'!$L$19:$M$19,'[30]29'!$L$21:$M$27,'[30]29'!$L$29:$M$33,'[30]29'!$L$36:$M$36,'[30]29'!$L$38:$M$42,'[30]29'!$L$45:$M$45,'[30]29'!$O$10:$P$10,'[30]29'!$O$12:$P$16</definedName>
    <definedName name="P5_T28?axis?R?ПЭ">'[30]28'!$D$210:$I$212,'[30]28'!$D$219:$I$221,'[30]28'!$D$224:$I$226,'[30]28'!$D$230:$I$232,'[30]28'!$D$236:$I$238,'[30]28'!$D$245:$I$247,'[30]28'!$D$250:$I$252</definedName>
    <definedName name="P5_T28?axis?R?ПЭ?">'[30]28'!$B$210:$B$212,'[30]28'!$B$219:$B$221,'[30]28'!$B$224:$B$226,'[30]28'!$B$230:$B$232,'[30]28'!$B$236:$B$238,'[30]28'!$B$245:$B$247,'[30]28'!$B$250:$B$252</definedName>
    <definedName name="P5_T28_Protection">'[30]28'!$B$262:$B$264,'[30]28'!$B$271:$B$273,'[30]28'!$B$276:$B$278,'[30]28'!$B$282:$B$284,'[30]28'!$B$288:$B$291,'[30]28'!$B$11:$B$13,'[30]28'!$B$16:$B$18,'[30]28'!$B$22:$B$24</definedName>
    <definedName name="P6_SCOPE_FULL_LOAD" localSheetId="4" hidden="1">#REF!,#REF!,#REF!,#REF!,#REF!,#REF!</definedName>
    <definedName name="P6_SCOPE_FULL_LOAD" localSheetId="0" hidden="1">#REF!,#REF!,#REF!,#REF!,#REF!,#REF!</definedName>
    <definedName name="P6_SCOPE_FULL_LOAD" localSheetId="1" hidden="1">#REF!,#REF!,#REF!,#REF!,#REF!,#REF!</definedName>
    <definedName name="P6_SCOPE_FULL_LOAD" localSheetId="3" hidden="1">#REF!,#REF!,#REF!,#REF!,#REF!,#REF!</definedName>
    <definedName name="P6_SCOPE_FULL_LOAD" hidden="1">#REF!,#REF!,#REF!,#REF!,#REF!,#REF!</definedName>
    <definedName name="P6_SCOPE_NOTIND" localSheetId="4" hidden="1">#REF!,#REF!,#REF!,#REF!,#REF!,#REF!,#REF!</definedName>
    <definedName name="P6_SCOPE_NOTIND" localSheetId="0" hidden="1">#REF!,#REF!,#REF!,#REF!,#REF!,#REF!,#REF!</definedName>
    <definedName name="P6_SCOPE_NOTIND" localSheetId="1" hidden="1">#REF!,#REF!,#REF!,#REF!,#REF!,#REF!,#REF!</definedName>
    <definedName name="P6_SCOPE_NOTIND" localSheetId="3" hidden="1">#REF!,#REF!,#REF!,#REF!,#REF!,#REF!,#REF!</definedName>
    <definedName name="P6_SCOPE_NOTIND" hidden="1">#REF!,#REF!,#REF!,#REF!,#REF!,#REF!,#REF!</definedName>
    <definedName name="P6_SCOPE_NotInd2" localSheetId="4" hidden="1">#REF!,#REF!,#REF!,#REF!,#REF!,#REF!,#REF!</definedName>
    <definedName name="P6_SCOPE_NotInd2" localSheetId="0" hidden="1">#REF!,#REF!,#REF!,#REF!,#REF!,#REF!,#REF!</definedName>
    <definedName name="P6_SCOPE_NotInd2" localSheetId="1" hidden="1">#REF!,#REF!,#REF!,#REF!,#REF!,#REF!,#REF!</definedName>
    <definedName name="P6_SCOPE_NotInd2" localSheetId="3" hidden="1">#REF!,#REF!,#REF!,#REF!,#REF!,#REF!,#REF!</definedName>
    <definedName name="P6_SCOPE_NotInd2" hidden="1">#REF!,#REF!,#REF!,#REF!,#REF!,#REF!,#REF!</definedName>
    <definedName name="P6_SCOPE_PER_PRT">[41]перекрестка!$F$66:$H$70,[41]перекрестка!$J$66:$K$70,[41]перекрестка!$N$66:$N$70,[41]перекрестка!$F$72:$H$76,[41]перекрестка!$J$72:$K$76</definedName>
    <definedName name="P6_T1_Protect">[43]перекрестка!$N$68:$N$72,[43]перекрестка!$N$74:$N$78,[43]перекрестка!$N$80:$N$84,[43]перекрестка!$N$89:$N$100,[43]перекрестка!$N$102:$N$106</definedName>
    <definedName name="P6_T17_Protection" localSheetId="4">'[30]29'!$O$19:$P$19,'[30]29'!$O$21:$P$25,'[30]29'!$O$27:$P$27,'[30]29'!$O$29:$P$33,'[30]29'!$O$36:$P$36,'[30]29'!$O$38:$P$42,'[30]29'!$O$45:$P$45,[0]!P1_T17_Protection</definedName>
    <definedName name="P6_T17_Protection" localSheetId="0">'[30]29'!$O$19:$P$19,'[30]29'!$O$21:$P$25,'[30]29'!$O$27:$P$27,'[30]29'!$O$29:$P$33,'[30]29'!$O$36:$P$36,'[30]29'!$O$38:$P$42,'[30]29'!$O$45:$P$45,[2]!P1_T17_Protection</definedName>
    <definedName name="P6_T17_Protection" localSheetId="1">'[30]29'!$O$19:$P$19,'[30]29'!$O$21:$P$25,'[30]29'!$O$27:$P$27,'[30]29'!$O$29:$P$33,'[30]29'!$O$36:$P$36,'[30]29'!$O$38:$P$42,'[30]29'!$O$45:$P$45,P1_T17_Protection</definedName>
    <definedName name="P6_T17_Protection" localSheetId="2">'[30]29'!$O$19:$P$19,'[30]29'!$O$21:$P$25,'[30]29'!$O$27:$P$27,'[30]29'!$O$29:$P$33,'[30]29'!$O$36:$P$36,'[30]29'!$O$38:$P$42,'[30]29'!$O$45:$P$45,P1_T17_Protection</definedName>
    <definedName name="P6_T17_Protection" localSheetId="3">'[30]29'!$O$19:$P$19,'[30]29'!$O$21:$P$25,'[30]29'!$O$27:$P$27,'[30]29'!$O$29:$P$33,'[30]29'!$O$36:$P$36,'[30]29'!$O$38:$P$42,'[30]29'!$O$45:$P$45,[0]!P1_T17_Protection</definedName>
    <definedName name="P6_T17_Protection">'[30]29'!$O$19:$P$19,'[30]29'!$O$21:$P$25,'[30]29'!$O$27:$P$27,'[30]29'!$O$29:$P$33,'[30]29'!$O$36:$P$36,'[30]29'!$O$38:$P$42,'[30]29'!$O$45:$P$45,P1_T17_Protection</definedName>
    <definedName name="P6_T2.1?Protection" localSheetId="4">P1_T2.1?Protection</definedName>
    <definedName name="P6_T2.1?Protection" localSheetId="0">P1_T2.1?Protection</definedName>
    <definedName name="P6_T2.1?Protection" localSheetId="1">P1_T2.1?Protection</definedName>
    <definedName name="P6_T2.1?Protection" localSheetId="2">P1_T2.1?Protection</definedName>
    <definedName name="P6_T2.1?Protection" localSheetId="3">P1_T2.1?Protection</definedName>
    <definedName name="P6_T2.1?Protection">P1_T2.1?Protection</definedName>
    <definedName name="P6_T28?axis?R?ПЭ" localSheetId="4">'[30]28'!$D$256:$I$258,'[30]28'!$D$262:$I$264,'[30]28'!$D$271:$I$273,'[30]28'!$D$276:$I$278,'[30]28'!$D$282:$I$284,'[30]28'!$D$288:$I$291,'[30]28'!$D$11:$I$13,[0]!P1_T28?axis?R?ПЭ</definedName>
    <definedName name="P6_T28?axis?R?ПЭ" localSheetId="0">'[30]28'!$D$256:$I$258,'[30]28'!$D$262:$I$264,'[30]28'!$D$271:$I$273,'[30]28'!$D$276:$I$278,'[30]28'!$D$282:$I$284,'[30]28'!$D$288:$I$291,'[30]28'!$D$11:$I$13,[2]!P1_T28?axis?R?ПЭ</definedName>
    <definedName name="P6_T28?axis?R?ПЭ" localSheetId="1">'[30]28'!$D$256:$I$258,'[30]28'!$D$262:$I$264,'[30]28'!$D$271:$I$273,'[30]28'!$D$276:$I$278,'[30]28'!$D$282:$I$284,'[30]28'!$D$288:$I$291,'[30]28'!$D$11:$I$13,P1_T28?axis?R?ПЭ</definedName>
    <definedName name="P6_T28?axis?R?ПЭ" localSheetId="2">'[30]28'!$D$256:$I$258,'[30]28'!$D$262:$I$264,'[30]28'!$D$271:$I$273,'[30]28'!$D$276:$I$278,'[30]28'!$D$282:$I$284,'[30]28'!$D$288:$I$291,'[30]28'!$D$11:$I$13,P1_T28?axis?R?ПЭ</definedName>
    <definedName name="P6_T28?axis?R?ПЭ" localSheetId="3">'[30]28'!$D$256:$I$258,'[30]28'!$D$262:$I$264,'[30]28'!$D$271:$I$273,'[30]28'!$D$276:$I$278,'[30]28'!$D$282:$I$284,'[30]28'!$D$288:$I$291,'[30]28'!$D$11:$I$13,[0]!P1_T28?axis?R?ПЭ</definedName>
    <definedName name="P6_T28?axis?R?ПЭ">'[30]28'!$D$256:$I$258,'[30]28'!$D$262:$I$264,'[30]28'!$D$271:$I$273,'[30]28'!$D$276:$I$278,'[30]28'!$D$282:$I$284,'[30]28'!$D$288:$I$291,'[30]28'!$D$11:$I$13,P1_T28?axis?R?ПЭ</definedName>
    <definedName name="P6_T28?axis?R?ПЭ?" localSheetId="4">'[30]28'!$B$256:$B$258,'[30]28'!$B$262:$B$264,'[30]28'!$B$271:$B$273,'[30]28'!$B$276:$B$278,'[30]28'!$B$282:$B$284,'[30]28'!$B$288:$B$291,'[30]28'!$B$11:$B$13,[0]!P1_T28?axis?R?ПЭ?</definedName>
    <definedName name="P6_T28?axis?R?ПЭ?" localSheetId="0">'[30]28'!$B$256:$B$258,'[30]28'!$B$262:$B$264,'[30]28'!$B$271:$B$273,'[30]28'!$B$276:$B$278,'[30]28'!$B$282:$B$284,'[30]28'!$B$288:$B$291,'[30]28'!$B$11:$B$13,[2]!P1_T28?axis?R?ПЭ?</definedName>
    <definedName name="P6_T28?axis?R?ПЭ?" localSheetId="1">'[30]28'!$B$256:$B$258,'[30]28'!$B$262:$B$264,'[30]28'!$B$271:$B$273,'[30]28'!$B$276:$B$278,'[30]28'!$B$282:$B$284,'[30]28'!$B$288:$B$291,'[30]28'!$B$11:$B$13,P1_T28?axis?R?ПЭ?</definedName>
    <definedName name="P6_T28?axis?R?ПЭ?" localSheetId="2">'[30]28'!$B$256:$B$258,'[30]28'!$B$262:$B$264,'[30]28'!$B$271:$B$273,'[30]28'!$B$276:$B$278,'[30]28'!$B$282:$B$284,'[30]28'!$B$288:$B$291,'[30]28'!$B$11:$B$13,P1_T28?axis?R?ПЭ?</definedName>
    <definedName name="P6_T28?axis?R?ПЭ?" localSheetId="3">'[30]28'!$B$256:$B$258,'[30]28'!$B$262:$B$264,'[30]28'!$B$271:$B$273,'[30]28'!$B$276:$B$278,'[30]28'!$B$282:$B$284,'[30]28'!$B$288:$B$291,'[30]28'!$B$11:$B$13,[0]!P1_T28?axis?R?ПЭ?</definedName>
    <definedName name="P6_T28?axis?R?ПЭ?">'[30]28'!$B$256:$B$258,'[30]28'!$B$262:$B$264,'[30]28'!$B$271:$B$273,'[30]28'!$B$276:$B$278,'[30]28'!$B$282:$B$284,'[30]28'!$B$288:$B$291,'[30]28'!$B$11:$B$13,P1_T28?axis?R?ПЭ?</definedName>
    <definedName name="P6_T28_Protection">'[30]28'!$B$28:$B$30,'[30]28'!$B$37:$B$39,'[30]28'!$B$42:$B$44,'[30]28'!$B$48:$B$50,'[30]28'!$B$54:$B$56,'[30]28'!$B$63:$B$65,'[30]28'!$G$210:$H$212,'[30]28'!$D$11:$E$13</definedName>
    <definedName name="P7_SCOPE_FULL_LOAD" localSheetId="4" hidden="1">#REF!,#REF!,#REF!,#REF!,#REF!,#REF!</definedName>
    <definedName name="P7_SCOPE_FULL_LOAD" localSheetId="0" hidden="1">#REF!,#REF!,#REF!,#REF!,#REF!,#REF!</definedName>
    <definedName name="P7_SCOPE_FULL_LOAD" localSheetId="1" hidden="1">#REF!,#REF!,#REF!,#REF!,#REF!,#REF!</definedName>
    <definedName name="P7_SCOPE_FULL_LOAD" localSheetId="3" hidden="1">#REF!,#REF!,#REF!,#REF!,#REF!,#REF!</definedName>
    <definedName name="P7_SCOPE_FULL_LOAD" hidden="1">#REF!,#REF!,#REF!,#REF!,#REF!,#REF!</definedName>
    <definedName name="P7_SCOPE_NOTIND" localSheetId="4" hidden="1">#REF!,#REF!,#REF!,#REF!,#REF!,#REF!</definedName>
    <definedName name="P7_SCOPE_NOTIND" localSheetId="0" hidden="1">#REF!,#REF!,#REF!,#REF!,#REF!,#REF!</definedName>
    <definedName name="P7_SCOPE_NOTIND" localSheetId="1" hidden="1">#REF!,#REF!,#REF!,#REF!,#REF!,#REF!</definedName>
    <definedName name="P7_SCOPE_NOTIND" localSheetId="3" hidden="1">#REF!,#REF!,#REF!,#REF!,#REF!,#REF!</definedName>
    <definedName name="P7_SCOPE_NOTIND" hidden="1">#REF!,#REF!,#REF!,#REF!,#REF!,#REF!</definedName>
    <definedName name="P7_SCOPE_NotInd2" localSheetId="4" hidden="1">#REF!,#REF!,#REF!,#REF!,#REF!,'12.-2019'!P1_SCOPE_NotInd2,'12.-2019'!P2_SCOPE_NotInd2,'12.-2019'!P3_SCOPE_NotInd2</definedName>
    <definedName name="P7_SCOPE_NotInd2" localSheetId="0" hidden="1">#REF!,#REF!,#REF!,#REF!,#REF!,'7.1.- 2019'!P1_SCOPE_NotInd2,'7.1.- 2019'!P2_SCOPE_NotInd2,'7.1.- 2019'!P3_SCOPE_NotInd2</definedName>
    <definedName name="P7_SCOPE_NotInd2" localSheetId="1" hidden="1">#REF!,#REF!,#REF!,#REF!,#REF!,'7.2.-2019'!P1_SCOPE_NotInd2,'7.2.-2019'!P2_SCOPE_NotInd2,'7.2.-2019'!P3_SCOPE_NotInd2</definedName>
    <definedName name="P7_SCOPE_NotInd2" localSheetId="2" hidden="1">#REF!,#REF!,#REF!,#REF!,#REF!,P1_SCOPE_NotInd2,P2_SCOPE_NotInd2,P3_SCOPE_NotInd2</definedName>
    <definedName name="P7_SCOPE_NotInd2" localSheetId="3" hidden="1">#REF!,#REF!,#REF!,#REF!,#REF!,'9.-2019'!P1_SCOPE_NotInd2,'9.-2019'!P2_SCOPE_NotInd2,'9.-2019'!P3_SCOPE_NotInd2</definedName>
    <definedName name="P7_SCOPE_NotInd2" hidden="1">#REF!,#REF!,#REF!,#REF!,#REF!,P1_SCOPE_NotInd2,P2_SCOPE_NotInd2,P3_SCOPE_NotInd2</definedName>
    <definedName name="P7_SCOPE_PER_PRT">[41]перекрестка!$N$72:$N$76,[41]перекрестка!$F$78:$H$82,[41]перекрестка!$J$78:$K$82,[41]перекрестка!$N$78:$N$82,[41]перекрестка!$F$84:$H$88</definedName>
    <definedName name="P7_T1_Protect">[43]перекрестка!$N$108:$N$112,[43]перекрестка!$N$114:$N$118,[43]перекрестка!$N$120:$N$124,[43]перекрестка!$N$127:$N$138,[43]перекрестка!$N$140:$N$144</definedName>
    <definedName name="P7_T28_Protection">'[30]28'!$G$11:$H$13,'[30]28'!$D$16:$E$18,'[30]28'!$G$16:$H$18,'[30]28'!$D$22:$E$24,'[30]28'!$G$22:$H$24,'[30]28'!$D$28:$E$30,'[30]28'!$G$28:$H$30,'[30]28'!$D$37:$E$39</definedName>
    <definedName name="P8_SCOPE_FULL_LOAD" localSheetId="4" hidden="1">#REF!,#REF!,#REF!,#REF!,#REF!,#REF!</definedName>
    <definedName name="P8_SCOPE_FULL_LOAD" localSheetId="0" hidden="1">#REF!,#REF!,#REF!,#REF!,#REF!,#REF!</definedName>
    <definedName name="P8_SCOPE_FULL_LOAD" localSheetId="1" hidden="1">#REF!,#REF!,#REF!,#REF!,#REF!,#REF!</definedName>
    <definedName name="P8_SCOPE_FULL_LOAD" localSheetId="3" hidden="1">#REF!,#REF!,#REF!,#REF!,#REF!,#REF!</definedName>
    <definedName name="P8_SCOPE_FULL_LOAD" hidden="1">#REF!,#REF!,#REF!,#REF!,#REF!,#REF!</definedName>
    <definedName name="P8_SCOPE_NOTIND" localSheetId="4" hidden="1">#REF!,#REF!,#REF!,#REF!,#REF!,#REF!</definedName>
    <definedName name="P8_SCOPE_NOTIND" localSheetId="0" hidden="1">#REF!,#REF!,#REF!,#REF!,#REF!,#REF!</definedName>
    <definedName name="P8_SCOPE_NOTIND" localSheetId="1" hidden="1">#REF!,#REF!,#REF!,#REF!,#REF!,#REF!</definedName>
    <definedName name="P8_SCOPE_NOTIND" localSheetId="3" hidden="1">#REF!,#REF!,#REF!,#REF!,#REF!,#REF!</definedName>
    <definedName name="P8_SCOPE_NOTIND" hidden="1">#REF!,#REF!,#REF!,#REF!,#REF!,#REF!</definedName>
    <definedName name="P8_SCOPE_PER_PRT" localSheetId="4">[41]перекрестка!$J$84:$K$88,[41]перекрестка!$N$84:$N$88,[41]перекрестка!$F$14:$G$25,[0]!P1_SCOPE_PER_PRT,[0]!P2_SCOPE_PER_PRT,[0]!P3_SCOPE_PER_PRT,[0]!P4_SCOPE_PER_PRT</definedName>
    <definedName name="P8_SCOPE_PER_PRT" localSheetId="0">[41]перекрестка!$J$84:$K$88,[41]перекрестка!$N$84:$N$88,[41]перекрестка!$F$14:$G$25,[2]!P1_SCOPE_PER_PRT,[2]!P2_SCOPE_PER_PRT,[2]!P3_SCOPE_PER_PRT,[2]!P4_SCOPE_PER_PRT</definedName>
    <definedName name="P8_SCOPE_PER_PRT" localSheetId="1">[41]перекрестка!$J$84:$K$88,[41]перекрестка!$N$84:$N$88,[41]перекрестка!$F$14:$G$25,P1_SCOPE_PER_PRT,P2_SCOPE_PER_PRT,P3_SCOPE_PER_PRT,P4_SCOPE_PER_PRT</definedName>
    <definedName name="P8_SCOPE_PER_PRT" localSheetId="2">[41]перекрестка!$J$84:$K$88,[41]перекрестка!$N$84:$N$88,[41]перекрестка!$F$14:$G$25,P1_SCOPE_PER_PRT,P2_SCOPE_PER_PRT,P3_SCOPE_PER_PRT,P4_SCOPE_PER_PRT</definedName>
    <definedName name="P8_SCOPE_PER_PRT" localSheetId="3">[41]перекрестка!$J$84:$K$88,[41]перекрестка!$N$84:$N$88,[41]перекрестка!$F$14:$G$25,[0]!P1_SCOPE_PER_PRT,[0]!P2_SCOPE_PER_PRT,[0]!P3_SCOPE_PER_PRT,[0]!P4_SCOPE_PER_PRT</definedName>
    <definedName name="P8_SCOPE_PER_PRT">[41]перекрестка!$J$84:$K$88,[41]перекрестка!$N$84:$N$88,[41]перекрестка!$F$14:$G$25,P1_SCOPE_PER_PRT,P2_SCOPE_PER_PRT,P3_SCOPE_PER_PRT,P4_SCOPE_PER_PRT</definedName>
    <definedName name="P8_T1_Protect">[43]перекрестка!$N$146:$N$150,[43]перекрестка!$N$152:$N$156,[43]перекрестка!$N$158:$N$162,[43]перекрестка!$F$11:$G$11,[43]перекрестка!$F$12:$H$16</definedName>
    <definedName name="P8_T28_Protection">'[30]28'!$G$37:$H$39,'[30]28'!$D$42:$E$44,'[30]28'!$G$42:$H$44,'[30]28'!$D$48:$E$50,'[30]28'!$G$48:$H$50,'[30]28'!$D$54:$E$56,'[30]28'!$G$54:$H$56,'[30]28'!$D$89:$E$91</definedName>
    <definedName name="P9_SCOPE_FULL_LOAD" localSheetId="4" hidden="1">#REF!,#REF!,#REF!,#REF!,#REF!,#REF!</definedName>
    <definedName name="P9_SCOPE_FULL_LOAD" localSheetId="0" hidden="1">#REF!,#REF!,#REF!,#REF!,#REF!,#REF!</definedName>
    <definedName name="P9_SCOPE_FULL_LOAD" localSheetId="1" hidden="1">#REF!,#REF!,#REF!,#REF!,#REF!,#REF!</definedName>
    <definedName name="P9_SCOPE_FULL_LOAD" localSheetId="3" hidden="1">#REF!,#REF!,#REF!,#REF!,#REF!,#REF!</definedName>
    <definedName name="P9_SCOPE_FULL_LOAD" hidden="1">#REF!,#REF!,#REF!,#REF!,#REF!,#REF!</definedName>
    <definedName name="P9_SCOPE_NotInd" localSheetId="4" hidden="1">#REF!,'12.-2019'!P1_SCOPE_NOTIND,'12.-2019'!P2_SCOPE_NOTIND,'12.-2019'!P3_SCOPE_NOTIND,'12.-2019'!P4_SCOPE_NOTIND,'12.-2019'!P5_SCOPE_NOTIND,'12.-2019'!P6_SCOPE_NOTIND,'12.-2019'!P7_SCOPE_NOTIND</definedName>
    <definedName name="P9_SCOPE_NotInd" localSheetId="0" hidden="1">#REF!,'7.1.- 2019'!P1_SCOPE_NOTIND,'7.1.- 2019'!P2_SCOPE_NOTIND,'7.1.- 2019'!P3_SCOPE_NOTIND,'7.1.- 2019'!P4_SCOPE_NOTIND,'7.1.- 2019'!P5_SCOPE_NOTIND,'7.1.- 2019'!P6_SCOPE_NOTIND,'7.1.- 2019'!P7_SCOPE_NOTIND</definedName>
    <definedName name="P9_SCOPE_NotInd" localSheetId="1" hidden="1">#REF!,'7.2.-2019'!P1_SCOPE_NOTIND,'7.2.-2019'!P2_SCOPE_NOTIND,'7.2.-2019'!P3_SCOPE_NOTIND,'7.2.-2019'!P4_SCOPE_NOTIND,'7.2.-2019'!P5_SCOPE_NOTIND,'7.2.-2019'!P6_SCOPE_NOTIND,'7.2.-2019'!P7_SCOPE_NOTIND</definedName>
    <definedName name="P9_SCOPE_NotInd" localSheetId="3" hidden="1">#REF!,'9.-2019'!P1_SCOPE_NOTIND,'9.-2019'!P2_SCOPE_NOTIND,'9.-2019'!P3_SCOPE_NOTIND,'9.-2019'!P4_SCOPE_NOTIND,'9.-2019'!P5_SCOPE_NOTIND,'9.-2019'!P6_SCOPE_NOTIND,[2]!P7_SCOPE_NOTIND</definedName>
    <definedName name="P9_SCOPE_NotInd" hidden="1">#REF!,[2]!P1_SCOPE_NOTIND,[2]!P2_SCOPE_NOTIND,[2]!P3_SCOPE_NOTIND,[2]!P4_SCOPE_NOTIND,[2]!P5_SCOPE_NOTIND,[2]!P6_SCOPE_NOTIND,[2]!P7_SCOPE_NOTIND</definedName>
    <definedName name="P9_T1_Protect">[43]перекрестка!$F$17:$G$17,[43]перекрестка!$F$18:$H$22,[43]перекрестка!$F$24:$H$28,[43]перекрестка!$F$30:$H$34,[43]перекрестка!$F$36:$H$40</definedName>
    <definedName name="P9_T28_Protection">'[30]28'!$G$89:$H$91,'[30]28'!$G$94:$H$96,'[30]28'!$D$94:$E$96,'[30]28'!$D$100:$E$102,'[30]28'!$G$100:$H$102,'[30]28'!$D$106:$E$108,'[30]28'!$G$106:$H$108,'[30]28'!$D$167:$E$169</definedName>
    <definedName name="PER_ET" localSheetId="4">#REF!</definedName>
    <definedName name="PER_ET" localSheetId="0">#REF!</definedName>
    <definedName name="PER_ET" localSheetId="1">#REF!</definedName>
    <definedName name="PER_ET" localSheetId="3">#REF!</definedName>
    <definedName name="PER_ET">#REF!</definedName>
    <definedName name="period_list" localSheetId="4">[34]TEHSHEET!$N$2:$N$6</definedName>
    <definedName name="period_list" localSheetId="3">[34]TEHSHEET!$N$2:$N$6</definedName>
    <definedName name="period_list">[34]TEHSHEET!$N$2:$N$6</definedName>
    <definedName name="PERIOD_VALUES" localSheetId="4">#REF!</definedName>
    <definedName name="PERIOD_VALUES" localSheetId="0">#REF!</definedName>
    <definedName name="PERIOD_VALUES" localSheetId="3">#REF!</definedName>
    <definedName name="PERIOD_VALUES">#REF!</definedName>
    <definedName name="PERIOD1">[24]TEHSHEET!$O$2:$O$5</definedName>
    <definedName name="Personal">'[45]6 Списки'!$A$2:$A$20</definedName>
    <definedName name="pIns_List24_1" localSheetId="4">#REF!</definedName>
    <definedName name="pIns_List24_1" localSheetId="0">#REF!</definedName>
    <definedName name="pIns_List24_1" localSheetId="1">#REF!</definedName>
    <definedName name="pIns_List24_1" localSheetId="3">#REF!</definedName>
    <definedName name="pIns_List24_1">#REF!</definedName>
    <definedName name="pIns_List24_2" localSheetId="4">#REF!</definedName>
    <definedName name="pIns_List24_2" localSheetId="0">#REF!</definedName>
    <definedName name="pIns_List24_2" localSheetId="1">#REF!</definedName>
    <definedName name="pIns_List24_2" localSheetId="3">#REF!</definedName>
    <definedName name="pIns_List24_2">#REF!</definedName>
    <definedName name="pIns_List25_1" localSheetId="4">#REF!</definedName>
    <definedName name="pIns_List25_1" localSheetId="0">#REF!</definedName>
    <definedName name="pIns_List25_1" localSheetId="3">#REF!</definedName>
    <definedName name="pIns_List25_1">#REF!</definedName>
    <definedName name="polta" localSheetId="4">#REF!</definedName>
    <definedName name="polta" localSheetId="0">#REF!</definedName>
    <definedName name="polta" localSheetId="1">#REF!</definedName>
    <definedName name="polta" localSheetId="3">#REF!</definedName>
    <definedName name="polta">#REF!</definedName>
    <definedName name="POTR">[21]TEHSHEET!$F$20:$F$27</definedName>
    <definedName name="PR_ET" localSheetId="4">[19]TEHSHEET!#REF!</definedName>
    <definedName name="PR_ET" localSheetId="0">[19]TEHSHEET!#REF!</definedName>
    <definedName name="PR_ET" localSheetId="1">[19]TEHSHEET!#REF!</definedName>
    <definedName name="PR_ET" localSheetId="3">[19]TEHSHEET!#REF!</definedName>
    <definedName name="PR_ET">[19]TEHSHEET!#REF!</definedName>
    <definedName name="PR_OBJ_ET" localSheetId="4">[19]TEHSHEET!#REF!</definedName>
    <definedName name="PR_OBJ_ET" localSheetId="0">[19]TEHSHEET!#REF!</definedName>
    <definedName name="PR_OBJ_ET" localSheetId="1">[19]TEHSHEET!#REF!</definedName>
    <definedName name="PR_OBJ_ET" localSheetId="3">[19]TEHSHEET!#REF!</definedName>
    <definedName name="PR_OBJ_ET">[19]TEHSHEET!#REF!</definedName>
    <definedName name="PR_OPT" localSheetId="4">#REF!</definedName>
    <definedName name="PR_OPT" localSheetId="0">#REF!</definedName>
    <definedName name="PR_OPT" localSheetId="1">#REF!</definedName>
    <definedName name="PR_OPT" localSheetId="3">#REF!</definedName>
    <definedName name="PR_OPT">#REF!</definedName>
    <definedName name="PR_ROZN" localSheetId="4">#REF!</definedName>
    <definedName name="PR_ROZN" localSheetId="0">#REF!</definedName>
    <definedName name="PR_ROZN" localSheetId="1">#REF!</definedName>
    <definedName name="PR_ROZN" localSheetId="3">#REF!</definedName>
    <definedName name="PR_ROZN">#REF!</definedName>
    <definedName name="prd" localSheetId="4">[46]Титульный!$F$14</definedName>
    <definedName name="prd" localSheetId="0">[46]Титульный!$F$14</definedName>
    <definedName name="prd" localSheetId="3">[46]Титульный!$F$14</definedName>
    <definedName name="prd">[46]Титульный!$F$14</definedName>
    <definedName name="PREBASE_METHOD" localSheetId="4">[18]Титульный!$F$20</definedName>
    <definedName name="PREBASE_METHOD" localSheetId="3">[18]Титульный!$F$20</definedName>
    <definedName name="PREBASE_METHOD">[18]Титульный!$F$20</definedName>
    <definedName name="Project">[47]Списки!$B$2:$B$21</definedName>
    <definedName name="PROT" localSheetId="4">#REF!,#REF!,#REF!,#REF!,#REF!,#REF!</definedName>
    <definedName name="PROT" localSheetId="0">#REF!,#REF!,#REF!,#REF!,#REF!,#REF!</definedName>
    <definedName name="PROT" localSheetId="1">#REF!,#REF!,#REF!,#REF!,#REF!,#REF!</definedName>
    <definedName name="PROT" localSheetId="3">#REF!,#REF!,#REF!,#REF!,#REF!,#REF!</definedName>
    <definedName name="PROT">#REF!,#REF!,#REF!,#REF!,#REF!,#REF!</definedName>
    <definedName name="PROT_22" localSheetId="4">P3_PROT_22,P4_PROT_22,P5_PROT_22</definedName>
    <definedName name="PROT_22" localSheetId="0">P3_PROT_22,P4_PROT_22,P5_PROT_22</definedName>
    <definedName name="PROT_22" localSheetId="1">P3_PROT_22,P4_PROT_22,P5_PROT_22</definedName>
    <definedName name="PROT_22" localSheetId="2">P3_PROT_22,P4_PROT_22,P5_PROT_22</definedName>
    <definedName name="PROT_22" localSheetId="3">P3_PROT_22,P4_PROT_22,P5_PROT_22</definedName>
    <definedName name="PROT_22">P3_PROT_22,P4_PROT_22,P5_PROT_22</definedName>
    <definedName name="Q" localSheetId="4">'12.-2019'!Q</definedName>
    <definedName name="Q" localSheetId="0">'7.1.- 2019'!Q</definedName>
    <definedName name="Q" localSheetId="1">'7.2.-2019'!Q</definedName>
    <definedName name="Q" localSheetId="3">'9.-2019'!Q</definedName>
    <definedName name="Q">[2]!Q</definedName>
    <definedName name="R_2_1_NUMERIC_AREA" localSheetId="4">#REF!</definedName>
    <definedName name="R_2_1_NUMERIC_AREA" localSheetId="0">#REF!</definedName>
    <definedName name="R_2_1_NUMERIC_AREA" localSheetId="3">#REF!</definedName>
    <definedName name="R_2_1_NUMERIC_AREA">#REF!</definedName>
    <definedName name="R_2_2_NUMERIC_AREA" localSheetId="4">#REF!</definedName>
    <definedName name="R_2_2_NUMERIC_AREA" localSheetId="0">#REF!</definedName>
    <definedName name="R_2_2_NUMERIC_AREA" localSheetId="3">#REF!</definedName>
    <definedName name="R_2_2_NUMERIC_AREA">#REF!</definedName>
    <definedName name="rab_1_80" localSheetId="4">#REF!</definedName>
    <definedName name="rab_1_80" localSheetId="0">#REF!</definedName>
    <definedName name="rab_1_80" localSheetId="3">#REF!</definedName>
    <definedName name="rab_1_80">#REF!</definedName>
    <definedName name="RAB_NEW_INVESTMENTS" localSheetId="4">#REF!</definedName>
    <definedName name="RAB_NEW_INVESTMENTS" localSheetId="0">#REF!</definedName>
    <definedName name="RAB_NEW_INVESTMENTS" localSheetId="3">#REF!</definedName>
    <definedName name="RAB_NEW_INVESTMENTS">#REF!</definedName>
    <definedName name="RAB_NUMERIC_AREA" localSheetId="4">#REF!,#REF!,#REF!,#REF!,#REF!</definedName>
    <definedName name="RAB_NUMERIC_AREA" localSheetId="0">#REF!,#REF!,#REF!,#REF!,#REF!</definedName>
    <definedName name="RAB_NUMERIC_AREA" localSheetId="3">#REF!,#REF!,#REF!,#REF!,#REF!</definedName>
    <definedName name="RAB_NUMERIC_AREA">#REF!,#REF!,#REF!,#REF!,#REF!</definedName>
    <definedName name="RAB_RETURNING_TERM" localSheetId="4">#REF!</definedName>
    <definedName name="RAB_RETURNING_TERM" localSheetId="0">#REF!</definedName>
    <definedName name="RAB_RETURNING_TERM" localSheetId="3">#REF!</definedName>
    <definedName name="RAB_RETURNING_TERM">#REF!</definedName>
    <definedName name="RAB_SECTION_2_3" localSheetId="4">'[18]Расчёт расходов RAB'!$G$33:$H$33,'[18]Расчёт расходов RAB'!$J$33:$K$33,'[18]Расчёт расходов RAB'!$M$33:$N$33,'[18]Расчёт расходов RAB'!$P$33:$Q$33,'[18]Расчёт расходов RAB'!$S$33:$T$33,'[18]Расчёт расходов RAB'!$V$33:$W$33,'[18]Расчёт расходов RAB'!$Y$33:$Z$33,'[18]Расчёт расходов RAB'!$AB$33:$AC$33,'[18]Расчёт расходов RAB'!$AE$33:$AF$33,'[18]Расчёт расходов RAB'!$AH$33:$AI$33,'[18]Расчёт расходов RAB'!$AK$33:$AL$33,'[18]Расчёт расходов RAB'!$AN$33:$AO$33,'[18]Расчёт расходов RAB'!$AQ$33:$AR$33</definedName>
    <definedName name="RAB_SECTION_2_3" localSheetId="3">'[18]Расчёт расходов RAB'!$G$33:$H$33,'[18]Расчёт расходов RAB'!$J$33:$K$33,'[18]Расчёт расходов RAB'!$M$33:$N$33,'[18]Расчёт расходов RAB'!$P$33:$Q$33,'[18]Расчёт расходов RAB'!$S$33:$T$33,'[18]Расчёт расходов RAB'!$V$33:$W$33,'[18]Расчёт расходов RAB'!$Y$33:$Z$33,'[18]Расчёт расходов RAB'!$AB$33:$AC$33,'[18]Расчёт расходов RAB'!$AE$33:$AF$33,'[18]Расчёт расходов RAB'!$AH$33:$AI$33,'[18]Расчёт расходов RAB'!$AK$33:$AL$33,'[18]Расчёт расходов RAB'!$AN$33:$AO$33,'[18]Расчёт расходов RAB'!$AQ$33:$AR$33</definedName>
    <definedName name="RAB_SECTION_2_3">'[18]Расчёт расходов RAB'!$G$33:$H$33,'[18]Расчёт расходов RAB'!$J$33:$K$33,'[18]Расчёт расходов RAB'!$M$33:$N$33,'[18]Расчёт расходов RAB'!$P$33:$Q$33,'[18]Расчёт расходов RAB'!$S$33:$T$33,'[18]Расчёт расходов RAB'!$V$33:$W$33,'[18]Расчёт расходов RAB'!$Y$33:$Z$33,'[18]Расчёт расходов RAB'!$AB$33:$AC$33,'[18]Расчёт расходов RAB'!$AE$33:$AF$33,'[18]Расчёт расходов RAB'!$AH$33:$AI$33,'[18]Расчёт расходов RAB'!$AK$33:$AL$33,'[18]Расчёт расходов RAB'!$AN$33:$AO$33,'[18]Расчёт расходов RAB'!$AQ$33:$AR$33</definedName>
    <definedName name="RAB_SECTION_3_6" localSheetId="4">'[18]Расчёт расходов RAB'!$G$71:$H$71,'[18]Расчёт расходов RAB'!$J$71:$K$71,'[18]Расчёт расходов RAB'!$M$71:$N$71,'[18]Расчёт расходов RAB'!$P$71:$Q$71,'[18]Расчёт расходов RAB'!$S$71:$T$71,'[18]Расчёт расходов RAB'!$V$71:$W$71,'[18]Расчёт расходов RAB'!$Y$71:$Z$71,'[18]Расчёт расходов RAB'!$AB$71:$AC$71,'[18]Расчёт расходов RAB'!$AE$71:$AF$71,'[18]Расчёт расходов RAB'!$AH$71:$AI$71,'[18]Расчёт расходов RAB'!$AK$71:$AL$71,'[18]Расчёт расходов RAB'!$AN$71:$AO$71,'[18]Расчёт расходов RAB'!$AQ$71:$AR$71</definedName>
    <definedName name="RAB_SECTION_3_6" localSheetId="3">'[18]Расчёт расходов RAB'!$G$71:$H$71,'[18]Расчёт расходов RAB'!$J$71:$K$71,'[18]Расчёт расходов RAB'!$M$71:$N$71,'[18]Расчёт расходов RAB'!$P$71:$Q$71,'[18]Расчёт расходов RAB'!$S$71:$T$71,'[18]Расчёт расходов RAB'!$V$71:$W$71,'[18]Расчёт расходов RAB'!$Y$71:$Z$71,'[18]Расчёт расходов RAB'!$AB$71:$AC$71,'[18]Расчёт расходов RAB'!$AE$71:$AF$71,'[18]Расчёт расходов RAB'!$AH$71:$AI$71,'[18]Расчёт расходов RAB'!$AK$71:$AL$71,'[18]Расчёт расходов RAB'!$AN$71:$AO$71,'[18]Расчёт расходов RAB'!$AQ$71:$AR$71</definedName>
    <definedName name="RAB_SECTION_3_6">'[18]Расчёт расходов RAB'!$G$71:$H$71,'[18]Расчёт расходов RAB'!$J$71:$K$71,'[18]Расчёт расходов RAB'!$M$71:$N$71,'[18]Расчёт расходов RAB'!$P$71:$Q$71,'[18]Расчёт расходов RAB'!$S$71:$T$71,'[18]Расчёт расходов RAB'!$V$71:$W$71,'[18]Расчёт расходов RAB'!$Y$71:$Z$71,'[18]Расчёт расходов RAB'!$AB$71:$AC$71,'[18]Расчёт расходов RAB'!$AE$71:$AF$71,'[18]Расчёт расходов RAB'!$AH$71:$AI$71,'[18]Расчёт расходов RAB'!$AK$71:$AL$71,'[18]Расчёт расходов RAB'!$AN$71:$AO$71,'[18]Расчёт расходов RAB'!$AQ$71:$AR$71</definedName>
    <definedName name="RAB_SECTION_INDEX" localSheetId="4">'[18]Расчёт расходов RAB'!$G$22:$H$22,'[18]Расчёт расходов RAB'!$J$22:$K$22,'[18]Расчёт расходов RAB'!$M$22:$N$22,'[18]Расчёт расходов RAB'!$P$22:$Q$22,'[18]Расчёт расходов RAB'!$S$22:$T$22,'[18]Расчёт расходов RAB'!$V$22:$W$22,'[18]Расчёт расходов RAB'!$Y$22:$Z$22,'[18]Расчёт расходов RAB'!$AB$22:$AC$22,'[18]Расчёт расходов RAB'!$AE$22:$AF$22,'[18]Расчёт расходов RAB'!$AH$22:$AI$22,'[18]Расчёт расходов RAB'!$AK$22:$AL$22,'[18]Расчёт расходов RAB'!$AN$22:$AO$22,'[18]Расчёт расходов RAB'!$AQ$22:$AR$22</definedName>
    <definedName name="RAB_SECTION_INDEX" localSheetId="3">'[18]Расчёт расходов RAB'!$G$22:$H$22,'[18]Расчёт расходов RAB'!$J$22:$K$22,'[18]Расчёт расходов RAB'!$M$22:$N$22,'[18]Расчёт расходов RAB'!$P$22:$Q$22,'[18]Расчёт расходов RAB'!$S$22:$T$22,'[18]Расчёт расходов RAB'!$V$22:$W$22,'[18]Расчёт расходов RAB'!$Y$22:$Z$22,'[18]Расчёт расходов RAB'!$AB$22:$AC$22,'[18]Расчёт расходов RAB'!$AE$22:$AF$22,'[18]Расчёт расходов RAB'!$AH$22:$AI$22,'[18]Расчёт расходов RAB'!$AK$22:$AL$22,'[18]Расчёт расходов RAB'!$AN$22:$AO$22,'[18]Расчёт расходов RAB'!$AQ$22:$AR$22</definedName>
    <definedName name="RAB_SECTION_INDEX">'[18]Расчёт расходов RAB'!$G$22:$H$22,'[18]Расчёт расходов RAB'!$J$22:$K$22,'[18]Расчёт расходов RAB'!$M$22:$N$22,'[18]Расчёт расходов RAB'!$P$22:$Q$22,'[18]Расчёт расходов RAB'!$S$22:$T$22,'[18]Расчёт расходов RAB'!$V$22:$W$22,'[18]Расчёт расходов RAB'!$Y$22:$Z$22,'[18]Расчёт расходов RAB'!$AB$22:$AC$22,'[18]Расчёт расходов RAB'!$AE$22:$AF$22,'[18]Расчёт расходов RAB'!$AH$22:$AI$22,'[18]Расчёт расходов RAB'!$AK$22:$AL$22,'[18]Расчёт расходов RAB'!$AN$22:$AO$22,'[18]Расчёт расходов RAB'!$AQ$22:$AR$22</definedName>
    <definedName name="RAB_SECTION_MANAGED_COSTS" localSheetId="4">'[18]Расчёт расходов RAB'!$G$56:$H$56,'[18]Расчёт расходов RAB'!$J$56:$K$56,'[18]Расчёт расходов RAB'!$M$56:$N$56,'[18]Расчёт расходов RAB'!$P$56:$Q$56,'[18]Расчёт расходов RAB'!$S$56:$T$56,'[18]Расчёт расходов RAB'!$V$56:$W$56,'[18]Расчёт расходов RAB'!$Y$56:$Z$56,'[18]Расчёт расходов RAB'!$AB$56:$AC$56,'[18]Расчёт расходов RAB'!$AE$56:$AF$56,'[18]Расчёт расходов RAB'!$AH$56:$AI$56,'[18]Расчёт расходов RAB'!$AK$56:$AL$56,'[18]Расчёт расходов RAB'!$AN$56:$AO$56,'[18]Расчёт расходов RAB'!$AQ$56:$AR$56</definedName>
    <definedName name="RAB_SECTION_MANAGED_COSTS" localSheetId="3">'[18]Расчёт расходов RAB'!$G$56:$H$56,'[18]Расчёт расходов RAB'!$J$56:$K$56,'[18]Расчёт расходов RAB'!$M$56:$N$56,'[18]Расчёт расходов RAB'!$P$56:$Q$56,'[18]Расчёт расходов RAB'!$S$56:$T$56,'[18]Расчёт расходов RAB'!$V$56:$W$56,'[18]Расчёт расходов RAB'!$Y$56:$Z$56,'[18]Расчёт расходов RAB'!$AB$56:$AC$56,'[18]Расчёт расходов RAB'!$AE$56:$AF$56,'[18]Расчёт расходов RAB'!$AH$56:$AI$56,'[18]Расчёт расходов RAB'!$AK$56:$AL$56,'[18]Расчёт расходов RAB'!$AN$56:$AO$56,'[18]Расчёт расходов RAB'!$AQ$56:$AR$56</definedName>
    <definedName name="RAB_SECTION_MANAGED_COSTS">'[18]Расчёт расходов RAB'!$G$56:$H$56,'[18]Расчёт расходов RAB'!$J$56:$K$56,'[18]Расчёт расходов RAB'!$M$56:$N$56,'[18]Расчёт расходов RAB'!$P$56:$Q$56,'[18]Расчёт расходов RAB'!$S$56:$T$56,'[18]Расчёт расходов RAB'!$V$56:$W$56,'[18]Расчёт расходов RAB'!$Y$56:$Z$56,'[18]Расчёт расходов RAB'!$AB$56:$AC$56,'[18]Расчёт расходов RAB'!$AE$56:$AF$56,'[18]Расчёт расходов RAB'!$AH$56:$AI$56,'[18]Расчёт расходов RAB'!$AK$56:$AL$56,'[18]Расчёт расходов RAB'!$AN$56:$AO$56,'[18]Расчёт расходов RAB'!$AQ$56:$AR$56</definedName>
    <definedName name="RAB_SECTION_TOTAL_NVV" localSheetId="4">'[18]Расчёт расходов RAB'!$G$95:$H$95,'[18]Расчёт расходов RAB'!$J$95:$K$95,'[18]Расчёт расходов RAB'!$M$95:$N$95,'[18]Расчёт расходов RAB'!$P$95:$Q$95,'[18]Расчёт расходов RAB'!$S$95:$T$95,'[18]Расчёт расходов RAB'!$V$95:$W$95,'[18]Расчёт расходов RAB'!$Y$95:$Z$95,'[18]Расчёт расходов RAB'!$AB$95:$AC$95,'[18]Расчёт расходов RAB'!$AE$95:$AF$95,'[18]Расчёт расходов RAB'!$AH$95:$AI$95,'[18]Расчёт расходов RAB'!$AK$95:$AL$95,'[18]Расчёт расходов RAB'!$AN$95:$AO$95,'[18]Расчёт расходов RAB'!$AQ$95:$AR$95</definedName>
    <definedName name="RAB_SECTION_TOTAL_NVV" localSheetId="3">'[18]Расчёт расходов RAB'!$G$95:$H$95,'[18]Расчёт расходов RAB'!$J$95:$K$95,'[18]Расчёт расходов RAB'!$M$95:$N$95,'[18]Расчёт расходов RAB'!$P$95:$Q$95,'[18]Расчёт расходов RAB'!$S$95:$T$95,'[18]Расчёт расходов RAB'!$V$95:$W$95,'[18]Расчёт расходов RAB'!$Y$95:$Z$95,'[18]Расчёт расходов RAB'!$AB$95:$AC$95,'[18]Расчёт расходов RAB'!$AE$95:$AF$95,'[18]Расчёт расходов RAB'!$AH$95:$AI$95,'[18]Расчёт расходов RAB'!$AK$95:$AL$95,'[18]Расчёт расходов RAB'!$AN$95:$AO$95,'[18]Расчёт расходов RAB'!$AQ$95:$AR$95</definedName>
    <definedName name="RAB_SECTION_TOTAL_NVV">'[18]Расчёт расходов RAB'!$G$95:$H$95,'[18]Расчёт расходов RAB'!$J$95:$K$95,'[18]Расчёт расходов RAB'!$M$95:$N$95,'[18]Расчёт расходов RAB'!$P$95:$Q$95,'[18]Расчёт расходов RAB'!$S$95:$T$95,'[18]Расчёт расходов RAB'!$V$95:$W$95,'[18]Расчёт расходов RAB'!$Y$95:$Z$95,'[18]Расчёт расходов RAB'!$AB$95:$AC$95,'[18]Расчёт расходов RAB'!$AE$95:$AF$95,'[18]Расчёт расходов RAB'!$AH$95:$AI$95,'[18]Расчёт расходов RAB'!$AK$95:$AL$95,'[18]Расчёт расходов RAB'!$AN$95:$AO$95,'[18]Расчёт расходов RAB'!$AQ$95:$AR$95</definedName>
    <definedName name="RAB_YEARS" localSheetId="4">'[18]Расчёт расходов RAB'!$G$8:$H$8,'[18]Расчёт расходов RAB'!$J$8:$K$8,'[18]Расчёт расходов RAB'!$M$8:$N$8,'[18]Расчёт расходов RAB'!$P$8:$Q$8,'[18]Расчёт расходов RAB'!$S$8:$T$8,'[18]Расчёт расходов RAB'!$V$8:$W$8,'[18]Расчёт расходов RAB'!$Y$8:$Z$8,'[18]Расчёт расходов RAB'!$AB$8:$AC$8,'[18]Расчёт расходов RAB'!$AE$8:$AF$8,'[18]Расчёт расходов RAB'!$AH$8:$AI$8,'[18]Расчёт расходов RAB'!$AK$8:$AL$8,'[18]Расчёт расходов RAB'!$AN$8:$AO$8,'[18]Расчёт расходов RAB'!$AQ$8:$AR$8</definedName>
    <definedName name="RAB_YEARS" localSheetId="3">'[18]Расчёт расходов RAB'!$G$8:$H$8,'[18]Расчёт расходов RAB'!$J$8:$K$8,'[18]Расчёт расходов RAB'!$M$8:$N$8,'[18]Расчёт расходов RAB'!$P$8:$Q$8,'[18]Расчёт расходов RAB'!$S$8:$T$8,'[18]Расчёт расходов RAB'!$V$8:$W$8,'[18]Расчёт расходов RAB'!$Y$8:$Z$8,'[18]Расчёт расходов RAB'!$AB$8:$AC$8,'[18]Расчёт расходов RAB'!$AE$8:$AF$8,'[18]Расчёт расходов RAB'!$AH$8:$AI$8,'[18]Расчёт расходов RAB'!$AK$8:$AL$8,'[18]Расчёт расходов RAB'!$AN$8:$AO$8,'[18]Расчёт расходов RAB'!$AQ$8:$AR$8</definedName>
    <definedName name="RAB_YEARS">'[18]Расчёт расходов RAB'!$G$8:$H$8,'[18]Расчёт расходов RAB'!$J$8:$K$8,'[18]Расчёт расходов RAB'!$M$8:$N$8,'[18]Расчёт расходов RAB'!$P$8:$Q$8,'[18]Расчёт расходов RAB'!$S$8:$T$8,'[18]Расчёт расходов RAB'!$V$8:$W$8,'[18]Расчёт расходов RAB'!$Y$8:$Z$8,'[18]Расчёт расходов RAB'!$AB$8:$AC$8,'[18]Расчёт расходов RAB'!$AE$8:$AF$8,'[18]Расчёт расходов RAB'!$AH$8:$AI$8,'[18]Расчёт расходов RAB'!$AK$8:$AL$8,'[18]Расчёт расходов RAB'!$AN$8:$AO$8,'[18]Расчёт расходов RAB'!$AQ$8:$AR$8</definedName>
    <definedName name="real" localSheetId="4">'12.-2019'!real</definedName>
    <definedName name="real" localSheetId="0">'7.1.- 2019'!real</definedName>
    <definedName name="real" localSheetId="1">'7.2.-2019'!real</definedName>
    <definedName name="real" localSheetId="3">'9.-2019'!real</definedName>
    <definedName name="real">[2]!real</definedName>
    <definedName name="REG">[37]TEHSHEET!$B$2:$B$85</definedName>
    <definedName name="REG_ET" localSheetId="4">#REF!</definedName>
    <definedName name="REG_ET" localSheetId="0">#REF!</definedName>
    <definedName name="REG_ET" localSheetId="1">#REF!</definedName>
    <definedName name="REG_ET" localSheetId="3">#REF!</definedName>
    <definedName name="REG_ET">#REF!</definedName>
    <definedName name="reg_name" localSheetId="4">[18]Титульный!$F$6</definedName>
    <definedName name="reg_name" localSheetId="3">[18]Титульный!$F$6</definedName>
    <definedName name="reg_name">[18]Титульный!$F$6</definedName>
    <definedName name="REG_PROT" localSheetId="4">#REF!,#REF!,#REF!,#REF!,#REF!,#REF!,#REF!</definedName>
    <definedName name="REG_PROT" localSheetId="0">#REF!,#REF!,#REF!,#REF!,#REF!,#REF!,#REF!</definedName>
    <definedName name="REG_PROT" localSheetId="1">#REF!,#REF!,#REF!,#REF!,#REF!,#REF!,#REF!</definedName>
    <definedName name="REG_PROT" localSheetId="3">#REF!,#REF!,#REF!,#REF!,#REF!,#REF!,#REF!</definedName>
    <definedName name="REG_PROT">#REF!,#REF!,#REF!,#REF!,#REF!,#REF!,#REF!</definedName>
    <definedName name="REGcom" localSheetId="4">#REF!</definedName>
    <definedName name="REGcom" localSheetId="0">#REF!</definedName>
    <definedName name="REGcom" localSheetId="1">#REF!</definedName>
    <definedName name="REGcom" localSheetId="3">#REF!</definedName>
    <definedName name="REGcom">#REF!</definedName>
    <definedName name="regfddg" localSheetId="4">'12.-2019'!regfddg</definedName>
    <definedName name="regfddg" localSheetId="0">'7.1.- 2019'!regfddg</definedName>
    <definedName name="regfddg" localSheetId="1">'7.2.-2019'!regfddg</definedName>
    <definedName name="regfddg" localSheetId="3">'9.-2019'!regfddg</definedName>
    <definedName name="regfddg">[2]!regfddg</definedName>
    <definedName name="REGION">[48]TEHSHEET!$B$2:$B$86</definedName>
    <definedName name="region_name" localSheetId="4">[32]Титульный!$F$8</definedName>
    <definedName name="region_name" localSheetId="3">[32]Титульный!$F$8</definedName>
    <definedName name="region_name">[32]Титульный!$F$8</definedName>
    <definedName name="REGIONS">[41]TEHSHEET!$C$6:$C$93</definedName>
    <definedName name="REGUL" localSheetId="4">#REF!</definedName>
    <definedName name="REGUL" localSheetId="0">#REF!</definedName>
    <definedName name="REGUL" localSheetId="1">#REF!</definedName>
    <definedName name="REGUL" localSheetId="3">#REF!</definedName>
    <definedName name="REGUL">#REF!</definedName>
    <definedName name="REGULATION_1_METHOD" localSheetId="4">[18]Титульный!$F$23</definedName>
    <definedName name="REGULATION_1_METHOD" localSheetId="3">[18]Титульный!$F$23</definedName>
    <definedName name="REGULATION_1_METHOD">[18]Титульный!$F$23</definedName>
    <definedName name="REGULATION_10_METHOD" localSheetId="4">[18]Титульный!$F$32</definedName>
    <definedName name="REGULATION_10_METHOD" localSheetId="3">[18]Титульный!$F$32</definedName>
    <definedName name="REGULATION_10_METHOD">[18]Титульный!$F$32</definedName>
    <definedName name="REGULATION_2_METHOD" localSheetId="4">[18]Титульный!$F$24</definedName>
    <definedName name="REGULATION_2_METHOD" localSheetId="3">[18]Титульный!$F$24</definedName>
    <definedName name="REGULATION_2_METHOD">[18]Титульный!$F$24</definedName>
    <definedName name="REGULATION_3_METHOD" localSheetId="4">[18]Титульный!$F$25</definedName>
    <definedName name="REGULATION_3_METHOD" localSheetId="3">[18]Титульный!$F$25</definedName>
    <definedName name="REGULATION_3_METHOD">[18]Титульный!$F$25</definedName>
    <definedName name="REGULATION_4_METHOD" localSheetId="4">[18]Титульный!$F$26</definedName>
    <definedName name="REGULATION_4_METHOD" localSheetId="3">[18]Титульный!$F$26</definedName>
    <definedName name="REGULATION_4_METHOD">[18]Титульный!$F$26</definedName>
    <definedName name="REGULATION_5_METHOD" localSheetId="4">[18]Титульный!$F$27</definedName>
    <definedName name="REGULATION_5_METHOD" localSheetId="3">[18]Титульный!$F$27</definedName>
    <definedName name="REGULATION_5_METHOD">[18]Титульный!$F$27</definedName>
    <definedName name="REGULATION_6_METHOD" localSheetId="4">[18]Титульный!$F$28</definedName>
    <definedName name="REGULATION_6_METHOD" localSheetId="3">[18]Титульный!$F$28</definedName>
    <definedName name="REGULATION_6_METHOD">[18]Титульный!$F$28</definedName>
    <definedName name="REGULATION_7_METHOD" localSheetId="4">[18]Титульный!$F$29</definedName>
    <definedName name="REGULATION_7_METHOD" localSheetId="3">[18]Титульный!$F$29</definedName>
    <definedName name="REGULATION_7_METHOD">[18]Титульный!$F$29</definedName>
    <definedName name="REGULATION_8_METHOD" localSheetId="4">[18]Титульный!$F$30</definedName>
    <definedName name="REGULATION_8_METHOD" localSheetId="3">[18]Титульный!$F$30</definedName>
    <definedName name="REGULATION_8_METHOD">[18]Титульный!$F$30</definedName>
    <definedName name="REGULATION_9_METHOD" localSheetId="4">[18]Титульный!$F$31</definedName>
    <definedName name="REGULATION_9_METHOD" localSheetId="3">[18]Титульный!$F$31</definedName>
    <definedName name="REGULATION_9_METHOD">[18]Титульный!$F$31</definedName>
    <definedName name="REGULATION_METHOD" localSheetId="4">[18]Титульный!$F$22</definedName>
    <definedName name="REGULATION_METHOD" localSheetId="3">[18]Титульный!$F$22</definedName>
    <definedName name="REGULATION_METHOD">[18]Титульный!$F$22</definedName>
    <definedName name="REPORT_OWNER" localSheetId="4">#REF!</definedName>
    <definedName name="REPORT_OWNER" localSheetId="0">#REF!</definedName>
    <definedName name="REPORT_OWNER" localSheetId="3">#REF!</definedName>
    <definedName name="REPORT_OWNER">#REF!</definedName>
    <definedName name="rgk">[39]FST5!$G$214:$G$217,[39]FST5!$G$219:$G$224,[39]FST5!$G$226,[39]FST5!$G$228,[39]FST5!$G$230,[39]FST5!$G$232,[39]FST5!$G$197:$G$212</definedName>
    <definedName name="ROZN_09" localSheetId="4">'[23]2009'!#REF!</definedName>
    <definedName name="ROZN_09" localSheetId="0">'[23]2009'!#REF!</definedName>
    <definedName name="ROZN_09" localSheetId="1">'[23]2009'!#REF!</definedName>
    <definedName name="ROZN_09" localSheetId="3">'[23]2009'!#REF!</definedName>
    <definedName name="ROZN_09">'[23]2009'!#REF!</definedName>
    <definedName name="rr" localSheetId="4">'12.-2019'!rr</definedName>
    <definedName name="rr" localSheetId="0">'7.1.- 2019'!rr</definedName>
    <definedName name="rr" localSheetId="1">'7.2.-2019'!rr</definedName>
    <definedName name="rr" localSheetId="3">'9.-2019'!rr</definedName>
    <definedName name="rr">[2]!rr</definedName>
    <definedName name="ŕŕ" localSheetId="4">'12.-2019'!ŕŕ</definedName>
    <definedName name="ŕŕ" localSheetId="0">'7.1.- 2019'!ŕŕ</definedName>
    <definedName name="ŕŕ" localSheetId="1">'7.2.-2019'!ŕŕ</definedName>
    <definedName name="ŕŕ" localSheetId="3">'9.-2019'!ŕŕ</definedName>
    <definedName name="ŕŕ">[2]!ŕŕ</definedName>
    <definedName name="RRE" localSheetId="4">#REF!</definedName>
    <definedName name="RRE" localSheetId="0">#REF!</definedName>
    <definedName name="RRE" localSheetId="1">#REF!</definedName>
    <definedName name="RRE" localSheetId="3">#REF!</definedName>
    <definedName name="RRE">#REF!</definedName>
    <definedName name="rrtget6" localSheetId="4">'12.-2019'!rrtget6</definedName>
    <definedName name="rrtget6" localSheetId="0">'7.1.- 2019'!rrtget6</definedName>
    <definedName name="rrtget6" localSheetId="1">'7.2.-2019'!rrtget6</definedName>
    <definedName name="rrtget6" localSheetId="3">'9.-2019'!rrtget6</definedName>
    <definedName name="rrtget6">[2]!rrtget6</definedName>
    <definedName name="S1_" localSheetId="4">#REF!</definedName>
    <definedName name="S1_" localSheetId="0">#REF!</definedName>
    <definedName name="S1_" localSheetId="1">#REF!</definedName>
    <definedName name="S1_" localSheetId="3">#REF!</definedName>
    <definedName name="S1_">#REF!</definedName>
    <definedName name="S10_" localSheetId="4">#REF!</definedName>
    <definedName name="S10_" localSheetId="0">#REF!</definedName>
    <definedName name="S10_" localSheetId="1">#REF!</definedName>
    <definedName name="S10_" localSheetId="3">#REF!</definedName>
    <definedName name="S10_">#REF!</definedName>
    <definedName name="S11_" localSheetId="4">#REF!</definedName>
    <definedName name="S11_" localSheetId="0">#REF!</definedName>
    <definedName name="S11_" localSheetId="1">#REF!</definedName>
    <definedName name="S11_" localSheetId="3">#REF!</definedName>
    <definedName name="S11_">#REF!</definedName>
    <definedName name="S12_" localSheetId="4">#REF!</definedName>
    <definedName name="S12_" localSheetId="0">#REF!</definedName>
    <definedName name="S12_" localSheetId="1">#REF!</definedName>
    <definedName name="S12_" localSheetId="3">#REF!</definedName>
    <definedName name="S12_">#REF!</definedName>
    <definedName name="S13_" localSheetId="4">#REF!</definedName>
    <definedName name="S13_" localSheetId="0">#REF!</definedName>
    <definedName name="S13_" localSheetId="1">#REF!</definedName>
    <definedName name="S13_" localSheetId="3">#REF!</definedName>
    <definedName name="S13_">#REF!</definedName>
    <definedName name="S14_" localSheetId="4">#REF!</definedName>
    <definedName name="S14_" localSheetId="0">#REF!</definedName>
    <definedName name="S14_" localSheetId="1">#REF!</definedName>
    <definedName name="S14_" localSheetId="3">#REF!</definedName>
    <definedName name="S14_">#REF!</definedName>
    <definedName name="S15_" localSheetId="4">#REF!</definedName>
    <definedName name="S15_" localSheetId="0">#REF!</definedName>
    <definedName name="S15_" localSheetId="1">#REF!</definedName>
    <definedName name="S15_" localSheetId="3">#REF!</definedName>
    <definedName name="S15_">#REF!</definedName>
    <definedName name="S16_" localSheetId="4">#REF!</definedName>
    <definedName name="S16_" localSheetId="0">#REF!</definedName>
    <definedName name="S16_" localSheetId="1">#REF!</definedName>
    <definedName name="S16_" localSheetId="3">#REF!</definedName>
    <definedName name="S16_">#REF!</definedName>
    <definedName name="S17_" localSheetId="4">#REF!</definedName>
    <definedName name="S17_" localSheetId="0">#REF!</definedName>
    <definedName name="S17_" localSheetId="1">#REF!</definedName>
    <definedName name="S17_" localSheetId="3">#REF!</definedName>
    <definedName name="S17_">#REF!</definedName>
    <definedName name="S18_" localSheetId="4">#REF!</definedName>
    <definedName name="S18_" localSheetId="0">#REF!</definedName>
    <definedName name="S18_" localSheetId="1">#REF!</definedName>
    <definedName name="S18_" localSheetId="3">#REF!</definedName>
    <definedName name="S18_">#REF!</definedName>
    <definedName name="S19_" localSheetId="4">#REF!</definedName>
    <definedName name="S19_" localSheetId="0">#REF!</definedName>
    <definedName name="S19_" localSheetId="1">#REF!</definedName>
    <definedName name="S19_" localSheetId="3">#REF!</definedName>
    <definedName name="S19_">#REF!</definedName>
    <definedName name="S2_" localSheetId="4">#REF!</definedName>
    <definedName name="S2_" localSheetId="0">#REF!</definedName>
    <definedName name="S2_" localSheetId="1">#REF!</definedName>
    <definedName name="S2_" localSheetId="3">#REF!</definedName>
    <definedName name="S2_">#REF!</definedName>
    <definedName name="S20_" localSheetId="4">#REF!</definedName>
    <definedName name="S20_" localSheetId="0">#REF!</definedName>
    <definedName name="S20_" localSheetId="1">#REF!</definedName>
    <definedName name="S20_" localSheetId="3">#REF!</definedName>
    <definedName name="S20_">#REF!</definedName>
    <definedName name="S3_" localSheetId="4">#REF!</definedName>
    <definedName name="S3_" localSheetId="0">#REF!</definedName>
    <definedName name="S3_" localSheetId="1">#REF!</definedName>
    <definedName name="S3_" localSheetId="3">#REF!</definedName>
    <definedName name="S3_">#REF!</definedName>
    <definedName name="S4_" localSheetId="4">#REF!</definedName>
    <definedName name="S4_" localSheetId="0">#REF!</definedName>
    <definedName name="S4_" localSheetId="1">#REF!</definedName>
    <definedName name="S4_" localSheetId="3">#REF!</definedName>
    <definedName name="S4_">#REF!</definedName>
    <definedName name="S5_" localSheetId="4">#REF!</definedName>
    <definedName name="S5_" localSheetId="0">#REF!</definedName>
    <definedName name="S5_" localSheetId="1">#REF!</definedName>
    <definedName name="S5_" localSheetId="3">#REF!</definedName>
    <definedName name="S5_">#REF!</definedName>
    <definedName name="S6_" localSheetId="4">#REF!</definedName>
    <definedName name="S6_" localSheetId="0">#REF!</definedName>
    <definedName name="S6_" localSheetId="1">#REF!</definedName>
    <definedName name="S6_" localSheetId="3">#REF!</definedName>
    <definedName name="S6_">#REF!</definedName>
    <definedName name="S7_" localSheetId="4">#REF!</definedName>
    <definedName name="S7_" localSheetId="0">#REF!</definedName>
    <definedName name="S7_" localSheetId="1">#REF!</definedName>
    <definedName name="S7_" localSheetId="3">#REF!</definedName>
    <definedName name="S7_">#REF!</definedName>
    <definedName name="S8_" localSheetId="4">#REF!</definedName>
    <definedName name="S8_" localSheetId="0">#REF!</definedName>
    <definedName name="S8_" localSheetId="1">#REF!</definedName>
    <definedName name="S8_" localSheetId="3">#REF!</definedName>
    <definedName name="S8_">#REF!</definedName>
    <definedName name="S9_" localSheetId="4">#REF!</definedName>
    <definedName name="S9_" localSheetId="0">#REF!</definedName>
    <definedName name="S9_" localSheetId="1">#REF!</definedName>
    <definedName name="S9_" localSheetId="3">#REF!</definedName>
    <definedName name="S9_">#REF!</definedName>
    <definedName name="SAPBEXrevision" hidden="1">1</definedName>
    <definedName name="SAPBEXsysID" hidden="1">"BW2"</definedName>
    <definedName name="SAPBEXwbID" hidden="1">"479GSPMTNK9HM4ZSIVE5K2SH6"</definedName>
    <definedName name="SBT_ET" localSheetId="4">#REF!</definedName>
    <definedName name="SBT_ET" localSheetId="0">#REF!</definedName>
    <definedName name="SBT_ET" localSheetId="1">#REF!</definedName>
    <definedName name="SBT_ET" localSheetId="3">#REF!</definedName>
    <definedName name="SBT_ET">#REF!</definedName>
    <definedName name="SBT_PROT">#N/A</definedName>
    <definedName name="SBTcom" localSheetId="4">#REF!</definedName>
    <definedName name="SBTcom" localSheetId="0">#REF!</definedName>
    <definedName name="SBTcom" localSheetId="1">#REF!</definedName>
    <definedName name="SBTcom" localSheetId="3">#REF!</definedName>
    <definedName name="SBTcom">#REF!</definedName>
    <definedName name="sbyt">[39]FST5!$G$70:$G$75,[39]FST5!$G$77:$G$78,[39]FST5!$G$80:$G$83,[39]FST5!$G$85,[39]FST5!$G$87:$G$91,[39]FST5!$G$93,[39]FST5!$G$95:$G$97,[39]FST5!$G$52:$G$68</definedName>
    <definedName name="SCENARIOS">[41]TEHSHEET!$K$6:$K$8</definedName>
    <definedName name="sch" localSheetId="4">#REF!</definedName>
    <definedName name="sch" localSheetId="0">#REF!</definedName>
    <definedName name="sch" localSheetId="1">#REF!</definedName>
    <definedName name="sch" localSheetId="3">#REF!</definedName>
    <definedName name="sch">#REF!</definedName>
    <definedName name="SCOPE" localSheetId="4">#REF!</definedName>
    <definedName name="SCOPE" localSheetId="0">#REF!</definedName>
    <definedName name="SCOPE" localSheetId="1">#REF!</definedName>
    <definedName name="SCOPE" localSheetId="3">#REF!</definedName>
    <definedName name="SCOPE">#REF!</definedName>
    <definedName name="SCOPE_1" localSheetId="4">#REF!</definedName>
    <definedName name="SCOPE_1" localSheetId="0">#REF!</definedName>
    <definedName name="SCOPE_1" localSheetId="3">#REF!</definedName>
    <definedName name="SCOPE_1">#REF!</definedName>
    <definedName name="SCOPE_16_PRT" localSheetId="4">[0]!P1_SCOPE_16_PRT,[0]!P2_SCOPE_16_PRT</definedName>
    <definedName name="SCOPE_16_PRT" localSheetId="0">[2]!P1_SCOPE_16_PRT,[2]!P2_SCOPE_16_PRT</definedName>
    <definedName name="SCOPE_16_PRT" localSheetId="1">[2]!P1_SCOPE_16_PRT,[2]!P2_SCOPE_16_PRT</definedName>
    <definedName name="SCOPE_16_PRT" localSheetId="2">P1_SCOPE_16_PRT,P2_SCOPE_16_PRT</definedName>
    <definedName name="SCOPE_16_PRT" localSheetId="3">[0]!P1_SCOPE_16_PRT,[0]!P2_SCOPE_16_PRT</definedName>
    <definedName name="SCOPE_16_PRT">P1_SCOPE_16_PRT,P2_SCOPE_16_PRT</definedName>
    <definedName name="SCOPE_17.1_PRT">'[41]17.1'!$D$14:$F$17,'[41]17.1'!$D$19:$F$22,'[41]17.1'!$I$9:$I$12,'[41]17.1'!$I$14:$I$17,'[41]17.1'!$I$19:$I$22,'[41]17.1'!$D$9:$F$12</definedName>
    <definedName name="Scope_17_PRT" localSheetId="4">[0]!P1_SCOPE_16_PRT,[0]!P2_SCOPE_16_PRT</definedName>
    <definedName name="Scope_17_PRT" localSheetId="0">[2]!P1_SCOPE_16_PRT,[2]!P2_SCOPE_16_PRT</definedName>
    <definedName name="Scope_17_PRT" localSheetId="1">[2]!P1_SCOPE_16_PRT,[2]!P2_SCOPE_16_PRT</definedName>
    <definedName name="Scope_17_PRT" localSheetId="2">P1_SCOPE_16_PRT,P2_SCOPE_16_PRT</definedName>
    <definedName name="Scope_17_PRT" localSheetId="3">[0]!P1_SCOPE_16_PRT,[0]!P2_SCOPE_16_PRT</definedName>
    <definedName name="Scope_17_PRT">P1_SCOPE_16_PRT,P2_SCOPE_16_PRT</definedName>
    <definedName name="SCOPE_2" localSheetId="4">#REF!</definedName>
    <definedName name="SCOPE_2" localSheetId="0">#REF!</definedName>
    <definedName name="SCOPE_2" localSheetId="1">#REF!</definedName>
    <definedName name="SCOPE_2" localSheetId="3">#REF!</definedName>
    <definedName name="SCOPE_2">#REF!</definedName>
    <definedName name="SCOPE_2_1" localSheetId="4">#REF!</definedName>
    <definedName name="SCOPE_2_1" localSheetId="0">#REF!</definedName>
    <definedName name="SCOPE_2_1" localSheetId="1">#REF!</definedName>
    <definedName name="SCOPE_2_1" localSheetId="3">#REF!</definedName>
    <definedName name="SCOPE_2_1">#REF!</definedName>
    <definedName name="SCOPE_2_DR1" localSheetId="4">#REF!</definedName>
    <definedName name="SCOPE_2_DR1" localSheetId="0">#REF!</definedName>
    <definedName name="SCOPE_2_DR1" localSheetId="1">#REF!</definedName>
    <definedName name="SCOPE_2_DR1" localSheetId="3">#REF!</definedName>
    <definedName name="SCOPE_2_DR1">#REF!</definedName>
    <definedName name="SCOPE_2_DR10" localSheetId="4">#REF!</definedName>
    <definedName name="SCOPE_2_DR10" localSheetId="0">#REF!</definedName>
    <definedName name="SCOPE_2_DR10" localSheetId="1">#REF!</definedName>
    <definedName name="SCOPE_2_DR10" localSheetId="3">#REF!</definedName>
    <definedName name="SCOPE_2_DR10">#REF!</definedName>
    <definedName name="SCOPE_2_DR11" localSheetId="4">#REF!</definedName>
    <definedName name="SCOPE_2_DR11" localSheetId="0">#REF!</definedName>
    <definedName name="SCOPE_2_DR11" localSheetId="1">#REF!</definedName>
    <definedName name="SCOPE_2_DR11" localSheetId="3">#REF!</definedName>
    <definedName name="SCOPE_2_DR11">#REF!</definedName>
    <definedName name="SCOPE_2_DR2" localSheetId="4">#REF!</definedName>
    <definedName name="SCOPE_2_DR2" localSheetId="0">#REF!</definedName>
    <definedName name="SCOPE_2_DR2" localSheetId="1">#REF!</definedName>
    <definedName name="SCOPE_2_DR2" localSheetId="3">#REF!</definedName>
    <definedName name="SCOPE_2_DR2">#REF!</definedName>
    <definedName name="SCOPE_2_DR3" localSheetId="4">#REF!</definedName>
    <definedName name="SCOPE_2_DR3" localSheetId="0">#REF!</definedName>
    <definedName name="SCOPE_2_DR3" localSheetId="1">#REF!</definedName>
    <definedName name="SCOPE_2_DR3" localSheetId="3">#REF!</definedName>
    <definedName name="SCOPE_2_DR3">#REF!</definedName>
    <definedName name="SCOPE_2_DR4" localSheetId="4">#REF!</definedName>
    <definedName name="SCOPE_2_DR4" localSheetId="0">#REF!</definedName>
    <definedName name="SCOPE_2_DR4" localSheetId="1">#REF!</definedName>
    <definedName name="SCOPE_2_DR4" localSheetId="3">#REF!</definedName>
    <definedName name="SCOPE_2_DR4">#REF!</definedName>
    <definedName name="SCOPE_2_DR5" localSheetId="4">#REF!</definedName>
    <definedName name="SCOPE_2_DR5" localSheetId="0">#REF!</definedName>
    <definedName name="SCOPE_2_DR5" localSheetId="1">#REF!</definedName>
    <definedName name="SCOPE_2_DR5" localSheetId="3">#REF!</definedName>
    <definedName name="SCOPE_2_DR5">#REF!</definedName>
    <definedName name="SCOPE_2_DR6" localSheetId="4">#REF!</definedName>
    <definedName name="SCOPE_2_DR6" localSheetId="0">#REF!</definedName>
    <definedName name="SCOPE_2_DR6" localSheetId="1">#REF!</definedName>
    <definedName name="SCOPE_2_DR6" localSheetId="3">#REF!</definedName>
    <definedName name="SCOPE_2_DR6">#REF!</definedName>
    <definedName name="SCOPE_2_DR7" localSheetId="4">#REF!</definedName>
    <definedName name="SCOPE_2_DR7" localSheetId="0">#REF!</definedName>
    <definedName name="SCOPE_2_DR7" localSheetId="1">#REF!</definedName>
    <definedName name="SCOPE_2_DR7" localSheetId="3">#REF!</definedName>
    <definedName name="SCOPE_2_DR7">#REF!</definedName>
    <definedName name="SCOPE_2_DR8" localSheetId="4">#REF!</definedName>
    <definedName name="SCOPE_2_DR8" localSheetId="0">#REF!</definedName>
    <definedName name="SCOPE_2_DR8" localSheetId="1">#REF!</definedName>
    <definedName name="SCOPE_2_DR8" localSheetId="3">#REF!</definedName>
    <definedName name="SCOPE_2_DR8">#REF!</definedName>
    <definedName name="SCOPE_2_DR9" localSheetId="4">#REF!</definedName>
    <definedName name="SCOPE_2_DR9" localSheetId="0">#REF!</definedName>
    <definedName name="SCOPE_2_DR9" localSheetId="1">#REF!</definedName>
    <definedName name="SCOPE_2_DR9" localSheetId="3">#REF!</definedName>
    <definedName name="SCOPE_2_DR9">#REF!</definedName>
    <definedName name="SCOPE_24_LD">'[41]24'!$E$8:$L$47,'[41]24'!$E$49:$L$66</definedName>
    <definedName name="SCOPE_24_PRT">'[41]24'!$E$41:$I$41,'[41]24'!$E$34:$I$34,'[41]24'!$E$36:$I$36,'[41]24'!$E$43:$I$43</definedName>
    <definedName name="SCOPE_25_LD" localSheetId="4">#REF!</definedName>
    <definedName name="SCOPE_25_LD" localSheetId="0">#REF!</definedName>
    <definedName name="SCOPE_25_LD" localSheetId="1">#REF!</definedName>
    <definedName name="SCOPE_25_LD" localSheetId="3">#REF!</definedName>
    <definedName name="SCOPE_25_LD">#REF!</definedName>
    <definedName name="SCOPE_25_PRT">'[41]25'!$E$20:$I$20,'[41]25'!$E$34:$I$34,'[41]25'!$E$41:$I$41,'[41]25'!$E$8:$I$10</definedName>
    <definedName name="SCOPE_3" localSheetId="4">#REF!</definedName>
    <definedName name="SCOPE_3" localSheetId="0">#REF!</definedName>
    <definedName name="SCOPE_3" localSheetId="3">#REF!</definedName>
    <definedName name="SCOPE_3">#REF!</definedName>
    <definedName name="SCOPE_3_DR1" localSheetId="4">#REF!</definedName>
    <definedName name="SCOPE_3_DR1" localSheetId="0">#REF!</definedName>
    <definedName name="SCOPE_3_DR1" localSheetId="1">#REF!</definedName>
    <definedName name="SCOPE_3_DR1" localSheetId="3">#REF!</definedName>
    <definedName name="SCOPE_3_DR1">#REF!</definedName>
    <definedName name="SCOPE_3_DR10" localSheetId="4">#REF!</definedName>
    <definedName name="SCOPE_3_DR10" localSheetId="0">#REF!</definedName>
    <definedName name="SCOPE_3_DR10" localSheetId="1">#REF!</definedName>
    <definedName name="SCOPE_3_DR10" localSheetId="3">#REF!</definedName>
    <definedName name="SCOPE_3_DR10">#REF!</definedName>
    <definedName name="SCOPE_3_DR11" localSheetId="4">#REF!</definedName>
    <definedName name="SCOPE_3_DR11" localSheetId="0">#REF!</definedName>
    <definedName name="SCOPE_3_DR11" localSheetId="1">#REF!</definedName>
    <definedName name="SCOPE_3_DR11" localSheetId="3">#REF!</definedName>
    <definedName name="SCOPE_3_DR11">#REF!</definedName>
    <definedName name="SCOPE_3_DR2" localSheetId="4">#REF!</definedName>
    <definedName name="SCOPE_3_DR2" localSheetId="0">#REF!</definedName>
    <definedName name="SCOPE_3_DR2" localSheetId="1">#REF!</definedName>
    <definedName name="SCOPE_3_DR2" localSheetId="3">#REF!</definedName>
    <definedName name="SCOPE_3_DR2">#REF!</definedName>
    <definedName name="SCOPE_3_DR3" localSheetId="4">#REF!</definedName>
    <definedName name="SCOPE_3_DR3" localSheetId="0">#REF!</definedName>
    <definedName name="SCOPE_3_DR3" localSheetId="1">#REF!</definedName>
    <definedName name="SCOPE_3_DR3" localSheetId="3">#REF!</definedName>
    <definedName name="SCOPE_3_DR3">#REF!</definedName>
    <definedName name="SCOPE_3_DR4" localSheetId="4">#REF!</definedName>
    <definedName name="SCOPE_3_DR4" localSheetId="0">#REF!</definedName>
    <definedName name="SCOPE_3_DR4" localSheetId="1">#REF!</definedName>
    <definedName name="SCOPE_3_DR4" localSheetId="3">#REF!</definedName>
    <definedName name="SCOPE_3_DR4">#REF!</definedName>
    <definedName name="SCOPE_3_DR5" localSheetId="4">#REF!</definedName>
    <definedName name="SCOPE_3_DR5" localSheetId="0">#REF!</definedName>
    <definedName name="SCOPE_3_DR5" localSheetId="1">#REF!</definedName>
    <definedName name="SCOPE_3_DR5" localSheetId="3">#REF!</definedName>
    <definedName name="SCOPE_3_DR5">#REF!</definedName>
    <definedName name="SCOPE_3_DR6" localSheetId="4">#REF!</definedName>
    <definedName name="SCOPE_3_DR6" localSheetId="0">#REF!</definedName>
    <definedName name="SCOPE_3_DR6" localSheetId="1">#REF!</definedName>
    <definedName name="SCOPE_3_DR6" localSheetId="3">#REF!</definedName>
    <definedName name="SCOPE_3_DR6">#REF!</definedName>
    <definedName name="SCOPE_3_DR7" localSheetId="4">#REF!</definedName>
    <definedName name="SCOPE_3_DR7" localSheetId="0">#REF!</definedName>
    <definedName name="SCOPE_3_DR7" localSheetId="1">#REF!</definedName>
    <definedName name="SCOPE_3_DR7" localSheetId="3">#REF!</definedName>
    <definedName name="SCOPE_3_DR7">#REF!</definedName>
    <definedName name="SCOPE_3_DR8" localSheetId="4">#REF!</definedName>
    <definedName name="SCOPE_3_DR8" localSheetId="0">#REF!</definedName>
    <definedName name="SCOPE_3_DR8" localSheetId="1">#REF!</definedName>
    <definedName name="SCOPE_3_DR8" localSheetId="3">#REF!</definedName>
    <definedName name="SCOPE_3_DR8">#REF!</definedName>
    <definedName name="SCOPE_3_DR9" localSheetId="4">#REF!</definedName>
    <definedName name="SCOPE_3_DR9" localSheetId="0">#REF!</definedName>
    <definedName name="SCOPE_3_DR9" localSheetId="1">#REF!</definedName>
    <definedName name="SCOPE_3_DR9" localSheetId="3">#REF!</definedName>
    <definedName name="SCOPE_3_DR9">#REF!</definedName>
    <definedName name="SCOPE_3_LD" localSheetId="4">#REF!</definedName>
    <definedName name="SCOPE_3_LD" localSheetId="0">#REF!</definedName>
    <definedName name="SCOPE_3_LD" localSheetId="1">#REF!</definedName>
    <definedName name="SCOPE_3_LD" localSheetId="3">#REF!</definedName>
    <definedName name="SCOPE_3_LD">#REF!</definedName>
    <definedName name="SCOPE_3_PRT" localSheetId="4">#REF!</definedName>
    <definedName name="SCOPE_3_PRT" localSheetId="0">#REF!</definedName>
    <definedName name="SCOPE_3_PRT" localSheetId="1">#REF!</definedName>
    <definedName name="SCOPE_3_PRT" localSheetId="3">#REF!</definedName>
    <definedName name="SCOPE_3_PRT">#REF!</definedName>
    <definedName name="SCOPE_4" localSheetId="4">#REF!</definedName>
    <definedName name="SCOPE_4" localSheetId="0">#REF!</definedName>
    <definedName name="SCOPE_4" localSheetId="3">#REF!</definedName>
    <definedName name="SCOPE_4">#REF!</definedName>
    <definedName name="SCOPE_4_LD" localSheetId="4">#REF!</definedName>
    <definedName name="SCOPE_4_LD" localSheetId="0">#REF!</definedName>
    <definedName name="SCOPE_4_LD" localSheetId="1">#REF!</definedName>
    <definedName name="SCOPE_4_LD" localSheetId="3">#REF!</definedName>
    <definedName name="SCOPE_4_LD">#REF!</definedName>
    <definedName name="SCOPE_4_PRT" localSheetId="4">'[41]4'!$Z$27:$AC$31,'[41]4'!$F$14:$I$20,[0]!P1_SCOPE_4_PRT,[0]!P2_SCOPE_4_PRT</definedName>
    <definedName name="SCOPE_4_PRT" localSheetId="0">'[41]4'!$Z$27:$AC$31,'[41]4'!$F$14:$I$20,[2]!P1_SCOPE_4_PRT,[2]!P2_SCOPE_4_PRT</definedName>
    <definedName name="SCOPE_4_PRT" localSheetId="1">'[41]4'!$Z$27:$AC$31,'[41]4'!$F$14:$I$20,P1_SCOPE_4_PRT,P2_SCOPE_4_PRT</definedName>
    <definedName name="SCOPE_4_PRT" localSheetId="2">'[41]4'!$Z$27:$AC$31,'[41]4'!$F$14:$I$20,P1_SCOPE_4_PRT,P2_SCOPE_4_PRT</definedName>
    <definedName name="SCOPE_4_PRT" localSheetId="3">'[41]4'!$Z$27:$AC$31,'[41]4'!$F$14:$I$20,[0]!P1_SCOPE_4_PRT,[0]!P2_SCOPE_4_PRT</definedName>
    <definedName name="SCOPE_4_PRT">'[41]4'!$Z$27:$AC$31,'[41]4'!$F$14:$I$20,P1_SCOPE_4_PRT,P2_SCOPE_4_PRT</definedName>
    <definedName name="SCOPE_5_LD" localSheetId="4">#REF!</definedName>
    <definedName name="SCOPE_5_LD" localSheetId="0">#REF!</definedName>
    <definedName name="SCOPE_5_LD" localSheetId="1">#REF!</definedName>
    <definedName name="SCOPE_5_LD" localSheetId="3">#REF!</definedName>
    <definedName name="SCOPE_5_LD">#REF!</definedName>
    <definedName name="SCOPE_5_PRT" localSheetId="4">'[41]5'!$Z$27:$AC$31,'[41]5'!$F$14:$I$21,[0]!P1_SCOPE_5_PRT,[0]!P2_SCOPE_5_PRT</definedName>
    <definedName name="SCOPE_5_PRT" localSheetId="0">'[41]5'!$Z$27:$AC$31,'[41]5'!$F$14:$I$21,[2]!P1_SCOPE_5_PRT,[2]!P2_SCOPE_5_PRT</definedName>
    <definedName name="SCOPE_5_PRT" localSheetId="1">'[41]5'!$Z$27:$AC$31,'[41]5'!$F$14:$I$21,P1_SCOPE_5_PRT,P2_SCOPE_5_PRT</definedName>
    <definedName name="SCOPE_5_PRT" localSheetId="2">'[41]5'!$Z$27:$AC$31,'[41]5'!$F$14:$I$21,P1_SCOPE_5_PRT,P2_SCOPE_5_PRT</definedName>
    <definedName name="SCOPE_5_PRT" localSheetId="3">'[41]5'!$Z$27:$AC$31,'[41]5'!$F$14:$I$21,[0]!P1_SCOPE_5_PRT,[0]!P2_SCOPE_5_PRT</definedName>
    <definedName name="SCOPE_5_PRT">'[41]5'!$Z$27:$AC$31,'[41]5'!$F$14:$I$21,P1_SCOPE_5_PRT,P2_SCOPE_5_PRT</definedName>
    <definedName name="SCOPE_APR" localSheetId="4">#REF!</definedName>
    <definedName name="SCOPE_APR" localSheetId="0">#REF!</definedName>
    <definedName name="SCOPE_APR" localSheetId="3">#REF!</definedName>
    <definedName name="SCOPE_APR">#REF!</definedName>
    <definedName name="SCOPE_AUG" localSheetId="4">#REF!</definedName>
    <definedName name="SCOPE_AUG" localSheetId="0">#REF!</definedName>
    <definedName name="SCOPE_AUG" localSheetId="3">#REF!</definedName>
    <definedName name="SCOPE_AUG">#REF!</definedName>
    <definedName name="SCOPE_BAL_EN" localSheetId="4">#REF!</definedName>
    <definedName name="SCOPE_BAL_EN" localSheetId="0">#REF!</definedName>
    <definedName name="SCOPE_BAL_EN" localSheetId="3">#REF!</definedName>
    <definedName name="SCOPE_BAL_EN">#REF!</definedName>
    <definedName name="SCOPE_CL">[49]Справочники!$F$11:$F$11</definedName>
    <definedName name="SCOPE_CORR" localSheetId="4">#REF!,#REF!,#REF!,#REF!,#REF!,'12.-2019'!P1_SCOPE_CORR,'12.-2019'!P2_SCOPE_CORR</definedName>
    <definedName name="SCOPE_CORR" localSheetId="0">#REF!,#REF!,#REF!,#REF!,#REF!,'7.1.- 2019'!P1_SCOPE_CORR,'7.1.- 2019'!P2_SCOPE_CORR</definedName>
    <definedName name="SCOPE_CORR" localSheetId="1">#REF!,#REF!,#REF!,#REF!,#REF!,'7.2.-2019'!P1_SCOPE_CORR,'7.2.-2019'!P2_SCOPE_CORR</definedName>
    <definedName name="SCOPE_CORR" localSheetId="3">#REF!,#REF!,#REF!,#REF!,#REF!,'9.-2019'!P1_SCOPE_CORR,'9.-2019'!P2_SCOPE_CORR</definedName>
    <definedName name="SCOPE_CORR">#REF!,#REF!,#REF!,#REF!,#REF!,[2]!P1_SCOPE_CORR,[2]!P2_SCOPE_CORR</definedName>
    <definedName name="SCOPE_CPR" localSheetId="4">#REF!</definedName>
    <definedName name="SCOPE_CPR" localSheetId="0">#REF!</definedName>
    <definedName name="SCOPE_CPR" localSheetId="1">#REF!</definedName>
    <definedName name="SCOPE_CPR" localSheetId="3">#REF!</definedName>
    <definedName name="SCOPE_CPR">#REF!</definedName>
    <definedName name="SCOPE_DEC" localSheetId="4">#REF!</definedName>
    <definedName name="SCOPE_DEC" localSheetId="0">#REF!</definedName>
    <definedName name="SCOPE_DEC" localSheetId="3">#REF!</definedName>
    <definedName name="SCOPE_DEC">#REF!</definedName>
    <definedName name="SCOPE_DOP" localSheetId="4">[50]Регионы!#REF!,'12.-2019'!P1_SCOPE_DOP</definedName>
    <definedName name="SCOPE_DOP" localSheetId="0">[50]Регионы!#REF!,'7.1.- 2019'!P1_SCOPE_DOP</definedName>
    <definedName name="SCOPE_DOP" localSheetId="1">[50]Регионы!#REF!,'7.2.-2019'!P1_SCOPE_DOP</definedName>
    <definedName name="SCOPE_DOP" localSheetId="3">[50]Регионы!#REF!,'9.-2019'!P1_SCOPE_DOP</definedName>
    <definedName name="SCOPE_DOP">[50]Регионы!#REF!,[2]!P1_SCOPE_DOP</definedName>
    <definedName name="SCOPE_DOP2" localSheetId="4">#REF!,#REF!,#REF!,#REF!,#REF!,#REF!</definedName>
    <definedName name="SCOPE_DOP2" localSheetId="0">#REF!,#REF!,#REF!,#REF!,#REF!,#REF!</definedName>
    <definedName name="SCOPE_DOP2" localSheetId="1">#REF!,#REF!,#REF!,#REF!,#REF!,#REF!</definedName>
    <definedName name="SCOPE_DOP2" localSheetId="3">#REF!,#REF!,#REF!,#REF!,#REF!,#REF!</definedName>
    <definedName name="SCOPE_DOP2">#REF!,#REF!,#REF!,#REF!,#REF!,#REF!</definedName>
    <definedName name="SCOPE_DOP3" localSheetId="4">#REF!,#REF!,#REF!,#REF!,#REF!,#REF!</definedName>
    <definedName name="SCOPE_DOP3" localSheetId="0">#REF!,#REF!,#REF!,#REF!,#REF!,#REF!</definedName>
    <definedName name="SCOPE_DOP3" localSheetId="1">#REF!,#REF!,#REF!,#REF!,#REF!,#REF!</definedName>
    <definedName name="SCOPE_DOP3" localSheetId="3">#REF!,#REF!,#REF!,#REF!,#REF!,#REF!</definedName>
    <definedName name="SCOPE_DOP3">#REF!,#REF!,#REF!,#REF!,#REF!,#REF!</definedName>
    <definedName name="SCOPE_ESOLD" localSheetId="4">#REF!</definedName>
    <definedName name="SCOPE_ESOLD" localSheetId="0">#REF!</definedName>
    <definedName name="SCOPE_ESOLD" localSheetId="1">#REF!</definedName>
    <definedName name="SCOPE_ESOLD" localSheetId="3">#REF!</definedName>
    <definedName name="SCOPE_ESOLD">#REF!</definedName>
    <definedName name="SCOPE_ETALON" localSheetId="4">#REF!</definedName>
    <definedName name="SCOPE_ETALON" localSheetId="0">#REF!</definedName>
    <definedName name="SCOPE_ETALON" localSheetId="1">#REF!</definedName>
    <definedName name="SCOPE_ETALON" localSheetId="3">#REF!</definedName>
    <definedName name="SCOPE_ETALON">#REF!</definedName>
    <definedName name="SCOPE_ETALON2" localSheetId="4">#REF!</definedName>
    <definedName name="SCOPE_ETALON2" localSheetId="0">#REF!</definedName>
    <definedName name="SCOPE_ETALON2" localSheetId="1">#REF!</definedName>
    <definedName name="SCOPE_ETALON2" localSheetId="3">#REF!</definedName>
    <definedName name="SCOPE_ETALON2">#REF!</definedName>
    <definedName name="SCOPE_F1_PRT" localSheetId="4">'[41]Ф-1 (для АО-энерго)'!$D$86:$E$95,[0]!P1_SCOPE_F1_PRT,[0]!P2_SCOPE_F1_PRT,[0]!P3_SCOPE_F1_PRT,[0]!P4_SCOPE_F1_PRT</definedName>
    <definedName name="SCOPE_F1_PRT" localSheetId="0">'[41]Ф-1 (для АО-энерго)'!$D$86:$E$95,[2]!P1_SCOPE_F1_PRT,[2]!P2_SCOPE_F1_PRT,[2]!P3_SCOPE_F1_PRT,[2]!P4_SCOPE_F1_PRT</definedName>
    <definedName name="SCOPE_F1_PRT" localSheetId="1">'[41]Ф-1 (для АО-энерго)'!$D$86:$E$95,P1_SCOPE_F1_PRT,P2_SCOPE_F1_PRT,P3_SCOPE_F1_PRT,P4_SCOPE_F1_PRT</definedName>
    <definedName name="SCOPE_F1_PRT" localSheetId="2">'[41]Ф-1 (для АО-энерго)'!$D$86:$E$95,P1_SCOPE_F1_PRT,P2_SCOPE_F1_PRT,P3_SCOPE_F1_PRT,P4_SCOPE_F1_PRT</definedName>
    <definedName name="SCOPE_F1_PRT" localSheetId="3">'[41]Ф-1 (для АО-энерго)'!$D$86:$E$95,[0]!P1_SCOPE_F1_PRT,[0]!P2_SCOPE_F1_PRT,[0]!P3_SCOPE_F1_PRT,[0]!P4_SCOPE_F1_PRT</definedName>
    <definedName name="SCOPE_F1_PRT">'[41]Ф-1 (для АО-энерго)'!$D$86:$E$95,P1_SCOPE_F1_PRT,P2_SCOPE_F1_PRT,P3_SCOPE_F1_PRT,P4_SCOPE_F1_PRT</definedName>
    <definedName name="SCOPE_F2_LD1" localSheetId="4">#REF!</definedName>
    <definedName name="SCOPE_F2_LD1" localSheetId="0">#REF!</definedName>
    <definedName name="SCOPE_F2_LD1" localSheetId="1">#REF!</definedName>
    <definedName name="SCOPE_F2_LD1" localSheetId="3">#REF!</definedName>
    <definedName name="SCOPE_F2_LD1">#REF!</definedName>
    <definedName name="SCOPE_F2_LD2" localSheetId="4">#REF!</definedName>
    <definedName name="SCOPE_F2_LD2" localSheetId="0">#REF!</definedName>
    <definedName name="SCOPE_F2_LD2" localSheetId="3">#REF!</definedName>
    <definedName name="SCOPE_F2_LD2">#REF!</definedName>
    <definedName name="SCOPE_F2_PRT" localSheetId="4">'[41]Ф-2 (для АО-энерго)'!$C$5:$D$5,'[41]Ф-2 (для АО-энерго)'!$C$52:$C$57,'[41]Ф-2 (для АО-энерго)'!$D$57:$G$57,[0]!P1_SCOPE_F2_PRT,[0]!P2_SCOPE_F2_PRT</definedName>
    <definedName name="SCOPE_F2_PRT" localSheetId="0">'[41]Ф-2 (для АО-энерго)'!$C$5:$D$5,'[41]Ф-2 (для АО-энерго)'!$C$52:$C$57,'[41]Ф-2 (для АО-энерго)'!$D$57:$G$57,[2]!P1_SCOPE_F2_PRT,[2]!P2_SCOPE_F2_PRT</definedName>
    <definedName name="SCOPE_F2_PRT" localSheetId="1">'[41]Ф-2 (для АО-энерго)'!$C$5:$D$5,'[41]Ф-2 (для АО-энерго)'!$C$52:$C$57,'[41]Ф-2 (для АО-энерго)'!$D$57:$G$57,P1_SCOPE_F2_PRT,P2_SCOPE_F2_PRT</definedName>
    <definedName name="SCOPE_F2_PRT" localSheetId="2">'[41]Ф-2 (для АО-энерго)'!$C$5:$D$5,'[41]Ф-2 (для АО-энерго)'!$C$52:$C$57,'[41]Ф-2 (для АО-энерго)'!$D$57:$G$57,P1_SCOPE_F2_PRT,P2_SCOPE_F2_PRT</definedName>
    <definedName name="SCOPE_F2_PRT" localSheetId="3">'[41]Ф-2 (для АО-энерго)'!$C$5:$D$5,'[41]Ф-2 (для АО-энерго)'!$C$52:$C$57,'[41]Ф-2 (для АО-энерго)'!$D$57:$G$57,[0]!P1_SCOPE_F2_PRT,[0]!P2_SCOPE_F2_PRT</definedName>
    <definedName name="SCOPE_F2_PRT">'[41]Ф-2 (для АО-энерго)'!$C$5:$D$5,'[41]Ф-2 (для АО-энерго)'!$C$52:$C$57,'[41]Ф-2 (для АО-энерго)'!$D$57:$G$57,P1_SCOPE_F2_PRT,P2_SCOPE_F2_PRT</definedName>
    <definedName name="SCOPE_FEB" localSheetId="4">#REF!</definedName>
    <definedName name="SCOPE_FEB" localSheetId="0">#REF!</definedName>
    <definedName name="SCOPE_FEB" localSheetId="3">#REF!</definedName>
    <definedName name="SCOPE_FEB">#REF!</definedName>
    <definedName name="SCOPE_FL">[49]Справочники!$H$11:$H$14</definedName>
    <definedName name="SCOPE_FLOAD">#N/A</definedName>
    <definedName name="SCOPE_FOR_LOAD_01" localSheetId="4">#REF!</definedName>
    <definedName name="SCOPE_FOR_LOAD_01" localSheetId="0">#REF!</definedName>
    <definedName name="SCOPE_FOR_LOAD_01" localSheetId="1">#REF!</definedName>
    <definedName name="SCOPE_FOR_LOAD_01" localSheetId="3">#REF!</definedName>
    <definedName name="SCOPE_FOR_LOAD_01">#REF!</definedName>
    <definedName name="SCOPE_FORM46_EE1" localSheetId="4">#REF!</definedName>
    <definedName name="SCOPE_FORM46_EE1" localSheetId="0">#REF!</definedName>
    <definedName name="SCOPE_FORM46_EE1" localSheetId="1">#REF!</definedName>
    <definedName name="SCOPE_FORM46_EE1" localSheetId="3">#REF!</definedName>
    <definedName name="SCOPE_FORM46_EE1">#REF!</definedName>
    <definedName name="SCOPE_FORM46_EE1_ZAG_KOD" localSheetId="4">#REF!</definedName>
    <definedName name="SCOPE_FORM46_EE1_ZAG_KOD" localSheetId="0">#REF!</definedName>
    <definedName name="SCOPE_FORM46_EE1_ZAG_KOD" localSheetId="1">#REF!</definedName>
    <definedName name="SCOPE_FORM46_EE1_ZAG_KOD" localSheetId="3">#REF!</definedName>
    <definedName name="SCOPE_FORM46_EE1_ZAG_KOD">#REF!</definedName>
    <definedName name="SCOPE_FRML">#N/A</definedName>
    <definedName name="SCOPE_FST7" localSheetId="4">#REF!,#REF!,#REF!,#REF!,'12.-2019'!P1_SCOPE_FST7</definedName>
    <definedName name="SCOPE_FST7" localSheetId="0">#REF!,#REF!,#REF!,#REF!,'7.1.- 2019'!P1_SCOPE_FST7</definedName>
    <definedName name="SCOPE_FST7" localSheetId="1">#REF!,#REF!,#REF!,#REF!,'7.2.-2019'!P1_SCOPE_FST7</definedName>
    <definedName name="SCOPE_FST7" localSheetId="3">#REF!,#REF!,#REF!,#REF!,[2]!P1_SCOPE_FST7</definedName>
    <definedName name="SCOPE_FST7">#REF!,#REF!,#REF!,#REF!,[2]!P1_SCOPE_FST7</definedName>
    <definedName name="SCOPE_FULL_LOAD" localSheetId="4">'12.-2019'!P16_SCOPE_FULL_LOAD,'12.-2019'!P17_SCOPE_FULL_LOAD</definedName>
    <definedName name="SCOPE_FULL_LOAD" localSheetId="0">'7.1.- 2019'!P16_SCOPE_FULL_LOAD,'7.1.- 2019'!P17_SCOPE_FULL_LOAD</definedName>
    <definedName name="SCOPE_FULL_LOAD" localSheetId="1">'7.2.-2019'!P16_SCOPE_FULL_LOAD,'7.2.-2019'!P17_SCOPE_FULL_LOAD</definedName>
    <definedName name="SCOPE_FULL_LOAD" localSheetId="3">'9.-2019'!P16_SCOPE_FULL_LOAD,'9.-2019'!P17_SCOPE_FULL_LOAD</definedName>
    <definedName name="SCOPE_FULL_LOAD">[2]!P16_SCOPE_FULL_LOAD,[2]!P17_SCOPE_FULL_LOAD</definedName>
    <definedName name="SCOPE_IND" localSheetId="4">#REF!,#REF!,'12.-2019'!P1_SCOPE_IND,'12.-2019'!P2_SCOPE_IND,'12.-2019'!P3_SCOPE_IND,'12.-2019'!P4_SCOPE_IND</definedName>
    <definedName name="SCOPE_IND" localSheetId="0">#REF!,#REF!,'7.1.- 2019'!P1_SCOPE_IND,'7.1.- 2019'!P2_SCOPE_IND,'7.1.- 2019'!P3_SCOPE_IND,'7.1.- 2019'!P4_SCOPE_IND</definedName>
    <definedName name="SCOPE_IND" localSheetId="1">#REF!,#REF!,'7.2.-2019'!P1_SCOPE_IND,'7.2.-2019'!P2_SCOPE_IND,'7.2.-2019'!P3_SCOPE_IND,'7.2.-2019'!P4_SCOPE_IND</definedName>
    <definedName name="SCOPE_IND" localSheetId="3">#REF!,#REF!,[2]!P1_SCOPE_IND,[2]!P2_SCOPE_IND,'9.-2019'!P3_SCOPE_IND,'9.-2019'!P4_SCOPE_IND</definedName>
    <definedName name="SCOPE_IND">#REF!,#REF!,[2]!P1_SCOPE_IND,[2]!P2_SCOPE_IND,[2]!P3_SCOPE_IND,[2]!P4_SCOPE_IND</definedName>
    <definedName name="SCOPE_IND1" localSheetId="4">#REF!</definedName>
    <definedName name="SCOPE_IND1" localSheetId="0">#REF!</definedName>
    <definedName name="SCOPE_IND1" localSheetId="1">#REF!</definedName>
    <definedName name="SCOPE_IND1" localSheetId="3">#REF!</definedName>
    <definedName name="SCOPE_IND1">#REF!</definedName>
    <definedName name="SCOPE_IND2" localSheetId="4">#REF!,#REF!,#REF!,'12.-2019'!P1_SCOPE_IND2,'12.-2019'!P2_SCOPE_IND2,'12.-2019'!P3_SCOPE_IND2,'12.-2019'!P4_SCOPE_IND2</definedName>
    <definedName name="SCOPE_IND2" localSheetId="0">#REF!,#REF!,#REF!,'7.1.- 2019'!P1_SCOPE_IND2,'7.1.- 2019'!P2_SCOPE_IND2,'7.1.- 2019'!P3_SCOPE_IND2,'7.1.- 2019'!P4_SCOPE_IND2</definedName>
    <definedName name="SCOPE_IND2" localSheetId="1">#REF!,#REF!,#REF!,'7.2.-2019'!P1_SCOPE_IND2,'7.2.-2019'!P2_SCOPE_IND2,'7.2.-2019'!P3_SCOPE_IND2,'7.2.-2019'!P4_SCOPE_IND2</definedName>
    <definedName name="SCOPE_IND2" localSheetId="3">#REF!,#REF!,#REF!,'9.-2019'!P1_SCOPE_IND2,'9.-2019'!P2_SCOPE_IND2,[2]!P3_SCOPE_IND2,'9.-2019'!P4_SCOPE_IND2</definedName>
    <definedName name="SCOPE_IND2">#REF!,#REF!,#REF!,[2]!P1_SCOPE_IND2,[2]!P2_SCOPE_IND2,[2]!P3_SCOPE_IND2,[2]!P4_SCOPE_IND2</definedName>
    <definedName name="SCOPE_JAN" localSheetId="4">#REF!</definedName>
    <definedName name="SCOPE_JAN" localSheetId="0">#REF!</definedName>
    <definedName name="SCOPE_JAN" localSheetId="3">#REF!</definedName>
    <definedName name="SCOPE_JAN">#REF!</definedName>
    <definedName name="SCOPE_JUL" localSheetId="4">#REF!</definedName>
    <definedName name="SCOPE_JUL" localSheetId="0">#REF!</definedName>
    <definedName name="SCOPE_JUL" localSheetId="3">#REF!</definedName>
    <definedName name="SCOPE_JUL">#REF!</definedName>
    <definedName name="SCOPE_JUN" localSheetId="4">#REF!</definedName>
    <definedName name="SCOPE_JUN" localSheetId="0">#REF!</definedName>
    <definedName name="SCOPE_JUN" localSheetId="3">#REF!</definedName>
    <definedName name="SCOPE_JUN">#REF!</definedName>
    <definedName name="scope_ld" localSheetId="4">#REF!</definedName>
    <definedName name="scope_ld" localSheetId="0">#REF!</definedName>
    <definedName name="scope_ld" localSheetId="1">#REF!</definedName>
    <definedName name="scope_ld" localSheetId="3">#REF!</definedName>
    <definedName name="scope_ld">#REF!</definedName>
    <definedName name="SCOPE_LOAD" localSheetId="4">#REF!</definedName>
    <definedName name="SCOPE_LOAD" localSheetId="0">#REF!</definedName>
    <definedName name="SCOPE_LOAD" localSheetId="1">#REF!</definedName>
    <definedName name="SCOPE_LOAD" localSheetId="3">#REF!</definedName>
    <definedName name="SCOPE_LOAD">#REF!</definedName>
    <definedName name="SCOPE_LOAD_FUEL" localSheetId="4">#REF!</definedName>
    <definedName name="SCOPE_LOAD_FUEL" localSheetId="0">#REF!</definedName>
    <definedName name="SCOPE_LOAD_FUEL" localSheetId="1">#REF!</definedName>
    <definedName name="SCOPE_LOAD_FUEL" localSheetId="3">#REF!</definedName>
    <definedName name="SCOPE_LOAD_FUEL">#REF!</definedName>
    <definedName name="SCOPE_LOAD1" localSheetId="4">#REF!</definedName>
    <definedName name="SCOPE_LOAD1" localSheetId="0">#REF!</definedName>
    <definedName name="SCOPE_LOAD1" localSheetId="1">#REF!</definedName>
    <definedName name="SCOPE_LOAD1" localSheetId="3">#REF!</definedName>
    <definedName name="SCOPE_LOAD1">#REF!</definedName>
    <definedName name="SCOPE_LOAD2">'[51]Стоимость ЭЭ'!$G$111:$AN$113,'[51]Стоимость ЭЭ'!$G$93:$AN$95,'[51]Стоимость ЭЭ'!$G$51:$AN$53</definedName>
    <definedName name="SCOPE_MAR" localSheetId="4">#REF!</definedName>
    <definedName name="SCOPE_MAR" localSheetId="0">#REF!</definedName>
    <definedName name="SCOPE_MAR" localSheetId="3">#REF!</definedName>
    <definedName name="SCOPE_MAR">#REF!</definedName>
    <definedName name="SCOPE_MAY" localSheetId="4">#REF!</definedName>
    <definedName name="SCOPE_MAY" localSheetId="0">#REF!</definedName>
    <definedName name="SCOPE_MAY" localSheetId="3">#REF!</definedName>
    <definedName name="SCOPE_MAY">#REF!</definedName>
    <definedName name="SCOPE_MO" localSheetId="4">[52]Справочники!$K$6:$K$742,[52]Справочники!#REF!</definedName>
    <definedName name="SCOPE_MO" localSheetId="0">[52]Справочники!$K$6:$K$742,[52]Справочники!#REF!</definedName>
    <definedName name="SCOPE_MO" localSheetId="1">[52]Справочники!$K$6:$K$742,[52]Справочники!#REF!</definedName>
    <definedName name="SCOPE_MO" localSheetId="3">[52]Справочники!$K$6:$K$742,[52]Справочники!#REF!</definedName>
    <definedName name="SCOPE_MO">[52]Справочники!$K$6:$K$742,[52]Справочники!#REF!</definedName>
    <definedName name="SCOPE_MUPS" localSheetId="4">[52]Свод!#REF!,[52]Свод!#REF!</definedName>
    <definedName name="SCOPE_MUPS" localSheetId="0">[52]Свод!#REF!,[52]Свод!#REF!</definedName>
    <definedName name="SCOPE_MUPS" localSheetId="1">[52]Свод!#REF!,[52]Свод!#REF!</definedName>
    <definedName name="SCOPE_MUPS" localSheetId="3">[52]Свод!#REF!,[52]Свод!#REF!</definedName>
    <definedName name="SCOPE_MUPS">[52]Свод!#REF!,[52]Свод!#REF!</definedName>
    <definedName name="SCOPE_MUPS_NAMES" localSheetId="4">[52]Свод!#REF!,[52]Свод!#REF!</definedName>
    <definedName name="SCOPE_MUPS_NAMES" localSheetId="0">[52]Свод!#REF!,[52]Свод!#REF!</definedName>
    <definedName name="SCOPE_MUPS_NAMES" localSheetId="1">[52]Свод!#REF!,[52]Свод!#REF!</definedName>
    <definedName name="SCOPE_MUPS_NAMES" localSheetId="3">[52]Свод!#REF!,[52]Свод!#REF!</definedName>
    <definedName name="SCOPE_MUPS_NAMES">[52]Свод!#REF!,[52]Свод!#REF!</definedName>
    <definedName name="SCOPE_NALOG">[53]Справочники!$R$3:$R$4</definedName>
    <definedName name="SCOPE_NOTIND" localSheetId="4">'12.-2019'!P1_SCOPE_NOTIND,'12.-2019'!P2_SCOPE_NOTIND,'12.-2019'!P3_SCOPE_NOTIND,'12.-2019'!P4_SCOPE_NOTIND,'12.-2019'!P5_SCOPE_NOTIND,'12.-2019'!P6_SCOPE_NOTIND,'12.-2019'!P7_SCOPE_NOTIND,'12.-2019'!P8_SCOPE_NOTIND</definedName>
    <definedName name="SCOPE_NOTIND" localSheetId="0">'7.1.- 2019'!P1_SCOPE_NOTIND,'7.1.- 2019'!P2_SCOPE_NOTIND,'7.1.- 2019'!P3_SCOPE_NOTIND,'7.1.- 2019'!P4_SCOPE_NOTIND,'7.1.- 2019'!P5_SCOPE_NOTIND,'7.1.- 2019'!P6_SCOPE_NOTIND,'7.1.- 2019'!P7_SCOPE_NOTIND,'7.1.- 2019'!P8_SCOPE_NOTIND</definedName>
    <definedName name="SCOPE_NOTIND" localSheetId="1">'7.2.-2019'!P1_SCOPE_NOTIND,'7.2.-2019'!P2_SCOPE_NOTIND,'7.2.-2019'!P3_SCOPE_NOTIND,'7.2.-2019'!P4_SCOPE_NOTIND,'7.2.-2019'!P5_SCOPE_NOTIND,'7.2.-2019'!P6_SCOPE_NOTIND,'7.2.-2019'!P7_SCOPE_NOTIND,'7.2.-2019'!P8_SCOPE_NOTIND</definedName>
    <definedName name="SCOPE_NOTIND" localSheetId="3">'9.-2019'!P1_SCOPE_NOTIND,'9.-2019'!P2_SCOPE_NOTIND,'9.-2019'!P3_SCOPE_NOTIND,'9.-2019'!P4_SCOPE_NOTIND,'9.-2019'!P5_SCOPE_NOTIND,'9.-2019'!P6_SCOPE_NOTIND,[2]!P7_SCOPE_NOTIND,[2]!P8_SCOPE_NOTIND</definedName>
    <definedName name="SCOPE_NOTIND">[2]!P1_SCOPE_NOTIND,[2]!P2_SCOPE_NOTIND,[2]!P3_SCOPE_NOTIND,[2]!P4_SCOPE_NOTIND,[2]!P5_SCOPE_NOTIND,[2]!P6_SCOPE_NOTIND,[2]!P7_SCOPE_NOTIND,[2]!P8_SCOPE_NOTIND</definedName>
    <definedName name="SCOPE_NotInd2" localSheetId="4">'12.-2019'!P4_SCOPE_NotInd2,'12.-2019'!P5_SCOPE_NotInd2,'12.-2019'!P6_SCOPE_NotInd2,'12.-2019'!P7_SCOPE_NotInd2</definedName>
    <definedName name="SCOPE_NotInd2" localSheetId="0">'7.1.- 2019'!P4_SCOPE_NotInd2,'7.1.- 2019'!P5_SCOPE_NotInd2,'7.1.- 2019'!P6_SCOPE_NotInd2,'7.1.- 2019'!P7_SCOPE_NotInd2</definedName>
    <definedName name="SCOPE_NotInd2" localSheetId="1">'7.2.-2019'!P4_SCOPE_NotInd2,'7.2.-2019'!P5_SCOPE_NotInd2,'7.2.-2019'!P6_SCOPE_NotInd2,'7.2.-2019'!P7_SCOPE_NotInd2</definedName>
    <definedName name="SCOPE_NotInd2" localSheetId="3">[2]!P4_SCOPE_NotInd2,[2]!P5_SCOPE_NotInd2,[2]!P6_SCOPE_NotInd2,'9.-2019'!P7_SCOPE_NotInd2</definedName>
    <definedName name="SCOPE_NotInd2">[2]!P4_SCOPE_NotInd2,[2]!P5_SCOPE_NotInd2,[2]!P6_SCOPE_NotInd2,[2]!P7_SCOPE_NotInd2</definedName>
    <definedName name="SCOPE_NotInd3" localSheetId="4">#REF!,#REF!,#REF!,'12.-2019'!P1_SCOPE_NotInd3,'12.-2019'!P2_SCOPE_NotInd3</definedName>
    <definedName name="SCOPE_NotInd3" localSheetId="0">#REF!,#REF!,#REF!,'7.1.- 2019'!P1_SCOPE_NotInd3,'7.1.- 2019'!P2_SCOPE_NotInd3</definedName>
    <definedName name="SCOPE_NotInd3" localSheetId="1">#REF!,#REF!,#REF!,'7.2.-2019'!P1_SCOPE_NotInd3,'7.2.-2019'!P2_SCOPE_NotInd3</definedName>
    <definedName name="SCOPE_NotInd3" localSheetId="3">#REF!,#REF!,#REF!,[2]!P1_SCOPE_NotInd3,'9.-2019'!P2_SCOPE_NotInd3</definedName>
    <definedName name="SCOPE_NotInd3">#REF!,#REF!,#REF!,[2]!P1_SCOPE_NotInd3,[2]!P2_SCOPE_NotInd3</definedName>
    <definedName name="SCOPE_NOV" localSheetId="4">#REF!</definedName>
    <definedName name="SCOPE_NOV" localSheetId="0">#REF!</definedName>
    <definedName name="SCOPE_NOV" localSheetId="3">#REF!</definedName>
    <definedName name="SCOPE_NOV">#REF!</definedName>
    <definedName name="SCOPE_OCT" localSheetId="4">#REF!</definedName>
    <definedName name="SCOPE_OCT" localSheetId="0">#REF!</definedName>
    <definedName name="SCOPE_OCT" localSheetId="3">#REF!</definedName>
    <definedName name="SCOPE_OCT">#REF!</definedName>
    <definedName name="SCOPE_ORE" localSheetId="4">#REF!</definedName>
    <definedName name="SCOPE_ORE" localSheetId="0">#REF!</definedName>
    <definedName name="SCOPE_ORE" localSheetId="1">#REF!</definedName>
    <definedName name="SCOPE_ORE" localSheetId="3">#REF!</definedName>
    <definedName name="SCOPE_ORE">#REF!</definedName>
    <definedName name="SCOPE_OUTD">[26]FST5!$G$23:$G$30,[26]FST5!$G$32:$G$35,[26]FST5!$G$37,[26]FST5!$G$39:$G$45,[26]FST5!$G$47,[26]FST5!$G$49,[26]FST5!$G$5:$G$21</definedName>
    <definedName name="SCOPE_PER_PRT" localSheetId="4">[0]!P5_SCOPE_PER_PRT,[0]!P6_SCOPE_PER_PRT,[0]!P7_SCOPE_PER_PRT,'12.-2019'!P8_SCOPE_PER_PRT</definedName>
    <definedName name="SCOPE_PER_PRT" localSheetId="0">[2]!P5_SCOPE_PER_PRT,[2]!P6_SCOPE_PER_PRT,[2]!P7_SCOPE_PER_PRT,'7.1.- 2019'!P8_SCOPE_PER_PRT</definedName>
    <definedName name="SCOPE_PER_PRT" localSheetId="1">[2]!P5_SCOPE_PER_PRT,[2]!P6_SCOPE_PER_PRT,[2]!P7_SCOPE_PER_PRT,'7.2.-2019'!P8_SCOPE_PER_PRT</definedName>
    <definedName name="SCOPE_PER_PRT" localSheetId="2">P5_SCOPE_PER_PRT,P6_SCOPE_PER_PRT,P7_SCOPE_PER_PRT,'8-2019'!P8_SCOPE_PER_PRT</definedName>
    <definedName name="SCOPE_PER_PRT" localSheetId="3">[0]!P5_SCOPE_PER_PRT,[0]!P6_SCOPE_PER_PRT,[0]!P7_SCOPE_PER_PRT,'9.-2019'!P8_SCOPE_PER_PRT</definedName>
    <definedName name="SCOPE_PER_PRT">P5_SCOPE_PER_PRT,P6_SCOPE_PER_PRT,P7_SCOPE_PER_PRT,P8_SCOPE_PER_PRT</definedName>
    <definedName name="SCOPE_PRD" localSheetId="4">#REF!</definedName>
    <definedName name="SCOPE_PRD" localSheetId="0">#REF!</definedName>
    <definedName name="SCOPE_PRD" localSheetId="1">#REF!</definedName>
    <definedName name="SCOPE_PRD" localSheetId="3">#REF!</definedName>
    <definedName name="SCOPE_PRD">#REF!</definedName>
    <definedName name="SCOPE_PRD_ET" localSheetId="4">#REF!</definedName>
    <definedName name="SCOPE_PRD_ET" localSheetId="0">#REF!</definedName>
    <definedName name="SCOPE_PRD_ET" localSheetId="1">#REF!</definedName>
    <definedName name="SCOPE_PRD_ET" localSheetId="3">#REF!</definedName>
    <definedName name="SCOPE_PRD_ET">#REF!</definedName>
    <definedName name="SCOPE_PRD_ET2" localSheetId="4">#REF!</definedName>
    <definedName name="SCOPE_PRD_ET2" localSheetId="0">#REF!</definedName>
    <definedName name="SCOPE_PRD_ET2" localSheetId="1">#REF!</definedName>
    <definedName name="SCOPE_PRD_ET2" localSheetId="3">#REF!</definedName>
    <definedName name="SCOPE_PRD_ET2">#REF!</definedName>
    <definedName name="SCOPE_PRT" localSheetId="4">#REF!,#REF!,#REF!,#REF!,#REF!,#REF!</definedName>
    <definedName name="SCOPE_PRT" localSheetId="0">#REF!,#REF!,#REF!,#REF!,#REF!,#REF!</definedName>
    <definedName name="SCOPE_PRT" localSheetId="1">#REF!,#REF!,#REF!,#REF!,#REF!,#REF!</definedName>
    <definedName name="SCOPE_PRT" localSheetId="3">#REF!,#REF!,#REF!,#REF!,#REF!,#REF!</definedName>
    <definedName name="SCOPE_PRT">#REF!,#REF!,#REF!,#REF!,#REF!,#REF!</definedName>
    <definedName name="SCOPE_PRZ" localSheetId="4">#REF!</definedName>
    <definedName name="SCOPE_PRZ" localSheetId="0">#REF!</definedName>
    <definedName name="SCOPE_PRZ" localSheetId="1">#REF!</definedName>
    <definedName name="SCOPE_PRZ" localSheetId="3">#REF!</definedName>
    <definedName name="SCOPE_PRZ">#REF!</definedName>
    <definedName name="SCOPE_PRZ_ET" localSheetId="4">#REF!</definedName>
    <definedName name="SCOPE_PRZ_ET" localSheetId="0">#REF!</definedName>
    <definedName name="SCOPE_PRZ_ET" localSheetId="1">#REF!</definedName>
    <definedName name="SCOPE_PRZ_ET" localSheetId="3">#REF!</definedName>
    <definedName name="SCOPE_PRZ_ET">#REF!</definedName>
    <definedName name="SCOPE_PRZ_ET2" localSheetId="4">#REF!</definedName>
    <definedName name="SCOPE_PRZ_ET2" localSheetId="0">#REF!</definedName>
    <definedName name="SCOPE_PRZ_ET2" localSheetId="1">#REF!</definedName>
    <definedName name="SCOPE_PRZ_ET2" localSheetId="3">#REF!</definedName>
    <definedName name="SCOPE_PRZ_ET2">#REF!</definedName>
    <definedName name="SCOPE_REGIONS" localSheetId="4">#REF!</definedName>
    <definedName name="SCOPE_REGIONS" localSheetId="0">#REF!</definedName>
    <definedName name="SCOPE_REGIONS" localSheetId="1">#REF!</definedName>
    <definedName name="SCOPE_REGIONS" localSheetId="3">#REF!</definedName>
    <definedName name="SCOPE_REGIONS">#REF!</definedName>
    <definedName name="SCOPE_REGLD" localSheetId="4">#REF!</definedName>
    <definedName name="SCOPE_REGLD" localSheetId="0">#REF!</definedName>
    <definedName name="SCOPE_REGLD" localSheetId="1">#REF!</definedName>
    <definedName name="SCOPE_REGLD" localSheetId="3">#REF!</definedName>
    <definedName name="SCOPE_REGLD">#REF!</definedName>
    <definedName name="SCOPE_RG" localSheetId="4">#REF!</definedName>
    <definedName name="SCOPE_RG" localSheetId="0">#REF!</definedName>
    <definedName name="SCOPE_RG" localSheetId="1">#REF!</definedName>
    <definedName name="SCOPE_RG" localSheetId="3">#REF!</definedName>
    <definedName name="SCOPE_RG">#REF!</definedName>
    <definedName name="SCOPE_SAVE2" localSheetId="4">#REF!,#REF!,#REF!,#REF!,#REF!,'12.-2019'!P1_SCOPE_SAVE2,'12.-2019'!P2_SCOPE_SAVE2</definedName>
    <definedName name="SCOPE_SAVE2" localSheetId="0">#REF!,#REF!,#REF!,#REF!,#REF!,'7.1.- 2019'!P1_SCOPE_SAVE2,'7.1.- 2019'!P2_SCOPE_SAVE2</definedName>
    <definedName name="SCOPE_SAVE2" localSheetId="1">#REF!,#REF!,#REF!,#REF!,#REF!,'7.2.-2019'!P1_SCOPE_SAVE2,'7.2.-2019'!P2_SCOPE_SAVE2</definedName>
    <definedName name="SCOPE_SAVE2" localSheetId="3">#REF!,#REF!,#REF!,#REF!,#REF!,'9.-2019'!P1_SCOPE_SAVE2,'9.-2019'!P2_SCOPE_SAVE2</definedName>
    <definedName name="SCOPE_SAVE2">#REF!,#REF!,#REF!,#REF!,#REF!,[2]!P1_SCOPE_SAVE2,[2]!P2_SCOPE_SAVE2</definedName>
    <definedName name="SCOPE_SBTLD" localSheetId="4">#REF!</definedName>
    <definedName name="SCOPE_SBTLD" localSheetId="0">#REF!</definedName>
    <definedName name="SCOPE_SBTLD" localSheetId="1">#REF!</definedName>
    <definedName name="SCOPE_SBTLD" localSheetId="3">#REF!</definedName>
    <definedName name="SCOPE_SBTLD">#REF!</definedName>
    <definedName name="SCOPE_SEP" localSheetId="4">#REF!</definedName>
    <definedName name="SCOPE_SEP" localSheetId="0">#REF!</definedName>
    <definedName name="SCOPE_SEP" localSheetId="3">#REF!</definedName>
    <definedName name="SCOPE_SEP">#REF!</definedName>
    <definedName name="SCOPE_SETLD" localSheetId="4">#REF!</definedName>
    <definedName name="SCOPE_SETLD" localSheetId="0">#REF!</definedName>
    <definedName name="SCOPE_SETLD" localSheetId="1">#REF!</definedName>
    <definedName name="SCOPE_SETLD" localSheetId="3">#REF!</definedName>
    <definedName name="SCOPE_SETLD">#REF!</definedName>
    <definedName name="SCOPE_SPR_PRT">[41]Справочники!$D$21:$J$22,[41]Справочники!$E$13:$I$14,[41]Справочники!$F$27:$H$28</definedName>
    <definedName name="SCOPE_SS" localSheetId="4">#REF!,#REF!,#REF!,#REF!,#REF!,#REF!</definedName>
    <definedName name="SCOPE_SS" localSheetId="0">#REF!,#REF!,#REF!,#REF!,#REF!,#REF!</definedName>
    <definedName name="SCOPE_SS" localSheetId="1">#REF!,#REF!,#REF!,#REF!,#REF!,#REF!</definedName>
    <definedName name="SCOPE_SS" localSheetId="3">#REF!,#REF!,#REF!,#REF!,#REF!,#REF!</definedName>
    <definedName name="SCOPE_SS">#REF!,#REF!,#REF!,#REF!,#REF!,#REF!</definedName>
    <definedName name="SCOPE_SS2" localSheetId="4">#REF!</definedName>
    <definedName name="SCOPE_SS2" localSheetId="0">#REF!</definedName>
    <definedName name="SCOPE_SS2" localSheetId="1">#REF!</definedName>
    <definedName name="SCOPE_SS2" localSheetId="3">#REF!</definedName>
    <definedName name="SCOPE_SS2">#REF!</definedName>
    <definedName name="SCOPE_SV_LD1" localSheetId="4">#REF!,#REF!,#REF!,#REF!,#REF!,'12.-2019'!P1_SCOPE_SV_LD1</definedName>
    <definedName name="SCOPE_SV_LD1" localSheetId="0">#REF!,#REF!,#REF!,#REF!,#REF!,'7.1.- 2019'!P1_SCOPE_SV_LD1</definedName>
    <definedName name="SCOPE_SV_LD1" localSheetId="1">#REF!,#REF!,#REF!,#REF!,#REF!,'7.2.-2019'!P1_SCOPE_SV_LD1</definedName>
    <definedName name="SCOPE_SV_LD1" localSheetId="2">#REF!,#REF!,#REF!,#REF!,#REF!,P1_SCOPE_SV_LD1</definedName>
    <definedName name="SCOPE_SV_LD1" localSheetId="3">#REF!,#REF!,#REF!,#REF!,#REF!,'9.-2019'!P1_SCOPE_SV_LD1</definedName>
    <definedName name="SCOPE_SV_LD1">#REF!,#REF!,#REF!,#REF!,#REF!,P1_SCOPE_SV_LD1</definedName>
    <definedName name="SCOPE_SV_LD2" localSheetId="4">#REF!</definedName>
    <definedName name="SCOPE_SV_LD2" localSheetId="0">#REF!</definedName>
    <definedName name="SCOPE_SV_LD2" localSheetId="1">#REF!</definedName>
    <definedName name="SCOPE_SV_LD2" localSheetId="3">#REF!</definedName>
    <definedName name="SCOPE_SV_LD2">#REF!</definedName>
    <definedName name="SCOPE_SV_PRT" localSheetId="4">'12.-2019'!P1_SCOPE_SV_PRT,'12.-2019'!P2_SCOPE_SV_PRT,'12.-2019'!P3_SCOPE_SV_PRT</definedName>
    <definedName name="SCOPE_SV_PRT" localSheetId="0">'7.1.- 2019'!P1_SCOPE_SV_PRT,'7.1.- 2019'!P2_SCOPE_SV_PRT,'7.1.- 2019'!P3_SCOPE_SV_PRT</definedName>
    <definedName name="SCOPE_SV_PRT" localSheetId="1">'7.2.-2019'!P1_SCOPE_SV_PRT,'7.2.-2019'!P2_SCOPE_SV_PRT,'7.2.-2019'!P3_SCOPE_SV_PRT</definedName>
    <definedName name="SCOPE_SV_PRT" localSheetId="2">P1_SCOPE_SV_PRT,P2_SCOPE_SV_PRT,P3_SCOPE_SV_PRT</definedName>
    <definedName name="SCOPE_SV_PRT" localSheetId="3">'9.-2019'!P1_SCOPE_SV_PRT,'9.-2019'!P2_SCOPE_SV_PRT,'9.-2019'!P3_SCOPE_SV_PRT</definedName>
    <definedName name="SCOPE_SV_PRT">P1_SCOPE_SV_PRT,P2_SCOPE_SV_PRT,P3_SCOPE_SV_PRT</definedName>
    <definedName name="SCOPE_SVOD">[20]Свод!$K$49,[20]Свод!$D$18:$K$46</definedName>
    <definedName name="SCOPE_TEST" localSheetId="4">#REF!</definedName>
    <definedName name="SCOPE_TEST" localSheetId="0">#REF!</definedName>
    <definedName name="SCOPE_TEST" localSheetId="3">#REF!</definedName>
    <definedName name="SCOPE_TEST">#REF!</definedName>
    <definedName name="SCOPE_TP">[26]FST5!$L$12:$L$23,[26]FST5!$L$5:$L$8</definedName>
    <definedName name="SCOPE_YEAR" localSheetId="4">#REF!</definedName>
    <definedName name="SCOPE_YEAR" localSheetId="0">#REF!</definedName>
    <definedName name="SCOPE_YEAR" localSheetId="3">#REF!</definedName>
    <definedName name="SCOPE_YEAR">#REF!</definedName>
    <definedName name="SCOPE10" localSheetId="4">#REF!</definedName>
    <definedName name="SCOPE10" localSheetId="0">#REF!</definedName>
    <definedName name="SCOPE10" localSheetId="1">#REF!</definedName>
    <definedName name="SCOPE10" localSheetId="3">#REF!</definedName>
    <definedName name="SCOPE10">#REF!</definedName>
    <definedName name="SCOPE11" localSheetId="4">#REF!</definedName>
    <definedName name="SCOPE11" localSheetId="0">#REF!</definedName>
    <definedName name="SCOPE11" localSheetId="1">#REF!</definedName>
    <definedName name="SCOPE11" localSheetId="3">#REF!</definedName>
    <definedName name="SCOPE11">#REF!</definedName>
    <definedName name="SCOPE12" localSheetId="4">#REF!</definedName>
    <definedName name="SCOPE12" localSheetId="0">#REF!</definedName>
    <definedName name="SCOPE12" localSheetId="1">#REF!</definedName>
    <definedName name="SCOPE12" localSheetId="3">#REF!</definedName>
    <definedName name="SCOPE12">#REF!</definedName>
    <definedName name="SCOPE2" localSheetId="4">#REF!</definedName>
    <definedName name="SCOPE2" localSheetId="0">#REF!</definedName>
    <definedName name="SCOPE2" localSheetId="1">#REF!</definedName>
    <definedName name="SCOPE2" localSheetId="3">#REF!</definedName>
    <definedName name="SCOPE2">#REF!</definedName>
    <definedName name="SCOPE3" localSheetId="4">#REF!</definedName>
    <definedName name="SCOPE3" localSheetId="0">#REF!</definedName>
    <definedName name="SCOPE3" localSheetId="1">#REF!</definedName>
    <definedName name="SCOPE3" localSheetId="3">#REF!</definedName>
    <definedName name="SCOPE3">#REF!</definedName>
    <definedName name="SCOPE4" localSheetId="4">#REF!</definedName>
    <definedName name="SCOPE4" localSheetId="0">#REF!</definedName>
    <definedName name="SCOPE4" localSheetId="1">#REF!</definedName>
    <definedName name="SCOPE4" localSheetId="3">#REF!</definedName>
    <definedName name="SCOPE4">#REF!</definedName>
    <definedName name="SCOPE5" localSheetId="4">#REF!</definedName>
    <definedName name="SCOPE5" localSheetId="0">#REF!</definedName>
    <definedName name="SCOPE5" localSheetId="1">#REF!</definedName>
    <definedName name="SCOPE5" localSheetId="3">#REF!</definedName>
    <definedName name="SCOPE5">#REF!</definedName>
    <definedName name="SCOPE6" localSheetId="4">#REF!</definedName>
    <definedName name="SCOPE6" localSheetId="0">#REF!</definedName>
    <definedName name="SCOPE6" localSheetId="1">#REF!</definedName>
    <definedName name="SCOPE6" localSheetId="3">#REF!</definedName>
    <definedName name="SCOPE6">#REF!</definedName>
    <definedName name="SCOPE7" localSheetId="4">#REF!</definedName>
    <definedName name="SCOPE7" localSheetId="0">#REF!</definedName>
    <definedName name="SCOPE7" localSheetId="1">#REF!</definedName>
    <definedName name="SCOPE7" localSheetId="3">#REF!</definedName>
    <definedName name="SCOPE7">#REF!</definedName>
    <definedName name="SCOPE8" localSheetId="4">#REF!</definedName>
    <definedName name="SCOPE8" localSheetId="0">#REF!</definedName>
    <definedName name="SCOPE8" localSheetId="1">#REF!</definedName>
    <definedName name="SCOPE8" localSheetId="3">#REF!</definedName>
    <definedName name="SCOPE8">#REF!</definedName>
    <definedName name="SCOPE9" localSheetId="4">#REF!</definedName>
    <definedName name="SCOPE9" localSheetId="0">#REF!</definedName>
    <definedName name="SCOPE9" localSheetId="1">#REF!</definedName>
    <definedName name="SCOPE9" localSheetId="3">#REF!</definedName>
    <definedName name="SCOPE9">#REF!</definedName>
    <definedName name="SCP11_1" localSheetId="4">#REF!</definedName>
    <definedName name="SCP11_1" localSheetId="0">#REF!</definedName>
    <definedName name="SCP11_1" localSheetId="3">#REF!</definedName>
    <definedName name="SCP11_1">#REF!</definedName>
    <definedName name="sencount" hidden="1">1</definedName>
    <definedName name="SEP" localSheetId="4">#REF!</definedName>
    <definedName name="SEP" localSheetId="0">#REF!</definedName>
    <definedName name="SEP" localSheetId="1">#REF!</definedName>
    <definedName name="SEP" localSheetId="3">#REF!</definedName>
    <definedName name="SEP">#REF!</definedName>
    <definedName name="SET_ET" localSheetId="4">#REF!</definedName>
    <definedName name="SET_ET" localSheetId="0">#REF!</definedName>
    <definedName name="SET_ET" localSheetId="1">#REF!</definedName>
    <definedName name="SET_ET" localSheetId="3">#REF!</definedName>
    <definedName name="SET_ET">#REF!</definedName>
    <definedName name="SET_PROT" localSheetId="4">#REF!,#REF!,#REF!,#REF!,#REF!,'12.-2019'!P1_SET_PROT</definedName>
    <definedName name="SET_PROT" localSheetId="0">#REF!,#REF!,#REF!,#REF!,#REF!,'7.1.- 2019'!P1_SET_PROT</definedName>
    <definedName name="SET_PROT" localSheetId="1">#REF!,#REF!,#REF!,#REF!,#REF!,'7.2.-2019'!P1_SET_PROT</definedName>
    <definedName name="SET_PROT" localSheetId="2">#REF!,#REF!,#REF!,#REF!,#REF!,P1_SET_PROT</definedName>
    <definedName name="SET_PROT" localSheetId="3">#REF!,#REF!,#REF!,#REF!,#REF!,'9.-2019'!P1_SET_PROT</definedName>
    <definedName name="SET_PROT">#REF!,#REF!,#REF!,#REF!,#REF!,P1_SET_PROT</definedName>
    <definedName name="SET_PRT">#N/A</definedName>
    <definedName name="SET_SCOPE2">[20]TEHSHEET!$P$1:$P$3</definedName>
    <definedName name="SETcom" localSheetId="4">#REF!</definedName>
    <definedName name="SETcom" localSheetId="0">#REF!</definedName>
    <definedName name="SETcom" localSheetId="1">#REF!</definedName>
    <definedName name="SETcom" localSheetId="3">#REF!</definedName>
    <definedName name="SETcom">#REF!</definedName>
    <definedName name="Sheet2?prefix?">"H"</definedName>
    <definedName name="SIMPLIFIED_TAXES" localSheetId="4">#REF!</definedName>
    <definedName name="SIMPLIFIED_TAXES" localSheetId="0">#REF!</definedName>
    <definedName name="SIMPLIFIED_TAXES" localSheetId="3">#REF!</definedName>
    <definedName name="SIMPLIFIED_TAXES">#REF!</definedName>
    <definedName name="size" localSheetId="4">[13]T0!$B$1118</definedName>
    <definedName name="size">[13]T0!$B$1118</definedName>
    <definedName name="smet" localSheetId="4" hidden="1">{#N/A,#N/A,FALSE,"Себестоимсть-97"}</definedName>
    <definedName name="smet" localSheetId="0" hidden="1">{#N/A,#N/A,FALSE,"Себестоимсть-97"}</definedName>
    <definedName name="smet" localSheetId="1" hidden="1">{#N/A,#N/A,FALSE,"Себестоимсть-97"}</definedName>
    <definedName name="smet" localSheetId="2" hidden="1">{#N/A,#N/A,FALSE,"Себестоимсть-97"}</definedName>
    <definedName name="smet" localSheetId="3" hidden="1">{#N/A,#N/A,FALSE,"Себестоимсть-97"}</definedName>
    <definedName name="smet" hidden="1">{#N/A,#N/A,FALSE,"Себестоимсть-97"}</definedName>
    <definedName name="SP_OPT" localSheetId="4">#REF!</definedName>
    <definedName name="SP_OPT" localSheetId="0">#REF!</definedName>
    <definedName name="SP_OPT" localSheetId="1">#REF!</definedName>
    <definedName name="SP_OPT" localSheetId="3">#REF!</definedName>
    <definedName name="SP_OPT">#REF!</definedName>
    <definedName name="SP_OPT_ET" localSheetId="4">[19]TEHSHEET!#REF!</definedName>
    <definedName name="SP_OPT_ET" localSheetId="0">[19]TEHSHEET!#REF!</definedName>
    <definedName name="SP_OPT_ET" localSheetId="1">[19]TEHSHEET!#REF!</definedName>
    <definedName name="SP_OPT_ET" localSheetId="3">[19]TEHSHEET!#REF!</definedName>
    <definedName name="SP_OPT_ET">[19]TEHSHEET!#REF!</definedName>
    <definedName name="SP_ROZN" localSheetId="4">#REF!</definedName>
    <definedName name="SP_ROZN" localSheetId="0">#REF!</definedName>
    <definedName name="SP_ROZN" localSheetId="1">#REF!</definedName>
    <definedName name="SP_ROZN" localSheetId="3">#REF!</definedName>
    <definedName name="SP_ROZN">#REF!</definedName>
    <definedName name="SP_ROZN_ET" localSheetId="4">[19]TEHSHEET!#REF!</definedName>
    <definedName name="SP_ROZN_ET" localSheetId="0">[19]TEHSHEET!#REF!</definedName>
    <definedName name="SP_ROZN_ET" localSheetId="1">[19]TEHSHEET!#REF!</definedName>
    <definedName name="SP_ROZN_ET" localSheetId="3">[19]TEHSHEET!#REF!</definedName>
    <definedName name="SP_ROZN_ET">[19]TEHSHEET!#REF!</definedName>
    <definedName name="SP_SC_1" localSheetId="4">#REF!</definedName>
    <definedName name="SP_SC_1" localSheetId="0">#REF!</definedName>
    <definedName name="SP_SC_1" localSheetId="1">#REF!</definedName>
    <definedName name="SP_SC_1" localSheetId="3">#REF!</definedName>
    <definedName name="SP_SC_1">#REF!</definedName>
    <definedName name="SP_SC_2" localSheetId="4">#REF!</definedName>
    <definedName name="SP_SC_2" localSheetId="0">#REF!</definedName>
    <definedName name="SP_SC_2" localSheetId="1">#REF!</definedName>
    <definedName name="SP_SC_2" localSheetId="3">#REF!</definedName>
    <definedName name="SP_SC_2">#REF!</definedName>
    <definedName name="SP_SC_3" localSheetId="4">#REF!</definedName>
    <definedName name="SP_SC_3" localSheetId="0">#REF!</definedName>
    <definedName name="SP_SC_3" localSheetId="1">#REF!</definedName>
    <definedName name="SP_SC_3" localSheetId="3">#REF!</definedName>
    <definedName name="SP_SC_3">#REF!</definedName>
    <definedName name="SP_SC_4" localSheetId="4">#REF!</definedName>
    <definedName name="SP_SC_4" localSheetId="0">#REF!</definedName>
    <definedName name="SP_SC_4" localSheetId="1">#REF!</definedName>
    <definedName name="SP_SC_4" localSheetId="3">#REF!</definedName>
    <definedName name="SP_SC_4">#REF!</definedName>
    <definedName name="SP_SC_5" localSheetId="4">#REF!</definedName>
    <definedName name="SP_SC_5" localSheetId="0">#REF!</definedName>
    <definedName name="SP_SC_5" localSheetId="1">#REF!</definedName>
    <definedName name="SP_SC_5" localSheetId="3">#REF!</definedName>
    <definedName name="SP_SC_5">#REF!</definedName>
    <definedName name="SP_ST_OPT" localSheetId="4">[19]TEHSHEET!#REF!</definedName>
    <definedName name="SP_ST_OPT" localSheetId="0">[19]TEHSHEET!#REF!</definedName>
    <definedName name="SP_ST_OPT" localSheetId="1">[19]TEHSHEET!#REF!</definedName>
    <definedName name="SP_ST_OPT" localSheetId="3">[19]TEHSHEET!#REF!</definedName>
    <definedName name="SP_ST_OPT">[19]TEHSHEET!#REF!</definedName>
    <definedName name="SP_ST_ROZN" localSheetId="4">[19]TEHSHEET!#REF!</definedName>
    <definedName name="SP_ST_ROZN" localSheetId="0">[19]TEHSHEET!#REF!</definedName>
    <definedName name="SP_ST_ROZN" localSheetId="1">[19]TEHSHEET!#REF!</definedName>
    <definedName name="SP_ST_ROZN" localSheetId="3">[19]TEHSHEET!#REF!</definedName>
    <definedName name="SP_ST_ROZN">[19]TEHSHEET!#REF!</definedName>
    <definedName name="SPR_ET" localSheetId="4">[19]TEHSHEET!#REF!</definedName>
    <definedName name="SPR_ET" localSheetId="0">[19]TEHSHEET!#REF!</definedName>
    <definedName name="SPR_ET" localSheetId="1">[19]TEHSHEET!#REF!</definedName>
    <definedName name="SPR_ET" localSheetId="3">[19]TEHSHEET!#REF!</definedName>
    <definedName name="SPR_ET">[19]TEHSHEET!#REF!</definedName>
    <definedName name="SPR_GES_ET" localSheetId="4">#REF!</definedName>
    <definedName name="SPR_GES_ET" localSheetId="0">#REF!</definedName>
    <definedName name="SPR_GES_ET" localSheetId="1">#REF!</definedName>
    <definedName name="SPR_GES_ET" localSheetId="3">#REF!</definedName>
    <definedName name="SPR_GES_ET">#REF!</definedName>
    <definedName name="SPR_GRES_ET" localSheetId="4">#REF!</definedName>
    <definedName name="SPR_GRES_ET" localSheetId="0">#REF!</definedName>
    <definedName name="SPR_GRES_ET" localSheetId="1">#REF!</definedName>
    <definedName name="SPR_GRES_ET" localSheetId="3">#REF!</definedName>
    <definedName name="SPR_GRES_ET">#REF!</definedName>
    <definedName name="SPR_OTH_ET" localSheetId="4">#REF!</definedName>
    <definedName name="SPR_OTH_ET" localSheetId="0">#REF!</definedName>
    <definedName name="SPR_OTH_ET" localSheetId="1">#REF!</definedName>
    <definedName name="SPR_OTH_ET" localSheetId="3">#REF!</definedName>
    <definedName name="SPR_OTH_ET">#REF!</definedName>
    <definedName name="SPR_PROT" localSheetId="4">#REF!,#REF!</definedName>
    <definedName name="SPR_PROT" localSheetId="0">#REF!,#REF!</definedName>
    <definedName name="SPR_PROT" localSheetId="1">#REF!,#REF!</definedName>
    <definedName name="SPR_PROT" localSheetId="3">#REF!,#REF!</definedName>
    <definedName name="SPR_PROT">#REF!,#REF!</definedName>
    <definedName name="SPR_SCOPE" localSheetId="4">#REF!</definedName>
    <definedName name="SPR_SCOPE" localSheetId="0">#REF!</definedName>
    <definedName name="SPR_SCOPE" localSheetId="1">#REF!</definedName>
    <definedName name="SPR_SCOPE" localSheetId="3">#REF!</definedName>
    <definedName name="SPR_SCOPE">#REF!</definedName>
    <definedName name="SPR_TES_ET" localSheetId="4">#REF!</definedName>
    <definedName name="SPR_TES_ET" localSheetId="0">#REF!</definedName>
    <definedName name="SPR_TES_ET" localSheetId="1">#REF!</definedName>
    <definedName name="SPR_TES_ET" localSheetId="3">#REF!</definedName>
    <definedName name="SPR_TES_ET">#REF!</definedName>
    <definedName name="SPRAV_PROT">[52]Справочники!$E$6,[52]Справочники!$D$11:$D$902,[52]Справочники!$E$3</definedName>
    <definedName name="sq" localSheetId="4">#REF!</definedName>
    <definedName name="sq" localSheetId="0">#REF!</definedName>
    <definedName name="sq" localSheetId="1">#REF!</definedName>
    <definedName name="sq" localSheetId="3">#REF!</definedName>
    <definedName name="sq">#REF!</definedName>
    <definedName name="SSS" localSheetId="4">[13]T0!$B$685</definedName>
    <definedName name="SSS">[13]T0!$B$685</definedName>
    <definedName name="SXEMA">[21]TEHSHEET!$F$13:$F$15</definedName>
    <definedName name="T0?axis?ПРД?БАЗ">'[44]0'!$I$7:$J$112,'[44]0'!$F$7:$G$112</definedName>
    <definedName name="T0?axis?ПРД?ПРЕД">'[44]0'!$K$7:$L$112,'[44]0'!$D$7:$E$112</definedName>
    <definedName name="T0?axis?ПРД?РЕГ" localSheetId="4">#REF!</definedName>
    <definedName name="T0?axis?ПРД?РЕГ" localSheetId="0">#REF!</definedName>
    <definedName name="T0?axis?ПРД?РЕГ" localSheetId="1">#REF!</definedName>
    <definedName name="T0?axis?ПРД?РЕГ" localSheetId="3">#REF!</definedName>
    <definedName name="T0?axis?ПРД?РЕГ">#REF!</definedName>
    <definedName name="T0?axis?ПФ?ПЛАН">'[44]0'!$I$7:$I$112,'[44]0'!$D$7:$D$112,'[44]0'!$K$7:$K$112,'[44]0'!$F$7:$F$112</definedName>
    <definedName name="T0?axis?ПФ?ФАКТ">'[44]0'!$J$7:$J$112,'[44]0'!$E$7:$E$112,'[44]0'!$L$7:$L$112,'[44]0'!$G$7:$G$112</definedName>
    <definedName name="T0?Data">'[44]0'!$D$8:$L$52,   '[44]0'!$D$54:$L$59,   '[44]0'!$D$63:$L$64,   '[44]0'!$D$68:$L$70,   '[44]0'!$D$72:$L$74,   '[44]0'!$D$77:$L$92,   '[44]0'!$D$95:$L$97,   '[44]0'!$D$99:$L$104,   '[44]0'!$D$107:$L$108,   '[44]0'!$D$111:$L$112</definedName>
    <definedName name="T0?item_ext?РОСТ" localSheetId="4">#REF!</definedName>
    <definedName name="T0?item_ext?РОСТ" localSheetId="0">#REF!</definedName>
    <definedName name="T0?item_ext?РОСТ" localSheetId="1">#REF!</definedName>
    <definedName name="T0?item_ext?РОСТ" localSheetId="3">#REF!</definedName>
    <definedName name="T0?item_ext?РОСТ">#REF!</definedName>
    <definedName name="T0?L0.1" localSheetId="4">#REF!</definedName>
    <definedName name="T0?L0.1" localSheetId="0">#REF!</definedName>
    <definedName name="T0?L0.1" localSheetId="1">#REF!</definedName>
    <definedName name="T0?L0.1" localSheetId="3">#REF!</definedName>
    <definedName name="T0?L0.1">#REF!</definedName>
    <definedName name="T0?L0.2" localSheetId="4">#REF!</definedName>
    <definedName name="T0?L0.2" localSheetId="0">#REF!</definedName>
    <definedName name="T0?L0.2" localSheetId="1">#REF!</definedName>
    <definedName name="T0?L0.2" localSheetId="3">#REF!</definedName>
    <definedName name="T0?L0.2">#REF!</definedName>
    <definedName name="T0?L1" localSheetId="4">#REF!</definedName>
    <definedName name="T0?L1" localSheetId="0">#REF!</definedName>
    <definedName name="T0?L1" localSheetId="1">#REF!</definedName>
    <definedName name="T0?L1" localSheetId="3">#REF!</definedName>
    <definedName name="T0?L1">#REF!</definedName>
    <definedName name="T0?L10" localSheetId="4">#REF!</definedName>
    <definedName name="T0?L10" localSheetId="0">#REF!</definedName>
    <definedName name="T0?L10" localSheetId="1">#REF!</definedName>
    <definedName name="T0?L10" localSheetId="3">#REF!</definedName>
    <definedName name="T0?L10">#REF!</definedName>
    <definedName name="T0?L10.1" localSheetId="4">#REF!</definedName>
    <definedName name="T0?L10.1" localSheetId="0">#REF!</definedName>
    <definedName name="T0?L10.1" localSheetId="1">#REF!</definedName>
    <definedName name="T0?L10.1" localSheetId="3">#REF!</definedName>
    <definedName name="T0?L10.1">#REF!</definedName>
    <definedName name="T0?L10.2" localSheetId="4">#REF!</definedName>
    <definedName name="T0?L10.2" localSheetId="0">#REF!</definedName>
    <definedName name="T0?L10.2" localSheetId="1">#REF!</definedName>
    <definedName name="T0?L10.2" localSheetId="3">#REF!</definedName>
    <definedName name="T0?L10.2">#REF!</definedName>
    <definedName name="T0?L10.3" localSheetId="4">#REF!</definedName>
    <definedName name="T0?L10.3" localSheetId="0">#REF!</definedName>
    <definedName name="T0?L10.3" localSheetId="1">#REF!</definedName>
    <definedName name="T0?L10.3" localSheetId="3">#REF!</definedName>
    <definedName name="T0?L10.3">#REF!</definedName>
    <definedName name="T0?L10.4" localSheetId="4">#REF!</definedName>
    <definedName name="T0?L10.4" localSheetId="0">#REF!</definedName>
    <definedName name="T0?L10.4" localSheetId="1">#REF!</definedName>
    <definedName name="T0?L10.4" localSheetId="3">#REF!</definedName>
    <definedName name="T0?L10.4">#REF!</definedName>
    <definedName name="T0?L10.5" localSheetId="4">#REF!</definedName>
    <definedName name="T0?L10.5" localSheetId="0">#REF!</definedName>
    <definedName name="T0?L10.5" localSheetId="1">#REF!</definedName>
    <definedName name="T0?L10.5" localSheetId="3">#REF!</definedName>
    <definedName name="T0?L10.5">#REF!</definedName>
    <definedName name="T0?L11" localSheetId="4">#REF!</definedName>
    <definedName name="T0?L11" localSheetId="0">#REF!</definedName>
    <definedName name="T0?L11" localSheetId="1">#REF!</definedName>
    <definedName name="T0?L11" localSheetId="3">#REF!</definedName>
    <definedName name="T0?L11">#REF!</definedName>
    <definedName name="T0?L12" localSheetId="4">#REF!</definedName>
    <definedName name="T0?L12" localSheetId="0">#REF!</definedName>
    <definedName name="T0?L12" localSheetId="1">#REF!</definedName>
    <definedName name="T0?L12" localSheetId="3">#REF!</definedName>
    <definedName name="T0?L12">#REF!</definedName>
    <definedName name="T0?L13" localSheetId="4">#REF!</definedName>
    <definedName name="T0?L13" localSheetId="0">#REF!</definedName>
    <definedName name="T0?L13" localSheetId="1">#REF!</definedName>
    <definedName name="T0?L13" localSheetId="3">#REF!</definedName>
    <definedName name="T0?L13">#REF!</definedName>
    <definedName name="T0?L13.1" localSheetId="4">#REF!</definedName>
    <definedName name="T0?L13.1" localSheetId="0">#REF!</definedName>
    <definedName name="T0?L13.1" localSheetId="1">#REF!</definedName>
    <definedName name="T0?L13.1" localSheetId="3">#REF!</definedName>
    <definedName name="T0?L13.1">#REF!</definedName>
    <definedName name="T0?L13.2" localSheetId="4">#REF!</definedName>
    <definedName name="T0?L13.2" localSheetId="0">#REF!</definedName>
    <definedName name="T0?L13.2" localSheetId="1">#REF!</definedName>
    <definedName name="T0?L13.2" localSheetId="3">#REF!</definedName>
    <definedName name="T0?L13.2">#REF!</definedName>
    <definedName name="T0?L14" localSheetId="4">#REF!</definedName>
    <definedName name="T0?L14" localSheetId="0">#REF!</definedName>
    <definedName name="T0?L14" localSheetId="1">#REF!</definedName>
    <definedName name="T0?L14" localSheetId="3">#REF!</definedName>
    <definedName name="T0?L14">#REF!</definedName>
    <definedName name="T0?L14.1" localSheetId="4">#REF!</definedName>
    <definedName name="T0?L14.1" localSheetId="0">#REF!</definedName>
    <definedName name="T0?L14.1" localSheetId="1">#REF!</definedName>
    <definedName name="T0?L14.1" localSheetId="3">#REF!</definedName>
    <definedName name="T0?L14.1">#REF!</definedName>
    <definedName name="T0?L14.2" localSheetId="4">#REF!</definedName>
    <definedName name="T0?L14.2" localSheetId="0">#REF!</definedName>
    <definedName name="T0?L14.2" localSheetId="1">#REF!</definedName>
    <definedName name="T0?L14.2" localSheetId="3">#REF!</definedName>
    <definedName name="T0?L14.2">#REF!</definedName>
    <definedName name="T0?L15" localSheetId="4">#REF!</definedName>
    <definedName name="T0?L15" localSheetId="0">#REF!</definedName>
    <definedName name="T0?L15" localSheetId="1">#REF!</definedName>
    <definedName name="T0?L15" localSheetId="3">#REF!</definedName>
    <definedName name="T0?L15">#REF!</definedName>
    <definedName name="T0?L15.1" localSheetId="4">#REF!</definedName>
    <definedName name="T0?L15.1" localSheetId="0">#REF!</definedName>
    <definedName name="T0?L15.1" localSheetId="1">#REF!</definedName>
    <definedName name="T0?L15.1" localSheetId="3">#REF!</definedName>
    <definedName name="T0?L15.1">#REF!</definedName>
    <definedName name="T0?L15.2" localSheetId="4">#REF!</definedName>
    <definedName name="T0?L15.2" localSheetId="0">#REF!</definedName>
    <definedName name="T0?L15.2" localSheetId="1">#REF!</definedName>
    <definedName name="T0?L15.2" localSheetId="3">#REF!</definedName>
    <definedName name="T0?L15.2">#REF!</definedName>
    <definedName name="T0?L15.2.1" localSheetId="4">#REF!</definedName>
    <definedName name="T0?L15.2.1" localSheetId="0">#REF!</definedName>
    <definedName name="T0?L15.2.1" localSheetId="1">#REF!</definedName>
    <definedName name="T0?L15.2.1" localSheetId="3">#REF!</definedName>
    <definedName name="T0?L15.2.1">#REF!</definedName>
    <definedName name="T0?L15.2.2" localSheetId="4">#REF!</definedName>
    <definedName name="T0?L15.2.2" localSheetId="0">#REF!</definedName>
    <definedName name="T0?L15.2.2" localSheetId="1">#REF!</definedName>
    <definedName name="T0?L15.2.2" localSheetId="3">#REF!</definedName>
    <definedName name="T0?L15.2.2">#REF!</definedName>
    <definedName name="T0?L16" localSheetId="4">#REF!</definedName>
    <definedName name="T0?L16" localSheetId="0">#REF!</definedName>
    <definedName name="T0?L16" localSheetId="1">#REF!</definedName>
    <definedName name="T0?L16" localSheetId="3">#REF!</definedName>
    <definedName name="T0?L16">#REF!</definedName>
    <definedName name="T0?L17" localSheetId="4">#REF!</definedName>
    <definedName name="T0?L17" localSheetId="0">#REF!</definedName>
    <definedName name="T0?L17" localSheetId="1">#REF!</definedName>
    <definedName name="T0?L17" localSheetId="3">#REF!</definedName>
    <definedName name="T0?L17">#REF!</definedName>
    <definedName name="T0?L17.1" localSheetId="4">#REF!</definedName>
    <definedName name="T0?L17.1" localSheetId="0">#REF!</definedName>
    <definedName name="T0?L17.1" localSheetId="1">#REF!</definedName>
    <definedName name="T0?L17.1" localSheetId="3">#REF!</definedName>
    <definedName name="T0?L17.1">#REF!</definedName>
    <definedName name="T0?L18" localSheetId="4">#REF!</definedName>
    <definedName name="T0?L18" localSheetId="0">#REF!</definedName>
    <definedName name="T0?L18" localSheetId="1">#REF!</definedName>
    <definedName name="T0?L18" localSheetId="3">#REF!</definedName>
    <definedName name="T0?L18">#REF!</definedName>
    <definedName name="T0?L19" localSheetId="4">#REF!</definedName>
    <definedName name="T0?L19" localSheetId="0">#REF!</definedName>
    <definedName name="T0?L19" localSheetId="1">#REF!</definedName>
    <definedName name="T0?L19" localSheetId="3">#REF!</definedName>
    <definedName name="T0?L19">#REF!</definedName>
    <definedName name="T0?L2" localSheetId="4">#REF!</definedName>
    <definedName name="T0?L2" localSheetId="0">#REF!</definedName>
    <definedName name="T0?L2" localSheetId="1">#REF!</definedName>
    <definedName name="T0?L2" localSheetId="3">#REF!</definedName>
    <definedName name="T0?L2">#REF!</definedName>
    <definedName name="T0?L20" localSheetId="4">#REF!</definedName>
    <definedName name="T0?L20" localSheetId="0">#REF!</definedName>
    <definedName name="T0?L20" localSheetId="1">#REF!</definedName>
    <definedName name="T0?L20" localSheetId="3">#REF!</definedName>
    <definedName name="T0?L20">#REF!</definedName>
    <definedName name="T0?L21" localSheetId="4">#REF!</definedName>
    <definedName name="T0?L21" localSheetId="0">#REF!</definedName>
    <definedName name="T0?L21" localSheetId="1">#REF!</definedName>
    <definedName name="T0?L21" localSheetId="3">#REF!</definedName>
    <definedName name="T0?L21">#REF!</definedName>
    <definedName name="T0?L22" localSheetId="4">#REF!</definedName>
    <definedName name="T0?L22" localSheetId="0">#REF!</definedName>
    <definedName name="T0?L22" localSheetId="1">#REF!</definedName>
    <definedName name="T0?L22" localSheetId="3">#REF!</definedName>
    <definedName name="T0?L22">#REF!</definedName>
    <definedName name="T0?L22.1" localSheetId="4">#REF!</definedName>
    <definedName name="T0?L22.1" localSheetId="0">#REF!</definedName>
    <definedName name="T0?L22.1" localSheetId="1">#REF!</definedName>
    <definedName name="T0?L22.1" localSheetId="3">#REF!</definedName>
    <definedName name="T0?L22.1">#REF!</definedName>
    <definedName name="T0?L22.2" localSheetId="4">#REF!</definedName>
    <definedName name="T0?L22.2" localSheetId="0">#REF!</definedName>
    <definedName name="T0?L22.2" localSheetId="1">#REF!</definedName>
    <definedName name="T0?L22.2" localSheetId="3">#REF!</definedName>
    <definedName name="T0?L22.2">#REF!</definedName>
    <definedName name="T0?L23" localSheetId="4">#REF!</definedName>
    <definedName name="T0?L23" localSheetId="0">#REF!</definedName>
    <definedName name="T0?L23" localSheetId="1">#REF!</definedName>
    <definedName name="T0?L23" localSheetId="3">#REF!</definedName>
    <definedName name="T0?L23">#REF!</definedName>
    <definedName name="T0?L24" localSheetId="4">#REF!</definedName>
    <definedName name="T0?L24" localSheetId="0">#REF!</definedName>
    <definedName name="T0?L24" localSheetId="1">#REF!</definedName>
    <definedName name="T0?L24" localSheetId="3">#REF!</definedName>
    <definedName name="T0?L24">#REF!</definedName>
    <definedName name="T0?L24.1" localSheetId="4">#REF!</definedName>
    <definedName name="T0?L24.1" localSheetId="0">#REF!</definedName>
    <definedName name="T0?L24.1" localSheetId="1">#REF!</definedName>
    <definedName name="T0?L24.1" localSheetId="3">#REF!</definedName>
    <definedName name="T0?L24.1">#REF!</definedName>
    <definedName name="T0?L24.2" localSheetId="4">#REF!</definedName>
    <definedName name="T0?L24.2" localSheetId="0">#REF!</definedName>
    <definedName name="T0?L24.2" localSheetId="1">#REF!</definedName>
    <definedName name="T0?L24.2" localSheetId="3">#REF!</definedName>
    <definedName name="T0?L24.2">#REF!</definedName>
    <definedName name="T0?L25" localSheetId="4">#REF!</definedName>
    <definedName name="T0?L25" localSheetId="0">#REF!</definedName>
    <definedName name="T0?L25" localSheetId="1">#REF!</definedName>
    <definedName name="T0?L25" localSheetId="3">#REF!</definedName>
    <definedName name="T0?L25">#REF!</definedName>
    <definedName name="T0?L25.1" localSheetId="4">#REF!</definedName>
    <definedName name="T0?L25.1" localSheetId="0">#REF!</definedName>
    <definedName name="T0?L25.1" localSheetId="1">#REF!</definedName>
    <definedName name="T0?L25.1" localSheetId="3">#REF!</definedName>
    <definedName name="T0?L25.1">#REF!</definedName>
    <definedName name="T0?L25.1.1" localSheetId="4">#REF!</definedName>
    <definedName name="T0?L25.1.1" localSheetId="0">#REF!</definedName>
    <definedName name="T0?L25.1.1" localSheetId="1">#REF!</definedName>
    <definedName name="T0?L25.1.1" localSheetId="3">#REF!</definedName>
    <definedName name="T0?L25.1.1">#REF!</definedName>
    <definedName name="T0?L25.1.2" localSheetId="4">#REF!</definedName>
    <definedName name="T0?L25.1.2" localSheetId="0">#REF!</definedName>
    <definedName name="T0?L25.1.2" localSheetId="1">#REF!</definedName>
    <definedName name="T0?L25.1.2" localSheetId="3">#REF!</definedName>
    <definedName name="T0?L25.1.2">#REF!</definedName>
    <definedName name="T0?L25.2" localSheetId="4">#REF!</definedName>
    <definedName name="T0?L25.2" localSheetId="0">#REF!</definedName>
    <definedName name="T0?L25.2" localSheetId="1">#REF!</definedName>
    <definedName name="T0?L25.2" localSheetId="3">#REF!</definedName>
    <definedName name="T0?L25.2">#REF!</definedName>
    <definedName name="T0?L25.3" localSheetId="4">#REF!</definedName>
    <definedName name="T0?L25.3" localSheetId="0">#REF!</definedName>
    <definedName name="T0?L25.3" localSheetId="1">#REF!</definedName>
    <definedName name="T0?L25.3" localSheetId="3">#REF!</definedName>
    <definedName name="T0?L25.3">#REF!</definedName>
    <definedName name="T0?L26.1" localSheetId="4">#REF!</definedName>
    <definedName name="T0?L26.1" localSheetId="0">#REF!</definedName>
    <definedName name="T0?L26.1" localSheetId="1">#REF!</definedName>
    <definedName name="T0?L26.1" localSheetId="3">#REF!</definedName>
    <definedName name="T0?L26.1">#REF!</definedName>
    <definedName name="T0?L26.2" localSheetId="4">#REF!</definedName>
    <definedName name="T0?L26.2" localSheetId="0">#REF!</definedName>
    <definedName name="T0?L26.2" localSheetId="1">#REF!</definedName>
    <definedName name="T0?L26.2" localSheetId="3">#REF!</definedName>
    <definedName name="T0?L26.2">#REF!</definedName>
    <definedName name="T0?L27.1" localSheetId="4">#REF!</definedName>
    <definedName name="T0?L27.1" localSheetId="0">#REF!</definedName>
    <definedName name="T0?L27.1" localSheetId="1">#REF!</definedName>
    <definedName name="T0?L27.1" localSheetId="3">#REF!</definedName>
    <definedName name="T0?L27.1">#REF!</definedName>
    <definedName name="T0?L27.2" localSheetId="4">#REF!</definedName>
    <definedName name="T0?L27.2" localSheetId="0">#REF!</definedName>
    <definedName name="T0?L27.2" localSheetId="1">#REF!</definedName>
    <definedName name="T0?L27.2" localSheetId="3">#REF!</definedName>
    <definedName name="T0?L27.2">#REF!</definedName>
    <definedName name="T0?L3" localSheetId="4">#REF!</definedName>
    <definedName name="T0?L3" localSheetId="0">#REF!</definedName>
    <definedName name="T0?L3" localSheetId="1">#REF!</definedName>
    <definedName name="T0?L3" localSheetId="3">#REF!</definedName>
    <definedName name="T0?L3">#REF!</definedName>
    <definedName name="T0?L4" localSheetId="4">#REF!</definedName>
    <definedName name="T0?L4" localSheetId="0">#REF!</definedName>
    <definedName name="T0?L4" localSheetId="1">#REF!</definedName>
    <definedName name="T0?L4" localSheetId="3">#REF!</definedName>
    <definedName name="T0?L4">#REF!</definedName>
    <definedName name="T0?L5" localSheetId="4">#REF!</definedName>
    <definedName name="T0?L5" localSheetId="0">#REF!</definedName>
    <definedName name="T0?L5" localSheetId="1">#REF!</definedName>
    <definedName name="T0?L5" localSheetId="3">#REF!</definedName>
    <definedName name="T0?L5">#REF!</definedName>
    <definedName name="T0?L6" localSheetId="4">#REF!</definedName>
    <definedName name="T0?L6" localSheetId="0">#REF!</definedName>
    <definedName name="T0?L6" localSheetId="1">#REF!</definedName>
    <definedName name="T0?L6" localSheetId="3">#REF!</definedName>
    <definedName name="T0?L6">#REF!</definedName>
    <definedName name="T0?L7" localSheetId="4">#REF!</definedName>
    <definedName name="T0?L7" localSheetId="0">#REF!</definedName>
    <definedName name="T0?L7" localSheetId="1">#REF!</definedName>
    <definedName name="T0?L7" localSheetId="3">#REF!</definedName>
    <definedName name="T0?L7">#REF!</definedName>
    <definedName name="T0?L7.1" localSheetId="4">#REF!</definedName>
    <definedName name="T0?L7.1" localSheetId="0">#REF!</definedName>
    <definedName name="T0?L7.1" localSheetId="1">#REF!</definedName>
    <definedName name="T0?L7.1" localSheetId="3">#REF!</definedName>
    <definedName name="T0?L7.1">#REF!</definedName>
    <definedName name="T0?L7.1.2" localSheetId="4">#REF!</definedName>
    <definedName name="T0?L7.1.2" localSheetId="0">#REF!</definedName>
    <definedName name="T0?L7.1.2" localSheetId="1">#REF!</definedName>
    <definedName name="T0?L7.1.2" localSheetId="3">#REF!</definedName>
    <definedName name="T0?L7.1.2">#REF!</definedName>
    <definedName name="T0?L7.1.3" localSheetId="4">#REF!</definedName>
    <definedName name="T0?L7.1.3" localSheetId="0">#REF!</definedName>
    <definedName name="T0?L7.1.3" localSheetId="1">#REF!</definedName>
    <definedName name="T0?L7.1.3" localSheetId="3">#REF!</definedName>
    <definedName name="T0?L7.1.3">#REF!</definedName>
    <definedName name="T0?L7.2" localSheetId="4">#REF!</definedName>
    <definedName name="T0?L7.2" localSheetId="0">#REF!</definedName>
    <definedName name="T0?L7.2" localSheetId="1">#REF!</definedName>
    <definedName name="T0?L7.2" localSheetId="3">#REF!</definedName>
    <definedName name="T0?L7.2">#REF!</definedName>
    <definedName name="T0?L7.3" localSheetId="4">#REF!</definedName>
    <definedName name="T0?L7.3" localSheetId="0">#REF!</definedName>
    <definedName name="T0?L7.3" localSheetId="1">#REF!</definedName>
    <definedName name="T0?L7.3" localSheetId="3">#REF!</definedName>
    <definedName name="T0?L7.3">#REF!</definedName>
    <definedName name="T0?L7.4" localSheetId="4">#REF!</definedName>
    <definedName name="T0?L7.4" localSheetId="0">#REF!</definedName>
    <definedName name="T0?L7.4" localSheetId="1">#REF!</definedName>
    <definedName name="T0?L7.4" localSheetId="3">#REF!</definedName>
    <definedName name="T0?L7.4">#REF!</definedName>
    <definedName name="T0?L7.5" localSheetId="4">#REF!</definedName>
    <definedName name="T0?L7.5" localSheetId="0">#REF!</definedName>
    <definedName name="T0?L7.5" localSheetId="1">#REF!</definedName>
    <definedName name="T0?L7.5" localSheetId="3">#REF!</definedName>
    <definedName name="T0?L7.5">#REF!</definedName>
    <definedName name="T0?L7.6" localSheetId="4">#REF!</definedName>
    <definedName name="T0?L7.6" localSheetId="0">#REF!</definedName>
    <definedName name="T0?L7.6" localSheetId="1">#REF!</definedName>
    <definedName name="T0?L7.6" localSheetId="3">#REF!</definedName>
    <definedName name="T0?L7.6">#REF!</definedName>
    <definedName name="T0?L7.7" localSheetId="4">#REF!</definedName>
    <definedName name="T0?L7.7" localSheetId="0">#REF!</definedName>
    <definedName name="T0?L7.7" localSheetId="1">#REF!</definedName>
    <definedName name="T0?L7.7" localSheetId="3">#REF!</definedName>
    <definedName name="T0?L7.7">#REF!</definedName>
    <definedName name="T0?L7.7.1" localSheetId="4">#REF!</definedName>
    <definedName name="T0?L7.7.1" localSheetId="0">#REF!</definedName>
    <definedName name="T0?L7.7.1" localSheetId="1">#REF!</definedName>
    <definedName name="T0?L7.7.1" localSheetId="3">#REF!</definedName>
    <definedName name="T0?L7.7.1">#REF!</definedName>
    <definedName name="T0?L7.7.10" localSheetId="4">#REF!</definedName>
    <definedName name="T0?L7.7.10" localSheetId="0">#REF!</definedName>
    <definedName name="T0?L7.7.10" localSheetId="1">#REF!</definedName>
    <definedName name="T0?L7.7.10" localSheetId="3">#REF!</definedName>
    <definedName name="T0?L7.7.10">#REF!</definedName>
    <definedName name="T0?L7.7.11" localSheetId="4">#REF!</definedName>
    <definedName name="T0?L7.7.11" localSheetId="0">#REF!</definedName>
    <definedName name="T0?L7.7.11" localSheetId="1">#REF!</definedName>
    <definedName name="T0?L7.7.11" localSheetId="3">#REF!</definedName>
    <definedName name="T0?L7.7.11">#REF!</definedName>
    <definedName name="T0?L7.7.12" localSheetId="4">#REF!</definedName>
    <definedName name="T0?L7.7.12" localSheetId="0">#REF!</definedName>
    <definedName name="T0?L7.7.12" localSheetId="1">#REF!</definedName>
    <definedName name="T0?L7.7.12" localSheetId="3">#REF!</definedName>
    <definedName name="T0?L7.7.12">#REF!</definedName>
    <definedName name="T0?L7.7.2" localSheetId="4">#REF!</definedName>
    <definedName name="T0?L7.7.2" localSheetId="0">#REF!</definedName>
    <definedName name="T0?L7.7.2" localSheetId="1">#REF!</definedName>
    <definedName name="T0?L7.7.2" localSheetId="3">#REF!</definedName>
    <definedName name="T0?L7.7.2">#REF!</definedName>
    <definedName name="T0?L7.7.3" localSheetId="4">#REF!</definedName>
    <definedName name="T0?L7.7.3" localSheetId="0">#REF!</definedName>
    <definedName name="T0?L7.7.3" localSheetId="1">#REF!</definedName>
    <definedName name="T0?L7.7.3" localSheetId="3">#REF!</definedName>
    <definedName name="T0?L7.7.3">#REF!</definedName>
    <definedName name="T0?L7.7.4" localSheetId="4">#REF!</definedName>
    <definedName name="T0?L7.7.4" localSheetId="0">#REF!</definedName>
    <definedName name="T0?L7.7.4" localSheetId="1">#REF!</definedName>
    <definedName name="T0?L7.7.4" localSheetId="3">#REF!</definedName>
    <definedName name="T0?L7.7.4">#REF!</definedName>
    <definedName name="T0?L7.7.4.1" localSheetId="4">#REF!</definedName>
    <definedName name="T0?L7.7.4.1" localSheetId="0">#REF!</definedName>
    <definedName name="T0?L7.7.4.1" localSheetId="1">#REF!</definedName>
    <definedName name="T0?L7.7.4.1" localSheetId="3">#REF!</definedName>
    <definedName name="T0?L7.7.4.1">#REF!</definedName>
    <definedName name="T0?L7.7.4.3" localSheetId="4">#REF!</definedName>
    <definedName name="T0?L7.7.4.3" localSheetId="0">#REF!</definedName>
    <definedName name="T0?L7.7.4.3" localSheetId="1">#REF!</definedName>
    <definedName name="T0?L7.7.4.3" localSheetId="3">#REF!</definedName>
    <definedName name="T0?L7.7.4.3">#REF!</definedName>
    <definedName name="T0?L7.7.4.4" localSheetId="4">#REF!</definedName>
    <definedName name="T0?L7.7.4.4" localSheetId="0">#REF!</definedName>
    <definedName name="T0?L7.7.4.4" localSheetId="1">#REF!</definedName>
    <definedName name="T0?L7.7.4.4" localSheetId="3">#REF!</definedName>
    <definedName name="T0?L7.7.4.4">#REF!</definedName>
    <definedName name="T0?L7.7.4.5" localSheetId="4">#REF!</definedName>
    <definedName name="T0?L7.7.4.5" localSheetId="0">#REF!</definedName>
    <definedName name="T0?L7.7.4.5" localSheetId="1">#REF!</definedName>
    <definedName name="T0?L7.7.4.5" localSheetId="3">#REF!</definedName>
    <definedName name="T0?L7.7.4.5">#REF!</definedName>
    <definedName name="T0?L7.7.5" localSheetId="4">#REF!</definedName>
    <definedName name="T0?L7.7.5" localSheetId="0">#REF!</definedName>
    <definedName name="T0?L7.7.5" localSheetId="1">#REF!</definedName>
    <definedName name="T0?L7.7.5" localSheetId="3">#REF!</definedName>
    <definedName name="T0?L7.7.5">#REF!</definedName>
    <definedName name="T0?L7.7.6" localSheetId="4">#REF!</definedName>
    <definedName name="T0?L7.7.6" localSheetId="0">#REF!</definedName>
    <definedName name="T0?L7.7.6" localSheetId="1">#REF!</definedName>
    <definedName name="T0?L7.7.6" localSheetId="3">#REF!</definedName>
    <definedName name="T0?L7.7.6">#REF!</definedName>
    <definedName name="T0?L7.7.7" localSheetId="4">#REF!</definedName>
    <definedName name="T0?L7.7.7" localSheetId="0">#REF!</definedName>
    <definedName name="T0?L7.7.7" localSheetId="1">#REF!</definedName>
    <definedName name="T0?L7.7.7" localSheetId="3">#REF!</definedName>
    <definedName name="T0?L7.7.7">#REF!</definedName>
    <definedName name="T0?L7.7.8" localSheetId="4">#REF!</definedName>
    <definedName name="T0?L7.7.8" localSheetId="0">#REF!</definedName>
    <definedName name="T0?L7.7.8" localSheetId="1">#REF!</definedName>
    <definedName name="T0?L7.7.8" localSheetId="3">#REF!</definedName>
    <definedName name="T0?L7.7.8">#REF!</definedName>
    <definedName name="T0?L7.7.9" localSheetId="4">#REF!</definedName>
    <definedName name="T0?L7.7.9" localSheetId="0">#REF!</definedName>
    <definedName name="T0?L7.7.9" localSheetId="1">#REF!</definedName>
    <definedName name="T0?L7.7.9" localSheetId="3">#REF!</definedName>
    <definedName name="T0?L7.7.9">#REF!</definedName>
    <definedName name="T0?L8" localSheetId="4">#REF!</definedName>
    <definedName name="T0?L8" localSheetId="0">#REF!</definedName>
    <definedName name="T0?L8" localSheetId="1">#REF!</definedName>
    <definedName name="T0?L8" localSheetId="3">#REF!</definedName>
    <definedName name="T0?L8">#REF!</definedName>
    <definedName name="T0?L8.1" localSheetId="4">#REF!</definedName>
    <definedName name="T0?L8.1" localSheetId="0">#REF!</definedName>
    <definedName name="T0?L8.1" localSheetId="1">#REF!</definedName>
    <definedName name="T0?L8.1" localSheetId="3">#REF!</definedName>
    <definedName name="T0?L8.1">#REF!</definedName>
    <definedName name="T0?L8.2" localSheetId="4">#REF!</definedName>
    <definedName name="T0?L8.2" localSheetId="0">#REF!</definedName>
    <definedName name="T0?L8.2" localSheetId="1">#REF!</definedName>
    <definedName name="T0?L8.2" localSheetId="3">#REF!</definedName>
    <definedName name="T0?L8.2">#REF!</definedName>
    <definedName name="T0?L8.3" localSheetId="4">#REF!</definedName>
    <definedName name="T0?L8.3" localSheetId="0">#REF!</definedName>
    <definedName name="T0?L8.3" localSheetId="1">#REF!</definedName>
    <definedName name="T0?L8.3" localSheetId="3">#REF!</definedName>
    <definedName name="T0?L8.3">#REF!</definedName>
    <definedName name="T0?L8.4" localSheetId="4">#REF!</definedName>
    <definedName name="T0?L8.4" localSheetId="0">#REF!</definedName>
    <definedName name="T0?L8.4" localSheetId="1">#REF!</definedName>
    <definedName name="T0?L8.4" localSheetId="3">#REF!</definedName>
    <definedName name="T0?L8.4">#REF!</definedName>
    <definedName name="T0?L8.5" localSheetId="4">#REF!</definedName>
    <definedName name="T0?L8.5" localSheetId="0">#REF!</definedName>
    <definedName name="T0?L8.5" localSheetId="1">#REF!</definedName>
    <definedName name="T0?L8.5" localSheetId="3">#REF!</definedName>
    <definedName name="T0?L8.5">#REF!</definedName>
    <definedName name="T0?L8.6" localSheetId="4">#REF!</definedName>
    <definedName name="T0?L8.6" localSheetId="0">#REF!</definedName>
    <definedName name="T0?L8.6" localSheetId="1">#REF!</definedName>
    <definedName name="T0?L8.6" localSheetId="3">#REF!</definedName>
    <definedName name="T0?L8.6">#REF!</definedName>
    <definedName name="T0?L9" localSheetId="4">#REF!</definedName>
    <definedName name="T0?L9" localSheetId="0">#REF!</definedName>
    <definedName name="T0?L9" localSheetId="1">#REF!</definedName>
    <definedName name="T0?L9" localSheetId="3">#REF!</definedName>
    <definedName name="T0?L9">#REF!</definedName>
    <definedName name="T0?L9.1" localSheetId="4">#REF!</definedName>
    <definedName name="T0?L9.1" localSheetId="0">#REF!</definedName>
    <definedName name="T0?L9.1" localSheetId="1">#REF!</definedName>
    <definedName name="T0?L9.1" localSheetId="3">#REF!</definedName>
    <definedName name="T0?L9.1">#REF!</definedName>
    <definedName name="T0?L9.2" localSheetId="4">#REF!</definedName>
    <definedName name="T0?L9.2" localSheetId="0">#REF!</definedName>
    <definedName name="T0?L9.2" localSheetId="1">#REF!</definedName>
    <definedName name="T0?L9.2" localSheetId="3">#REF!</definedName>
    <definedName name="T0?L9.2">#REF!</definedName>
    <definedName name="T0?L9.3" localSheetId="4">#REF!</definedName>
    <definedName name="T0?L9.3" localSheetId="0">#REF!</definedName>
    <definedName name="T0?L9.3" localSheetId="1">#REF!</definedName>
    <definedName name="T0?L9.3" localSheetId="3">#REF!</definedName>
    <definedName name="T0?L9.3">#REF!</definedName>
    <definedName name="T0?L9.3.1" localSheetId="4">#REF!</definedName>
    <definedName name="T0?L9.3.1" localSheetId="0">#REF!</definedName>
    <definedName name="T0?L9.3.1" localSheetId="1">#REF!</definedName>
    <definedName name="T0?L9.3.1" localSheetId="3">#REF!</definedName>
    <definedName name="T0?L9.3.1">#REF!</definedName>
    <definedName name="T0?L9.3.2" localSheetId="4">#REF!</definedName>
    <definedName name="T0?L9.3.2" localSheetId="0">#REF!</definedName>
    <definedName name="T0?L9.3.2" localSheetId="1">#REF!</definedName>
    <definedName name="T0?L9.3.2" localSheetId="3">#REF!</definedName>
    <definedName name="T0?L9.3.2">#REF!</definedName>
    <definedName name="T0?Name" localSheetId="4">#REF!</definedName>
    <definedName name="T0?Name" localSheetId="0">#REF!</definedName>
    <definedName name="T0?Name" localSheetId="1">#REF!</definedName>
    <definedName name="T0?Name" localSheetId="3">#REF!</definedName>
    <definedName name="T0?Name">#REF!</definedName>
    <definedName name="T0?Table" localSheetId="4">#REF!</definedName>
    <definedName name="T0?Table" localSheetId="0">#REF!</definedName>
    <definedName name="T0?Table" localSheetId="1">#REF!</definedName>
    <definedName name="T0?Table" localSheetId="3">#REF!</definedName>
    <definedName name="T0?Table">#REF!</definedName>
    <definedName name="T0?Title" localSheetId="4">#REF!</definedName>
    <definedName name="T0?Title" localSheetId="0">#REF!</definedName>
    <definedName name="T0?Title" localSheetId="1">#REF!</definedName>
    <definedName name="T0?Title" localSheetId="3">#REF!</definedName>
    <definedName name="T0?Title">#REF!</definedName>
    <definedName name="T0?unit?МВТ">'[44]0'!$D$8:$H$8,   '[44]0'!$D$86:$H$86</definedName>
    <definedName name="T0?unit?МКВТЧ" localSheetId="4">#REF!</definedName>
    <definedName name="T0?unit?МКВТЧ" localSheetId="0">#REF!</definedName>
    <definedName name="T0?unit?МКВТЧ" localSheetId="1">#REF!</definedName>
    <definedName name="T0?unit?МКВТЧ" localSheetId="3">#REF!</definedName>
    <definedName name="T0?unit?МКВТЧ">#REF!</definedName>
    <definedName name="T0?unit?ПРЦ">'[44]0'!$D$87:$H$88,   '[44]0'!$D$96:$H$97,   '[44]0'!$D$107:$H$108,   '[44]0'!$D$111:$H$112,   '[44]0'!$I$7:$L$112</definedName>
    <definedName name="T0?unit?РУБ.ГКАЛ">'[44]0'!$D$89:$H$89,   '[44]0'!$D$92:$H$92</definedName>
    <definedName name="T0?unit?РУБ.МВТ.МЕС" localSheetId="4">#REF!</definedName>
    <definedName name="T0?unit?РУБ.МВТ.МЕС" localSheetId="0">#REF!</definedName>
    <definedName name="T0?unit?РУБ.МВТ.МЕС" localSheetId="1">#REF!</definedName>
    <definedName name="T0?unit?РУБ.МВТ.МЕС" localSheetId="3">#REF!</definedName>
    <definedName name="T0?unit?РУБ.МВТ.МЕС">#REF!</definedName>
    <definedName name="T0?unit?РУБ.ТКВТЧ" localSheetId="4">#REF!</definedName>
    <definedName name="T0?unit?РУБ.ТКВТЧ" localSheetId="0">#REF!</definedName>
    <definedName name="T0?unit?РУБ.ТКВТЧ" localSheetId="1">#REF!</definedName>
    <definedName name="T0?unit?РУБ.ТКВТЧ" localSheetId="3">#REF!</definedName>
    <definedName name="T0?unit?РУБ.ТКВТЧ">#REF!</definedName>
    <definedName name="T0?unit?ТГКАЛ" localSheetId="4">#REF!</definedName>
    <definedName name="T0?unit?ТГКАЛ" localSheetId="0">#REF!</definedName>
    <definedName name="T0?unit?ТГКАЛ" localSheetId="1">#REF!</definedName>
    <definedName name="T0?unit?ТГКАЛ" localSheetId="3">#REF!</definedName>
    <definedName name="T0?unit?ТГКАЛ">#REF!</definedName>
    <definedName name="T0?unit?ТРУБ">'[44]0'!$D$14:$H$52,   '[44]0'!$D$54:$H$59,   '[44]0'!$D$63:$H$64,   '[44]0'!$D$68:$H$70,   '[44]0'!$D$72:$H$74,   '[44]0'!$D$77:$H$77,   '[44]0'!$D$79:$H$81,   '[44]0'!$D$90:$H$91,   '[44]0'!$D$99:$H$104,   '[44]0'!$D$78:$H$78</definedName>
    <definedName name="T1.1?axis?R?ПЭ" localSheetId="4">#REF!,#REF!</definedName>
    <definedName name="T1.1?axis?R?ПЭ" localSheetId="0">#REF!,#REF!</definedName>
    <definedName name="T1.1?axis?R?ПЭ" localSheetId="1">#REF!,#REF!</definedName>
    <definedName name="T1.1?axis?R?ПЭ" localSheetId="3">#REF!,#REF!</definedName>
    <definedName name="T1.1?axis?R?ПЭ">#REF!,#REF!</definedName>
    <definedName name="T1.1?axis?R?ПЭ?" localSheetId="4">#REF!,#REF!</definedName>
    <definedName name="T1.1?axis?R?ПЭ?" localSheetId="0">#REF!,#REF!</definedName>
    <definedName name="T1.1?axis?R?ПЭ?" localSheetId="1">#REF!,#REF!</definedName>
    <definedName name="T1.1?axis?R?ПЭ?" localSheetId="3">#REF!,#REF!</definedName>
    <definedName name="T1.1?axis?R?ПЭ?">#REF!,#REF!</definedName>
    <definedName name="T1.1?axis?ПРД?БАЗ" localSheetId="4">#REF!</definedName>
    <definedName name="T1.1?axis?ПРД?БАЗ" localSheetId="0">#REF!</definedName>
    <definedName name="T1.1?axis?ПРД?БАЗ" localSheetId="1">#REF!</definedName>
    <definedName name="T1.1?axis?ПРД?БАЗ" localSheetId="3">#REF!</definedName>
    <definedName name="T1.1?axis?ПРД?БАЗ">#REF!</definedName>
    <definedName name="T1.1?axis?ПРД?РЕГ" localSheetId="4">#REF!</definedName>
    <definedName name="T1.1?axis?ПРД?РЕГ" localSheetId="0">#REF!</definedName>
    <definedName name="T1.1?axis?ПРД?РЕГ" localSheetId="1">#REF!</definedName>
    <definedName name="T1.1?axis?ПРД?РЕГ" localSheetId="3">#REF!</definedName>
    <definedName name="T1.1?axis?ПРД?РЕГ">#REF!</definedName>
    <definedName name="T1.1?Data" localSheetId="4">#REF!,#REF!,#REF!,#REF!,#REF!</definedName>
    <definedName name="T1.1?Data" localSheetId="0">#REF!,#REF!,#REF!,#REF!,#REF!</definedName>
    <definedName name="T1.1?Data" localSheetId="1">#REF!,#REF!,#REF!,#REF!,#REF!</definedName>
    <definedName name="T1.1?Data" localSheetId="3">#REF!,#REF!,#REF!,#REF!,#REF!</definedName>
    <definedName name="T1.1?Data">#REF!,#REF!,#REF!,#REF!,#REF!</definedName>
    <definedName name="T1.1?L1" localSheetId="4">#REF!</definedName>
    <definedName name="T1.1?L1" localSheetId="0">#REF!</definedName>
    <definedName name="T1.1?L1" localSheetId="1">#REF!</definedName>
    <definedName name="T1.1?L1" localSheetId="3">#REF!</definedName>
    <definedName name="T1.1?L1">#REF!</definedName>
    <definedName name="T1.1?L1.1" localSheetId="4">#REF!</definedName>
    <definedName name="T1.1?L1.1" localSheetId="0">#REF!</definedName>
    <definedName name="T1.1?L1.1" localSheetId="1">#REF!</definedName>
    <definedName name="T1.1?L1.1" localSheetId="3">#REF!</definedName>
    <definedName name="T1.1?L1.1">#REF!</definedName>
    <definedName name="T1.1?L1.1.x" localSheetId="4">#REF!</definedName>
    <definedName name="T1.1?L1.1.x" localSheetId="0">#REF!</definedName>
    <definedName name="T1.1?L1.1.x" localSheetId="1">#REF!</definedName>
    <definedName name="T1.1?L1.1.x" localSheetId="3">#REF!</definedName>
    <definedName name="T1.1?L1.1.x">#REF!</definedName>
    <definedName name="T1.1?L1.2" localSheetId="4">#REF!</definedName>
    <definedName name="T1.1?L1.2" localSheetId="0">#REF!</definedName>
    <definedName name="T1.1?L1.2" localSheetId="1">#REF!</definedName>
    <definedName name="T1.1?L1.2" localSheetId="3">#REF!</definedName>
    <definedName name="T1.1?L1.2">#REF!</definedName>
    <definedName name="T1.1?L1.2.x" localSheetId="4">#REF!</definedName>
    <definedName name="T1.1?L1.2.x" localSheetId="0">#REF!</definedName>
    <definedName name="T1.1?L1.2.x" localSheetId="1">#REF!</definedName>
    <definedName name="T1.1?L1.2.x" localSheetId="3">#REF!</definedName>
    <definedName name="T1.1?L1.2.x">#REF!</definedName>
    <definedName name="T1.1?L2" localSheetId="4">#REF!</definedName>
    <definedName name="T1.1?L2" localSheetId="0">#REF!</definedName>
    <definedName name="T1.1?L2" localSheetId="1">#REF!</definedName>
    <definedName name="T1.1?L2" localSheetId="3">#REF!</definedName>
    <definedName name="T1.1?L2">#REF!</definedName>
    <definedName name="T1.1?L3" localSheetId="4">#REF!</definedName>
    <definedName name="T1.1?L3" localSheetId="0">#REF!</definedName>
    <definedName name="T1.1?L3" localSheetId="1">#REF!</definedName>
    <definedName name="T1.1?L3" localSheetId="3">#REF!</definedName>
    <definedName name="T1.1?L3">#REF!</definedName>
    <definedName name="T1.1?L4" localSheetId="4">#REF!</definedName>
    <definedName name="T1.1?L4" localSheetId="0">#REF!</definedName>
    <definedName name="T1.1?L4" localSheetId="1">#REF!</definedName>
    <definedName name="T1.1?L4" localSheetId="3">#REF!</definedName>
    <definedName name="T1.1?L4">#REF!</definedName>
    <definedName name="T1.1?L5" localSheetId="4">#REF!</definedName>
    <definedName name="T1.1?L5" localSheetId="0">#REF!</definedName>
    <definedName name="T1.1?L5" localSheetId="1">#REF!</definedName>
    <definedName name="T1.1?L5" localSheetId="3">#REF!</definedName>
    <definedName name="T1.1?L5">#REF!</definedName>
    <definedName name="T1.1?L6" localSheetId="4">#REF!</definedName>
    <definedName name="T1.1?L6" localSheetId="0">#REF!</definedName>
    <definedName name="T1.1?L6" localSheetId="1">#REF!</definedName>
    <definedName name="T1.1?L6" localSheetId="3">#REF!</definedName>
    <definedName name="T1.1?L6">#REF!</definedName>
    <definedName name="T1.1?L7" localSheetId="4">#REF!</definedName>
    <definedName name="T1.1?L7" localSheetId="0">#REF!</definedName>
    <definedName name="T1.1?L7" localSheetId="1">#REF!</definedName>
    <definedName name="T1.1?L7" localSheetId="3">#REF!</definedName>
    <definedName name="T1.1?L7">#REF!</definedName>
    <definedName name="T1.1?L8" localSheetId="4">#REF!</definedName>
    <definedName name="T1.1?L8" localSheetId="0">#REF!</definedName>
    <definedName name="T1.1?L8" localSheetId="1">#REF!</definedName>
    <definedName name="T1.1?L8" localSheetId="3">#REF!</definedName>
    <definedName name="T1.1?L8">#REF!</definedName>
    <definedName name="T1.1?L9" localSheetId="4">#REF!</definedName>
    <definedName name="T1.1?L9" localSheetId="0">#REF!</definedName>
    <definedName name="T1.1?L9" localSheetId="1">#REF!</definedName>
    <definedName name="T1.1?L9" localSheetId="3">#REF!</definedName>
    <definedName name="T1.1?L9">#REF!</definedName>
    <definedName name="T1.1?Name" localSheetId="4">#REF!</definedName>
    <definedName name="T1.1?Name" localSheetId="0">#REF!</definedName>
    <definedName name="T1.1?Name" localSheetId="1">#REF!</definedName>
    <definedName name="T1.1?Name" localSheetId="3">#REF!</definedName>
    <definedName name="T1.1?Name">#REF!</definedName>
    <definedName name="T1.1?Table" localSheetId="4">#REF!</definedName>
    <definedName name="T1.1?Table" localSheetId="0">#REF!</definedName>
    <definedName name="T1.1?Table" localSheetId="1">#REF!</definedName>
    <definedName name="T1.1?Table" localSheetId="3">#REF!</definedName>
    <definedName name="T1.1?Table">#REF!</definedName>
    <definedName name="T1.1?Title" localSheetId="4">#REF!</definedName>
    <definedName name="T1.1?Title" localSheetId="0">#REF!</definedName>
    <definedName name="T1.1?Title" localSheetId="1">#REF!</definedName>
    <definedName name="T1.1?Title" localSheetId="3">#REF!</definedName>
    <definedName name="T1.1?Title">#REF!</definedName>
    <definedName name="T1.1?unit?ТКВТ" localSheetId="4">#REF!</definedName>
    <definedName name="T1.1?unit?ТКВТ" localSheetId="0">#REF!</definedName>
    <definedName name="T1.1?unit?ТКВТ" localSheetId="1">#REF!</definedName>
    <definedName name="T1.1?unit?ТКВТ" localSheetId="3">#REF!</definedName>
    <definedName name="T1.1?unit?ТКВТ">#REF!</definedName>
    <definedName name="T1.1_Copy1" localSheetId="4">#REF!</definedName>
    <definedName name="T1.1_Copy1" localSheetId="0">#REF!</definedName>
    <definedName name="T1.1_Copy1" localSheetId="1">#REF!</definedName>
    <definedName name="T1.1_Copy1" localSheetId="3">#REF!</definedName>
    <definedName name="T1.1_Copy1">#REF!</definedName>
    <definedName name="T1.1_Copy2" localSheetId="4">#REF!</definedName>
    <definedName name="T1.1_Copy2" localSheetId="0">#REF!</definedName>
    <definedName name="T1.1_Copy2" localSheetId="1">#REF!</definedName>
    <definedName name="T1.1_Copy2" localSheetId="3">#REF!</definedName>
    <definedName name="T1.1_Copy2">#REF!</definedName>
    <definedName name="T1.1_Name1" localSheetId="4">#REF!</definedName>
    <definedName name="T1.1_Name1" localSheetId="0">#REF!</definedName>
    <definedName name="T1.1_Name1" localSheetId="1">#REF!</definedName>
    <definedName name="T1.1_Name1" localSheetId="3">#REF!</definedName>
    <definedName name="T1.1_Name1">#REF!</definedName>
    <definedName name="T1.1_Name2" localSheetId="4">#REF!</definedName>
    <definedName name="T1.1_Name2" localSheetId="0">#REF!</definedName>
    <definedName name="T1.1_Name2" localSheetId="1">#REF!</definedName>
    <definedName name="T1.1_Name2" localSheetId="3">#REF!</definedName>
    <definedName name="T1.1_Name2">#REF!</definedName>
    <definedName name="T1.2?axis?ПРД?БАЗ" localSheetId="4">#REF!</definedName>
    <definedName name="T1.2?axis?ПРД?БАЗ" localSheetId="0">#REF!</definedName>
    <definedName name="T1.2?axis?ПРД?БАЗ" localSheetId="1">#REF!</definedName>
    <definedName name="T1.2?axis?ПРД?БАЗ" localSheetId="3">#REF!</definedName>
    <definedName name="T1.2?axis?ПРД?БАЗ">#REF!</definedName>
    <definedName name="T1.2?axis?ПРД?РЕГ" localSheetId="4">#REF!</definedName>
    <definedName name="T1.2?axis?ПРД?РЕГ" localSheetId="0">#REF!</definedName>
    <definedName name="T1.2?axis?ПРД?РЕГ" localSheetId="1">#REF!</definedName>
    <definedName name="T1.2?axis?ПРД?РЕГ" localSheetId="3">#REF!</definedName>
    <definedName name="T1.2?axis?ПРД?РЕГ">#REF!</definedName>
    <definedName name="T1.2?Data" localSheetId="4">#REF!,#REF!,#REF!,#REF!</definedName>
    <definedName name="T1.2?Data" localSheetId="0">#REF!,#REF!,#REF!,#REF!</definedName>
    <definedName name="T1.2?Data" localSheetId="1">#REF!,#REF!,#REF!,#REF!</definedName>
    <definedName name="T1.2?Data" localSheetId="3">#REF!,#REF!,#REF!,#REF!</definedName>
    <definedName name="T1.2?Data">#REF!,#REF!,#REF!,#REF!</definedName>
    <definedName name="T1.2?L1" localSheetId="4">#REF!</definedName>
    <definedName name="T1.2?L1" localSheetId="0">#REF!</definedName>
    <definedName name="T1.2?L1" localSheetId="1">#REF!</definedName>
    <definedName name="T1.2?L1" localSheetId="3">#REF!</definedName>
    <definedName name="T1.2?L1">#REF!</definedName>
    <definedName name="T1.2?L1.1" localSheetId="4">#REF!</definedName>
    <definedName name="T1.2?L1.1" localSheetId="0">#REF!</definedName>
    <definedName name="T1.2?L1.1" localSheetId="1">#REF!</definedName>
    <definedName name="T1.2?L1.1" localSheetId="3">#REF!</definedName>
    <definedName name="T1.2?L1.1">#REF!</definedName>
    <definedName name="T1.2?L1.2" localSheetId="4">#REF!</definedName>
    <definedName name="T1.2?L1.2" localSheetId="0">#REF!</definedName>
    <definedName name="T1.2?L1.2" localSheetId="1">#REF!</definedName>
    <definedName name="T1.2?L1.2" localSheetId="3">#REF!</definedName>
    <definedName name="T1.2?L1.2">#REF!</definedName>
    <definedName name="T1.2?L1.3" localSheetId="4">#REF!</definedName>
    <definedName name="T1.2?L1.3" localSheetId="0">#REF!</definedName>
    <definedName name="T1.2?L1.3" localSheetId="1">#REF!</definedName>
    <definedName name="T1.2?L1.3" localSheetId="3">#REF!</definedName>
    <definedName name="T1.2?L1.3">#REF!</definedName>
    <definedName name="T1.2?L1.3.1" localSheetId="4">#REF!</definedName>
    <definedName name="T1.2?L1.3.1" localSheetId="0">#REF!</definedName>
    <definedName name="T1.2?L1.3.1" localSheetId="1">#REF!</definedName>
    <definedName name="T1.2?L1.3.1" localSheetId="3">#REF!</definedName>
    <definedName name="T1.2?L1.3.1">#REF!</definedName>
    <definedName name="T1.2?L1.3.2" localSheetId="4">#REF!</definedName>
    <definedName name="T1.2?L1.3.2" localSheetId="0">#REF!</definedName>
    <definedName name="T1.2?L1.3.2" localSheetId="1">#REF!</definedName>
    <definedName name="T1.2?L1.3.2" localSheetId="3">#REF!</definedName>
    <definedName name="T1.2?L1.3.2">#REF!</definedName>
    <definedName name="T1.2?L1.4" localSheetId="4">#REF!</definedName>
    <definedName name="T1.2?L1.4" localSheetId="0">#REF!</definedName>
    <definedName name="T1.2?L1.4" localSheetId="1">#REF!</definedName>
    <definedName name="T1.2?L1.4" localSheetId="3">#REF!</definedName>
    <definedName name="T1.2?L1.4">#REF!</definedName>
    <definedName name="T1.2?L2" localSheetId="4">#REF!</definedName>
    <definedName name="T1.2?L2" localSheetId="0">#REF!</definedName>
    <definedName name="T1.2?L2" localSheetId="1">#REF!</definedName>
    <definedName name="T1.2?L2" localSheetId="3">#REF!</definedName>
    <definedName name="T1.2?L2">#REF!</definedName>
    <definedName name="T1.2?L3" localSheetId="4">#REF!</definedName>
    <definedName name="T1.2?L3" localSheetId="0">#REF!</definedName>
    <definedName name="T1.2?L3" localSheetId="1">#REF!</definedName>
    <definedName name="T1.2?L3" localSheetId="3">#REF!</definedName>
    <definedName name="T1.2?L3">#REF!</definedName>
    <definedName name="T1.2?L4" localSheetId="4">#REF!</definedName>
    <definedName name="T1.2?L4" localSheetId="0">#REF!</definedName>
    <definedName name="T1.2?L4" localSheetId="1">#REF!</definedName>
    <definedName name="T1.2?L4" localSheetId="3">#REF!</definedName>
    <definedName name="T1.2?L4">#REF!</definedName>
    <definedName name="T1.2?L4.1" localSheetId="4">#REF!</definedName>
    <definedName name="T1.2?L4.1" localSheetId="0">#REF!</definedName>
    <definedName name="T1.2?L4.1" localSheetId="1">#REF!</definedName>
    <definedName name="T1.2?L4.1" localSheetId="3">#REF!</definedName>
    <definedName name="T1.2?L4.1">#REF!</definedName>
    <definedName name="T1.2?L4.2" localSheetId="4">#REF!</definedName>
    <definedName name="T1.2?L4.2" localSheetId="0">#REF!</definedName>
    <definedName name="T1.2?L4.2" localSheetId="1">#REF!</definedName>
    <definedName name="T1.2?L4.2" localSheetId="3">#REF!</definedName>
    <definedName name="T1.2?L4.2">#REF!</definedName>
    <definedName name="T1.2?L4.3" localSheetId="4">#REF!</definedName>
    <definedName name="T1.2?L4.3" localSheetId="0">#REF!</definedName>
    <definedName name="T1.2?L4.3" localSheetId="1">#REF!</definedName>
    <definedName name="T1.2?L4.3" localSheetId="3">#REF!</definedName>
    <definedName name="T1.2?L4.3">#REF!</definedName>
    <definedName name="T1.2?L4.4" localSheetId="4">#REF!</definedName>
    <definedName name="T1.2?L4.4" localSheetId="0">#REF!</definedName>
    <definedName name="T1.2?L4.4" localSheetId="1">#REF!</definedName>
    <definedName name="T1.2?L4.4" localSheetId="3">#REF!</definedName>
    <definedName name="T1.2?L4.4">#REF!</definedName>
    <definedName name="T1.2?Name" localSheetId="4">#REF!</definedName>
    <definedName name="T1.2?Name" localSheetId="0">#REF!</definedName>
    <definedName name="T1.2?Name" localSheetId="1">#REF!</definedName>
    <definedName name="T1.2?Name" localSheetId="3">#REF!</definedName>
    <definedName name="T1.2?Name">#REF!</definedName>
    <definedName name="T1.2?Table" localSheetId="4">#REF!</definedName>
    <definedName name="T1.2?Table" localSheetId="0">#REF!</definedName>
    <definedName name="T1.2?Table" localSheetId="1">#REF!</definedName>
    <definedName name="T1.2?Table" localSheetId="3">#REF!</definedName>
    <definedName name="T1.2?Table">#REF!</definedName>
    <definedName name="T1.2?Title" localSheetId="4">#REF!</definedName>
    <definedName name="T1.2?Title" localSheetId="0">#REF!</definedName>
    <definedName name="T1.2?Title" localSheetId="1">#REF!</definedName>
    <definedName name="T1.2?Title" localSheetId="3">#REF!</definedName>
    <definedName name="T1.2?Title">#REF!</definedName>
    <definedName name="T1.2?unit?ТКВТ" localSheetId="4">#REF!</definedName>
    <definedName name="T1.2?unit?ТКВТ" localSheetId="0">#REF!</definedName>
    <definedName name="T1.2?unit?ТКВТ" localSheetId="1">#REF!</definedName>
    <definedName name="T1.2?unit?ТКВТ" localSheetId="3">#REF!</definedName>
    <definedName name="T1.2?unit?ТКВТ">#REF!</definedName>
    <definedName name="T1?axis?ПРД?БАЗ">'[44]1'!$I$6:$J$23,'[44]1'!$F$6:$G$23</definedName>
    <definedName name="T1?axis?ПРД?ПРЕД">'[44]1'!$K$6:$L$23,'[44]1'!$D$6:$E$23</definedName>
    <definedName name="T1?axis?ПРД?РЕГ" localSheetId="4">#REF!</definedName>
    <definedName name="T1?axis?ПРД?РЕГ" localSheetId="0">#REF!</definedName>
    <definedName name="T1?axis?ПРД?РЕГ" localSheetId="1">#REF!</definedName>
    <definedName name="T1?axis?ПРД?РЕГ" localSheetId="3">#REF!</definedName>
    <definedName name="T1?axis?ПРД?РЕГ">#REF!</definedName>
    <definedName name="T1?axis?ПФ?ПЛАН">'[44]1'!$I$6:$I$23,'[44]1'!$D$6:$D$23,'[44]1'!$K$6:$K$23,'[44]1'!$F$6:$F$23</definedName>
    <definedName name="T1?axis?ПФ?ФАКТ">'[44]1'!$J$6:$J$23,'[44]1'!$E$6:$E$23,'[44]1'!$L$6:$L$23,'[44]1'!$G$6:$G$23</definedName>
    <definedName name="T1?Columns" localSheetId="4">#REF!</definedName>
    <definedName name="T1?Columns" localSheetId="0">#REF!</definedName>
    <definedName name="T1?Columns" localSheetId="1">#REF!</definedName>
    <definedName name="T1?Columns" localSheetId="3">#REF!</definedName>
    <definedName name="T1?Columns">#REF!</definedName>
    <definedName name="T1?Data">'[44]1'!$D$6:$L$12,   '[44]1'!$D$14:$L$18,   '[44]1'!$D$20:$L$23</definedName>
    <definedName name="T1?item_ext?РОСТ" localSheetId="4">#REF!</definedName>
    <definedName name="T1?item_ext?РОСТ" localSheetId="0">#REF!</definedName>
    <definedName name="T1?item_ext?РОСТ" localSheetId="1">#REF!</definedName>
    <definedName name="T1?item_ext?РОСТ" localSheetId="3">#REF!</definedName>
    <definedName name="T1?item_ext?РОСТ">#REF!</definedName>
    <definedName name="T1?L1" localSheetId="4">#REF!</definedName>
    <definedName name="T1?L1" localSheetId="0">#REF!</definedName>
    <definedName name="T1?L1" localSheetId="1">#REF!</definedName>
    <definedName name="T1?L1" localSheetId="3">#REF!</definedName>
    <definedName name="T1?L1">#REF!</definedName>
    <definedName name="T1?L2" localSheetId="4">#REF!</definedName>
    <definedName name="T1?L2" localSheetId="0">#REF!</definedName>
    <definedName name="T1?L2" localSheetId="1">#REF!</definedName>
    <definedName name="T1?L2" localSheetId="3">#REF!</definedName>
    <definedName name="T1?L2">#REF!</definedName>
    <definedName name="T1?L3" localSheetId="4">#REF!</definedName>
    <definedName name="T1?L3" localSheetId="0">#REF!</definedName>
    <definedName name="T1?L3" localSheetId="1">#REF!</definedName>
    <definedName name="T1?L3" localSheetId="3">#REF!</definedName>
    <definedName name="T1?L3">#REF!</definedName>
    <definedName name="T1?L4" localSheetId="4">#REF!</definedName>
    <definedName name="T1?L4" localSheetId="0">#REF!</definedName>
    <definedName name="T1?L4" localSheetId="1">#REF!</definedName>
    <definedName name="T1?L4" localSheetId="3">#REF!</definedName>
    <definedName name="T1?L4">#REF!</definedName>
    <definedName name="T1?L5" localSheetId="4">#REF!</definedName>
    <definedName name="T1?L5" localSheetId="0">#REF!</definedName>
    <definedName name="T1?L5" localSheetId="1">#REF!</definedName>
    <definedName name="T1?L5" localSheetId="3">#REF!</definedName>
    <definedName name="T1?L5">#REF!</definedName>
    <definedName name="T1?L6" localSheetId="4">#REF!</definedName>
    <definedName name="T1?L6" localSheetId="0">#REF!</definedName>
    <definedName name="T1?L6" localSheetId="1">#REF!</definedName>
    <definedName name="T1?L6" localSheetId="3">#REF!</definedName>
    <definedName name="T1?L6">#REF!</definedName>
    <definedName name="T1?L7" localSheetId="4">#REF!</definedName>
    <definedName name="T1?L7" localSheetId="0">#REF!</definedName>
    <definedName name="T1?L7" localSheetId="1">#REF!</definedName>
    <definedName name="T1?L7" localSheetId="3">#REF!</definedName>
    <definedName name="T1?L7">#REF!</definedName>
    <definedName name="T1?L7.1" localSheetId="4">#REF!</definedName>
    <definedName name="T1?L7.1" localSheetId="0">#REF!</definedName>
    <definedName name="T1?L7.1" localSheetId="1">#REF!</definedName>
    <definedName name="T1?L7.1" localSheetId="3">#REF!</definedName>
    <definedName name="T1?L7.1">#REF!</definedName>
    <definedName name="T1?L7.2" localSheetId="4">#REF!</definedName>
    <definedName name="T1?L7.2" localSheetId="0">#REF!</definedName>
    <definedName name="T1?L7.2" localSheetId="1">#REF!</definedName>
    <definedName name="T1?L7.2" localSheetId="3">#REF!</definedName>
    <definedName name="T1?L7.2">#REF!</definedName>
    <definedName name="T1?L7.3" localSheetId="4">#REF!</definedName>
    <definedName name="T1?L7.3" localSheetId="0">#REF!</definedName>
    <definedName name="T1?L7.3" localSheetId="1">#REF!</definedName>
    <definedName name="T1?L7.3" localSheetId="3">#REF!</definedName>
    <definedName name="T1?L7.3">#REF!</definedName>
    <definedName name="T1?L7.4" localSheetId="4">#REF!</definedName>
    <definedName name="T1?L7.4" localSheetId="0">#REF!</definedName>
    <definedName name="T1?L7.4" localSheetId="1">#REF!</definedName>
    <definedName name="T1?L7.4" localSheetId="3">#REF!</definedName>
    <definedName name="T1?L7.4">#REF!</definedName>
    <definedName name="T1?L8" localSheetId="4">#REF!</definedName>
    <definedName name="T1?L8" localSheetId="0">#REF!</definedName>
    <definedName name="T1?L8" localSheetId="1">#REF!</definedName>
    <definedName name="T1?L8" localSheetId="3">#REF!</definedName>
    <definedName name="T1?L8">#REF!</definedName>
    <definedName name="T1?L8.1" localSheetId="4">#REF!</definedName>
    <definedName name="T1?L8.1" localSheetId="0">#REF!</definedName>
    <definedName name="T1?L8.1" localSheetId="1">#REF!</definedName>
    <definedName name="T1?L8.1" localSheetId="3">#REF!</definedName>
    <definedName name="T1?L8.1">#REF!</definedName>
    <definedName name="T1?L8.2" localSheetId="4">#REF!</definedName>
    <definedName name="T1?L8.2" localSheetId="0">#REF!</definedName>
    <definedName name="T1?L8.2" localSheetId="1">#REF!</definedName>
    <definedName name="T1?L8.2" localSheetId="3">#REF!</definedName>
    <definedName name="T1?L8.2">#REF!</definedName>
    <definedName name="T1?L8.3" localSheetId="4">#REF!</definedName>
    <definedName name="T1?L8.3" localSheetId="0">#REF!</definedName>
    <definedName name="T1?L8.3" localSheetId="1">#REF!</definedName>
    <definedName name="T1?L8.3" localSheetId="3">#REF!</definedName>
    <definedName name="T1?L8.3">#REF!</definedName>
    <definedName name="T1?L9" localSheetId="4">#REF!</definedName>
    <definedName name="T1?L9" localSheetId="0">#REF!</definedName>
    <definedName name="T1?L9" localSheetId="1">#REF!</definedName>
    <definedName name="T1?L9" localSheetId="3">#REF!</definedName>
    <definedName name="T1?L9">#REF!</definedName>
    <definedName name="T1?Name" localSheetId="4">#REF!</definedName>
    <definedName name="T1?Name" localSheetId="0">#REF!</definedName>
    <definedName name="T1?Name" localSheetId="1">#REF!</definedName>
    <definedName name="T1?Name" localSheetId="3">#REF!</definedName>
    <definedName name="T1?Name">#REF!</definedName>
    <definedName name="T1?Scope" localSheetId="4">#REF!</definedName>
    <definedName name="T1?Scope" localSheetId="0">#REF!</definedName>
    <definedName name="T1?Scope" localSheetId="3">#REF!</definedName>
    <definedName name="T1?Scope">#REF!</definedName>
    <definedName name="T1?Table" localSheetId="4">#REF!</definedName>
    <definedName name="T1?Table" localSheetId="0">#REF!</definedName>
    <definedName name="T1?Table" localSheetId="1">#REF!</definedName>
    <definedName name="T1?Table" localSheetId="3">#REF!</definedName>
    <definedName name="T1?Table">#REF!</definedName>
    <definedName name="T1?Title" localSheetId="4">#REF!</definedName>
    <definedName name="T1?Title" localSheetId="0">#REF!</definedName>
    <definedName name="T1?Title" localSheetId="1">#REF!</definedName>
    <definedName name="T1?Title" localSheetId="3">#REF!</definedName>
    <definedName name="T1?Title">#REF!</definedName>
    <definedName name="T1?unit?МВТ" localSheetId="4">#REF!</definedName>
    <definedName name="T1?unit?МВТ" localSheetId="0">#REF!</definedName>
    <definedName name="T1?unit?МВТ" localSheetId="1">#REF!</definedName>
    <definedName name="T1?unit?МВТ" localSheetId="3">#REF!</definedName>
    <definedName name="T1?unit?МВТ">#REF!</definedName>
    <definedName name="T1?unit?ПРЦ" localSheetId="4">#REF!</definedName>
    <definedName name="T1?unit?ПРЦ" localSheetId="0">#REF!</definedName>
    <definedName name="T1?unit?ПРЦ" localSheetId="1">#REF!</definedName>
    <definedName name="T1?unit?ПРЦ" localSheetId="3">#REF!</definedName>
    <definedName name="T1?unit?ПРЦ">#REF!</definedName>
    <definedName name="T1_" localSheetId="4">#REF!</definedName>
    <definedName name="T1_" localSheetId="0">#REF!</definedName>
    <definedName name="T1_" localSheetId="1">#REF!</definedName>
    <definedName name="T1_" localSheetId="3">#REF!</definedName>
    <definedName name="T1_">#REF!</definedName>
    <definedName name="T1_Protect">#N/A</definedName>
    <definedName name="T10?axis?R?ВТОП" localSheetId="4">#REF!</definedName>
    <definedName name="T10?axis?R?ВТОП" localSheetId="0">#REF!</definedName>
    <definedName name="T10?axis?R?ВТОП" localSheetId="1">#REF!</definedName>
    <definedName name="T10?axis?R?ВТОП" localSheetId="3">#REF!</definedName>
    <definedName name="T10?axis?R?ВТОП">#REF!</definedName>
    <definedName name="T10?axis?R?ВТОП?" localSheetId="4">#REF!</definedName>
    <definedName name="T10?axis?R?ВТОП?" localSheetId="0">#REF!</definedName>
    <definedName name="T10?axis?R?ВТОП?" localSheetId="1">#REF!</definedName>
    <definedName name="T10?axis?R?ВТОП?" localSheetId="3">#REF!</definedName>
    <definedName name="T10?axis?R?ВТОП?">#REF!</definedName>
    <definedName name="T10?axis?R?ДОГОВОР">'[44]10'!$D$9:$L$11, '[44]10'!$D$15:$L$17, '[44]10'!$D$21:$L$23, '[44]10'!$D$27:$L$29</definedName>
    <definedName name="T10?axis?R?ДОГОВОР?">'[44]10'!$B$9:$B$11, '[44]10'!$B$15:$B$17, '[44]10'!$B$21:$B$23, '[44]10'!$B$27:$B$29</definedName>
    <definedName name="T10?axis?R?ПЭ" localSheetId="4">#REF!</definedName>
    <definedName name="T10?axis?R?ПЭ" localSheetId="0">#REF!</definedName>
    <definedName name="T10?axis?R?ПЭ" localSheetId="1">#REF!</definedName>
    <definedName name="T10?axis?R?ПЭ" localSheetId="3">#REF!</definedName>
    <definedName name="T10?axis?R?ПЭ">#REF!</definedName>
    <definedName name="T10?axis?R?ПЭ?" localSheetId="4">#REF!</definedName>
    <definedName name="T10?axis?R?ПЭ?" localSheetId="0">#REF!</definedName>
    <definedName name="T10?axis?R?ПЭ?" localSheetId="1">#REF!</definedName>
    <definedName name="T10?axis?R?ПЭ?" localSheetId="3">#REF!</definedName>
    <definedName name="T10?axis?R?ПЭ?">#REF!</definedName>
    <definedName name="T10?axis?ПРД?БАЗ">'[44]10'!$I$6:$J$31,'[44]10'!$F$6:$G$31</definedName>
    <definedName name="T10?axis?ПРД?ПРЕД">'[44]10'!$K$6:$L$31,'[44]10'!$D$6:$E$31</definedName>
    <definedName name="T10?axis?ПРД?РЕГ" localSheetId="4">#REF!</definedName>
    <definedName name="T10?axis?ПРД?РЕГ" localSheetId="0">#REF!</definedName>
    <definedName name="T10?axis?ПРД?РЕГ" localSheetId="1">#REF!</definedName>
    <definedName name="T10?axis?ПРД?РЕГ" localSheetId="3">#REF!</definedName>
    <definedName name="T10?axis?ПРД?РЕГ">#REF!</definedName>
    <definedName name="T10?axis?ПФ?ПЛАН">'[44]10'!$I$6:$I$31,'[44]10'!$D$6:$D$31,'[44]10'!$K$6:$K$31,'[44]10'!$F$6:$F$31</definedName>
    <definedName name="T10?axis?ПФ?ФАКТ">'[44]10'!$J$6:$J$31,'[44]10'!$E$6:$E$31,'[44]10'!$L$6:$L$31,'[44]10'!$G$6:$G$31</definedName>
    <definedName name="T10?Data">'[44]10'!$D$6:$L$7, '[44]10'!$D$9:$L$11, '[44]10'!$D$13:$L$13, '[44]10'!$D$15:$L$17, '[44]10'!$D$19:$L$19, '[44]10'!$D$21:$L$23, '[44]10'!$D$25:$L$25, '[44]10'!$D$27:$L$29, '[44]10'!$D$31:$L$31</definedName>
    <definedName name="T10?item_ext?РОСТ" localSheetId="4">#REF!</definedName>
    <definedName name="T10?item_ext?РОСТ" localSheetId="0">#REF!</definedName>
    <definedName name="T10?item_ext?РОСТ" localSheetId="1">#REF!</definedName>
    <definedName name="T10?item_ext?РОСТ" localSheetId="3">#REF!</definedName>
    <definedName name="T10?item_ext?РОСТ">#REF!</definedName>
    <definedName name="T10?L1" localSheetId="4">#REF!</definedName>
    <definedName name="T10?L1" localSheetId="0">#REF!</definedName>
    <definedName name="T10?L1" localSheetId="1">#REF!</definedName>
    <definedName name="T10?L1" localSheetId="3">#REF!</definedName>
    <definedName name="T10?L1">#REF!</definedName>
    <definedName name="T10?L1.1" localSheetId="4">#REF!</definedName>
    <definedName name="T10?L1.1" localSheetId="0">#REF!</definedName>
    <definedName name="T10?L1.1" localSheetId="1">#REF!</definedName>
    <definedName name="T10?L1.1" localSheetId="3">#REF!</definedName>
    <definedName name="T10?L1.1">#REF!</definedName>
    <definedName name="T10?L1.1.x" localSheetId="4">#REF!</definedName>
    <definedName name="T10?L1.1.x" localSheetId="0">#REF!</definedName>
    <definedName name="T10?L1.1.x" localSheetId="1">#REF!</definedName>
    <definedName name="T10?L1.1.x" localSheetId="3">#REF!</definedName>
    <definedName name="T10?L1.1.x">#REF!</definedName>
    <definedName name="T10?L1.2" localSheetId="4">#REF!</definedName>
    <definedName name="T10?L1.2" localSheetId="0">#REF!</definedName>
    <definedName name="T10?L1.2" localSheetId="1">#REF!</definedName>
    <definedName name="T10?L1.2" localSheetId="3">#REF!</definedName>
    <definedName name="T10?L1.2">#REF!</definedName>
    <definedName name="T10?L1.2.x" localSheetId="4">#REF!</definedName>
    <definedName name="T10?L1.2.x" localSheetId="0">#REF!</definedName>
    <definedName name="T10?L1.2.x" localSheetId="1">#REF!</definedName>
    <definedName name="T10?L1.2.x" localSheetId="3">#REF!</definedName>
    <definedName name="T10?L1.2.x">#REF!</definedName>
    <definedName name="T10?L10" localSheetId="4">#REF!,#REF!</definedName>
    <definedName name="T10?L10" localSheetId="0">#REF!,#REF!</definedName>
    <definedName name="T10?L10" localSheetId="1">#REF!,#REF!</definedName>
    <definedName name="T10?L10" localSheetId="3">#REF!,#REF!</definedName>
    <definedName name="T10?L10">#REF!,#REF!</definedName>
    <definedName name="T10?L11" localSheetId="4">#REF!,#REF!</definedName>
    <definedName name="T10?L11" localSheetId="0">#REF!,#REF!</definedName>
    <definedName name="T10?L11" localSheetId="1">#REF!,#REF!</definedName>
    <definedName name="T10?L11" localSheetId="3">#REF!,#REF!</definedName>
    <definedName name="T10?L11">#REF!,#REF!</definedName>
    <definedName name="T10?L12" localSheetId="4">#REF!,#REF!</definedName>
    <definedName name="T10?L12" localSheetId="0">#REF!,#REF!</definedName>
    <definedName name="T10?L12" localSheetId="1">#REF!,#REF!</definedName>
    <definedName name="T10?L12" localSheetId="3">#REF!,#REF!</definedName>
    <definedName name="T10?L12">#REF!,#REF!</definedName>
    <definedName name="T10?L13" localSheetId="4">#REF!,#REF!</definedName>
    <definedName name="T10?L13" localSheetId="0">#REF!,#REF!</definedName>
    <definedName name="T10?L13" localSheetId="1">#REF!,#REF!</definedName>
    <definedName name="T10?L13" localSheetId="3">#REF!,#REF!</definedName>
    <definedName name="T10?L13">#REF!,#REF!</definedName>
    <definedName name="T10?L14" localSheetId="4">#REF!,#REF!</definedName>
    <definedName name="T10?L14" localSheetId="0">#REF!,#REF!</definedName>
    <definedName name="T10?L14" localSheetId="1">#REF!,#REF!</definedName>
    <definedName name="T10?L14" localSheetId="3">#REF!,#REF!</definedName>
    <definedName name="T10?L14">#REF!,#REF!</definedName>
    <definedName name="T10?L15" localSheetId="4">#REF!,#REF!</definedName>
    <definedName name="T10?L15" localSheetId="0">#REF!,#REF!</definedName>
    <definedName name="T10?L15" localSheetId="1">#REF!,#REF!</definedName>
    <definedName name="T10?L15" localSheetId="3">#REF!,#REF!</definedName>
    <definedName name="T10?L15">#REF!,#REF!</definedName>
    <definedName name="T10?L16" localSheetId="4">#REF!,#REF!</definedName>
    <definedName name="T10?L16" localSheetId="0">#REF!,#REF!</definedName>
    <definedName name="T10?L16" localSheetId="1">#REF!,#REF!</definedName>
    <definedName name="T10?L16" localSheetId="3">#REF!,#REF!</definedName>
    <definedName name="T10?L16">#REF!,#REF!</definedName>
    <definedName name="T10?L17" localSheetId="4">#REF!,#REF!</definedName>
    <definedName name="T10?L17" localSheetId="0">#REF!,#REF!</definedName>
    <definedName name="T10?L17" localSheetId="1">#REF!,#REF!</definedName>
    <definedName name="T10?L17" localSheetId="3">#REF!,#REF!</definedName>
    <definedName name="T10?L17">#REF!,#REF!</definedName>
    <definedName name="T10?L18" localSheetId="4">#REF!,#REF!</definedName>
    <definedName name="T10?L18" localSheetId="0">#REF!,#REF!</definedName>
    <definedName name="T10?L18" localSheetId="1">#REF!,#REF!</definedName>
    <definedName name="T10?L18" localSheetId="3">#REF!,#REF!</definedName>
    <definedName name="T10?L18">#REF!,#REF!</definedName>
    <definedName name="T10?L2" localSheetId="4">#REF!</definedName>
    <definedName name="T10?L2" localSheetId="0">#REF!</definedName>
    <definedName name="T10?L2" localSheetId="1">#REF!</definedName>
    <definedName name="T10?L2" localSheetId="3">#REF!</definedName>
    <definedName name="T10?L2">#REF!</definedName>
    <definedName name="T10?L2.x" localSheetId="4">#REF!</definedName>
    <definedName name="T10?L2.x" localSheetId="0">#REF!</definedName>
    <definedName name="T10?L2.x" localSheetId="1">#REF!</definedName>
    <definedName name="T10?L2.x" localSheetId="3">#REF!</definedName>
    <definedName name="T10?L2.x">#REF!</definedName>
    <definedName name="T10?L3" localSheetId="4">#REF!</definedName>
    <definedName name="T10?L3" localSheetId="0">#REF!</definedName>
    <definedName name="T10?L3" localSheetId="1">#REF!</definedName>
    <definedName name="T10?L3" localSheetId="3">#REF!</definedName>
    <definedName name="T10?L3">#REF!</definedName>
    <definedName name="T10?L3.x" localSheetId="4">#REF!</definedName>
    <definedName name="T10?L3.x" localSheetId="0">#REF!</definedName>
    <definedName name="T10?L3.x" localSheetId="1">#REF!</definedName>
    <definedName name="T10?L3.x" localSheetId="3">#REF!</definedName>
    <definedName name="T10?L3.x">#REF!</definedName>
    <definedName name="T10?L4" localSheetId="4">#REF!</definedName>
    <definedName name="T10?L4" localSheetId="0">#REF!</definedName>
    <definedName name="T10?L4" localSheetId="1">#REF!</definedName>
    <definedName name="T10?L4" localSheetId="3">#REF!</definedName>
    <definedName name="T10?L4">#REF!</definedName>
    <definedName name="T10?L5" localSheetId="4">#REF!,#REF!</definedName>
    <definedName name="T10?L5" localSheetId="0">#REF!,#REF!</definedName>
    <definedName name="T10?L5" localSheetId="1">#REF!,#REF!</definedName>
    <definedName name="T10?L5" localSheetId="3">#REF!,#REF!</definedName>
    <definedName name="T10?L5">#REF!,#REF!</definedName>
    <definedName name="T10?L6" localSheetId="4">#REF!,#REF!</definedName>
    <definedName name="T10?L6" localSheetId="0">#REF!,#REF!</definedName>
    <definedName name="T10?L6" localSheetId="1">#REF!,#REF!</definedName>
    <definedName name="T10?L6" localSheetId="3">#REF!,#REF!</definedName>
    <definedName name="T10?L6">#REF!,#REF!</definedName>
    <definedName name="T10?L7" localSheetId="4">#REF!,#REF!</definedName>
    <definedName name="T10?L7" localSheetId="0">#REF!,#REF!</definedName>
    <definedName name="T10?L7" localSheetId="1">#REF!,#REF!</definedName>
    <definedName name="T10?L7" localSheetId="3">#REF!,#REF!</definedName>
    <definedName name="T10?L7">#REF!,#REF!</definedName>
    <definedName name="T10?L8" localSheetId="4">#REF!,#REF!</definedName>
    <definedName name="T10?L8" localSheetId="0">#REF!,#REF!</definedName>
    <definedName name="T10?L8" localSheetId="1">#REF!,#REF!</definedName>
    <definedName name="T10?L8" localSheetId="3">#REF!,#REF!</definedName>
    <definedName name="T10?L8">#REF!,#REF!</definedName>
    <definedName name="T10?L9" localSheetId="4">#REF!,#REF!</definedName>
    <definedName name="T10?L9" localSheetId="0">#REF!,#REF!</definedName>
    <definedName name="T10?L9" localSheetId="1">#REF!,#REF!</definedName>
    <definedName name="T10?L9" localSheetId="3">#REF!,#REF!</definedName>
    <definedName name="T10?L9">#REF!,#REF!</definedName>
    <definedName name="T10?Name" localSheetId="4">#REF!</definedName>
    <definedName name="T10?Name" localSheetId="0">#REF!</definedName>
    <definedName name="T10?Name" localSheetId="1">#REF!</definedName>
    <definedName name="T10?Name" localSheetId="3">#REF!</definedName>
    <definedName name="T10?Name">#REF!</definedName>
    <definedName name="T10?Table" localSheetId="4">#REF!</definedName>
    <definedName name="T10?Table" localSheetId="0">#REF!</definedName>
    <definedName name="T10?Table" localSheetId="1">#REF!</definedName>
    <definedName name="T10?Table" localSheetId="3">#REF!</definedName>
    <definedName name="T10?Table">#REF!</definedName>
    <definedName name="T10?Title" localSheetId="4">#REF!</definedName>
    <definedName name="T10?Title" localSheetId="0">#REF!</definedName>
    <definedName name="T10?Title" localSheetId="1">#REF!</definedName>
    <definedName name="T10?Title" localSheetId="3">#REF!</definedName>
    <definedName name="T10?Title">#REF!</definedName>
    <definedName name="T10?unit?КМ" localSheetId="4">#REF!</definedName>
    <definedName name="T10?unit?КМ" localSheetId="0">#REF!</definedName>
    <definedName name="T10?unit?КМ" localSheetId="1">#REF!</definedName>
    <definedName name="T10?unit?КМ" localSheetId="3">#REF!</definedName>
    <definedName name="T10?unit?КМ">#REF!</definedName>
    <definedName name="T10?unit?ПРЦ" localSheetId="4">#REF!</definedName>
    <definedName name="T10?unit?ПРЦ" localSheetId="0">#REF!</definedName>
    <definedName name="T10?unit?ПРЦ" localSheetId="1">#REF!</definedName>
    <definedName name="T10?unit?ПРЦ" localSheetId="3">#REF!</definedName>
    <definedName name="T10?unit?ПРЦ">#REF!</definedName>
    <definedName name="T10?unit?РУБ.ТНТ" localSheetId="4">#REF!,#REF!,#REF!,#REF!,#REF!</definedName>
    <definedName name="T10?unit?РУБ.ТНТ" localSheetId="0">#REF!,#REF!,#REF!,#REF!,#REF!</definedName>
    <definedName name="T10?unit?РУБ.ТНТ" localSheetId="1">#REF!,#REF!,#REF!,#REF!,#REF!</definedName>
    <definedName name="T10?unit?РУБ.ТНТ" localSheetId="3">#REF!,#REF!,#REF!,#REF!,#REF!</definedName>
    <definedName name="T10?unit?РУБ.ТНТ">#REF!,#REF!,#REF!,#REF!,#REF!</definedName>
    <definedName name="T10?unit?РУБ.ТНТ.КМ" localSheetId="4">#REF!</definedName>
    <definedName name="T10?unit?РУБ.ТНТ.КМ" localSheetId="0">#REF!</definedName>
    <definedName name="T10?unit?РУБ.ТНТ.КМ" localSheetId="1">#REF!</definedName>
    <definedName name="T10?unit?РУБ.ТНТ.КМ" localSheetId="3">#REF!</definedName>
    <definedName name="T10?unit?РУБ.ТНТ.КМ">#REF!</definedName>
    <definedName name="T10?unit?ТРУБ" localSheetId="4">#REF!</definedName>
    <definedName name="T10?unit?ТРУБ" localSheetId="0">#REF!</definedName>
    <definedName name="T10?unit?ТРУБ" localSheetId="1">#REF!</definedName>
    <definedName name="T10?unit?ТРУБ" localSheetId="3">#REF!</definedName>
    <definedName name="T10?unit?ТРУБ">#REF!</definedName>
    <definedName name="T10?unit?ТТНТ" localSheetId="4">#REF!,#REF!,#REF!,#REF!</definedName>
    <definedName name="T10?unit?ТТНТ" localSheetId="0">#REF!,#REF!,#REF!,#REF!</definedName>
    <definedName name="T10?unit?ТТНТ" localSheetId="1">#REF!,#REF!,#REF!,#REF!</definedName>
    <definedName name="T10?unit?ТТНТ" localSheetId="3">#REF!,#REF!,#REF!,#REF!</definedName>
    <definedName name="T10?unit?ТТНТ">#REF!,#REF!,#REF!,#REF!</definedName>
    <definedName name="T10?unit?ЧСЛ" localSheetId="4">#REF!</definedName>
    <definedName name="T10?unit?ЧСЛ" localSheetId="0">#REF!</definedName>
    <definedName name="T10?unit?ЧСЛ" localSheetId="1">#REF!</definedName>
    <definedName name="T10?unit?ЧСЛ" localSheetId="3">#REF!</definedName>
    <definedName name="T10?unit?ЧСЛ">#REF!</definedName>
    <definedName name="T10_Copy1" localSheetId="4">#REF!</definedName>
    <definedName name="T10_Copy1" localSheetId="0">#REF!</definedName>
    <definedName name="T10_Copy1" localSheetId="1">#REF!</definedName>
    <definedName name="T10_Copy1" localSheetId="3">#REF!</definedName>
    <definedName name="T10_Copy1">#REF!</definedName>
    <definedName name="T10_Copy2" localSheetId="4">#REF!</definedName>
    <definedName name="T10_Copy2" localSheetId="0">#REF!</definedName>
    <definedName name="T10_Copy2" localSheetId="1">#REF!</definedName>
    <definedName name="T10_Copy2" localSheetId="3">#REF!</definedName>
    <definedName name="T10_Copy2">#REF!</definedName>
    <definedName name="T10_Copy3" localSheetId="4">#REF!</definedName>
    <definedName name="T10_Copy3" localSheetId="0">#REF!</definedName>
    <definedName name="T10_Copy3" localSheetId="1">#REF!</definedName>
    <definedName name="T10_Copy3" localSheetId="3">#REF!</definedName>
    <definedName name="T10_Copy3">#REF!</definedName>
    <definedName name="T10_Copy4" localSheetId="4">#REF!</definedName>
    <definedName name="T10_Copy4" localSheetId="0">#REF!</definedName>
    <definedName name="T10_Copy4" localSheetId="1">#REF!</definedName>
    <definedName name="T10_Copy4" localSheetId="3">#REF!</definedName>
    <definedName name="T10_Copy4">#REF!</definedName>
    <definedName name="T10_Copy5" localSheetId="4">#REF!</definedName>
    <definedName name="T10_Copy5" localSheetId="0">#REF!</definedName>
    <definedName name="T10_Copy5" localSheetId="1">#REF!</definedName>
    <definedName name="T10_Copy5" localSheetId="3">#REF!</definedName>
    <definedName name="T10_Copy5">#REF!</definedName>
    <definedName name="T10_Copy6" localSheetId="4">#REF!</definedName>
    <definedName name="T10_Copy6" localSheetId="0">#REF!</definedName>
    <definedName name="T10_Copy6" localSheetId="1">#REF!</definedName>
    <definedName name="T10_Copy6" localSheetId="3">#REF!</definedName>
    <definedName name="T10_Copy6">#REF!</definedName>
    <definedName name="T10_ET" localSheetId="4">[19]TEHSHEET!#REF!</definedName>
    <definedName name="T10_ET" localSheetId="0">[19]TEHSHEET!#REF!</definedName>
    <definedName name="T10_ET" localSheetId="1">[19]TEHSHEET!#REF!</definedName>
    <definedName name="T10_ET" localSheetId="3">[19]TEHSHEET!#REF!</definedName>
    <definedName name="T10_ET">[19]TEHSHEET!#REF!</definedName>
    <definedName name="T10_Name1" localSheetId="4">#REF!</definedName>
    <definedName name="T10_Name1" localSheetId="0">#REF!</definedName>
    <definedName name="T10_Name1" localSheetId="1">#REF!</definedName>
    <definedName name="T10_Name1" localSheetId="3">#REF!</definedName>
    <definedName name="T10_Name1">#REF!</definedName>
    <definedName name="T10_Name2" localSheetId="4">#REF!</definedName>
    <definedName name="T10_Name2" localSheetId="0">#REF!</definedName>
    <definedName name="T10_Name2" localSheetId="1">#REF!</definedName>
    <definedName name="T10_Name2" localSheetId="3">#REF!</definedName>
    <definedName name="T10_Name2">#REF!</definedName>
    <definedName name="T10_Name3" localSheetId="4">#REF!</definedName>
    <definedName name="T10_Name3" localSheetId="0">#REF!</definedName>
    <definedName name="T10_Name3" localSheetId="1">#REF!</definedName>
    <definedName name="T10_Name3" localSheetId="3">#REF!</definedName>
    <definedName name="T10_Name3">#REF!</definedName>
    <definedName name="T10_Name4" localSheetId="4">#REF!</definedName>
    <definedName name="T10_Name4" localSheetId="0">#REF!</definedName>
    <definedName name="T10_Name4" localSheetId="1">#REF!</definedName>
    <definedName name="T10_Name4" localSheetId="3">#REF!</definedName>
    <definedName name="T10_Name4">#REF!</definedName>
    <definedName name="T10_Name5" localSheetId="4">#REF!</definedName>
    <definedName name="T10_Name5" localSheetId="0">#REF!</definedName>
    <definedName name="T10_Name5" localSheetId="1">#REF!</definedName>
    <definedName name="T10_Name5" localSheetId="3">#REF!</definedName>
    <definedName name="T10_Name5">#REF!</definedName>
    <definedName name="T10_Name6" localSheetId="4">#REF!</definedName>
    <definedName name="T10_Name6" localSheetId="0">#REF!</definedName>
    <definedName name="T10_Name6" localSheetId="1">#REF!</definedName>
    <definedName name="T10_Name6" localSheetId="3">#REF!</definedName>
    <definedName name="T10_Name6">#REF!</definedName>
    <definedName name="T10_OPT" localSheetId="4">#REF!</definedName>
    <definedName name="T10_OPT" localSheetId="0">#REF!</definedName>
    <definedName name="T10_OPT" localSheetId="1">#REF!</definedName>
    <definedName name="T10_OPT" localSheetId="3">#REF!</definedName>
    <definedName name="T10_OPT">#REF!</definedName>
    <definedName name="T10_ROZN" localSheetId="4">#REF!</definedName>
    <definedName name="T10_ROZN" localSheetId="0">#REF!</definedName>
    <definedName name="T10_ROZN" localSheetId="1">#REF!</definedName>
    <definedName name="T10_ROZN" localSheetId="3">#REF!</definedName>
    <definedName name="T10_ROZN">#REF!</definedName>
    <definedName name="T11?axis?R?ВТОП" localSheetId="4">#REF!,#REF!</definedName>
    <definedName name="T11?axis?R?ВТОП" localSheetId="0">#REF!,#REF!</definedName>
    <definedName name="T11?axis?R?ВТОП" localSheetId="1">#REF!,#REF!</definedName>
    <definedName name="T11?axis?R?ВТОП" localSheetId="3">#REF!,#REF!</definedName>
    <definedName name="T11?axis?R?ВТОП">#REF!,#REF!</definedName>
    <definedName name="T11?axis?R?ВТОП?" localSheetId="4">#REF!,#REF!</definedName>
    <definedName name="T11?axis?R?ВТОП?" localSheetId="0">#REF!,#REF!</definedName>
    <definedName name="T11?axis?R?ВТОП?" localSheetId="1">#REF!,#REF!</definedName>
    <definedName name="T11?axis?R?ВТОП?" localSheetId="3">#REF!,#REF!</definedName>
    <definedName name="T11?axis?R?ВТОП?">#REF!,#REF!</definedName>
    <definedName name="T11?axis?R?ДОГОВОР">'[44]11'!$D$8:$L$11, '[44]11'!$D$15:$L$18, '[44]11'!$D$22:$L$23, '[44]11'!$D$29:$L$32, '[44]11'!$D$36:$L$39, '[44]11'!$D$43:$L$46, '[44]11'!$D$51:$L$54, '[44]11'!$D$58:$L$61, '[44]11'!$D$65:$L$68, '[44]11'!$D$72:$L$82</definedName>
    <definedName name="T11?axis?R?ДОГОВОР?">'[44]11'!$B$72:$B$82, '[44]11'!$B$65:$B$68, '[44]11'!$B$58:$B$61, '[44]11'!$B$51:$B$54, '[44]11'!$B$43:$B$46, '[44]11'!$B$36:$B$39, '[44]11'!$B$29:$B$33, '[44]11'!$B$22:$B$25, '[44]11'!$B$15:$B$18, '[44]11'!$B$8:$B$11</definedName>
    <definedName name="T11?axis?R?ПЭ" localSheetId="4">#REF!,#REF!</definedName>
    <definedName name="T11?axis?R?ПЭ" localSheetId="0">#REF!,#REF!</definedName>
    <definedName name="T11?axis?R?ПЭ" localSheetId="1">#REF!,#REF!</definedName>
    <definedName name="T11?axis?R?ПЭ" localSheetId="3">#REF!,#REF!</definedName>
    <definedName name="T11?axis?R?ПЭ">#REF!,#REF!</definedName>
    <definedName name="T11?axis?R?ПЭ?">'[54]11'!$B$8:$B$14,'[54]11'!$B$18:$B$24</definedName>
    <definedName name="T11?axis?R?СЦТ" localSheetId="4">#REF!,#REF!</definedName>
    <definedName name="T11?axis?R?СЦТ" localSheetId="0">#REF!,#REF!</definedName>
    <definedName name="T11?axis?R?СЦТ" localSheetId="1">#REF!,#REF!</definedName>
    <definedName name="T11?axis?R?СЦТ" localSheetId="3">#REF!,#REF!</definedName>
    <definedName name="T11?axis?R?СЦТ">#REF!,#REF!</definedName>
    <definedName name="T11?axis?R?СЦТ?" localSheetId="4">#REF!,#REF!</definedName>
    <definedName name="T11?axis?R?СЦТ?" localSheetId="0">#REF!,#REF!</definedName>
    <definedName name="T11?axis?R?СЦТ?" localSheetId="1">#REF!,#REF!</definedName>
    <definedName name="T11?axis?R?СЦТ?" localSheetId="3">#REF!,#REF!</definedName>
    <definedName name="T11?axis?R?СЦТ?">#REF!,#REF!</definedName>
    <definedName name="T11?axis?ПРД?БАЗ">'[44]11'!$I$6:$J$84,'[44]11'!$F$6:$G$84</definedName>
    <definedName name="T11?axis?ПРД?ПРЕД">'[44]11'!$K$6:$L$84,'[44]11'!$D$6:$E$84</definedName>
    <definedName name="T11?axis?ПРД?РЕГ" localSheetId="4">'[55]услуги непроизводств.'!#REF!</definedName>
    <definedName name="T11?axis?ПРД?РЕГ" localSheetId="0">'[55]услуги непроизводств.'!#REF!</definedName>
    <definedName name="T11?axis?ПРД?РЕГ" localSheetId="1">'[55]услуги непроизводств.'!#REF!</definedName>
    <definedName name="T11?axis?ПРД?РЕГ" localSheetId="3">'[55]услуги непроизводств.'!#REF!</definedName>
    <definedName name="T11?axis?ПРД?РЕГ">'[55]услуги непроизводств.'!#REF!</definedName>
    <definedName name="T11?axis?ПФ?ПЛАН">'[44]11'!$I$6:$I$84,'[44]11'!$D$6:$D$84,'[44]11'!$K$6:$K$84,'[44]11'!$F$6:$F$84</definedName>
    <definedName name="T11?axis?ПФ?ФАКТ">'[44]11'!$J$6:$J$84,'[44]11'!$E$6:$E$84,'[44]11'!$L$6:$L$84,'[44]11'!$G$6:$G$84</definedName>
    <definedName name="T11?Data">#N/A</definedName>
    <definedName name="T11?item_ext?ВСЕГО" localSheetId="4">#REF!,#REF!</definedName>
    <definedName name="T11?item_ext?ВСЕГО" localSheetId="0">#REF!,#REF!</definedName>
    <definedName name="T11?item_ext?ВСЕГО" localSheetId="1">#REF!,#REF!</definedName>
    <definedName name="T11?item_ext?ВСЕГО" localSheetId="3">#REF!,#REF!</definedName>
    <definedName name="T11?item_ext?ВСЕГО">#REF!,#REF!</definedName>
    <definedName name="T11?item_ext?ИТОГО" localSheetId="4">#REF!,#REF!</definedName>
    <definedName name="T11?item_ext?ИТОГО" localSheetId="0">#REF!,#REF!</definedName>
    <definedName name="T11?item_ext?ИТОГО" localSheetId="1">#REF!,#REF!</definedName>
    <definedName name="T11?item_ext?ИТОГО" localSheetId="3">#REF!,#REF!</definedName>
    <definedName name="T11?item_ext?ИТОГО">#REF!,#REF!</definedName>
    <definedName name="T11?item_ext?СЦТ" localSheetId="4">#REF!,#REF!</definedName>
    <definedName name="T11?item_ext?СЦТ" localSheetId="0">#REF!,#REF!</definedName>
    <definedName name="T11?item_ext?СЦТ" localSheetId="1">#REF!,#REF!</definedName>
    <definedName name="T11?item_ext?СЦТ" localSheetId="3">#REF!,#REF!</definedName>
    <definedName name="T11?item_ext?СЦТ">#REF!,#REF!</definedName>
    <definedName name="T11?L10" localSheetId="4">#REF!</definedName>
    <definedName name="T11?L10" localSheetId="0">#REF!</definedName>
    <definedName name="T11?L10" localSheetId="1">#REF!</definedName>
    <definedName name="T11?L10" localSheetId="3">#REF!</definedName>
    <definedName name="T11?L10">#REF!</definedName>
    <definedName name="T11?L11" localSheetId="4">#REF!</definedName>
    <definedName name="T11?L11" localSheetId="0">#REF!</definedName>
    <definedName name="T11?L11" localSheetId="1">#REF!</definedName>
    <definedName name="T11?L11" localSheetId="3">#REF!</definedName>
    <definedName name="T11?L11">#REF!</definedName>
    <definedName name="T11?L12" localSheetId="4">#REF!</definedName>
    <definedName name="T11?L12" localSheetId="0">#REF!</definedName>
    <definedName name="T11?L12" localSheetId="1">#REF!</definedName>
    <definedName name="T11?L12" localSheetId="3">#REF!</definedName>
    <definedName name="T11?L12">#REF!</definedName>
    <definedName name="T11?L13">'[54]11'!$P$8:$P$27</definedName>
    <definedName name="T11?L14" localSheetId="4">#REF!</definedName>
    <definedName name="T11?L14" localSheetId="0">#REF!</definedName>
    <definedName name="T11?L14" localSheetId="1">#REF!</definedName>
    <definedName name="T11?L14" localSheetId="3">#REF!</definedName>
    <definedName name="T11?L14">#REF!</definedName>
    <definedName name="T11?L3" localSheetId="4">#REF!</definedName>
    <definedName name="T11?L3" localSheetId="0">#REF!</definedName>
    <definedName name="T11?L3" localSheetId="1">#REF!</definedName>
    <definedName name="T11?L3" localSheetId="3">#REF!</definedName>
    <definedName name="T11?L3">#REF!</definedName>
    <definedName name="T11?L4" localSheetId="4">#REF!</definedName>
    <definedName name="T11?L4" localSheetId="0">#REF!</definedName>
    <definedName name="T11?L4" localSheetId="1">#REF!</definedName>
    <definedName name="T11?L4" localSheetId="3">#REF!</definedName>
    <definedName name="T11?L4">#REF!</definedName>
    <definedName name="T11?L5" localSheetId="4">#REF!</definedName>
    <definedName name="T11?L5" localSheetId="0">#REF!</definedName>
    <definedName name="T11?L5" localSheetId="1">#REF!</definedName>
    <definedName name="T11?L5" localSheetId="3">#REF!</definedName>
    <definedName name="T11?L5">#REF!</definedName>
    <definedName name="T11?L6" localSheetId="4">#REF!</definedName>
    <definedName name="T11?L6" localSheetId="0">#REF!</definedName>
    <definedName name="T11?L6" localSheetId="1">#REF!</definedName>
    <definedName name="T11?L6" localSheetId="3">#REF!</definedName>
    <definedName name="T11?L6">#REF!</definedName>
    <definedName name="T11?L7" localSheetId="4">#REF!</definedName>
    <definedName name="T11?L7" localSheetId="0">#REF!</definedName>
    <definedName name="T11?L7" localSheetId="1">#REF!</definedName>
    <definedName name="T11?L7" localSheetId="3">#REF!</definedName>
    <definedName name="T11?L7">#REF!</definedName>
    <definedName name="T11?L8" localSheetId="4">#REF!</definedName>
    <definedName name="T11?L8" localSheetId="0">#REF!</definedName>
    <definedName name="T11?L8" localSheetId="1">#REF!</definedName>
    <definedName name="T11?L8" localSheetId="3">#REF!</definedName>
    <definedName name="T11?L8">#REF!</definedName>
    <definedName name="T11?L9" localSheetId="4">#REF!</definedName>
    <definedName name="T11?L9" localSheetId="0">#REF!</definedName>
    <definedName name="T11?L9" localSheetId="1">#REF!</definedName>
    <definedName name="T11?L9" localSheetId="3">#REF!</definedName>
    <definedName name="T11?L9">#REF!</definedName>
    <definedName name="T11?Name" localSheetId="4">'[55]услуги непроизводств.'!#REF!</definedName>
    <definedName name="T11?Name" localSheetId="0">'[55]услуги непроизводств.'!#REF!</definedName>
    <definedName name="T11?Name" localSheetId="1">'[55]услуги непроизводств.'!#REF!</definedName>
    <definedName name="T11?Name" localSheetId="3">'[55]услуги непроизводств.'!#REF!</definedName>
    <definedName name="T11?Name">'[55]услуги непроизводств.'!#REF!</definedName>
    <definedName name="T11?Table" localSheetId="4">#REF!</definedName>
    <definedName name="T11?Table" localSheetId="0">#REF!</definedName>
    <definedName name="T11?Table" localSheetId="1">#REF!</definedName>
    <definedName name="T11?Table" localSheetId="3">#REF!</definedName>
    <definedName name="T11?Table">#REF!</definedName>
    <definedName name="T11?Title" localSheetId="4">#REF!</definedName>
    <definedName name="T11?Title" localSheetId="0">#REF!</definedName>
    <definedName name="T11?Title" localSheetId="1">#REF!</definedName>
    <definedName name="T11?Title" localSheetId="3">#REF!</definedName>
    <definedName name="T11?Title">#REF!</definedName>
    <definedName name="T11?unit?РУБ.ТНТ" localSheetId="4">#REF!</definedName>
    <definedName name="T11?unit?РУБ.ТНТ" localSheetId="0">#REF!</definedName>
    <definedName name="T11?unit?РУБ.ТНТ" localSheetId="1">#REF!</definedName>
    <definedName name="T11?unit?РУБ.ТНТ" localSheetId="3">#REF!</definedName>
    <definedName name="T11?unit?РУБ.ТНТ">#REF!</definedName>
    <definedName name="T11?unit?РУБ.ТУТ" localSheetId="4">#REF!</definedName>
    <definedName name="T11?unit?РУБ.ТУТ" localSheetId="0">#REF!</definedName>
    <definedName name="T11?unit?РУБ.ТУТ" localSheetId="1">#REF!</definedName>
    <definedName name="T11?unit?РУБ.ТУТ" localSheetId="3">#REF!</definedName>
    <definedName name="T11?unit?РУБ.ТУТ">#REF!</definedName>
    <definedName name="T11?unit?ТРУБ" localSheetId="4">#REF!</definedName>
    <definedName name="T11?unit?ТРУБ" localSheetId="0">#REF!</definedName>
    <definedName name="T11?unit?ТРУБ" localSheetId="1">#REF!</definedName>
    <definedName name="T11?unit?ТРУБ" localSheetId="3">#REF!</definedName>
    <definedName name="T11?unit?ТРУБ">#REF!</definedName>
    <definedName name="T11?unit?ТТНТ" localSheetId="4">#REF!</definedName>
    <definedName name="T11?unit?ТТНТ" localSheetId="0">#REF!</definedName>
    <definedName name="T11?unit?ТТНТ" localSheetId="1">#REF!</definedName>
    <definedName name="T11?unit?ТТНТ" localSheetId="3">#REF!</definedName>
    <definedName name="T11?unit?ТТНТ">#REF!</definedName>
    <definedName name="T11?unit?ТТУТ" localSheetId="4">#REF!</definedName>
    <definedName name="T11?unit?ТТУТ" localSheetId="0">#REF!</definedName>
    <definedName name="T11?unit?ТТУТ" localSheetId="1">#REF!</definedName>
    <definedName name="T11?unit?ТТУТ" localSheetId="3">#REF!</definedName>
    <definedName name="T11?unit?ТТУТ">#REF!</definedName>
    <definedName name="T11?unit?ЧСЛ" localSheetId="4">#REF!</definedName>
    <definedName name="T11?unit?ЧСЛ" localSheetId="0">#REF!</definedName>
    <definedName name="T11?unit?ЧСЛ" localSheetId="1">#REF!</definedName>
    <definedName name="T11?unit?ЧСЛ" localSheetId="3">#REF!</definedName>
    <definedName name="T11?unit?ЧСЛ">#REF!</definedName>
    <definedName name="T11_Copy1" localSheetId="4">'[55]услуги непроизводств.'!#REF!</definedName>
    <definedName name="T11_Copy1" localSheetId="0">'[55]услуги непроизводств.'!#REF!</definedName>
    <definedName name="T11_Copy1" localSheetId="1">'[55]услуги непроизводств.'!#REF!</definedName>
    <definedName name="T11_Copy1" localSheetId="3">'[55]услуги непроизводств.'!#REF!</definedName>
    <definedName name="T11_Copy1">'[55]услуги непроизводств.'!#REF!</definedName>
    <definedName name="T11_Copy2" localSheetId="4">'[55]услуги непроизводств.'!#REF!</definedName>
    <definedName name="T11_Copy2" localSheetId="0">'[55]услуги непроизводств.'!#REF!</definedName>
    <definedName name="T11_Copy2" localSheetId="1">'[55]услуги непроизводств.'!#REF!</definedName>
    <definedName name="T11_Copy2" localSheetId="3">'[55]услуги непроизводств.'!#REF!</definedName>
    <definedName name="T11_Copy2">'[55]услуги непроизводств.'!#REF!</definedName>
    <definedName name="T11_Copy3" localSheetId="4">'[55]услуги непроизводств.'!#REF!</definedName>
    <definedName name="T11_Copy3" localSheetId="0">'[55]услуги непроизводств.'!#REF!</definedName>
    <definedName name="T11_Copy3" localSheetId="1">'[55]услуги непроизводств.'!#REF!</definedName>
    <definedName name="T11_Copy3" localSheetId="3">'[55]услуги непроизводств.'!#REF!</definedName>
    <definedName name="T11_Copy3">'[55]услуги непроизводств.'!#REF!</definedName>
    <definedName name="T11_Copy4" localSheetId="4">'[55]услуги непроизводств.'!#REF!</definedName>
    <definedName name="T11_Copy4" localSheetId="0">'[55]услуги непроизводств.'!#REF!</definedName>
    <definedName name="T11_Copy4" localSheetId="1">'[55]услуги непроизводств.'!#REF!</definedName>
    <definedName name="T11_Copy4" localSheetId="3">'[55]услуги непроизводств.'!#REF!</definedName>
    <definedName name="T11_Copy4">'[55]услуги непроизводств.'!#REF!</definedName>
    <definedName name="T11_Copy5" localSheetId="4">'[55]услуги непроизводств.'!#REF!</definedName>
    <definedName name="T11_Copy5" localSheetId="0">'[55]услуги непроизводств.'!#REF!</definedName>
    <definedName name="T11_Copy5" localSheetId="1">'[55]услуги непроизводств.'!#REF!</definedName>
    <definedName name="T11_Copy5" localSheetId="3">'[55]услуги непроизводств.'!#REF!</definedName>
    <definedName name="T11_Copy5">'[55]услуги непроизводств.'!#REF!</definedName>
    <definedName name="T11_Copy6" localSheetId="4">'[55]услуги непроизводств.'!#REF!</definedName>
    <definedName name="T11_Copy6" localSheetId="0">'[55]услуги непроизводств.'!#REF!</definedName>
    <definedName name="T11_Copy6" localSheetId="1">'[55]услуги непроизводств.'!#REF!</definedName>
    <definedName name="T11_Copy6" localSheetId="3">'[55]услуги непроизводств.'!#REF!</definedName>
    <definedName name="T11_Copy6">'[55]услуги непроизводств.'!#REF!</definedName>
    <definedName name="T11_Copy7" localSheetId="4">#REF!</definedName>
    <definedName name="T11_Copy7" localSheetId="0">#REF!</definedName>
    <definedName name="T11_Copy7" localSheetId="1">#REF!</definedName>
    <definedName name="T11_Copy7" localSheetId="3">#REF!</definedName>
    <definedName name="T11_Copy7">#REF!</definedName>
    <definedName name="T11_Copy7.1" localSheetId="4">'[55]услуги непроизводств.'!#REF!</definedName>
    <definedName name="T11_Copy7.1" localSheetId="0">'[55]услуги непроизводств.'!#REF!</definedName>
    <definedName name="T11_Copy7.1" localSheetId="1">'[55]услуги непроизводств.'!#REF!</definedName>
    <definedName name="T11_Copy7.1" localSheetId="3">'[55]услуги непроизводств.'!#REF!</definedName>
    <definedName name="T11_Copy7.1">'[55]услуги непроизводств.'!#REF!</definedName>
    <definedName name="T11_Copy7.2" localSheetId="4">'[55]услуги непроизводств.'!#REF!</definedName>
    <definedName name="T11_Copy7.2" localSheetId="0">'[55]услуги непроизводств.'!#REF!</definedName>
    <definedName name="T11_Copy7.2" localSheetId="1">'[55]услуги непроизводств.'!#REF!</definedName>
    <definedName name="T11_Copy7.2" localSheetId="3">'[55]услуги непроизводств.'!#REF!</definedName>
    <definedName name="T11_Copy7.2">'[55]услуги непроизводств.'!#REF!</definedName>
    <definedName name="T11_Copy8" localSheetId="4">'[55]услуги непроизводств.'!#REF!</definedName>
    <definedName name="T11_Copy8" localSheetId="0">'[55]услуги непроизводств.'!#REF!</definedName>
    <definedName name="T11_Copy8" localSheetId="1">'[55]услуги непроизводств.'!#REF!</definedName>
    <definedName name="T11_Copy8" localSheetId="3">'[55]услуги непроизводств.'!#REF!</definedName>
    <definedName name="T11_Copy8">'[55]услуги непроизводств.'!#REF!</definedName>
    <definedName name="T11_Copy9" localSheetId="4">'[55]услуги непроизводств.'!#REF!</definedName>
    <definedName name="T11_Copy9" localSheetId="0">'[55]услуги непроизводств.'!#REF!</definedName>
    <definedName name="T11_Copy9" localSheetId="1">'[55]услуги непроизводств.'!#REF!</definedName>
    <definedName name="T11_Copy9" localSheetId="3">'[55]услуги непроизводств.'!#REF!</definedName>
    <definedName name="T11_Copy9">'[55]услуги непроизводств.'!#REF!</definedName>
    <definedName name="T11_Name1" localSheetId="4">#REF!</definedName>
    <definedName name="T11_Name1" localSheetId="0">#REF!</definedName>
    <definedName name="T11_Name1" localSheetId="1">#REF!</definedName>
    <definedName name="T11_Name1" localSheetId="3">#REF!</definedName>
    <definedName name="T11_Name1">#REF!</definedName>
    <definedName name="T11_Name2" localSheetId="4">#REF!</definedName>
    <definedName name="T11_Name2" localSheetId="0">#REF!</definedName>
    <definedName name="T11_Name2" localSheetId="1">#REF!</definedName>
    <definedName name="T11_Name2" localSheetId="3">#REF!</definedName>
    <definedName name="T11_Name2">#REF!</definedName>
    <definedName name="T11_Name3" localSheetId="4">#REF!</definedName>
    <definedName name="T11_Name3" localSheetId="0">#REF!</definedName>
    <definedName name="T11_Name3" localSheetId="1">#REF!</definedName>
    <definedName name="T11_Name3" localSheetId="3">#REF!</definedName>
    <definedName name="T11_Name3">#REF!</definedName>
    <definedName name="T11_Name4" localSheetId="4">#REF!</definedName>
    <definedName name="T11_Name4" localSheetId="0">#REF!</definedName>
    <definedName name="T11_Name4" localSheetId="1">#REF!</definedName>
    <definedName name="T11_Name4" localSheetId="3">#REF!</definedName>
    <definedName name="T11_Name4">#REF!</definedName>
    <definedName name="T11_Name5" localSheetId="4">#REF!</definedName>
    <definedName name="T11_Name5" localSheetId="0">#REF!</definedName>
    <definedName name="T11_Name5" localSheetId="1">#REF!</definedName>
    <definedName name="T11_Name5" localSheetId="3">#REF!</definedName>
    <definedName name="T11_Name5">#REF!</definedName>
    <definedName name="T11_Name6" localSheetId="4">#REF!</definedName>
    <definedName name="T11_Name6" localSheetId="0">#REF!</definedName>
    <definedName name="T11_Name6" localSheetId="1">#REF!</definedName>
    <definedName name="T11_Name6" localSheetId="3">#REF!</definedName>
    <definedName name="T11_Name6">#REF!</definedName>
    <definedName name="T11_Name7" localSheetId="4">#REF!</definedName>
    <definedName name="T11_Name7" localSheetId="0">#REF!</definedName>
    <definedName name="T11_Name7" localSheetId="1">#REF!</definedName>
    <definedName name="T11_Name7" localSheetId="3">#REF!</definedName>
    <definedName name="T11_Name7">#REF!</definedName>
    <definedName name="T11_Name8" localSheetId="4">#REF!</definedName>
    <definedName name="T11_Name8" localSheetId="0">#REF!</definedName>
    <definedName name="T11_Name8" localSheetId="1">#REF!</definedName>
    <definedName name="T11_Name8" localSheetId="3">#REF!</definedName>
    <definedName name="T11_Name8">#REF!</definedName>
    <definedName name="T12?axis?R?ДОГОВОР" localSheetId="4">#REF!</definedName>
    <definedName name="T12?axis?R?ДОГОВОР" localSheetId="0">#REF!</definedName>
    <definedName name="T12?axis?R?ДОГОВОР" localSheetId="1">#REF!</definedName>
    <definedName name="T12?axis?R?ДОГОВОР" localSheetId="3">#REF!</definedName>
    <definedName name="T12?axis?R?ДОГОВОР">#REF!</definedName>
    <definedName name="T12?axis?R?ДОГОВОР?" localSheetId="4">#REF!</definedName>
    <definedName name="T12?axis?R?ДОГОВОР?" localSheetId="0">#REF!</definedName>
    <definedName name="T12?axis?R?ДОГОВОР?" localSheetId="1">#REF!</definedName>
    <definedName name="T12?axis?R?ДОГОВОР?" localSheetId="3">#REF!</definedName>
    <definedName name="T12?axis?R?ДОГОВОР?">#REF!</definedName>
    <definedName name="T12?axis?R?ПЭ" localSheetId="4">#REF!,#REF!,#REF!,#REF!,#REF!,#REF!</definedName>
    <definedName name="T12?axis?R?ПЭ" localSheetId="0">#REF!,#REF!,#REF!,#REF!,#REF!,#REF!</definedName>
    <definedName name="T12?axis?R?ПЭ" localSheetId="1">#REF!,#REF!,#REF!,#REF!,#REF!,#REF!</definedName>
    <definedName name="T12?axis?R?ПЭ" localSheetId="3">#REF!,#REF!,#REF!,#REF!,#REF!,#REF!</definedName>
    <definedName name="T12?axis?R?ПЭ">#REF!,#REF!,#REF!,#REF!,#REF!,#REF!</definedName>
    <definedName name="T12?axis?R?ПЭ?" localSheetId="4">#REF!,#REF!,#REF!,#REF!,#REF!,#REF!</definedName>
    <definedName name="T12?axis?R?ПЭ?" localSheetId="0">#REF!,#REF!,#REF!,#REF!,#REF!,#REF!</definedName>
    <definedName name="T12?axis?R?ПЭ?" localSheetId="1">#REF!,#REF!,#REF!,#REF!,#REF!,#REF!</definedName>
    <definedName name="T12?axis?R?ПЭ?" localSheetId="3">#REF!,#REF!,#REF!,#REF!,#REF!,#REF!</definedName>
    <definedName name="T12?axis?R?ПЭ?">#REF!,#REF!,#REF!,#REF!,#REF!,#REF!</definedName>
    <definedName name="T12?axis?ПРД?БАЗ">'[44]12'!$J$6:$K$20,'[44]12'!$G$6:$H$20</definedName>
    <definedName name="T12?axis?ПРД?ПРЕД">'[44]12'!$L$6:$M$20,'[44]12'!$E$6:$F$20</definedName>
    <definedName name="T12?axis?ПРД?РЕГ" localSheetId="4">#REF!</definedName>
    <definedName name="T12?axis?ПРД?РЕГ" localSheetId="0">#REF!</definedName>
    <definedName name="T12?axis?ПРД?РЕГ" localSheetId="1">#REF!</definedName>
    <definedName name="T12?axis?ПРД?РЕГ" localSheetId="3">#REF!</definedName>
    <definedName name="T12?axis?ПРД?РЕГ">#REF!</definedName>
    <definedName name="T12?axis?ПФ?ПЛАН">'[44]12'!$J$6:$J$20,'[44]12'!$E$6:$E$20,'[44]12'!$L$6:$L$20,'[44]12'!$G$6:$G$20</definedName>
    <definedName name="T12?axis?ПФ?ФАКТ">'[44]12'!$K$6:$K$20,'[44]12'!$F$6:$F$20,'[44]12'!$M$6:$M$20,'[44]12'!$H$6:$H$20</definedName>
    <definedName name="T12?Data">'[44]12'!$E$6:$M$9,  '[44]12'!$E$11:$M$18,  '[44]12'!$E$20:$M$20</definedName>
    <definedName name="T12?item_ext?ВСЕГО" localSheetId="4">#REF!,#REF!</definedName>
    <definedName name="T12?item_ext?ВСЕГО" localSheetId="0">#REF!,#REF!</definedName>
    <definedName name="T12?item_ext?ВСЕГО" localSheetId="1">#REF!,#REF!</definedName>
    <definedName name="T12?item_ext?ВСЕГО" localSheetId="3">#REF!,#REF!</definedName>
    <definedName name="T12?item_ext?ВСЕГО">#REF!,#REF!</definedName>
    <definedName name="T12?item_ext?РОСТ" localSheetId="4">#REF!</definedName>
    <definedName name="T12?item_ext?РОСТ" localSheetId="0">#REF!</definedName>
    <definedName name="T12?item_ext?РОСТ" localSheetId="1">#REF!</definedName>
    <definedName name="T12?item_ext?РОСТ" localSheetId="3">#REF!</definedName>
    <definedName name="T12?item_ext?РОСТ">#REF!</definedName>
    <definedName name="T12?item_ext?ТЭ" localSheetId="4">#REF!,#REF!</definedName>
    <definedName name="T12?item_ext?ТЭ" localSheetId="0">#REF!,#REF!</definedName>
    <definedName name="T12?item_ext?ТЭ" localSheetId="1">#REF!,#REF!</definedName>
    <definedName name="T12?item_ext?ТЭ" localSheetId="3">#REF!,#REF!</definedName>
    <definedName name="T12?item_ext?ТЭ">#REF!,#REF!</definedName>
    <definedName name="T12?item_ext?ТЭ.ВСЕГО" localSheetId="4">#REF!,#REF!</definedName>
    <definedName name="T12?item_ext?ТЭ.ВСЕГО" localSheetId="0">#REF!,#REF!</definedName>
    <definedName name="T12?item_ext?ТЭ.ВСЕГО" localSheetId="1">#REF!,#REF!</definedName>
    <definedName name="T12?item_ext?ТЭ.ВСЕГО" localSheetId="3">#REF!,#REF!</definedName>
    <definedName name="T12?item_ext?ТЭ.ВСЕГО">#REF!,#REF!</definedName>
    <definedName name="T12?item_ext?ЭЭ" localSheetId="4">#REF!,#REF!</definedName>
    <definedName name="T12?item_ext?ЭЭ" localSheetId="0">#REF!,#REF!</definedName>
    <definedName name="T12?item_ext?ЭЭ" localSheetId="1">#REF!,#REF!</definedName>
    <definedName name="T12?item_ext?ЭЭ" localSheetId="3">#REF!,#REF!</definedName>
    <definedName name="T12?item_ext?ЭЭ">#REF!,#REF!</definedName>
    <definedName name="T12?item_ext?ЭЭ.ВСЕГО" localSheetId="4">#REF!,#REF!</definedName>
    <definedName name="T12?item_ext?ЭЭ.ВСЕГО" localSheetId="0">#REF!,#REF!</definedName>
    <definedName name="T12?item_ext?ЭЭ.ВСЕГО" localSheetId="1">#REF!,#REF!</definedName>
    <definedName name="T12?item_ext?ЭЭ.ВСЕГО" localSheetId="3">#REF!,#REF!</definedName>
    <definedName name="T12?item_ext?ЭЭ.ВСЕГО">#REF!,#REF!</definedName>
    <definedName name="T12?L1" localSheetId="4">#REF!</definedName>
    <definedName name="T12?L1" localSheetId="0">#REF!</definedName>
    <definedName name="T12?L1" localSheetId="1">#REF!</definedName>
    <definedName name="T12?L1" localSheetId="3">#REF!</definedName>
    <definedName name="T12?L1">#REF!</definedName>
    <definedName name="T12?L1.1" localSheetId="4">#REF!</definedName>
    <definedName name="T12?L1.1" localSheetId="0">#REF!</definedName>
    <definedName name="T12?L1.1" localSheetId="1">#REF!</definedName>
    <definedName name="T12?L1.1" localSheetId="3">#REF!</definedName>
    <definedName name="T12?L1.1">#REF!</definedName>
    <definedName name="T12?L10" localSheetId="4">#REF!,#REF!,#REF!,#REF!,#REF!,#REF!,#REF!,#REF!,#REF!,#REF!,#REF!,#REF!</definedName>
    <definedName name="T12?L10" localSheetId="0">#REF!,#REF!,#REF!,#REF!,#REF!,#REF!,#REF!,#REF!,#REF!,#REF!,#REF!,#REF!</definedName>
    <definedName name="T12?L10" localSheetId="1">#REF!,#REF!,#REF!,#REF!,#REF!,#REF!,#REF!,#REF!,#REF!,#REF!,#REF!,#REF!</definedName>
    <definedName name="T12?L10" localSheetId="3">#REF!,#REF!,#REF!,#REF!,#REF!,#REF!,#REF!,#REF!,#REF!,#REF!,#REF!,#REF!</definedName>
    <definedName name="T12?L10">#REF!,#REF!,#REF!,#REF!,#REF!,#REF!,#REF!,#REF!,#REF!,#REF!,#REF!,#REF!</definedName>
    <definedName name="T12?L2" localSheetId="4">#REF!</definedName>
    <definedName name="T12?L2" localSheetId="0">#REF!</definedName>
    <definedName name="T12?L2" localSheetId="1">#REF!</definedName>
    <definedName name="T12?L2" localSheetId="3">#REF!</definedName>
    <definedName name="T12?L2">#REF!</definedName>
    <definedName name="T12?L2.1" localSheetId="4">#REF!</definedName>
    <definedName name="T12?L2.1" localSheetId="0">#REF!</definedName>
    <definedName name="T12?L2.1" localSheetId="1">#REF!</definedName>
    <definedName name="T12?L2.1" localSheetId="3">#REF!</definedName>
    <definedName name="T12?L2.1">#REF!</definedName>
    <definedName name="T12?L2.1.x">'[44]12'!$A$16:$M$16, '[44]12'!$A$14:$M$14, '[44]12'!$A$12:$M$12, '[44]12'!$A$18:$M$18</definedName>
    <definedName name="T12?L2.x">'[44]12'!$A$15:$M$15, '[44]12'!$A$13:$M$13, '[44]12'!$A$11:$M$11, '[44]12'!$A$17:$M$17</definedName>
    <definedName name="T12?L3" localSheetId="4">#REF!</definedName>
    <definedName name="T12?L3" localSheetId="0">#REF!</definedName>
    <definedName name="T12?L3" localSheetId="1">#REF!</definedName>
    <definedName name="T12?L3" localSheetId="3">#REF!</definedName>
    <definedName name="T12?L3">#REF!</definedName>
    <definedName name="T12?L4" localSheetId="4">#REF!,#REF!,#REF!,#REF!,#REF!,#REF!,#REF!,#REF!,#REF!,#REF!</definedName>
    <definedName name="T12?L4" localSheetId="0">#REF!,#REF!,#REF!,#REF!,#REF!,#REF!,#REF!,#REF!,#REF!,#REF!</definedName>
    <definedName name="T12?L4" localSheetId="1">#REF!,#REF!,#REF!,#REF!,#REF!,#REF!,#REF!,#REF!,#REF!,#REF!</definedName>
    <definedName name="T12?L4" localSheetId="3">#REF!,#REF!,#REF!,#REF!,#REF!,#REF!,#REF!,#REF!,#REF!,#REF!</definedName>
    <definedName name="T12?L4">#REF!,#REF!,#REF!,#REF!,#REF!,#REF!,#REF!,#REF!,#REF!,#REF!</definedName>
    <definedName name="T12?L5" localSheetId="4">#REF!,#REF!,#REF!,#REF!,#REF!,#REF!,#REF!,#REF!,#REF!,#REF!</definedName>
    <definedName name="T12?L5" localSheetId="0">#REF!,#REF!,#REF!,#REF!,#REF!,#REF!,#REF!,#REF!,#REF!,#REF!</definedName>
    <definedName name="T12?L5" localSheetId="1">#REF!,#REF!,#REF!,#REF!,#REF!,#REF!,#REF!,#REF!,#REF!,#REF!</definedName>
    <definedName name="T12?L5" localSheetId="3">#REF!,#REF!,#REF!,#REF!,#REF!,#REF!,#REF!,#REF!,#REF!,#REF!</definedName>
    <definedName name="T12?L5">#REF!,#REF!,#REF!,#REF!,#REF!,#REF!,#REF!,#REF!,#REF!,#REF!</definedName>
    <definedName name="T12?L6" localSheetId="4">#REF!,#REF!,#REF!,#REF!,#REF!,#REF!</definedName>
    <definedName name="T12?L6" localSheetId="0">#REF!,#REF!,#REF!,#REF!,#REF!,#REF!</definedName>
    <definedName name="T12?L6" localSheetId="1">#REF!,#REF!,#REF!,#REF!,#REF!,#REF!</definedName>
    <definedName name="T12?L6" localSheetId="3">#REF!,#REF!,#REF!,#REF!,#REF!,#REF!</definedName>
    <definedName name="T12?L6">#REF!,#REF!,#REF!,#REF!,#REF!,#REF!</definedName>
    <definedName name="T12?L7" localSheetId="4">#REF!,#REF!,#REF!,#REF!,#REF!,#REF!</definedName>
    <definedName name="T12?L7" localSheetId="0">#REF!,#REF!,#REF!,#REF!,#REF!,#REF!</definedName>
    <definedName name="T12?L7" localSheetId="1">#REF!,#REF!,#REF!,#REF!,#REF!,#REF!</definedName>
    <definedName name="T12?L7" localSheetId="3">#REF!,#REF!,#REF!,#REF!,#REF!,#REF!</definedName>
    <definedName name="T12?L7">#REF!,#REF!,#REF!,#REF!,#REF!,#REF!</definedName>
    <definedName name="T12?L8" localSheetId="4">#REF!,#REF!,#REF!,#REF!,#REF!,#REF!,#REF!,#REF!,#REF!,#REF!,#REF!,#REF!</definedName>
    <definedName name="T12?L8" localSheetId="0">#REF!,#REF!,#REF!,#REF!,#REF!,#REF!,#REF!,#REF!,#REF!,#REF!,#REF!,#REF!</definedName>
    <definedName name="T12?L8" localSheetId="1">#REF!,#REF!,#REF!,#REF!,#REF!,#REF!,#REF!,#REF!,#REF!,#REF!,#REF!,#REF!</definedName>
    <definedName name="T12?L8" localSheetId="3">#REF!,#REF!,#REF!,#REF!,#REF!,#REF!,#REF!,#REF!,#REF!,#REF!,#REF!,#REF!</definedName>
    <definedName name="T12?L8">#REF!,#REF!,#REF!,#REF!,#REF!,#REF!,#REF!,#REF!,#REF!,#REF!,#REF!,#REF!</definedName>
    <definedName name="T12?L9" localSheetId="4">#REF!,#REF!,#REF!,#REF!,#REF!,#REF!,#REF!,#REF!,#REF!,#REF!,#REF!,#REF!</definedName>
    <definedName name="T12?L9" localSheetId="0">#REF!,#REF!,#REF!,#REF!,#REF!,#REF!,#REF!,#REF!,#REF!,#REF!,#REF!,#REF!</definedName>
    <definedName name="T12?L9" localSheetId="1">#REF!,#REF!,#REF!,#REF!,#REF!,#REF!,#REF!,#REF!,#REF!,#REF!,#REF!,#REF!</definedName>
    <definedName name="T12?L9" localSheetId="3">#REF!,#REF!,#REF!,#REF!,#REF!,#REF!,#REF!,#REF!,#REF!,#REF!,#REF!,#REF!</definedName>
    <definedName name="T12?L9">#REF!,#REF!,#REF!,#REF!,#REF!,#REF!,#REF!,#REF!,#REF!,#REF!,#REF!,#REF!</definedName>
    <definedName name="T12?Name" localSheetId="4">#REF!</definedName>
    <definedName name="T12?Name" localSheetId="0">#REF!</definedName>
    <definedName name="T12?Name" localSheetId="1">#REF!</definedName>
    <definedName name="T12?Name" localSheetId="3">#REF!</definedName>
    <definedName name="T12?Name">#REF!</definedName>
    <definedName name="T12?Table" localSheetId="4">#REF!</definedName>
    <definedName name="T12?Table" localSheetId="0">#REF!</definedName>
    <definedName name="T12?Table" localSheetId="1">#REF!</definedName>
    <definedName name="T12?Table" localSheetId="3">#REF!</definedName>
    <definedName name="T12?Table">#REF!</definedName>
    <definedName name="T12?Title" localSheetId="4">#REF!</definedName>
    <definedName name="T12?Title" localSheetId="0">#REF!</definedName>
    <definedName name="T12?Title" localSheetId="1">#REF!</definedName>
    <definedName name="T12?Title" localSheetId="3">#REF!</definedName>
    <definedName name="T12?Title">#REF!</definedName>
    <definedName name="T12?unit?ГА">'[44]12'!$E$16:$I$16, '[44]12'!$E$14:$I$14, '[44]12'!$E$9:$I$9, '[44]12'!$E$12:$I$12, '[44]12'!$E$18:$I$18, '[44]12'!$E$7:$I$7</definedName>
    <definedName name="T12?unit?ГКАЛ.Ч" localSheetId="4">#REF!,#REF!</definedName>
    <definedName name="T12?unit?ГКАЛ.Ч" localSheetId="0">#REF!,#REF!</definedName>
    <definedName name="T12?unit?ГКАЛ.Ч" localSheetId="1">#REF!,#REF!</definedName>
    <definedName name="T12?unit?ГКАЛ.Ч" localSheetId="3">#REF!,#REF!</definedName>
    <definedName name="T12?unit?ГКАЛ.Ч">#REF!,#REF!</definedName>
    <definedName name="T12?unit?МВТ" localSheetId="4">#REF!,#REF!</definedName>
    <definedName name="T12?unit?МВТ" localSheetId="0">#REF!,#REF!</definedName>
    <definedName name="T12?unit?МВТ" localSheetId="1">#REF!,#REF!</definedName>
    <definedName name="T12?unit?МВТ" localSheetId="3">#REF!,#REF!</definedName>
    <definedName name="T12?unit?МВТ">#REF!,#REF!</definedName>
    <definedName name="T12?unit?МКВТЧ" localSheetId="4">#REF!,#REF!</definedName>
    <definedName name="T12?unit?МКВТЧ" localSheetId="0">#REF!,#REF!</definedName>
    <definedName name="T12?unit?МКВТЧ" localSheetId="1">#REF!,#REF!</definedName>
    <definedName name="T12?unit?МКВТЧ" localSheetId="3">#REF!,#REF!</definedName>
    <definedName name="T12?unit?МКВТЧ">#REF!,#REF!</definedName>
    <definedName name="T12?unit?ПРЦ" localSheetId="4">#REF!</definedName>
    <definedName name="T12?unit?ПРЦ" localSheetId="0">#REF!</definedName>
    <definedName name="T12?unit?ПРЦ" localSheetId="1">#REF!</definedName>
    <definedName name="T12?unit?ПРЦ" localSheetId="3">#REF!</definedName>
    <definedName name="T12?unit?ПРЦ">#REF!</definedName>
    <definedName name="T12?unit?РУБ.ГКАЛ" localSheetId="4">#REF!,#REF!,#REF!,#REF!</definedName>
    <definedName name="T12?unit?РУБ.ГКАЛ" localSheetId="0">#REF!,#REF!,#REF!,#REF!</definedName>
    <definedName name="T12?unit?РУБ.ГКАЛ" localSheetId="1">#REF!,#REF!,#REF!,#REF!</definedName>
    <definedName name="T12?unit?РУБ.ГКАЛ" localSheetId="3">#REF!,#REF!,#REF!,#REF!</definedName>
    <definedName name="T12?unit?РУБ.ГКАЛ">#REF!,#REF!,#REF!,#REF!</definedName>
    <definedName name="T12?unit?РУБ.КВТ" localSheetId="4">#REF!,#REF!</definedName>
    <definedName name="T12?unit?РУБ.КВТ" localSheetId="0">#REF!,#REF!</definedName>
    <definedName name="T12?unit?РУБ.КВТ" localSheetId="1">#REF!,#REF!</definedName>
    <definedName name="T12?unit?РУБ.КВТ" localSheetId="3">#REF!,#REF!</definedName>
    <definedName name="T12?unit?РУБ.КВТ">#REF!,#REF!</definedName>
    <definedName name="T12?unit?РУБ.ТКВТЧ" localSheetId="4">#REF!,#REF!,#REF!,#REF!</definedName>
    <definedName name="T12?unit?РУБ.ТКВТЧ" localSheetId="0">#REF!,#REF!,#REF!,#REF!</definedName>
    <definedName name="T12?unit?РУБ.ТКВТЧ" localSheetId="1">#REF!,#REF!,#REF!,#REF!</definedName>
    <definedName name="T12?unit?РУБ.ТКВТЧ" localSheetId="3">#REF!,#REF!,#REF!,#REF!</definedName>
    <definedName name="T12?unit?РУБ.ТКВТЧ">#REF!,#REF!,#REF!,#REF!</definedName>
    <definedName name="T12?unit?ТГКАЛ" localSheetId="4">#REF!,#REF!</definedName>
    <definedName name="T12?unit?ТГКАЛ" localSheetId="0">#REF!,#REF!</definedName>
    <definedName name="T12?unit?ТГКАЛ" localSheetId="1">#REF!,#REF!</definedName>
    <definedName name="T12?unit?ТГКАЛ" localSheetId="3">#REF!,#REF!</definedName>
    <definedName name="T12?unit?ТГКАЛ">#REF!,#REF!</definedName>
    <definedName name="T12?unit?ТРУБ">'[44]12'!$E$15:$I$15, '[44]12'!$E$13:$I$13, '[44]12'!$E$6:$I$6, '[44]12'!$E$8:$I$8, '[44]12'!$E$11:$I$11, '[44]12'!$E$17:$I$17, '[44]12'!$E$20:$I$20</definedName>
    <definedName name="T12?unit?ТРУБ.ГКАЛ.Ч" localSheetId="4">#REF!,#REF!</definedName>
    <definedName name="T12?unit?ТРУБ.ГКАЛ.Ч" localSheetId="0">#REF!,#REF!</definedName>
    <definedName name="T12?unit?ТРУБ.ГКАЛ.Ч" localSheetId="1">#REF!,#REF!</definedName>
    <definedName name="T12?unit?ТРУБ.ГКАЛ.Ч" localSheetId="3">#REF!,#REF!</definedName>
    <definedName name="T12?unit?ТРУБ.ГКАЛ.Ч">#REF!,#REF!</definedName>
    <definedName name="T12_Copy" localSheetId="4">#REF!</definedName>
    <definedName name="T12_Copy" localSheetId="0">#REF!</definedName>
    <definedName name="T12_Copy" localSheetId="1">#REF!</definedName>
    <definedName name="T12_Copy" localSheetId="3">#REF!</definedName>
    <definedName name="T12_Copy">#REF!</definedName>
    <definedName name="T12_Copy1" localSheetId="4">#REF!</definedName>
    <definedName name="T12_Copy1" localSheetId="0">#REF!</definedName>
    <definedName name="T12_Copy1" localSheetId="1">#REF!</definedName>
    <definedName name="T12_Copy1" localSheetId="3">#REF!</definedName>
    <definedName name="T12_Copy1">#REF!</definedName>
    <definedName name="T12_Copy2" localSheetId="4">#REF!</definedName>
    <definedName name="T12_Copy2" localSheetId="0">#REF!</definedName>
    <definedName name="T12_Copy2" localSheetId="1">#REF!</definedName>
    <definedName name="T12_Copy2" localSheetId="3">#REF!</definedName>
    <definedName name="T12_Copy2">#REF!</definedName>
    <definedName name="T12_Copy3" localSheetId="4">#REF!</definedName>
    <definedName name="T12_Copy3" localSheetId="0">#REF!</definedName>
    <definedName name="T12_Copy3" localSheetId="1">#REF!</definedName>
    <definedName name="T12_Copy3" localSheetId="3">#REF!</definedName>
    <definedName name="T12_Copy3">#REF!</definedName>
    <definedName name="T12_Copy4" localSheetId="4">#REF!</definedName>
    <definedName name="T12_Copy4" localSheetId="0">#REF!</definedName>
    <definedName name="T12_Copy4" localSheetId="1">#REF!</definedName>
    <definedName name="T12_Copy4" localSheetId="3">#REF!</definedName>
    <definedName name="T12_Copy4">#REF!</definedName>
    <definedName name="T12_Name1" localSheetId="4">#REF!</definedName>
    <definedName name="T12_Name1" localSheetId="0">#REF!</definedName>
    <definedName name="T12_Name1" localSheetId="1">#REF!</definedName>
    <definedName name="T12_Name1" localSheetId="3">#REF!</definedName>
    <definedName name="T12_Name1">#REF!</definedName>
    <definedName name="T12_Name2" localSheetId="4">#REF!</definedName>
    <definedName name="T12_Name2" localSheetId="0">#REF!</definedName>
    <definedName name="T12_Name2" localSheetId="1">#REF!</definedName>
    <definedName name="T12_Name2" localSheetId="3">#REF!</definedName>
    <definedName name="T12_Name2">#REF!</definedName>
    <definedName name="T12_Name3" localSheetId="4">#REF!</definedName>
    <definedName name="T12_Name3" localSheetId="0">#REF!</definedName>
    <definedName name="T12_Name3" localSheetId="1">#REF!</definedName>
    <definedName name="T12_Name3" localSheetId="3">#REF!</definedName>
    <definedName name="T12_Name3">#REF!</definedName>
    <definedName name="T12_Name4" localSheetId="4">#REF!</definedName>
    <definedName name="T12_Name4" localSheetId="0">#REF!</definedName>
    <definedName name="T12_Name4" localSheetId="1">#REF!</definedName>
    <definedName name="T12_Name4" localSheetId="3">#REF!</definedName>
    <definedName name="T12_Name4">#REF!</definedName>
    <definedName name="T13?axis?ПРД?БАЗ">'[44]13'!$I$6:$J$16,'[44]13'!$F$6:$G$16</definedName>
    <definedName name="T13?axis?ПРД?ПРЕД">'[44]13'!$K$6:$L$16,'[44]13'!$D$6:$E$16</definedName>
    <definedName name="T13?axis?ПРД?РЕГ" localSheetId="4">#REF!</definedName>
    <definedName name="T13?axis?ПРД?РЕГ" localSheetId="0">#REF!</definedName>
    <definedName name="T13?axis?ПРД?РЕГ" localSheetId="1">#REF!</definedName>
    <definedName name="T13?axis?ПРД?РЕГ" localSheetId="3">#REF!</definedName>
    <definedName name="T13?axis?ПРД?РЕГ">#REF!</definedName>
    <definedName name="T13?axis?ПФ?ПЛАН">'[44]13'!$I$6:$I$16,'[44]13'!$D$6:$D$16,'[44]13'!$K$6:$K$16,'[44]13'!$F$6:$F$16</definedName>
    <definedName name="T13?axis?ПФ?ФАКТ">'[44]13'!$J$6:$J$16,'[44]13'!$E$6:$E$16,'[44]13'!$L$6:$L$16,'[44]13'!$G$6:$G$16</definedName>
    <definedName name="T13?Data">'[44]13'!$D$6:$L$7, '[44]13'!$D$8:$L$8, '[44]13'!$D$9:$L$16</definedName>
    <definedName name="T13?item_ext?РОСТ" localSheetId="4">#REF!</definedName>
    <definedName name="T13?item_ext?РОСТ" localSheetId="0">#REF!</definedName>
    <definedName name="T13?item_ext?РОСТ" localSheetId="1">#REF!</definedName>
    <definedName name="T13?item_ext?РОСТ" localSheetId="3">#REF!</definedName>
    <definedName name="T13?item_ext?РОСТ">#REF!</definedName>
    <definedName name="T13?L1.1" localSheetId="4">#REF!</definedName>
    <definedName name="T13?L1.1" localSheetId="0">#REF!</definedName>
    <definedName name="T13?L1.1" localSheetId="1">#REF!</definedName>
    <definedName name="T13?L1.1" localSheetId="3">#REF!</definedName>
    <definedName name="T13?L1.1">#REF!</definedName>
    <definedName name="T13?L1.2" localSheetId="4">#REF!</definedName>
    <definedName name="T13?L1.2" localSheetId="0">#REF!</definedName>
    <definedName name="T13?L1.2" localSheetId="1">#REF!</definedName>
    <definedName name="T13?L1.2" localSheetId="3">#REF!</definedName>
    <definedName name="T13?L1.2">#REF!</definedName>
    <definedName name="T13?L2" localSheetId="4">#REF!</definedName>
    <definedName name="T13?L2" localSheetId="0">#REF!</definedName>
    <definedName name="T13?L2" localSheetId="1">#REF!</definedName>
    <definedName name="T13?L2" localSheetId="3">#REF!</definedName>
    <definedName name="T13?L2">#REF!</definedName>
    <definedName name="T13?L2.1" localSheetId="4">#REF!</definedName>
    <definedName name="T13?L2.1" localSheetId="0">#REF!</definedName>
    <definedName name="T13?L2.1" localSheetId="1">#REF!</definedName>
    <definedName name="T13?L2.1" localSheetId="3">#REF!</definedName>
    <definedName name="T13?L2.1">#REF!</definedName>
    <definedName name="T13?L2.1.1" localSheetId="4">#REF!</definedName>
    <definedName name="T13?L2.1.1" localSheetId="0">#REF!</definedName>
    <definedName name="T13?L2.1.1" localSheetId="1">#REF!</definedName>
    <definedName name="T13?L2.1.1" localSheetId="3">#REF!</definedName>
    <definedName name="T13?L2.1.1">#REF!</definedName>
    <definedName name="T13?L2.1.2" localSheetId="4">#REF!</definedName>
    <definedName name="T13?L2.1.2" localSheetId="0">#REF!</definedName>
    <definedName name="T13?L2.1.2" localSheetId="1">#REF!</definedName>
    <definedName name="T13?L2.1.2" localSheetId="3">#REF!</definedName>
    <definedName name="T13?L2.1.2">#REF!</definedName>
    <definedName name="T13?L2.2" localSheetId="4">#REF!</definedName>
    <definedName name="T13?L2.2" localSheetId="0">#REF!</definedName>
    <definedName name="T13?L2.2" localSheetId="1">#REF!</definedName>
    <definedName name="T13?L2.2" localSheetId="3">#REF!</definedName>
    <definedName name="T13?L2.2">#REF!</definedName>
    <definedName name="T13?L2.2.1" localSheetId="4">#REF!</definedName>
    <definedName name="T13?L2.2.1" localSheetId="0">#REF!</definedName>
    <definedName name="T13?L2.2.1" localSheetId="1">#REF!</definedName>
    <definedName name="T13?L2.2.1" localSheetId="3">#REF!</definedName>
    <definedName name="T13?L2.2.1">#REF!</definedName>
    <definedName name="T13?L2.2.2" localSheetId="4">#REF!</definedName>
    <definedName name="T13?L2.2.2" localSheetId="0">#REF!</definedName>
    <definedName name="T13?L2.2.2" localSheetId="1">#REF!</definedName>
    <definedName name="T13?L2.2.2" localSheetId="3">#REF!</definedName>
    <definedName name="T13?L2.2.2">#REF!</definedName>
    <definedName name="T13?L3" localSheetId="4">#REF!</definedName>
    <definedName name="T13?L3" localSheetId="0">#REF!</definedName>
    <definedName name="T13?L3" localSheetId="1">#REF!</definedName>
    <definedName name="T13?L3" localSheetId="3">#REF!</definedName>
    <definedName name="T13?L3">#REF!</definedName>
    <definedName name="T13?L4" localSheetId="4">#REF!</definedName>
    <definedName name="T13?L4" localSheetId="0">#REF!</definedName>
    <definedName name="T13?L4" localSheetId="1">#REF!</definedName>
    <definedName name="T13?L4" localSheetId="3">#REF!</definedName>
    <definedName name="T13?L4">#REF!</definedName>
    <definedName name="T13?L5" localSheetId="4">#REF!</definedName>
    <definedName name="T13?L5" localSheetId="0">#REF!</definedName>
    <definedName name="T13?L5" localSheetId="1">#REF!</definedName>
    <definedName name="T13?L5" localSheetId="3">#REF!</definedName>
    <definedName name="T13?L5">#REF!</definedName>
    <definedName name="T13?Name" localSheetId="4">#REF!</definedName>
    <definedName name="T13?Name" localSheetId="0">#REF!</definedName>
    <definedName name="T13?Name" localSheetId="1">#REF!</definedName>
    <definedName name="T13?Name" localSheetId="3">#REF!</definedName>
    <definedName name="T13?Name">#REF!</definedName>
    <definedName name="T13?Table" localSheetId="4">#REF!</definedName>
    <definedName name="T13?Table" localSheetId="0">#REF!</definedName>
    <definedName name="T13?Table" localSheetId="1">#REF!</definedName>
    <definedName name="T13?Table" localSheetId="3">#REF!</definedName>
    <definedName name="T13?Table">#REF!</definedName>
    <definedName name="T13?Title" localSheetId="4">#REF!</definedName>
    <definedName name="T13?Title" localSheetId="0">#REF!</definedName>
    <definedName name="T13?Title" localSheetId="1">#REF!</definedName>
    <definedName name="T13?Title" localSheetId="3">#REF!</definedName>
    <definedName name="T13?Title">#REF!</definedName>
    <definedName name="T13?unit?МКВТЧ" localSheetId="4">#REF!</definedName>
    <definedName name="T13?unit?МКВТЧ" localSheetId="0">#REF!</definedName>
    <definedName name="T13?unit?МКВТЧ" localSheetId="1">#REF!</definedName>
    <definedName name="T13?unit?МКВТЧ" localSheetId="3">#REF!</definedName>
    <definedName name="T13?unit?МКВТЧ">#REF!</definedName>
    <definedName name="T13?unit?ПРЦ" localSheetId="4">#REF!</definedName>
    <definedName name="T13?unit?ПРЦ" localSheetId="0">#REF!</definedName>
    <definedName name="T13?unit?ПРЦ" localSheetId="1">#REF!</definedName>
    <definedName name="T13?unit?ПРЦ" localSheetId="3">#REF!</definedName>
    <definedName name="T13?unit?ПРЦ">#REF!</definedName>
    <definedName name="T13?unit?РУБ.ТКВТЧ" localSheetId="4">#REF!</definedName>
    <definedName name="T13?unit?РУБ.ТКВТЧ" localSheetId="0">#REF!</definedName>
    <definedName name="T13?unit?РУБ.ТКВТЧ" localSheetId="1">#REF!</definedName>
    <definedName name="T13?unit?РУБ.ТКВТЧ" localSheetId="3">#REF!</definedName>
    <definedName name="T13?unit?РУБ.ТКВТЧ">#REF!</definedName>
    <definedName name="T13?unit?РУБ.ТМКБ">'[44]13'!$D$14:$H$14,'[44]13'!$D$11:$H$11</definedName>
    <definedName name="T13?unit?ТГКАЛ" localSheetId="4">#REF!</definedName>
    <definedName name="T13?unit?ТГКАЛ" localSheetId="0">#REF!</definedName>
    <definedName name="T13?unit?ТГКАЛ" localSheetId="1">#REF!</definedName>
    <definedName name="T13?unit?ТГКАЛ" localSheetId="3">#REF!</definedName>
    <definedName name="T13?unit?ТГКАЛ">#REF!</definedName>
    <definedName name="T13?unit?ТМКБ">'[44]13'!$D$13:$H$13,'[44]13'!$D$10:$H$10</definedName>
    <definedName name="T13?unit?ТРУБ">'[44]13'!$D$12:$H$12,'[44]13'!$D$15:$H$16,'[44]13'!$D$8:$H$9</definedName>
    <definedName name="T13_Copy1" localSheetId="4">#REF!</definedName>
    <definedName name="T13_Copy1" localSheetId="0">#REF!</definedName>
    <definedName name="T13_Copy1" localSheetId="1">#REF!</definedName>
    <definedName name="T13_Copy1" localSheetId="3">#REF!</definedName>
    <definedName name="T13_Copy1">#REF!</definedName>
    <definedName name="T13_Copy2" localSheetId="4">#REF!</definedName>
    <definedName name="T13_Copy2" localSheetId="0">#REF!</definedName>
    <definedName name="T13_Copy2" localSheetId="1">#REF!</definedName>
    <definedName name="T13_Copy2" localSheetId="3">#REF!</definedName>
    <definedName name="T13_Copy2">#REF!</definedName>
    <definedName name="T13_Name1" localSheetId="4">#REF!</definedName>
    <definedName name="T13_Name1" localSheetId="0">#REF!</definedName>
    <definedName name="T13_Name1" localSheetId="1">#REF!</definedName>
    <definedName name="T13_Name1" localSheetId="3">#REF!</definedName>
    <definedName name="T13_Name1">#REF!</definedName>
    <definedName name="T13_Name2" localSheetId="4">#REF!</definedName>
    <definedName name="T13_Name2" localSheetId="0">#REF!</definedName>
    <definedName name="T13_Name2" localSheetId="1">#REF!</definedName>
    <definedName name="T13_Name2" localSheetId="3">#REF!</definedName>
    <definedName name="T13_Name2">#REF!</definedName>
    <definedName name="T14?axis?R?ВРАС" localSheetId="4">#REF!</definedName>
    <definedName name="T14?axis?R?ВРАС" localSheetId="0">#REF!</definedName>
    <definedName name="T14?axis?R?ВРАС" localSheetId="1">#REF!</definedName>
    <definedName name="T14?axis?R?ВРАС" localSheetId="3">#REF!</definedName>
    <definedName name="T14?axis?R?ВРАС">#REF!</definedName>
    <definedName name="T14?axis?R?ВРАС?" localSheetId="4">#REF!</definedName>
    <definedName name="T14?axis?R?ВРАС?" localSheetId="0">#REF!</definedName>
    <definedName name="T14?axis?R?ВРАС?" localSheetId="1">#REF!</definedName>
    <definedName name="T14?axis?R?ВРАС?" localSheetId="3">#REF!</definedName>
    <definedName name="T14?axis?R?ВРАС?">#REF!</definedName>
    <definedName name="T14?axis?R?ПЭ" localSheetId="4">#REF!,#REF!</definedName>
    <definedName name="T14?axis?R?ПЭ" localSheetId="0">#REF!,#REF!</definedName>
    <definedName name="T14?axis?R?ПЭ" localSheetId="1">#REF!,#REF!</definedName>
    <definedName name="T14?axis?R?ПЭ" localSheetId="3">#REF!,#REF!</definedName>
    <definedName name="T14?axis?R?ПЭ">#REF!,#REF!</definedName>
    <definedName name="T14?axis?R?ПЭ?">'[54]14'!$B$8:$B$8,'[54]14'!$B$12:$B$12</definedName>
    <definedName name="T14?axis?ПРД?БАЗ">'[44]14'!$J$6:$K$20,'[44]14'!$G$6:$H$20</definedName>
    <definedName name="T14?axis?ПРД?ПРЕД">'[44]14'!$L$6:$M$20,'[44]14'!$E$6:$F$20</definedName>
    <definedName name="T14?axis?ПРД?РЕГ" localSheetId="4">#REF!</definedName>
    <definedName name="T14?axis?ПРД?РЕГ" localSheetId="0">#REF!</definedName>
    <definedName name="T14?axis?ПРД?РЕГ" localSheetId="1">#REF!</definedName>
    <definedName name="T14?axis?ПРД?РЕГ" localSheetId="3">#REF!</definedName>
    <definedName name="T14?axis?ПРД?РЕГ">#REF!</definedName>
    <definedName name="T14?axis?ПФ?ПЛАН">'[44]14'!$G$6:$G$20,'[44]14'!$J$6:$J$20,'[44]14'!$L$6:$L$20,'[44]14'!$E$6:$E$20</definedName>
    <definedName name="T14?axis?ПФ?ФАКТ">'[44]14'!$H$6:$H$20,'[44]14'!$K$6:$K$20,'[44]14'!$M$6:$M$20,'[44]14'!$F$6:$F$20</definedName>
    <definedName name="T14?Data">'[44]14'!$E$7:$M$18,  '[44]14'!$E$20:$M$20</definedName>
    <definedName name="T14?item_ext?ВСЕГО" localSheetId="4">#REF!,#REF!</definedName>
    <definedName name="T14?item_ext?ВСЕГО" localSheetId="0">#REF!,#REF!</definedName>
    <definedName name="T14?item_ext?ВСЕГО" localSheetId="1">#REF!,#REF!</definedName>
    <definedName name="T14?item_ext?ВСЕГО" localSheetId="3">#REF!,#REF!</definedName>
    <definedName name="T14?item_ext?ВСЕГО">#REF!,#REF!</definedName>
    <definedName name="T14?item_ext?РОСТ" localSheetId="4">#REF!</definedName>
    <definedName name="T14?item_ext?РОСТ" localSheetId="0">#REF!</definedName>
    <definedName name="T14?item_ext?РОСТ" localSheetId="1">#REF!</definedName>
    <definedName name="T14?item_ext?РОСТ" localSheetId="3">#REF!</definedName>
    <definedName name="T14?item_ext?РОСТ">#REF!</definedName>
    <definedName name="T14?L1">'[44]14'!$A$13:$M$13, '[44]14'!$A$10:$M$10, '[44]14'!$A$7:$M$7, '[44]14'!$A$16:$M$16</definedName>
    <definedName name="T14?L1.1">'[44]14'!$A$14:$M$14, '[44]14'!$A$11:$M$11, '[44]14'!$A$8:$M$8, '[44]14'!$A$17:$M$17</definedName>
    <definedName name="T14?L1.2">'[44]14'!$A$15:$M$15, '[44]14'!$A$12:$M$12, '[44]14'!$A$9:$M$9, '[44]14'!$A$18:$M$18</definedName>
    <definedName name="T14?L2" localSheetId="4">#REF!</definedName>
    <definedName name="T14?L2" localSheetId="0">#REF!</definedName>
    <definedName name="T14?L2" localSheetId="1">#REF!</definedName>
    <definedName name="T14?L2" localSheetId="3">#REF!</definedName>
    <definedName name="T14?L2">#REF!</definedName>
    <definedName name="T14?L3" localSheetId="4">#REF!,#REF!,#REF!,#REF!</definedName>
    <definedName name="T14?L3" localSheetId="0">#REF!,#REF!,#REF!,#REF!</definedName>
    <definedName name="T14?L3" localSheetId="1">#REF!,#REF!,#REF!,#REF!</definedName>
    <definedName name="T14?L3" localSheetId="3">#REF!,#REF!,#REF!,#REF!</definedName>
    <definedName name="T14?L3">#REF!,#REF!,#REF!,#REF!</definedName>
    <definedName name="T14?L4" localSheetId="4">#REF!,#REF!,#REF!,#REF!</definedName>
    <definedName name="T14?L4" localSheetId="0">#REF!,#REF!,#REF!,#REF!</definedName>
    <definedName name="T14?L4" localSheetId="1">#REF!,#REF!,#REF!,#REF!</definedName>
    <definedName name="T14?L4" localSheetId="3">#REF!,#REF!,#REF!,#REF!</definedName>
    <definedName name="T14?L4">#REF!,#REF!,#REF!,#REF!</definedName>
    <definedName name="T14?L5">'[54]14'!$E$10,'[54]14'!$E$12:$E$12,'[54]14'!$E$6,'[54]14'!$E$8:$E$8</definedName>
    <definedName name="T14?Name" localSheetId="4">#REF!</definedName>
    <definedName name="T14?Name" localSheetId="0">#REF!</definedName>
    <definedName name="T14?Name" localSheetId="1">#REF!</definedName>
    <definedName name="T14?Name" localSheetId="3">#REF!</definedName>
    <definedName name="T14?Name">#REF!</definedName>
    <definedName name="T14?Table" localSheetId="4">#REF!</definedName>
    <definedName name="T14?Table" localSheetId="0">#REF!</definedName>
    <definedName name="T14?Table" localSheetId="1">#REF!</definedName>
    <definedName name="T14?Table" localSheetId="3">#REF!</definedName>
    <definedName name="T14?Table">#REF!</definedName>
    <definedName name="T14?Title" localSheetId="4">#REF!</definedName>
    <definedName name="T14?Title" localSheetId="0">#REF!</definedName>
    <definedName name="T14?Title" localSheetId="1">#REF!</definedName>
    <definedName name="T14?Title" localSheetId="3">#REF!</definedName>
    <definedName name="T14?Title">#REF!</definedName>
    <definedName name="T14?unit?КОП.КВТЧ" localSheetId="4">#REF!</definedName>
    <definedName name="T14?unit?КОП.КВТЧ" localSheetId="0">#REF!</definedName>
    <definedName name="T14?unit?КОП.КВТЧ" localSheetId="1">#REF!</definedName>
    <definedName name="T14?unit?КОП.КВТЧ" localSheetId="3">#REF!</definedName>
    <definedName name="T14?unit?КОП.КВТЧ">#REF!</definedName>
    <definedName name="T14?unit?МКВТЧ" localSheetId="4">#REF!</definedName>
    <definedName name="T14?unit?МКВТЧ" localSheetId="0">#REF!</definedName>
    <definedName name="T14?unit?МКВТЧ" localSheetId="1">#REF!</definedName>
    <definedName name="T14?unit?МКВТЧ" localSheetId="3">#REF!</definedName>
    <definedName name="T14?unit?МКВТЧ">#REF!</definedName>
    <definedName name="T14?unit?ПРЦ">'[44]14'!$E$15:$I$15, '[44]14'!$E$12:$I$12, '[44]14'!$E$9:$I$9, '[44]14'!$E$18:$I$18, '[44]14'!$J$6:$M$20</definedName>
    <definedName name="T14?unit?ТРУБ">'[44]14'!$E$13:$I$14, '[44]14'!$E$10:$I$11, '[44]14'!$E$7:$I$8, '[44]14'!$E$16:$I$17, '[44]14'!$E$20:$I$20</definedName>
    <definedName name="T14_Copy" localSheetId="4">#REF!</definedName>
    <definedName name="T14_Copy" localSheetId="0">#REF!</definedName>
    <definedName name="T14_Copy" localSheetId="1">#REF!</definedName>
    <definedName name="T14_Copy" localSheetId="3">#REF!</definedName>
    <definedName name="T14_Copy">#REF!</definedName>
    <definedName name="T14_Copy1" localSheetId="4">#REF!</definedName>
    <definedName name="T14_Copy1" localSheetId="0">#REF!</definedName>
    <definedName name="T14_Copy1" localSheetId="1">#REF!</definedName>
    <definedName name="T14_Copy1" localSheetId="3">#REF!</definedName>
    <definedName name="T14_Copy1">#REF!</definedName>
    <definedName name="T14_Copy2" localSheetId="4">#REF!</definedName>
    <definedName name="T14_Copy2" localSheetId="0">#REF!</definedName>
    <definedName name="T14_Copy2" localSheetId="1">#REF!</definedName>
    <definedName name="T14_Copy2" localSheetId="3">#REF!</definedName>
    <definedName name="T14_Copy2">#REF!</definedName>
    <definedName name="T14_Name1" localSheetId="4">#REF!</definedName>
    <definedName name="T14_Name1" localSheetId="0">#REF!</definedName>
    <definedName name="T14_Name1" localSheetId="1">#REF!</definedName>
    <definedName name="T14_Name1" localSheetId="3">#REF!</definedName>
    <definedName name="T14_Name1">#REF!</definedName>
    <definedName name="T14_Name2" localSheetId="4">#REF!</definedName>
    <definedName name="T14_Name2" localSheetId="0">#REF!</definedName>
    <definedName name="T14_Name2" localSheetId="1">#REF!</definedName>
    <definedName name="T14_Name2" localSheetId="3">#REF!</definedName>
    <definedName name="T14_Name2">#REF!</definedName>
    <definedName name="T15?axis?ПРД?БАЗ">'[44]15'!$I$6:$J$11,'[44]15'!$F$6:$G$11</definedName>
    <definedName name="T15?axis?ПРД?ПРЕД">'[44]15'!$K$6:$L$11,'[44]15'!$D$6:$E$11</definedName>
    <definedName name="T15?axis?ПРД?РЕГ" localSheetId="4">'[56]15'!#REF!,'[56]15'!$H$10:$H$52,'[56]15'!#REF!,'[56]15'!#REF!,'[56]15'!#REF!,'[56]15'!$F$10:$F$52,'[56]15'!$D$10:$D$52</definedName>
    <definedName name="T15?axis?ПРД?РЕГ" localSheetId="0">'[56]15'!#REF!,'[56]15'!$H$10:$H$52,'[56]15'!#REF!,'[56]15'!#REF!,'[56]15'!#REF!,'[56]15'!$F$10:$F$52,'[56]15'!$D$10:$D$52</definedName>
    <definedName name="T15?axis?ПРД?РЕГ" localSheetId="1">'[56]15'!#REF!,'[56]15'!$H$10:$H$52,'[56]15'!#REF!,'[56]15'!#REF!,'[56]15'!#REF!,'[56]15'!$F$10:$F$52,'[56]15'!$D$10:$D$52</definedName>
    <definedName name="T15?axis?ПРД?РЕГ" localSheetId="3">'[56]15'!#REF!,'[56]15'!$H$10:$H$52,'[56]15'!#REF!,'[56]15'!#REF!,'[56]15'!#REF!,'[56]15'!$F$10:$F$52,'[56]15'!$D$10:$D$52</definedName>
    <definedName name="T15?axis?ПРД?РЕГ">'[56]15'!#REF!,'[56]15'!$H$10:$H$52,'[56]15'!#REF!,'[56]15'!#REF!,'[56]15'!#REF!,'[56]15'!$F$10:$F$52,'[56]15'!$D$10:$D$52</definedName>
    <definedName name="T15?axis?ПФ?ПЛАН">'[44]15'!$I$6:$I$11,'[44]15'!$D$6:$D$11,'[44]15'!$K$6:$K$11,'[44]15'!$F$6:$F$11</definedName>
    <definedName name="T15?axis?ПФ?ФАКТ">'[44]15'!$J$6:$J$11,'[44]15'!$E$6:$E$11,'[44]15'!$L$6:$L$11,'[44]15'!$G$6:$G$11</definedName>
    <definedName name="T15?Columns" localSheetId="4">#REF!</definedName>
    <definedName name="T15?Columns" localSheetId="0">#REF!</definedName>
    <definedName name="T15?Columns" localSheetId="1">#REF!</definedName>
    <definedName name="T15?Columns" localSheetId="3">#REF!</definedName>
    <definedName name="T15?Columns">#REF!</definedName>
    <definedName name="T15?Data">'[56]15'!$C$26:$H$30,'[56]15'!$C$31:$F$31,'[56]15'!$C$32:$H$35,'[56]15'!$C$37:$H$37,'[56]15'!$C$39:$H$43,'[56]15'!$C$45:$H$52,'[56]15'!$C$10:$H$24</definedName>
    <definedName name="T15?item_ext?ПРОЧЕЕ" localSheetId="4">'[56]15'!#REF!</definedName>
    <definedName name="T15?item_ext?ПРОЧЕЕ" localSheetId="0">'[56]15'!#REF!</definedName>
    <definedName name="T15?item_ext?ПРОЧЕЕ" localSheetId="1">'[56]15'!#REF!</definedName>
    <definedName name="T15?item_ext?ПРОЧЕЕ" localSheetId="3">'[56]15'!#REF!</definedName>
    <definedName name="T15?item_ext?ПРОЧЕЕ">'[56]15'!#REF!</definedName>
    <definedName name="T15?item_ext?ПТЭ" localSheetId="4">'[56]15'!#REF!</definedName>
    <definedName name="T15?item_ext?ПТЭ" localSheetId="0">'[56]15'!#REF!</definedName>
    <definedName name="T15?item_ext?ПТЭ" localSheetId="1">'[56]15'!#REF!</definedName>
    <definedName name="T15?item_ext?ПТЭ" localSheetId="3">'[56]15'!#REF!</definedName>
    <definedName name="T15?item_ext?ПТЭ">'[56]15'!#REF!</definedName>
    <definedName name="T15?item_ext?РОСТ" localSheetId="4">[55]экология!#REF!</definedName>
    <definedName name="T15?item_ext?РОСТ" localSheetId="0">[55]экология!#REF!</definedName>
    <definedName name="T15?item_ext?РОСТ" localSheetId="1">[55]экология!#REF!</definedName>
    <definedName name="T15?item_ext?РОСТ" localSheetId="3">[55]экология!#REF!</definedName>
    <definedName name="T15?item_ext?РОСТ">[55]экология!#REF!</definedName>
    <definedName name="T15?item_ext?ТЭ" localSheetId="4">'[56]15'!#REF!</definedName>
    <definedName name="T15?item_ext?ТЭ" localSheetId="0">'[56]15'!#REF!</definedName>
    <definedName name="T15?item_ext?ТЭ" localSheetId="1">'[56]15'!#REF!</definedName>
    <definedName name="T15?item_ext?ТЭ" localSheetId="3">'[56]15'!#REF!</definedName>
    <definedName name="T15?item_ext?ТЭ">'[56]15'!#REF!</definedName>
    <definedName name="T15?item_ext?ЭЭ" localSheetId="4">'[56]15'!#REF!</definedName>
    <definedName name="T15?item_ext?ЭЭ" localSheetId="0">'[56]15'!#REF!</definedName>
    <definedName name="T15?item_ext?ЭЭ" localSheetId="1">'[56]15'!#REF!</definedName>
    <definedName name="T15?item_ext?ЭЭ" localSheetId="3">'[56]15'!#REF!</definedName>
    <definedName name="T15?item_ext?ЭЭ">'[56]15'!#REF!</definedName>
    <definedName name="T15?ItemComments" localSheetId="4">#REF!</definedName>
    <definedName name="T15?ItemComments" localSheetId="0">#REF!</definedName>
    <definedName name="T15?ItemComments" localSheetId="1">#REF!</definedName>
    <definedName name="T15?ItemComments" localSheetId="3">#REF!</definedName>
    <definedName name="T15?ItemComments">#REF!</definedName>
    <definedName name="T15?Items" localSheetId="4">#REF!</definedName>
    <definedName name="T15?Items" localSheetId="0">#REF!</definedName>
    <definedName name="T15?Items" localSheetId="1">#REF!</definedName>
    <definedName name="T15?Items" localSheetId="3">#REF!</definedName>
    <definedName name="T15?Items">#REF!</definedName>
    <definedName name="T15?Name" localSheetId="4">[55]экология!#REF!</definedName>
    <definedName name="T15?Name" localSheetId="0">[55]экология!#REF!</definedName>
    <definedName name="T15?Name" localSheetId="1">[55]экология!#REF!</definedName>
    <definedName name="T15?Name" localSheetId="3">[55]экология!#REF!</definedName>
    <definedName name="T15?Name">[55]экология!#REF!</definedName>
    <definedName name="T15?Scope" localSheetId="4">#REF!</definedName>
    <definedName name="T15?Scope" localSheetId="0">#REF!</definedName>
    <definedName name="T15?Scope" localSheetId="1">#REF!</definedName>
    <definedName name="T15?Scope" localSheetId="3">#REF!</definedName>
    <definedName name="T15?Scope">#REF!</definedName>
    <definedName name="T15?unit?ПРЦ" localSheetId="4">[55]экология!#REF!</definedName>
    <definedName name="T15?unit?ПРЦ" localSheetId="0">[55]экология!#REF!</definedName>
    <definedName name="T15?unit?ПРЦ" localSheetId="1">[55]экология!#REF!</definedName>
    <definedName name="T15?unit?ПРЦ" localSheetId="3">[55]экология!#REF!</definedName>
    <definedName name="T15?unit?ПРЦ">[55]экология!#REF!</definedName>
    <definedName name="T15?ВРАС" localSheetId="4">#REF!</definedName>
    <definedName name="T15?ВРАС" localSheetId="0">#REF!</definedName>
    <definedName name="T15?ВРАС" localSheetId="1">#REF!</definedName>
    <definedName name="T15?ВРАС" localSheetId="3">#REF!</definedName>
    <definedName name="T15?ВРАС">#REF!</definedName>
    <definedName name="T15_Protect">'[43]15'!$E$25:$I$29,'[43]15'!$E$31:$I$34,'[43]15'!$E$36:$I$38,'[43]15'!$E$42:$I$43,'[43]15'!$E$9:$I$17,'[43]15'!$B$36:$B$38,'[43]15'!$E$19:$I$21</definedName>
    <definedName name="T16?axis?R?ДОГОВОР" localSheetId="4">'[44]16'!$E$40:$M$40,'[44]16'!$E$60:$M$60,'[44]16'!$E$36:$M$36,'[44]16'!$E$32:$M$32,'[44]16'!$E$28:$M$28,'[44]16'!$E$24:$M$24,'[44]16'!$E$68:$M$68,'[44]16'!$E$56:$M$56,'[44]16'!$E$20:$M$20,[0]!P1_T16?axis?R?ДОГОВОР</definedName>
    <definedName name="T16?axis?R?ДОГОВОР" localSheetId="0">'[44]16'!$E$40:$M$40,'[44]16'!$E$60:$M$60,'[44]16'!$E$36:$M$36,'[44]16'!$E$32:$M$32,'[44]16'!$E$28:$M$28,'[44]16'!$E$24:$M$24,'[44]16'!$E$68:$M$68,'[44]16'!$E$56:$M$56,'[44]16'!$E$20:$M$20,[2]!P1_T16?axis?R?ДОГОВОР</definedName>
    <definedName name="T16?axis?R?ДОГОВОР" localSheetId="1">'[44]16'!$E$40:$M$40,'[44]16'!$E$60:$M$60,'[44]16'!$E$36:$M$36,'[44]16'!$E$32:$M$32,'[44]16'!$E$28:$M$28,'[44]16'!$E$24:$M$24,'[44]16'!$E$68:$M$68,'[44]16'!$E$56:$M$56,'[44]16'!$E$20:$M$20,P1_T16?axis?R?ДОГОВОР</definedName>
    <definedName name="T16?axis?R?ДОГОВОР" localSheetId="2">'[44]16'!$E$40:$M$40,'[44]16'!$E$60:$M$60,'[44]16'!$E$36:$M$36,'[44]16'!$E$32:$M$32,'[44]16'!$E$28:$M$28,'[44]16'!$E$24:$M$24,'[44]16'!$E$68:$M$68,'[44]16'!$E$56:$M$56,'[44]16'!$E$20:$M$20,P1_T16?axis?R?ДОГОВОР</definedName>
    <definedName name="T16?axis?R?ДОГОВОР" localSheetId="3">'[44]16'!$E$40:$M$40,'[44]16'!$E$60:$M$60,'[44]16'!$E$36:$M$36,'[44]16'!$E$32:$M$32,'[44]16'!$E$28:$M$28,'[44]16'!$E$24:$M$24,'[44]16'!$E$68:$M$68,'[44]16'!$E$56:$M$56,'[44]16'!$E$20:$M$20,[0]!P1_T16?axis?R?ДОГОВОР</definedName>
    <definedName name="T16?axis?R?ДОГОВОР">'[44]16'!$E$40:$M$40,'[44]16'!$E$60:$M$60,'[44]16'!$E$36:$M$36,'[44]16'!$E$32:$M$32,'[44]16'!$E$28:$M$28,'[44]16'!$E$24:$M$24,'[44]16'!$E$68:$M$68,'[44]16'!$E$56:$M$56,'[44]16'!$E$20:$M$20,P1_T16?axis?R?ДОГОВОР</definedName>
    <definedName name="T16?axis?R?ДОГОВОР?" localSheetId="4">'[44]16'!$A$8,'[44]16'!$A$12,'[44]16'!$A$16,[0]!P1_T16?axis?R?ДОГОВОР?</definedName>
    <definedName name="T16?axis?R?ДОГОВОР?" localSheetId="0">'[44]16'!$A$8,'[44]16'!$A$12,'[44]16'!$A$16,[2]!P1_T16?axis?R?ДОГОВОР?</definedName>
    <definedName name="T16?axis?R?ДОГОВОР?" localSheetId="1">'[44]16'!$A$8,'[44]16'!$A$12,'[44]16'!$A$16,P1_T16?axis?R?ДОГОВОР?</definedName>
    <definedName name="T16?axis?R?ДОГОВОР?" localSheetId="2">'[44]16'!$A$8,'[44]16'!$A$12,'[44]16'!$A$16,P1_T16?axis?R?ДОГОВОР?</definedName>
    <definedName name="T16?axis?R?ДОГОВОР?" localSheetId="3">'[44]16'!$A$8,'[44]16'!$A$12,'[44]16'!$A$16,[0]!P1_T16?axis?R?ДОГОВОР?</definedName>
    <definedName name="T16?axis?R?ДОГОВОР?">'[44]16'!$A$8,'[44]16'!$A$12,'[44]16'!$A$16,P1_T16?axis?R?ДОГОВОР?</definedName>
    <definedName name="T16?axis?R?ОРГ" localSheetId="4">#REF!</definedName>
    <definedName name="T16?axis?R?ОРГ" localSheetId="0">#REF!</definedName>
    <definedName name="T16?axis?R?ОРГ" localSheetId="1">#REF!</definedName>
    <definedName name="T16?axis?R?ОРГ" localSheetId="3">#REF!</definedName>
    <definedName name="T16?axis?R?ОРГ">#REF!</definedName>
    <definedName name="T16?axis?R?ОРГ?" localSheetId="4">#REF!</definedName>
    <definedName name="T16?axis?R?ОРГ?" localSheetId="0">#REF!</definedName>
    <definedName name="T16?axis?R?ОРГ?" localSheetId="1">#REF!</definedName>
    <definedName name="T16?axis?R?ОРГ?" localSheetId="3">#REF!</definedName>
    <definedName name="T16?axis?R?ОРГ?">#REF!</definedName>
    <definedName name="T16?axis?ПРД?БАЗ">'[44]16'!$J$6:$K$88,               '[44]16'!$G$6:$H$88</definedName>
    <definedName name="T16?axis?ПРД?ПРЕД">'[44]16'!$L$6:$M$88,               '[44]16'!$E$6:$F$88</definedName>
    <definedName name="T16?axis?ПРД?РЕГ" localSheetId="4">#REF!</definedName>
    <definedName name="T16?axis?ПРД?РЕГ" localSheetId="0">#REF!</definedName>
    <definedName name="T16?axis?ПРД?РЕГ" localSheetId="1">#REF!</definedName>
    <definedName name="T16?axis?ПРД?РЕГ" localSheetId="3">#REF!</definedName>
    <definedName name="T16?axis?ПРД?РЕГ">#REF!</definedName>
    <definedName name="T16?axis?ПФ?ПЛАН">'[44]16'!$J$6:$J$88,               '[44]16'!$E$6:$E$88,               '[44]16'!$L$6:$L$88,               '[44]16'!$G$6:$G$88</definedName>
    <definedName name="T16?axis?ПФ?ФАКТ">'[44]16'!$K$6:$K$88,               '[44]16'!$F$6:$F$88,               '[44]16'!$M$6:$M$88,               '[44]16'!$H$6:$H$88</definedName>
    <definedName name="T16?Columns" localSheetId="4">#REF!</definedName>
    <definedName name="T16?Columns" localSheetId="0">#REF!</definedName>
    <definedName name="T16?Columns" localSheetId="1">#REF!</definedName>
    <definedName name="T16?Columns" localSheetId="3">#REF!</definedName>
    <definedName name="T16?Columns">#REF!</definedName>
    <definedName name="T16?Data" localSheetId="4">#REF!</definedName>
    <definedName name="T16?Data" localSheetId="0">#REF!</definedName>
    <definedName name="T16?Data" localSheetId="1">#REF!</definedName>
    <definedName name="T16?Data" localSheetId="3">#REF!</definedName>
    <definedName name="T16?Data">#REF!</definedName>
    <definedName name="T16?item_ext?ПТЭ" localSheetId="4">'[56]16'!#REF!</definedName>
    <definedName name="T16?item_ext?ПТЭ" localSheetId="0">'[56]16'!#REF!</definedName>
    <definedName name="T16?item_ext?ПТЭ" localSheetId="1">'[56]16'!#REF!</definedName>
    <definedName name="T16?item_ext?ПТЭ" localSheetId="3">'[56]16'!#REF!</definedName>
    <definedName name="T16?item_ext?ПТЭ">'[56]16'!#REF!</definedName>
    <definedName name="T16?item_ext?РОСТ" localSheetId="4">#REF!</definedName>
    <definedName name="T16?item_ext?РОСТ" localSheetId="0">#REF!</definedName>
    <definedName name="T16?item_ext?РОСТ" localSheetId="1">#REF!</definedName>
    <definedName name="T16?item_ext?РОСТ" localSheetId="3">#REF!</definedName>
    <definedName name="T16?item_ext?РОСТ">#REF!</definedName>
    <definedName name="T16?item_ext?ТЭ" localSheetId="4">'[56]16'!#REF!</definedName>
    <definedName name="T16?item_ext?ТЭ" localSheetId="0">'[56]16'!#REF!</definedName>
    <definedName name="T16?item_ext?ТЭ" localSheetId="1">'[56]16'!#REF!</definedName>
    <definedName name="T16?item_ext?ТЭ" localSheetId="3">'[56]16'!#REF!</definedName>
    <definedName name="T16?item_ext?ТЭ">'[56]16'!#REF!</definedName>
    <definedName name="T16?item_ext?ЭЭ" localSheetId="4">'[56]16'!#REF!</definedName>
    <definedName name="T16?item_ext?ЭЭ" localSheetId="0">'[56]16'!#REF!</definedName>
    <definedName name="T16?item_ext?ЭЭ" localSheetId="1">'[56]16'!#REF!</definedName>
    <definedName name="T16?item_ext?ЭЭ" localSheetId="3">'[56]16'!#REF!</definedName>
    <definedName name="T16?item_ext?ЭЭ">'[56]16'!#REF!</definedName>
    <definedName name="T16?ItemComments" localSheetId="4">#REF!</definedName>
    <definedName name="T16?ItemComments" localSheetId="0">#REF!</definedName>
    <definedName name="T16?ItemComments" localSheetId="1">#REF!</definedName>
    <definedName name="T16?ItemComments" localSheetId="3">#REF!</definedName>
    <definedName name="T16?ItemComments">#REF!</definedName>
    <definedName name="T16?Items" localSheetId="4">#REF!</definedName>
    <definedName name="T16?Items" localSheetId="0">#REF!</definedName>
    <definedName name="T16?Items" localSheetId="1">#REF!</definedName>
    <definedName name="T16?Items" localSheetId="3">#REF!</definedName>
    <definedName name="T16?Items">#REF!</definedName>
    <definedName name="T16?L1" localSheetId="4">'[44]16'!$A$38:$M$38,'[44]16'!$A$58:$M$58,'[44]16'!$A$34:$M$34,'[44]16'!$A$30:$M$30,'[44]16'!$A$26:$M$26,'[44]16'!$A$22:$M$22,'[44]16'!$A$66:$M$66,'[44]16'!$A$54:$M$54,'[44]16'!$A$18:$M$18,[0]!P1_T16?L1</definedName>
    <definedName name="T16?L1" localSheetId="0">'[44]16'!$A$38:$M$38,'[44]16'!$A$58:$M$58,'[44]16'!$A$34:$M$34,'[44]16'!$A$30:$M$30,'[44]16'!$A$26:$M$26,'[44]16'!$A$22:$M$22,'[44]16'!$A$66:$M$66,'[44]16'!$A$54:$M$54,'[44]16'!$A$18:$M$18,[2]!P1_T16?L1</definedName>
    <definedName name="T16?L1" localSheetId="1">'[44]16'!$A$38:$M$38,'[44]16'!$A$58:$M$58,'[44]16'!$A$34:$M$34,'[44]16'!$A$30:$M$30,'[44]16'!$A$26:$M$26,'[44]16'!$A$22:$M$22,'[44]16'!$A$66:$M$66,'[44]16'!$A$54:$M$54,'[44]16'!$A$18:$M$18,P1_T16?L1</definedName>
    <definedName name="T16?L1" localSheetId="2">'[44]16'!$A$38:$M$38,'[44]16'!$A$58:$M$58,'[44]16'!$A$34:$M$34,'[44]16'!$A$30:$M$30,'[44]16'!$A$26:$M$26,'[44]16'!$A$22:$M$22,'[44]16'!$A$66:$M$66,'[44]16'!$A$54:$M$54,'[44]16'!$A$18:$M$18,P1_T16?L1</definedName>
    <definedName name="T16?L1" localSheetId="3">'[44]16'!$A$38:$M$38,'[44]16'!$A$58:$M$58,'[44]16'!$A$34:$M$34,'[44]16'!$A$30:$M$30,'[44]16'!$A$26:$M$26,'[44]16'!$A$22:$M$22,'[44]16'!$A$66:$M$66,'[44]16'!$A$54:$M$54,'[44]16'!$A$18:$M$18,[0]!P1_T16?L1</definedName>
    <definedName name="T16?L1">'[44]16'!$A$38:$M$38,'[44]16'!$A$58:$M$58,'[44]16'!$A$34:$M$34,'[44]16'!$A$30:$M$30,'[44]16'!$A$26:$M$26,'[44]16'!$A$22:$M$22,'[44]16'!$A$66:$M$66,'[44]16'!$A$54:$M$54,'[44]16'!$A$18:$M$18,P1_T16?L1</definedName>
    <definedName name="T16?L1.x" localSheetId="4">'[44]16'!$A$40:$M$40,'[44]16'!$A$60:$M$60,'[44]16'!$A$36:$M$36,'[44]16'!$A$32:$M$32,'[44]16'!$A$28:$M$28,'[44]16'!$A$24:$M$24,'[44]16'!$A$68:$M$68,'[44]16'!$A$56:$M$56,'[44]16'!$A$20:$M$20,[0]!P1_T16?L1.x</definedName>
    <definedName name="T16?L1.x" localSheetId="0">'[44]16'!$A$40:$M$40,'[44]16'!$A$60:$M$60,'[44]16'!$A$36:$M$36,'[44]16'!$A$32:$M$32,'[44]16'!$A$28:$M$28,'[44]16'!$A$24:$M$24,'[44]16'!$A$68:$M$68,'[44]16'!$A$56:$M$56,'[44]16'!$A$20:$M$20,[2]!P1_T16?L1.x</definedName>
    <definedName name="T16?L1.x" localSheetId="1">'[44]16'!$A$40:$M$40,'[44]16'!$A$60:$M$60,'[44]16'!$A$36:$M$36,'[44]16'!$A$32:$M$32,'[44]16'!$A$28:$M$28,'[44]16'!$A$24:$M$24,'[44]16'!$A$68:$M$68,'[44]16'!$A$56:$M$56,'[44]16'!$A$20:$M$20,P1_T16?L1.x</definedName>
    <definedName name="T16?L1.x" localSheetId="2">'[44]16'!$A$40:$M$40,'[44]16'!$A$60:$M$60,'[44]16'!$A$36:$M$36,'[44]16'!$A$32:$M$32,'[44]16'!$A$28:$M$28,'[44]16'!$A$24:$M$24,'[44]16'!$A$68:$M$68,'[44]16'!$A$56:$M$56,'[44]16'!$A$20:$M$20,P1_T16?L1.x</definedName>
    <definedName name="T16?L1.x" localSheetId="3">'[44]16'!$A$40:$M$40,'[44]16'!$A$60:$M$60,'[44]16'!$A$36:$M$36,'[44]16'!$A$32:$M$32,'[44]16'!$A$28:$M$28,'[44]16'!$A$24:$M$24,'[44]16'!$A$68:$M$68,'[44]16'!$A$56:$M$56,'[44]16'!$A$20:$M$20,[0]!P1_T16?L1.x</definedName>
    <definedName name="T16?L1.x">'[44]16'!$A$40:$M$40,'[44]16'!$A$60:$M$60,'[44]16'!$A$36:$M$36,'[44]16'!$A$32:$M$32,'[44]16'!$A$28:$M$28,'[44]16'!$A$24:$M$24,'[44]16'!$A$68:$M$68,'[44]16'!$A$56:$M$56,'[44]16'!$A$20:$M$20,P1_T16?L1.x</definedName>
    <definedName name="T16?L2" localSheetId="4">#REF!</definedName>
    <definedName name="T16?L2" localSheetId="0">#REF!</definedName>
    <definedName name="T16?L2" localSheetId="1">#REF!</definedName>
    <definedName name="T16?L2" localSheetId="3">#REF!</definedName>
    <definedName name="T16?L2">#REF!</definedName>
    <definedName name="T16?Name" localSheetId="4">#REF!</definedName>
    <definedName name="T16?Name" localSheetId="0">#REF!</definedName>
    <definedName name="T16?Name" localSheetId="1">#REF!</definedName>
    <definedName name="T16?Name" localSheetId="3">#REF!</definedName>
    <definedName name="T16?Name">#REF!</definedName>
    <definedName name="T16?Scope" localSheetId="4">#REF!</definedName>
    <definedName name="T16?Scope" localSheetId="0">#REF!</definedName>
    <definedName name="T16?Scope" localSheetId="1">#REF!</definedName>
    <definedName name="T16?Scope" localSheetId="3">#REF!</definedName>
    <definedName name="T16?Scope">#REF!</definedName>
    <definedName name="T16?Table" localSheetId="4">#REF!</definedName>
    <definedName name="T16?Table" localSheetId="0">#REF!</definedName>
    <definedName name="T16?Table" localSheetId="1">#REF!</definedName>
    <definedName name="T16?Table" localSheetId="3">#REF!</definedName>
    <definedName name="T16?Table">#REF!</definedName>
    <definedName name="T16?Title" localSheetId="4">#REF!</definedName>
    <definedName name="T16?Title" localSheetId="0">#REF!</definedName>
    <definedName name="T16?Title" localSheetId="1">#REF!</definedName>
    <definedName name="T16?Title" localSheetId="3">#REF!</definedName>
    <definedName name="T16?Title">#REF!</definedName>
    <definedName name="T16?unit?ПРЦ" localSheetId="4">#REF!</definedName>
    <definedName name="T16?unit?ПРЦ" localSheetId="0">#REF!</definedName>
    <definedName name="T16?unit?ПРЦ" localSheetId="1">#REF!</definedName>
    <definedName name="T16?unit?ПРЦ" localSheetId="3">#REF!</definedName>
    <definedName name="T16?unit?ПРЦ">#REF!</definedName>
    <definedName name="T16?unit?РУБ.ЧЕЛ">'[56]16'!$D$15:$G$15,'[56]16'!$D$18:$G$18,'[56]16'!$D$21:$G$21,'[56]16'!$D$24:$G$24,'[56]16'!$D$27:$G$27,'[56]16'!$D$30:$G$31,'[56]16'!$D$38:$G$38,'[56]16'!$D$44:$G$44,'[56]16'!$D$47:$G$47,'[56]16'!$D$10:$G$10</definedName>
    <definedName name="T16?unit?ТРУБ" localSheetId="4">#REF!</definedName>
    <definedName name="T16?unit?ТРУБ" localSheetId="0">#REF!</definedName>
    <definedName name="T16?unit?ТРУБ" localSheetId="1">#REF!</definedName>
    <definedName name="T16?unit?ТРУБ" localSheetId="3">#REF!</definedName>
    <definedName name="T16?unit?ТРУБ">#REF!</definedName>
    <definedName name="T16?unit?ЧЕЛ">'[56]16'!$D$37:$G$37,'[56]16'!$D$43:$G$43,'[56]16'!$D$7:$G$8</definedName>
    <definedName name="T16?Units" localSheetId="4">#REF!</definedName>
    <definedName name="T16?Units" localSheetId="0">#REF!</definedName>
    <definedName name="T16?Units" localSheetId="1">#REF!</definedName>
    <definedName name="T16?Units" localSheetId="3">#REF!</definedName>
    <definedName name="T16?Units">#REF!</definedName>
    <definedName name="T16_Copy" localSheetId="4">#REF!</definedName>
    <definedName name="T16_Copy" localSheetId="0">#REF!</definedName>
    <definedName name="T16_Copy" localSheetId="1">#REF!</definedName>
    <definedName name="T16_Copy" localSheetId="3">#REF!</definedName>
    <definedName name="T16_Copy">#REF!</definedName>
    <definedName name="T16_Copy2" localSheetId="4">#REF!</definedName>
    <definedName name="T16_Copy2" localSheetId="0">#REF!</definedName>
    <definedName name="T16_Copy2" localSheetId="1">#REF!</definedName>
    <definedName name="T16_Copy2" localSheetId="3">#REF!</definedName>
    <definedName name="T16_Copy2">#REF!</definedName>
    <definedName name="T16_Protect" localSheetId="4">'[43]16'!$G$44:$K$44,'[43]16'!$G$7:$K$8,[0]!P1_T16_Protect</definedName>
    <definedName name="T16_Protect" localSheetId="0">'[43]16'!$G$44:$K$44,'[43]16'!$G$7:$K$8,[2]!P1_T16_Protect</definedName>
    <definedName name="T16_Protect" localSheetId="1">'[43]16'!$G$44:$K$44,'[43]16'!$G$7:$K$8,P1_T16_Protect</definedName>
    <definedName name="T16_Protect" localSheetId="2">'[43]16'!$G$44:$K$44,'[43]16'!$G$7:$K$8,P1_T16_Protect</definedName>
    <definedName name="T16_Protect" localSheetId="3">'[43]16'!$G$44:$K$44,'[43]16'!$G$7:$K$8,[0]!P1_T16_Protect</definedName>
    <definedName name="T16_Protect">'[43]16'!$G$44:$K$44,'[43]16'!$G$7:$K$8,P1_T16_Protect</definedName>
    <definedName name="T17.1?axis?C?НП">'[44]17.1'!$E$6:$L$16, '[44]17.1'!$E$18:$L$28</definedName>
    <definedName name="T17.1?axis?C?НП?" localSheetId="4">#REF!</definedName>
    <definedName name="T17.1?axis?C?НП?" localSheetId="0">#REF!</definedName>
    <definedName name="T17.1?axis?C?НП?" localSheetId="1">#REF!</definedName>
    <definedName name="T17.1?axis?C?НП?" localSheetId="3">#REF!</definedName>
    <definedName name="T17.1?axis?C?НП?">#REF!</definedName>
    <definedName name="T17.1?axis?R?ВОБР" localSheetId="4">#REF!</definedName>
    <definedName name="T17.1?axis?R?ВОБР" localSheetId="0">#REF!</definedName>
    <definedName name="T17.1?axis?R?ВОБР" localSheetId="1">#REF!</definedName>
    <definedName name="T17.1?axis?R?ВОБР" localSheetId="3">#REF!</definedName>
    <definedName name="T17.1?axis?R?ВОБР">#REF!</definedName>
    <definedName name="T17.1?axis?R?ВОБР?" localSheetId="4">#REF!</definedName>
    <definedName name="T17.1?axis?R?ВОБР?" localSheetId="0">#REF!</definedName>
    <definedName name="T17.1?axis?R?ВОБР?" localSheetId="1">#REF!</definedName>
    <definedName name="T17.1?axis?R?ВОБР?" localSheetId="3">#REF!</definedName>
    <definedName name="T17.1?axis?R?ВОБР?">#REF!</definedName>
    <definedName name="T17.1?axis?R?НАП" localSheetId="4">#REF!</definedName>
    <definedName name="T17.1?axis?R?НАП" localSheetId="0">#REF!</definedName>
    <definedName name="T17.1?axis?R?НАП" localSheetId="1">#REF!</definedName>
    <definedName name="T17.1?axis?R?НАП" localSheetId="3">#REF!</definedName>
    <definedName name="T17.1?axis?R?НАП">#REF!</definedName>
    <definedName name="T17.1?axis?R?НАП?" localSheetId="4">#REF!</definedName>
    <definedName name="T17.1?axis?R?НАП?" localSheetId="0">#REF!</definedName>
    <definedName name="T17.1?axis?R?НАП?" localSheetId="1">#REF!</definedName>
    <definedName name="T17.1?axis?R?НАП?" localSheetId="3">#REF!</definedName>
    <definedName name="T17.1?axis?R?НАП?">#REF!</definedName>
    <definedName name="T17.1?axis?ПРД?БАЗ" localSheetId="4">#REF!</definedName>
    <definedName name="T17.1?axis?ПРД?БАЗ" localSheetId="0">#REF!</definedName>
    <definedName name="T17.1?axis?ПРД?БАЗ" localSheetId="1">#REF!</definedName>
    <definedName name="T17.1?axis?ПРД?БАЗ" localSheetId="3">#REF!</definedName>
    <definedName name="T17.1?axis?ПРД?БАЗ">#REF!</definedName>
    <definedName name="T17.1?axis?ПРД?РЕГ" localSheetId="4">#REF!</definedName>
    <definedName name="T17.1?axis?ПРД?РЕГ" localSheetId="0">#REF!</definedName>
    <definedName name="T17.1?axis?ПРД?РЕГ" localSheetId="1">#REF!</definedName>
    <definedName name="T17.1?axis?ПРД?РЕГ" localSheetId="3">#REF!</definedName>
    <definedName name="T17.1?axis?ПРД?РЕГ">#REF!</definedName>
    <definedName name="T17.1?Data">'[44]17.1'!$E$6:$L$16, '[44]17.1'!$N$6:$N$16, '[44]17.1'!$E$18:$L$28, '[44]17.1'!$N$18:$N$28</definedName>
    <definedName name="T17.1?item_ext?ВСЕГО">'[44]17.1'!$N$6:$N$16, '[44]17.1'!$N$18:$N$28</definedName>
    <definedName name="T17.1?item_ext?НАП" localSheetId="4">#REF!</definedName>
    <definedName name="T17.1?item_ext?НАП" localSheetId="0">#REF!</definedName>
    <definedName name="T17.1?item_ext?НАП" localSheetId="1">#REF!</definedName>
    <definedName name="T17.1?item_ext?НАП" localSheetId="3">#REF!</definedName>
    <definedName name="T17.1?item_ext?НАП">#REF!</definedName>
    <definedName name="T17.1?L1">'[44]17.1'!$A$6:$N$6, '[44]17.1'!$A$18:$N$18</definedName>
    <definedName name="T17.1?L2">'[44]17.1'!$A$7:$N$7, '[44]17.1'!$A$19:$N$19</definedName>
    <definedName name="T17.1?L3">'[44]17.1'!$A$8:$N$8, '[44]17.1'!$A$20:$N$20</definedName>
    <definedName name="T17.1?L3.1">'[44]17.1'!$A$9:$N$9, '[44]17.1'!$A$21:$N$21</definedName>
    <definedName name="T17.1?L4">'[44]17.1'!$A$10:$N$10, '[44]17.1'!$A$22:$N$22</definedName>
    <definedName name="T17.1?L4.1">'[44]17.1'!$A$11:$N$11, '[44]17.1'!$A$23:$N$23</definedName>
    <definedName name="T17.1?L5">'[44]17.1'!$A$12:$N$12, '[44]17.1'!$A$24:$N$24</definedName>
    <definedName name="T17.1?L5.1">'[44]17.1'!$A$13:$N$13, '[44]17.1'!$A$25:$N$25</definedName>
    <definedName name="T17.1?L6">'[44]17.1'!$A$14:$N$14, '[44]17.1'!$A$26:$N$26</definedName>
    <definedName name="T17.1?L7">'[44]17.1'!$A$15:$N$15, '[44]17.1'!$A$27:$N$27</definedName>
    <definedName name="T17.1?L8">'[44]17.1'!$A$16:$N$16, '[44]17.1'!$A$28:$N$28</definedName>
    <definedName name="T17.1?Name" localSheetId="4">#REF!</definedName>
    <definedName name="T17.1?Name" localSheetId="0">#REF!</definedName>
    <definedName name="T17.1?Name" localSheetId="1">#REF!</definedName>
    <definedName name="T17.1?Name" localSheetId="3">#REF!</definedName>
    <definedName name="T17.1?Name">#REF!</definedName>
    <definedName name="T17.1?Table" localSheetId="4">#REF!</definedName>
    <definedName name="T17.1?Table" localSheetId="0">#REF!</definedName>
    <definedName name="T17.1?Table" localSheetId="1">#REF!</definedName>
    <definedName name="T17.1?Table" localSheetId="3">#REF!</definedName>
    <definedName name="T17.1?Table">#REF!</definedName>
    <definedName name="T17.1?Title" localSheetId="4">#REF!</definedName>
    <definedName name="T17.1?Title" localSheetId="0">#REF!</definedName>
    <definedName name="T17.1?Title" localSheetId="1">#REF!</definedName>
    <definedName name="T17.1?Title" localSheetId="3">#REF!</definedName>
    <definedName name="T17.1?Title">#REF!</definedName>
    <definedName name="T17.1?unit?РУБ">'[44]17.1'!$D$9:$N$9, '[44]17.1'!$D$11:$N$11, '[44]17.1'!$D$13:$N$13, '[44]17.1'!$D$21:$N$21, '[44]17.1'!$D$23:$N$23, '[44]17.1'!$D$25:$N$25</definedName>
    <definedName name="T17.1?unit?ТРУБ">'[44]17.1'!$D$8:$N$8, '[44]17.1'!$D$10:$N$10, '[44]17.1'!$D$12:$N$12, '[44]17.1'!$D$14:$N$16, '[44]17.1'!$D$20:$N$20, '[44]17.1'!$D$22:$N$22, '[44]17.1'!$D$24:$N$24, '[44]17.1'!$D$26:$N$28</definedName>
    <definedName name="T17.1?unit?ЧДН">'[44]17.1'!$D$7:$N$7, '[44]17.1'!$D$19:$N$19</definedName>
    <definedName name="T17.1?unit?ЧЕЛ">'[44]17.1'!$D$18:$N$18, '[44]17.1'!$D$6:$N$6</definedName>
    <definedName name="T17.1_Copy" localSheetId="4">#REF!</definedName>
    <definedName name="T17.1_Copy" localSheetId="0">#REF!</definedName>
    <definedName name="T17.1_Copy" localSheetId="1">#REF!</definedName>
    <definedName name="T17.1_Copy" localSheetId="3">#REF!</definedName>
    <definedName name="T17.1_Copy">#REF!</definedName>
    <definedName name="T17.1_Protect">'[43]17.1'!$D$14:$F$17,'[43]17.1'!$D$19:$F$22,'[43]17.1'!$I$9:$I$12,'[43]17.1'!$I$14:$I$17,'[43]17.1'!$I$19:$I$22,'[43]17.1'!$D$9:$F$12</definedName>
    <definedName name="T17?axis?ПРД?БАЗ">'[44]17'!$I$6:$J$13,'[44]17'!$F$6:$G$13</definedName>
    <definedName name="T17?axis?ПРД?ПРЕД">'[44]17'!$K$6:$L$13,'[44]17'!$D$6:$E$13</definedName>
    <definedName name="T17?axis?ПРД?РЕГ" localSheetId="4">#REF!</definedName>
    <definedName name="T17?axis?ПРД?РЕГ" localSheetId="0">#REF!</definedName>
    <definedName name="T17?axis?ПРД?РЕГ" localSheetId="1">#REF!</definedName>
    <definedName name="T17?axis?ПРД?РЕГ" localSheetId="3">#REF!</definedName>
    <definedName name="T17?axis?ПРД?РЕГ">#REF!</definedName>
    <definedName name="T17?axis?ПФ?ПЛАН">'[44]17'!$I$6:$I$13,'[44]17'!$D$6:$D$13,'[44]17'!$K$6:$K$13,'[44]17'!$F$6:$F$13</definedName>
    <definedName name="T17?axis?ПФ?ФАКТ">'[44]17'!$J$6:$J$13,'[44]17'!$E$6:$E$13,'[44]17'!$L$6:$L$13,'[44]17'!$G$6:$G$13</definedName>
    <definedName name="T17?Data" localSheetId="4">#REF!</definedName>
    <definedName name="T17?Data" localSheetId="0">#REF!</definedName>
    <definedName name="T17?Data" localSheetId="1">#REF!</definedName>
    <definedName name="T17?Data" localSheetId="3">#REF!</definedName>
    <definedName name="T17?Data">#REF!</definedName>
    <definedName name="T17?item_ext?ВСЕГО" localSheetId="4">#REF!</definedName>
    <definedName name="T17?item_ext?ВСЕГО" localSheetId="0">#REF!</definedName>
    <definedName name="T17?item_ext?ВСЕГО" localSheetId="1">#REF!</definedName>
    <definedName name="T17?item_ext?ВСЕГО" localSheetId="3">#REF!</definedName>
    <definedName name="T17?item_ext?ВСЕГО">#REF!</definedName>
    <definedName name="T17?item_ext?ПТЭ" localSheetId="4">#REF!</definedName>
    <definedName name="T17?item_ext?ПТЭ" localSheetId="0">#REF!</definedName>
    <definedName name="T17?item_ext?ПТЭ" localSheetId="1">#REF!</definedName>
    <definedName name="T17?item_ext?ПТЭ" localSheetId="3">#REF!</definedName>
    <definedName name="T17?item_ext?ПТЭ">#REF!</definedName>
    <definedName name="T17?item_ext?ПЭ" localSheetId="4">#REF!</definedName>
    <definedName name="T17?item_ext?ПЭ" localSheetId="0">#REF!</definedName>
    <definedName name="T17?item_ext?ПЭ" localSheetId="1">#REF!</definedName>
    <definedName name="T17?item_ext?ПЭ" localSheetId="3">#REF!</definedName>
    <definedName name="T17?item_ext?ПЭ">#REF!</definedName>
    <definedName name="T17?item_ext?РОСТ" localSheetId="4">#REF!</definedName>
    <definedName name="T17?item_ext?РОСТ" localSheetId="0">#REF!</definedName>
    <definedName name="T17?item_ext?РОСТ" localSheetId="1">#REF!</definedName>
    <definedName name="T17?item_ext?РОСТ" localSheetId="3">#REF!</definedName>
    <definedName name="T17?item_ext?РОСТ">#REF!</definedName>
    <definedName name="T17?item_ext?ТЭ" localSheetId="4">#REF!</definedName>
    <definedName name="T17?item_ext?ТЭ" localSheetId="0">#REF!</definedName>
    <definedName name="T17?item_ext?ТЭ" localSheetId="1">#REF!</definedName>
    <definedName name="T17?item_ext?ТЭ" localSheetId="3">#REF!</definedName>
    <definedName name="T17?item_ext?ТЭ">#REF!</definedName>
    <definedName name="T17?item_ext?ЭЭ" localSheetId="4">#REF!</definedName>
    <definedName name="T17?item_ext?ЭЭ" localSheetId="0">#REF!</definedName>
    <definedName name="T17?item_ext?ЭЭ" localSheetId="1">#REF!</definedName>
    <definedName name="T17?item_ext?ЭЭ" localSheetId="3">#REF!</definedName>
    <definedName name="T17?item_ext?ЭЭ">#REF!</definedName>
    <definedName name="T17?L1" localSheetId="4">#REF!</definedName>
    <definedName name="T17?L1" localSheetId="0">#REF!</definedName>
    <definedName name="T17?L1" localSheetId="1">#REF!</definedName>
    <definedName name="T17?L1" localSheetId="3">#REF!</definedName>
    <definedName name="T17?L1">#REF!</definedName>
    <definedName name="T17?L2" localSheetId="4">#REF!</definedName>
    <definedName name="T17?L2" localSheetId="0">#REF!</definedName>
    <definedName name="T17?L2" localSheetId="1">#REF!</definedName>
    <definedName name="T17?L2" localSheetId="3">#REF!</definedName>
    <definedName name="T17?L2">#REF!</definedName>
    <definedName name="T17?L3" localSheetId="4">#REF!</definedName>
    <definedName name="T17?L3" localSheetId="0">#REF!</definedName>
    <definedName name="T17?L3" localSheetId="1">#REF!</definedName>
    <definedName name="T17?L3" localSheetId="3">#REF!</definedName>
    <definedName name="T17?L3">#REF!</definedName>
    <definedName name="T17?L4" localSheetId="4">#REF!</definedName>
    <definedName name="T17?L4" localSheetId="0">#REF!</definedName>
    <definedName name="T17?L4" localSheetId="1">#REF!</definedName>
    <definedName name="T17?L4" localSheetId="3">#REF!</definedName>
    <definedName name="T17?L4">#REF!</definedName>
    <definedName name="T17?L5" localSheetId="4">#REF!</definedName>
    <definedName name="T17?L5" localSheetId="0">#REF!</definedName>
    <definedName name="T17?L5" localSheetId="1">#REF!</definedName>
    <definedName name="T17?L5" localSheetId="3">#REF!</definedName>
    <definedName name="T17?L5">#REF!</definedName>
    <definedName name="T17?L6" localSheetId="4">#REF!</definedName>
    <definedName name="T17?L6" localSheetId="0">#REF!</definedName>
    <definedName name="T17?L6" localSheetId="1">#REF!</definedName>
    <definedName name="T17?L6" localSheetId="3">#REF!</definedName>
    <definedName name="T17?L6">#REF!</definedName>
    <definedName name="T17?L7">'[30]29'!$L$60,'[30]29'!$O$60,'[30]29'!$F$60,'[30]29'!$I$60</definedName>
    <definedName name="T17?L8" localSheetId="4">#REF!</definedName>
    <definedName name="T17?L8" localSheetId="0">#REF!</definedName>
    <definedName name="T17?L8" localSheetId="1">#REF!</definedName>
    <definedName name="T17?L8" localSheetId="3">#REF!</definedName>
    <definedName name="T17?L8">#REF!</definedName>
    <definedName name="T17?Name" localSheetId="4">#REF!</definedName>
    <definedName name="T17?Name" localSheetId="0">#REF!</definedName>
    <definedName name="T17?Name" localSheetId="1">#REF!</definedName>
    <definedName name="T17?Name" localSheetId="3">#REF!</definedName>
    <definedName name="T17?Name">#REF!</definedName>
    <definedName name="T17?Table" localSheetId="4">#REF!</definedName>
    <definedName name="T17?Table" localSheetId="0">#REF!</definedName>
    <definedName name="T17?Table" localSheetId="1">#REF!</definedName>
    <definedName name="T17?Table" localSheetId="3">#REF!</definedName>
    <definedName name="T17?Table">#REF!</definedName>
    <definedName name="T17?Title" localSheetId="4">#REF!</definedName>
    <definedName name="T17?Title" localSheetId="0">#REF!</definedName>
    <definedName name="T17?Title" localSheetId="1">#REF!</definedName>
    <definedName name="T17?Title" localSheetId="3">#REF!</definedName>
    <definedName name="T17?Title">#REF!</definedName>
    <definedName name="T17?unit?ГКАЛЧ">'[30]29'!$M$26:$M$33,'[30]29'!$P$26:$P$33,'[30]29'!$G$52:$G$59,'[30]29'!$J$52:$J$59,'[30]29'!$M$52:$M$59,'[30]29'!$P$52:$P$59,'[30]29'!$G$26:$G$33,'[30]29'!$J$26:$J$33</definedName>
    <definedName name="T17?unit?ПРЦ" localSheetId="4">#REF!</definedName>
    <definedName name="T17?unit?ПРЦ" localSheetId="0">#REF!</definedName>
    <definedName name="T17?unit?ПРЦ" localSheetId="1">#REF!</definedName>
    <definedName name="T17?unit?ПРЦ" localSheetId="3">#REF!</definedName>
    <definedName name="T17?unit?ПРЦ">#REF!</definedName>
    <definedName name="T17?unit?РУБ.ГКАЛ" localSheetId="4">'[30]29'!$O$18:$O$25,[0]!P1_T17?unit?РУБ.ГКАЛ,[0]!P2_T17?unit?РУБ.ГКАЛ</definedName>
    <definedName name="T17?unit?РУБ.ГКАЛ" localSheetId="0">'[30]29'!$O$18:$O$25,[2]!P1_T17?unit?РУБ.ГКАЛ,[2]!P2_T17?unit?РУБ.ГКАЛ</definedName>
    <definedName name="T17?unit?РУБ.ГКАЛ" localSheetId="1">'[30]29'!$O$18:$O$25,P1_T17?unit?РУБ.ГКАЛ,P2_T17?unit?РУБ.ГКАЛ</definedName>
    <definedName name="T17?unit?РУБ.ГКАЛ" localSheetId="2">'[30]29'!$O$18:$O$25,P1_T17?unit?РУБ.ГКАЛ,P2_T17?unit?РУБ.ГКАЛ</definedName>
    <definedName name="T17?unit?РУБ.ГКАЛ" localSheetId="3">'[30]29'!$O$18:$O$25,[0]!P1_T17?unit?РУБ.ГКАЛ,[0]!P2_T17?unit?РУБ.ГКАЛ</definedName>
    <definedName name="T17?unit?РУБ.ГКАЛ">'[30]29'!$O$18:$O$25,P1_T17?unit?РУБ.ГКАЛ,P2_T17?unit?РУБ.ГКАЛ</definedName>
    <definedName name="T17?unit?ТГКАЛ" localSheetId="4">'[30]29'!$P$18:$P$25,[0]!P1_T17?unit?ТГКАЛ,[0]!P2_T17?unit?ТГКАЛ</definedName>
    <definedName name="T17?unit?ТГКАЛ" localSheetId="0">'[30]29'!$P$18:$P$25,[2]!P1_T17?unit?ТГКАЛ,[2]!P2_T17?unit?ТГКАЛ</definedName>
    <definedName name="T17?unit?ТГКАЛ" localSheetId="1">'[30]29'!$P$18:$P$25,P1_T17?unit?ТГКАЛ,P2_T17?unit?ТГКАЛ</definedName>
    <definedName name="T17?unit?ТГКАЛ" localSheetId="2">'[30]29'!$P$18:$P$25,P1_T17?unit?ТГКАЛ,P2_T17?unit?ТГКАЛ</definedName>
    <definedName name="T17?unit?ТГКАЛ" localSheetId="3">'[30]29'!$P$18:$P$25,[0]!P1_T17?unit?ТГКАЛ,[0]!P2_T17?unit?ТГКАЛ</definedName>
    <definedName name="T17?unit?ТГКАЛ">'[30]29'!$P$18:$P$25,P1_T17?unit?ТГКАЛ,P2_T17?unit?ТГКАЛ</definedName>
    <definedName name="T17?unit?ТРУБ" localSheetId="4">#REF!</definedName>
    <definedName name="T17?unit?ТРУБ" localSheetId="0">#REF!</definedName>
    <definedName name="T17?unit?ТРУБ" localSheetId="1">#REF!</definedName>
    <definedName name="T17?unit?ТРУБ" localSheetId="3">#REF!</definedName>
    <definedName name="T17?unit?ТРУБ">#REF!</definedName>
    <definedName name="T17?unit?ТРУБ.ГКАЛЧ.МЕС">'[30]29'!$L$26:$L$33,'[30]29'!$O$26:$O$33,'[30]29'!$F$52:$F$59,'[30]29'!$I$52:$I$59,'[30]29'!$L$52:$L$59,'[30]29'!$O$52:$O$59,'[30]29'!$F$26:$F$33,'[30]29'!$I$26:$I$33</definedName>
    <definedName name="T17?unit?ЧДН" localSheetId="4">#REF!</definedName>
    <definedName name="T17?unit?ЧДН" localSheetId="0">#REF!</definedName>
    <definedName name="T17?unit?ЧДН" localSheetId="1">#REF!</definedName>
    <definedName name="T17?unit?ЧДН" localSheetId="3">#REF!</definedName>
    <definedName name="T17?unit?ЧДН">#REF!</definedName>
    <definedName name="T17?unit?ЧЕЛ" localSheetId="4">#REF!</definedName>
    <definedName name="T17?unit?ЧЕЛ" localSheetId="0">#REF!</definedName>
    <definedName name="T17?unit?ЧЕЛ" localSheetId="1">#REF!</definedName>
    <definedName name="T17?unit?ЧЕЛ" localSheetId="3">#REF!</definedName>
    <definedName name="T17?unit?ЧЕЛ">#REF!</definedName>
    <definedName name="T17_Protect" localSheetId="4">#REF!,#REF!,P1_T17_Protect</definedName>
    <definedName name="T17_Protect" localSheetId="0">#REF!,#REF!,P1_T17_Protect</definedName>
    <definedName name="T17_Protect" localSheetId="1">#REF!,#REF!,P1_T17_Protect</definedName>
    <definedName name="T17_Protect" localSheetId="2">#REF!,#REF!,P1_T17_Protect</definedName>
    <definedName name="T17_Protect" localSheetId="3">#REF!,#REF!,P1_T17_Protect</definedName>
    <definedName name="T17_Protect">#REF!,#REF!,P1_T17_Protect</definedName>
    <definedName name="T17_Protection" localSheetId="4">[0]!P2_T17_Protection,[0]!P3_T17_Protection,[0]!P4_T17_Protection,[0]!P5_T17_Protection,'12.-2019'!P6_T17_Protection</definedName>
    <definedName name="T17_Protection" localSheetId="0">[2]!P2_T17_Protection,[2]!P3_T17_Protection,[2]!P4_T17_Protection,[2]!P5_T17_Protection,'7.1.- 2019'!P6_T17_Protection</definedName>
    <definedName name="T17_Protection" localSheetId="1">P2_T17_Protection,P3_T17_Protection,P4_T17_Protection,P5_T17_Protection,'7.2.-2019'!P6_T17_Protection</definedName>
    <definedName name="T17_Protection" localSheetId="2">P2_T17_Protection,P3_T17_Protection,P4_T17_Protection,P5_T17_Protection,'8-2019'!P6_T17_Protection</definedName>
    <definedName name="T17_Protection" localSheetId="3">[0]!P2_T17_Protection,[0]!P3_T17_Protection,[0]!P4_T17_Protection,[0]!P5_T17_Protection,'9.-2019'!P6_T17_Protection</definedName>
    <definedName name="T17_Protection">P2_T17_Protection,P3_T17_Protection,P4_T17_Protection,P5_T17_Protection,P6_T17_Protection</definedName>
    <definedName name="T18.1?axis?C?ПЭ" localSheetId="4">#REF!</definedName>
    <definedName name="T18.1?axis?C?ПЭ" localSheetId="0">#REF!</definedName>
    <definedName name="T18.1?axis?C?ПЭ" localSheetId="1">#REF!</definedName>
    <definedName name="T18.1?axis?C?ПЭ" localSheetId="3">#REF!</definedName>
    <definedName name="T18.1?axis?C?ПЭ">#REF!</definedName>
    <definedName name="T18.1?axis?C?ПЭ?" localSheetId="4">#REF!</definedName>
    <definedName name="T18.1?axis?C?ПЭ?" localSheetId="0">#REF!</definedName>
    <definedName name="T18.1?axis?C?ПЭ?" localSheetId="1">#REF!</definedName>
    <definedName name="T18.1?axis?C?ПЭ?" localSheetId="3">#REF!</definedName>
    <definedName name="T18.1?axis?C?ПЭ?">#REF!</definedName>
    <definedName name="T18.1?axis?R?ВРАС" localSheetId="4">#REF!,#REF!</definedName>
    <definedName name="T18.1?axis?R?ВРАС" localSheetId="0">#REF!,#REF!</definedName>
    <definedName name="T18.1?axis?R?ВРАС" localSheetId="1">#REF!,#REF!</definedName>
    <definedName name="T18.1?axis?R?ВРАС" localSheetId="3">#REF!,#REF!</definedName>
    <definedName name="T18.1?axis?R?ВРАС">#REF!,#REF!</definedName>
    <definedName name="T18.1?axis?R?ВРАС?">'[54]18.1'!$B$28:$B$28,'[54]18.1'!$B$32:$B$32</definedName>
    <definedName name="T18.1?axis?ПРД?БАЗ" localSheetId="4">#REF!,#REF!</definedName>
    <definedName name="T18.1?axis?ПРД?БАЗ" localSheetId="0">#REF!,#REF!</definedName>
    <definedName name="T18.1?axis?ПРД?БАЗ" localSheetId="1">#REF!,#REF!</definedName>
    <definedName name="T18.1?axis?ПРД?БАЗ" localSheetId="3">#REF!,#REF!</definedName>
    <definedName name="T18.1?axis?ПРД?БАЗ">#REF!,#REF!</definedName>
    <definedName name="T18.1?axis?ПРД?РЕГ" localSheetId="4">#REF!,#REF!</definedName>
    <definedName name="T18.1?axis?ПРД?РЕГ" localSheetId="0">#REF!,#REF!</definedName>
    <definedName name="T18.1?axis?ПРД?РЕГ" localSheetId="1">#REF!,#REF!</definedName>
    <definedName name="T18.1?axis?ПРД?РЕГ" localSheetId="3">#REF!,#REF!</definedName>
    <definedName name="T18.1?axis?ПРД?РЕГ">#REF!,#REF!</definedName>
    <definedName name="T18.1?Data" localSheetId="4">'12.-2019'!P1_T18.1?Data,'12.-2019'!P2_T18.1?Data</definedName>
    <definedName name="T18.1?Data" localSheetId="0">'7.1.- 2019'!P1_T18.1?Data,'7.1.- 2019'!P2_T18.1?Data</definedName>
    <definedName name="T18.1?Data" localSheetId="1">'7.2.-2019'!P1_T18.1?Data,'7.2.-2019'!P2_T18.1?Data</definedName>
    <definedName name="T18.1?Data" localSheetId="2">P1_T18.1?Data,P2_T18.1?Data</definedName>
    <definedName name="T18.1?Data" localSheetId="3">'9.-2019'!P1_T18.1?Data,'9.-2019'!P2_T18.1?Data</definedName>
    <definedName name="T18.1?Data">P1_T18.1?Data,P2_T18.1?Data</definedName>
    <definedName name="T18.1?L1" localSheetId="4">#REF!,#REF!</definedName>
    <definedName name="T18.1?L1" localSheetId="0">#REF!,#REF!</definedName>
    <definedName name="T18.1?L1" localSheetId="1">#REF!,#REF!</definedName>
    <definedName name="T18.1?L1" localSheetId="3">#REF!,#REF!</definedName>
    <definedName name="T18.1?L1">#REF!,#REF!</definedName>
    <definedName name="T18.1?L10" localSheetId="4">#REF!,#REF!</definedName>
    <definedName name="T18.1?L10" localSheetId="0">#REF!,#REF!</definedName>
    <definedName name="T18.1?L10" localSheetId="1">#REF!,#REF!</definedName>
    <definedName name="T18.1?L10" localSheetId="3">#REF!,#REF!</definedName>
    <definedName name="T18.1?L10">#REF!,#REF!</definedName>
    <definedName name="T18.1?L11" localSheetId="4">#REF!,#REF!</definedName>
    <definedName name="T18.1?L11" localSheetId="0">#REF!,#REF!</definedName>
    <definedName name="T18.1?L11" localSheetId="1">#REF!,#REF!</definedName>
    <definedName name="T18.1?L11" localSheetId="3">#REF!,#REF!</definedName>
    <definedName name="T18.1?L11">#REF!,#REF!</definedName>
    <definedName name="T18.1?L12" localSheetId="4">#REF!,#REF!</definedName>
    <definedName name="T18.1?L12" localSheetId="0">#REF!,#REF!</definedName>
    <definedName name="T18.1?L12" localSheetId="1">#REF!,#REF!</definedName>
    <definedName name="T18.1?L12" localSheetId="3">#REF!,#REF!</definedName>
    <definedName name="T18.1?L12">#REF!,#REF!</definedName>
    <definedName name="T18.1?L13" localSheetId="4">#REF!,#REF!</definedName>
    <definedName name="T18.1?L13" localSheetId="0">#REF!,#REF!</definedName>
    <definedName name="T18.1?L13" localSheetId="1">#REF!,#REF!</definedName>
    <definedName name="T18.1?L13" localSheetId="3">#REF!,#REF!</definedName>
    <definedName name="T18.1?L13">#REF!,#REF!</definedName>
    <definedName name="T18.1?L14" localSheetId="4">#REF!,#REF!</definedName>
    <definedName name="T18.1?L14" localSheetId="0">#REF!,#REF!</definedName>
    <definedName name="T18.1?L14" localSheetId="1">#REF!,#REF!</definedName>
    <definedName name="T18.1?L14" localSheetId="3">#REF!,#REF!</definedName>
    <definedName name="T18.1?L14">#REF!,#REF!</definedName>
    <definedName name="T18.1?L15" localSheetId="4">#REF!,#REF!</definedName>
    <definedName name="T18.1?L15" localSheetId="0">#REF!,#REF!</definedName>
    <definedName name="T18.1?L15" localSheetId="1">#REF!,#REF!</definedName>
    <definedName name="T18.1?L15" localSheetId="3">#REF!,#REF!</definedName>
    <definedName name="T18.1?L15">#REF!,#REF!</definedName>
    <definedName name="T18.1?L15.1" localSheetId="4">#REF!,#REF!</definedName>
    <definedName name="T18.1?L15.1" localSheetId="0">#REF!,#REF!</definedName>
    <definedName name="T18.1?L15.1" localSheetId="1">#REF!,#REF!</definedName>
    <definedName name="T18.1?L15.1" localSheetId="3">#REF!,#REF!</definedName>
    <definedName name="T18.1?L15.1">#REF!,#REF!</definedName>
    <definedName name="T18.1?L15.1.1" localSheetId="4">#REF!,#REF!</definedName>
    <definedName name="T18.1?L15.1.1" localSheetId="0">#REF!,#REF!</definedName>
    <definedName name="T18.1?L15.1.1" localSheetId="1">#REF!,#REF!</definedName>
    <definedName name="T18.1?L15.1.1" localSheetId="3">#REF!,#REF!</definedName>
    <definedName name="T18.1?L15.1.1">#REF!,#REF!</definedName>
    <definedName name="T18.1?L15.1.2" localSheetId="4">#REF!,#REF!</definedName>
    <definedName name="T18.1?L15.1.2" localSheetId="0">#REF!,#REF!</definedName>
    <definedName name="T18.1?L15.1.2" localSheetId="1">#REF!,#REF!</definedName>
    <definedName name="T18.1?L15.1.2" localSheetId="3">#REF!,#REF!</definedName>
    <definedName name="T18.1?L15.1.2">#REF!,#REF!</definedName>
    <definedName name="T18.1?L16" localSheetId="4">#REF!,#REF!</definedName>
    <definedName name="T18.1?L16" localSheetId="0">#REF!,#REF!</definedName>
    <definedName name="T18.1?L16" localSheetId="1">#REF!,#REF!</definedName>
    <definedName name="T18.1?L16" localSheetId="3">#REF!,#REF!</definedName>
    <definedName name="T18.1?L16">#REF!,#REF!</definedName>
    <definedName name="T18.1?L16.1" localSheetId="4">#REF!,#REF!</definedName>
    <definedName name="T18.1?L16.1" localSheetId="0">#REF!,#REF!</definedName>
    <definedName name="T18.1?L16.1" localSheetId="1">#REF!,#REF!</definedName>
    <definedName name="T18.1?L16.1" localSheetId="3">#REF!,#REF!</definedName>
    <definedName name="T18.1?L16.1">#REF!,#REF!</definedName>
    <definedName name="T18.1?L2" localSheetId="4">#REF!,#REF!</definedName>
    <definedName name="T18.1?L2" localSheetId="0">#REF!,#REF!</definedName>
    <definedName name="T18.1?L2" localSheetId="1">#REF!,#REF!</definedName>
    <definedName name="T18.1?L2" localSheetId="3">#REF!,#REF!</definedName>
    <definedName name="T18.1?L2">#REF!,#REF!</definedName>
    <definedName name="T18.1?L3" localSheetId="4">#REF!,#REF!</definedName>
    <definedName name="T18.1?L3" localSheetId="0">#REF!,#REF!</definedName>
    <definedName name="T18.1?L3" localSheetId="1">#REF!,#REF!</definedName>
    <definedName name="T18.1?L3" localSheetId="3">#REF!,#REF!</definedName>
    <definedName name="T18.1?L3">#REF!,#REF!</definedName>
    <definedName name="T18.1?L4" localSheetId="4">#REF!,#REF!</definedName>
    <definedName name="T18.1?L4" localSheetId="0">#REF!,#REF!</definedName>
    <definedName name="T18.1?L4" localSheetId="1">#REF!,#REF!</definedName>
    <definedName name="T18.1?L4" localSheetId="3">#REF!,#REF!</definedName>
    <definedName name="T18.1?L4">#REF!,#REF!</definedName>
    <definedName name="T18.1?L5" localSheetId="4">#REF!,#REF!</definedName>
    <definedName name="T18.1?L5" localSheetId="0">#REF!,#REF!</definedName>
    <definedName name="T18.1?L5" localSheetId="1">#REF!,#REF!</definedName>
    <definedName name="T18.1?L5" localSheetId="3">#REF!,#REF!</definedName>
    <definedName name="T18.1?L5">#REF!,#REF!</definedName>
    <definedName name="T18.1?L6" localSheetId="4">#REF!,#REF!</definedName>
    <definedName name="T18.1?L6" localSheetId="0">#REF!,#REF!</definedName>
    <definedName name="T18.1?L6" localSheetId="1">#REF!,#REF!</definedName>
    <definedName name="T18.1?L6" localSheetId="3">#REF!,#REF!</definedName>
    <definedName name="T18.1?L6">#REF!,#REF!</definedName>
    <definedName name="T18.1?L6.1" localSheetId="4">#REF!,#REF!</definedName>
    <definedName name="T18.1?L6.1" localSheetId="0">#REF!,#REF!</definedName>
    <definedName name="T18.1?L6.1" localSheetId="1">#REF!,#REF!</definedName>
    <definedName name="T18.1?L6.1" localSheetId="3">#REF!,#REF!</definedName>
    <definedName name="T18.1?L6.1">#REF!,#REF!</definedName>
    <definedName name="T18.1?L6.2" localSheetId="4">#REF!,#REF!</definedName>
    <definedName name="T18.1?L6.2" localSheetId="0">#REF!,#REF!</definedName>
    <definedName name="T18.1?L6.2" localSheetId="1">#REF!,#REF!</definedName>
    <definedName name="T18.1?L6.2" localSheetId="3">#REF!,#REF!</definedName>
    <definedName name="T18.1?L6.2">#REF!,#REF!</definedName>
    <definedName name="T18.1?L6.3" localSheetId="4">#REF!,#REF!</definedName>
    <definedName name="T18.1?L6.3" localSheetId="0">#REF!,#REF!</definedName>
    <definedName name="T18.1?L6.3" localSheetId="1">#REF!,#REF!</definedName>
    <definedName name="T18.1?L6.3" localSheetId="3">#REF!,#REF!</definedName>
    <definedName name="T18.1?L6.3">#REF!,#REF!</definedName>
    <definedName name="T18.1?L7" localSheetId="4">#REF!,#REF!</definedName>
    <definedName name="T18.1?L7" localSheetId="0">#REF!,#REF!</definedName>
    <definedName name="T18.1?L7" localSheetId="1">#REF!,#REF!</definedName>
    <definedName name="T18.1?L7" localSheetId="3">#REF!,#REF!</definedName>
    <definedName name="T18.1?L7">#REF!,#REF!</definedName>
    <definedName name="T18.1?L8" localSheetId="4">#REF!,#REF!</definedName>
    <definedName name="T18.1?L8" localSheetId="0">#REF!,#REF!</definedName>
    <definedName name="T18.1?L8" localSheetId="1">#REF!,#REF!</definedName>
    <definedName name="T18.1?L8" localSheetId="3">#REF!,#REF!</definedName>
    <definedName name="T18.1?L8">#REF!,#REF!</definedName>
    <definedName name="T18.1?L9" localSheetId="4">#REF!,#REF!</definedName>
    <definedName name="T18.1?L9" localSheetId="0">#REF!,#REF!</definedName>
    <definedName name="T18.1?L9" localSheetId="1">#REF!,#REF!</definedName>
    <definedName name="T18.1?L9" localSheetId="3">#REF!,#REF!</definedName>
    <definedName name="T18.1?L9">#REF!,#REF!</definedName>
    <definedName name="T18.1?L9.1" localSheetId="4">#REF!,#REF!</definedName>
    <definedName name="T18.1?L9.1" localSheetId="0">#REF!,#REF!</definedName>
    <definedName name="T18.1?L9.1" localSheetId="1">#REF!,#REF!</definedName>
    <definedName name="T18.1?L9.1" localSheetId="3">#REF!,#REF!</definedName>
    <definedName name="T18.1?L9.1">#REF!,#REF!</definedName>
    <definedName name="T18.1?L9.2" localSheetId="4">#REF!,#REF!</definedName>
    <definedName name="T18.1?L9.2" localSheetId="0">#REF!,#REF!</definedName>
    <definedName name="T18.1?L9.2" localSheetId="1">#REF!,#REF!</definedName>
    <definedName name="T18.1?L9.2" localSheetId="3">#REF!,#REF!</definedName>
    <definedName name="T18.1?L9.2">#REF!,#REF!</definedName>
    <definedName name="T18.1?L9.3" localSheetId="4">#REF!,#REF!</definedName>
    <definedName name="T18.1?L9.3" localSheetId="0">#REF!,#REF!</definedName>
    <definedName name="T18.1?L9.3" localSheetId="1">#REF!,#REF!</definedName>
    <definedName name="T18.1?L9.3" localSheetId="3">#REF!,#REF!</definedName>
    <definedName name="T18.1?L9.3">#REF!,#REF!</definedName>
    <definedName name="T18.1?L9.4" localSheetId="4">#REF!,#REF!</definedName>
    <definedName name="T18.1?L9.4" localSheetId="0">#REF!,#REF!</definedName>
    <definedName name="T18.1?L9.4" localSheetId="1">#REF!,#REF!</definedName>
    <definedName name="T18.1?L9.4" localSheetId="3">#REF!,#REF!</definedName>
    <definedName name="T18.1?L9.4">#REF!,#REF!</definedName>
    <definedName name="T18.1?L9.5" localSheetId="4">#REF!,#REF!</definedName>
    <definedName name="T18.1?L9.5" localSheetId="0">#REF!,#REF!</definedName>
    <definedName name="T18.1?L9.5" localSheetId="1">#REF!,#REF!</definedName>
    <definedName name="T18.1?L9.5" localSheetId="3">#REF!,#REF!</definedName>
    <definedName name="T18.1?L9.5">#REF!,#REF!</definedName>
    <definedName name="T18.1?L9.5.x">'[54]18.1'!$C$28:$D$28,'[54]18.1'!$F$28:$G$28</definedName>
    <definedName name="T18.1?L9.6" localSheetId="4">#REF!,#REF!</definedName>
    <definedName name="T18.1?L9.6" localSheetId="0">#REF!,#REF!</definedName>
    <definedName name="T18.1?L9.6" localSheetId="1">#REF!,#REF!</definedName>
    <definedName name="T18.1?L9.6" localSheetId="3">#REF!,#REF!</definedName>
    <definedName name="T18.1?L9.6">#REF!,#REF!</definedName>
    <definedName name="T18.1?L9.6.x">'[54]18.1'!$C$32:$D$32,'[54]18.1'!$F$32:$G$32</definedName>
    <definedName name="T18.1?Name" localSheetId="4">#REF!</definedName>
    <definedName name="T18.1?Name" localSheetId="0">#REF!</definedName>
    <definedName name="T18.1?Name" localSheetId="1">#REF!</definedName>
    <definedName name="T18.1?Name" localSheetId="3">#REF!</definedName>
    <definedName name="T18.1?Name">#REF!</definedName>
    <definedName name="T18.1?Table" localSheetId="4">#REF!</definedName>
    <definedName name="T18.1?Table" localSheetId="0">#REF!</definedName>
    <definedName name="T18.1?Table" localSheetId="1">#REF!</definedName>
    <definedName name="T18.1?Table" localSheetId="3">#REF!</definedName>
    <definedName name="T18.1?Table">#REF!</definedName>
    <definedName name="T18.1?Title" localSheetId="4">#REF!</definedName>
    <definedName name="T18.1?Title" localSheetId="0">#REF!</definedName>
    <definedName name="T18.1?Title" localSheetId="1">#REF!</definedName>
    <definedName name="T18.1?Title" localSheetId="3">#REF!</definedName>
    <definedName name="T18.1?Title">#REF!</definedName>
    <definedName name="T18.1?unit?ТРУБ" localSheetId="4">#REF!</definedName>
    <definedName name="T18.1?unit?ТРУБ" localSheetId="0">#REF!</definedName>
    <definedName name="T18.1?unit?ТРУБ" localSheetId="1">#REF!</definedName>
    <definedName name="T18.1?unit?ТРУБ" localSheetId="3">#REF!</definedName>
    <definedName name="T18.1?unit?ТРУБ">#REF!</definedName>
    <definedName name="T18.2?axis?R?ВРАС">'[56]18.2'!$C$30:$D$30,'[56]18.2'!$C$34:$D$34</definedName>
    <definedName name="T18.2?axis?R?ВРАС?">'[54]18.2'!$B$31:$B$31,'[54]18.2'!$B$35:$B$35</definedName>
    <definedName name="T18.2?axis?R?НАП">'[56]18.2'!$C$40:$D$43,'[56]18.2'!$C$14:$D$17</definedName>
    <definedName name="T18.2?axis?R?НАП?">'[56]18.2'!$B$14:$B$17,'[56]18.2'!$B$40:$B$43</definedName>
    <definedName name="T18.2?Columns" localSheetId="4">#REF!</definedName>
    <definedName name="T18.2?Columns" localSheetId="0">#REF!</definedName>
    <definedName name="T18.2?Columns" localSheetId="1">#REF!</definedName>
    <definedName name="T18.2?Columns" localSheetId="3">#REF!</definedName>
    <definedName name="T18.2?Columns">#REF!</definedName>
    <definedName name="T18.2?Data">'[56]18.2'!$C$48:$D$49,'[56]18.2'!$C$8:$D$11,'[56]18.2'!$C$13:$D$22,'[56]18.2'!$C$24:$D$28,'[56]18.2'!$C$30:$D$30,'[56]18.2'!$C$32:$D$32,'[56]18.2'!$C$34:$D$34,'[56]18.2'!$C$36:$D$38,'[56]18.2'!$C$40:$D$46</definedName>
    <definedName name="T18.2?item_ext?ВСЕГО">'[54]18.2'!$C$9:$C$50,'[54]18.2'!$E$9:$E$50</definedName>
    <definedName name="T18.2?item_ext?СБЫТ" localSheetId="4">'[43]18.2'!#REF!,'[43]18.2'!#REF!</definedName>
    <definedName name="T18.2?item_ext?СБЫТ" localSheetId="0">'[43]18.2'!#REF!,'[43]18.2'!#REF!</definedName>
    <definedName name="T18.2?item_ext?СБЫТ" localSheetId="1">'[43]18.2'!#REF!,'[43]18.2'!#REF!</definedName>
    <definedName name="T18.2?item_ext?СБЫТ" localSheetId="3">'[43]18.2'!#REF!,'[43]18.2'!#REF!</definedName>
    <definedName name="T18.2?item_ext?СБЫТ">'[43]18.2'!#REF!,'[43]18.2'!#REF!</definedName>
    <definedName name="T18.2?ItemComments" localSheetId="4">#REF!</definedName>
    <definedName name="T18.2?ItemComments" localSheetId="0">#REF!</definedName>
    <definedName name="T18.2?ItemComments" localSheetId="1">#REF!</definedName>
    <definedName name="T18.2?ItemComments" localSheetId="3">#REF!</definedName>
    <definedName name="T18.2?ItemComments">#REF!</definedName>
    <definedName name="T18.2?Items" localSheetId="4">#REF!</definedName>
    <definedName name="T18.2?Items" localSheetId="0">#REF!</definedName>
    <definedName name="T18.2?Items" localSheetId="3">#REF!</definedName>
    <definedName name="T18.2?Items">#REF!</definedName>
    <definedName name="T18.2?L7.5.x">'[54]18.2'!$C$31:$F$31</definedName>
    <definedName name="T18.2?L7.6.x">'[54]18.2'!$C$35:$F$35</definedName>
    <definedName name="T18.2?Name" localSheetId="4">'[56]18.2'!#REF!</definedName>
    <definedName name="T18.2?Name" localSheetId="0">'[56]18.2'!#REF!</definedName>
    <definedName name="T18.2?Name" localSheetId="1">'[56]18.2'!#REF!</definedName>
    <definedName name="T18.2?Name" localSheetId="3">'[56]18.2'!#REF!</definedName>
    <definedName name="T18.2?Name">'[56]18.2'!#REF!</definedName>
    <definedName name="T18.2?Scope" localSheetId="4">#REF!</definedName>
    <definedName name="T18.2?Scope" localSheetId="0">#REF!</definedName>
    <definedName name="T18.2?Scope" localSheetId="1">#REF!</definedName>
    <definedName name="T18.2?Scope" localSheetId="3">#REF!</definedName>
    <definedName name="T18.2?Scope">#REF!</definedName>
    <definedName name="T18.2?Units" localSheetId="4">#REF!</definedName>
    <definedName name="T18.2?Units" localSheetId="0">#REF!</definedName>
    <definedName name="T18.2?Units" localSheetId="3">#REF!</definedName>
    <definedName name="T18.2?Units">#REF!</definedName>
    <definedName name="T18.2?ВРАС">'[43]18.2'!$B$34:$B$36,'[43]18.2'!$B$28:$B$30</definedName>
    <definedName name="T18.2_Protect" localSheetId="4">'[43]18.2'!$F$56:$J$57,'[43]18.2'!$F$60:$J$60,'[43]18.2'!$F$62:$J$65,'[43]18.2'!$F$6:$J$8,[0]!P1_T18.2_Protect</definedName>
    <definedName name="T18.2_Protect" localSheetId="0">'[43]18.2'!$F$56:$J$57,'[43]18.2'!$F$60:$J$60,'[43]18.2'!$F$62:$J$65,'[43]18.2'!$F$6:$J$8,[2]!P1_T18.2_Protect</definedName>
    <definedName name="T18.2_Protect" localSheetId="1">'[43]18.2'!$F$56:$J$57,'[43]18.2'!$F$60:$J$60,'[43]18.2'!$F$62:$J$65,'[43]18.2'!$F$6:$J$8,P1_T18.2_Protect</definedName>
    <definedName name="T18.2_Protect" localSheetId="2">'[43]18.2'!$F$56:$J$57,'[43]18.2'!$F$60:$J$60,'[43]18.2'!$F$62:$J$65,'[43]18.2'!$F$6:$J$8,P1_T18.2_Protect</definedName>
    <definedName name="T18.2_Protect" localSheetId="3">'[43]18.2'!$F$56:$J$57,'[43]18.2'!$F$60:$J$60,'[43]18.2'!$F$62:$J$65,'[43]18.2'!$F$6:$J$8,[0]!P1_T18.2_Protect</definedName>
    <definedName name="T18.2_Protect">'[43]18.2'!$F$56:$J$57,'[43]18.2'!$F$60:$J$60,'[43]18.2'!$F$62:$J$65,'[43]18.2'!$F$6:$J$8,P1_T18.2_Protect</definedName>
    <definedName name="T18?axis?R?ВРАС" localSheetId="4">#REF!,#REF!</definedName>
    <definedName name="T18?axis?R?ВРАС" localSheetId="0">#REF!,#REF!</definedName>
    <definedName name="T18?axis?R?ВРАС" localSheetId="1">#REF!,#REF!</definedName>
    <definedName name="T18?axis?R?ВРАС" localSheetId="3">#REF!,#REF!</definedName>
    <definedName name="T18?axis?R?ВРАС">#REF!,#REF!</definedName>
    <definedName name="T18?axis?R?ВРАС?" localSheetId="4">#REF!,#REF!</definedName>
    <definedName name="T18?axis?R?ВРАС?" localSheetId="0">#REF!,#REF!</definedName>
    <definedName name="T18?axis?R?ВРАС?" localSheetId="1">#REF!,#REF!</definedName>
    <definedName name="T18?axis?R?ВРАС?" localSheetId="3">#REF!,#REF!</definedName>
    <definedName name="T18?axis?R?ВРАС?">#REF!,#REF!</definedName>
    <definedName name="T18?axis?R?ДОГОВОР">'[44]18'!$D$14:$L$16,'[44]18'!$D$20:$L$22,'[44]18'!$D$26:$L$28,'[44]18'!$D$32:$L$34,'[44]18'!$D$38:$L$40,'[44]18'!$D$8:$L$10</definedName>
    <definedName name="T18?axis?R?ДОГОВОР?">'[44]18'!$B$14:$B$16,'[44]18'!$B$20:$B$22,'[44]18'!$B$26:$B$28,'[44]18'!$B$32:$B$34,'[44]18'!$B$38:$B$40,'[44]18'!$B$8:$B$10</definedName>
    <definedName name="T18?axis?ПРД?БАЗ">'[44]18'!$I$6:$J$42,'[44]18'!$F$6:$G$42</definedName>
    <definedName name="T18?axis?ПРД?ПРЕД">'[44]18'!$K$6:$L$42,'[44]18'!$D$6:$E$42</definedName>
    <definedName name="T18?axis?ПРД?РЕГ" localSheetId="4">#REF!</definedName>
    <definedName name="T18?axis?ПРД?РЕГ" localSheetId="0">#REF!</definedName>
    <definedName name="T18?axis?ПРД?РЕГ" localSheetId="1">#REF!</definedName>
    <definedName name="T18?axis?ПРД?РЕГ" localSheetId="3">#REF!</definedName>
    <definedName name="T18?axis?ПРД?РЕГ">#REF!</definedName>
    <definedName name="T18?axis?ПФ?ПЛАН">'[44]18'!$I$6:$I$42,'[44]18'!$D$6:$D$42,'[44]18'!$K$6:$K$42,'[44]18'!$F$6:$F$42</definedName>
    <definedName name="T18?axis?ПФ?ФАКТ">'[44]18'!$J$6:$J$42,'[44]18'!$E$6:$E$42,'[44]18'!$L$6:$L$42,'[44]18'!$G$6:$G$42</definedName>
    <definedName name="T18?Data" localSheetId="4">#REF!,#REF!,#REF!,#REF!,#REF!,#REF!,#REF!,#REF!,#REF!,#REF!</definedName>
    <definedName name="T18?Data" localSheetId="0">#REF!,#REF!,#REF!,#REF!,#REF!,#REF!,#REF!,#REF!,#REF!,#REF!</definedName>
    <definedName name="T18?Data" localSheetId="1">#REF!,#REF!,#REF!,#REF!,#REF!,#REF!,#REF!,#REF!,#REF!,#REF!</definedName>
    <definedName name="T18?Data" localSheetId="3">#REF!,#REF!,#REF!,#REF!,#REF!,#REF!,#REF!,#REF!,#REF!,#REF!</definedName>
    <definedName name="T18?Data">#REF!,#REF!,#REF!,#REF!,#REF!,#REF!,#REF!,#REF!,#REF!,#REF!</definedName>
    <definedName name="T18?L1" localSheetId="4">#REF!</definedName>
    <definedName name="T18?L1" localSheetId="0">#REF!</definedName>
    <definedName name="T18?L1" localSheetId="1">#REF!</definedName>
    <definedName name="T18?L1" localSheetId="3">#REF!</definedName>
    <definedName name="T18?L1">#REF!</definedName>
    <definedName name="T18?L10" localSheetId="4">#REF!</definedName>
    <definedName name="T18?L10" localSheetId="0">#REF!</definedName>
    <definedName name="T18?L10" localSheetId="1">#REF!</definedName>
    <definedName name="T18?L10" localSheetId="3">#REF!</definedName>
    <definedName name="T18?L10">#REF!</definedName>
    <definedName name="T18?L11" localSheetId="4">#REF!</definedName>
    <definedName name="T18?L11" localSheetId="0">#REF!</definedName>
    <definedName name="T18?L11" localSheetId="1">#REF!</definedName>
    <definedName name="T18?L11" localSheetId="3">#REF!</definedName>
    <definedName name="T18?L11">#REF!</definedName>
    <definedName name="T18?L11.1" localSheetId="4">#REF!</definedName>
    <definedName name="T18?L11.1" localSheetId="0">#REF!</definedName>
    <definedName name="T18?L11.1" localSheetId="1">#REF!</definedName>
    <definedName name="T18?L11.1" localSheetId="3">#REF!</definedName>
    <definedName name="T18?L11.1">#REF!</definedName>
    <definedName name="T18?L11.2" localSheetId="4">#REF!</definedName>
    <definedName name="T18?L11.2" localSheetId="0">#REF!</definedName>
    <definedName name="T18?L11.2" localSheetId="1">#REF!</definedName>
    <definedName name="T18?L11.2" localSheetId="3">#REF!</definedName>
    <definedName name="T18?L11.2">#REF!</definedName>
    <definedName name="T18?L12" localSheetId="4">#REF!</definedName>
    <definedName name="T18?L12" localSheetId="0">#REF!</definedName>
    <definedName name="T18?L12" localSheetId="1">#REF!</definedName>
    <definedName name="T18?L12" localSheetId="3">#REF!</definedName>
    <definedName name="T18?L12">#REF!</definedName>
    <definedName name="T18?L13" localSheetId="4">#REF!</definedName>
    <definedName name="T18?L13" localSheetId="0">#REF!</definedName>
    <definedName name="T18?L13" localSheetId="1">#REF!</definedName>
    <definedName name="T18?L13" localSheetId="3">#REF!</definedName>
    <definedName name="T18?L13">#REF!</definedName>
    <definedName name="T18?L14" localSheetId="4">#REF!</definedName>
    <definedName name="T18?L14" localSheetId="0">#REF!</definedName>
    <definedName name="T18?L14" localSheetId="1">#REF!</definedName>
    <definedName name="T18?L14" localSheetId="3">#REF!</definedName>
    <definedName name="T18?L14">#REF!</definedName>
    <definedName name="T18?L15" localSheetId="4">#REF!</definedName>
    <definedName name="T18?L15" localSheetId="0">#REF!</definedName>
    <definedName name="T18?L15" localSheetId="1">#REF!</definedName>
    <definedName name="T18?L15" localSheetId="3">#REF!</definedName>
    <definedName name="T18?L15">#REF!</definedName>
    <definedName name="T18?L16" localSheetId="4">#REF!</definedName>
    <definedName name="T18?L16" localSheetId="0">#REF!</definedName>
    <definedName name="T18?L16" localSheetId="1">#REF!</definedName>
    <definedName name="T18?L16" localSheetId="3">#REF!</definedName>
    <definedName name="T18?L16">#REF!</definedName>
    <definedName name="T18?L16.1" localSheetId="4">#REF!</definedName>
    <definedName name="T18?L16.1" localSheetId="0">#REF!</definedName>
    <definedName name="T18?L16.1" localSheetId="1">#REF!</definedName>
    <definedName name="T18?L16.1" localSheetId="3">#REF!</definedName>
    <definedName name="T18?L16.1">#REF!</definedName>
    <definedName name="T18?L16.1.1" localSheetId="4">#REF!</definedName>
    <definedName name="T18?L16.1.1" localSheetId="0">#REF!</definedName>
    <definedName name="T18?L16.1.1" localSheetId="1">#REF!</definedName>
    <definedName name="T18?L16.1.1" localSheetId="3">#REF!</definedName>
    <definedName name="T18?L16.1.1">#REF!</definedName>
    <definedName name="T18?L16.1.2" localSheetId="4">#REF!</definedName>
    <definedName name="T18?L16.1.2" localSheetId="0">#REF!</definedName>
    <definedName name="T18?L16.1.2" localSheetId="1">#REF!</definedName>
    <definedName name="T18?L16.1.2" localSheetId="3">#REF!</definedName>
    <definedName name="T18?L16.1.2">#REF!</definedName>
    <definedName name="T18?L16.1.3" localSheetId="4">#REF!</definedName>
    <definedName name="T18?L16.1.3" localSheetId="0">#REF!</definedName>
    <definedName name="T18?L16.1.3" localSheetId="1">#REF!</definedName>
    <definedName name="T18?L16.1.3" localSheetId="3">#REF!</definedName>
    <definedName name="T18?L16.1.3">#REF!</definedName>
    <definedName name="T18?L17" localSheetId="4">#REF!</definedName>
    <definedName name="T18?L17" localSheetId="0">#REF!</definedName>
    <definedName name="T18?L17" localSheetId="1">#REF!</definedName>
    <definedName name="T18?L17" localSheetId="3">#REF!</definedName>
    <definedName name="T18?L17">#REF!</definedName>
    <definedName name="T18?L17.1" localSheetId="4">#REF!</definedName>
    <definedName name="T18?L17.1" localSheetId="0">#REF!</definedName>
    <definedName name="T18?L17.1" localSheetId="1">#REF!</definedName>
    <definedName name="T18?L17.1" localSheetId="3">#REF!</definedName>
    <definedName name="T18?L17.1">#REF!</definedName>
    <definedName name="T18?L17.2" localSheetId="4">#REF!</definedName>
    <definedName name="T18?L17.2" localSheetId="0">#REF!</definedName>
    <definedName name="T18?L17.2" localSheetId="1">#REF!</definedName>
    <definedName name="T18?L17.2" localSheetId="3">#REF!</definedName>
    <definedName name="T18?L17.2">#REF!</definedName>
    <definedName name="T18?L17.3" localSheetId="4">#REF!</definedName>
    <definedName name="T18?L17.3" localSheetId="0">#REF!</definedName>
    <definedName name="T18?L17.3" localSheetId="1">#REF!</definedName>
    <definedName name="T18?L17.3" localSheetId="3">#REF!</definedName>
    <definedName name="T18?L17.3">#REF!</definedName>
    <definedName name="T18?L17.4" localSheetId="4">#REF!</definedName>
    <definedName name="T18?L17.4" localSheetId="0">#REF!</definedName>
    <definedName name="T18?L17.4" localSheetId="1">#REF!</definedName>
    <definedName name="T18?L17.4" localSheetId="3">#REF!</definedName>
    <definedName name="T18?L17.4">#REF!</definedName>
    <definedName name="T18?L18" localSheetId="4">#REF!</definedName>
    <definedName name="T18?L18" localSheetId="0">#REF!</definedName>
    <definedName name="T18?L18" localSheetId="1">#REF!</definedName>
    <definedName name="T18?L18" localSheetId="3">#REF!</definedName>
    <definedName name="T18?L18">#REF!</definedName>
    <definedName name="T18?L2" localSheetId="4">#REF!</definedName>
    <definedName name="T18?L2" localSheetId="0">#REF!</definedName>
    <definedName name="T18?L2" localSheetId="1">#REF!</definedName>
    <definedName name="T18?L2" localSheetId="3">#REF!</definedName>
    <definedName name="T18?L2">#REF!</definedName>
    <definedName name="T18?L3" localSheetId="4">#REF!</definedName>
    <definedName name="T18?L3" localSheetId="0">#REF!</definedName>
    <definedName name="T18?L3" localSheetId="1">#REF!</definedName>
    <definedName name="T18?L3" localSheetId="3">#REF!</definedName>
    <definedName name="T18?L3">#REF!</definedName>
    <definedName name="T18?L4" localSheetId="4">#REF!</definedName>
    <definedName name="T18?L4" localSheetId="0">#REF!</definedName>
    <definedName name="T18?L4" localSheetId="1">#REF!</definedName>
    <definedName name="T18?L4" localSheetId="3">#REF!</definedName>
    <definedName name="T18?L4">#REF!</definedName>
    <definedName name="T18?L5" localSheetId="4">#REF!</definedName>
    <definedName name="T18?L5" localSheetId="0">#REF!</definedName>
    <definedName name="T18?L5" localSheetId="1">#REF!</definedName>
    <definedName name="T18?L5" localSheetId="3">#REF!</definedName>
    <definedName name="T18?L5">#REF!</definedName>
    <definedName name="T18?L6" localSheetId="4">#REF!</definedName>
    <definedName name="T18?L6" localSheetId="0">#REF!</definedName>
    <definedName name="T18?L6" localSheetId="1">#REF!</definedName>
    <definedName name="T18?L6" localSheetId="3">#REF!</definedName>
    <definedName name="T18?L6">#REF!</definedName>
    <definedName name="T18?L6.1" localSheetId="4">#REF!</definedName>
    <definedName name="T18?L6.1" localSheetId="0">#REF!</definedName>
    <definedName name="T18?L6.1" localSheetId="1">#REF!</definedName>
    <definedName name="T18?L6.1" localSheetId="3">#REF!</definedName>
    <definedName name="T18?L6.1">#REF!</definedName>
    <definedName name="T18?L6.2" localSheetId="4">#REF!</definedName>
    <definedName name="T18?L6.2" localSheetId="0">#REF!</definedName>
    <definedName name="T18?L6.2" localSheetId="1">#REF!</definedName>
    <definedName name="T18?L6.2" localSheetId="3">#REF!</definedName>
    <definedName name="T18?L6.2">#REF!</definedName>
    <definedName name="T18?L6.3" localSheetId="4">#REF!</definedName>
    <definedName name="T18?L6.3" localSheetId="0">#REF!</definedName>
    <definedName name="T18?L6.3" localSheetId="1">#REF!</definedName>
    <definedName name="T18?L6.3" localSheetId="3">#REF!</definedName>
    <definedName name="T18?L6.3">#REF!</definedName>
    <definedName name="T18?L7" localSheetId="4">#REF!</definedName>
    <definedName name="T18?L7" localSheetId="0">#REF!</definedName>
    <definedName name="T18?L7" localSheetId="1">#REF!</definedName>
    <definedName name="T18?L7" localSheetId="3">#REF!</definedName>
    <definedName name="T18?L7">#REF!</definedName>
    <definedName name="T18?L8" localSheetId="4">#REF!</definedName>
    <definedName name="T18?L8" localSheetId="0">#REF!</definedName>
    <definedName name="T18?L8" localSheetId="1">#REF!</definedName>
    <definedName name="T18?L8" localSheetId="3">#REF!</definedName>
    <definedName name="T18?L8">#REF!</definedName>
    <definedName name="T18?L9" localSheetId="4">#REF!</definedName>
    <definedName name="T18?L9" localSheetId="0">#REF!</definedName>
    <definedName name="T18?L9" localSheetId="1">#REF!</definedName>
    <definedName name="T18?L9" localSheetId="3">#REF!</definedName>
    <definedName name="T18?L9">#REF!</definedName>
    <definedName name="T18?L9.1" localSheetId="4">#REF!</definedName>
    <definedName name="T18?L9.1" localSheetId="0">#REF!</definedName>
    <definedName name="T18?L9.1" localSheetId="1">#REF!</definedName>
    <definedName name="T18?L9.1" localSheetId="3">#REF!</definedName>
    <definedName name="T18?L9.1">#REF!</definedName>
    <definedName name="T18?L9.2" localSheetId="4">#REF!</definedName>
    <definedName name="T18?L9.2" localSheetId="0">#REF!</definedName>
    <definedName name="T18?L9.2" localSheetId="1">#REF!</definedName>
    <definedName name="T18?L9.2" localSheetId="3">#REF!</definedName>
    <definedName name="T18?L9.2">#REF!</definedName>
    <definedName name="T18?L9.3" localSheetId="4">#REF!</definedName>
    <definedName name="T18?L9.3" localSheetId="0">#REF!</definedName>
    <definedName name="T18?L9.3" localSheetId="1">#REF!</definedName>
    <definedName name="T18?L9.3" localSheetId="3">#REF!</definedName>
    <definedName name="T18?L9.3">#REF!</definedName>
    <definedName name="T18?L9.4" localSheetId="4">#REF!</definedName>
    <definedName name="T18?L9.4" localSheetId="0">#REF!</definedName>
    <definedName name="T18?L9.4" localSheetId="1">#REF!</definedName>
    <definedName name="T18?L9.4" localSheetId="3">#REF!</definedName>
    <definedName name="T18?L9.4">#REF!</definedName>
    <definedName name="T18?L9.5" localSheetId="4">#REF!</definedName>
    <definedName name="T18?L9.5" localSheetId="0">#REF!</definedName>
    <definedName name="T18?L9.5" localSheetId="1">#REF!</definedName>
    <definedName name="T18?L9.5" localSheetId="3">#REF!</definedName>
    <definedName name="T18?L9.5">#REF!</definedName>
    <definedName name="T18?L9.6" localSheetId="4">#REF!</definedName>
    <definedName name="T18?L9.6" localSheetId="0">#REF!</definedName>
    <definedName name="T18?L9.6" localSheetId="1">#REF!</definedName>
    <definedName name="T18?L9.6" localSheetId="3">#REF!</definedName>
    <definedName name="T18?L9.6">#REF!</definedName>
    <definedName name="T18?L9.6.x" localSheetId="4">#REF!</definedName>
    <definedName name="T18?L9.6.x" localSheetId="0">#REF!</definedName>
    <definedName name="T18?L9.6.x" localSheetId="1">#REF!</definedName>
    <definedName name="T18?L9.6.x" localSheetId="3">#REF!</definedName>
    <definedName name="T18?L9.6.x">#REF!</definedName>
    <definedName name="T18?L9.7" localSheetId="4">#REF!</definedName>
    <definedName name="T18?L9.7" localSheetId="0">#REF!</definedName>
    <definedName name="T18?L9.7" localSheetId="1">#REF!</definedName>
    <definedName name="T18?L9.7" localSheetId="3">#REF!</definedName>
    <definedName name="T18?L9.7">#REF!</definedName>
    <definedName name="T18?L9.7.x" localSheetId="4">#REF!</definedName>
    <definedName name="T18?L9.7.x" localSheetId="0">#REF!</definedName>
    <definedName name="T18?L9.7.x" localSheetId="1">#REF!</definedName>
    <definedName name="T18?L9.7.x" localSheetId="3">#REF!</definedName>
    <definedName name="T18?L9.7.x">#REF!</definedName>
    <definedName name="T18?Name" localSheetId="4">#REF!</definedName>
    <definedName name="T18?Name" localSheetId="0">#REF!</definedName>
    <definedName name="T18?Name" localSheetId="1">#REF!</definedName>
    <definedName name="T18?Name" localSheetId="3">#REF!</definedName>
    <definedName name="T18?Name">#REF!</definedName>
    <definedName name="T18?Table" localSheetId="4">#REF!</definedName>
    <definedName name="T18?Table" localSheetId="0">#REF!</definedName>
    <definedName name="T18?Table" localSheetId="1">#REF!</definedName>
    <definedName name="T18?Table" localSheetId="3">#REF!</definedName>
    <definedName name="T18?Table">#REF!</definedName>
    <definedName name="T18?Title" localSheetId="4">#REF!</definedName>
    <definedName name="T18?Title" localSheetId="0">#REF!</definedName>
    <definedName name="T18?Title" localSheetId="1">#REF!</definedName>
    <definedName name="T18?Title" localSheetId="3">#REF!</definedName>
    <definedName name="T18?Title">#REF!</definedName>
    <definedName name="T18?unit?ТРУБ" localSheetId="4">#REF!</definedName>
    <definedName name="T18?unit?ТРУБ" localSheetId="0">#REF!</definedName>
    <definedName name="T18?unit?ТРУБ" localSheetId="1">#REF!</definedName>
    <definedName name="T18?unit?ТРУБ" localSheetId="3">#REF!</definedName>
    <definedName name="T18?unit?ТРУБ">#REF!</definedName>
    <definedName name="T18_1_Copy1" localSheetId="4">#REF!</definedName>
    <definedName name="T18_1_Copy1" localSheetId="0">#REF!</definedName>
    <definedName name="T18_1_Copy1" localSheetId="1">#REF!</definedName>
    <definedName name="T18_1_Copy1" localSheetId="3">#REF!</definedName>
    <definedName name="T18_1_Copy1">#REF!</definedName>
    <definedName name="T18_1_Copy2" localSheetId="4">#REF!</definedName>
    <definedName name="T18_1_Copy2" localSheetId="0">#REF!</definedName>
    <definedName name="T18_1_Copy2" localSheetId="1">#REF!</definedName>
    <definedName name="T18_1_Copy2" localSheetId="3">#REF!</definedName>
    <definedName name="T18_1_Copy2">#REF!</definedName>
    <definedName name="T18_1_Copy3" localSheetId="4">#REF!</definedName>
    <definedName name="T18_1_Copy3" localSheetId="0">#REF!</definedName>
    <definedName name="T18_1_Copy3" localSheetId="1">#REF!</definedName>
    <definedName name="T18_1_Copy3" localSheetId="3">#REF!</definedName>
    <definedName name="T18_1_Copy3">#REF!</definedName>
    <definedName name="T18_1_Name1" localSheetId="4">#REF!</definedName>
    <definedName name="T18_1_Name1" localSheetId="0">#REF!</definedName>
    <definedName name="T18_1_Name1" localSheetId="1">#REF!</definedName>
    <definedName name="T18_1_Name1" localSheetId="3">#REF!</definedName>
    <definedName name="T18_1_Name1">#REF!</definedName>
    <definedName name="T18_1_Name2" localSheetId="4">#REF!</definedName>
    <definedName name="T18_1_Name2" localSheetId="0">#REF!</definedName>
    <definedName name="T18_1_Name2" localSheetId="1">#REF!</definedName>
    <definedName name="T18_1_Name2" localSheetId="3">#REF!</definedName>
    <definedName name="T18_1_Name2">#REF!</definedName>
    <definedName name="T18_1_Name3" localSheetId="4">#REF!</definedName>
    <definedName name="T18_1_Name3" localSheetId="0">#REF!</definedName>
    <definedName name="T18_1_Name3" localSheetId="1">#REF!</definedName>
    <definedName name="T18_1_Name3" localSheetId="3">#REF!</definedName>
    <definedName name="T18_1_Name3">#REF!</definedName>
    <definedName name="T18_Copy1" localSheetId="4">[55]страховые!#REF!</definedName>
    <definedName name="T18_Copy1" localSheetId="0">[55]страховые!#REF!</definedName>
    <definedName name="T18_Copy1" localSheetId="1">[55]страховые!#REF!</definedName>
    <definedName name="T18_Copy1" localSheetId="3">[55]страховые!#REF!</definedName>
    <definedName name="T18_Copy1">[55]страховые!#REF!</definedName>
    <definedName name="T18_Copy2" localSheetId="4">[55]страховые!#REF!</definedName>
    <definedName name="T18_Copy2" localSheetId="0">[55]страховые!#REF!</definedName>
    <definedName name="T18_Copy2" localSheetId="1">[55]страховые!#REF!</definedName>
    <definedName name="T18_Copy2" localSheetId="3">[55]страховые!#REF!</definedName>
    <definedName name="T18_Copy2">[55]страховые!#REF!</definedName>
    <definedName name="T18_Copy3" localSheetId="4">[55]страховые!#REF!</definedName>
    <definedName name="T18_Copy3" localSheetId="0">[55]страховые!#REF!</definedName>
    <definedName name="T18_Copy3" localSheetId="1">[55]страховые!#REF!</definedName>
    <definedName name="T18_Copy3" localSheetId="3">[55]страховые!#REF!</definedName>
    <definedName name="T18_Copy3">[55]страховые!#REF!</definedName>
    <definedName name="T18_Copy4" localSheetId="4">[55]страховые!#REF!</definedName>
    <definedName name="T18_Copy4" localSheetId="0">[55]страховые!#REF!</definedName>
    <definedName name="T18_Copy4" localSheetId="1">[55]страховые!#REF!</definedName>
    <definedName name="T18_Copy4" localSheetId="3">[55]страховые!#REF!</definedName>
    <definedName name="T18_Copy4">[55]страховые!#REF!</definedName>
    <definedName name="T18_Copy5" localSheetId="4">[55]страховые!#REF!</definedName>
    <definedName name="T18_Copy5" localSheetId="0">[55]страховые!#REF!</definedName>
    <definedName name="T18_Copy5" localSheetId="1">[55]страховые!#REF!</definedName>
    <definedName name="T18_Copy5" localSheetId="3">[55]страховые!#REF!</definedName>
    <definedName name="T18_Copy5">[55]страховые!#REF!</definedName>
    <definedName name="T18_Copy6" localSheetId="4">[55]страховые!#REF!</definedName>
    <definedName name="T18_Copy6" localSheetId="0">[55]страховые!#REF!</definedName>
    <definedName name="T18_Copy6" localSheetId="1">[55]страховые!#REF!</definedName>
    <definedName name="T18_Copy6" localSheetId="3">[55]страховые!#REF!</definedName>
    <definedName name="T18_Copy6">[55]страховые!#REF!</definedName>
    <definedName name="T18_Name1" localSheetId="4">#REF!</definedName>
    <definedName name="T18_Name1" localSheetId="0">#REF!</definedName>
    <definedName name="T18_Name1" localSheetId="1">#REF!</definedName>
    <definedName name="T18_Name1" localSheetId="3">#REF!</definedName>
    <definedName name="T18_Name1">#REF!</definedName>
    <definedName name="T18_Name2" localSheetId="4">#REF!</definedName>
    <definedName name="T18_Name2" localSheetId="0">#REF!</definedName>
    <definedName name="T18_Name2" localSheetId="1">#REF!</definedName>
    <definedName name="T18_Name2" localSheetId="3">#REF!</definedName>
    <definedName name="T18_Name2">#REF!</definedName>
    <definedName name="T19.1.1?axis?C?ПЭ" localSheetId="4">#REF!</definedName>
    <definedName name="T19.1.1?axis?C?ПЭ" localSheetId="0">#REF!</definedName>
    <definedName name="T19.1.1?axis?C?ПЭ" localSheetId="1">#REF!</definedName>
    <definedName name="T19.1.1?axis?C?ПЭ" localSheetId="3">#REF!</definedName>
    <definedName name="T19.1.1?axis?C?ПЭ">#REF!</definedName>
    <definedName name="T19.1.1?axis?C?ПЭ?" localSheetId="4">#REF!</definedName>
    <definedName name="T19.1.1?axis?C?ПЭ?" localSheetId="0">#REF!</definedName>
    <definedName name="T19.1.1?axis?C?ПЭ?" localSheetId="1">#REF!</definedName>
    <definedName name="T19.1.1?axis?C?ПЭ?" localSheetId="3">#REF!</definedName>
    <definedName name="T19.1.1?axis?C?ПЭ?">#REF!</definedName>
    <definedName name="T19.1.1?axis?C?СЦТ" localSheetId="4">#REF!</definedName>
    <definedName name="T19.1.1?axis?C?СЦТ" localSheetId="0">#REF!</definedName>
    <definedName name="T19.1.1?axis?C?СЦТ" localSheetId="1">#REF!</definedName>
    <definedName name="T19.1.1?axis?C?СЦТ" localSheetId="3">#REF!</definedName>
    <definedName name="T19.1.1?axis?C?СЦТ">#REF!</definedName>
    <definedName name="T19.1.1?axis?C?СЦТ?" localSheetId="4">#REF!</definedName>
    <definedName name="T19.1.1?axis?C?СЦТ?" localSheetId="0">#REF!</definedName>
    <definedName name="T19.1.1?axis?C?СЦТ?" localSheetId="1">#REF!</definedName>
    <definedName name="T19.1.1?axis?C?СЦТ?" localSheetId="3">#REF!</definedName>
    <definedName name="T19.1.1?axis?C?СЦТ?">#REF!</definedName>
    <definedName name="T19.1.1?axis?R?ВРАС" localSheetId="4">#REF!,#REF!</definedName>
    <definedName name="T19.1.1?axis?R?ВРАС" localSheetId="0">#REF!,#REF!</definedName>
    <definedName name="T19.1.1?axis?R?ВРАС" localSheetId="1">#REF!,#REF!</definedName>
    <definedName name="T19.1.1?axis?R?ВРАС" localSheetId="3">#REF!,#REF!</definedName>
    <definedName name="T19.1.1?axis?R?ВРАС">#REF!,#REF!</definedName>
    <definedName name="T19.1.1?axis?R?ВРАС?" localSheetId="4">#REF!,#REF!</definedName>
    <definedName name="T19.1.1?axis?R?ВРАС?" localSheetId="0">#REF!,#REF!</definedName>
    <definedName name="T19.1.1?axis?R?ВРАС?" localSheetId="1">#REF!,#REF!</definedName>
    <definedName name="T19.1.1?axis?R?ВРАС?" localSheetId="3">#REF!,#REF!</definedName>
    <definedName name="T19.1.1?axis?R?ВРАС?">#REF!,#REF!</definedName>
    <definedName name="T19.1.1?axis?ПРД?БАЗ" localSheetId="4">#REF!,#REF!</definedName>
    <definedName name="T19.1.1?axis?ПРД?БАЗ" localSheetId="0">#REF!,#REF!</definedName>
    <definedName name="T19.1.1?axis?ПРД?БАЗ" localSheetId="1">#REF!,#REF!</definedName>
    <definedName name="T19.1.1?axis?ПРД?БАЗ" localSheetId="3">#REF!,#REF!</definedName>
    <definedName name="T19.1.1?axis?ПРД?БАЗ">#REF!,#REF!</definedName>
    <definedName name="T19.1.1?axis?ПРД?РЕГ" localSheetId="4">#REF!,#REF!</definedName>
    <definedName name="T19.1.1?axis?ПРД?РЕГ" localSheetId="0">#REF!,#REF!</definedName>
    <definedName name="T19.1.1?axis?ПРД?РЕГ" localSheetId="1">#REF!,#REF!</definedName>
    <definedName name="T19.1.1?axis?ПРД?РЕГ" localSheetId="3">#REF!,#REF!</definedName>
    <definedName name="T19.1.1?axis?ПРД?РЕГ">#REF!,#REF!</definedName>
    <definedName name="T19.1.1?Data" localSheetId="4">'12.-2019'!P1_T19.1.1?Data,'12.-2019'!P2_T19.1.1?Data</definedName>
    <definedName name="T19.1.1?Data" localSheetId="0">'7.1.- 2019'!P1_T19.1.1?Data,'7.1.- 2019'!P2_T19.1.1?Data</definedName>
    <definedName name="T19.1.1?Data" localSheetId="1">'7.2.-2019'!P1_T19.1.1?Data,'7.2.-2019'!P2_T19.1.1?Data</definedName>
    <definedName name="T19.1.1?Data" localSheetId="2">P1_T19.1.1?Data,P2_T19.1.1?Data</definedName>
    <definedName name="T19.1.1?Data" localSheetId="3">'9.-2019'!P1_T19.1.1?Data,'9.-2019'!P2_T19.1.1?Data</definedName>
    <definedName name="T19.1.1?Data">P1_T19.1.1?Data,P2_T19.1.1?Data</definedName>
    <definedName name="T19.1.1?L1" localSheetId="4">#REF!,#REF!</definedName>
    <definedName name="T19.1.1?L1" localSheetId="0">#REF!,#REF!</definedName>
    <definedName name="T19.1.1?L1" localSheetId="1">#REF!,#REF!</definedName>
    <definedName name="T19.1.1?L1" localSheetId="3">#REF!,#REF!</definedName>
    <definedName name="T19.1.1?L1">#REF!,#REF!</definedName>
    <definedName name="T19.1.1?L10" localSheetId="4">#REF!,#REF!</definedName>
    <definedName name="T19.1.1?L10" localSheetId="0">#REF!,#REF!</definedName>
    <definedName name="T19.1.1?L10" localSheetId="1">#REF!,#REF!</definedName>
    <definedName name="T19.1.1?L10" localSheetId="3">#REF!,#REF!</definedName>
    <definedName name="T19.1.1?L10">#REF!,#REF!</definedName>
    <definedName name="T19.1.1?L11" localSheetId="4">#REF!,#REF!</definedName>
    <definedName name="T19.1.1?L11" localSheetId="0">#REF!,#REF!</definedName>
    <definedName name="T19.1.1?L11" localSheetId="1">#REF!,#REF!</definedName>
    <definedName name="T19.1.1?L11" localSheetId="3">#REF!,#REF!</definedName>
    <definedName name="T19.1.1?L11">#REF!,#REF!</definedName>
    <definedName name="T19.1.1?L12" localSheetId="4">#REF!,#REF!</definedName>
    <definedName name="T19.1.1?L12" localSheetId="0">#REF!,#REF!</definedName>
    <definedName name="T19.1.1?L12" localSheetId="1">#REF!,#REF!</definedName>
    <definedName name="T19.1.1?L12" localSheetId="3">#REF!,#REF!</definedName>
    <definedName name="T19.1.1?L12">#REF!,#REF!</definedName>
    <definedName name="T19.1.1?L13" localSheetId="4">#REF!,#REF!</definedName>
    <definedName name="T19.1.1?L13" localSheetId="0">#REF!,#REF!</definedName>
    <definedName name="T19.1.1?L13" localSheetId="1">#REF!,#REF!</definedName>
    <definedName name="T19.1.1?L13" localSheetId="3">#REF!,#REF!</definedName>
    <definedName name="T19.1.1?L13">#REF!,#REF!</definedName>
    <definedName name="T19.1.1?L14" localSheetId="4">#REF!,#REF!</definedName>
    <definedName name="T19.1.1?L14" localSheetId="0">#REF!,#REF!</definedName>
    <definedName name="T19.1.1?L14" localSheetId="1">#REF!,#REF!</definedName>
    <definedName name="T19.1.1?L14" localSheetId="3">#REF!,#REF!</definedName>
    <definedName name="T19.1.1?L14">#REF!,#REF!</definedName>
    <definedName name="T19.1.1?L14.1" localSheetId="4">#REF!,#REF!</definedName>
    <definedName name="T19.1.1?L14.1" localSheetId="0">#REF!,#REF!</definedName>
    <definedName name="T19.1.1?L14.1" localSheetId="1">#REF!,#REF!</definedName>
    <definedName name="T19.1.1?L14.1" localSheetId="3">#REF!,#REF!</definedName>
    <definedName name="T19.1.1?L14.1">#REF!,#REF!</definedName>
    <definedName name="T19.1.1?L15" localSheetId="4">#REF!,#REF!</definedName>
    <definedName name="T19.1.1?L15" localSheetId="0">#REF!,#REF!</definedName>
    <definedName name="T19.1.1?L15" localSheetId="1">#REF!,#REF!</definedName>
    <definedName name="T19.1.1?L15" localSheetId="3">#REF!,#REF!</definedName>
    <definedName name="T19.1.1?L15">#REF!,#REF!</definedName>
    <definedName name="T19.1.1?L15.1" localSheetId="4">#REF!,#REF!</definedName>
    <definedName name="T19.1.1?L15.1" localSheetId="0">#REF!,#REF!</definedName>
    <definedName name="T19.1.1?L15.1" localSheetId="1">#REF!,#REF!</definedName>
    <definedName name="T19.1.1?L15.1" localSheetId="3">#REF!,#REF!</definedName>
    <definedName name="T19.1.1?L15.1">#REF!,#REF!</definedName>
    <definedName name="T19.1.1?L2" localSheetId="4">#REF!,#REF!</definedName>
    <definedName name="T19.1.1?L2" localSheetId="0">#REF!,#REF!</definedName>
    <definedName name="T19.1.1?L2" localSheetId="1">#REF!,#REF!</definedName>
    <definedName name="T19.1.1?L2" localSheetId="3">#REF!,#REF!</definedName>
    <definedName name="T19.1.1?L2">#REF!,#REF!</definedName>
    <definedName name="T19.1.1?L3" localSheetId="4">#REF!,#REF!</definedName>
    <definedName name="T19.1.1?L3" localSheetId="0">#REF!,#REF!</definedName>
    <definedName name="T19.1.1?L3" localSheetId="1">#REF!,#REF!</definedName>
    <definedName name="T19.1.1?L3" localSheetId="3">#REF!,#REF!</definedName>
    <definedName name="T19.1.1?L3">#REF!,#REF!</definedName>
    <definedName name="T19.1.1?L4" localSheetId="4">#REF!,#REF!</definedName>
    <definedName name="T19.1.1?L4" localSheetId="0">#REF!,#REF!</definedName>
    <definedName name="T19.1.1?L4" localSheetId="1">#REF!,#REF!</definedName>
    <definedName name="T19.1.1?L4" localSheetId="3">#REF!,#REF!</definedName>
    <definedName name="T19.1.1?L4">#REF!,#REF!</definedName>
    <definedName name="T19.1.1?L5" localSheetId="4">#REF!,#REF!</definedName>
    <definedName name="T19.1.1?L5" localSheetId="0">#REF!,#REF!</definedName>
    <definedName name="T19.1.1?L5" localSheetId="1">#REF!,#REF!</definedName>
    <definedName name="T19.1.1?L5" localSheetId="3">#REF!,#REF!</definedName>
    <definedName name="T19.1.1?L5">#REF!,#REF!</definedName>
    <definedName name="T19.1.1?L6" localSheetId="4">#REF!,#REF!</definedName>
    <definedName name="T19.1.1?L6" localSheetId="0">#REF!,#REF!</definedName>
    <definedName name="T19.1.1?L6" localSheetId="1">#REF!,#REF!</definedName>
    <definedName name="T19.1.1?L6" localSheetId="3">#REF!,#REF!</definedName>
    <definedName name="T19.1.1?L6">#REF!,#REF!</definedName>
    <definedName name="T19.1.1?L6.1" localSheetId="4">#REF!,#REF!</definedName>
    <definedName name="T19.1.1?L6.1" localSheetId="0">#REF!,#REF!</definedName>
    <definedName name="T19.1.1?L6.1" localSheetId="1">#REF!,#REF!</definedName>
    <definedName name="T19.1.1?L6.1" localSheetId="3">#REF!,#REF!</definedName>
    <definedName name="T19.1.1?L6.1">#REF!,#REF!</definedName>
    <definedName name="T19.1.1?L6.2" localSheetId="4">#REF!,#REF!</definedName>
    <definedName name="T19.1.1?L6.2" localSheetId="0">#REF!,#REF!</definedName>
    <definedName name="T19.1.1?L6.2" localSheetId="1">#REF!,#REF!</definedName>
    <definedName name="T19.1.1?L6.2" localSheetId="3">#REF!,#REF!</definedName>
    <definedName name="T19.1.1?L6.2">#REF!,#REF!</definedName>
    <definedName name="T19.1.1?L6.3" localSheetId="4">#REF!,#REF!</definedName>
    <definedName name="T19.1.1?L6.3" localSheetId="0">#REF!,#REF!</definedName>
    <definedName name="T19.1.1?L6.3" localSheetId="1">#REF!,#REF!</definedName>
    <definedName name="T19.1.1?L6.3" localSheetId="3">#REF!,#REF!</definedName>
    <definedName name="T19.1.1?L6.3">#REF!,#REF!</definedName>
    <definedName name="T19.1.1?L7" localSheetId="4">#REF!,#REF!</definedName>
    <definedName name="T19.1.1?L7" localSheetId="0">#REF!,#REF!</definedName>
    <definedName name="T19.1.1?L7" localSheetId="1">#REF!,#REF!</definedName>
    <definedName name="T19.1.1?L7" localSheetId="3">#REF!,#REF!</definedName>
    <definedName name="T19.1.1?L7">#REF!,#REF!</definedName>
    <definedName name="T19.1.1?L8" localSheetId="4">#REF!,#REF!</definedName>
    <definedName name="T19.1.1?L8" localSheetId="0">#REF!,#REF!</definedName>
    <definedName name="T19.1.1?L8" localSheetId="1">#REF!,#REF!</definedName>
    <definedName name="T19.1.1?L8" localSheetId="3">#REF!,#REF!</definedName>
    <definedName name="T19.1.1?L8">#REF!,#REF!</definedName>
    <definedName name="T19.1.1?L9" localSheetId="4">#REF!,#REF!</definedName>
    <definedName name="T19.1.1?L9" localSheetId="0">#REF!,#REF!</definedName>
    <definedName name="T19.1.1?L9" localSheetId="1">#REF!,#REF!</definedName>
    <definedName name="T19.1.1?L9" localSheetId="3">#REF!,#REF!</definedName>
    <definedName name="T19.1.1?L9">#REF!,#REF!</definedName>
    <definedName name="T19.1.1?L9.1" localSheetId="4">#REF!,#REF!</definedName>
    <definedName name="T19.1.1?L9.1" localSheetId="0">#REF!,#REF!</definedName>
    <definedName name="T19.1.1?L9.1" localSheetId="1">#REF!,#REF!</definedName>
    <definedName name="T19.1.1?L9.1" localSheetId="3">#REF!,#REF!</definedName>
    <definedName name="T19.1.1?L9.1">#REF!,#REF!</definedName>
    <definedName name="T19.1.1?L9.2" localSheetId="4">#REF!,#REF!</definedName>
    <definedName name="T19.1.1?L9.2" localSheetId="0">#REF!,#REF!</definedName>
    <definedName name="T19.1.1?L9.2" localSheetId="1">#REF!,#REF!</definedName>
    <definedName name="T19.1.1?L9.2" localSheetId="3">#REF!,#REF!</definedName>
    <definedName name="T19.1.1?L9.2">#REF!,#REF!</definedName>
    <definedName name="T19.1.1?L9.3" localSheetId="4">#REF!,#REF!</definedName>
    <definedName name="T19.1.1?L9.3" localSheetId="0">#REF!,#REF!</definedName>
    <definedName name="T19.1.1?L9.3" localSheetId="1">#REF!,#REF!</definedName>
    <definedName name="T19.1.1?L9.3" localSheetId="3">#REF!,#REF!</definedName>
    <definedName name="T19.1.1?L9.3">#REF!,#REF!</definedName>
    <definedName name="T19.1.1?L9.4" localSheetId="4">#REF!,#REF!</definedName>
    <definedName name="T19.1.1?L9.4" localSheetId="0">#REF!,#REF!</definedName>
    <definedName name="T19.1.1?L9.4" localSheetId="1">#REF!,#REF!</definedName>
    <definedName name="T19.1.1?L9.4" localSheetId="3">#REF!,#REF!</definedName>
    <definedName name="T19.1.1?L9.4">#REF!,#REF!</definedName>
    <definedName name="T19.1.1?L9.5" localSheetId="4">#REF!,#REF!</definedName>
    <definedName name="T19.1.1?L9.5" localSheetId="0">#REF!,#REF!</definedName>
    <definedName name="T19.1.1?L9.5" localSheetId="1">#REF!,#REF!</definedName>
    <definedName name="T19.1.1?L9.5" localSheetId="3">#REF!,#REF!</definedName>
    <definedName name="T19.1.1?L9.5">#REF!,#REF!</definedName>
    <definedName name="T19.1.1?L9.5.x" localSheetId="4">#REF!,#REF!</definedName>
    <definedName name="T19.1.1?L9.5.x" localSheetId="0">#REF!,#REF!</definedName>
    <definedName name="T19.1.1?L9.5.x" localSheetId="1">#REF!,#REF!</definedName>
    <definedName name="T19.1.1?L9.5.x" localSheetId="3">#REF!,#REF!</definedName>
    <definedName name="T19.1.1?L9.5.x">#REF!,#REF!</definedName>
    <definedName name="T19.1.1?L9.6" localSheetId="4">#REF!,#REF!</definedName>
    <definedName name="T19.1.1?L9.6" localSheetId="0">#REF!,#REF!</definedName>
    <definedName name="T19.1.1?L9.6" localSheetId="1">#REF!,#REF!</definedName>
    <definedName name="T19.1.1?L9.6" localSheetId="3">#REF!,#REF!</definedName>
    <definedName name="T19.1.1?L9.6">#REF!,#REF!</definedName>
    <definedName name="T19.1.1?L9.6.x" localSheetId="4">#REF!,#REF!</definedName>
    <definedName name="T19.1.1?L9.6.x" localSheetId="0">#REF!,#REF!</definedName>
    <definedName name="T19.1.1?L9.6.x" localSheetId="1">#REF!,#REF!</definedName>
    <definedName name="T19.1.1?L9.6.x" localSheetId="3">#REF!,#REF!</definedName>
    <definedName name="T19.1.1?L9.6.x">#REF!,#REF!</definedName>
    <definedName name="T19.1.1?Name" localSheetId="4">#REF!</definedName>
    <definedName name="T19.1.1?Name" localSheetId="0">#REF!</definedName>
    <definedName name="T19.1.1?Name" localSheetId="1">#REF!</definedName>
    <definedName name="T19.1.1?Name" localSheetId="3">#REF!</definedName>
    <definedName name="T19.1.1?Name">#REF!</definedName>
    <definedName name="T19.1.1?Table" localSheetId="4">#REF!</definedName>
    <definedName name="T19.1.1?Table" localSheetId="0">#REF!</definedName>
    <definedName name="T19.1.1?Table" localSheetId="1">#REF!</definedName>
    <definedName name="T19.1.1?Table" localSheetId="3">#REF!</definedName>
    <definedName name="T19.1.1?Table">#REF!</definedName>
    <definedName name="T19.1.1?Title" localSheetId="4">#REF!</definedName>
    <definedName name="T19.1.1?Title" localSheetId="0">#REF!</definedName>
    <definedName name="T19.1.1?Title" localSheetId="1">#REF!</definedName>
    <definedName name="T19.1.1?Title" localSheetId="3">#REF!</definedName>
    <definedName name="T19.1.1?Title">#REF!</definedName>
    <definedName name="T19.1.1?unit?ТРУБ" localSheetId="4">#REF!</definedName>
    <definedName name="T19.1.1?unit?ТРУБ" localSheetId="0">#REF!</definedName>
    <definedName name="T19.1.1?unit?ТРУБ" localSheetId="1">#REF!</definedName>
    <definedName name="T19.1.1?unit?ТРУБ" localSheetId="3">#REF!</definedName>
    <definedName name="T19.1.1?unit?ТРУБ">#REF!</definedName>
    <definedName name="T19.1.2?axis?C?СЦТ" localSheetId="4">#REF!</definedName>
    <definedName name="T19.1.2?axis?C?СЦТ" localSheetId="0">#REF!</definedName>
    <definedName name="T19.1.2?axis?C?СЦТ" localSheetId="1">#REF!</definedName>
    <definedName name="T19.1.2?axis?C?СЦТ" localSheetId="3">#REF!</definedName>
    <definedName name="T19.1.2?axis?C?СЦТ">#REF!</definedName>
    <definedName name="T19.1.2?axis?C?СЦТ?" localSheetId="4">#REF!</definedName>
    <definedName name="T19.1.2?axis?C?СЦТ?" localSheetId="0">#REF!</definedName>
    <definedName name="T19.1.2?axis?C?СЦТ?" localSheetId="1">#REF!</definedName>
    <definedName name="T19.1.2?axis?C?СЦТ?" localSheetId="3">#REF!</definedName>
    <definedName name="T19.1.2?axis?C?СЦТ?">#REF!</definedName>
    <definedName name="T19.1.2?axis?R?ВРАС" localSheetId="4">#REF!,#REF!</definedName>
    <definedName name="T19.1.2?axis?R?ВРАС" localSheetId="0">#REF!,#REF!</definedName>
    <definedName name="T19.1.2?axis?R?ВРАС" localSheetId="1">#REF!,#REF!</definedName>
    <definedName name="T19.1.2?axis?R?ВРАС" localSheetId="3">#REF!,#REF!</definedName>
    <definedName name="T19.1.2?axis?R?ВРАС">#REF!,#REF!</definedName>
    <definedName name="T19.1.2?axis?R?ВРАС?" localSheetId="4">#REF!,#REF!</definedName>
    <definedName name="T19.1.2?axis?R?ВРАС?" localSheetId="0">#REF!,#REF!</definedName>
    <definedName name="T19.1.2?axis?R?ВРАС?" localSheetId="1">#REF!,#REF!</definedName>
    <definedName name="T19.1.2?axis?R?ВРАС?" localSheetId="3">#REF!,#REF!</definedName>
    <definedName name="T19.1.2?axis?R?ВРАС?">#REF!,#REF!</definedName>
    <definedName name="T19.1.2?axis?ПРД?БАЗ" localSheetId="4">#REF!,#REF!</definedName>
    <definedName name="T19.1.2?axis?ПРД?БАЗ" localSheetId="0">#REF!,#REF!</definedName>
    <definedName name="T19.1.2?axis?ПРД?БАЗ" localSheetId="1">#REF!,#REF!</definedName>
    <definedName name="T19.1.2?axis?ПРД?БАЗ" localSheetId="3">#REF!,#REF!</definedName>
    <definedName name="T19.1.2?axis?ПРД?БАЗ">#REF!,#REF!</definedName>
    <definedName name="T19.1.2?axis?ПРД?РЕГ" localSheetId="4">#REF!,#REF!</definedName>
    <definedName name="T19.1.2?axis?ПРД?РЕГ" localSheetId="0">#REF!,#REF!</definedName>
    <definedName name="T19.1.2?axis?ПРД?РЕГ" localSheetId="1">#REF!,#REF!</definedName>
    <definedName name="T19.1.2?axis?ПРД?РЕГ" localSheetId="3">#REF!,#REF!</definedName>
    <definedName name="T19.1.2?axis?ПРД?РЕГ">#REF!,#REF!</definedName>
    <definedName name="T19.1.2?Data" localSheetId="4">'12.-2019'!P1_T19.1.2?Data,'12.-2019'!P2_T19.1.2?Data</definedName>
    <definedName name="T19.1.2?Data" localSheetId="0">'7.1.- 2019'!P1_T19.1.2?Data,'7.1.- 2019'!P2_T19.1.2?Data</definedName>
    <definedName name="T19.1.2?Data" localSheetId="1">'7.2.-2019'!P1_T19.1.2?Data,'7.2.-2019'!P2_T19.1.2?Data</definedName>
    <definedName name="T19.1.2?Data" localSheetId="2">P1_T19.1.2?Data,P2_T19.1.2?Data</definedName>
    <definedName name="T19.1.2?Data" localSheetId="3">'9.-2019'!P1_T19.1.2?Data,'9.-2019'!P2_T19.1.2?Data</definedName>
    <definedName name="T19.1.2?Data">P1_T19.1.2?Data,P2_T19.1.2?Data</definedName>
    <definedName name="T19.1.2?L1" localSheetId="4">#REF!,#REF!</definedName>
    <definedName name="T19.1.2?L1" localSheetId="0">#REF!,#REF!</definedName>
    <definedName name="T19.1.2?L1" localSheetId="1">#REF!,#REF!</definedName>
    <definedName name="T19.1.2?L1" localSheetId="3">#REF!,#REF!</definedName>
    <definedName name="T19.1.2?L1">#REF!,#REF!</definedName>
    <definedName name="T19.1.2?L10" localSheetId="4">#REF!,#REF!</definedName>
    <definedName name="T19.1.2?L10" localSheetId="0">#REF!,#REF!</definedName>
    <definedName name="T19.1.2?L10" localSheetId="1">#REF!,#REF!</definedName>
    <definedName name="T19.1.2?L10" localSheetId="3">#REF!,#REF!</definedName>
    <definedName name="T19.1.2?L10">#REF!,#REF!</definedName>
    <definedName name="T19.1.2?L11" localSheetId="4">#REF!,#REF!</definedName>
    <definedName name="T19.1.2?L11" localSheetId="0">#REF!,#REF!</definedName>
    <definedName name="T19.1.2?L11" localSheetId="1">#REF!,#REF!</definedName>
    <definedName name="T19.1.2?L11" localSheetId="3">#REF!,#REF!</definedName>
    <definedName name="T19.1.2?L11">#REF!,#REF!</definedName>
    <definedName name="T19.1.2?L12" localSheetId="4">#REF!,#REF!</definedName>
    <definedName name="T19.1.2?L12" localSheetId="0">#REF!,#REF!</definedName>
    <definedName name="T19.1.2?L12" localSheetId="1">#REF!,#REF!</definedName>
    <definedName name="T19.1.2?L12" localSheetId="3">#REF!,#REF!</definedName>
    <definedName name="T19.1.2?L12">#REF!,#REF!</definedName>
    <definedName name="T19.1.2?L13" localSheetId="4">#REF!,#REF!</definedName>
    <definedName name="T19.1.2?L13" localSheetId="0">#REF!,#REF!</definedName>
    <definedName name="T19.1.2?L13" localSheetId="1">#REF!,#REF!</definedName>
    <definedName name="T19.1.2?L13" localSheetId="3">#REF!,#REF!</definedName>
    <definedName name="T19.1.2?L13">#REF!,#REF!</definedName>
    <definedName name="T19.1.2?L14" localSheetId="4">#REF!,#REF!</definedName>
    <definedName name="T19.1.2?L14" localSheetId="0">#REF!,#REF!</definedName>
    <definedName name="T19.1.2?L14" localSheetId="1">#REF!,#REF!</definedName>
    <definedName name="T19.1.2?L14" localSheetId="3">#REF!,#REF!</definedName>
    <definedName name="T19.1.2?L14">#REF!,#REF!</definedName>
    <definedName name="T19.1.2?L14.1" localSheetId="4">#REF!,#REF!</definedName>
    <definedName name="T19.1.2?L14.1" localSheetId="0">#REF!,#REF!</definedName>
    <definedName name="T19.1.2?L14.1" localSheetId="1">#REF!,#REF!</definedName>
    <definedName name="T19.1.2?L14.1" localSheetId="3">#REF!,#REF!</definedName>
    <definedName name="T19.1.2?L14.1">#REF!,#REF!</definedName>
    <definedName name="T19.1.2?L15" localSheetId="4">#REF!,#REF!</definedName>
    <definedName name="T19.1.2?L15" localSheetId="0">#REF!,#REF!</definedName>
    <definedName name="T19.1.2?L15" localSheetId="1">#REF!,#REF!</definedName>
    <definedName name="T19.1.2?L15" localSheetId="3">#REF!,#REF!</definedName>
    <definedName name="T19.1.2?L15">#REF!,#REF!</definedName>
    <definedName name="T19.1.2?L15.1" localSheetId="4">#REF!,#REF!</definedName>
    <definedName name="T19.1.2?L15.1" localSheetId="0">#REF!,#REF!</definedName>
    <definedName name="T19.1.2?L15.1" localSheetId="1">#REF!,#REF!</definedName>
    <definedName name="T19.1.2?L15.1" localSheetId="3">#REF!,#REF!</definedName>
    <definedName name="T19.1.2?L15.1">#REF!,#REF!</definedName>
    <definedName name="T19.1.2?L2" localSheetId="4">#REF!,#REF!</definedName>
    <definedName name="T19.1.2?L2" localSheetId="0">#REF!,#REF!</definedName>
    <definedName name="T19.1.2?L2" localSheetId="1">#REF!,#REF!</definedName>
    <definedName name="T19.1.2?L2" localSheetId="3">#REF!,#REF!</definedName>
    <definedName name="T19.1.2?L2">#REF!,#REF!</definedName>
    <definedName name="T19.1.2?L3" localSheetId="4">#REF!,#REF!</definedName>
    <definedName name="T19.1.2?L3" localSheetId="0">#REF!,#REF!</definedName>
    <definedName name="T19.1.2?L3" localSheetId="1">#REF!,#REF!</definedName>
    <definedName name="T19.1.2?L3" localSheetId="3">#REF!,#REF!</definedName>
    <definedName name="T19.1.2?L3">#REF!,#REF!</definedName>
    <definedName name="T19.1.2?L4" localSheetId="4">#REF!,#REF!</definedName>
    <definedName name="T19.1.2?L4" localSheetId="0">#REF!,#REF!</definedName>
    <definedName name="T19.1.2?L4" localSheetId="1">#REF!,#REF!</definedName>
    <definedName name="T19.1.2?L4" localSheetId="3">#REF!,#REF!</definedName>
    <definedName name="T19.1.2?L4">#REF!,#REF!</definedName>
    <definedName name="T19.1.2?L5" localSheetId="4">#REF!,#REF!</definedName>
    <definedName name="T19.1.2?L5" localSheetId="0">#REF!,#REF!</definedName>
    <definedName name="T19.1.2?L5" localSheetId="1">#REF!,#REF!</definedName>
    <definedName name="T19.1.2?L5" localSheetId="3">#REF!,#REF!</definedName>
    <definedName name="T19.1.2?L5">#REF!,#REF!</definedName>
    <definedName name="T19.1.2?L6" localSheetId="4">#REF!,#REF!</definedName>
    <definedName name="T19.1.2?L6" localSheetId="0">#REF!,#REF!</definedName>
    <definedName name="T19.1.2?L6" localSheetId="1">#REF!,#REF!</definedName>
    <definedName name="T19.1.2?L6" localSheetId="3">#REF!,#REF!</definedName>
    <definedName name="T19.1.2?L6">#REF!,#REF!</definedName>
    <definedName name="T19.1.2?L6.1" localSheetId="4">#REF!,#REF!</definedName>
    <definedName name="T19.1.2?L6.1" localSheetId="0">#REF!,#REF!</definedName>
    <definedName name="T19.1.2?L6.1" localSheetId="1">#REF!,#REF!</definedName>
    <definedName name="T19.1.2?L6.1" localSheetId="3">#REF!,#REF!</definedName>
    <definedName name="T19.1.2?L6.1">#REF!,#REF!</definedName>
    <definedName name="T19.1.2?L6.2" localSheetId="4">#REF!,#REF!</definedName>
    <definedName name="T19.1.2?L6.2" localSheetId="0">#REF!,#REF!</definedName>
    <definedName name="T19.1.2?L6.2" localSheetId="1">#REF!,#REF!</definedName>
    <definedName name="T19.1.2?L6.2" localSheetId="3">#REF!,#REF!</definedName>
    <definedName name="T19.1.2?L6.2">#REF!,#REF!</definedName>
    <definedName name="T19.1.2?L6.3" localSheetId="4">#REF!,#REF!</definedName>
    <definedName name="T19.1.2?L6.3" localSheetId="0">#REF!,#REF!</definedName>
    <definedName name="T19.1.2?L6.3" localSheetId="1">#REF!,#REF!</definedName>
    <definedName name="T19.1.2?L6.3" localSheetId="3">#REF!,#REF!</definedName>
    <definedName name="T19.1.2?L6.3">#REF!,#REF!</definedName>
    <definedName name="T19.1.2?L7" localSheetId="4">#REF!,#REF!</definedName>
    <definedName name="T19.1.2?L7" localSheetId="0">#REF!,#REF!</definedName>
    <definedName name="T19.1.2?L7" localSheetId="1">#REF!,#REF!</definedName>
    <definedName name="T19.1.2?L7" localSheetId="3">#REF!,#REF!</definedName>
    <definedName name="T19.1.2?L7">#REF!,#REF!</definedName>
    <definedName name="T19.1.2?L8" localSheetId="4">#REF!,#REF!</definedName>
    <definedName name="T19.1.2?L8" localSheetId="0">#REF!,#REF!</definedName>
    <definedName name="T19.1.2?L8" localSheetId="1">#REF!,#REF!</definedName>
    <definedName name="T19.1.2?L8" localSheetId="3">#REF!,#REF!</definedName>
    <definedName name="T19.1.2?L8">#REF!,#REF!</definedName>
    <definedName name="T19.1.2?L9" localSheetId="4">#REF!,#REF!</definedName>
    <definedName name="T19.1.2?L9" localSheetId="0">#REF!,#REF!</definedName>
    <definedName name="T19.1.2?L9" localSheetId="1">#REF!,#REF!</definedName>
    <definedName name="T19.1.2?L9" localSheetId="3">#REF!,#REF!</definedName>
    <definedName name="T19.1.2?L9">#REF!,#REF!</definedName>
    <definedName name="T19.1.2?L9.1" localSheetId="4">#REF!,#REF!</definedName>
    <definedName name="T19.1.2?L9.1" localSheetId="0">#REF!,#REF!</definedName>
    <definedName name="T19.1.2?L9.1" localSheetId="1">#REF!,#REF!</definedName>
    <definedName name="T19.1.2?L9.1" localSheetId="3">#REF!,#REF!</definedName>
    <definedName name="T19.1.2?L9.1">#REF!,#REF!</definedName>
    <definedName name="T19.1.2?L9.2" localSheetId="4">#REF!,#REF!</definedName>
    <definedName name="T19.1.2?L9.2" localSheetId="0">#REF!,#REF!</definedName>
    <definedName name="T19.1.2?L9.2" localSheetId="1">#REF!,#REF!</definedName>
    <definedName name="T19.1.2?L9.2" localSheetId="3">#REF!,#REF!</definedName>
    <definedName name="T19.1.2?L9.2">#REF!,#REF!</definedName>
    <definedName name="T19.1.2?L9.3" localSheetId="4">#REF!,#REF!</definedName>
    <definedName name="T19.1.2?L9.3" localSheetId="0">#REF!,#REF!</definedName>
    <definedName name="T19.1.2?L9.3" localSheetId="1">#REF!,#REF!</definedName>
    <definedName name="T19.1.2?L9.3" localSheetId="3">#REF!,#REF!</definedName>
    <definedName name="T19.1.2?L9.3">#REF!,#REF!</definedName>
    <definedName name="T19.1.2?L9.4" localSheetId="4">#REF!,#REF!</definedName>
    <definedName name="T19.1.2?L9.4" localSheetId="0">#REF!,#REF!</definedName>
    <definedName name="T19.1.2?L9.4" localSheetId="1">#REF!,#REF!</definedName>
    <definedName name="T19.1.2?L9.4" localSheetId="3">#REF!,#REF!</definedName>
    <definedName name="T19.1.2?L9.4">#REF!,#REF!</definedName>
    <definedName name="T19.1.2?L9.5" localSheetId="4">#REF!,#REF!</definedName>
    <definedName name="T19.1.2?L9.5" localSheetId="0">#REF!,#REF!</definedName>
    <definedName name="T19.1.2?L9.5" localSheetId="1">#REF!,#REF!</definedName>
    <definedName name="T19.1.2?L9.5" localSheetId="3">#REF!,#REF!</definedName>
    <definedName name="T19.1.2?L9.5">#REF!,#REF!</definedName>
    <definedName name="T19.1.2?L9.5.x" localSheetId="4">#REF!,#REF!</definedName>
    <definedName name="T19.1.2?L9.5.x" localSheetId="0">#REF!,#REF!</definedName>
    <definedName name="T19.1.2?L9.5.x" localSheetId="1">#REF!,#REF!</definedName>
    <definedName name="T19.1.2?L9.5.x" localSheetId="3">#REF!,#REF!</definedName>
    <definedName name="T19.1.2?L9.5.x">#REF!,#REF!</definedName>
    <definedName name="T19.1.2?L9.6" localSheetId="4">#REF!,#REF!</definedName>
    <definedName name="T19.1.2?L9.6" localSheetId="0">#REF!,#REF!</definedName>
    <definedName name="T19.1.2?L9.6" localSheetId="1">#REF!,#REF!</definedName>
    <definedName name="T19.1.2?L9.6" localSheetId="3">#REF!,#REF!</definedName>
    <definedName name="T19.1.2?L9.6">#REF!,#REF!</definedName>
    <definedName name="T19.1.2?L9.6.x" localSheetId="4">#REF!,#REF!</definedName>
    <definedName name="T19.1.2?L9.6.x" localSheetId="0">#REF!,#REF!</definedName>
    <definedName name="T19.1.2?L9.6.x" localSheetId="1">#REF!,#REF!</definedName>
    <definedName name="T19.1.2?L9.6.x" localSheetId="3">#REF!,#REF!</definedName>
    <definedName name="T19.1.2?L9.6.x">#REF!,#REF!</definedName>
    <definedName name="T19.1.2?Name" localSheetId="4">#REF!</definedName>
    <definedName name="T19.1.2?Name" localSheetId="0">#REF!</definedName>
    <definedName name="T19.1.2?Name" localSheetId="1">#REF!</definedName>
    <definedName name="T19.1.2?Name" localSheetId="3">#REF!</definedName>
    <definedName name="T19.1.2?Name">#REF!</definedName>
    <definedName name="T19.1.2?Table" localSheetId="4">#REF!</definedName>
    <definedName name="T19.1.2?Table" localSheetId="0">#REF!</definedName>
    <definedName name="T19.1.2?Table" localSheetId="1">#REF!</definedName>
    <definedName name="T19.1.2?Table" localSheetId="3">#REF!</definedName>
    <definedName name="T19.1.2?Table">#REF!</definedName>
    <definedName name="T19.1.2?Title" localSheetId="4">#REF!</definedName>
    <definedName name="T19.1.2?Title" localSheetId="0">#REF!</definedName>
    <definedName name="T19.1.2?Title" localSheetId="1">#REF!</definedName>
    <definedName name="T19.1.2?Title" localSheetId="3">#REF!</definedName>
    <definedName name="T19.1.2?Title">#REF!</definedName>
    <definedName name="T19.1.2?unit?ТРУБ" localSheetId="4">#REF!</definedName>
    <definedName name="T19.1.2?unit?ТРУБ" localSheetId="0">#REF!</definedName>
    <definedName name="T19.1.2?unit?ТРУБ" localSheetId="1">#REF!</definedName>
    <definedName name="T19.1.2?unit?ТРУБ" localSheetId="3">#REF!</definedName>
    <definedName name="T19.1.2?unit?ТРУБ">#REF!</definedName>
    <definedName name="T19.2?axis?C?СЦТ" localSheetId="4">#REF!</definedName>
    <definedName name="T19.2?axis?C?СЦТ" localSheetId="0">#REF!</definedName>
    <definedName name="T19.2?axis?C?СЦТ" localSheetId="1">#REF!</definedName>
    <definedName name="T19.2?axis?C?СЦТ" localSheetId="3">#REF!</definedName>
    <definedName name="T19.2?axis?C?СЦТ">#REF!</definedName>
    <definedName name="T19.2?axis?C?СЦТ?" localSheetId="4">#REF!</definedName>
    <definedName name="T19.2?axis?C?СЦТ?" localSheetId="0">#REF!</definedName>
    <definedName name="T19.2?axis?C?СЦТ?" localSheetId="1">#REF!</definedName>
    <definedName name="T19.2?axis?C?СЦТ?" localSheetId="3">#REF!</definedName>
    <definedName name="T19.2?axis?C?СЦТ?">#REF!</definedName>
    <definedName name="T19.2?axis?R?ВРАС" localSheetId="4">#REF!,#REF!</definedName>
    <definedName name="T19.2?axis?R?ВРАС" localSheetId="0">#REF!,#REF!</definedName>
    <definedName name="T19.2?axis?R?ВРАС" localSheetId="1">#REF!,#REF!</definedName>
    <definedName name="T19.2?axis?R?ВРАС" localSheetId="3">#REF!,#REF!</definedName>
    <definedName name="T19.2?axis?R?ВРАС">#REF!,#REF!</definedName>
    <definedName name="T19.2?axis?R?ВРАС?" localSheetId="4">#REF!,#REF!</definedName>
    <definedName name="T19.2?axis?R?ВРАС?" localSheetId="0">#REF!,#REF!</definedName>
    <definedName name="T19.2?axis?R?ВРАС?" localSheetId="1">#REF!,#REF!</definedName>
    <definedName name="T19.2?axis?R?ВРАС?" localSheetId="3">#REF!,#REF!</definedName>
    <definedName name="T19.2?axis?R?ВРАС?">#REF!,#REF!</definedName>
    <definedName name="T19.2?axis?ПРД?БАЗ" localSheetId="4">#REF!,#REF!</definedName>
    <definedName name="T19.2?axis?ПРД?БАЗ" localSheetId="0">#REF!,#REF!</definedName>
    <definedName name="T19.2?axis?ПРД?БАЗ" localSheetId="1">#REF!,#REF!</definedName>
    <definedName name="T19.2?axis?ПРД?БАЗ" localSheetId="3">#REF!,#REF!</definedName>
    <definedName name="T19.2?axis?ПРД?БАЗ">#REF!,#REF!</definedName>
    <definedName name="T19.2?axis?ПРД?РЕГ" localSheetId="4">#REF!,#REF!</definedName>
    <definedName name="T19.2?axis?ПРД?РЕГ" localSheetId="0">#REF!,#REF!</definedName>
    <definedName name="T19.2?axis?ПРД?РЕГ" localSheetId="1">#REF!,#REF!</definedName>
    <definedName name="T19.2?axis?ПРД?РЕГ" localSheetId="3">#REF!,#REF!</definedName>
    <definedName name="T19.2?axis?ПРД?РЕГ">#REF!,#REF!</definedName>
    <definedName name="T19.2?Data" localSheetId="4">'12.-2019'!P1_T19.2?Data,'12.-2019'!P2_T19.2?Data</definedName>
    <definedName name="T19.2?Data" localSheetId="0">'7.1.- 2019'!P1_T19.2?Data,'7.1.- 2019'!P2_T19.2?Data</definedName>
    <definedName name="T19.2?Data" localSheetId="1">'7.2.-2019'!P1_T19.2?Data,'7.2.-2019'!P2_T19.2?Data</definedName>
    <definedName name="T19.2?Data" localSheetId="2">P1_T19.2?Data,P2_T19.2?Data</definedName>
    <definedName name="T19.2?Data" localSheetId="3">'9.-2019'!P1_T19.2?Data,'9.-2019'!P2_T19.2?Data</definedName>
    <definedName name="T19.2?Data">P1_T19.2?Data,P2_T19.2?Data</definedName>
    <definedName name="T19.2?item_ext?СБЫТ" localSheetId="4">#REF!,#REF!,#REF!,#REF!</definedName>
    <definedName name="T19.2?item_ext?СБЫТ" localSheetId="0">#REF!,#REF!,#REF!,#REF!</definedName>
    <definedName name="T19.2?item_ext?СБЫТ" localSheetId="1">#REF!,#REF!,#REF!,#REF!</definedName>
    <definedName name="T19.2?item_ext?СБЫТ" localSheetId="3">#REF!,#REF!,#REF!,#REF!</definedName>
    <definedName name="T19.2?item_ext?СБЫТ">#REF!,#REF!,#REF!,#REF!</definedName>
    <definedName name="T19.2?L1" localSheetId="4">#REF!,#REF!</definedName>
    <definedName name="T19.2?L1" localSheetId="0">#REF!,#REF!</definedName>
    <definedName name="T19.2?L1" localSheetId="1">#REF!,#REF!</definedName>
    <definedName name="T19.2?L1" localSheetId="3">#REF!,#REF!</definedName>
    <definedName name="T19.2?L1">#REF!,#REF!</definedName>
    <definedName name="T19.2?L1.1" localSheetId="4">#REF!,#REF!</definedName>
    <definedName name="T19.2?L1.1" localSheetId="0">#REF!,#REF!</definedName>
    <definedName name="T19.2?L1.1" localSheetId="1">#REF!,#REF!</definedName>
    <definedName name="T19.2?L1.1" localSheetId="3">#REF!,#REF!</definedName>
    <definedName name="T19.2?L1.1">#REF!,#REF!</definedName>
    <definedName name="T19.2?L1.2" localSheetId="4">#REF!,#REF!</definedName>
    <definedName name="T19.2?L1.2" localSheetId="0">#REF!,#REF!</definedName>
    <definedName name="T19.2?L1.2" localSheetId="1">#REF!,#REF!</definedName>
    <definedName name="T19.2?L1.2" localSheetId="3">#REF!,#REF!</definedName>
    <definedName name="T19.2?L1.2">#REF!,#REF!</definedName>
    <definedName name="T19.2?L1.3" localSheetId="4">#REF!,#REF!</definedName>
    <definedName name="T19.2?L1.3" localSheetId="0">#REF!,#REF!</definedName>
    <definedName name="T19.2?L1.3" localSheetId="1">#REF!,#REF!</definedName>
    <definedName name="T19.2?L1.3" localSheetId="3">#REF!,#REF!</definedName>
    <definedName name="T19.2?L1.3">#REF!,#REF!</definedName>
    <definedName name="T19.2?L10" localSheetId="4">#REF!,#REF!</definedName>
    <definedName name="T19.2?L10" localSheetId="0">#REF!,#REF!</definedName>
    <definedName name="T19.2?L10" localSheetId="1">#REF!,#REF!</definedName>
    <definedName name="T19.2?L10" localSheetId="3">#REF!,#REF!</definedName>
    <definedName name="T19.2?L10">#REF!,#REF!</definedName>
    <definedName name="T19.2?L11" localSheetId="4">#REF!,#REF!</definedName>
    <definedName name="T19.2?L11" localSheetId="0">#REF!,#REF!</definedName>
    <definedName name="T19.2?L11" localSheetId="1">#REF!,#REF!</definedName>
    <definedName name="T19.2?L11" localSheetId="3">#REF!,#REF!</definedName>
    <definedName name="T19.2?L11">#REF!,#REF!</definedName>
    <definedName name="T19.2?L12" localSheetId="4">#REF!,#REF!</definedName>
    <definedName name="T19.2?L12" localSheetId="0">#REF!,#REF!</definedName>
    <definedName name="T19.2?L12" localSheetId="1">#REF!,#REF!</definedName>
    <definedName name="T19.2?L12" localSheetId="3">#REF!,#REF!</definedName>
    <definedName name="T19.2?L12">#REF!,#REF!</definedName>
    <definedName name="T19.2?L13" localSheetId="4">#REF!,#REF!</definedName>
    <definedName name="T19.2?L13" localSheetId="0">#REF!,#REF!</definedName>
    <definedName name="T19.2?L13" localSheetId="1">#REF!,#REF!</definedName>
    <definedName name="T19.2?L13" localSheetId="3">#REF!,#REF!</definedName>
    <definedName name="T19.2?L13">#REF!,#REF!</definedName>
    <definedName name="T19.2?L14" localSheetId="4">#REF!,#REF!</definedName>
    <definedName name="T19.2?L14" localSheetId="0">#REF!,#REF!</definedName>
    <definedName name="T19.2?L14" localSheetId="1">#REF!,#REF!</definedName>
    <definedName name="T19.2?L14" localSheetId="3">#REF!,#REF!</definedName>
    <definedName name="T19.2?L14">#REF!,#REF!</definedName>
    <definedName name="T19.2?L14.1" localSheetId="4">#REF!,#REF!</definedName>
    <definedName name="T19.2?L14.1" localSheetId="0">#REF!,#REF!</definedName>
    <definedName name="T19.2?L14.1" localSheetId="1">#REF!,#REF!</definedName>
    <definedName name="T19.2?L14.1" localSheetId="3">#REF!,#REF!</definedName>
    <definedName name="T19.2?L14.1">#REF!,#REF!</definedName>
    <definedName name="T19.2?L15.1" localSheetId="4">#REF!</definedName>
    <definedName name="T19.2?L15.1" localSheetId="0">#REF!</definedName>
    <definedName name="T19.2?L15.1" localSheetId="1">#REF!</definedName>
    <definedName name="T19.2?L15.1" localSheetId="3">#REF!</definedName>
    <definedName name="T19.2?L15.1">#REF!</definedName>
    <definedName name="T19.2?L15.2" localSheetId="4">#REF!</definedName>
    <definedName name="T19.2?L15.2" localSheetId="0">#REF!</definedName>
    <definedName name="T19.2?L15.2" localSheetId="1">#REF!</definedName>
    <definedName name="T19.2?L15.2" localSheetId="3">#REF!</definedName>
    <definedName name="T19.2?L15.2">#REF!</definedName>
    <definedName name="T19.2?L2" localSheetId="4">#REF!,#REF!</definedName>
    <definedName name="T19.2?L2" localSheetId="0">#REF!,#REF!</definedName>
    <definedName name="T19.2?L2" localSheetId="1">#REF!,#REF!</definedName>
    <definedName name="T19.2?L2" localSheetId="3">#REF!,#REF!</definedName>
    <definedName name="T19.2?L2">#REF!,#REF!</definedName>
    <definedName name="T19.2?L3" localSheetId="4">#REF!,#REF!</definedName>
    <definedName name="T19.2?L3" localSheetId="0">#REF!,#REF!</definedName>
    <definedName name="T19.2?L3" localSheetId="1">#REF!,#REF!</definedName>
    <definedName name="T19.2?L3" localSheetId="3">#REF!,#REF!</definedName>
    <definedName name="T19.2?L3">#REF!,#REF!</definedName>
    <definedName name="T19.2?L4" localSheetId="4">#REF!,#REF!</definedName>
    <definedName name="T19.2?L4" localSheetId="0">#REF!,#REF!</definedName>
    <definedName name="T19.2?L4" localSheetId="1">#REF!,#REF!</definedName>
    <definedName name="T19.2?L4" localSheetId="3">#REF!,#REF!</definedName>
    <definedName name="T19.2?L4">#REF!,#REF!</definedName>
    <definedName name="T19.2?L5" localSheetId="4">#REF!,#REF!</definedName>
    <definedName name="T19.2?L5" localSheetId="0">#REF!,#REF!</definedName>
    <definedName name="T19.2?L5" localSheetId="1">#REF!,#REF!</definedName>
    <definedName name="T19.2?L5" localSheetId="3">#REF!,#REF!</definedName>
    <definedName name="T19.2?L5">#REF!,#REF!</definedName>
    <definedName name="T19.2?L5.1" localSheetId="4">#REF!,#REF!</definedName>
    <definedName name="T19.2?L5.1" localSheetId="0">#REF!,#REF!</definedName>
    <definedName name="T19.2?L5.1" localSheetId="1">#REF!,#REF!</definedName>
    <definedName name="T19.2?L5.1" localSheetId="3">#REF!,#REF!</definedName>
    <definedName name="T19.2?L5.1">#REF!,#REF!</definedName>
    <definedName name="T19.2?L5.2" localSheetId="4">#REF!,#REF!</definedName>
    <definedName name="T19.2?L5.2" localSheetId="0">#REF!,#REF!</definedName>
    <definedName name="T19.2?L5.2" localSheetId="1">#REF!,#REF!</definedName>
    <definedName name="T19.2?L5.2" localSheetId="3">#REF!,#REF!</definedName>
    <definedName name="T19.2?L5.2">#REF!,#REF!</definedName>
    <definedName name="T19.2?L5.3" localSheetId="4">#REF!,#REF!</definedName>
    <definedName name="T19.2?L5.3" localSheetId="0">#REF!,#REF!</definedName>
    <definedName name="T19.2?L5.3" localSheetId="1">#REF!,#REF!</definedName>
    <definedName name="T19.2?L5.3" localSheetId="3">#REF!,#REF!</definedName>
    <definedName name="T19.2?L5.3">#REF!,#REF!</definedName>
    <definedName name="T19.2?L6" localSheetId="4">#REF!,#REF!</definedName>
    <definedName name="T19.2?L6" localSheetId="0">#REF!,#REF!</definedName>
    <definedName name="T19.2?L6" localSheetId="1">#REF!,#REF!</definedName>
    <definedName name="T19.2?L6" localSheetId="3">#REF!,#REF!</definedName>
    <definedName name="T19.2?L6">#REF!,#REF!</definedName>
    <definedName name="T19.2?L7" localSheetId="4">#REF!,#REF!</definedName>
    <definedName name="T19.2?L7" localSheetId="0">#REF!,#REF!</definedName>
    <definedName name="T19.2?L7" localSheetId="1">#REF!,#REF!</definedName>
    <definedName name="T19.2?L7" localSheetId="3">#REF!,#REF!</definedName>
    <definedName name="T19.2?L7">#REF!,#REF!</definedName>
    <definedName name="T19.2?L8" localSheetId="4">#REF!,#REF!</definedName>
    <definedName name="T19.2?L8" localSheetId="0">#REF!,#REF!</definedName>
    <definedName name="T19.2?L8" localSheetId="1">#REF!,#REF!</definedName>
    <definedName name="T19.2?L8" localSheetId="3">#REF!,#REF!</definedName>
    <definedName name="T19.2?L8">#REF!,#REF!</definedName>
    <definedName name="T19.2?L8.1" localSheetId="4">#REF!,#REF!</definedName>
    <definedName name="T19.2?L8.1" localSheetId="0">#REF!,#REF!</definedName>
    <definedName name="T19.2?L8.1" localSheetId="1">#REF!,#REF!</definedName>
    <definedName name="T19.2?L8.1" localSheetId="3">#REF!,#REF!</definedName>
    <definedName name="T19.2?L8.1">#REF!,#REF!</definedName>
    <definedName name="T19.2?L8.2" localSheetId="4">#REF!,#REF!</definedName>
    <definedName name="T19.2?L8.2" localSheetId="0">#REF!,#REF!</definedName>
    <definedName name="T19.2?L8.2" localSheetId="1">#REF!,#REF!</definedName>
    <definedName name="T19.2?L8.2" localSheetId="3">#REF!,#REF!</definedName>
    <definedName name="T19.2?L8.2">#REF!,#REF!</definedName>
    <definedName name="T19.2?L8.3" localSheetId="4">#REF!,#REF!</definedName>
    <definedName name="T19.2?L8.3" localSheetId="0">#REF!,#REF!</definedName>
    <definedName name="T19.2?L8.3" localSheetId="1">#REF!,#REF!</definedName>
    <definedName name="T19.2?L8.3" localSheetId="3">#REF!,#REF!</definedName>
    <definedName name="T19.2?L8.3">#REF!,#REF!</definedName>
    <definedName name="T19.2?L8.4" localSheetId="4">#REF!,#REF!</definedName>
    <definedName name="T19.2?L8.4" localSheetId="0">#REF!,#REF!</definedName>
    <definedName name="T19.2?L8.4" localSheetId="1">#REF!,#REF!</definedName>
    <definedName name="T19.2?L8.4" localSheetId="3">#REF!,#REF!</definedName>
    <definedName name="T19.2?L8.4">#REF!,#REF!</definedName>
    <definedName name="T19.2?L8.5" localSheetId="4">#REF!,#REF!</definedName>
    <definedName name="T19.2?L8.5" localSheetId="0">#REF!,#REF!</definedName>
    <definedName name="T19.2?L8.5" localSheetId="1">#REF!,#REF!</definedName>
    <definedName name="T19.2?L8.5" localSheetId="3">#REF!,#REF!</definedName>
    <definedName name="T19.2?L8.5">#REF!,#REF!</definedName>
    <definedName name="T19.2?L8.5.x" localSheetId="4">#REF!,#REF!</definedName>
    <definedName name="T19.2?L8.5.x" localSheetId="0">#REF!,#REF!</definedName>
    <definedName name="T19.2?L8.5.x" localSheetId="1">#REF!,#REF!</definedName>
    <definedName name="T19.2?L8.5.x" localSheetId="3">#REF!,#REF!</definedName>
    <definedName name="T19.2?L8.5.x">#REF!,#REF!</definedName>
    <definedName name="T19.2?L8.6" localSheetId="4">#REF!,#REF!</definedName>
    <definedName name="T19.2?L8.6" localSheetId="0">#REF!,#REF!</definedName>
    <definedName name="T19.2?L8.6" localSheetId="1">#REF!,#REF!</definedName>
    <definedName name="T19.2?L8.6" localSheetId="3">#REF!,#REF!</definedName>
    <definedName name="T19.2?L8.6">#REF!,#REF!</definedName>
    <definedName name="T19.2?L8.6.x" localSheetId="4">#REF!,#REF!</definedName>
    <definedName name="T19.2?L8.6.x" localSheetId="0">#REF!,#REF!</definedName>
    <definedName name="T19.2?L8.6.x" localSheetId="1">#REF!,#REF!</definedName>
    <definedName name="T19.2?L8.6.x" localSheetId="3">#REF!,#REF!</definedName>
    <definedName name="T19.2?L8.6.x">#REF!,#REF!</definedName>
    <definedName name="T19.2?L9" localSheetId="4">#REF!,#REF!</definedName>
    <definedName name="T19.2?L9" localSheetId="0">#REF!,#REF!</definedName>
    <definedName name="T19.2?L9" localSheetId="1">#REF!,#REF!</definedName>
    <definedName name="T19.2?L9" localSheetId="3">#REF!,#REF!</definedName>
    <definedName name="T19.2?L9">#REF!,#REF!</definedName>
    <definedName name="T19.2?Name" localSheetId="4">#REF!</definedName>
    <definedName name="T19.2?Name" localSheetId="0">#REF!</definedName>
    <definedName name="T19.2?Name" localSheetId="1">#REF!</definedName>
    <definedName name="T19.2?Name" localSheetId="3">#REF!</definedName>
    <definedName name="T19.2?Name">#REF!</definedName>
    <definedName name="T19.2?Table" localSheetId="4">#REF!</definedName>
    <definedName name="T19.2?Table" localSheetId="0">#REF!</definedName>
    <definedName name="T19.2?Table" localSheetId="1">#REF!</definedName>
    <definedName name="T19.2?Table" localSheetId="3">#REF!</definedName>
    <definedName name="T19.2?Table">#REF!</definedName>
    <definedName name="T19.2?Title" localSheetId="4">#REF!</definedName>
    <definedName name="T19.2?Title" localSheetId="0">#REF!</definedName>
    <definedName name="T19.2?Title" localSheetId="1">#REF!</definedName>
    <definedName name="T19.2?Title" localSheetId="3">#REF!</definedName>
    <definedName name="T19.2?Title">#REF!</definedName>
    <definedName name="T19.2?unit?РУБ.ГКАЛ" localSheetId="4">#REF!</definedName>
    <definedName name="T19.2?unit?РУБ.ГКАЛ" localSheetId="0">#REF!</definedName>
    <definedName name="T19.2?unit?РУБ.ГКАЛ" localSheetId="1">#REF!</definedName>
    <definedName name="T19.2?unit?РУБ.ГКАЛ" localSheetId="3">#REF!</definedName>
    <definedName name="T19.2?unit?РУБ.ГКАЛ">#REF!</definedName>
    <definedName name="T19.2?unit?ТГКАЛ" localSheetId="4">#REF!</definedName>
    <definedName name="T19.2?unit?ТГКАЛ" localSheetId="0">#REF!</definedName>
    <definedName name="T19.2?unit?ТГКАЛ" localSheetId="1">#REF!</definedName>
    <definedName name="T19.2?unit?ТГКАЛ" localSheetId="3">#REF!</definedName>
    <definedName name="T19.2?unit?ТГКАЛ">#REF!</definedName>
    <definedName name="T19.2?unit?ТРУБ" localSheetId="4">#REF!,#REF!</definedName>
    <definedName name="T19.2?unit?ТРУБ" localSheetId="0">#REF!,#REF!</definedName>
    <definedName name="T19.2?unit?ТРУБ" localSheetId="1">#REF!,#REF!</definedName>
    <definedName name="T19.2?unit?ТРУБ" localSheetId="3">#REF!,#REF!</definedName>
    <definedName name="T19.2?unit?ТРУБ">#REF!,#REF!</definedName>
    <definedName name="T19?axis?R?ВРАС" localSheetId="4">#REF!,#REF!</definedName>
    <definedName name="T19?axis?R?ВРАС" localSheetId="0">#REF!,#REF!</definedName>
    <definedName name="T19?axis?R?ВРАС" localSheetId="1">#REF!,#REF!</definedName>
    <definedName name="T19?axis?R?ВРАС" localSheetId="3">#REF!,#REF!</definedName>
    <definedName name="T19?axis?R?ВРАС">#REF!,#REF!</definedName>
    <definedName name="T19?axis?R?ВРАС?" localSheetId="4">[55]НИОКР!#REF!</definedName>
    <definedName name="T19?axis?R?ВРАС?" localSheetId="0">[55]НИОКР!#REF!</definedName>
    <definedName name="T19?axis?R?ВРАС?" localSheetId="1">[55]НИОКР!#REF!</definedName>
    <definedName name="T19?axis?R?ВРАС?" localSheetId="3">[55]НИОКР!#REF!</definedName>
    <definedName name="T19?axis?R?ВРАС?">[55]НИОКР!#REF!</definedName>
    <definedName name="T19?axis?R?ДОГОВОР">'[44]19'!$E$8:$M$9,'[44]19'!$E$13:$M$14,'[44]19'!$E$18:$M$18,'[44]19'!$E$26:$M$27,'[44]19'!$E$22:$M$22</definedName>
    <definedName name="T19?axis?R?ДОГОВОР?">'[44]19'!$A$8:$A$9,'[44]19'!$A$13:$A$14,'[44]19'!$A$18,'[44]19'!$A$26:$A$27,'[44]19'!$A$22</definedName>
    <definedName name="T19?axis?ПРД?БАЗ">'[44]19'!$J$6:$K$30,'[44]19'!$G$6:$H$30</definedName>
    <definedName name="T19?axis?ПРД?ПРЕД">'[44]19'!$L$6:$M$30,'[44]19'!$E$6:$F$30</definedName>
    <definedName name="T19?axis?ПРД?РЕГ" localSheetId="4">#REF!</definedName>
    <definedName name="T19?axis?ПРД?РЕГ" localSheetId="0">#REF!</definedName>
    <definedName name="T19?axis?ПРД?РЕГ" localSheetId="1">#REF!</definedName>
    <definedName name="T19?axis?ПРД?РЕГ" localSheetId="3">#REF!</definedName>
    <definedName name="T19?axis?ПРД?РЕГ">#REF!</definedName>
    <definedName name="T19?axis?ПФ?ПЛАН">'[44]19'!$J$6:$J$30,'[44]19'!$E$6:$E$30,'[44]19'!$L$6:$L$30,'[44]19'!$G$6:$G$30</definedName>
    <definedName name="T19?axis?ПФ?ФАКТ">'[44]19'!$K$6:$K$30,'[44]19'!$F$6:$F$30,'[44]19'!$M$6:$M$30,'[44]19'!$H$6:$H$30</definedName>
    <definedName name="T19?Data">'[30]19'!$J$8:$M$16,'[30]19'!$C$8:$H$16</definedName>
    <definedName name="T19?item_ext?РОСТ" localSheetId="4">[55]НИОКР!#REF!</definedName>
    <definedName name="T19?item_ext?РОСТ" localSheetId="0">[55]НИОКР!#REF!</definedName>
    <definedName name="T19?item_ext?РОСТ" localSheetId="1">[55]НИОКР!#REF!</definedName>
    <definedName name="T19?item_ext?РОСТ" localSheetId="3">[55]НИОКР!#REF!</definedName>
    <definedName name="T19?item_ext?РОСТ">[55]НИОКР!#REF!</definedName>
    <definedName name="T19?L1">'[44]19'!$A$16:$M$16, '[44]19'!$A$11:$M$11, '[44]19'!$A$6:$M$6, '[44]19'!$A$20:$M$20, '[44]19'!$A$24:$M$24</definedName>
    <definedName name="T19?L1.x">'[44]19'!$A$18:$M$18, '[44]19'!$A$13:$M$14, '[44]19'!$A$8:$M$9, '[44]19'!$A$22:$M$22, '[44]19'!$A$26:$M$27</definedName>
    <definedName name="T19?L10" localSheetId="4">#REF!</definedName>
    <definedName name="T19?L10" localSheetId="0">#REF!</definedName>
    <definedName name="T19?L10" localSheetId="1">#REF!</definedName>
    <definedName name="T19?L10" localSheetId="3">#REF!</definedName>
    <definedName name="T19?L10">#REF!</definedName>
    <definedName name="T19?L10.1" localSheetId="4">#REF!</definedName>
    <definedName name="T19?L10.1" localSheetId="0">#REF!</definedName>
    <definedName name="T19?L10.1" localSheetId="1">#REF!</definedName>
    <definedName name="T19?L10.1" localSheetId="3">#REF!</definedName>
    <definedName name="T19?L10.1">#REF!</definedName>
    <definedName name="T19?L10.2" localSheetId="4">#REF!</definedName>
    <definedName name="T19?L10.2" localSheetId="0">#REF!</definedName>
    <definedName name="T19?L10.2" localSheetId="1">#REF!</definedName>
    <definedName name="T19?L10.2" localSheetId="3">#REF!</definedName>
    <definedName name="T19?L10.2">#REF!</definedName>
    <definedName name="T19?L11" localSheetId="4">#REF!</definedName>
    <definedName name="T19?L11" localSheetId="0">#REF!</definedName>
    <definedName name="T19?L11" localSheetId="1">#REF!</definedName>
    <definedName name="T19?L11" localSheetId="3">#REF!</definedName>
    <definedName name="T19?L11">#REF!</definedName>
    <definedName name="T19?L12" localSheetId="4">#REF!</definedName>
    <definedName name="T19?L12" localSheetId="0">#REF!</definedName>
    <definedName name="T19?L12" localSheetId="1">#REF!</definedName>
    <definedName name="T19?L12" localSheetId="3">#REF!</definedName>
    <definedName name="T19?L12">#REF!</definedName>
    <definedName name="T19?L13" localSheetId="4">#REF!</definedName>
    <definedName name="T19?L13" localSheetId="0">#REF!</definedName>
    <definedName name="T19?L13" localSheetId="1">#REF!</definedName>
    <definedName name="T19?L13" localSheetId="3">#REF!</definedName>
    <definedName name="T19?L13">#REF!</definedName>
    <definedName name="T19?L14" localSheetId="4">#REF!</definedName>
    <definedName name="T19?L14" localSheetId="0">#REF!</definedName>
    <definedName name="T19?L14" localSheetId="1">#REF!</definedName>
    <definedName name="T19?L14" localSheetId="3">#REF!</definedName>
    <definedName name="T19?L14">#REF!</definedName>
    <definedName name="T19?L15" localSheetId="4">#REF!</definedName>
    <definedName name="T19?L15" localSheetId="0">#REF!</definedName>
    <definedName name="T19?L15" localSheetId="1">#REF!</definedName>
    <definedName name="T19?L15" localSheetId="3">#REF!</definedName>
    <definedName name="T19?L15">#REF!</definedName>
    <definedName name="T19?L15.1" localSheetId="4">#REF!</definedName>
    <definedName name="T19?L15.1" localSheetId="0">#REF!</definedName>
    <definedName name="T19?L15.1" localSheetId="1">#REF!</definedName>
    <definedName name="T19?L15.1" localSheetId="3">#REF!</definedName>
    <definedName name="T19?L15.1">#REF!</definedName>
    <definedName name="T19?L15.1.1" localSheetId="4">#REF!</definedName>
    <definedName name="T19?L15.1.1" localSheetId="0">#REF!</definedName>
    <definedName name="T19?L15.1.1" localSheetId="1">#REF!</definedName>
    <definedName name="T19?L15.1.1" localSheetId="3">#REF!</definedName>
    <definedName name="T19?L15.1.1">#REF!</definedName>
    <definedName name="T19?L15.1.2" localSheetId="4">#REF!</definedName>
    <definedName name="T19?L15.1.2" localSheetId="0">#REF!</definedName>
    <definedName name="T19?L15.1.2" localSheetId="1">#REF!</definedName>
    <definedName name="T19?L15.1.2" localSheetId="3">#REF!</definedName>
    <definedName name="T19?L15.1.2">#REF!</definedName>
    <definedName name="T19?L16" localSheetId="4">#REF!</definedName>
    <definedName name="T19?L16" localSheetId="0">#REF!</definedName>
    <definedName name="T19?L16" localSheetId="1">#REF!</definedName>
    <definedName name="T19?L16" localSheetId="3">#REF!</definedName>
    <definedName name="T19?L16">#REF!</definedName>
    <definedName name="T19?L16.1" localSheetId="4">#REF!</definedName>
    <definedName name="T19?L16.1" localSheetId="0">#REF!</definedName>
    <definedName name="T19?L16.1" localSheetId="1">#REF!</definedName>
    <definedName name="T19?L16.1" localSheetId="3">#REF!</definedName>
    <definedName name="T19?L16.1">#REF!</definedName>
    <definedName name="T19?L16.2" localSheetId="4">#REF!</definedName>
    <definedName name="T19?L16.2" localSheetId="0">#REF!</definedName>
    <definedName name="T19?L16.2" localSheetId="1">#REF!</definedName>
    <definedName name="T19?L16.2" localSheetId="3">#REF!</definedName>
    <definedName name="T19?L16.2">#REF!</definedName>
    <definedName name="T19?L16.3" localSheetId="4">#REF!</definedName>
    <definedName name="T19?L16.3" localSheetId="0">#REF!</definedName>
    <definedName name="T19?L16.3" localSheetId="1">#REF!</definedName>
    <definedName name="T19?L16.3" localSheetId="3">#REF!</definedName>
    <definedName name="T19?L16.3">#REF!</definedName>
    <definedName name="T19?L2" localSheetId="4">#REF!</definedName>
    <definedName name="T19?L2" localSheetId="0">#REF!</definedName>
    <definedName name="T19?L2" localSheetId="1">#REF!</definedName>
    <definedName name="T19?L2" localSheetId="3">#REF!</definedName>
    <definedName name="T19?L2">#REF!</definedName>
    <definedName name="T19?L3" localSheetId="4">#REF!</definedName>
    <definedName name="T19?L3" localSheetId="0">#REF!</definedName>
    <definedName name="T19?L3" localSheetId="1">#REF!</definedName>
    <definedName name="T19?L3" localSheetId="3">#REF!</definedName>
    <definedName name="T19?L3">#REF!</definedName>
    <definedName name="T19?L4" localSheetId="4">#REF!</definedName>
    <definedName name="T19?L4" localSheetId="0">#REF!</definedName>
    <definedName name="T19?L4" localSheetId="1">#REF!</definedName>
    <definedName name="T19?L4" localSheetId="3">#REF!</definedName>
    <definedName name="T19?L4">#REF!</definedName>
    <definedName name="T19?L5" localSheetId="4">#REF!</definedName>
    <definedName name="T19?L5" localSheetId="0">#REF!</definedName>
    <definedName name="T19?L5" localSheetId="1">#REF!</definedName>
    <definedName name="T19?L5" localSheetId="3">#REF!</definedName>
    <definedName name="T19?L5">#REF!</definedName>
    <definedName name="T19?L6" localSheetId="4">#REF!</definedName>
    <definedName name="T19?L6" localSheetId="0">#REF!</definedName>
    <definedName name="T19?L6" localSheetId="1">#REF!</definedName>
    <definedName name="T19?L6" localSheetId="3">#REF!</definedName>
    <definedName name="T19?L6">#REF!</definedName>
    <definedName name="T19?L6.1" localSheetId="4">#REF!</definedName>
    <definedName name="T19?L6.1" localSheetId="0">#REF!</definedName>
    <definedName name="T19?L6.1" localSheetId="1">#REF!</definedName>
    <definedName name="T19?L6.1" localSheetId="3">#REF!</definedName>
    <definedName name="T19?L6.1">#REF!</definedName>
    <definedName name="T19?L6.2" localSheetId="4">#REF!</definedName>
    <definedName name="T19?L6.2" localSheetId="0">#REF!</definedName>
    <definedName name="T19?L6.2" localSheetId="1">#REF!</definedName>
    <definedName name="T19?L6.2" localSheetId="3">#REF!</definedName>
    <definedName name="T19?L6.2">#REF!</definedName>
    <definedName name="T19?L6.3" localSheetId="4">#REF!</definedName>
    <definedName name="T19?L6.3" localSheetId="0">#REF!</definedName>
    <definedName name="T19?L6.3" localSheetId="1">#REF!</definedName>
    <definedName name="T19?L6.3" localSheetId="3">#REF!</definedName>
    <definedName name="T19?L6.3">#REF!</definedName>
    <definedName name="T19?L7" localSheetId="4">#REF!</definedName>
    <definedName name="T19?L7" localSheetId="0">#REF!</definedName>
    <definedName name="T19?L7" localSheetId="1">#REF!</definedName>
    <definedName name="T19?L7" localSheetId="3">#REF!</definedName>
    <definedName name="T19?L7">#REF!</definedName>
    <definedName name="T19?L8" localSheetId="4">#REF!</definedName>
    <definedName name="T19?L8" localSheetId="0">#REF!</definedName>
    <definedName name="T19?L8" localSheetId="1">#REF!</definedName>
    <definedName name="T19?L8" localSheetId="3">#REF!</definedName>
    <definedName name="T19?L8">#REF!</definedName>
    <definedName name="T19?L9" localSheetId="4">#REF!</definedName>
    <definedName name="T19?L9" localSheetId="0">#REF!</definedName>
    <definedName name="T19?L9" localSheetId="1">#REF!</definedName>
    <definedName name="T19?L9" localSheetId="3">#REF!</definedName>
    <definedName name="T19?L9">#REF!</definedName>
    <definedName name="T19?L9.1" localSheetId="4">#REF!</definedName>
    <definedName name="T19?L9.1" localSheetId="0">#REF!</definedName>
    <definedName name="T19?L9.1" localSheetId="1">#REF!</definedName>
    <definedName name="T19?L9.1" localSheetId="3">#REF!</definedName>
    <definedName name="T19?L9.1">#REF!</definedName>
    <definedName name="T19?L9.2" localSheetId="4">#REF!</definedName>
    <definedName name="T19?L9.2" localSheetId="0">#REF!</definedName>
    <definedName name="T19?L9.2" localSheetId="1">#REF!</definedName>
    <definedName name="T19?L9.2" localSheetId="3">#REF!</definedName>
    <definedName name="T19?L9.2">#REF!</definedName>
    <definedName name="T19?L9.3" localSheetId="4">#REF!</definedName>
    <definedName name="T19?L9.3" localSheetId="0">#REF!</definedName>
    <definedName name="T19?L9.3" localSheetId="1">#REF!</definedName>
    <definedName name="T19?L9.3" localSheetId="3">#REF!</definedName>
    <definedName name="T19?L9.3">#REF!</definedName>
    <definedName name="T19?L9.4" localSheetId="4">#REF!</definedName>
    <definedName name="T19?L9.4" localSheetId="0">#REF!</definedName>
    <definedName name="T19?L9.4" localSheetId="1">#REF!</definedName>
    <definedName name="T19?L9.4" localSheetId="3">#REF!</definedName>
    <definedName name="T19?L9.4">#REF!</definedName>
    <definedName name="T19?L9.5" localSheetId="4">#REF!</definedName>
    <definedName name="T19?L9.5" localSheetId="0">#REF!</definedName>
    <definedName name="T19?L9.5" localSheetId="1">#REF!</definedName>
    <definedName name="T19?L9.5" localSheetId="3">#REF!</definedName>
    <definedName name="T19?L9.5">#REF!</definedName>
    <definedName name="T19?L9.5.x" localSheetId="4">#REF!</definedName>
    <definedName name="T19?L9.5.x" localSheetId="0">#REF!</definedName>
    <definedName name="T19?L9.5.x" localSheetId="1">#REF!</definedName>
    <definedName name="T19?L9.5.x" localSheetId="3">#REF!</definedName>
    <definedName name="T19?L9.5.x">#REF!</definedName>
    <definedName name="T19?L9.6" localSheetId="4">#REF!</definedName>
    <definedName name="T19?L9.6" localSheetId="0">#REF!</definedName>
    <definedName name="T19?L9.6" localSheetId="1">#REF!</definedName>
    <definedName name="T19?L9.6" localSheetId="3">#REF!</definedName>
    <definedName name="T19?L9.6">#REF!</definedName>
    <definedName name="T19?L9.6.x" localSheetId="4">#REF!</definedName>
    <definedName name="T19?L9.6.x" localSheetId="0">#REF!</definedName>
    <definedName name="T19?L9.6.x" localSheetId="1">#REF!</definedName>
    <definedName name="T19?L9.6.x" localSheetId="3">#REF!</definedName>
    <definedName name="T19?L9.6.x">#REF!</definedName>
    <definedName name="T19?Name" localSheetId="4">[55]НИОКР!#REF!</definedName>
    <definedName name="T19?Name" localSheetId="0">[55]НИОКР!#REF!</definedName>
    <definedName name="T19?Name" localSheetId="1">[55]НИОКР!#REF!</definedName>
    <definedName name="T19?Name" localSheetId="3">[55]НИОКР!#REF!</definedName>
    <definedName name="T19?Name">[55]НИОКР!#REF!</definedName>
    <definedName name="T19?Table" localSheetId="4">#REF!</definedName>
    <definedName name="T19?Table" localSheetId="0">#REF!</definedName>
    <definedName name="T19?Table" localSheetId="1">#REF!</definedName>
    <definedName name="T19?Table" localSheetId="3">#REF!</definedName>
    <definedName name="T19?Table">#REF!</definedName>
    <definedName name="T19?Title" localSheetId="4">#REF!</definedName>
    <definedName name="T19?Title" localSheetId="0">#REF!</definedName>
    <definedName name="T19?Title" localSheetId="1">#REF!</definedName>
    <definedName name="T19?Title" localSheetId="3">#REF!</definedName>
    <definedName name="T19?Title">#REF!</definedName>
    <definedName name="T19?unit?ПРЦ" localSheetId="4">[55]НИОКР!#REF!</definedName>
    <definedName name="T19?unit?ПРЦ" localSheetId="0">[55]НИОКР!#REF!</definedName>
    <definedName name="T19?unit?ПРЦ" localSheetId="1">[55]НИОКР!#REF!</definedName>
    <definedName name="T19?unit?ПРЦ" localSheetId="3">[55]НИОКР!#REF!</definedName>
    <definedName name="T19?unit?ПРЦ">[55]НИОКР!#REF!</definedName>
    <definedName name="T19?unit?ТРУБ" localSheetId="4">#REF!</definedName>
    <definedName name="T19?unit?ТРУБ" localSheetId="0">#REF!</definedName>
    <definedName name="T19?unit?ТРУБ" localSheetId="1">#REF!</definedName>
    <definedName name="T19?unit?ТРУБ" localSheetId="3">#REF!</definedName>
    <definedName name="T19?unit?ТРУБ">#REF!</definedName>
    <definedName name="T19_1_1_Copy1" localSheetId="4">#REF!</definedName>
    <definedName name="T19_1_1_Copy1" localSheetId="0">#REF!</definedName>
    <definedName name="T19_1_1_Copy1" localSheetId="1">#REF!</definedName>
    <definedName name="T19_1_1_Copy1" localSheetId="3">#REF!</definedName>
    <definedName name="T19_1_1_Copy1">#REF!</definedName>
    <definedName name="T19_1_1_Copy2" localSheetId="4">#REF!</definedName>
    <definedName name="T19_1_1_Copy2" localSheetId="0">#REF!</definedName>
    <definedName name="T19_1_1_Copy2" localSheetId="1">#REF!</definedName>
    <definedName name="T19_1_1_Copy2" localSheetId="3">#REF!</definedName>
    <definedName name="T19_1_1_Copy2">#REF!</definedName>
    <definedName name="T19_1_1_Copy3" localSheetId="4">#REF!</definedName>
    <definedName name="T19_1_1_Copy3" localSheetId="0">#REF!</definedName>
    <definedName name="T19_1_1_Copy3" localSheetId="1">#REF!</definedName>
    <definedName name="T19_1_1_Copy3" localSheetId="3">#REF!</definedName>
    <definedName name="T19_1_1_Copy3">#REF!</definedName>
    <definedName name="T19_1_1_Name1" localSheetId="4">#REF!</definedName>
    <definedName name="T19_1_1_Name1" localSheetId="0">#REF!</definedName>
    <definedName name="T19_1_1_Name1" localSheetId="1">#REF!</definedName>
    <definedName name="T19_1_1_Name1" localSheetId="3">#REF!</definedName>
    <definedName name="T19_1_1_Name1">#REF!</definedName>
    <definedName name="T19_1_1_Name2" localSheetId="4">#REF!</definedName>
    <definedName name="T19_1_1_Name2" localSheetId="0">#REF!</definedName>
    <definedName name="T19_1_1_Name2" localSheetId="1">#REF!</definedName>
    <definedName name="T19_1_1_Name2" localSheetId="3">#REF!</definedName>
    <definedName name="T19_1_1_Name2">#REF!</definedName>
    <definedName name="T19_1_1_Name3" localSheetId="4">#REF!</definedName>
    <definedName name="T19_1_1_Name3" localSheetId="0">#REF!</definedName>
    <definedName name="T19_1_1_Name3" localSheetId="1">#REF!</definedName>
    <definedName name="T19_1_1_Name3" localSheetId="3">#REF!</definedName>
    <definedName name="T19_1_1_Name3">#REF!</definedName>
    <definedName name="T19_1_2_Copy1" localSheetId="4">#REF!</definedName>
    <definedName name="T19_1_2_Copy1" localSheetId="0">#REF!</definedName>
    <definedName name="T19_1_2_Copy1" localSheetId="1">#REF!</definedName>
    <definedName name="T19_1_2_Copy1" localSheetId="3">#REF!</definedName>
    <definedName name="T19_1_2_Copy1">#REF!</definedName>
    <definedName name="T19_1_2_Copy2" localSheetId="4">#REF!</definedName>
    <definedName name="T19_1_2_Copy2" localSheetId="0">#REF!</definedName>
    <definedName name="T19_1_2_Copy2" localSheetId="1">#REF!</definedName>
    <definedName name="T19_1_2_Copy2" localSheetId="3">#REF!</definedName>
    <definedName name="T19_1_2_Copy2">#REF!</definedName>
    <definedName name="T19_1_2_Copy3" localSheetId="4">#REF!</definedName>
    <definedName name="T19_1_2_Copy3" localSheetId="0">#REF!</definedName>
    <definedName name="T19_1_2_Copy3" localSheetId="1">#REF!</definedName>
    <definedName name="T19_1_2_Copy3" localSheetId="3">#REF!</definedName>
    <definedName name="T19_1_2_Copy3">#REF!</definedName>
    <definedName name="T19_1_2_Name1" localSheetId="4">#REF!</definedName>
    <definedName name="T19_1_2_Name1" localSheetId="0">#REF!</definedName>
    <definedName name="T19_1_2_Name1" localSheetId="1">#REF!</definedName>
    <definedName name="T19_1_2_Name1" localSheetId="3">#REF!</definedName>
    <definedName name="T19_1_2_Name1">#REF!</definedName>
    <definedName name="T19_1_2_Name2" localSheetId="4">#REF!</definedName>
    <definedName name="T19_1_2_Name2" localSheetId="0">#REF!</definedName>
    <definedName name="T19_1_2_Name2" localSheetId="1">#REF!</definedName>
    <definedName name="T19_1_2_Name2" localSheetId="3">#REF!</definedName>
    <definedName name="T19_1_2_Name2">#REF!</definedName>
    <definedName name="T19_1_2_Name3" localSheetId="4">#REF!</definedName>
    <definedName name="T19_1_2_Name3" localSheetId="0">#REF!</definedName>
    <definedName name="T19_1_2_Name3" localSheetId="1">#REF!</definedName>
    <definedName name="T19_1_2_Name3" localSheetId="3">#REF!</definedName>
    <definedName name="T19_1_2_Name3">#REF!</definedName>
    <definedName name="T19_2_Copy1" localSheetId="4">#REF!</definedName>
    <definedName name="T19_2_Copy1" localSheetId="0">#REF!</definedName>
    <definedName name="T19_2_Copy1" localSheetId="1">#REF!</definedName>
    <definedName name="T19_2_Copy1" localSheetId="3">#REF!</definedName>
    <definedName name="T19_2_Copy1">#REF!</definedName>
    <definedName name="T19_2_Copy2" localSheetId="4">#REF!</definedName>
    <definedName name="T19_2_Copy2" localSheetId="0">#REF!</definedName>
    <definedName name="T19_2_Copy2" localSheetId="1">#REF!</definedName>
    <definedName name="T19_2_Copy2" localSheetId="3">#REF!</definedName>
    <definedName name="T19_2_Copy2">#REF!</definedName>
    <definedName name="T19_2_Copy3" localSheetId="4">#REF!</definedName>
    <definedName name="T19_2_Copy3" localSheetId="0">#REF!</definedName>
    <definedName name="T19_2_Copy3" localSheetId="1">#REF!</definedName>
    <definedName name="T19_2_Copy3" localSheetId="3">#REF!</definedName>
    <definedName name="T19_2_Copy3">#REF!</definedName>
    <definedName name="T19_2_Name1" localSheetId="4">#REF!</definedName>
    <definedName name="T19_2_Name1" localSheetId="0">#REF!</definedName>
    <definedName name="T19_2_Name1" localSheetId="1">#REF!</definedName>
    <definedName name="T19_2_Name1" localSheetId="3">#REF!</definedName>
    <definedName name="T19_2_Name1">#REF!</definedName>
    <definedName name="T19_2_Name2" localSheetId="4">#REF!</definedName>
    <definedName name="T19_2_Name2" localSheetId="0">#REF!</definedName>
    <definedName name="T19_2_Name2" localSheetId="1">#REF!</definedName>
    <definedName name="T19_2_Name2" localSheetId="3">#REF!</definedName>
    <definedName name="T19_2_Name2">#REF!</definedName>
    <definedName name="T19_2_Name3" localSheetId="4">#REF!</definedName>
    <definedName name="T19_2_Name3" localSheetId="0">#REF!</definedName>
    <definedName name="T19_2_Name3" localSheetId="1">#REF!</definedName>
    <definedName name="T19_2_Name3" localSheetId="3">#REF!</definedName>
    <definedName name="T19_2_Name3">#REF!</definedName>
    <definedName name="T19_Copy" localSheetId="4">[55]НИОКР!#REF!</definedName>
    <definedName name="T19_Copy" localSheetId="0">[55]НИОКР!#REF!</definedName>
    <definedName name="T19_Copy" localSheetId="1">[55]НИОКР!#REF!</definedName>
    <definedName name="T19_Copy" localSheetId="3">[55]НИОКР!#REF!</definedName>
    <definedName name="T19_Copy">[55]НИОКР!#REF!</definedName>
    <definedName name="T19_Copy1" localSheetId="4">#REF!</definedName>
    <definedName name="T19_Copy1" localSheetId="0">#REF!</definedName>
    <definedName name="T19_Copy1" localSheetId="1">#REF!</definedName>
    <definedName name="T19_Copy1" localSheetId="3">#REF!</definedName>
    <definedName name="T19_Copy1">#REF!</definedName>
    <definedName name="T19_Copy2" localSheetId="4">[55]НИОКР!#REF!</definedName>
    <definedName name="T19_Copy2" localSheetId="0">[55]НИОКР!#REF!</definedName>
    <definedName name="T19_Copy2" localSheetId="1">[55]НИОКР!#REF!</definedName>
    <definedName name="T19_Copy2" localSheetId="3">[55]НИОКР!#REF!</definedName>
    <definedName name="T19_Copy2">[55]НИОКР!#REF!</definedName>
    <definedName name="T19_Name1" localSheetId="4">#REF!</definedName>
    <definedName name="T19_Name1" localSheetId="0">#REF!</definedName>
    <definedName name="T19_Name1" localSheetId="1">#REF!</definedName>
    <definedName name="T19_Name1" localSheetId="3">#REF!</definedName>
    <definedName name="T19_Name1">#REF!</definedName>
    <definedName name="T19_Name2" localSheetId="4">#REF!</definedName>
    <definedName name="T19_Name2" localSheetId="0">#REF!</definedName>
    <definedName name="T19_Name2" localSheetId="1">#REF!</definedName>
    <definedName name="T19_Name2" localSheetId="3">#REF!</definedName>
    <definedName name="T19_Name2">#REF!</definedName>
    <definedName name="T19_Protection">'[30]19'!$E$13:$H$13,'[30]19'!$E$15:$H$15,'[30]19'!$J$8:$M$11,'[30]19'!$J$13:$M$13,'[30]19'!$J$15:$M$15,'[30]19'!$E$4:$H$4,'[30]19'!$J$4:$M$4,'[30]19'!$E$8:$H$11</definedName>
    <definedName name="T2.1?axis?R?ПЭ" localSheetId="4">#REF!,#REF!,#REF!,#REF!,#REF!,#REF!</definedName>
    <definedName name="T2.1?axis?R?ПЭ" localSheetId="0">#REF!,#REF!,#REF!,#REF!,#REF!,#REF!</definedName>
    <definedName name="T2.1?axis?R?ПЭ" localSheetId="1">#REF!,#REF!,#REF!,#REF!,#REF!,#REF!</definedName>
    <definedName name="T2.1?axis?R?ПЭ" localSheetId="3">#REF!,#REF!,#REF!,#REF!,#REF!,#REF!</definedName>
    <definedName name="T2.1?axis?R?ПЭ">#REF!,#REF!,#REF!,#REF!,#REF!,#REF!</definedName>
    <definedName name="T2.1?axis?R?ПЭ?">'[54]2.1'!$B$13:$B$13,'[54]2.1'!$B$27:$B$27,'[54]2.1'!$B$31:$B$31,'[54]2.1'!$B$38:$B$38,'[54]2.1'!$B$42:$B$42,'[54]2.1'!$B$9:$B$9</definedName>
    <definedName name="T2.1?axis?ПРД?БАЗ">'[54]2.1'!$C$6:$C$45</definedName>
    <definedName name="T2.1?axis?ПРД?РЕГ">'[54]2.1'!$D$6:$D$45</definedName>
    <definedName name="T2.1?Data">#N/A</definedName>
    <definedName name="T2.1?L1" localSheetId="4">#REF!</definedName>
    <definedName name="T2.1?L1" localSheetId="0">#REF!</definedName>
    <definedName name="T2.1?L1" localSheetId="1">#REF!</definedName>
    <definedName name="T2.1?L1" localSheetId="3">#REF!</definedName>
    <definedName name="T2.1?L1">#REF!</definedName>
    <definedName name="T2.1?L1.1" localSheetId="4">#REF!</definedName>
    <definedName name="T2.1?L1.1" localSheetId="0">#REF!</definedName>
    <definedName name="T2.1?L1.1" localSheetId="1">#REF!</definedName>
    <definedName name="T2.1?L1.1" localSheetId="3">#REF!</definedName>
    <definedName name="T2.1?L1.1">#REF!</definedName>
    <definedName name="T2.1?L1.1.x" localSheetId="4">#REF!</definedName>
    <definedName name="T2.1?L1.1.x" localSheetId="0">#REF!</definedName>
    <definedName name="T2.1?L1.1.x" localSheetId="1">#REF!</definedName>
    <definedName name="T2.1?L1.1.x" localSheetId="3">#REF!</definedName>
    <definedName name="T2.1?L1.1.x">#REF!</definedName>
    <definedName name="T2.1?L1.2" localSheetId="4">#REF!</definedName>
    <definedName name="T2.1?L1.2" localSheetId="0">#REF!</definedName>
    <definedName name="T2.1?L1.2" localSheetId="1">#REF!</definedName>
    <definedName name="T2.1?L1.2" localSheetId="3">#REF!</definedName>
    <definedName name="T2.1?L1.2">#REF!</definedName>
    <definedName name="T2.1?L1.2.x" localSheetId="4">#REF!</definedName>
    <definedName name="T2.1?L1.2.x" localSheetId="0">#REF!</definedName>
    <definedName name="T2.1?L1.2.x" localSheetId="1">#REF!</definedName>
    <definedName name="T2.1?L1.2.x" localSheetId="3">#REF!</definedName>
    <definedName name="T2.1?L1.2.x">#REF!</definedName>
    <definedName name="T2.1?L2" localSheetId="4">#REF!</definedName>
    <definedName name="T2.1?L2" localSheetId="0">#REF!</definedName>
    <definedName name="T2.1?L2" localSheetId="1">#REF!</definedName>
    <definedName name="T2.1?L2" localSheetId="3">#REF!</definedName>
    <definedName name="T2.1?L2">#REF!</definedName>
    <definedName name="T2.1?L3" localSheetId="4">#REF!</definedName>
    <definedName name="T2.1?L3" localSheetId="0">#REF!</definedName>
    <definedName name="T2.1?L3" localSheetId="1">#REF!</definedName>
    <definedName name="T2.1?L3" localSheetId="3">#REF!</definedName>
    <definedName name="T2.1?L3">#REF!</definedName>
    <definedName name="T2.1?L3.1" localSheetId="4">#REF!</definedName>
    <definedName name="T2.1?L3.1" localSheetId="0">#REF!</definedName>
    <definedName name="T2.1?L3.1" localSheetId="1">#REF!</definedName>
    <definedName name="T2.1?L3.1" localSheetId="3">#REF!</definedName>
    <definedName name="T2.1?L3.1">#REF!</definedName>
    <definedName name="T2.1?L3.1.1" localSheetId="4">#REF!</definedName>
    <definedName name="T2.1?L3.1.1" localSheetId="0">#REF!</definedName>
    <definedName name="T2.1?L3.1.1" localSheetId="1">#REF!</definedName>
    <definedName name="T2.1?L3.1.1" localSheetId="3">#REF!</definedName>
    <definedName name="T2.1?L3.1.1">#REF!</definedName>
    <definedName name="T2.1?L3.1.1.ПРЦ" localSheetId="4">#REF!</definedName>
    <definedName name="T2.1?L3.1.1.ПРЦ" localSheetId="0">#REF!</definedName>
    <definedName name="T2.1?L3.1.1.ПРЦ" localSheetId="1">#REF!</definedName>
    <definedName name="T2.1?L3.1.1.ПРЦ" localSheetId="3">#REF!</definedName>
    <definedName name="T2.1?L3.1.1.ПРЦ">#REF!</definedName>
    <definedName name="T2.1?L3.1.2" localSheetId="4">#REF!</definedName>
    <definedName name="T2.1?L3.1.2" localSheetId="0">#REF!</definedName>
    <definedName name="T2.1?L3.1.2" localSheetId="1">#REF!</definedName>
    <definedName name="T2.1?L3.1.2" localSheetId="3">#REF!</definedName>
    <definedName name="T2.1?L3.1.2">#REF!</definedName>
    <definedName name="T2.1?L3.1.2.ГКАЛЧ" localSheetId="4">#REF!</definedName>
    <definedName name="T2.1?L3.1.2.ГКАЛЧ" localSheetId="0">#REF!</definedName>
    <definedName name="T2.1?L3.1.2.ГКАЛЧ" localSheetId="1">#REF!</definedName>
    <definedName name="T2.1?L3.1.2.ГКАЛЧ" localSheetId="3">#REF!</definedName>
    <definedName name="T2.1?L3.1.2.ГКАЛЧ">#REF!</definedName>
    <definedName name="T2.1?L3.2" localSheetId="4">#REF!</definedName>
    <definedName name="T2.1?L3.2" localSheetId="0">#REF!</definedName>
    <definedName name="T2.1?L3.2" localSheetId="1">#REF!</definedName>
    <definedName name="T2.1?L3.2" localSheetId="3">#REF!</definedName>
    <definedName name="T2.1?L3.2">#REF!</definedName>
    <definedName name="T2.1?L3.2.ПРЦ" localSheetId="4">#REF!</definedName>
    <definedName name="T2.1?L3.2.ПРЦ" localSheetId="0">#REF!</definedName>
    <definedName name="T2.1?L3.2.ПРЦ" localSheetId="1">#REF!</definedName>
    <definedName name="T2.1?L3.2.ПРЦ" localSheetId="3">#REF!</definedName>
    <definedName name="T2.1?L3.2.ПРЦ">#REF!</definedName>
    <definedName name="T2.1?L4" localSheetId="4">#REF!</definedName>
    <definedName name="T2.1?L4" localSheetId="0">#REF!</definedName>
    <definedName name="T2.1?L4" localSheetId="1">#REF!</definedName>
    <definedName name="T2.1?L4" localSheetId="3">#REF!</definedName>
    <definedName name="T2.1?L4">#REF!</definedName>
    <definedName name="T2.1?L4.1" localSheetId="4">#REF!</definedName>
    <definedName name="T2.1?L4.1" localSheetId="0">#REF!</definedName>
    <definedName name="T2.1?L4.1" localSheetId="1">#REF!</definedName>
    <definedName name="T2.1?L4.1" localSheetId="3">#REF!</definedName>
    <definedName name="T2.1?L4.1">#REF!</definedName>
    <definedName name="T2.1?L4.1.x" localSheetId="4">#REF!</definedName>
    <definedName name="T2.1?L4.1.x" localSheetId="0">#REF!</definedName>
    <definedName name="T2.1?L4.1.x" localSheetId="1">#REF!</definedName>
    <definedName name="T2.1?L4.1.x" localSheetId="3">#REF!</definedName>
    <definedName name="T2.1?L4.1.x">#REF!</definedName>
    <definedName name="T2.1?L4.2" localSheetId="4">#REF!</definedName>
    <definedName name="T2.1?L4.2" localSheetId="0">#REF!</definedName>
    <definedName name="T2.1?L4.2" localSheetId="1">#REF!</definedName>
    <definedName name="T2.1?L4.2" localSheetId="3">#REF!</definedName>
    <definedName name="T2.1?L4.2">#REF!</definedName>
    <definedName name="T2.1?L4.2.x">'[54]2.1'!$C$31:$D$31</definedName>
    <definedName name="T2.1?L5" localSheetId="4">#REF!</definedName>
    <definedName name="T2.1?L5" localSheetId="0">#REF!</definedName>
    <definedName name="T2.1?L5" localSheetId="1">#REF!</definedName>
    <definedName name="T2.1?L5" localSheetId="3">#REF!</definedName>
    <definedName name="T2.1?L5">#REF!</definedName>
    <definedName name="T2.1?L6" localSheetId="4">#REF!</definedName>
    <definedName name="T2.1?L6" localSheetId="0">#REF!</definedName>
    <definedName name="T2.1?L6" localSheetId="1">#REF!</definedName>
    <definedName name="T2.1?L6" localSheetId="3">#REF!</definedName>
    <definedName name="T2.1?L6">#REF!</definedName>
    <definedName name="T2.1?L7" localSheetId="4">#REF!</definedName>
    <definedName name="T2.1?L7" localSheetId="0">#REF!</definedName>
    <definedName name="T2.1?L7" localSheetId="1">#REF!</definedName>
    <definedName name="T2.1?L7" localSheetId="3">#REF!</definedName>
    <definedName name="T2.1?L7">#REF!</definedName>
    <definedName name="T2.1?L7.1" localSheetId="4">#REF!</definedName>
    <definedName name="T2.1?L7.1" localSheetId="0">#REF!</definedName>
    <definedName name="T2.1?L7.1" localSheetId="1">#REF!</definedName>
    <definedName name="T2.1?L7.1" localSheetId="3">#REF!</definedName>
    <definedName name="T2.1?L7.1">#REF!</definedName>
    <definedName name="T2.1?L7.1.x">'[54]2.1'!$C$38:$D$38</definedName>
    <definedName name="T2.1?L7.2" localSheetId="4">#REF!</definedName>
    <definedName name="T2.1?L7.2" localSheetId="0">#REF!</definedName>
    <definedName name="T2.1?L7.2" localSheetId="1">#REF!</definedName>
    <definedName name="T2.1?L7.2" localSheetId="3">#REF!</definedName>
    <definedName name="T2.1?L7.2">#REF!</definedName>
    <definedName name="T2.1?L7.2.x" localSheetId="4">#REF!</definedName>
    <definedName name="T2.1?L7.2.x" localSheetId="0">#REF!</definedName>
    <definedName name="T2.1?L7.2.x" localSheetId="1">#REF!</definedName>
    <definedName name="T2.1?L7.2.x" localSheetId="3">#REF!</definedName>
    <definedName name="T2.1?L7.2.x">#REF!</definedName>
    <definedName name="T2.1?L7.3" localSheetId="4">#REF!</definedName>
    <definedName name="T2.1?L7.3" localSheetId="0">#REF!</definedName>
    <definedName name="T2.1?L7.3" localSheetId="1">#REF!</definedName>
    <definedName name="T2.1?L7.3" localSheetId="3">#REF!</definedName>
    <definedName name="T2.1?L7.3">#REF!</definedName>
    <definedName name="T2.1?Name" localSheetId="4">#REF!</definedName>
    <definedName name="T2.1?Name" localSheetId="0">#REF!</definedName>
    <definedName name="T2.1?Name" localSheetId="1">#REF!</definedName>
    <definedName name="T2.1?Name" localSheetId="3">#REF!</definedName>
    <definedName name="T2.1?Name">#REF!</definedName>
    <definedName name="T2.1?Protection" localSheetId="4">'12.-2019'!P6_T2.1?Protection</definedName>
    <definedName name="T2.1?Protection" localSheetId="0">'7.1.- 2019'!P6_T2.1?Protection</definedName>
    <definedName name="T2.1?Protection" localSheetId="1">'7.2.-2019'!P6_T2.1?Protection</definedName>
    <definedName name="T2.1?Protection" localSheetId="2">'8-2019'!P6_T2.1?Protection</definedName>
    <definedName name="T2.1?Protection" localSheetId="3">'9.-2019'!P6_T2.1?Protection</definedName>
    <definedName name="T2.1?Protection">P6_T2.1?Protection</definedName>
    <definedName name="T2.1?Table" localSheetId="4">#REF!</definedName>
    <definedName name="T2.1?Table" localSheetId="0">#REF!</definedName>
    <definedName name="T2.1?Table" localSheetId="1">#REF!</definedName>
    <definedName name="T2.1?Table" localSheetId="3">#REF!</definedName>
    <definedName name="T2.1?Table">#REF!</definedName>
    <definedName name="T2.1?Title" localSheetId="4">#REF!</definedName>
    <definedName name="T2.1?Title" localSheetId="0">#REF!</definedName>
    <definedName name="T2.1?Title" localSheetId="1">#REF!</definedName>
    <definedName name="T2.1?Title" localSheetId="3">#REF!</definedName>
    <definedName name="T2.1?Title">#REF!</definedName>
    <definedName name="T2.1?unit?КВТЧ.ГКАЛ" localSheetId="4">#REF!</definedName>
    <definedName name="T2.1?unit?КВТЧ.ГКАЛ" localSheetId="0">#REF!</definedName>
    <definedName name="T2.1?unit?КВТЧ.ГКАЛ" localSheetId="1">#REF!</definedName>
    <definedName name="T2.1?unit?КВТЧ.ГКАЛ" localSheetId="3">#REF!</definedName>
    <definedName name="T2.1?unit?КВТЧ.ГКАЛ">#REF!</definedName>
    <definedName name="T2.1?unit?МКВТЧ" localSheetId="4">#REF!,#REF!,#REF!,#REF!</definedName>
    <definedName name="T2.1?unit?МКВТЧ" localSheetId="0">#REF!,#REF!,#REF!,#REF!</definedName>
    <definedName name="T2.1?unit?МКВТЧ" localSheetId="1">#REF!,#REF!,#REF!,#REF!</definedName>
    <definedName name="T2.1?unit?МКВТЧ" localSheetId="3">#REF!,#REF!,#REF!,#REF!</definedName>
    <definedName name="T2.1?unit?МКВТЧ">#REF!,#REF!,#REF!,#REF!</definedName>
    <definedName name="T2.1?unit?ПРЦ" localSheetId="4">#REF!,#REF!</definedName>
    <definedName name="T2.1?unit?ПРЦ" localSheetId="0">#REF!,#REF!</definedName>
    <definedName name="T2.1?unit?ПРЦ" localSheetId="1">#REF!,#REF!</definedName>
    <definedName name="T2.1?unit?ПРЦ" localSheetId="3">#REF!,#REF!</definedName>
    <definedName name="T2.1?unit?ПРЦ">#REF!,#REF!</definedName>
    <definedName name="T2.1_Copy1" localSheetId="4">#REF!</definedName>
    <definedName name="T2.1_Copy1" localSheetId="0">#REF!</definedName>
    <definedName name="T2.1_Copy1" localSheetId="1">#REF!</definedName>
    <definedName name="T2.1_Copy1" localSheetId="3">#REF!</definedName>
    <definedName name="T2.1_Copy1">#REF!</definedName>
    <definedName name="T2.1_Copy2" localSheetId="4">#REF!</definedName>
    <definedName name="T2.1_Copy2" localSheetId="0">#REF!</definedName>
    <definedName name="T2.1_Copy2" localSheetId="1">#REF!</definedName>
    <definedName name="T2.1_Copy2" localSheetId="3">#REF!</definedName>
    <definedName name="T2.1_Copy2">#REF!</definedName>
    <definedName name="T2.1_Copy3" localSheetId="4">#REF!</definedName>
    <definedName name="T2.1_Copy3" localSheetId="0">#REF!</definedName>
    <definedName name="T2.1_Copy3" localSheetId="1">#REF!</definedName>
    <definedName name="T2.1_Copy3" localSheetId="3">#REF!</definedName>
    <definedName name="T2.1_Copy3">#REF!</definedName>
    <definedName name="T2.1_Copy4" localSheetId="4">#REF!</definedName>
    <definedName name="T2.1_Copy4" localSheetId="0">#REF!</definedName>
    <definedName name="T2.1_Copy4" localSheetId="1">#REF!</definedName>
    <definedName name="T2.1_Copy4" localSheetId="3">#REF!</definedName>
    <definedName name="T2.1_Copy4">#REF!</definedName>
    <definedName name="T2.1_Copy5" localSheetId="4">#REF!</definedName>
    <definedName name="T2.1_Copy5" localSheetId="0">#REF!</definedName>
    <definedName name="T2.1_Copy5" localSheetId="1">#REF!</definedName>
    <definedName name="T2.1_Copy5" localSheetId="3">#REF!</definedName>
    <definedName name="T2.1_Copy5">#REF!</definedName>
    <definedName name="T2.1_Copy6" localSheetId="4">#REF!</definedName>
    <definedName name="T2.1_Copy6" localSheetId="0">#REF!</definedName>
    <definedName name="T2.1_Copy6" localSheetId="1">#REF!</definedName>
    <definedName name="T2.1_Copy6" localSheetId="3">#REF!</definedName>
    <definedName name="T2.1_Copy6">#REF!</definedName>
    <definedName name="T2.1_Name1" localSheetId="4">#REF!</definedName>
    <definedName name="T2.1_Name1" localSheetId="0">#REF!</definedName>
    <definedName name="T2.1_Name1" localSheetId="1">#REF!</definedName>
    <definedName name="T2.1_Name1" localSheetId="3">#REF!</definedName>
    <definedName name="T2.1_Name1">#REF!</definedName>
    <definedName name="T2.1_Name2" localSheetId="4">#REF!</definedName>
    <definedName name="T2.1_Name2" localSheetId="0">#REF!</definedName>
    <definedName name="T2.1_Name2" localSheetId="1">#REF!</definedName>
    <definedName name="T2.1_Name2" localSheetId="3">#REF!</definedName>
    <definedName name="T2.1_Name2">#REF!</definedName>
    <definedName name="T2.1_Name3" localSheetId="4">#REF!</definedName>
    <definedName name="T2.1_Name3" localSheetId="0">#REF!</definedName>
    <definedName name="T2.1_Name3" localSheetId="1">#REF!</definedName>
    <definedName name="T2.1_Name3" localSheetId="3">#REF!</definedName>
    <definedName name="T2.1_Name3">#REF!</definedName>
    <definedName name="T2.1_Name4" localSheetId="4">#REF!</definedName>
    <definedName name="T2.1_Name4" localSheetId="0">#REF!</definedName>
    <definedName name="T2.1_Name4" localSheetId="1">#REF!</definedName>
    <definedName name="T2.1_Name4" localSheetId="3">#REF!</definedName>
    <definedName name="T2.1_Name4">#REF!</definedName>
    <definedName name="T2.1_Name5" localSheetId="4">#REF!</definedName>
    <definedName name="T2.1_Name5" localSheetId="0">#REF!</definedName>
    <definedName name="T2.1_Name5" localSheetId="1">#REF!</definedName>
    <definedName name="T2.1_Name5" localSheetId="3">#REF!</definedName>
    <definedName name="T2.1_Name5">#REF!</definedName>
    <definedName name="T2.1_Name6" localSheetId="4">#REF!</definedName>
    <definedName name="T2.1_Name6" localSheetId="0">#REF!</definedName>
    <definedName name="T2.1_Name6" localSheetId="1">#REF!</definedName>
    <definedName name="T2.1_Name6" localSheetId="3">#REF!</definedName>
    <definedName name="T2.1_Name6">#REF!</definedName>
    <definedName name="T2.2?axis?ПРД?БАЗ" localSheetId="4">#REF!</definedName>
    <definedName name="T2.2?axis?ПРД?БАЗ" localSheetId="0">#REF!</definedName>
    <definedName name="T2.2?axis?ПРД?БАЗ" localSheetId="1">#REF!</definedName>
    <definedName name="T2.2?axis?ПРД?БАЗ" localSheetId="3">#REF!</definedName>
    <definedName name="T2.2?axis?ПРД?БАЗ">#REF!</definedName>
    <definedName name="T2.2?axis?ПРД?РЕГ" localSheetId="4">#REF!</definedName>
    <definedName name="T2.2?axis?ПРД?РЕГ" localSheetId="0">#REF!</definedName>
    <definedName name="T2.2?axis?ПРД?РЕГ" localSheetId="1">#REF!</definedName>
    <definedName name="T2.2?axis?ПРД?РЕГ" localSheetId="3">#REF!</definedName>
    <definedName name="T2.2?axis?ПРД?РЕГ">#REF!</definedName>
    <definedName name="T2.2?Data" localSheetId="4">#REF!,#REF!,#REF!,#REF!</definedName>
    <definedName name="T2.2?Data" localSheetId="0">#REF!,#REF!,#REF!,#REF!</definedName>
    <definedName name="T2.2?Data" localSheetId="1">#REF!,#REF!,#REF!,#REF!</definedName>
    <definedName name="T2.2?Data" localSheetId="3">#REF!,#REF!,#REF!,#REF!</definedName>
    <definedName name="T2.2?Data">#REF!,#REF!,#REF!,#REF!</definedName>
    <definedName name="T2.2?L1" localSheetId="4">#REF!</definedName>
    <definedName name="T2.2?L1" localSheetId="0">#REF!</definedName>
    <definedName name="T2.2?L1" localSheetId="1">#REF!</definedName>
    <definedName name="T2.2?L1" localSheetId="3">#REF!</definedName>
    <definedName name="T2.2?L1">#REF!</definedName>
    <definedName name="T2.2?L2" localSheetId="4">#REF!</definedName>
    <definedName name="T2.2?L2" localSheetId="0">#REF!</definedName>
    <definedName name="T2.2?L2" localSheetId="1">#REF!</definedName>
    <definedName name="T2.2?L2" localSheetId="3">#REF!</definedName>
    <definedName name="T2.2?L2">#REF!</definedName>
    <definedName name="T2.2?L2.1" localSheetId="4">#REF!</definedName>
    <definedName name="T2.2?L2.1" localSheetId="0">#REF!</definedName>
    <definedName name="T2.2?L2.1" localSheetId="1">#REF!</definedName>
    <definedName name="T2.2?L2.1" localSheetId="3">#REF!</definedName>
    <definedName name="T2.2?L2.1">#REF!</definedName>
    <definedName name="T2.2?L2.1.1" localSheetId="4">#REF!</definedName>
    <definedName name="T2.2?L2.1.1" localSheetId="0">#REF!</definedName>
    <definedName name="T2.2?L2.1.1" localSheetId="1">#REF!</definedName>
    <definedName name="T2.2?L2.1.1" localSheetId="3">#REF!</definedName>
    <definedName name="T2.2?L2.1.1">#REF!</definedName>
    <definedName name="T2.2?L2.1.2" localSheetId="4">#REF!</definedName>
    <definedName name="T2.2?L2.1.2" localSheetId="0">#REF!</definedName>
    <definedName name="T2.2?L2.1.2" localSheetId="1">#REF!</definedName>
    <definedName name="T2.2?L2.1.2" localSheetId="3">#REF!</definedName>
    <definedName name="T2.2?L2.1.2">#REF!</definedName>
    <definedName name="T2.2?L2.2" localSheetId="4">#REF!</definedName>
    <definedName name="T2.2?L2.2" localSheetId="0">#REF!</definedName>
    <definedName name="T2.2?L2.2" localSheetId="1">#REF!</definedName>
    <definedName name="T2.2?L2.2" localSheetId="3">#REF!</definedName>
    <definedName name="T2.2?L2.2">#REF!</definedName>
    <definedName name="T2.2?L2.3" localSheetId="4">#REF!</definedName>
    <definedName name="T2.2?L2.3" localSheetId="0">#REF!</definedName>
    <definedName name="T2.2?L2.3" localSheetId="1">#REF!</definedName>
    <definedName name="T2.2?L2.3" localSheetId="3">#REF!</definedName>
    <definedName name="T2.2?L2.3">#REF!</definedName>
    <definedName name="T2.2?L3" localSheetId="4">#REF!</definedName>
    <definedName name="T2.2?L3" localSheetId="0">#REF!</definedName>
    <definedName name="T2.2?L3" localSheetId="1">#REF!</definedName>
    <definedName name="T2.2?L3" localSheetId="3">#REF!</definedName>
    <definedName name="T2.2?L3">#REF!</definedName>
    <definedName name="T2.2?L3.1" localSheetId="4">#REF!</definedName>
    <definedName name="T2.2?L3.1" localSheetId="0">#REF!</definedName>
    <definedName name="T2.2?L3.1" localSheetId="1">#REF!</definedName>
    <definedName name="T2.2?L3.1" localSheetId="3">#REF!</definedName>
    <definedName name="T2.2?L3.1">#REF!</definedName>
    <definedName name="T2.2?L4" localSheetId="4">#REF!</definedName>
    <definedName name="T2.2?L4" localSheetId="0">#REF!</definedName>
    <definedName name="T2.2?L4" localSheetId="1">#REF!</definedName>
    <definedName name="T2.2?L4" localSheetId="3">#REF!</definedName>
    <definedName name="T2.2?L4">#REF!</definedName>
    <definedName name="T2.2?L4.1" localSheetId="4">#REF!</definedName>
    <definedName name="T2.2?L4.1" localSheetId="0">#REF!</definedName>
    <definedName name="T2.2?L4.1" localSheetId="1">#REF!</definedName>
    <definedName name="T2.2?L4.1" localSheetId="3">#REF!</definedName>
    <definedName name="T2.2?L4.1">#REF!</definedName>
    <definedName name="T2.2?L4.2" localSheetId="4">#REF!</definedName>
    <definedName name="T2.2?L4.2" localSheetId="0">#REF!</definedName>
    <definedName name="T2.2?L4.2" localSheetId="1">#REF!</definedName>
    <definedName name="T2.2?L4.2" localSheetId="3">#REF!</definedName>
    <definedName name="T2.2?L4.2">#REF!</definedName>
    <definedName name="T2.2?L4.3" localSheetId="4">#REF!</definedName>
    <definedName name="T2.2?L4.3" localSheetId="0">#REF!</definedName>
    <definedName name="T2.2?L4.3" localSheetId="1">#REF!</definedName>
    <definedName name="T2.2?L4.3" localSheetId="3">#REF!</definedName>
    <definedName name="T2.2?L4.3">#REF!</definedName>
    <definedName name="T2.2?L5" localSheetId="4">#REF!</definedName>
    <definedName name="T2.2?L5" localSheetId="0">#REF!</definedName>
    <definedName name="T2.2?L5" localSheetId="1">#REF!</definedName>
    <definedName name="T2.2?L5" localSheetId="3">#REF!</definedName>
    <definedName name="T2.2?L5">#REF!</definedName>
    <definedName name="T2.2?L5.1" localSheetId="4">#REF!</definedName>
    <definedName name="T2.2?L5.1" localSheetId="0">#REF!</definedName>
    <definedName name="T2.2?L5.1" localSheetId="1">#REF!</definedName>
    <definedName name="T2.2?L5.1" localSheetId="3">#REF!</definedName>
    <definedName name="T2.2?L5.1">#REF!</definedName>
    <definedName name="T2.2?L5.2" localSheetId="4">#REF!</definedName>
    <definedName name="T2.2?L5.2" localSheetId="0">#REF!</definedName>
    <definedName name="T2.2?L5.2" localSheetId="1">#REF!</definedName>
    <definedName name="T2.2?L5.2" localSheetId="3">#REF!</definedName>
    <definedName name="T2.2?L5.2">#REF!</definedName>
    <definedName name="T2.2?L5.3" localSheetId="4">#REF!</definedName>
    <definedName name="T2.2?L5.3" localSheetId="0">#REF!</definedName>
    <definedName name="T2.2?L5.3" localSheetId="1">#REF!</definedName>
    <definedName name="T2.2?L5.3" localSheetId="3">#REF!</definedName>
    <definedName name="T2.2?L5.3">#REF!</definedName>
    <definedName name="T2.2?Name" localSheetId="4">#REF!</definedName>
    <definedName name="T2.2?Name" localSheetId="0">#REF!</definedName>
    <definedName name="T2.2?Name" localSheetId="1">#REF!</definedName>
    <definedName name="T2.2?Name" localSheetId="3">#REF!</definedName>
    <definedName name="T2.2?Name">#REF!</definedName>
    <definedName name="T2.2?Table" localSheetId="4">#REF!</definedName>
    <definedName name="T2.2?Table" localSheetId="0">#REF!</definedName>
    <definedName name="T2.2?Table" localSheetId="1">#REF!</definedName>
    <definedName name="T2.2?Table" localSheetId="3">#REF!</definedName>
    <definedName name="T2.2?Table">#REF!</definedName>
    <definedName name="T2.2?Title" localSheetId="4">#REF!</definedName>
    <definedName name="T2.2?Title" localSheetId="0">#REF!</definedName>
    <definedName name="T2.2?Title" localSheetId="1">#REF!</definedName>
    <definedName name="T2.2?Title" localSheetId="3">#REF!</definedName>
    <definedName name="T2.2?Title">#REF!</definedName>
    <definedName name="T2.2?unit?МКВТЧ" localSheetId="4">#REF!,#REF!,#REF!</definedName>
    <definedName name="T2.2?unit?МКВТЧ" localSheetId="0">#REF!,#REF!,#REF!</definedName>
    <definedName name="T2.2?unit?МКВТЧ" localSheetId="1">#REF!,#REF!,#REF!</definedName>
    <definedName name="T2.2?unit?МКВТЧ" localSheetId="3">#REF!,#REF!,#REF!</definedName>
    <definedName name="T2.2?unit?МКВТЧ">#REF!,#REF!,#REF!</definedName>
    <definedName name="T2.3_Protect">'[43]2.3'!$F$30:$G$34,'[43]2.3'!$H$24:$K$28</definedName>
    <definedName name="T2?axis?ПРД?БАЗ">'[44]2'!$I$6:$J$19,'[44]2'!$F$6:$G$19</definedName>
    <definedName name="T2?axis?ПРД?ПРЕД">'[44]2'!$K$6:$L$19,'[44]2'!$D$6:$E$19</definedName>
    <definedName name="T2?axis?ПРД?РЕГ" localSheetId="4">#REF!</definedName>
    <definedName name="T2?axis?ПРД?РЕГ" localSheetId="0">#REF!</definedName>
    <definedName name="T2?axis?ПРД?РЕГ" localSheetId="1">#REF!</definedName>
    <definedName name="T2?axis?ПРД?РЕГ" localSheetId="3">#REF!</definedName>
    <definedName name="T2?axis?ПРД?РЕГ">#REF!</definedName>
    <definedName name="T2?axis?ПФ?ПЛАН">'[44]2'!$I$6:$I$19,'[44]2'!$D$6:$D$19,'[44]2'!$K$6:$K$19,'[44]2'!$F$6:$F$19</definedName>
    <definedName name="T2?axis?ПФ?ФАКТ">'[44]2'!$J$6:$J$19,'[44]2'!$E$6:$E$19,'[44]2'!$L$6:$L$19,'[44]2'!$G$6:$G$19</definedName>
    <definedName name="T2?Data" localSheetId="4">#REF!</definedName>
    <definedName name="T2?Data" localSheetId="0">#REF!</definedName>
    <definedName name="T2?Data" localSheetId="1">#REF!</definedName>
    <definedName name="T2?Data" localSheetId="3">#REF!</definedName>
    <definedName name="T2?Data">#REF!</definedName>
    <definedName name="T2?item_ext?РОСТ" localSheetId="4">#REF!</definedName>
    <definedName name="T2?item_ext?РОСТ" localSheetId="0">#REF!</definedName>
    <definedName name="T2?item_ext?РОСТ" localSheetId="1">#REF!</definedName>
    <definedName name="T2?item_ext?РОСТ" localSheetId="3">#REF!</definedName>
    <definedName name="T2?item_ext?РОСТ">#REF!</definedName>
    <definedName name="T2?L1" localSheetId="4">#REF!</definedName>
    <definedName name="T2?L1" localSheetId="0">#REF!</definedName>
    <definedName name="T2?L1" localSheetId="1">#REF!</definedName>
    <definedName name="T2?L1" localSheetId="3">#REF!</definedName>
    <definedName name="T2?L1">#REF!</definedName>
    <definedName name="T2?L2" localSheetId="4">#REF!</definedName>
    <definedName name="T2?L2" localSheetId="0">#REF!</definedName>
    <definedName name="T2?L2" localSheetId="1">#REF!</definedName>
    <definedName name="T2?L2" localSheetId="3">#REF!</definedName>
    <definedName name="T2?L2">#REF!</definedName>
    <definedName name="T2?L2.1" localSheetId="4">#REF!</definedName>
    <definedName name="T2?L2.1" localSheetId="0">#REF!</definedName>
    <definedName name="T2?L2.1" localSheetId="1">#REF!</definedName>
    <definedName name="T2?L2.1" localSheetId="3">#REF!</definedName>
    <definedName name="T2?L2.1">#REF!</definedName>
    <definedName name="T2?L2.1.ПРЦ" localSheetId="4">#REF!</definedName>
    <definedName name="T2?L2.1.ПРЦ" localSheetId="0">#REF!</definedName>
    <definedName name="T2?L2.1.ПРЦ" localSheetId="1">#REF!</definedName>
    <definedName name="T2?L2.1.ПРЦ" localSheetId="3">#REF!</definedName>
    <definedName name="T2?L2.1.ПРЦ">#REF!</definedName>
    <definedName name="T2?L2.2" localSheetId="4">#REF!</definedName>
    <definedName name="T2?L2.2" localSheetId="0">#REF!</definedName>
    <definedName name="T2?L2.2" localSheetId="1">#REF!</definedName>
    <definedName name="T2?L2.2" localSheetId="3">#REF!</definedName>
    <definedName name="T2?L2.2">#REF!</definedName>
    <definedName name="T2?L2.2.КВТЧ" localSheetId="4">#REF!</definedName>
    <definedName name="T2?L2.2.КВТЧ" localSheetId="0">#REF!</definedName>
    <definedName name="T2?L2.2.КВТЧ" localSheetId="1">#REF!</definedName>
    <definedName name="T2?L2.2.КВТЧ" localSheetId="3">#REF!</definedName>
    <definedName name="T2?L2.2.КВТЧ">#REF!</definedName>
    <definedName name="T2?L3" localSheetId="4">#REF!</definedName>
    <definedName name="T2?L3" localSheetId="0">#REF!</definedName>
    <definedName name="T2?L3" localSheetId="1">#REF!</definedName>
    <definedName name="T2?L3" localSheetId="3">#REF!</definedName>
    <definedName name="T2?L3">#REF!</definedName>
    <definedName name="T2?L4" localSheetId="4">#REF!</definedName>
    <definedName name="T2?L4" localSheetId="0">#REF!</definedName>
    <definedName name="T2?L4" localSheetId="1">#REF!</definedName>
    <definedName name="T2?L4" localSheetId="3">#REF!</definedName>
    <definedName name="T2?L4">#REF!</definedName>
    <definedName name="T2?L4.ПРЦ" localSheetId="4">#REF!</definedName>
    <definedName name="T2?L4.ПРЦ" localSheetId="0">#REF!</definedName>
    <definedName name="T2?L4.ПРЦ" localSheetId="1">#REF!</definedName>
    <definedName name="T2?L4.ПРЦ" localSheetId="3">#REF!</definedName>
    <definedName name="T2?L4.ПРЦ">#REF!</definedName>
    <definedName name="T2?L5" localSheetId="4">#REF!</definedName>
    <definedName name="T2?L5" localSheetId="0">#REF!</definedName>
    <definedName name="T2?L5" localSheetId="1">#REF!</definedName>
    <definedName name="T2?L5" localSheetId="3">#REF!</definedName>
    <definedName name="T2?L5">#REF!</definedName>
    <definedName name="T2?L6" localSheetId="4">#REF!</definedName>
    <definedName name="T2?L6" localSheetId="0">#REF!</definedName>
    <definedName name="T2?L6" localSheetId="1">#REF!</definedName>
    <definedName name="T2?L6" localSheetId="3">#REF!</definedName>
    <definedName name="T2?L6">#REF!</definedName>
    <definedName name="T2?L7" localSheetId="4">#REF!</definedName>
    <definedName name="T2?L7" localSheetId="0">#REF!</definedName>
    <definedName name="T2?L7" localSheetId="1">#REF!</definedName>
    <definedName name="T2?L7" localSheetId="3">#REF!</definedName>
    <definedName name="T2?L7">#REF!</definedName>
    <definedName name="T2?L7.ПРЦ" localSheetId="4">#REF!</definedName>
    <definedName name="T2?L7.ПРЦ" localSheetId="0">#REF!</definedName>
    <definedName name="T2?L7.ПРЦ" localSheetId="1">#REF!</definedName>
    <definedName name="T2?L7.ПРЦ" localSheetId="3">#REF!</definedName>
    <definedName name="T2?L7.ПРЦ">#REF!</definedName>
    <definedName name="T2?L8" localSheetId="4">#REF!</definedName>
    <definedName name="T2?L8" localSheetId="0">#REF!</definedName>
    <definedName name="T2?L8" localSheetId="1">#REF!</definedName>
    <definedName name="T2?L8" localSheetId="3">#REF!</definedName>
    <definedName name="T2?L8">#REF!</definedName>
    <definedName name="T2?Name" localSheetId="4">#REF!</definedName>
    <definedName name="T2?Name" localSheetId="0">#REF!</definedName>
    <definedName name="T2?Name" localSheetId="1">#REF!</definedName>
    <definedName name="T2?Name" localSheetId="3">#REF!</definedName>
    <definedName name="T2?Name">#REF!</definedName>
    <definedName name="T2?Protection" localSheetId="4">P1_T2?Protection,P2_T2?Protection</definedName>
    <definedName name="T2?Protection" localSheetId="0">P1_T2?Protection,P2_T2?Protection</definedName>
    <definedName name="T2?Protection" localSheetId="1">P1_T2?Protection,P2_T2?Protection</definedName>
    <definedName name="T2?Protection" localSheetId="2">P1_T2?Protection,P2_T2?Protection</definedName>
    <definedName name="T2?Protection" localSheetId="3">P1_T2?Protection,P2_T2?Protection</definedName>
    <definedName name="T2?Protection">P1_T2?Protection,P2_T2?Protection</definedName>
    <definedName name="T2?Table" localSheetId="4">#REF!</definedName>
    <definedName name="T2?Table" localSheetId="0">#REF!</definedName>
    <definedName name="T2?Table" localSheetId="1">#REF!</definedName>
    <definedName name="T2?Table" localSheetId="3">#REF!</definedName>
    <definedName name="T2?Table">#REF!</definedName>
    <definedName name="T2?Title" localSheetId="4">#REF!</definedName>
    <definedName name="T2?Title" localSheetId="0">#REF!</definedName>
    <definedName name="T2?Title" localSheetId="1">#REF!</definedName>
    <definedName name="T2?Title" localSheetId="3">#REF!</definedName>
    <definedName name="T2?Title">#REF!</definedName>
    <definedName name="T2?unit?КВТЧ.ГКАЛ" localSheetId="4">#REF!</definedName>
    <definedName name="T2?unit?КВТЧ.ГКАЛ" localSheetId="0">#REF!</definedName>
    <definedName name="T2?unit?КВТЧ.ГКАЛ" localSheetId="1">#REF!</definedName>
    <definedName name="T2?unit?КВТЧ.ГКАЛ" localSheetId="3">#REF!</definedName>
    <definedName name="T2?unit?КВТЧ.ГКАЛ">#REF!</definedName>
    <definedName name="T2?unit?МКВТЧ">'[44]2'!$D$6:$H$8,   '[44]2'!$D$10:$H$10,   '[44]2'!$D$12:$H$13,   '[44]2'!$D$15:$H$15</definedName>
    <definedName name="T2?unit?ПРЦ">'[44]2'!$D$9:$H$9,   '[44]2'!$D$14:$H$14,   '[44]2'!$I$6:$L$19,   '[44]2'!$D$18:$H$18</definedName>
    <definedName name="T2?unit?ТГКАЛ">'[44]2'!$D$16:$H$17,   '[44]2'!$D$19:$H$19</definedName>
    <definedName name="T2_" localSheetId="4">#REF!</definedName>
    <definedName name="T2_" localSheetId="0">#REF!</definedName>
    <definedName name="T2_" localSheetId="1">#REF!</definedName>
    <definedName name="T2_" localSheetId="3">#REF!</definedName>
    <definedName name="T2_">#REF!</definedName>
    <definedName name="T2_DiapProt" localSheetId="4">P1_T2_DiapProt,P2_T2_DiapProt</definedName>
    <definedName name="T2_DiapProt" localSheetId="0">P1_T2_DiapProt,P2_T2_DiapProt</definedName>
    <definedName name="T2_DiapProt" localSheetId="1">P1_T2_DiapProt,P2_T2_DiapProt</definedName>
    <definedName name="T2_DiapProt" localSheetId="2">P1_T2_DiapProt,P2_T2_DiapProt</definedName>
    <definedName name="T2_DiapProt" localSheetId="3">P1_T2_DiapProt,P2_T2_DiapProt</definedName>
    <definedName name="T2_DiapProt">P1_T2_DiapProt,P2_T2_DiapProt</definedName>
    <definedName name="T20.1?axis?R?ИФИН" localSheetId="4">#REF!,#REF!,#REF!,#REF!,#REF!</definedName>
    <definedName name="T20.1?axis?R?ИФИН" localSheetId="0">#REF!,#REF!,#REF!,#REF!,#REF!</definedName>
    <definedName name="T20.1?axis?R?ИФИН" localSheetId="1">#REF!,#REF!,#REF!,#REF!,#REF!</definedName>
    <definedName name="T20.1?axis?R?ИФИН" localSheetId="3">#REF!,#REF!,#REF!,#REF!,#REF!</definedName>
    <definedName name="T20.1?axis?R?ИФИН">#REF!,#REF!,#REF!,#REF!,#REF!</definedName>
    <definedName name="T20.1?axis?R?ИФИН?" localSheetId="4">#REF!,#REF!,#REF!,#REF!,#REF!</definedName>
    <definedName name="T20.1?axis?R?ИФИН?" localSheetId="0">#REF!,#REF!,#REF!,#REF!,#REF!</definedName>
    <definedName name="T20.1?axis?R?ИФИН?" localSheetId="1">#REF!,#REF!,#REF!,#REF!,#REF!</definedName>
    <definedName name="T20.1?axis?R?ИФИН?" localSheetId="3">#REF!,#REF!,#REF!,#REF!,#REF!</definedName>
    <definedName name="T20.1?axis?R?ИФИН?">#REF!,#REF!,#REF!,#REF!,#REF!</definedName>
    <definedName name="T20.1?axis?R?СТРО" localSheetId="4">#REF!,#REF!,#REF!,#REF!,#REF!</definedName>
    <definedName name="T20.1?axis?R?СТРО" localSheetId="0">#REF!,#REF!,#REF!,#REF!,#REF!</definedName>
    <definedName name="T20.1?axis?R?СТРО" localSheetId="1">#REF!,#REF!,#REF!,#REF!,#REF!</definedName>
    <definedName name="T20.1?axis?R?СТРО" localSheetId="3">#REF!,#REF!,#REF!,#REF!,#REF!</definedName>
    <definedName name="T20.1?axis?R?СТРО">#REF!,#REF!,#REF!,#REF!,#REF!</definedName>
    <definedName name="T20.1?axis?R?СТРО?" localSheetId="4">#REF!,#REF!,#REF!,#REF!,#REF!</definedName>
    <definedName name="T20.1?axis?R?СТРО?" localSheetId="0">#REF!,#REF!,#REF!,#REF!,#REF!</definedName>
    <definedName name="T20.1?axis?R?СТРО?" localSheetId="1">#REF!,#REF!,#REF!,#REF!,#REF!</definedName>
    <definedName name="T20.1?axis?R?СТРО?" localSheetId="3">#REF!,#REF!,#REF!,#REF!,#REF!</definedName>
    <definedName name="T20.1?axis?R?СТРО?">#REF!,#REF!,#REF!,#REF!,#REF!</definedName>
    <definedName name="T20.1?Columns" localSheetId="4">#REF!</definedName>
    <definedName name="T20.1?Columns" localSheetId="0">#REF!</definedName>
    <definedName name="T20.1?Columns" localSheetId="1">#REF!</definedName>
    <definedName name="T20.1?Columns" localSheetId="3">#REF!</definedName>
    <definedName name="T20.1?Columns">#REF!</definedName>
    <definedName name="T20.1?Data" localSheetId="4">#REF!,#REF!,#REF!,#REF!,#REF!,#REF!,#REF!,#REF!,#REF!,#REF!</definedName>
    <definedName name="T20.1?Data" localSheetId="0">#REF!,#REF!,#REF!,#REF!,#REF!,#REF!,#REF!,#REF!,#REF!,#REF!</definedName>
    <definedName name="T20.1?Data" localSheetId="1">#REF!,#REF!,#REF!,#REF!,#REF!,#REF!,#REF!,#REF!,#REF!,#REF!</definedName>
    <definedName name="T20.1?Data" localSheetId="3">#REF!,#REF!,#REF!,#REF!,#REF!,#REF!,#REF!,#REF!,#REF!,#REF!</definedName>
    <definedName name="T20.1?Data">#REF!,#REF!,#REF!,#REF!,#REF!,#REF!,#REF!,#REF!,#REF!,#REF!</definedName>
    <definedName name="T20.1?Investments" localSheetId="4">#REF!</definedName>
    <definedName name="T20.1?Investments" localSheetId="0">#REF!</definedName>
    <definedName name="T20.1?Investments" localSheetId="1">#REF!</definedName>
    <definedName name="T20.1?Investments" localSheetId="3">#REF!</definedName>
    <definedName name="T20.1?Investments">#REF!</definedName>
    <definedName name="T20.1?item_ext?ИТОГО" localSheetId="4">#REF!</definedName>
    <definedName name="T20.1?item_ext?ИТОГО" localSheetId="0">#REF!</definedName>
    <definedName name="T20.1?item_ext?ИТОГО" localSheetId="1">#REF!</definedName>
    <definedName name="T20.1?item_ext?ИТОГО" localSheetId="3">#REF!</definedName>
    <definedName name="T20.1?item_ext?ИТОГО">#REF!</definedName>
    <definedName name="T20.1?item_ext?ИТОГО.ВСЕГО" localSheetId="4">#REF!</definedName>
    <definedName name="T20.1?item_ext?ИТОГО.ВСЕГО" localSheetId="0">#REF!</definedName>
    <definedName name="T20.1?item_ext?ИТОГО.ВСЕГО" localSheetId="1">#REF!</definedName>
    <definedName name="T20.1?item_ext?ИТОГО.ВСЕГО" localSheetId="3">#REF!</definedName>
    <definedName name="T20.1?item_ext?ИТОГО.ВСЕГО">#REF!</definedName>
    <definedName name="T20.1?item_ext?ПТЭ" localSheetId="4">#REF!</definedName>
    <definedName name="T20.1?item_ext?ПТЭ" localSheetId="0">#REF!</definedName>
    <definedName name="T20.1?item_ext?ПТЭ" localSheetId="1">#REF!</definedName>
    <definedName name="T20.1?item_ext?ПТЭ" localSheetId="3">#REF!</definedName>
    <definedName name="T20.1?item_ext?ПТЭ">#REF!</definedName>
    <definedName name="T20.1?item_ext?ПТЭ.ВСЕГО" localSheetId="4">#REF!</definedName>
    <definedName name="T20.1?item_ext?ПТЭ.ВСЕГО" localSheetId="0">#REF!</definedName>
    <definedName name="T20.1?item_ext?ПТЭ.ВСЕГО" localSheetId="1">#REF!</definedName>
    <definedName name="T20.1?item_ext?ПТЭ.ВСЕГО" localSheetId="3">#REF!</definedName>
    <definedName name="T20.1?item_ext?ПТЭ.ВСЕГО">#REF!</definedName>
    <definedName name="T20.1?item_ext?ПЭ" localSheetId="4">#REF!</definedName>
    <definedName name="T20.1?item_ext?ПЭ" localSheetId="0">#REF!</definedName>
    <definedName name="T20.1?item_ext?ПЭ" localSheetId="1">#REF!</definedName>
    <definedName name="T20.1?item_ext?ПЭ" localSheetId="3">#REF!</definedName>
    <definedName name="T20.1?item_ext?ПЭ">#REF!</definedName>
    <definedName name="T20.1?item_ext?ПЭ.ВСЕГО" localSheetId="4">#REF!</definedName>
    <definedName name="T20.1?item_ext?ПЭ.ВСЕГО" localSheetId="0">#REF!</definedName>
    <definedName name="T20.1?item_ext?ПЭ.ВСЕГО" localSheetId="1">#REF!</definedName>
    <definedName name="T20.1?item_ext?ПЭ.ВСЕГО" localSheetId="3">#REF!</definedName>
    <definedName name="T20.1?item_ext?ПЭ.ВСЕГО">#REF!</definedName>
    <definedName name="T20.1?item_ext?ТЭ" localSheetId="4">#REF!</definedName>
    <definedName name="T20.1?item_ext?ТЭ" localSheetId="0">#REF!</definedName>
    <definedName name="T20.1?item_ext?ТЭ" localSheetId="1">#REF!</definedName>
    <definedName name="T20.1?item_ext?ТЭ" localSheetId="3">#REF!</definedName>
    <definedName name="T20.1?item_ext?ТЭ">#REF!</definedName>
    <definedName name="T20.1?item_ext?ТЭ.ВСЕГО" localSheetId="4">#REF!</definedName>
    <definedName name="T20.1?item_ext?ТЭ.ВСЕГО" localSheetId="0">#REF!</definedName>
    <definedName name="T20.1?item_ext?ТЭ.ВСЕГО" localSheetId="1">#REF!</definedName>
    <definedName name="T20.1?item_ext?ТЭ.ВСЕГО" localSheetId="3">#REF!</definedName>
    <definedName name="T20.1?item_ext?ТЭ.ВСЕГО">#REF!</definedName>
    <definedName name="T20.1?item_ext?ЭЭ" localSheetId="4">#REF!</definedName>
    <definedName name="T20.1?item_ext?ЭЭ" localSheetId="0">#REF!</definedName>
    <definedName name="T20.1?item_ext?ЭЭ" localSheetId="1">#REF!</definedName>
    <definedName name="T20.1?item_ext?ЭЭ" localSheetId="3">#REF!</definedName>
    <definedName name="T20.1?item_ext?ЭЭ">#REF!</definedName>
    <definedName name="T20.1?item_ext?ЭЭ.ВСЕГО" localSheetId="4">#REF!</definedName>
    <definedName name="T20.1?item_ext?ЭЭ.ВСЕГО" localSheetId="0">#REF!</definedName>
    <definedName name="T20.1?item_ext?ЭЭ.ВСЕГО" localSheetId="1">#REF!</definedName>
    <definedName name="T20.1?item_ext?ЭЭ.ВСЕГО" localSheetId="3">#REF!</definedName>
    <definedName name="T20.1?item_ext?ЭЭ.ВСЕГО">#REF!</definedName>
    <definedName name="T20.1?L2" localSheetId="4">#REF!,#REF!,#REF!,#REF!,#REF!,#REF!,#REF!,#REF!,#REF!,#REF!</definedName>
    <definedName name="T20.1?L2" localSheetId="0">#REF!,#REF!,#REF!,#REF!,#REF!,#REF!,#REF!,#REF!,#REF!,#REF!</definedName>
    <definedName name="T20.1?L2" localSheetId="1">#REF!,#REF!,#REF!,#REF!,#REF!,#REF!,#REF!,#REF!,#REF!,#REF!</definedName>
    <definedName name="T20.1?L2" localSheetId="3">#REF!,#REF!,#REF!,#REF!,#REF!,#REF!,#REF!,#REF!,#REF!,#REF!</definedName>
    <definedName name="T20.1?L2">#REF!,#REF!,#REF!,#REF!,#REF!,#REF!,#REF!,#REF!,#REF!,#REF!</definedName>
    <definedName name="T20.1?L3" localSheetId="4">#REF!,#REF!,#REF!,#REF!,#REF!,#REF!,#REF!,#REF!,#REF!,#REF!</definedName>
    <definedName name="T20.1?L3" localSheetId="0">#REF!,#REF!,#REF!,#REF!,#REF!,#REF!,#REF!,#REF!,#REF!,#REF!</definedName>
    <definedName name="T20.1?L3" localSheetId="1">#REF!,#REF!,#REF!,#REF!,#REF!,#REF!,#REF!,#REF!,#REF!,#REF!</definedName>
    <definedName name="T20.1?L3" localSheetId="3">#REF!,#REF!,#REF!,#REF!,#REF!,#REF!,#REF!,#REF!,#REF!,#REF!</definedName>
    <definedName name="T20.1?L3">#REF!,#REF!,#REF!,#REF!,#REF!,#REF!,#REF!,#REF!,#REF!,#REF!</definedName>
    <definedName name="T20.1?L4" localSheetId="4">#REF!,#REF!,#REF!,#REF!,#REF!,#REF!,#REF!,#REF!,#REF!,#REF!</definedName>
    <definedName name="T20.1?L4" localSheetId="0">#REF!,#REF!,#REF!,#REF!,#REF!,#REF!,#REF!,#REF!,#REF!,#REF!</definedName>
    <definedName name="T20.1?L4" localSheetId="1">#REF!,#REF!,#REF!,#REF!,#REF!,#REF!,#REF!,#REF!,#REF!,#REF!</definedName>
    <definedName name="T20.1?L4" localSheetId="3">#REF!,#REF!,#REF!,#REF!,#REF!,#REF!,#REF!,#REF!,#REF!,#REF!</definedName>
    <definedName name="T20.1?L4">#REF!,#REF!,#REF!,#REF!,#REF!,#REF!,#REF!,#REF!,#REF!,#REF!</definedName>
    <definedName name="T20.1?L5" localSheetId="4">#REF!,#REF!,#REF!,#REF!,#REF!,#REF!,#REF!,#REF!,#REF!,#REF!</definedName>
    <definedName name="T20.1?L5" localSheetId="0">#REF!,#REF!,#REF!,#REF!,#REF!,#REF!,#REF!,#REF!,#REF!,#REF!</definedName>
    <definedName name="T20.1?L5" localSheetId="1">#REF!,#REF!,#REF!,#REF!,#REF!,#REF!,#REF!,#REF!,#REF!,#REF!</definedName>
    <definedName name="T20.1?L5" localSheetId="3">#REF!,#REF!,#REF!,#REF!,#REF!,#REF!,#REF!,#REF!,#REF!,#REF!</definedName>
    <definedName name="T20.1?L5">#REF!,#REF!,#REF!,#REF!,#REF!,#REF!,#REF!,#REF!,#REF!,#REF!</definedName>
    <definedName name="T20.1?L6" localSheetId="4">#REF!,#REF!,#REF!,#REF!,#REF!,#REF!,#REF!,#REF!,#REF!,#REF!</definedName>
    <definedName name="T20.1?L6" localSheetId="0">#REF!,#REF!,#REF!,#REF!,#REF!,#REF!,#REF!,#REF!,#REF!,#REF!</definedName>
    <definedName name="T20.1?L6" localSheetId="1">#REF!,#REF!,#REF!,#REF!,#REF!,#REF!,#REF!,#REF!,#REF!,#REF!</definedName>
    <definedName name="T20.1?L6" localSheetId="3">#REF!,#REF!,#REF!,#REF!,#REF!,#REF!,#REF!,#REF!,#REF!,#REF!</definedName>
    <definedName name="T20.1?L6">#REF!,#REF!,#REF!,#REF!,#REF!,#REF!,#REF!,#REF!,#REF!,#REF!</definedName>
    <definedName name="T20.1?Name" localSheetId="4">#REF!</definedName>
    <definedName name="T20.1?Name" localSheetId="0">#REF!</definedName>
    <definedName name="T20.1?Name" localSheetId="1">#REF!</definedName>
    <definedName name="T20.1?Name" localSheetId="3">#REF!</definedName>
    <definedName name="T20.1?Name">#REF!</definedName>
    <definedName name="T20.1?Scope" localSheetId="4">#REF!</definedName>
    <definedName name="T20.1?Scope" localSheetId="0">#REF!</definedName>
    <definedName name="T20.1?Scope" localSheetId="3">#REF!</definedName>
    <definedName name="T20.1?Scope">#REF!</definedName>
    <definedName name="T20.1?Table" localSheetId="4">#REF!</definedName>
    <definedName name="T20.1?Table" localSheetId="0">#REF!</definedName>
    <definedName name="T20.1?Table" localSheetId="1">#REF!</definedName>
    <definedName name="T20.1?Table" localSheetId="3">#REF!</definedName>
    <definedName name="T20.1?Table">#REF!</definedName>
    <definedName name="T20.1?Title" localSheetId="4">#REF!</definedName>
    <definedName name="T20.1?Title" localSheetId="0">#REF!</definedName>
    <definedName name="T20.1?Title" localSheetId="1">#REF!</definedName>
    <definedName name="T20.1?Title" localSheetId="3">#REF!</definedName>
    <definedName name="T20.1?Title">#REF!</definedName>
    <definedName name="T20.1?unit?ТРУБ" localSheetId="4">#REF!</definedName>
    <definedName name="T20.1?unit?ТРУБ" localSheetId="0">#REF!</definedName>
    <definedName name="T20.1?unit?ТРУБ" localSheetId="1">#REF!</definedName>
    <definedName name="T20.1?unit?ТРУБ" localSheetId="3">#REF!</definedName>
    <definedName name="T20.1?unit?ТРУБ">#REF!</definedName>
    <definedName name="T20.1_Protect" localSheetId="4">#REF!</definedName>
    <definedName name="T20.1_Protect" localSheetId="0">#REF!</definedName>
    <definedName name="T20.1_Protect" localSheetId="3">#REF!</definedName>
    <definedName name="T20.1_Protect">#REF!</definedName>
    <definedName name="T20?axis?R?ДОГОВОР">'[44]20'!$G$7:$O$26,       '[44]20'!$G$28:$O$41</definedName>
    <definedName name="T20?axis?R?ДОГОВОР?">'[44]20'!$D$7:$D$26,       '[44]20'!$D$28:$D$41</definedName>
    <definedName name="T20?axis?ПРД?БАЗ">'[44]20'!$L$6:$M$42,  '[44]20'!$I$6:$J$42</definedName>
    <definedName name="T20?axis?ПРД?ПРЕД">'[44]20'!$N$6:$O$41,  '[44]20'!$G$6:$H$42</definedName>
    <definedName name="T20?axis?ПРД?РЕГ" localSheetId="4">#REF!,#REF!,#REF!,#REF!,#REF!</definedName>
    <definedName name="T20?axis?ПРД?РЕГ" localSheetId="0">#REF!,#REF!,#REF!,#REF!,#REF!</definedName>
    <definedName name="T20?axis?ПРД?РЕГ" localSheetId="1">#REF!,#REF!,#REF!,#REF!,#REF!</definedName>
    <definedName name="T20?axis?ПРД?РЕГ" localSheetId="3">#REF!,#REF!,#REF!,#REF!,#REF!</definedName>
    <definedName name="T20?axis?ПРД?РЕГ">#REF!,#REF!,#REF!,#REF!,#REF!</definedName>
    <definedName name="T20?axis?ПФ?ПЛАН">'[44]20'!$L$6:$L$42,  '[44]20'!$G$6:$G$42,  '[44]20'!$N$6:$N$42,  '[44]20'!$I$6:$I$42</definedName>
    <definedName name="T20?axis?ПФ?ФАКТ">'[44]20'!$M$6:$M$42,  '[44]20'!$H$6:$H$42,  '[44]20'!$O$6:$O$42,  '[44]20'!$J$6:$J$42</definedName>
    <definedName name="T20?Columns" localSheetId="4">#REF!</definedName>
    <definedName name="T20?Columns" localSheetId="0">#REF!</definedName>
    <definedName name="T20?Columns" localSheetId="1">#REF!</definedName>
    <definedName name="T20?Columns" localSheetId="3">#REF!</definedName>
    <definedName name="T20?Columns">#REF!</definedName>
    <definedName name="T20?Data">'[44]20'!$G$6:$O$6,       '[44]20'!$G$8:$O$25,       '[44]20'!$G$27:$O$27,       '[44]20'!$G$29:$O$40,       '[44]20'!$G$42:$O$42</definedName>
    <definedName name="T20?item_ext?ВСЕГО" localSheetId="4">#REF!</definedName>
    <definedName name="T20?item_ext?ВСЕГО" localSheetId="0">#REF!</definedName>
    <definedName name="T20?item_ext?ВСЕГО" localSheetId="1">#REF!</definedName>
    <definedName name="T20?item_ext?ВСЕГО" localSheetId="3">#REF!</definedName>
    <definedName name="T20?item_ext?ВСЕГО">#REF!</definedName>
    <definedName name="T20?item_ext?ПТЭ" localSheetId="4">#REF!</definedName>
    <definedName name="T20?item_ext?ПТЭ" localSheetId="0">#REF!</definedName>
    <definedName name="T20?item_ext?ПТЭ" localSheetId="1">#REF!</definedName>
    <definedName name="T20?item_ext?ПТЭ" localSheetId="3">#REF!</definedName>
    <definedName name="T20?item_ext?ПТЭ">#REF!</definedName>
    <definedName name="T20?item_ext?ПЭ" localSheetId="4">#REF!</definedName>
    <definedName name="T20?item_ext?ПЭ" localSheetId="0">#REF!</definedName>
    <definedName name="T20?item_ext?ПЭ" localSheetId="1">#REF!</definedName>
    <definedName name="T20?item_ext?ПЭ" localSheetId="3">#REF!</definedName>
    <definedName name="T20?item_ext?ПЭ">#REF!</definedName>
    <definedName name="T20?item_ext?РОСТ" localSheetId="4">[55]аренда!#REF!</definedName>
    <definedName name="T20?item_ext?РОСТ" localSheetId="0">[55]аренда!#REF!</definedName>
    <definedName name="T20?item_ext?РОСТ" localSheetId="1">[55]аренда!#REF!</definedName>
    <definedName name="T20?item_ext?РОСТ" localSheetId="3">[55]аренда!#REF!</definedName>
    <definedName name="T20?item_ext?РОСТ">[55]аренда!#REF!</definedName>
    <definedName name="T20?item_ext?ТЭ" localSheetId="4">#REF!</definedName>
    <definedName name="T20?item_ext?ТЭ" localSheetId="0">#REF!</definedName>
    <definedName name="T20?item_ext?ТЭ" localSheetId="1">#REF!</definedName>
    <definedName name="T20?item_ext?ТЭ" localSheetId="3">#REF!</definedName>
    <definedName name="T20?item_ext?ТЭ">#REF!</definedName>
    <definedName name="T20?item_ext?ЭЭ" localSheetId="4">#REF!</definedName>
    <definedName name="T20?item_ext?ЭЭ" localSheetId="0">#REF!</definedName>
    <definedName name="T20?item_ext?ЭЭ" localSheetId="1">#REF!</definedName>
    <definedName name="T20?item_ext?ЭЭ" localSheetId="3">#REF!</definedName>
    <definedName name="T20?item_ext?ЭЭ">#REF!</definedName>
    <definedName name="T20?ItemComments" localSheetId="4">#REF!</definedName>
    <definedName name="T20?ItemComments" localSheetId="0">#REF!</definedName>
    <definedName name="T20?ItemComments" localSheetId="3">#REF!</definedName>
    <definedName name="T20?ItemComments">#REF!</definedName>
    <definedName name="T20?Items" localSheetId="4">#REF!</definedName>
    <definedName name="T20?Items" localSheetId="0">#REF!</definedName>
    <definedName name="T20?Items" localSheetId="3">#REF!</definedName>
    <definedName name="T20?Items">#REF!</definedName>
    <definedName name="T20?L1" localSheetId="4">#REF!</definedName>
    <definedName name="T20?L1" localSheetId="0">#REF!</definedName>
    <definedName name="T20?L1" localSheetId="1">#REF!</definedName>
    <definedName name="T20?L1" localSheetId="3">#REF!</definedName>
    <definedName name="T20?L1">#REF!</definedName>
    <definedName name="T20?L1.1">'[44]20'!$A$20:$O$20,'[44]20'!$A$17:$O$17,'[44]20'!$A$8:$O$8,'[44]20'!$A$11:$O$11,'[44]20'!$A$14:$O$14,'[44]20'!$A$23:$O$23</definedName>
    <definedName name="T20?L1.2">'[44]20'!$A$21:$O$21,'[44]20'!$A$18:$O$18,'[44]20'!$A$9:$O$9,'[44]20'!$A$12:$O$12,'[44]20'!$A$15:$O$15,'[44]20'!$A$24:$O$24</definedName>
    <definedName name="T20?L1.3">'[44]20'!$A$22:$O$22,'[44]20'!$A$19:$O$19,'[44]20'!$A$10:$O$10,'[44]20'!$A$13:$O$13,'[44]20'!$A$16:$O$16,'[44]20'!$A$25:$O$25</definedName>
    <definedName name="T20?L2" localSheetId="4">#REF!</definedName>
    <definedName name="T20?L2" localSheetId="0">#REF!</definedName>
    <definedName name="T20?L2" localSheetId="1">#REF!</definedName>
    <definedName name="T20?L2" localSheetId="3">#REF!</definedName>
    <definedName name="T20?L2">#REF!</definedName>
    <definedName name="T20?L2.1">'[44]20'!$A$29:$O$29,   '[44]20'!$A$32:$O$32,   '[44]20'!$A$35:$O$35,   '[44]20'!$A$38:$O$38</definedName>
    <definedName name="T20?L2.10" localSheetId="4">#REF!</definedName>
    <definedName name="T20?L2.10" localSheetId="0">#REF!</definedName>
    <definedName name="T20?L2.10" localSheetId="1">#REF!</definedName>
    <definedName name="T20?L2.10" localSheetId="3">#REF!</definedName>
    <definedName name="T20?L2.10">#REF!</definedName>
    <definedName name="T20?L2.10.1" localSheetId="4">#REF!</definedName>
    <definedName name="T20?L2.10.1" localSheetId="0">#REF!</definedName>
    <definedName name="T20?L2.10.1" localSheetId="1">#REF!</definedName>
    <definedName name="T20?L2.10.1" localSheetId="3">#REF!</definedName>
    <definedName name="T20?L2.10.1">#REF!</definedName>
    <definedName name="T20?L2.10.2" localSheetId="4">#REF!</definedName>
    <definedName name="T20?L2.10.2" localSheetId="0">#REF!</definedName>
    <definedName name="T20?L2.10.2" localSheetId="1">#REF!</definedName>
    <definedName name="T20?L2.10.2" localSheetId="3">#REF!</definedName>
    <definedName name="T20?L2.10.2">#REF!</definedName>
    <definedName name="T20?L2.10.3" localSheetId="4">#REF!</definedName>
    <definedName name="T20?L2.10.3" localSheetId="0">#REF!</definedName>
    <definedName name="T20?L2.10.3" localSheetId="1">#REF!</definedName>
    <definedName name="T20?L2.10.3" localSheetId="3">#REF!</definedName>
    <definedName name="T20?L2.10.3">#REF!</definedName>
    <definedName name="T20?L2.10.4" localSheetId="4">#REF!</definedName>
    <definedName name="T20?L2.10.4" localSheetId="0">#REF!</definedName>
    <definedName name="T20?L2.10.4" localSheetId="1">#REF!</definedName>
    <definedName name="T20?L2.10.4" localSheetId="3">#REF!</definedName>
    <definedName name="T20?L2.10.4">#REF!</definedName>
    <definedName name="T20?L2.2">'[44]20'!$A$30:$O$30,   '[44]20'!$A$33:$O$33,   '[44]20'!$A$36:$O$36,   '[44]20'!$A$39:$O$39</definedName>
    <definedName name="T20?L2.3">'[44]20'!$A$31:$O$31,   '[44]20'!$A$34:$O$34,   '[44]20'!$A$37:$O$37,   '[44]20'!$A$40:$O$40</definedName>
    <definedName name="T20?L2.4" localSheetId="4">#REF!</definedName>
    <definedName name="T20?L2.4" localSheetId="0">#REF!</definedName>
    <definedName name="T20?L2.4" localSheetId="1">#REF!</definedName>
    <definedName name="T20?L2.4" localSheetId="3">#REF!</definedName>
    <definedName name="T20?L2.4">#REF!</definedName>
    <definedName name="T20?L2.5" localSheetId="4">#REF!</definedName>
    <definedName name="T20?L2.5" localSheetId="0">#REF!</definedName>
    <definedName name="T20?L2.5" localSheetId="1">#REF!</definedName>
    <definedName name="T20?L2.5" localSheetId="3">#REF!</definedName>
    <definedName name="T20?L2.5">#REF!</definedName>
    <definedName name="T20?L2.6" localSheetId="4">#REF!</definedName>
    <definedName name="T20?L2.6" localSheetId="0">#REF!</definedName>
    <definedName name="T20?L2.6" localSheetId="1">#REF!</definedName>
    <definedName name="T20?L2.6" localSheetId="3">#REF!</definedName>
    <definedName name="T20?L2.6">#REF!</definedName>
    <definedName name="T20?L2.7" localSheetId="4">#REF!</definedName>
    <definedName name="T20?L2.7" localSheetId="0">#REF!</definedName>
    <definedName name="T20?L2.7" localSheetId="1">#REF!</definedName>
    <definedName name="T20?L2.7" localSheetId="3">#REF!</definedName>
    <definedName name="T20?L2.7">#REF!</definedName>
    <definedName name="T20?L2.8" localSheetId="4">#REF!</definedName>
    <definedName name="T20?L2.8" localSheetId="0">#REF!</definedName>
    <definedName name="T20?L2.8" localSheetId="1">#REF!</definedName>
    <definedName name="T20?L2.8" localSheetId="3">#REF!</definedName>
    <definedName name="T20?L2.8">#REF!</definedName>
    <definedName name="T20?L2.9" localSheetId="4">#REF!</definedName>
    <definedName name="T20?L2.9" localSheetId="0">#REF!</definedName>
    <definedName name="T20?L2.9" localSheetId="1">#REF!</definedName>
    <definedName name="T20?L2.9" localSheetId="3">#REF!</definedName>
    <definedName name="T20?L2.9">#REF!</definedName>
    <definedName name="T20?Name" localSheetId="4">[55]аренда!#REF!</definedName>
    <definedName name="T20?Name" localSheetId="0">[55]аренда!#REF!</definedName>
    <definedName name="T20?Name" localSheetId="1">[55]аренда!#REF!</definedName>
    <definedName name="T20?Name" localSheetId="3">[55]аренда!#REF!</definedName>
    <definedName name="T20?Name">[55]аренда!#REF!</definedName>
    <definedName name="T20?Scope" localSheetId="4">#REF!</definedName>
    <definedName name="T20?Scope" localSheetId="0">#REF!</definedName>
    <definedName name="T20?Scope" localSheetId="1">#REF!</definedName>
    <definedName name="T20?Scope" localSheetId="3">#REF!</definedName>
    <definedName name="T20?Scope">#REF!</definedName>
    <definedName name="T20?Table" localSheetId="4">#REF!</definedName>
    <definedName name="T20?Table" localSheetId="0">#REF!</definedName>
    <definedName name="T20?Table" localSheetId="1">#REF!</definedName>
    <definedName name="T20?Table" localSheetId="3">#REF!</definedName>
    <definedName name="T20?Table">#REF!</definedName>
    <definedName name="T20?Title" localSheetId="4">#REF!</definedName>
    <definedName name="T20?Title" localSheetId="0">#REF!</definedName>
    <definedName name="T20?Title" localSheetId="1">#REF!</definedName>
    <definedName name="T20?Title" localSheetId="3">#REF!</definedName>
    <definedName name="T20?Title">#REF!</definedName>
    <definedName name="T20?unit?МКВТЧ">'[30]20'!$C$13:$M$13,'[30]20'!$C$15:$M$19,'[30]20'!$C$8:$M$11</definedName>
    <definedName name="T20?unit?ПРЦ" localSheetId="4">[55]аренда!#REF!</definedName>
    <definedName name="T20?unit?ПРЦ" localSheetId="0">[55]аренда!#REF!</definedName>
    <definedName name="T20?unit?ПРЦ" localSheetId="1">[55]аренда!#REF!</definedName>
    <definedName name="T20?unit?ПРЦ" localSheetId="3">[55]аренда!#REF!</definedName>
    <definedName name="T20?unit?ПРЦ">[55]аренда!#REF!</definedName>
    <definedName name="T20?unit?ТРУБ" localSheetId="4">#REF!</definedName>
    <definedName name="T20?unit?ТРУБ" localSheetId="0">#REF!</definedName>
    <definedName name="T20?unit?ТРУБ" localSheetId="1">#REF!</definedName>
    <definedName name="T20?unit?ТРУБ" localSheetId="3">#REF!</definedName>
    <definedName name="T20?unit?ТРУБ">#REF!</definedName>
    <definedName name="T20_1_Copy1" localSheetId="4">#REF!</definedName>
    <definedName name="T20_1_Copy1" localSheetId="0">#REF!</definedName>
    <definedName name="T20_1_Copy1" localSheetId="1">#REF!</definedName>
    <definedName name="T20_1_Copy1" localSheetId="3">#REF!</definedName>
    <definedName name="T20_1_Copy1">#REF!</definedName>
    <definedName name="T20_1_Copy2" localSheetId="4">#REF!</definedName>
    <definedName name="T20_1_Copy2" localSheetId="0">#REF!</definedName>
    <definedName name="T20_1_Copy2" localSheetId="1">#REF!</definedName>
    <definedName name="T20_1_Copy2" localSheetId="3">#REF!</definedName>
    <definedName name="T20_1_Copy2">#REF!</definedName>
    <definedName name="T20_1_Copy3" localSheetId="4">#REF!</definedName>
    <definedName name="T20_1_Copy3" localSheetId="0">#REF!</definedName>
    <definedName name="T20_1_Copy3" localSheetId="1">#REF!</definedName>
    <definedName name="T20_1_Copy3" localSheetId="3">#REF!</definedName>
    <definedName name="T20_1_Copy3">#REF!</definedName>
    <definedName name="T20_1_Copy4" localSheetId="4">#REF!</definedName>
    <definedName name="T20_1_Copy4" localSheetId="0">#REF!</definedName>
    <definedName name="T20_1_Copy4" localSheetId="1">#REF!</definedName>
    <definedName name="T20_1_Copy4" localSheetId="3">#REF!</definedName>
    <definedName name="T20_1_Copy4">#REF!</definedName>
    <definedName name="T20_1_Copy5" localSheetId="4">#REF!</definedName>
    <definedName name="T20_1_Copy5" localSheetId="0">#REF!</definedName>
    <definedName name="T20_1_Copy5" localSheetId="1">#REF!</definedName>
    <definedName name="T20_1_Copy5" localSheetId="3">#REF!</definedName>
    <definedName name="T20_1_Copy5">#REF!</definedName>
    <definedName name="T20_1_Name1" localSheetId="4">#REF!</definedName>
    <definedName name="T20_1_Name1" localSheetId="0">#REF!</definedName>
    <definedName name="T20_1_Name1" localSheetId="1">#REF!</definedName>
    <definedName name="T20_1_Name1" localSheetId="3">#REF!</definedName>
    <definedName name="T20_1_Name1">#REF!</definedName>
    <definedName name="T20_1_Name2" localSheetId="4">#REF!</definedName>
    <definedName name="T20_1_Name2" localSheetId="0">#REF!</definedName>
    <definedName name="T20_1_Name2" localSheetId="1">#REF!</definedName>
    <definedName name="T20_1_Name2" localSheetId="3">#REF!</definedName>
    <definedName name="T20_1_Name2">#REF!</definedName>
    <definedName name="T20_1_Name3" localSheetId="4">#REF!</definedName>
    <definedName name="T20_1_Name3" localSheetId="0">#REF!</definedName>
    <definedName name="T20_1_Name3" localSheetId="1">#REF!</definedName>
    <definedName name="T20_1_Name3" localSheetId="3">#REF!</definedName>
    <definedName name="T20_1_Name3">#REF!</definedName>
    <definedName name="T20_1_Name4" localSheetId="4">#REF!</definedName>
    <definedName name="T20_1_Name4" localSheetId="0">#REF!</definedName>
    <definedName name="T20_1_Name4" localSheetId="1">#REF!</definedName>
    <definedName name="T20_1_Name4" localSheetId="3">#REF!</definedName>
    <definedName name="T20_1_Name4">#REF!</definedName>
    <definedName name="T20_1_Name5" localSheetId="4">#REF!</definedName>
    <definedName name="T20_1_Name5" localSheetId="0">#REF!</definedName>
    <definedName name="T20_1_Name5" localSheetId="1">#REF!</definedName>
    <definedName name="T20_1_Name5" localSheetId="3">#REF!</definedName>
    <definedName name="T20_1_Name5">#REF!</definedName>
    <definedName name="T20_Copy1" localSheetId="4">[55]аренда!#REF!</definedName>
    <definedName name="T20_Copy1" localSheetId="0">[55]аренда!#REF!</definedName>
    <definedName name="T20_Copy1" localSheetId="1">[55]аренда!#REF!</definedName>
    <definedName name="T20_Copy1" localSheetId="3">[55]аренда!#REF!</definedName>
    <definedName name="T20_Copy1">[55]аренда!#REF!</definedName>
    <definedName name="T20_Copy2" localSheetId="4">[55]аренда!#REF!</definedName>
    <definedName name="T20_Copy2" localSheetId="0">[55]аренда!#REF!</definedName>
    <definedName name="T20_Copy2" localSheetId="1">[55]аренда!#REF!</definedName>
    <definedName name="T20_Copy2" localSheetId="3">[55]аренда!#REF!</definedName>
    <definedName name="T20_Copy2">[55]аренда!#REF!</definedName>
    <definedName name="T20_Protect">'[43]20'!$E$13:$I$20,'[43]20'!$E$9:$I$10</definedName>
    <definedName name="T20_Protection" localSheetId="4">'[30]20'!$E$8:$H$11,[0]!P1_T20_Protection</definedName>
    <definedName name="T20_Protection" localSheetId="0">'[30]20'!$E$8:$H$11,[2]!P1_T20_Protection</definedName>
    <definedName name="T20_Protection" localSheetId="1">'[30]20'!$E$8:$H$11,P1_T20_Protection</definedName>
    <definedName name="T20_Protection" localSheetId="2">'[30]20'!$E$8:$H$11,P1_T20_Protection</definedName>
    <definedName name="T20_Protection" localSheetId="3">'[30]20'!$E$8:$H$11,[0]!P1_T20_Protection</definedName>
    <definedName name="T20_Protection">'[30]20'!$E$8:$H$11,P1_T20_Protection</definedName>
    <definedName name="T21.1?axis?C?ПЭ" localSheetId="4">#REF!</definedName>
    <definedName name="T21.1?axis?C?ПЭ" localSheetId="0">#REF!</definedName>
    <definedName name="T21.1?axis?C?ПЭ" localSheetId="1">#REF!</definedName>
    <definedName name="T21.1?axis?C?ПЭ" localSheetId="3">#REF!</definedName>
    <definedName name="T21.1?axis?C?ПЭ">#REF!</definedName>
    <definedName name="T21.1?axis?C?ПЭ?" localSheetId="4">#REF!</definedName>
    <definedName name="T21.1?axis?C?ПЭ?" localSheetId="0">#REF!</definedName>
    <definedName name="T21.1?axis?C?ПЭ?" localSheetId="1">#REF!</definedName>
    <definedName name="T21.1?axis?C?ПЭ?" localSheetId="3">#REF!</definedName>
    <definedName name="T21.1?axis?C?ПЭ?">#REF!</definedName>
    <definedName name="T21.1?axis?R?ВРАС" localSheetId="4">#REF!,#REF!</definedName>
    <definedName name="T21.1?axis?R?ВРАС" localSheetId="0">#REF!,#REF!</definedName>
    <definedName name="T21.1?axis?R?ВРАС" localSheetId="1">#REF!,#REF!</definedName>
    <definedName name="T21.1?axis?R?ВРАС" localSheetId="3">#REF!,#REF!</definedName>
    <definedName name="T21.1?axis?R?ВРАС">#REF!,#REF!</definedName>
    <definedName name="T21.1?axis?R?ВРАС?" localSheetId="4">#REF!,#REF!</definedName>
    <definedName name="T21.1?axis?R?ВРАС?" localSheetId="0">#REF!,#REF!</definedName>
    <definedName name="T21.1?axis?R?ВРАС?" localSheetId="1">#REF!,#REF!</definedName>
    <definedName name="T21.1?axis?R?ВРАС?" localSheetId="3">#REF!,#REF!</definedName>
    <definedName name="T21.1?axis?R?ВРАС?">#REF!,#REF!</definedName>
    <definedName name="T21.1?axis?ПРД?БАЗ" localSheetId="4">#REF!,#REF!</definedName>
    <definedName name="T21.1?axis?ПРД?БАЗ" localSheetId="0">#REF!,#REF!</definedName>
    <definedName name="T21.1?axis?ПРД?БАЗ" localSheetId="1">#REF!,#REF!</definedName>
    <definedName name="T21.1?axis?ПРД?БАЗ" localSheetId="3">#REF!,#REF!</definedName>
    <definedName name="T21.1?axis?ПРД?БАЗ">#REF!,#REF!</definedName>
    <definedName name="T21.1?axis?ПРД?РЕГ" localSheetId="4">#REF!,#REF!</definedName>
    <definedName name="T21.1?axis?ПРД?РЕГ" localSheetId="0">#REF!,#REF!</definedName>
    <definedName name="T21.1?axis?ПРД?РЕГ" localSheetId="1">#REF!,#REF!</definedName>
    <definedName name="T21.1?axis?ПРД?РЕГ" localSheetId="3">#REF!,#REF!</definedName>
    <definedName name="T21.1?axis?ПРД?РЕГ">#REF!,#REF!</definedName>
    <definedName name="T21.1?Data" localSheetId="4">#REF!,#REF!,#REF!,#REF!,#REF!,#REF!,#REF!,#REF!,'12.-2019'!P1_T21.1?Data</definedName>
    <definedName name="T21.1?Data" localSheetId="0">#REF!,#REF!,#REF!,#REF!,#REF!,#REF!,#REF!,#REF!,'7.1.- 2019'!P1_T21.1?Data</definedName>
    <definedName name="T21.1?Data" localSheetId="1">#REF!,#REF!,#REF!,#REF!,#REF!,#REF!,#REF!,#REF!,'7.2.-2019'!P1_T21.1?Data</definedName>
    <definedName name="T21.1?Data" localSheetId="2">#REF!,#REF!,#REF!,#REF!,#REF!,#REF!,#REF!,#REF!,P1_T21.1?Data</definedName>
    <definedName name="T21.1?Data" localSheetId="3">#REF!,#REF!,#REF!,#REF!,#REF!,#REF!,#REF!,#REF!,'9.-2019'!P1_T21.1?Data</definedName>
    <definedName name="T21.1?Data">#REF!,#REF!,#REF!,#REF!,#REF!,#REF!,#REF!,#REF!,P1_T21.1?Data</definedName>
    <definedName name="T21.1?L1" localSheetId="4">#REF!,#REF!</definedName>
    <definedName name="T21.1?L1" localSheetId="0">#REF!,#REF!</definedName>
    <definedName name="T21.1?L1" localSheetId="1">#REF!,#REF!</definedName>
    <definedName name="T21.1?L1" localSheetId="3">#REF!,#REF!</definedName>
    <definedName name="T21.1?L1">#REF!,#REF!</definedName>
    <definedName name="T21.1?L1.1" localSheetId="4">#REF!,#REF!</definedName>
    <definedName name="T21.1?L1.1" localSheetId="0">#REF!,#REF!</definedName>
    <definedName name="T21.1?L1.1" localSheetId="1">#REF!,#REF!</definedName>
    <definedName name="T21.1?L1.1" localSheetId="3">#REF!,#REF!</definedName>
    <definedName name="T21.1?L1.1">#REF!,#REF!</definedName>
    <definedName name="T21.1?L2" localSheetId="4">#REF!,#REF!</definedName>
    <definedName name="T21.1?L2" localSheetId="0">#REF!,#REF!</definedName>
    <definedName name="T21.1?L2" localSheetId="1">#REF!,#REF!</definedName>
    <definedName name="T21.1?L2" localSheetId="3">#REF!,#REF!</definedName>
    <definedName name="T21.1?L2">#REF!,#REF!</definedName>
    <definedName name="T21.1?L2.1" localSheetId="4">#REF!,#REF!</definedName>
    <definedName name="T21.1?L2.1" localSheetId="0">#REF!,#REF!</definedName>
    <definedName name="T21.1?L2.1" localSheetId="1">#REF!,#REF!</definedName>
    <definedName name="T21.1?L2.1" localSheetId="3">#REF!,#REF!</definedName>
    <definedName name="T21.1?L2.1">#REF!,#REF!</definedName>
    <definedName name="T21.1?L3" localSheetId="4">#REF!,#REF!</definedName>
    <definedName name="T21.1?L3" localSheetId="0">#REF!,#REF!</definedName>
    <definedName name="T21.1?L3" localSheetId="1">#REF!,#REF!</definedName>
    <definedName name="T21.1?L3" localSheetId="3">#REF!,#REF!</definedName>
    <definedName name="T21.1?L3">#REF!,#REF!</definedName>
    <definedName name="T21.1?L4" localSheetId="4">#REF!,#REF!</definedName>
    <definedName name="T21.1?L4" localSheetId="0">#REF!,#REF!</definedName>
    <definedName name="T21.1?L4" localSheetId="1">#REF!,#REF!</definedName>
    <definedName name="T21.1?L4" localSheetId="3">#REF!,#REF!</definedName>
    <definedName name="T21.1?L4">#REF!,#REF!</definedName>
    <definedName name="T21.1?L5" localSheetId="4">#REF!,#REF!</definedName>
    <definedName name="T21.1?L5" localSheetId="0">#REF!,#REF!</definedName>
    <definedName name="T21.1?L5" localSheetId="1">#REF!,#REF!</definedName>
    <definedName name="T21.1?L5" localSheetId="3">#REF!,#REF!</definedName>
    <definedName name="T21.1?L5">#REF!,#REF!</definedName>
    <definedName name="T21.1?L5.1" localSheetId="4">#REF!,#REF!</definedName>
    <definedName name="T21.1?L5.1" localSheetId="0">#REF!,#REF!</definedName>
    <definedName name="T21.1?L5.1" localSheetId="1">#REF!,#REF!</definedName>
    <definedName name="T21.1?L5.1" localSheetId="3">#REF!,#REF!</definedName>
    <definedName name="T21.1?L5.1">#REF!,#REF!</definedName>
    <definedName name="T21.1?L5.2" localSheetId="4">#REF!,#REF!</definedName>
    <definedName name="T21.1?L5.2" localSheetId="0">#REF!,#REF!</definedName>
    <definedName name="T21.1?L5.2" localSheetId="1">#REF!,#REF!</definedName>
    <definedName name="T21.1?L5.2" localSheetId="3">#REF!,#REF!</definedName>
    <definedName name="T21.1?L5.2">#REF!,#REF!</definedName>
    <definedName name="T21.1?L5.3" localSheetId="4">#REF!,#REF!</definedName>
    <definedName name="T21.1?L5.3" localSheetId="0">#REF!,#REF!</definedName>
    <definedName name="T21.1?L5.3" localSheetId="1">#REF!,#REF!</definedName>
    <definedName name="T21.1?L5.3" localSheetId="3">#REF!,#REF!</definedName>
    <definedName name="T21.1?L5.3">#REF!,#REF!</definedName>
    <definedName name="T21.1?L5.3.x" localSheetId="4">#REF!,#REF!</definedName>
    <definedName name="T21.1?L5.3.x" localSheetId="0">#REF!,#REF!</definedName>
    <definedName name="T21.1?L5.3.x" localSheetId="1">#REF!,#REF!</definedName>
    <definedName name="T21.1?L5.3.x" localSheetId="3">#REF!,#REF!</definedName>
    <definedName name="T21.1?L5.3.x">#REF!,#REF!</definedName>
    <definedName name="T21.1?L6" localSheetId="4">#REF!,#REF!</definedName>
    <definedName name="T21.1?L6" localSheetId="0">#REF!,#REF!</definedName>
    <definedName name="T21.1?L6" localSheetId="1">#REF!,#REF!</definedName>
    <definedName name="T21.1?L6" localSheetId="3">#REF!,#REF!</definedName>
    <definedName name="T21.1?L6">#REF!,#REF!</definedName>
    <definedName name="T21.1?L7" localSheetId="4">#REF!,#REF!</definedName>
    <definedName name="T21.1?L7" localSheetId="0">#REF!,#REF!</definedName>
    <definedName name="T21.1?L7" localSheetId="1">#REF!,#REF!</definedName>
    <definedName name="T21.1?L7" localSheetId="3">#REF!,#REF!</definedName>
    <definedName name="T21.1?L7">#REF!,#REF!</definedName>
    <definedName name="T21.1?L7.1" localSheetId="4">#REF!,#REF!</definedName>
    <definedName name="T21.1?L7.1" localSheetId="0">#REF!,#REF!</definedName>
    <definedName name="T21.1?L7.1" localSheetId="1">#REF!,#REF!</definedName>
    <definedName name="T21.1?L7.1" localSheetId="3">#REF!,#REF!</definedName>
    <definedName name="T21.1?L7.1">#REF!,#REF!</definedName>
    <definedName name="T21.1?L7.2" localSheetId="4">#REF!,#REF!</definedName>
    <definedName name="T21.1?L7.2" localSheetId="0">#REF!,#REF!</definedName>
    <definedName name="T21.1?L7.2" localSheetId="1">#REF!,#REF!</definedName>
    <definedName name="T21.1?L7.2" localSheetId="3">#REF!,#REF!</definedName>
    <definedName name="T21.1?L7.2">#REF!,#REF!</definedName>
    <definedName name="T21.1?L7.3" localSheetId="4">#REF!,#REF!</definedName>
    <definedName name="T21.1?L7.3" localSheetId="0">#REF!,#REF!</definedName>
    <definedName name="T21.1?L7.3" localSheetId="1">#REF!,#REF!</definedName>
    <definedName name="T21.1?L7.3" localSheetId="3">#REF!,#REF!</definedName>
    <definedName name="T21.1?L7.3">#REF!,#REF!</definedName>
    <definedName name="T21.1?L7.4" localSheetId="4">#REF!,#REF!</definedName>
    <definedName name="T21.1?L7.4" localSheetId="0">#REF!,#REF!</definedName>
    <definedName name="T21.1?L7.4" localSheetId="1">#REF!,#REF!</definedName>
    <definedName name="T21.1?L7.4" localSheetId="3">#REF!,#REF!</definedName>
    <definedName name="T21.1?L7.4">#REF!,#REF!</definedName>
    <definedName name="T21.1?L7.4.x" localSheetId="4">#REF!,#REF!</definedName>
    <definedName name="T21.1?L7.4.x" localSheetId="0">#REF!,#REF!</definedName>
    <definedName name="T21.1?L7.4.x" localSheetId="1">#REF!,#REF!</definedName>
    <definedName name="T21.1?L7.4.x" localSheetId="3">#REF!,#REF!</definedName>
    <definedName name="T21.1?L7.4.x">#REF!,#REF!</definedName>
    <definedName name="T21.1?L8" localSheetId="4">#REF!,#REF!</definedName>
    <definedName name="T21.1?L8" localSheetId="0">#REF!,#REF!</definedName>
    <definedName name="T21.1?L8" localSheetId="1">#REF!,#REF!</definedName>
    <definedName name="T21.1?L8" localSheetId="3">#REF!,#REF!</definedName>
    <definedName name="T21.1?L8">#REF!,#REF!</definedName>
    <definedName name="T21.1?Name" localSheetId="4">#REF!</definedName>
    <definedName name="T21.1?Name" localSheetId="0">#REF!</definedName>
    <definedName name="T21.1?Name" localSheetId="1">#REF!</definedName>
    <definedName name="T21.1?Name" localSheetId="3">#REF!</definedName>
    <definedName name="T21.1?Name">#REF!</definedName>
    <definedName name="T21.1?Table" localSheetId="4">#REF!</definedName>
    <definedName name="T21.1?Table" localSheetId="0">#REF!</definedName>
    <definedName name="T21.1?Table" localSheetId="1">#REF!</definedName>
    <definedName name="T21.1?Table" localSheetId="3">#REF!</definedName>
    <definedName name="T21.1?Table">#REF!</definedName>
    <definedName name="T21.1?Title" localSheetId="4">#REF!</definedName>
    <definedName name="T21.1?Title" localSheetId="0">#REF!</definedName>
    <definedName name="T21.1?Title" localSheetId="1">#REF!</definedName>
    <definedName name="T21.1?Title" localSheetId="3">#REF!</definedName>
    <definedName name="T21.1?Title">#REF!</definedName>
    <definedName name="T21.1?unit?ТРУБ" localSheetId="4">#REF!</definedName>
    <definedName name="T21.1?unit?ТРУБ" localSheetId="0">#REF!</definedName>
    <definedName name="T21.1?unit?ТРУБ" localSheetId="1">#REF!</definedName>
    <definedName name="T21.1?unit?ТРУБ" localSheetId="3">#REF!</definedName>
    <definedName name="T21.1?unit?ТРУБ">#REF!</definedName>
    <definedName name="T21.1_Copy1" localSheetId="4">#REF!</definedName>
    <definedName name="T21.1_Copy1" localSheetId="0">#REF!</definedName>
    <definedName name="T21.1_Copy1" localSheetId="1">#REF!</definedName>
    <definedName name="T21.1_Copy1" localSheetId="3">#REF!</definedName>
    <definedName name="T21.1_Copy1">#REF!</definedName>
    <definedName name="T21.1_Copy2" localSheetId="4">#REF!</definedName>
    <definedName name="T21.1_Copy2" localSheetId="0">#REF!</definedName>
    <definedName name="T21.1_Copy2" localSheetId="1">#REF!</definedName>
    <definedName name="T21.1_Copy2" localSheetId="3">#REF!</definedName>
    <definedName name="T21.1_Copy2">#REF!</definedName>
    <definedName name="T21.1_Copy3" localSheetId="4">#REF!</definedName>
    <definedName name="T21.1_Copy3" localSheetId="0">#REF!</definedName>
    <definedName name="T21.1_Copy3" localSheetId="1">#REF!</definedName>
    <definedName name="T21.1_Copy3" localSheetId="3">#REF!</definedName>
    <definedName name="T21.1_Copy3">#REF!</definedName>
    <definedName name="T21.1_Name1" localSheetId="4">#REF!</definedName>
    <definedName name="T21.1_Name1" localSheetId="0">#REF!</definedName>
    <definedName name="T21.1_Name1" localSheetId="1">#REF!</definedName>
    <definedName name="T21.1_Name1" localSheetId="3">#REF!</definedName>
    <definedName name="T21.1_Name1">#REF!</definedName>
    <definedName name="T21.1_Name2" localSheetId="4">#REF!</definedName>
    <definedName name="T21.1_Name2" localSheetId="0">#REF!</definedName>
    <definedName name="T21.1_Name2" localSheetId="1">#REF!</definedName>
    <definedName name="T21.1_Name2" localSheetId="3">#REF!</definedName>
    <definedName name="T21.1_Name2">#REF!</definedName>
    <definedName name="T21.1_Name3" localSheetId="4">#REF!</definedName>
    <definedName name="T21.1_Name3" localSheetId="0">#REF!</definedName>
    <definedName name="T21.1_Name3" localSheetId="1">#REF!</definedName>
    <definedName name="T21.1_Name3" localSheetId="3">#REF!</definedName>
    <definedName name="T21.1_Name3">#REF!</definedName>
    <definedName name="T21.2.1?axis?C?ПЭ" localSheetId="4">#REF!</definedName>
    <definedName name="T21.2.1?axis?C?ПЭ" localSheetId="0">#REF!</definedName>
    <definedName name="T21.2.1?axis?C?ПЭ" localSheetId="1">#REF!</definedName>
    <definedName name="T21.2.1?axis?C?ПЭ" localSheetId="3">#REF!</definedName>
    <definedName name="T21.2.1?axis?C?ПЭ">#REF!</definedName>
    <definedName name="T21.2.1?axis?C?ПЭ?" localSheetId="4">#REF!</definedName>
    <definedName name="T21.2.1?axis?C?ПЭ?" localSheetId="0">#REF!</definedName>
    <definedName name="T21.2.1?axis?C?ПЭ?" localSheetId="1">#REF!</definedName>
    <definedName name="T21.2.1?axis?C?ПЭ?" localSheetId="3">#REF!</definedName>
    <definedName name="T21.2.1?axis?C?ПЭ?">#REF!</definedName>
    <definedName name="T21.2.1?axis?R?ВРАС" localSheetId="4">#REF!,#REF!</definedName>
    <definedName name="T21.2.1?axis?R?ВРАС" localSheetId="0">#REF!,#REF!</definedName>
    <definedName name="T21.2.1?axis?R?ВРАС" localSheetId="1">#REF!,#REF!</definedName>
    <definedName name="T21.2.1?axis?R?ВРАС" localSheetId="3">#REF!,#REF!</definedName>
    <definedName name="T21.2.1?axis?R?ВРАС">#REF!,#REF!</definedName>
    <definedName name="T21.2.1?axis?R?ВРАС?" localSheetId="4">#REF!,#REF!</definedName>
    <definedName name="T21.2.1?axis?R?ВРАС?" localSheetId="0">#REF!,#REF!</definedName>
    <definedName name="T21.2.1?axis?R?ВРАС?" localSheetId="1">#REF!,#REF!</definedName>
    <definedName name="T21.2.1?axis?R?ВРАС?" localSheetId="3">#REF!,#REF!</definedName>
    <definedName name="T21.2.1?axis?R?ВРАС?">#REF!,#REF!</definedName>
    <definedName name="T21.2.1?axis?ПРД?БАЗ" localSheetId="4">#REF!,#REF!</definedName>
    <definedName name="T21.2.1?axis?ПРД?БАЗ" localSheetId="0">#REF!,#REF!</definedName>
    <definedName name="T21.2.1?axis?ПРД?БАЗ" localSheetId="1">#REF!,#REF!</definedName>
    <definedName name="T21.2.1?axis?ПРД?БАЗ" localSheetId="3">#REF!,#REF!</definedName>
    <definedName name="T21.2.1?axis?ПРД?БАЗ">#REF!,#REF!</definedName>
    <definedName name="T21.2.1?axis?ПРД?РЕГ" localSheetId="4">#REF!,#REF!</definedName>
    <definedName name="T21.2.1?axis?ПРД?РЕГ" localSheetId="0">#REF!,#REF!</definedName>
    <definedName name="T21.2.1?axis?ПРД?РЕГ" localSheetId="1">#REF!,#REF!</definedName>
    <definedName name="T21.2.1?axis?ПРД?РЕГ" localSheetId="3">#REF!,#REF!</definedName>
    <definedName name="T21.2.1?axis?ПРД?РЕГ">#REF!,#REF!</definedName>
    <definedName name="T21.2.1?Data" localSheetId="4">'12.-2019'!P1_T21.2.1?Data,'12.-2019'!P2_T21.2.1?Data</definedName>
    <definedName name="T21.2.1?Data" localSheetId="0">'7.1.- 2019'!P1_T21.2.1?Data,'7.1.- 2019'!P2_T21.2.1?Data</definedName>
    <definedName name="T21.2.1?Data" localSheetId="1">'7.2.-2019'!P1_T21.2.1?Data,'7.2.-2019'!P2_T21.2.1?Data</definedName>
    <definedName name="T21.2.1?Data" localSheetId="2">P1_T21.2.1?Data,P2_T21.2.1?Data</definedName>
    <definedName name="T21.2.1?Data" localSheetId="3">'9.-2019'!P1_T21.2.1?Data,'9.-2019'!P2_T21.2.1?Data</definedName>
    <definedName name="T21.2.1?Data">P1_T21.2.1?Data,P2_T21.2.1?Data</definedName>
    <definedName name="T21.2.1?L1" localSheetId="4">#REF!,#REF!</definedName>
    <definedName name="T21.2.1?L1" localSheetId="0">#REF!,#REF!</definedName>
    <definedName name="T21.2.1?L1" localSheetId="1">#REF!,#REF!</definedName>
    <definedName name="T21.2.1?L1" localSheetId="3">#REF!,#REF!</definedName>
    <definedName name="T21.2.1?L1">#REF!,#REF!</definedName>
    <definedName name="T21.2.1?L1.1" localSheetId="4">#REF!,#REF!</definedName>
    <definedName name="T21.2.1?L1.1" localSheetId="0">#REF!,#REF!</definedName>
    <definedName name="T21.2.1?L1.1" localSheetId="1">#REF!,#REF!</definedName>
    <definedName name="T21.2.1?L1.1" localSheetId="3">#REF!,#REF!</definedName>
    <definedName name="T21.2.1?L1.1">#REF!,#REF!</definedName>
    <definedName name="T21.2.1?L2" localSheetId="4">#REF!,#REF!</definedName>
    <definedName name="T21.2.1?L2" localSheetId="0">#REF!,#REF!</definedName>
    <definedName name="T21.2.1?L2" localSheetId="1">#REF!,#REF!</definedName>
    <definedName name="T21.2.1?L2" localSheetId="3">#REF!,#REF!</definedName>
    <definedName name="T21.2.1?L2">#REF!,#REF!</definedName>
    <definedName name="T21.2.1?L2.1" localSheetId="4">#REF!,#REF!</definedName>
    <definedName name="T21.2.1?L2.1" localSheetId="0">#REF!,#REF!</definedName>
    <definedName name="T21.2.1?L2.1" localSheetId="1">#REF!,#REF!</definedName>
    <definedName name="T21.2.1?L2.1" localSheetId="3">#REF!,#REF!</definedName>
    <definedName name="T21.2.1?L2.1">#REF!,#REF!</definedName>
    <definedName name="T21.2.1?L3" localSheetId="4">#REF!,#REF!</definedName>
    <definedName name="T21.2.1?L3" localSheetId="0">#REF!,#REF!</definedName>
    <definedName name="T21.2.1?L3" localSheetId="1">#REF!,#REF!</definedName>
    <definedName name="T21.2.1?L3" localSheetId="3">#REF!,#REF!</definedName>
    <definedName name="T21.2.1?L3">#REF!,#REF!</definedName>
    <definedName name="T21.2.1?L4" localSheetId="4">#REF!,#REF!</definedName>
    <definedName name="T21.2.1?L4" localSheetId="0">#REF!,#REF!</definedName>
    <definedName name="T21.2.1?L4" localSheetId="1">#REF!,#REF!</definedName>
    <definedName name="T21.2.1?L4" localSheetId="3">#REF!,#REF!</definedName>
    <definedName name="T21.2.1?L4">#REF!,#REF!</definedName>
    <definedName name="T21.2.1?L5" localSheetId="4">#REF!,#REF!</definedName>
    <definedName name="T21.2.1?L5" localSheetId="0">#REF!,#REF!</definedName>
    <definedName name="T21.2.1?L5" localSheetId="1">#REF!,#REF!</definedName>
    <definedName name="T21.2.1?L5" localSheetId="3">#REF!,#REF!</definedName>
    <definedName name="T21.2.1?L5">#REF!,#REF!</definedName>
    <definedName name="T21.2.1?L5.1" localSheetId="4">#REF!,#REF!</definedName>
    <definedName name="T21.2.1?L5.1" localSheetId="0">#REF!,#REF!</definedName>
    <definedName name="T21.2.1?L5.1" localSheetId="1">#REF!,#REF!</definedName>
    <definedName name="T21.2.1?L5.1" localSheetId="3">#REF!,#REF!</definedName>
    <definedName name="T21.2.1?L5.1">#REF!,#REF!</definedName>
    <definedName name="T21.2.1?L5.2" localSheetId="4">#REF!,#REF!</definedName>
    <definedName name="T21.2.1?L5.2" localSheetId="0">#REF!,#REF!</definedName>
    <definedName name="T21.2.1?L5.2" localSheetId="1">#REF!,#REF!</definedName>
    <definedName name="T21.2.1?L5.2" localSheetId="3">#REF!,#REF!</definedName>
    <definedName name="T21.2.1?L5.2">#REF!,#REF!</definedName>
    <definedName name="T21.2.1?L5.3" localSheetId="4">#REF!,#REF!</definedName>
    <definedName name="T21.2.1?L5.3" localSheetId="0">#REF!,#REF!</definedName>
    <definedName name="T21.2.1?L5.3" localSheetId="1">#REF!,#REF!</definedName>
    <definedName name="T21.2.1?L5.3" localSheetId="3">#REF!,#REF!</definedName>
    <definedName name="T21.2.1?L5.3">#REF!,#REF!</definedName>
    <definedName name="T21.2.1?L5.3.x" localSheetId="4">#REF!,#REF!</definedName>
    <definedName name="T21.2.1?L5.3.x" localSheetId="0">#REF!,#REF!</definedName>
    <definedName name="T21.2.1?L5.3.x" localSheetId="1">#REF!,#REF!</definedName>
    <definedName name="T21.2.1?L5.3.x" localSheetId="3">#REF!,#REF!</definedName>
    <definedName name="T21.2.1?L5.3.x">#REF!,#REF!</definedName>
    <definedName name="T21.2.1?L6" localSheetId="4">#REF!,#REF!</definedName>
    <definedName name="T21.2.1?L6" localSheetId="0">#REF!,#REF!</definedName>
    <definedName name="T21.2.1?L6" localSheetId="1">#REF!,#REF!</definedName>
    <definedName name="T21.2.1?L6" localSheetId="3">#REF!,#REF!</definedName>
    <definedName name="T21.2.1?L6">#REF!,#REF!</definedName>
    <definedName name="T21.2.1?L7" localSheetId="4">#REF!,#REF!</definedName>
    <definedName name="T21.2.1?L7" localSheetId="0">#REF!,#REF!</definedName>
    <definedName name="T21.2.1?L7" localSheetId="1">#REF!,#REF!</definedName>
    <definedName name="T21.2.1?L7" localSheetId="3">#REF!,#REF!</definedName>
    <definedName name="T21.2.1?L7">#REF!,#REF!</definedName>
    <definedName name="T21.2.1?L7.1" localSheetId="4">#REF!,#REF!</definedName>
    <definedName name="T21.2.1?L7.1" localSheetId="0">#REF!,#REF!</definedName>
    <definedName name="T21.2.1?L7.1" localSheetId="1">#REF!,#REF!</definedName>
    <definedName name="T21.2.1?L7.1" localSheetId="3">#REF!,#REF!</definedName>
    <definedName name="T21.2.1?L7.1">#REF!,#REF!</definedName>
    <definedName name="T21.2.1?L7.2" localSheetId="4">#REF!,#REF!</definedName>
    <definedName name="T21.2.1?L7.2" localSheetId="0">#REF!,#REF!</definedName>
    <definedName name="T21.2.1?L7.2" localSheetId="1">#REF!,#REF!</definedName>
    <definedName name="T21.2.1?L7.2" localSheetId="3">#REF!,#REF!</definedName>
    <definedName name="T21.2.1?L7.2">#REF!,#REF!</definedName>
    <definedName name="T21.2.1?L7.3" localSheetId="4">#REF!,#REF!</definedName>
    <definedName name="T21.2.1?L7.3" localSheetId="0">#REF!,#REF!</definedName>
    <definedName name="T21.2.1?L7.3" localSheetId="1">#REF!,#REF!</definedName>
    <definedName name="T21.2.1?L7.3" localSheetId="3">#REF!,#REF!</definedName>
    <definedName name="T21.2.1?L7.3">#REF!,#REF!</definedName>
    <definedName name="T21.2.1?L7.4" localSheetId="4">#REF!,#REF!</definedName>
    <definedName name="T21.2.1?L7.4" localSheetId="0">#REF!,#REF!</definedName>
    <definedName name="T21.2.1?L7.4" localSheetId="1">#REF!,#REF!</definedName>
    <definedName name="T21.2.1?L7.4" localSheetId="3">#REF!,#REF!</definedName>
    <definedName name="T21.2.1?L7.4">#REF!,#REF!</definedName>
    <definedName name="T21.2.1?L7.4.x" localSheetId="4">#REF!,#REF!</definedName>
    <definedName name="T21.2.1?L7.4.x" localSheetId="0">#REF!,#REF!</definedName>
    <definedName name="T21.2.1?L7.4.x" localSheetId="1">#REF!,#REF!</definedName>
    <definedName name="T21.2.1?L7.4.x" localSheetId="3">#REF!,#REF!</definedName>
    <definedName name="T21.2.1?L7.4.x">#REF!,#REF!</definedName>
    <definedName name="T21.2.1?L8" localSheetId="4">#REF!,#REF!</definedName>
    <definedName name="T21.2.1?L8" localSheetId="0">#REF!,#REF!</definedName>
    <definedName name="T21.2.1?L8" localSheetId="1">#REF!,#REF!</definedName>
    <definedName name="T21.2.1?L8" localSheetId="3">#REF!,#REF!</definedName>
    <definedName name="T21.2.1?L8">#REF!,#REF!</definedName>
    <definedName name="T21.2.1?Name" localSheetId="4">#REF!</definedName>
    <definedName name="T21.2.1?Name" localSheetId="0">#REF!</definedName>
    <definedName name="T21.2.1?Name" localSheetId="1">#REF!</definedName>
    <definedName name="T21.2.1?Name" localSheetId="3">#REF!</definedName>
    <definedName name="T21.2.1?Name">#REF!</definedName>
    <definedName name="T21.2.1?Table" localSheetId="4">#REF!</definedName>
    <definedName name="T21.2.1?Table" localSheetId="0">#REF!</definedName>
    <definedName name="T21.2.1?Table" localSheetId="1">#REF!</definedName>
    <definedName name="T21.2.1?Table" localSheetId="3">#REF!</definedName>
    <definedName name="T21.2.1?Table">#REF!</definedName>
    <definedName name="T21.2.1?Title" localSheetId="4">#REF!</definedName>
    <definedName name="T21.2.1?Title" localSheetId="0">#REF!</definedName>
    <definedName name="T21.2.1?Title" localSheetId="1">#REF!</definedName>
    <definedName name="T21.2.1?Title" localSheetId="3">#REF!</definedName>
    <definedName name="T21.2.1?Title">#REF!</definedName>
    <definedName name="T21.2.1?unit?ТРУБ" localSheetId="4">#REF!</definedName>
    <definedName name="T21.2.1?unit?ТРУБ" localSheetId="0">#REF!</definedName>
    <definedName name="T21.2.1?unit?ТРУБ" localSheetId="1">#REF!</definedName>
    <definedName name="T21.2.1?unit?ТРУБ" localSheetId="3">#REF!</definedName>
    <definedName name="T21.2.1?unit?ТРУБ">#REF!</definedName>
    <definedName name="T21.2.1_Copy1" localSheetId="4">#REF!</definedName>
    <definedName name="T21.2.1_Copy1" localSheetId="0">#REF!</definedName>
    <definedName name="T21.2.1_Copy1" localSheetId="1">#REF!</definedName>
    <definedName name="T21.2.1_Copy1" localSheetId="3">#REF!</definedName>
    <definedName name="T21.2.1_Copy1">#REF!</definedName>
    <definedName name="T21.2.1_Copy2" localSheetId="4">#REF!</definedName>
    <definedName name="T21.2.1_Copy2" localSheetId="0">#REF!</definedName>
    <definedName name="T21.2.1_Copy2" localSheetId="1">#REF!</definedName>
    <definedName name="T21.2.1_Copy2" localSheetId="3">#REF!</definedName>
    <definedName name="T21.2.1_Copy2">#REF!</definedName>
    <definedName name="T21.2.1_Copy3" localSheetId="4">#REF!</definedName>
    <definedName name="T21.2.1_Copy3" localSheetId="0">#REF!</definedName>
    <definedName name="T21.2.1_Copy3" localSheetId="1">#REF!</definedName>
    <definedName name="T21.2.1_Copy3" localSheetId="3">#REF!</definedName>
    <definedName name="T21.2.1_Copy3">#REF!</definedName>
    <definedName name="T21.2.1_Name1" localSheetId="4">#REF!</definedName>
    <definedName name="T21.2.1_Name1" localSheetId="0">#REF!</definedName>
    <definedName name="T21.2.1_Name1" localSheetId="1">#REF!</definedName>
    <definedName name="T21.2.1_Name1" localSheetId="3">#REF!</definedName>
    <definedName name="T21.2.1_Name1">#REF!</definedName>
    <definedName name="T21.2.1_Name2" localSheetId="4">#REF!</definedName>
    <definedName name="T21.2.1_Name2" localSheetId="0">#REF!</definedName>
    <definedName name="T21.2.1_Name2" localSheetId="1">#REF!</definedName>
    <definedName name="T21.2.1_Name2" localSheetId="3">#REF!</definedName>
    <definedName name="T21.2.1_Name2">#REF!</definedName>
    <definedName name="T21.2.1_Name3" localSheetId="4">#REF!</definedName>
    <definedName name="T21.2.1_Name3" localSheetId="0">#REF!</definedName>
    <definedName name="T21.2.1_Name3" localSheetId="1">#REF!</definedName>
    <definedName name="T21.2.1_Name3" localSheetId="3">#REF!</definedName>
    <definedName name="T21.2.1_Name3">#REF!</definedName>
    <definedName name="T21.2.2?axis?C?СЦТ" localSheetId="4">#REF!</definedName>
    <definedName name="T21.2.2?axis?C?СЦТ" localSheetId="0">#REF!</definedName>
    <definedName name="T21.2.2?axis?C?СЦТ" localSheetId="1">#REF!</definedName>
    <definedName name="T21.2.2?axis?C?СЦТ" localSheetId="3">#REF!</definedName>
    <definedName name="T21.2.2?axis?C?СЦТ">#REF!</definedName>
    <definedName name="T21.2.2?axis?C?СЦТ?" localSheetId="4">#REF!</definedName>
    <definedName name="T21.2.2?axis?C?СЦТ?" localSheetId="0">#REF!</definedName>
    <definedName name="T21.2.2?axis?C?СЦТ?" localSheetId="1">#REF!</definedName>
    <definedName name="T21.2.2?axis?C?СЦТ?" localSheetId="3">#REF!</definedName>
    <definedName name="T21.2.2?axis?C?СЦТ?">#REF!</definedName>
    <definedName name="T21.2.2?axis?R?ВРАС" localSheetId="4">#REF!,#REF!</definedName>
    <definedName name="T21.2.2?axis?R?ВРАС" localSheetId="0">#REF!,#REF!</definedName>
    <definedName name="T21.2.2?axis?R?ВРАС" localSheetId="1">#REF!,#REF!</definedName>
    <definedName name="T21.2.2?axis?R?ВРАС" localSheetId="3">#REF!,#REF!</definedName>
    <definedName name="T21.2.2?axis?R?ВРАС">#REF!,#REF!</definedName>
    <definedName name="T21.2.2?axis?R?ВРАС?" localSheetId="4">#REF!,#REF!</definedName>
    <definedName name="T21.2.2?axis?R?ВРАС?" localSheetId="0">#REF!,#REF!</definedName>
    <definedName name="T21.2.2?axis?R?ВРАС?" localSheetId="1">#REF!,#REF!</definedName>
    <definedName name="T21.2.2?axis?R?ВРАС?" localSheetId="3">#REF!,#REF!</definedName>
    <definedName name="T21.2.2?axis?R?ВРАС?">#REF!,#REF!</definedName>
    <definedName name="T21.2.2?axis?ПРД?БАЗ" localSheetId="4">#REF!,#REF!</definedName>
    <definedName name="T21.2.2?axis?ПРД?БАЗ" localSheetId="0">#REF!,#REF!</definedName>
    <definedName name="T21.2.2?axis?ПРД?БАЗ" localSheetId="1">#REF!,#REF!</definedName>
    <definedName name="T21.2.2?axis?ПРД?БАЗ" localSheetId="3">#REF!,#REF!</definedName>
    <definedName name="T21.2.2?axis?ПРД?БАЗ">#REF!,#REF!</definedName>
    <definedName name="T21.2.2?axis?ПРД?РЕГ" localSheetId="4">#REF!,#REF!</definedName>
    <definedName name="T21.2.2?axis?ПРД?РЕГ" localSheetId="0">#REF!,#REF!</definedName>
    <definedName name="T21.2.2?axis?ПРД?РЕГ" localSheetId="1">#REF!,#REF!</definedName>
    <definedName name="T21.2.2?axis?ПРД?РЕГ" localSheetId="3">#REF!,#REF!</definedName>
    <definedName name="T21.2.2?axis?ПРД?РЕГ">#REF!,#REF!</definedName>
    <definedName name="T21.2.2?Data" localSheetId="4">'12.-2019'!P1_T21.2.2?Data,'12.-2019'!P2_T21.2.2?Data</definedName>
    <definedName name="T21.2.2?Data" localSheetId="0">'7.1.- 2019'!P1_T21.2.2?Data,'7.1.- 2019'!P2_T21.2.2?Data</definedName>
    <definedName name="T21.2.2?Data" localSheetId="1">'7.2.-2019'!P1_T21.2.2?Data,'7.2.-2019'!P2_T21.2.2?Data</definedName>
    <definedName name="T21.2.2?Data" localSheetId="2">P1_T21.2.2?Data,P2_T21.2.2?Data</definedName>
    <definedName name="T21.2.2?Data" localSheetId="3">'9.-2019'!P1_T21.2.2?Data,'9.-2019'!P2_T21.2.2?Data</definedName>
    <definedName name="T21.2.2?Data">P1_T21.2.2?Data,P2_T21.2.2?Data</definedName>
    <definedName name="T21.2.2?L1" localSheetId="4">#REF!,#REF!</definedName>
    <definedName name="T21.2.2?L1" localSheetId="0">#REF!,#REF!</definedName>
    <definedName name="T21.2.2?L1" localSheetId="1">#REF!,#REF!</definedName>
    <definedName name="T21.2.2?L1" localSheetId="3">#REF!,#REF!</definedName>
    <definedName name="T21.2.2?L1">#REF!,#REF!</definedName>
    <definedName name="T21.2.2?L1.1" localSheetId="4">#REF!,#REF!</definedName>
    <definedName name="T21.2.2?L1.1" localSheetId="0">#REF!,#REF!</definedName>
    <definedName name="T21.2.2?L1.1" localSheetId="1">#REF!,#REF!</definedName>
    <definedName name="T21.2.2?L1.1" localSheetId="3">#REF!,#REF!</definedName>
    <definedName name="T21.2.2?L1.1">#REF!,#REF!</definedName>
    <definedName name="T21.2.2?L2" localSheetId="4">#REF!,#REF!</definedName>
    <definedName name="T21.2.2?L2" localSheetId="0">#REF!,#REF!</definedName>
    <definedName name="T21.2.2?L2" localSheetId="1">#REF!,#REF!</definedName>
    <definedName name="T21.2.2?L2" localSheetId="3">#REF!,#REF!</definedName>
    <definedName name="T21.2.2?L2">#REF!,#REF!</definedName>
    <definedName name="T21.2.2?L2.1" localSheetId="4">#REF!,#REF!</definedName>
    <definedName name="T21.2.2?L2.1" localSheetId="0">#REF!,#REF!</definedName>
    <definedName name="T21.2.2?L2.1" localSheetId="1">#REF!,#REF!</definedName>
    <definedName name="T21.2.2?L2.1" localSheetId="3">#REF!,#REF!</definedName>
    <definedName name="T21.2.2?L2.1">#REF!,#REF!</definedName>
    <definedName name="T21.2.2?L3" localSheetId="4">#REF!,#REF!</definedName>
    <definedName name="T21.2.2?L3" localSheetId="0">#REF!,#REF!</definedName>
    <definedName name="T21.2.2?L3" localSheetId="1">#REF!,#REF!</definedName>
    <definedName name="T21.2.2?L3" localSheetId="3">#REF!,#REF!</definedName>
    <definedName name="T21.2.2?L3">#REF!,#REF!</definedName>
    <definedName name="T21.2.2?L4" localSheetId="4">#REF!,#REF!</definedName>
    <definedName name="T21.2.2?L4" localSheetId="0">#REF!,#REF!</definedName>
    <definedName name="T21.2.2?L4" localSheetId="1">#REF!,#REF!</definedName>
    <definedName name="T21.2.2?L4" localSheetId="3">#REF!,#REF!</definedName>
    <definedName name="T21.2.2?L4">#REF!,#REF!</definedName>
    <definedName name="T21.2.2?L5" localSheetId="4">#REF!,#REF!</definedName>
    <definedName name="T21.2.2?L5" localSheetId="0">#REF!,#REF!</definedName>
    <definedName name="T21.2.2?L5" localSheetId="1">#REF!,#REF!</definedName>
    <definedName name="T21.2.2?L5" localSheetId="3">#REF!,#REF!</definedName>
    <definedName name="T21.2.2?L5">#REF!,#REF!</definedName>
    <definedName name="T21.2.2?L5.1" localSheetId="4">#REF!,#REF!</definedName>
    <definedName name="T21.2.2?L5.1" localSheetId="0">#REF!,#REF!</definedName>
    <definedName name="T21.2.2?L5.1" localSheetId="1">#REF!,#REF!</definedName>
    <definedName name="T21.2.2?L5.1" localSheetId="3">#REF!,#REF!</definedName>
    <definedName name="T21.2.2?L5.1">#REF!,#REF!</definedName>
    <definedName name="T21.2.2?L5.2" localSheetId="4">#REF!,#REF!</definedName>
    <definedName name="T21.2.2?L5.2" localSheetId="0">#REF!,#REF!</definedName>
    <definedName name="T21.2.2?L5.2" localSheetId="1">#REF!,#REF!</definedName>
    <definedName name="T21.2.2?L5.2" localSheetId="3">#REF!,#REF!</definedName>
    <definedName name="T21.2.2?L5.2">#REF!,#REF!</definedName>
    <definedName name="T21.2.2?L5.3" localSheetId="4">#REF!,#REF!</definedName>
    <definedName name="T21.2.2?L5.3" localSheetId="0">#REF!,#REF!</definedName>
    <definedName name="T21.2.2?L5.3" localSheetId="1">#REF!,#REF!</definedName>
    <definedName name="T21.2.2?L5.3" localSheetId="3">#REF!,#REF!</definedName>
    <definedName name="T21.2.2?L5.3">#REF!,#REF!</definedName>
    <definedName name="T21.2.2?L5.3.x" localSheetId="4">#REF!,#REF!</definedName>
    <definedName name="T21.2.2?L5.3.x" localSheetId="0">#REF!,#REF!</definedName>
    <definedName name="T21.2.2?L5.3.x" localSheetId="1">#REF!,#REF!</definedName>
    <definedName name="T21.2.2?L5.3.x" localSheetId="3">#REF!,#REF!</definedName>
    <definedName name="T21.2.2?L5.3.x">#REF!,#REF!</definedName>
    <definedName name="T21.2.2?L6" localSheetId="4">#REF!,#REF!</definedName>
    <definedName name="T21.2.2?L6" localSheetId="0">#REF!,#REF!</definedName>
    <definedName name="T21.2.2?L6" localSheetId="1">#REF!,#REF!</definedName>
    <definedName name="T21.2.2?L6" localSheetId="3">#REF!,#REF!</definedName>
    <definedName name="T21.2.2?L6">#REF!,#REF!</definedName>
    <definedName name="T21.2.2?L7" localSheetId="4">#REF!,#REF!</definedName>
    <definedName name="T21.2.2?L7" localSheetId="0">#REF!,#REF!</definedName>
    <definedName name="T21.2.2?L7" localSheetId="1">#REF!,#REF!</definedName>
    <definedName name="T21.2.2?L7" localSheetId="3">#REF!,#REF!</definedName>
    <definedName name="T21.2.2?L7">#REF!,#REF!</definedName>
    <definedName name="T21.2.2?L7.1" localSheetId="4">#REF!,#REF!</definedName>
    <definedName name="T21.2.2?L7.1" localSheetId="0">#REF!,#REF!</definedName>
    <definedName name="T21.2.2?L7.1" localSheetId="1">#REF!,#REF!</definedName>
    <definedName name="T21.2.2?L7.1" localSheetId="3">#REF!,#REF!</definedName>
    <definedName name="T21.2.2?L7.1">#REF!,#REF!</definedName>
    <definedName name="T21.2.2?L7.2" localSheetId="4">#REF!,#REF!</definedName>
    <definedName name="T21.2.2?L7.2" localSheetId="0">#REF!,#REF!</definedName>
    <definedName name="T21.2.2?L7.2" localSheetId="1">#REF!,#REF!</definedName>
    <definedName name="T21.2.2?L7.2" localSheetId="3">#REF!,#REF!</definedName>
    <definedName name="T21.2.2?L7.2">#REF!,#REF!</definedName>
    <definedName name="T21.2.2?L7.3" localSheetId="4">#REF!,#REF!</definedName>
    <definedName name="T21.2.2?L7.3" localSheetId="0">#REF!,#REF!</definedName>
    <definedName name="T21.2.2?L7.3" localSheetId="1">#REF!,#REF!</definedName>
    <definedName name="T21.2.2?L7.3" localSheetId="3">#REF!,#REF!</definedName>
    <definedName name="T21.2.2?L7.3">#REF!,#REF!</definedName>
    <definedName name="T21.2.2?L7.4" localSheetId="4">#REF!,#REF!</definedName>
    <definedName name="T21.2.2?L7.4" localSheetId="0">#REF!,#REF!</definedName>
    <definedName name="T21.2.2?L7.4" localSheetId="1">#REF!,#REF!</definedName>
    <definedName name="T21.2.2?L7.4" localSheetId="3">#REF!,#REF!</definedName>
    <definedName name="T21.2.2?L7.4">#REF!,#REF!</definedName>
    <definedName name="T21.2.2?L7.4.x" localSheetId="4">#REF!,#REF!</definedName>
    <definedName name="T21.2.2?L7.4.x" localSheetId="0">#REF!,#REF!</definedName>
    <definedName name="T21.2.2?L7.4.x" localSheetId="1">#REF!,#REF!</definedName>
    <definedName name="T21.2.2?L7.4.x" localSheetId="3">#REF!,#REF!</definedName>
    <definedName name="T21.2.2?L7.4.x">#REF!,#REF!</definedName>
    <definedName name="T21.2.2?L8" localSheetId="4">#REF!,#REF!</definedName>
    <definedName name="T21.2.2?L8" localSheetId="0">#REF!,#REF!</definedName>
    <definedName name="T21.2.2?L8" localSheetId="1">#REF!,#REF!</definedName>
    <definedName name="T21.2.2?L8" localSheetId="3">#REF!,#REF!</definedName>
    <definedName name="T21.2.2?L8">#REF!,#REF!</definedName>
    <definedName name="T21.2.2?Name" localSheetId="4">#REF!</definedName>
    <definedName name="T21.2.2?Name" localSheetId="0">#REF!</definedName>
    <definedName name="T21.2.2?Name" localSheetId="1">#REF!</definedName>
    <definedName name="T21.2.2?Name" localSheetId="3">#REF!</definedName>
    <definedName name="T21.2.2?Name">#REF!</definedName>
    <definedName name="T21.2.2?Table" localSheetId="4">#REF!</definedName>
    <definedName name="T21.2.2?Table" localSheetId="0">#REF!</definedName>
    <definedName name="T21.2.2?Table" localSheetId="1">#REF!</definedName>
    <definedName name="T21.2.2?Table" localSheetId="3">#REF!</definedName>
    <definedName name="T21.2.2?Table">#REF!</definedName>
    <definedName name="T21.2.2?Title" localSheetId="4">#REF!</definedName>
    <definedName name="T21.2.2?Title" localSheetId="0">#REF!</definedName>
    <definedName name="T21.2.2?Title" localSheetId="1">#REF!</definedName>
    <definedName name="T21.2.2?Title" localSheetId="3">#REF!</definedName>
    <definedName name="T21.2.2?Title">#REF!</definedName>
    <definedName name="T21.2.2?unit?ТРУБ" localSheetId="4">#REF!</definedName>
    <definedName name="T21.2.2?unit?ТРУБ" localSheetId="0">#REF!</definedName>
    <definedName name="T21.2.2?unit?ТРУБ" localSheetId="1">#REF!</definedName>
    <definedName name="T21.2.2?unit?ТРУБ" localSheetId="3">#REF!</definedName>
    <definedName name="T21.2.2?unit?ТРУБ">#REF!</definedName>
    <definedName name="T21.2.2_Copy1" localSheetId="4">#REF!</definedName>
    <definedName name="T21.2.2_Copy1" localSheetId="0">#REF!</definedName>
    <definedName name="T21.2.2_Copy1" localSheetId="1">#REF!</definedName>
    <definedName name="T21.2.2_Copy1" localSheetId="3">#REF!</definedName>
    <definedName name="T21.2.2_Copy1">#REF!</definedName>
    <definedName name="T21.2.2_Copy2" localSheetId="4">#REF!</definedName>
    <definedName name="T21.2.2_Copy2" localSheetId="0">#REF!</definedName>
    <definedName name="T21.2.2_Copy2" localSheetId="1">#REF!</definedName>
    <definedName name="T21.2.2_Copy2" localSheetId="3">#REF!</definedName>
    <definedName name="T21.2.2_Copy2">#REF!</definedName>
    <definedName name="T21.2.2_Copy3" localSheetId="4">#REF!</definedName>
    <definedName name="T21.2.2_Copy3" localSheetId="0">#REF!</definedName>
    <definedName name="T21.2.2_Copy3" localSheetId="1">#REF!</definedName>
    <definedName name="T21.2.2_Copy3" localSheetId="3">#REF!</definedName>
    <definedName name="T21.2.2_Copy3">#REF!</definedName>
    <definedName name="T21.2.2_Name1" localSheetId="4">#REF!</definedName>
    <definedName name="T21.2.2_Name1" localSheetId="0">#REF!</definedName>
    <definedName name="T21.2.2_Name1" localSheetId="1">#REF!</definedName>
    <definedName name="T21.2.2_Name1" localSheetId="3">#REF!</definedName>
    <definedName name="T21.2.2_Name1">#REF!</definedName>
    <definedName name="T21.2.2_Name2" localSheetId="4">#REF!</definedName>
    <definedName name="T21.2.2_Name2" localSheetId="0">#REF!</definedName>
    <definedName name="T21.2.2_Name2" localSheetId="1">#REF!</definedName>
    <definedName name="T21.2.2_Name2" localSheetId="3">#REF!</definedName>
    <definedName name="T21.2.2_Name2">#REF!</definedName>
    <definedName name="T21.2.2_Name3" localSheetId="4">#REF!</definedName>
    <definedName name="T21.2.2_Name3" localSheetId="0">#REF!</definedName>
    <definedName name="T21.2.2_Name3" localSheetId="1">#REF!</definedName>
    <definedName name="T21.2.2_Name3" localSheetId="3">#REF!</definedName>
    <definedName name="T21.2.2_Name3">#REF!</definedName>
    <definedName name="T21.3?axis?R?ВРАС">'[56]21.3'!$C$28:$D$28,'[56]21.3'!$C$46:$D$46</definedName>
    <definedName name="T21.3?axis?R?ВРАС?">'[56]21.3'!$B$28:$B$28,'[56]21.3'!$B$46:$B$46</definedName>
    <definedName name="T21.3?axis?R?НАП">'[56]21.3'!$C$13:$D$16,'[56]21.3'!$C$34:$D$37,'[56]21.3'!$C$39:$D$42,'[56]21.3'!$C$50:$D$53</definedName>
    <definedName name="T21.3?axis?R?НАП?">'[56]21.3'!$B$13:$B$16,'[56]21.3'!$B$34:$B$37,'[56]21.3'!$B$39:$B$42,'[56]21.3'!$B$50:$B$53</definedName>
    <definedName name="T21.3?Columns" localSheetId="4">#REF!</definedName>
    <definedName name="T21.3?Columns" localSheetId="0">#REF!</definedName>
    <definedName name="T21.3?Columns" localSheetId="1">#REF!</definedName>
    <definedName name="T21.3?Columns" localSheetId="3">#REF!</definedName>
    <definedName name="T21.3?Columns">#REF!</definedName>
    <definedName name="T21.3?Data">'[56]21.3'!$C$12:$D$17,'[56]21.3'!$C$19:$D$22,'[56]21.3'!$C$24:$D$26,'[56]21.3'!$C$28:$D$28,'[56]21.3'!$C$30:$D$31,'[56]21.3'!$C$33:$D$44,'[56]21.3'!$C$46:$D$46,'[56]21.3'!$C$48:$D$48,'[56]21.3'!$C$50:$D$53,'[56]21.3'!$C$10:$D$10</definedName>
    <definedName name="T21.3?item_ext?ВСЕГО">'[56]21.3'!$C$10:$C$53,'[56]21.3'!$D$10:$D$53</definedName>
    <definedName name="T21.3?item_ext?СБЫТ" localSheetId="4">#REF!,#REF!</definedName>
    <definedName name="T21.3?item_ext?СБЫТ" localSheetId="0">#REF!,#REF!</definedName>
    <definedName name="T21.3?item_ext?СБЫТ" localSheetId="1">#REF!,#REF!</definedName>
    <definedName name="T21.3?item_ext?СБЫТ" localSheetId="3">#REF!,#REF!</definedName>
    <definedName name="T21.3?item_ext?СБЫТ">#REF!,#REF!</definedName>
    <definedName name="T21.3?ItemComments" localSheetId="4">#REF!</definedName>
    <definedName name="T21.3?ItemComments" localSheetId="0">#REF!</definedName>
    <definedName name="T21.3?ItemComments" localSheetId="1">#REF!</definedName>
    <definedName name="T21.3?ItemComments" localSheetId="3">#REF!</definedName>
    <definedName name="T21.3?ItemComments">#REF!</definedName>
    <definedName name="T21.3?Items" localSheetId="4">#REF!</definedName>
    <definedName name="T21.3?Items" localSheetId="0">#REF!</definedName>
    <definedName name="T21.3?Items" localSheetId="1">#REF!</definedName>
    <definedName name="T21.3?Items" localSheetId="3">#REF!</definedName>
    <definedName name="T21.3?Items">#REF!</definedName>
    <definedName name="T21.3?Name" localSheetId="4">'[56]21.3'!#REF!</definedName>
    <definedName name="T21.3?Name" localSheetId="0">'[56]21.3'!#REF!</definedName>
    <definedName name="T21.3?Name" localSheetId="1">'[56]21.3'!#REF!</definedName>
    <definedName name="T21.3?Name" localSheetId="3">'[56]21.3'!#REF!</definedName>
    <definedName name="T21.3?Name">'[56]21.3'!#REF!</definedName>
    <definedName name="T21.3?Scope" localSheetId="4">#REF!</definedName>
    <definedName name="T21.3?Scope" localSheetId="0">#REF!</definedName>
    <definedName name="T21.3?Scope" localSheetId="1">#REF!</definedName>
    <definedName name="T21.3?Scope" localSheetId="3">#REF!</definedName>
    <definedName name="T21.3?Scope">#REF!</definedName>
    <definedName name="T21.3?ВРАС" localSheetId="4">#REF!,#REF!</definedName>
    <definedName name="T21.3?ВРАС" localSheetId="0">#REF!,#REF!</definedName>
    <definedName name="T21.3?ВРАС" localSheetId="1">#REF!,#REF!</definedName>
    <definedName name="T21.3?ВРАС" localSheetId="3">#REF!,#REF!</definedName>
    <definedName name="T21.3?ВРАС">#REF!,#REF!</definedName>
    <definedName name="T21.3_Protect" localSheetId="4">#REF!,#REF!,#REF!,#REF!,#REF!,#REF!,#REF!</definedName>
    <definedName name="T21.3_Protect" localSheetId="0">#REF!,#REF!,#REF!,#REF!,#REF!,#REF!,#REF!</definedName>
    <definedName name="T21.3_Protect" localSheetId="1">#REF!,#REF!,#REF!,#REF!,#REF!,#REF!,#REF!</definedName>
    <definedName name="T21.3_Protect" localSheetId="3">#REF!,#REF!,#REF!,#REF!,#REF!,#REF!,#REF!</definedName>
    <definedName name="T21.3_Protect">#REF!,#REF!,#REF!,#REF!,#REF!,#REF!,#REF!</definedName>
    <definedName name="T21.4?axis?C?СЦТ" localSheetId="4">#REF!</definedName>
    <definedName name="T21.4?axis?C?СЦТ" localSheetId="0">#REF!</definedName>
    <definedName name="T21.4?axis?C?СЦТ" localSheetId="1">#REF!</definedName>
    <definedName name="T21.4?axis?C?СЦТ" localSheetId="3">#REF!</definedName>
    <definedName name="T21.4?axis?C?СЦТ">#REF!</definedName>
    <definedName name="T21.4?axis?C?СЦТ?" localSheetId="4">#REF!</definedName>
    <definedName name="T21.4?axis?C?СЦТ?" localSheetId="0">#REF!</definedName>
    <definedName name="T21.4?axis?C?СЦТ?" localSheetId="1">#REF!</definedName>
    <definedName name="T21.4?axis?C?СЦТ?" localSheetId="3">#REF!</definedName>
    <definedName name="T21.4?axis?C?СЦТ?">#REF!</definedName>
    <definedName name="T21.4?axis?R?ВРАС" localSheetId="4">#REF!,#REF!</definedName>
    <definedName name="T21.4?axis?R?ВРАС" localSheetId="0">#REF!,#REF!</definedName>
    <definedName name="T21.4?axis?R?ВРАС" localSheetId="1">#REF!,#REF!</definedName>
    <definedName name="T21.4?axis?R?ВРАС" localSheetId="3">#REF!,#REF!</definedName>
    <definedName name="T21.4?axis?R?ВРАС">#REF!,#REF!</definedName>
    <definedName name="T21.4?axis?R?ВРАС?" localSheetId="4">#REF!,#REF!</definedName>
    <definedName name="T21.4?axis?R?ВРАС?" localSheetId="0">#REF!,#REF!</definedName>
    <definedName name="T21.4?axis?R?ВРАС?" localSheetId="1">#REF!,#REF!</definedName>
    <definedName name="T21.4?axis?R?ВРАС?" localSheetId="3">#REF!,#REF!</definedName>
    <definedName name="T21.4?axis?R?ВРАС?">#REF!,#REF!</definedName>
    <definedName name="T21.4?axis?ПРД?БАЗ" localSheetId="4">#REF!,#REF!</definedName>
    <definedName name="T21.4?axis?ПРД?БАЗ" localSheetId="0">#REF!,#REF!</definedName>
    <definedName name="T21.4?axis?ПРД?БАЗ" localSheetId="1">#REF!,#REF!</definedName>
    <definedName name="T21.4?axis?ПРД?БАЗ" localSheetId="3">#REF!,#REF!</definedName>
    <definedName name="T21.4?axis?ПРД?БАЗ">#REF!,#REF!</definedName>
    <definedName name="T21.4?axis?ПРД?РЕГ" localSheetId="4">#REF!,#REF!</definedName>
    <definedName name="T21.4?axis?ПРД?РЕГ" localSheetId="0">#REF!,#REF!</definedName>
    <definedName name="T21.4?axis?ПРД?РЕГ" localSheetId="1">#REF!,#REF!</definedName>
    <definedName name="T21.4?axis?ПРД?РЕГ" localSheetId="3">#REF!,#REF!</definedName>
    <definedName name="T21.4?axis?ПРД?РЕГ">#REF!,#REF!</definedName>
    <definedName name="T21.4?Data" localSheetId="4">'12.-2019'!P1_T21.4?Data,'12.-2019'!P2_T21.4?Data</definedName>
    <definedName name="T21.4?Data" localSheetId="0">'7.1.- 2019'!P1_T21.4?Data,'7.1.- 2019'!P2_T21.4?Data</definedName>
    <definedName name="T21.4?Data" localSheetId="1">'7.2.-2019'!P1_T21.4?Data,'7.2.-2019'!P2_T21.4?Data</definedName>
    <definedName name="T21.4?Data" localSheetId="2">P1_T21.4?Data,P2_T21.4?Data</definedName>
    <definedName name="T21.4?Data" localSheetId="3">'9.-2019'!P1_T21.4?Data,'9.-2019'!P2_T21.4?Data</definedName>
    <definedName name="T21.4?Data">P1_T21.4?Data,P2_T21.4?Data</definedName>
    <definedName name="T21.4?L1" localSheetId="4">#REF!,#REF!</definedName>
    <definedName name="T21.4?L1" localSheetId="0">#REF!,#REF!</definedName>
    <definedName name="T21.4?L1" localSheetId="1">#REF!,#REF!</definedName>
    <definedName name="T21.4?L1" localSheetId="3">#REF!,#REF!</definedName>
    <definedName name="T21.4?L1">#REF!,#REF!</definedName>
    <definedName name="T21.4?L1.1" localSheetId="4">#REF!,#REF!</definedName>
    <definedName name="T21.4?L1.1" localSheetId="0">#REF!,#REF!</definedName>
    <definedName name="T21.4?L1.1" localSheetId="1">#REF!,#REF!</definedName>
    <definedName name="T21.4?L1.1" localSheetId="3">#REF!,#REF!</definedName>
    <definedName name="T21.4?L1.1">#REF!,#REF!</definedName>
    <definedName name="T21.4?L2" localSheetId="4">#REF!,#REF!</definedName>
    <definedName name="T21.4?L2" localSheetId="0">#REF!,#REF!</definedName>
    <definedName name="T21.4?L2" localSheetId="1">#REF!,#REF!</definedName>
    <definedName name="T21.4?L2" localSheetId="3">#REF!,#REF!</definedName>
    <definedName name="T21.4?L2">#REF!,#REF!</definedName>
    <definedName name="T21.4?L2.1" localSheetId="4">#REF!,#REF!</definedName>
    <definedName name="T21.4?L2.1" localSheetId="0">#REF!,#REF!</definedName>
    <definedName name="T21.4?L2.1" localSheetId="1">#REF!,#REF!</definedName>
    <definedName name="T21.4?L2.1" localSheetId="3">#REF!,#REF!</definedName>
    <definedName name="T21.4?L2.1">#REF!,#REF!</definedName>
    <definedName name="T21.4?L3" localSheetId="4">#REF!,#REF!</definedName>
    <definedName name="T21.4?L3" localSheetId="0">#REF!,#REF!</definedName>
    <definedName name="T21.4?L3" localSheetId="1">#REF!,#REF!</definedName>
    <definedName name="T21.4?L3" localSheetId="3">#REF!,#REF!</definedName>
    <definedName name="T21.4?L3">#REF!,#REF!</definedName>
    <definedName name="T21.4?L4" localSheetId="4">#REF!,#REF!</definedName>
    <definedName name="T21.4?L4" localSheetId="0">#REF!,#REF!</definedName>
    <definedName name="T21.4?L4" localSheetId="1">#REF!,#REF!</definedName>
    <definedName name="T21.4?L4" localSheetId="3">#REF!,#REF!</definedName>
    <definedName name="T21.4?L4">#REF!,#REF!</definedName>
    <definedName name="T21.4?L5" localSheetId="4">#REF!,#REF!</definedName>
    <definedName name="T21.4?L5" localSheetId="0">#REF!,#REF!</definedName>
    <definedName name="T21.4?L5" localSheetId="1">#REF!,#REF!</definedName>
    <definedName name="T21.4?L5" localSheetId="3">#REF!,#REF!</definedName>
    <definedName name="T21.4?L5">#REF!,#REF!</definedName>
    <definedName name="T21.4?L5.1" localSheetId="4">#REF!,#REF!</definedName>
    <definedName name="T21.4?L5.1" localSheetId="0">#REF!,#REF!</definedName>
    <definedName name="T21.4?L5.1" localSheetId="1">#REF!,#REF!</definedName>
    <definedName name="T21.4?L5.1" localSheetId="3">#REF!,#REF!</definedName>
    <definedName name="T21.4?L5.1">#REF!,#REF!</definedName>
    <definedName name="T21.4?L5.2" localSheetId="4">#REF!,#REF!</definedName>
    <definedName name="T21.4?L5.2" localSheetId="0">#REF!,#REF!</definedName>
    <definedName name="T21.4?L5.2" localSheetId="1">#REF!,#REF!</definedName>
    <definedName name="T21.4?L5.2" localSheetId="3">#REF!,#REF!</definedName>
    <definedName name="T21.4?L5.2">#REF!,#REF!</definedName>
    <definedName name="T21.4?L5.3" localSheetId="4">#REF!,#REF!</definedName>
    <definedName name="T21.4?L5.3" localSheetId="0">#REF!,#REF!</definedName>
    <definedName name="T21.4?L5.3" localSheetId="1">#REF!,#REF!</definedName>
    <definedName name="T21.4?L5.3" localSheetId="3">#REF!,#REF!</definedName>
    <definedName name="T21.4?L5.3">#REF!,#REF!</definedName>
    <definedName name="T21.4?L5.3.x" localSheetId="4">#REF!,#REF!</definedName>
    <definedName name="T21.4?L5.3.x" localSheetId="0">#REF!,#REF!</definedName>
    <definedName name="T21.4?L5.3.x" localSheetId="1">#REF!,#REF!</definedName>
    <definedName name="T21.4?L5.3.x" localSheetId="3">#REF!,#REF!</definedName>
    <definedName name="T21.4?L5.3.x">#REF!,#REF!</definedName>
    <definedName name="T21.4?L6" localSheetId="4">#REF!,#REF!</definedName>
    <definedName name="T21.4?L6" localSheetId="0">#REF!,#REF!</definedName>
    <definedName name="T21.4?L6" localSheetId="1">#REF!,#REF!</definedName>
    <definedName name="T21.4?L6" localSheetId="3">#REF!,#REF!</definedName>
    <definedName name="T21.4?L6">#REF!,#REF!</definedName>
    <definedName name="T21.4?L7" localSheetId="4">#REF!,#REF!</definedName>
    <definedName name="T21.4?L7" localSheetId="0">#REF!,#REF!</definedName>
    <definedName name="T21.4?L7" localSheetId="1">#REF!,#REF!</definedName>
    <definedName name="T21.4?L7" localSheetId="3">#REF!,#REF!</definedName>
    <definedName name="T21.4?L7">#REF!,#REF!</definedName>
    <definedName name="T21.4?L7.1" localSheetId="4">#REF!,#REF!</definedName>
    <definedName name="T21.4?L7.1" localSheetId="0">#REF!,#REF!</definedName>
    <definedName name="T21.4?L7.1" localSheetId="1">#REF!,#REF!</definedName>
    <definedName name="T21.4?L7.1" localSheetId="3">#REF!,#REF!</definedName>
    <definedName name="T21.4?L7.1">#REF!,#REF!</definedName>
    <definedName name="T21.4?L7.2" localSheetId="4">#REF!,#REF!</definedName>
    <definedName name="T21.4?L7.2" localSheetId="0">#REF!,#REF!</definedName>
    <definedName name="T21.4?L7.2" localSheetId="1">#REF!,#REF!</definedName>
    <definedName name="T21.4?L7.2" localSheetId="3">#REF!,#REF!</definedName>
    <definedName name="T21.4?L7.2">#REF!,#REF!</definedName>
    <definedName name="T21.4?L7.3" localSheetId="4">#REF!,#REF!</definedName>
    <definedName name="T21.4?L7.3" localSheetId="0">#REF!,#REF!</definedName>
    <definedName name="T21.4?L7.3" localSheetId="1">#REF!,#REF!</definedName>
    <definedName name="T21.4?L7.3" localSheetId="3">#REF!,#REF!</definedName>
    <definedName name="T21.4?L7.3">#REF!,#REF!</definedName>
    <definedName name="T21.4?L7.4" localSheetId="4">#REF!,#REF!</definedName>
    <definedName name="T21.4?L7.4" localSheetId="0">#REF!,#REF!</definedName>
    <definedName name="T21.4?L7.4" localSheetId="1">#REF!,#REF!</definedName>
    <definedName name="T21.4?L7.4" localSheetId="3">#REF!,#REF!</definedName>
    <definedName name="T21.4?L7.4">#REF!,#REF!</definedName>
    <definedName name="T21.4?L7.4.x" localSheetId="4">#REF!,#REF!</definedName>
    <definedName name="T21.4?L7.4.x" localSheetId="0">#REF!,#REF!</definedName>
    <definedName name="T21.4?L7.4.x" localSheetId="1">#REF!,#REF!</definedName>
    <definedName name="T21.4?L7.4.x" localSheetId="3">#REF!,#REF!</definedName>
    <definedName name="T21.4?L7.4.x">#REF!,#REF!</definedName>
    <definedName name="T21.4?L8" localSheetId="4">#REF!,#REF!</definedName>
    <definedName name="T21.4?L8" localSheetId="0">#REF!,#REF!</definedName>
    <definedName name="T21.4?L8" localSheetId="1">#REF!,#REF!</definedName>
    <definedName name="T21.4?L8" localSheetId="3">#REF!,#REF!</definedName>
    <definedName name="T21.4?L8">#REF!,#REF!</definedName>
    <definedName name="T21.4?L8.1" localSheetId="4">#REF!,#REF!</definedName>
    <definedName name="T21.4?L8.1" localSheetId="0">#REF!,#REF!</definedName>
    <definedName name="T21.4?L8.1" localSheetId="1">#REF!,#REF!</definedName>
    <definedName name="T21.4?L8.1" localSheetId="3">#REF!,#REF!</definedName>
    <definedName name="T21.4?L8.1">#REF!,#REF!</definedName>
    <definedName name="T21.4?L8.2" localSheetId="4">#REF!,#REF!</definedName>
    <definedName name="T21.4?L8.2" localSheetId="0">#REF!,#REF!</definedName>
    <definedName name="T21.4?L8.2" localSheetId="1">#REF!,#REF!</definedName>
    <definedName name="T21.4?L8.2" localSheetId="3">#REF!,#REF!</definedName>
    <definedName name="T21.4?L8.2">#REF!,#REF!</definedName>
    <definedName name="T21.4?Name" localSheetId="4">#REF!</definedName>
    <definedName name="T21.4?Name" localSheetId="0">#REF!</definedName>
    <definedName name="T21.4?Name" localSheetId="1">#REF!</definedName>
    <definedName name="T21.4?Name" localSheetId="3">#REF!</definedName>
    <definedName name="T21.4?Name">#REF!</definedName>
    <definedName name="T21.4?Table" localSheetId="4">#REF!</definedName>
    <definedName name="T21.4?Table" localSheetId="0">#REF!</definedName>
    <definedName name="T21.4?Table" localSheetId="1">#REF!</definedName>
    <definedName name="T21.4?Table" localSheetId="3">#REF!</definedName>
    <definedName name="T21.4?Table">#REF!</definedName>
    <definedName name="T21.4?Title" localSheetId="4">#REF!</definedName>
    <definedName name="T21.4?Title" localSheetId="0">#REF!</definedName>
    <definedName name="T21.4?Title" localSheetId="1">#REF!</definedName>
    <definedName name="T21.4?Title" localSheetId="3">#REF!</definedName>
    <definedName name="T21.4?Title">#REF!</definedName>
    <definedName name="T21.4?unit?ТРУБ" localSheetId="4">#REF!</definedName>
    <definedName name="T21.4?unit?ТРУБ" localSheetId="0">#REF!</definedName>
    <definedName name="T21.4?unit?ТРУБ" localSheetId="1">#REF!</definedName>
    <definedName name="T21.4?unit?ТРУБ" localSheetId="3">#REF!</definedName>
    <definedName name="T21.4?unit?ТРУБ">#REF!</definedName>
    <definedName name="T21.4_Copy1" localSheetId="4">#REF!</definedName>
    <definedName name="T21.4_Copy1" localSheetId="0">#REF!</definedName>
    <definedName name="T21.4_Copy1" localSheetId="1">#REF!</definedName>
    <definedName name="T21.4_Copy1" localSheetId="3">#REF!</definedName>
    <definedName name="T21.4_Copy1">#REF!</definedName>
    <definedName name="T21.4_Copy2" localSheetId="4">#REF!</definedName>
    <definedName name="T21.4_Copy2" localSheetId="0">#REF!</definedName>
    <definedName name="T21.4_Copy2" localSheetId="1">#REF!</definedName>
    <definedName name="T21.4_Copy2" localSheetId="3">#REF!</definedName>
    <definedName name="T21.4_Copy2">#REF!</definedName>
    <definedName name="T21.4_Copy3" localSheetId="4">#REF!</definedName>
    <definedName name="T21.4_Copy3" localSheetId="0">#REF!</definedName>
    <definedName name="T21.4_Copy3" localSheetId="1">#REF!</definedName>
    <definedName name="T21.4_Copy3" localSheetId="3">#REF!</definedName>
    <definedName name="T21.4_Copy3">#REF!</definedName>
    <definedName name="T21.4_Name1" localSheetId="4">#REF!</definedName>
    <definedName name="T21.4_Name1" localSheetId="0">#REF!</definedName>
    <definedName name="T21.4_Name1" localSheetId="1">#REF!</definedName>
    <definedName name="T21.4_Name1" localSheetId="3">#REF!</definedName>
    <definedName name="T21.4_Name1">#REF!</definedName>
    <definedName name="T21.4_Name2" localSheetId="4">#REF!</definedName>
    <definedName name="T21.4_Name2" localSheetId="0">#REF!</definedName>
    <definedName name="T21.4_Name2" localSheetId="1">#REF!</definedName>
    <definedName name="T21.4_Name2" localSheetId="3">#REF!</definedName>
    <definedName name="T21.4_Name2">#REF!</definedName>
    <definedName name="T21.4_Name3" localSheetId="4">#REF!</definedName>
    <definedName name="T21.4_Name3" localSheetId="0">#REF!</definedName>
    <definedName name="T21.4_Name3" localSheetId="1">#REF!</definedName>
    <definedName name="T21.4_Name3" localSheetId="3">#REF!</definedName>
    <definedName name="T21.4_Name3">#REF!</definedName>
    <definedName name="T21?axis?R?ВРАС" localSheetId="4">#REF!,#REF!</definedName>
    <definedName name="T21?axis?R?ВРАС" localSheetId="0">#REF!,#REF!</definedName>
    <definedName name="T21?axis?R?ВРАС" localSheetId="1">#REF!,#REF!</definedName>
    <definedName name="T21?axis?R?ВРАС" localSheetId="3">#REF!,#REF!</definedName>
    <definedName name="T21?axis?R?ВРАС">#REF!,#REF!</definedName>
    <definedName name="T21?axis?R?ВРАС?" localSheetId="4">#REF!,#REF!</definedName>
    <definedName name="T21?axis?R?ВРАС?" localSheetId="0">#REF!,#REF!</definedName>
    <definedName name="T21?axis?R?ВРАС?" localSheetId="1">#REF!,#REF!</definedName>
    <definedName name="T21?axis?R?ВРАС?" localSheetId="3">#REF!,#REF!</definedName>
    <definedName name="T21?axis?R?ВРАС?">#REF!,#REF!</definedName>
    <definedName name="T21?axis?R?ДОГОВОР" localSheetId="4">#REF!</definedName>
    <definedName name="T21?axis?R?ДОГОВОР" localSheetId="0">#REF!</definedName>
    <definedName name="T21?axis?R?ДОГОВОР" localSheetId="1">#REF!</definedName>
    <definedName name="T21?axis?R?ДОГОВОР" localSheetId="3">#REF!</definedName>
    <definedName name="T21?axis?R?ДОГОВОР">#REF!</definedName>
    <definedName name="T21?axis?R?ДОГОВОР?" localSheetId="4">#REF!</definedName>
    <definedName name="T21?axis?R?ДОГОВОР?" localSheetId="0">#REF!</definedName>
    <definedName name="T21?axis?R?ДОГОВОР?" localSheetId="1">#REF!</definedName>
    <definedName name="T21?axis?R?ДОГОВОР?" localSheetId="3">#REF!</definedName>
    <definedName name="T21?axis?R?ДОГОВОР?">#REF!</definedName>
    <definedName name="T21?axis?R?ПЭ">'[30]21'!$D$14:$S$16,'[30]21'!$D$26:$S$28,'[30]21'!$D$20:$S$22</definedName>
    <definedName name="T21?axis?R?ПЭ?">'[30]21'!$B$14:$B$16,'[30]21'!$B$26:$B$28,'[30]21'!$B$20:$B$22</definedName>
    <definedName name="T21?axis?ПРД?БАЗ">'[44]21'!$I$6:$J$18,'[44]21'!$F$6:$G$18</definedName>
    <definedName name="T21?axis?ПРД?ПРЕД">'[44]21'!$K$6:$L$18,'[44]21'!$D$6:$E$18</definedName>
    <definedName name="T21?axis?ПРД?РЕГ" localSheetId="4">#REF!</definedName>
    <definedName name="T21?axis?ПРД?РЕГ" localSheetId="0">#REF!</definedName>
    <definedName name="T21?axis?ПРД?РЕГ" localSheetId="1">#REF!</definedName>
    <definedName name="T21?axis?ПРД?РЕГ" localSheetId="3">#REF!</definedName>
    <definedName name="T21?axis?ПРД?РЕГ">#REF!</definedName>
    <definedName name="T21?axis?ПФ?ПЛАН">'[44]21'!$I$6:$I$18,'[44]21'!$D$6:$D$18,'[44]21'!$K$6:$K$18,'[44]21'!$F$6:$F$18</definedName>
    <definedName name="T21?axis?ПФ?ФАКТ">'[44]21'!$J$6:$J$18,'[44]21'!$E$6:$E$18,'[44]21'!$L$6:$L$18,'[44]21'!$G$6:$G$18</definedName>
    <definedName name="T21?Data">'[30]21'!$D$14:$S$16,'[30]21'!$D$18:$S$18,'[30]21'!$D$20:$S$22,'[30]21'!$D$24:$S$24,'[30]21'!$D$26:$S$28,'[30]21'!$D$31:$S$33,'[30]21'!$D$11:$S$12</definedName>
    <definedName name="T21?item_ext?РОСТ" localSheetId="4">#REF!</definedName>
    <definedName name="T21?item_ext?РОСТ" localSheetId="0">#REF!</definedName>
    <definedName name="T21?item_ext?РОСТ" localSheetId="1">#REF!</definedName>
    <definedName name="T21?item_ext?РОСТ" localSheetId="3">#REF!</definedName>
    <definedName name="T21?item_ext?РОСТ">#REF!</definedName>
    <definedName name="T21?L1">'[30]21'!$D$11:$S$12,'[30]21'!$D$14:$S$16,'[30]21'!$D$18:$S$18,'[30]21'!$D$20:$S$22,'[30]21'!$D$26:$S$28,'[30]21'!$D$24:$S$24</definedName>
    <definedName name="T21?L1.1" localSheetId="4">#REF!</definedName>
    <definedName name="T21?L1.1" localSheetId="0">#REF!</definedName>
    <definedName name="T21?L1.1" localSheetId="1">#REF!</definedName>
    <definedName name="T21?L1.1" localSheetId="3">#REF!</definedName>
    <definedName name="T21?L1.1">#REF!</definedName>
    <definedName name="T21?L2" localSheetId="4">#REF!</definedName>
    <definedName name="T21?L2" localSheetId="0">#REF!</definedName>
    <definedName name="T21?L2" localSheetId="1">#REF!</definedName>
    <definedName name="T21?L2" localSheetId="3">#REF!</definedName>
    <definedName name="T21?L2">#REF!</definedName>
    <definedName name="T21?L2.1" localSheetId="4">#REF!</definedName>
    <definedName name="T21?L2.1" localSheetId="0">#REF!</definedName>
    <definedName name="T21?L2.1" localSheetId="1">#REF!</definedName>
    <definedName name="T21?L2.1" localSheetId="3">#REF!</definedName>
    <definedName name="T21?L2.1">#REF!</definedName>
    <definedName name="T21?L3" localSheetId="4">#REF!</definedName>
    <definedName name="T21?L3" localSheetId="0">#REF!</definedName>
    <definedName name="T21?L3" localSheetId="1">#REF!</definedName>
    <definedName name="T21?L3" localSheetId="3">#REF!</definedName>
    <definedName name="T21?L3">#REF!</definedName>
    <definedName name="T21?L4" localSheetId="4">#REF!</definedName>
    <definedName name="T21?L4" localSheetId="0">#REF!</definedName>
    <definedName name="T21?L4" localSheetId="1">#REF!</definedName>
    <definedName name="T21?L4" localSheetId="3">#REF!</definedName>
    <definedName name="T21?L4">#REF!</definedName>
    <definedName name="T21?L4.x" localSheetId="4">#REF!</definedName>
    <definedName name="T21?L4.x" localSheetId="0">#REF!</definedName>
    <definedName name="T21?L4.x" localSheetId="1">#REF!</definedName>
    <definedName name="T21?L4.x" localSheetId="3">#REF!</definedName>
    <definedName name="T21?L4.x">#REF!</definedName>
    <definedName name="T21?L5" localSheetId="4">#REF!</definedName>
    <definedName name="T21?L5" localSheetId="0">#REF!</definedName>
    <definedName name="T21?L5" localSheetId="1">#REF!</definedName>
    <definedName name="T21?L5" localSheetId="3">#REF!</definedName>
    <definedName name="T21?L5">#REF!</definedName>
    <definedName name="T21?L5.1" localSheetId="4">#REF!</definedName>
    <definedName name="T21?L5.1" localSheetId="0">#REF!</definedName>
    <definedName name="T21?L5.1" localSheetId="1">#REF!</definedName>
    <definedName name="T21?L5.1" localSheetId="3">#REF!</definedName>
    <definedName name="T21?L5.1">#REF!</definedName>
    <definedName name="T21?L5.2" localSheetId="4">#REF!</definedName>
    <definedName name="T21?L5.2" localSheetId="0">#REF!</definedName>
    <definedName name="T21?L5.2" localSheetId="1">#REF!</definedName>
    <definedName name="T21?L5.2" localSheetId="3">#REF!</definedName>
    <definedName name="T21?L5.2">#REF!</definedName>
    <definedName name="T21?L5.3" localSheetId="4">#REF!</definedName>
    <definedName name="T21?L5.3" localSheetId="0">#REF!</definedName>
    <definedName name="T21?L5.3" localSheetId="1">#REF!</definedName>
    <definedName name="T21?L5.3" localSheetId="3">#REF!</definedName>
    <definedName name="T21?L5.3">#REF!</definedName>
    <definedName name="T21?L5.3.x" localSheetId="4">#REF!</definedName>
    <definedName name="T21?L5.3.x" localSheetId="0">#REF!</definedName>
    <definedName name="T21?L5.3.x" localSheetId="1">#REF!</definedName>
    <definedName name="T21?L5.3.x" localSheetId="3">#REF!</definedName>
    <definedName name="T21?L5.3.x">#REF!</definedName>
    <definedName name="T21?L6" localSheetId="4">#REF!</definedName>
    <definedName name="T21?L6" localSheetId="0">#REF!</definedName>
    <definedName name="T21?L6" localSheetId="1">#REF!</definedName>
    <definedName name="T21?L6" localSheetId="3">#REF!</definedName>
    <definedName name="T21?L6">#REF!</definedName>
    <definedName name="T21?L7" localSheetId="4">#REF!</definedName>
    <definedName name="T21?L7" localSheetId="0">#REF!</definedName>
    <definedName name="T21?L7" localSheetId="1">#REF!</definedName>
    <definedName name="T21?L7" localSheetId="3">#REF!</definedName>
    <definedName name="T21?L7">#REF!</definedName>
    <definedName name="T21?L7.1" localSheetId="4">#REF!</definedName>
    <definedName name="T21?L7.1" localSheetId="0">#REF!</definedName>
    <definedName name="T21?L7.1" localSheetId="1">#REF!</definedName>
    <definedName name="T21?L7.1" localSheetId="3">#REF!</definedName>
    <definedName name="T21?L7.1">#REF!</definedName>
    <definedName name="T21?L7.2" localSheetId="4">#REF!</definedName>
    <definedName name="T21?L7.2" localSheetId="0">#REF!</definedName>
    <definedName name="T21?L7.2" localSheetId="1">#REF!</definedName>
    <definedName name="T21?L7.2" localSheetId="3">#REF!</definedName>
    <definedName name="T21?L7.2">#REF!</definedName>
    <definedName name="T21?L7.3" localSheetId="4">#REF!</definedName>
    <definedName name="T21?L7.3" localSheetId="0">#REF!</definedName>
    <definedName name="T21?L7.3" localSheetId="1">#REF!</definedName>
    <definedName name="T21?L7.3" localSheetId="3">#REF!</definedName>
    <definedName name="T21?L7.3">#REF!</definedName>
    <definedName name="T21?L7.4" localSheetId="4">#REF!</definedName>
    <definedName name="T21?L7.4" localSheetId="0">#REF!</definedName>
    <definedName name="T21?L7.4" localSheetId="1">#REF!</definedName>
    <definedName name="T21?L7.4" localSheetId="3">#REF!</definedName>
    <definedName name="T21?L7.4">#REF!</definedName>
    <definedName name="T21?L7.4.x" localSheetId="4">#REF!</definedName>
    <definedName name="T21?L7.4.x" localSheetId="0">#REF!</definedName>
    <definedName name="T21?L7.4.x" localSheetId="1">#REF!</definedName>
    <definedName name="T21?L7.4.x" localSheetId="3">#REF!</definedName>
    <definedName name="T21?L7.4.x">#REF!</definedName>
    <definedName name="T21?L8" localSheetId="4">#REF!</definedName>
    <definedName name="T21?L8" localSheetId="0">#REF!</definedName>
    <definedName name="T21?L8" localSheetId="1">#REF!</definedName>
    <definedName name="T21?L8" localSheetId="3">#REF!</definedName>
    <definedName name="T21?L8">#REF!</definedName>
    <definedName name="T21?L8.1" localSheetId="4">#REF!</definedName>
    <definedName name="T21?L8.1" localSheetId="0">#REF!</definedName>
    <definedName name="T21?L8.1" localSheetId="1">#REF!</definedName>
    <definedName name="T21?L8.1" localSheetId="3">#REF!</definedName>
    <definedName name="T21?L8.1">#REF!</definedName>
    <definedName name="T21?L8.2" localSheetId="4">#REF!</definedName>
    <definedName name="T21?L8.2" localSheetId="0">#REF!</definedName>
    <definedName name="T21?L8.2" localSheetId="1">#REF!</definedName>
    <definedName name="T21?L8.2" localSheetId="3">#REF!</definedName>
    <definedName name="T21?L8.2">#REF!</definedName>
    <definedName name="T21?L8.3" localSheetId="4">#REF!</definedName>
    <definedName name="T21?L8.3" localSheetId="0">#REF!</definedName>
    <definedName name="T21?L8.3" localSheetId="1">#REF!</definedName>
    <definedName name="T21?L8.3" localSheetId="3">#REF!</definedName>
    <definedName name="T21?L8.3">#REF!</definedName>
    <definedName name="T21?L8.4" localSheetId="4">#REF!</definedName>
    <definedName name="T21?L8.4" localSheetId="0">#REF!</definedName>
    <definedName name="T21?L8.4" localSheetId="1">#REF!</definedName>
    <definedName name="T21?L8.4" localSheetId="3">#REF!</definedName>
    <definedName name="T21?L8.4">#REF!</definedName>
    <definedName name="T21?Name" localSheetId="4">#REF!</definedName>
    <definedName name="T21?Name" localSheetId="0">#REF!</definedName>
    <definedName name="T21?Name" localSheetId="1">#REF!</definedName>
    <definedName name="T21?Name" localSheetId="3">#REF!</definedName>
    <definedName name="T21?Name">#REF!</definedName>
    <definedName name="T21?Table" localSheetId="4">#REF!</definedName>
    <definedName name="T21?Table" localSheetId="0">#REF!</definedName>
    <definedName name="T21?Table" localSheetId="1">#REF!</definedName>
    <definedName name="T21?Table" localSheetId="3">#REF!</definedName>
    <definedName name="T21?Table">#REF!</definedName>
    <definedName name="T21?Title" localSheetId="4">#REF!</definedName>
    <definedName name="T21?Title" localSheetId="0">#REF!</definedName>
    <definedName name="T21?Title" localSheetId="1">#REF!</definedName>
    <definedName name="T21?Title" localSheetId="3">#REF!</definedName>
    <definedName name="T21?Title">#REF!</definedName>
    <definedName name="T21?unit?ПРЦ" localSheetId="4">#REF!</definedName>
    <definedName name="T21?unit?ПРЦ" localSheetId="0">#REF!</definedName>
    <definedName name="T21?unit?ПРЦ" localSheetId="1">#REF!</definedName>
    <definedName name="T21?unit?ПРЦ" localSheetId="3">#REF!</definedName>
    <definedName name="T21?unit?ПРЦ">#REF!</definedName>
    <definedName name="T21?unit?ТРУБ" localSheetId="4">#REF!</definedName>
    <definedName name="T21?unit?ТРУБ" localSheetId="0">#REF!</definedName>
    <definedName name="T21?unit?ТРУБ" localSheetId="1">#REF!</definedName>
    <definedName name="T21?unit?ТРУБ" localSheetId="3">#REF!</definedName>
    <definedName name="T21?unit?ТРУБ">#REF!</definedName>
    <definedName name="T21_Copy" localSheetId="4">#REF!</definedName>
    <definedName name="T21_Copy" localSheetId="0">#REF!</definedName>
    <definedName name="T21_Copy" localSheetId="1">#REF!</definedName>
    <definedName name="T21_Copy" localSheetId="3">#REF!</definedName>
    <definedName name="T21_Copy">#REF!</definedName>
    <definedName name="T21_Copy1" localSheetId="4">#REF!</definedName>
    <definedName name="T21_Copy1" localSheetId="0">#REF!</definedName>
    <definedName name="T21_Copy1" localSheetId="1">#REF!</definedName>
    <definedName name="T21_Copy1" localSheetId="3">#REF!</definedName>
    <definedName name="T21_Copy1">#REF!</definedName>
    <definedName name="T21_Copy2" localSheetId="4">#REF!</definedName>
    <definedName name="T21_Copy2" localSheetId="0">#REF!</definedName>
    <definedName name="T21_Copy2" localSheetId="1">#REF!</definedName>
    <definedName name="T21_Copy2" localSheetId="3">#REF!</definedName>
    <definedName name="T21_Copy2">#REF!</definedName>
    <definedName name="T21_Name1" localSheetId="4">#REF!</definedName>
    <definedName name="T21_Name1" localSheetId="0">#REF!</definedName>
    <definedName name="T21_Name1" localSheetId="1">#REF!</definedName>
    <definedName name="T21_Name1" localSheetId="3">#REF!</definedName>
    <definedName name="T21_Name1">#REF!</definedName>
    <definedName name="T21_Name2" localSheetId="4">#REF!</definedName>
    <definedName name="T21_Name2" localSheetId="0">#REF!</definedName>
    <definedName name="T21_Name2" localSheetId="1">#REF!</definedName>
    <definedName name="T21_Name2" localSheetId="3">#REF!</definedName>
    <definedName name="T21_Name2">#REF!</definedName>
    <definedName name="T21_Protection" localSheetId="4">[0]!P2_T21_Protection,'12.-2019'!P3_T21_Protection</definedName>
    <definedName name="T21_Protection" localSheetId="0">[2]!P2_T21_Protection,'7.1.- 2019'!P3_T21_Protection</definedName>
    <definedName name="T21_Protection" localSheetId="1">P2_T21_Protection,'7.2.-2019'!P3_T21_Protection</definedName>
    <definedName name="T21_Protection" localSheetId="2">P2_T21_Protection,'8-2019'!P3_T21_Protection</definedName>
    <definedName name="T21_Protection" localSheetId="3">[0]!P2_T21_Protection,'9.-2019'!P3_T21_Protection</definedName>
    <definedName name="T21_Protection">P2_T21_Protection,P3_T21_Protection</definedName>
    <definedName name="T22?axis?C?СЦТ" localSheetId="4">#REF!,#REF!</definedName>
    <definedName name="T22?axis?C?СЦТ" localSheetId="0">#REF!,#REF!</definedName>
    <definedName name="T22?axis?C?СЦТ" localSheetId="1">#REF!,#REF!</definedName>
    <definedName name="T22?axis?C?СЦТ" localSheetId="3">#REF!,#REF!</definedName>
    <definedName name="T22?axis?C?СЦТ">#REF!,#REF!</definedName>
    <definedName name="T22?axis?C?СЦТ?" localSheetId="4">#REF!,#REF!</definedName>
    <definedName name="T22?axis?C?СЦТ?" localSheetId="0">#REF!,#REF!</definedName>
    <definedName name="T22?axis?C?СЦТ?" localSheetId="1">#REF!,#REF!</definedName>
    <definedName name="T22?axis?C?СЦТ?" localSheetId="3">#REF!,#REF!</definedName>
    <definedName name="T22?axis?C?СЦТ?">#REF!,#REF!</definedName>
    <definedName name="T22?axis?R?ДОГОВОР">'[44]22'!$E$8:$M$9,'[44]22'!$E$13:$M$14,'[44]22'!$E$22:$M$23,'[44]22'!$E$18:$M$18</definedName>
    <definedName name="T22?axis?R?ДОГОВОР?">'[44]22'!$A$8:$A$9,'[44]22'!$A$13:$A$14,'[44]22'!$A$22:$A$23,'[44]22'!$A$18</definedName>
    <definedName name="T22?axis?R?ПЭ" localSheetId="4">#REF!</definedName>
    <definedName name="T22?axis?R?ПЭ" localSheetId="0">#REF!</definedName>
    <definedName name="T22?axis?R?ПЭ" localSheetId="1">#REF!</definedName>
    <definedName name="T22?axis?R?ПЭ" localSheetId="3">#REF!</definedName>
    <definedName name="T22?axis?R?ПЭ">#REF!</definedName>
    <definedName name="T22?axis?R?ПЭ?" localSheetId="4">#REF!</definedName>
    <definedName name="T22?axis?R?ПЭ?" localSheetId="0">#REF!</definedName>
    <definedName name="T22?axis?R?ПЭ?" localSheetId="1">#REF!</definedName>
    <definedName name="T22?axis?R?ПЭ?" localSheetId="3">#REF!</definedName>
    <definedName name="T22?axis?R?ПЭ?">#REF!</definedName>
    <definedName name="T22?axis?ПРД?БАЗ">'[44]22'!$J$6:$K$26, '[44]22'!$G$6:$H$26</definedName>
    <definedName name="T22?axis?ПРД?ПРЕД">'[44]22'!$L$6:$M$26, '[44]22'!$E$6:$F$26</definedName>
    <definedName name="T22?axis?ПФ?ПЛАН">'[44]22'!$J$6:$J$26,'[44]22'!$E$6:$E$26,'[44]22'!$L$6:$L$26,'[44]22'!$G$6:$G$26</definedName>
    <definedName name="T22?axis?ПФ?ФАКТ">'[44]22'!$K$6:$K$26,'[44]22'!$F$6:$F$26,'[44]22'!$M$6:$M$26,'[44]22'!$H$6:$H$26</definedName>
    <definedName name="T22?Data" localSheetId="4">#REF!,#REF!,#REF!</definedName>
    <definedName name="T22?Data" localSheetId="0">#REF!,#REF!,#REF!</definedName>
    <definedName name="T22?Data" localSheetId="1">#REF!,#REF!,#REF!</definedName>
    <definedName name="T22?Data" localSheetId="3">#REF!,#REF!,#REF!</definedName>
    <definedName name="T22?Data">#REF!,#REF!,#REF!</definedName>
    <definedName name="T22?item_ext?ВСЕГО">'[30]22'!$E$8:$F$31,'[30]22'!$I$8:$J$31</definedName>
    <definedName name="T22?item_ext?РОСТ" localSheetId="4">'[55]другие затраты с-ст'!#REF!</definedName>
    <definedName name="T22?item_ext?РОСТ" localSheetId="0">'[55]другие затраты с-ст'!#REF!</definedName>
    <definedName name="T22?item_ext?РОСТ" localSheetId="1">'[55]другие затраты с-ст'!#REF!</definedName>
    <definedName name="T22?item_ext?РОСТ" localSheetId="3">'[55]другие затраты с-ст'!#REF!</definedName>
    <definedName name="T22?item_ext?РОСТ">'[55]другие затраты с-ст'!#REF!</definedName>
    <definedName name="T22?item_ext?ТЭ" localSheetId="4">#REF!</definedName>
    <definedName name="T22?item_ext?ТЭ" localSheetId="0">#REF!</definedName>
    <definedName name="T22?item_ext?ТЭ" localSheetId="1">#REF!</definedName>
    <definedName name="T22?item_ext?ТЭ" localSheetId="3">#REF!</definedName>
    <definedName name="T22?item_ext?ТЭ">#REF!</definedName>
    <definedName name="T22?item_ext?ЭС">'[30]22'!$K$8:$L$31,'[30]22'!$G$8:$H$31</definedName>
    <definedName name="T22?item_ext?ЭЭ" localSheetId="4">#REF!</definedName>
    <definedName name="T22?item_ext?ЭЭ" localSheetId="0">#REF!</definedName>
    <definedName name="T22?item_ext?ЭЭ" localSheetId="1">#REF!</definedName>
    <definedName name="T22?item_ext?ЭЭ" localSheetId="3">#REF!</definedName>
    <definedName name="T22?item_ext?ЭЭ">#REF!</definedName>
    <definedName name="T22?L1">'[30]22'!$G$8:$G$31,'[30]22'!$I$8:$I$31,'[30]22'!$K$8:$K$31,'[30]22'!$E$8:$E$31</definedName>
    <definedName name="T22?L1.1" localSheetId="4">#REF!,#REF!,#REF!</definedName>
    <definedName name="T22?L1.1" localSheetId="0">#REF!,#REF!,#REF!</definedName>
    <definedName name="T22?L1.1" localSheetId="1">#REF!,#REF!,#REF!</definedName>
    <definedName name="T22?L1.1" localSheetId="3">#REF!,#REF!,#REF!</definedName>
    <definedName name="T22?L1.1">#REF!,#REF!,#REF!</definedName>
    <definedName name="T22?L1.1.x" localSheetId="4">#REF!,#REF!,#REF!</definedName>
    <definedName name="T22?L1.1.x" localSheetId="0">#REF!,#REF!,#REF!</definedName>
    <definedName name="T22?L1.1.x" localSheetId="1">#REF!,#REF!,#REF!</definedName>
    <definedName name="T22?L1.1.x" localSheetId="3">#REF!,#REF!,#REF!</definedName>
    <definedName name="T22?L1.1.x">#REF!,#REF!,#REF!</definedName>
    <definedName name="T22?L1.2" localSheetId="4">#REF!,#REF!</definedName>
    <definedName name="T22?L1.2" localSheetId="0">#REF!,#REF!</definedName>
    <definedName name="T22?L1.2" localSheetId="1">#REF!,#REF!</definedName>
    <definedName name="T22?L1.2" localSheetId="3">#REF!,#REF!</definedName>
    <definedName name="T22?L1.2">#REF!,#REF!</definedName>
    <definedName name="T22?L1.3" localSheetId="4">#REF!,#REF!</definedName>
    <definedName name="T22?L1.3" localSheetId="0">#REF!,#REF!</definedName>
    <definedName name="T22?L1.3" localSheetId="1">#REF!,#REF!</definedName>
    <definedName name="T22?L1.3" localSheetId="3">#REF!,#REF!</definedName>
    <definedName name="T22?L1.3">#REF!,#REF!</definedName>
    <definedName name="T22?L1.4" localSheetId="4">#REF!,#REF!</definedName>
    <definedName name="T22?L1.4" localSheetId="0">#REF!,#REF!</definedName>
    <definedName name="T22?L1.4" localSheetId="1">#REF!,#REF!</definedName>
    <definedName name="T22?L1.4" localSheetId="3">#REF!,#REF!</definedName>
    <definedName name="T22?L1.4">#REF!,#REF!</definedName>
    <definedName name="T22?L1.4.x" localSheetId="4">#REF!,#REF!</definedName>
    <definedName name="T22?L1.4.x" localSheetId="0">#REF!,#REF!</definedName>
    <definedName name="T22?L1.4.x" localSheetId="1">#REF!,#REF!</definedName>
    <definedName name="T22?L1.4.x" localSheetId="3">#REF!,#REF!</definedName>
    <definedName name="T22?L1.4.x">#REF!,#REF!</definedName>
    <definedName name="T22?L1.x">'[44]22'!$A$13:$M$14, '[44]22'!$A$8:$M$9, '[44]22'!$A$18:$M$18, '[44]22'!$A$22:$M$23</definedName>
    <definedName name="T22?L10" localSheetId="4">#REF!</definedName>
    <definedName name="T22?L10" localSheetId="0">#REF!</definedName>
    <definedName name="T22?L10" localSheetId="1">#REF!</definedName>
    <definedName name="T22?L10" localSheetId="3">#REF!</definedName>
    <definedName name="T22?L10">#REF!</definedName>
    <definedName name="T22?L10.1" localSheetId="4">#REF!</definedName>
    <definedName name="T22?L10.1" localSheetId="0">#REF!</definedName>
    <definedName name="T22?L10.1" localSheetId="1">#REF!</definedName>
    <definedName name="T22?L10.1" localSheetId="3">#REF!</definedName>
    <definedName name="T22?L10.1">#REF!</definedName>
    <definedName name="T22?L10.1.x" localSheetId="4">#REF!</definedName>
    <definedName name="T22?L10.1.x" localSheetId="0">#REF!</definedName>
    <definedName name="T22?L10.1.x" localSheetId="1">#REF!</definedName>
    <definedName name="T22?L10.1.x" localSheetId="3">#REF!</definedName>
    <definedName name="T22?L10.1.x">#REF!</definedName>
    <definedName name="T22?L10.2" localSheetId="4">#REF!</definedName>
    <definedName name="T22?L10.2" localSheetId="0">#REF!</definedName>
    <definedName name="T22?L10.2" localSheetId="1">#REF!</definedName>
    <definedName name="T22?L10.2" localSheetId="3">#REF!</definedName>
    <definedName name="T22?L10.2">#REF!</definedName>
    <definedName name="T22?L10.3" localSheetId="4">#REF!</definedName>
    <definedName name="T22?L10.3" localSheetId="0">#REF!</definedName>
    <definedName name="T22?L10.3" localSheetId="1">#REF!</definedName>
    <definedName name="T22?L10.3" localSheetId="3">#REF!</definedName>
    <definedName name="T22?L10.3">#REF!</definedName>
    <definedName name="T22?L10.4" localSheetId="4">#REF!</definedName>
    <definedName name="T22?L10.4" localSheetId="0">#REF!</definedName>
    <definedName name="T22?L10.4" localSheetId="1">#REF!</definedName>
    <definedName name="T22?L10.4" localSheetId="3">#REF!</definedName>
    <definedName name="T22?L10.4">#REF!</definedName>
    <definedName name="T22?L10.4.x" localSheetId="4">#REF!</definedName>
    <definedName name="T22?L10.4.x" localSheetId="0">#REF!</definedName>
    <definedName name="T22?L10.4.x" localSheetId="1">#REF!</definedName>
    <definedName name="T22?L10.4.x" localSheetId="3">#REF!</definedName>
    <definedName name="T22?L10.4.x">#REF!</definedName>
    <definedName name="T22?L11" localSheetId="4">#REF!</definedName>
    <definedName name="T22?L11" localSheetId="0">#REF!</definedName>
    <definedName name="T22?L11" localSheetId="1">#REF!</definedName>
    <definedName name="T22?L11" localSheetId="3">#REF!</definedName>
    <definedName name="T22?L11">#REF!</definedName>
    <definedName name="T22?L11.1" localSheetId="4">#REF!</definedName>
    <definedName name="T22?L11.1" localSheetId="0">#REF!</definedName>
    <definedName name="T22?L11.1" localSheetId="1">#REF!</definedName>
    <definedName name="T22?L11.1" localSheetId="3">#REF!</definedName>
    <definedName name="T22?L11.1">#REF!</definedName>
    <definedName name="T22?L11.1.x" localSheetId="4">#REF!</definedName>
    <definedName name="T22?L11.1.x" localSheetId="0">#REF!</definedName>
    <definedName name="T22?L11.1.x" localSheetId="1">#REF!</definedName>
    <definedName name="T22?L11.1.x" localSheetId="3">#REF!</definedName>
    <definedName name="T22?L11.1.x">#REF!</definedName>
    <definedName name="T22?L11.2" localSheetId="4">#REF!</definedName>
    <definedName name="T22?L11.2" localSheetId="0">#REF!</definedName>
    <definedName name="T22?L11.2" localSheetId="1">#REF!</definedName>
    <definedName name="T22?L11.2" localSheetId="3">#REF!</definedName>
    <definedName name="T22?L11.2">#REF!</definedName>
    <definedName name="T22?L11.3" localSheetId="4">#REF!</definedName>
    <definedName name="T22?L11.3" localSheetId="0">#REF!</definedName>
    <definedName name="T22?L11.3" localSheetId="1">#REF!</definedName>
    <definedName name="T22?L11.3" localSheetId="3">#REF!</definedName>
    <definedName name="T22?L11.3">#REF!</definedName>
    <definedName name="T22?L11.4" localSheetId="4">#REF!</definedName>
    <definedName name="T22?L11.4" localSheetId="0">#REF!</definedName>
    <definedName name="T22?L11.4" localSheetId="1">#REF!</definedName>
    <definedName name="T22?L11.4" localSheetId="3">#REF!</definedName>
    <definedName name="T22?L11.4">#REF!</definedName>
    <definedName name="T22?L11.4.x" localSheetId="4">#REF!</definedName>
    <definedName name="T22?L11.4.x" localSheetId="0">#REF!</definedName>
    <definedName name="T22?L11.4.x" localSheetId="1">#REF!</definedName>
    <definedName name="T22?L11.4.x" localSheetId="3">#REF!</definedName>
    <definedName name="T22?L11.4.x">#REF!</definedName>
    <definedName name="T22?L2">'[30]22'!$H$8:$H$31,'[30]22'!$J$8:$J$31,'[30]22'!$L$8:$L$31,'[30]22'!$F$8:$F$31</definedName>
    <definedName name="T22?L2.1" localSheetId="4">#REF!,#REF!,#REF!</definedName>
    <definedName name="T22?L2.1" localSheetId="0">#REF!,#REF!,#REF!</definedName>
    <definedName name="T22?L2.1" localSheetId="1">#REF!,#REF!,#REF!</definedName>
    <definedName name="T22?L2.1" localSheetId="3">#REF!,#REF!,#REF!</definedName>
    <definedName name="T22?L2.1">#REF!,#REF!,#REF!</definedName>
    <definedName name="T22?L2.1.x" localSheetId="4">#REF!,#REF!,#REF!</definedName>
    <definedName name="T22?L2.1.x" localSheetId="0">#REF!,#REF!,#REF!</definedName>
    <definedName name="T22?L2.1.x" localSheetId="1">#REF!,#REF!,#REF!</definedName>
    <definedName name="T22?L2.1.x" localSheetId="3">#REF!,#REF!,#REF!</definedName>
    <definedName name="T22?L2.1.x">#REF!,#REF!,#REF!</definedName>
    <definedName name="T22?L2.2" localSheetId="4">#REF!,#REF!</definedName>
    <definedName name="T22?L2.2" localSheetId="0">#REF!,#REF!</definedName>
    <definedName name="T22?L2.2" localSheetId="1">#REF!,#REF!</definedName>
    <definedName name="T22?L2.2" localSheetId="3">#REF!,#REF!</definedName>
    <definedName name="T22?L2.2">#REF!,#REF!</definedName>
    <definedName name="T22?L2.3" localSheetId="4">#REF!,#REF!</definedName>
    <definedName name="T22?L2.3" localSheetId="0">#REF!,#REF!</definedName>
    <definedName name="T22?L2.3" localSheetId="1">#REF!,#REF!</definedName>
    <definedName name="T22?L2.3" localSheetId="3">#REF!,#REF!</definedName>
    <definedName name="T22?L2.3">#REF!,#REF!</definedName>
    <definedName name="T22?L2.4" localSheetId="4">#REF!,#REF!</definedName>
    <definedName name="T22?L2.4" localSheetId="0">#REF!,#REF!</definedName>
    <definedName name="T22?L2.4" localSheetId="1">#REF!,#REF!</definedName>
    <definedName name="T22?L2.4" localSheetId="3">#REF!,#REF!</definedName>
    <definedName name="T22?L2.4">#REF!,#REF!</definedName>
    <definedName name="T22?L2.4.x" localSheetId="4">#REF!,#REF!</definedName>
    <definedName name="T22?L2.4.x" localSheetId="0">#REF!,#REF!</definedName>
    <definedName name="T22?L2.4.x" localSheetId="1">#REF!,#REF!</definedName>
    <definedName name="T22?L2.4.x" localSheetId="3">#REF!,#REF!</definedName>
    <definedName name="T22?L2.4.x">#REF!,#REF!</definedName>
    <definedName name="T22?L3" localSheetId="4">#REF!,#REF!,#REF!</definedName>
    <definedName name="T22?L3" localSheetId="0">#REF!,#REF!,#REF!</definedName>
    <definedName name="T22?L3" localSheetId="1">#REF!,#REF!,#REF!</definedName>
    <definedName name="T22?L3" localSheetId="3">#REF!,#REF!,#REF!</definedName>
    <definedName name="T22?L3">#REF!,#REF!,#REF!</definedName>
    <definedName name="T22?L3.1" localSheetId="4">#REF!,#REF!,#REF!</definedName>
    <definedName name="T22?L3.1" localSheetId="0">#REF!,#REF!,#REF!</definedName>
    <definedName name="T22?L3.1" localSheetId="1">#REF!,#REF!,#REF!</definedName>
    <definedName name="T22?L3.1" localSheetId="3">#REF!,#REF!,#REF!</definedName>
    <definedName name="T22?L3.1">#REF!,#REF!,#REF!</definedName>
    <definedName name="T22?L3.1.x" localSheetId="4">#REF!,#REF!,#REF!</definedName>
    <definedName name="T22?L3.1.x" localSheetId="0">#REF!,#REF!,#REF!</definedName>
    <definedName name="T22?L3.1.x" localSheetId="1">#REF!,#REF!,#REF!</definedName>
    <definedName name="T22?L3.1.x" localSheetId="3">#REF!,#REF!,#REF!</definedName>
    <definedName name="T22?L3.1.x">#REF!,#REF!,#REF!</definedName>
    <definedName name="T22?L3.2" localSheetId="4">#REF!,#REF!</definedName>
    <definedName name="T22?L3.2" localSheetId="0">#REF!,#REF!</definedName>
    <definedName name="T22?L3.2" localSheetId="1">#REF!,#REF!</definedName>
    <definedName name="T22?L3.2" localSheetId="3">#REF!,#REF!</definedName>
    <definedName name="T22?L3.2">#REF!,#REF!</definedName>
    <definedName name="T22?L3.3" localSheetId="4">#REF!,#REF!</definedName>
    <definedName name="T22?L3.3" localSheetId="0">#REF!,#REF!</definedName>
    <definedName name="T22?L3.3" localSheetId="1">#REF!,#REF!</definedName>
    <definedName name="T22?L3.3" localSheetId="3">#REF!,#REF!</definedName>
    <definedName name="T22?L3.3">#REF!,#REF!</definedName>
    <definedName name="T22?L3.4" localSheetId="4">#REF!,#REF!</definedName>
    <definedName name="T22?L3.4" localSheetId="0">#REF!,#REF!</definedName>
    <definedName name="T22?L3.4" localSheetId="1">#REF!,#REF!</definedName>
    <definedName name="T22?L3.4" localSheetId="3">#REF!,#REF!</definedName>
    <definedName name="T22?L3.4">#REF!,#REF!</definedName>
    <definedName name="T22?L3.4.x" localSheetId="4">#REF!,#REF!</definedName>
    <definedName name="T22?L3.4.x" localSheetId="0">#REF!,#REF!</definedName>
    <definedName name="T22?L3.4.x" localSheetId="1">#REF!,#REF!</definedName>
    <definedName name="T22?L3.4.x" localSheetId="3">#REF!,#REF!</definedName>
    <definedName name="T22?L3.4.x">#REF!,#REF!</definedName>
    <definedName name="T22?L4" localSheetId="4">#REF!,#REF!,#REF!</definedName>
    <definedName name="T22?L4" localSheetId="0">#REF!,#REF!,#REF!</definedName>
    <definedName name="T22?L4" localSheetId="1">#REF!,#REF!,#REF!</definedName>
    <definedName name="T22?L4" localSheetId="3">#REF!,#REF!,#REF!</definedName>
    <definedName name="T22?L4">#REF!,#REF!,#REF!</definedName>
    <definedName name="T22?L4.1" localSheetId="4">#REF!,#REF!,#REF!</definedName>
    <definedName name="T22?L4.1" localSheetId="0">#REF!,#REF!,#REF!</definedName>
    <definedName name="T22?L4.1" localSheetId="1">#REF!,#REF!,#REF!</definedName>
    <definedName name="T22?L4.1" localSheetId="3">#REF!,#REF!,#REF!</definedName>
    <definedName name="T22?L4.1">#REF!,#REF!,#REF!</definedName>
    <definedName name="T22?L4.1.x" localSheetId="4">#REF!,#REF!,#REF!</definedName>
    <definedName name="T22?L4.1.x" localSheetId="0">#REF!,#REF!,#REF!</definedName>
    <definedName name="T22?L4.1.x" localSheetId="1">#REF!,#REF!,#REF!</definedName>
    <definedName name="T22?L4.1.x" localSheetId="3">#REF!,#REF!,#REF!</definedName>
    <definedName name="T22?L4.1.x">#REF!,#REF!,#REF!</definedName>
    <definedName name="T22?L4.2" localSheetId="4">#REF!,#REF!</definedName>
    <definedName name="T22?L4.2" localSheetId="0">#REF!,#REF!</definedName>
    <definedName name="T22?L4.2" localSheetId="1">#REF!,#REF!</definedName>
    <definedName name="T22?L4.2" localSheetId="3">#REF!,#REF!</definedName>
    <definedName name="T22?L4.2">#REF!,#REF!</definedName>
    <definedName name="T22?L4.3" localSheetId="4">#REF!,#REF!</definedName>
    <definedName name="T22?L4.3" localSheetId="0">#REF!,#REF!</definedName>
    <definedName name="T22?L4.3" localSheetId="1">#REF!,#REF!</definedName>
    <definedName name="T22?L4.3" localSheetId="3">#REF!,#REF!</definedName>
    <definedName name="T22?L4.3">#REF!,#REF!</definedName>
    <definedName name="T22?L4.4" localSheetId="4">#REF!,#REF!</definedName>
    <definedName name="T22?L4.4" localSheetId="0">#REF!,#REF!</definedName>
    <definedName name="T22?L4.4" localSheetId="1">#REF!,#REF!</definedName>
    <definedName name="T22?L4.4" localSheetId="3">#REF!,#REF!</definedName>
    <definedName name="T22?L4.4">#REF!,#REF!</definedName>
    <definedName name="T22?L4.4.x" localSheetId="4">#REF!,#REF!</definedName>
    <definedName name="T22?L4.4.x" localSheetId="0">#REF!,#REF!</definedName>
    <definedName name="T22?L4.4.x" localSheetId="1">#REF!,#REF!</definedName>
    <definedName name="T22?L4.4.x" localSheetId="3">#REF!,#REF!</definedName>
    <definedName name="T22?L4.4.x">#REF!,#REF!</definedName>
    <definedName name="T22?L5.1" localSheetId="4">#REF!,#REF!,#REF!</definedName>
    <definedName name="T22?L5.1" localSheetId="0">#REF!,#REF!,#REF!</definedName>
    <definedName name="T22?L5.1" localSheetId="1">#REF!,#REF!,#REF!</definedName>
    <definedName name="T22?L5.1" localSheetId="3">#REF!,#REF!,#REF!</definedName>
    <definedName name="T22?L5.1">#REF!,#REF!,#REF!</definedName>
    <definedName name="T22?L5.1.x" localSheetId="4">#REF!,#REF!,#REF!</definedName>
    <definedName name="T22?L5.1.x" localSheetId="0">#REF!,#REF!,#REF!</definedName>
    <definedName name="T22?L5.1.x" localSheetId="1">#REF!,#REF!,#REF!</definedName>
    <definedName name="T22?L5.1.x" localSheetId="3">#REF!,#REF!,#REF!</definedName>
    <definedName name="T22?L5.1.x">#REF!,#REF!,#REF!</definedName>
    <definedName name="T22?L5.2" localSheetId="4">#REF!,#REF!</definedName>
    <definedName name="T22?L5.2" localSheetId="0">#REF!,#REF!</definedName>
    <definedName name="T22?L5.2" localSheetId="1">#REF!,#REF!</definedName>
    <definedName name="T22?L5.2" localSheetId="3">#REF!,#REF!</definedName>
    <definedName name="T22?L5.2">#REF!,#REF!</definedName>
    <definedName name="T22?L5.3" localSheetId="4">#REF!,#REF!</definedName>
    <definedName name="T22?L5.3" localSheetId="0">#REF!,#REF!</definedName>
    <definedName name="T22?L5.3" localSheetId="1">#REF!,#REF!</definedName>
    <definedName name="T22?L5.3" localSheetId="3">#REF!,#REF!</definedName>
    <definedName name="T22?L5.3">#REF!,#REF!</definedName>
    <definedName name="T22?L5.4" localSheetId="4">#REF!,#REF!</definedName>
    <definedName name="T22?L5.4" localSheetId="0">#REF!,#REF!</definedName>
    <definedName name="T22?L5.4" localSheetId="1">#REF!,#REF!</definedName>
    <definedName name="T22?L5.4" localSheetId="3">#REF!,#REF!</definedName>
    <definedName name="T22?L5.4">#REF!,#REF!</definedName>
    <definedName name="T22?L5.4.x" localSheetId="4">#REF!,#REF!</definedName>
    <definedName name="T22?L5.4.x" localSheetId="0">#REF!,#REF!</definedName>
    <definedName name="T22?L5.4.x" localSheetId="1">#REF!,#REF!</definedName>
    <definedName name="T22?L5.4.x" localSheetId="3">#REF!,#REF!</definedName>
    <definedName name="T22?L5.4.x">#REF!,#REF!</definedName>
    <definedName name="T22?L6" localSheetId="4">#REF!,#REF!,#REF!</definedName>
    <definedName name="T22?L6" localSheetId="0">#REF!,#REF!,#REF!</definedName>
    <definedName name="T22?L6" localSheetId="1">#REF!,#REF!,#REF!</definedName>
    <definedName name="T22?L6" localSheetId="3">#REF!,#REF!,#REF!</definedName>
    <definedName name="T22?L6">#REF!,#REF!,#REF!</definedName>
    <definedName name="T22?L6.1" localSheetId="4">#REF!,#REF!,#REF!</definedName>
    <definedName name="T22?L6.1" localSheetId="0">#REF!,#REF!,#REF!</definedName>
    <definedName name="T22?L6.1" localSheetId="1">#REF!,#REF!,#REF!</definedName>
    <definedName name="T22?L6.1" localSheetId="3">#REF!,#REF!,#REF!</definedName>
    <definedName name="T22?L6.1">#REF!,#REF!,#REF!</definedName>
    <definedName name="T22?L6.1.x" localSheetId="4">#REF!,#REF!,#REF!</definedName>
    <definedName name="T22?L6.1.x" localSheetId="0">#REF!,#REF!,#REF!</definedName>
    <definedName name="T22?L6.1.x" localSheetId="1">#REF!,#REF!,#REF!</definedName>
    <definedName name="T22?L6.1.x" localSheetId="3">#REF!,#REF!,#REF!</definedName>
    <definedName name="T22?L6.1.x">#REF!,#REF!,#REF!</definedName>
    <definedName name="T22?L6.2" localSheetId="4">#REF!,#REF!</definedName>
    <definedName name="T22?L6.2" localSheetId="0">#REF!,#REF!</definedName>
    <definedName name="T22?L6.2" localSheetId="1">#REF!,#REF!</definedName>
    <definedName name="T22?L6.2" localSheetId="3">#REF!,#REF!</definedName>
    <definedName name="T22?L6.2">#REF!,#REF!</definedName>
    <definedName name="T22?L6.3" localSheetId="4">#REF!,#REF!</definedName>
    <definedName name="T22?L6.3" localSheetId="0">#REF!,#REF!</definedName>
    <definedName name="T22?L6.3" localSheetId="1">#REF!,#REF!</definedName>
    <definedName name="T22?L6.3" localSheetId="3">#REF!,#REF!</definedName>
    <definedName name="T22?L6.3">#REF!,#REF!</definedName>
    <definedName name="T22?L6.4" localSheetId="4">#REF!,#REF!</definedName>
    <definedName name="T22?L6.4" localSheetId="0">#REF!,#REF!</definedName>
    <definedName name="T22?L6.4" localSheetId="1">#REF!,#REF!</definedName>
    <definedName name="T22?L6.4" localSheetId="3">#REF!,#REF!</definedName>
    <definedName name="T22?L6.4">#REF!,#REF!</definedName>
    <definedName name="T22?L6.4.x" localSheetId="4">#REF!,#REF!</definedName>
    <definedName name="T22?L6.4.x" localSheetId="0">#REF!,#REF!</definedName>
    <definedName name="T22?L6.4.x" localSheetId="1">#REF!,#REF!</definedName>
    <definedName name="T22?L6.4.x" localSheetId="3">#REF!,#REF!</definedName>
    <definedName name="T22?L6.4.x">#REF!,#REF!</definedName>
    <definedName name="T22?L7" localSheetId="4">#REF!</definedName>
    <definedName name="T22?L7" localSheetId="0">#REF!</definedName>
    <definedName name="T22?L7" localSheetId="1">#REF!</definedName>
    <definedName name="T22?L7" localSheetId="3">#REF!</definedName>
    <definedName name="T22?L7">#REF!</definedName>
    <definedName name="T22?L7.1" localSheetId="4">#REF!,#REF!,#REF!</definedName>
    <definedName name="T22?L7.1" localSheetId="0">#REF!,#REF!,#REF!</definedName>
    <definedName name="T22?L7.1" localSheetId="1">#REF!,#REF!,#REF!</definedName>
    <definedName name="T22?L7.1" localSheetId="3">#REF!,#REF!,#REF!</definedName>
    <definedName name="T22?L7.1">#REF!,#REF!,#REF!</definedName>
    <definedName name="T22?L7.1.x" localSheetId="4">#REF!</definedName>
    <definedName name="T22?L7.1.x" localSheetId="0">#REF!</definedName>
    <definedName name="T22?L7.1.x" localSheetId="1">#REF!</definedName>
    <definedName name="T22?L7.1.x" localSheetId="3">#REF!</definedName>
    <definedName name="T22?L7.1.x">#REF!</definedName>
    <definedName name="T22?L7.2" localSheetId="4">#REF!</definedName>
    <definedName name="T22?L7.2" localSheetId="0">#REF!</definedName>
    <definedName name="T22?L7.2" localSheetId="1">#REF!</definedName>
    <definedName name="T22?L7.2" localSheetId="3">#REF!</definedName>
    <definedName name="T22?L7.2">#REF!</definedName>
    <definedName name="T22?L7.3" localSheetId="4">#REF!</definedName>
    <definedName name="T22?L7.3" localSheetId="0">#REF!</definedName>
    <definedName name="T22?L7.3" localSheetId="1">#REF!</definedName>
    <definedName name="T22?L7.3" localSheetId="3">#REF!</definedName>
    <definedName name="T22?L7.3">#REF!</definedName>
    <definedName name="T22?L7.4" localSheetId="4">#REF!</definedName>
    <definedName name="T22?L7.4" localSheetId="0">#REF!</definedName>
    <definedName name="T22?L7.4" localSheetId="1">#REF!</definedName>
    <definedName name="T22?L7.4" localSheetId="3">#REF!</definedName>
    <definedName name="T22?L7.4">#REF!</definedName>
    <definedName name="T22?L7.4.x" localSheetId="4">#REF!</definedName>
    <definedName name="T22?L7.4.x" localSheetId="0">#REF!</definedName>
    <definedName name="T22?L7.4.x" localSheetId="1">#REF!</definedName>
    <definedName name="T22?L7.4.x" localSheetId="3">#REF!</definedName>
    <definedName name="T22?L7.4.x">#REF!</definedName>
    <definedName name="T22?L8" localSheetId="4">#REF!</definedName>
    <definedName name="T22?L8" localSheetId="0">#REF!</definedName>
    <definedName name="T22?L8" localSheetId="1">#REF!</definedName>
    <definedName name="T22?L8" localSheetId="3">#REF!</definedName>
    <definedName name="T22?L8">#REF!</definedName>
    <definedName name="T22?L8.1" localSheetId="4">#REF!,#REF!,#REF!</definedName>
    <definedName name="T22?L8.1" localSheetId="0">#REF!,#REF!,#REF!</definedName>
    <definedName name="T22?L8.1" localSheetId="1">#REF!,#REF!,#REF!</definedName>
    <definedName name="T22?L8.1" localSheetId="3">#REF!,#REF!,#REF!</definedName>
    <definedName name="T22?L8.1">#REF!,#REF!,#REF!</definedName>
    <definedName name="T22?L8.1.x" localSheetId="4">#REF!,#REF!,#REF!</definedName>
    <definedName name="T22?L8.1.x" localSheetId="0">#REF!,#REF!,#REF!</definedName>
    <definedName name="T22?L8.1.x" localSheetId="1">#REF!,#REF!,#REF!</definedName>
    <definedName name="T22?L8.1.x" localSheetId="3">#REF!,#REF!,#REF!</definedName>
    <definedName name="T22?L8.1.x">#REF!,#REF!,#REF!</definedName>
    <definedName name="T22?L8.2" localSheetId="4">#REF!</definedName>
    <definedName name="T22?L8.2" localSheetId="0">#REF!</definedName>
    <definedName name="T22?L8.2" localSheetId="1">#REF!</definedName>
    <definedName name="T22?L8.2" localSheetId="3">#REF!</definedName>
    <definedName name="T22?L8.2">#REF!</definedName>
    <definedName name="T22?L8.3" localSheetId="4">#REF!</definedName>
    <definedName name="T22?L8.3" localSheetId="0">#REF!</definedName>
    <definedName name="T22?L8.3" localSheetId="1">#REF!</definedName>
    <definedName name="T22?L8.3" localSheetId="3">#REF!</definedName>
    <definedName name="T22?L8.3">#REF!</definedName>
    <definedName name="T22?L8.4" localSheetId="4">#REF!</definedName>
    <definedName name="T22?L8.4" localSheetId="0">#REF!</definedName>
    <definedName name="T22?L8.4" localSheetId="1">#REF!</definedName>
    <definedName name="T22?L8.4" localSheetId="3">#REF!</definedName>
    <definedName name="T22?L8.4">#REF!</definedName>
    <definedName name="T22?L8.4.x" localSheetId="4">#REF!</definedName>
    <definedName name="T22?L8.4.x" localSheetId="0">#REF!</definedName>
    <definedName name="T22?L8.4.x" localSheetId="1">#REF!</definedName>
    <definedName name="T22?L8.4.x" localSheetId="3">#REF!</definedName>
    <definedName name="T22?L8.4.x">#REF!</definedName>
    <definedName name="T22?L9" localSheetId="4">#REF!</definedName>
    <definedName name="T22?L9" localSheetId="0">#REF!</definedName>
    <definedName name="T22?L9" localSheetId="1">#REF!</definedName>
    <definedName name="T22?L9" localSheetId="3">#REF!</definedName>
    <definedName name="T22?L9">#REF!</definedName>
    <definedName name="T22?L9.1" localSheetId="4">#REF!,#REF!,#REF!</definedName>
    <definedName name="T22?L9.1" localSheetId="0">#REF!,#REF!,#REF!</definedName>
    <definedName name="T22?L9.1" localSheetId="1">#REF!,#REF!,#REF!</definedName>
    <definedName name="T22?L9.1" localSheetId="3">#REF!,#REF!,#REF!</definedName>
    <definedName name="T22?L9.1">#REF!,#REF!,#REF!</definedName>
    <definedName name="T22?L9.1.x" localSheetId="4">#REF!,#REF!,#REF!</definedName>
    <definedName name="T22?L9.1.x" localSheetId="0">#REF!,#REF!,#REF!</definedName>
    <definedName name="T22?L9.1.x" localSheetId="1">#REF!,#REF!,#REF!</definedName>
    <definedName name="T22?L9.1.x" localSheetId="3">#REF!,#REF!,#REF!</definedName>
    <definedName name="T22?L9.1.x">#REF!,#REF!,#REF!</definedName>
    <definedName name="T22?L9.2" localSheetId="4">#REF!</definedName>
    <definedName name="T22?L9.2" localSheetId="0">#REF!</definedName>
    <definedName name="T22?L9.2" localSheetId="1">#REF!</definedName>
    <definedName name="T22?L9.2" localSheetId="3">#REF!</definedName>
    <definedName name="T22?L9.2">#REF!</definedName>
    <definedName name="T22?L9.3" localSheetId="4">#REF!</definedName>
    <definedName name="T22?L9.3" localSheetId="0">#REF!</definedName>
    <definedName name="T22?L9.3" localSheetId="1">#REF!</definedName>
    <definedName name="T22?L9.3" localSheetId="3">#REF!</definedName>
    <definedName name="T22?L9.3">#REF!</definedName>
    <definedName name="T22?L9.4" localSheetId="4">#REF!</definedName>
    <definedName name="T22?L9.4" localSheetId="0">#REF!</definedName>
    <definedName name="T22?L9.4" localSheetId="1">#REF!</definedName>
    <definedName name="T22?L9.4" localSheetId="3">#REF!</definedName>
    <definedName name="T22?L9.4">#REF!</definedName>
    <definedName name="T22?L9.4.x" localSheetId="4">#REF!</definedName>
    <definedName name="T22?L9.4.x" localSheetId="0">#REF!</definedName>
    <definedName name="T22?L9.4.x" localSheetId="1">#REF!</definedName>
    <definedName name="T22?L9.4.x" localSheetId="3">#REF!</definedName>
    <definedName name="T22?L9.4.x">#REF!</definedName>
    <definedName name="T22?Name" localSheetId="4">'[55]другие затраты с-ст'!#REF!</definedName>
    <definedName name="T22?Name" localSheetId="0">'[55]другие затраты с-ст'!#REF!</definedName>
    <definedName name="T22?Name" localSheetId="1">'[55]другие затраты с-ст'!#REF!</definedName>
    <definedName name="T22?Name" localSheetId="3">'[55]другие затраты с-ст'!#REF!</definedName>
    <definedName name="T22?Name">'[55]другие затраты с-ст'!#REF!</definedName>
    <definedName name="T22?Table" localSheetId="4">#REF!</definedName>
    <definedName name="T22?Table" localSheetId="0">#REF!</definedName>
    <definedName name="T22?Table" localSheetId="1">#REF!</definedName>
    <definedName name="T22?Table" localSheetId="3">#REF!</definedName>
    <definedName name="T22?Table">#REF!</definedName>
    <definedName name="T22?Title" localSheetId="4">#REF!</definedName>
    <definedName name="T22?Title" localSheetId="0">#REF!</definedName>
    <definedName name="T22?Title" localSheetId="1">#REF!</definedName>
    <definedName name="T22?Title" localSheetId="3">#REF!</definedName>
    <definedName name="T22?Title">#REF!</definedName>
    <definedName name="T22?unit?ГКАЛ.Ч">'[30]22'!$G$8:$G$31,'[30]22'!$I$8:$I$31,'[30]22'!$K$8:$K$31,'[30]22'!$E$8:$E$31</definedName>
    <definedName name="T22?unit?МКВТЧ" localSheetId="4">#REF!</definedName>
    <definedName name="T22?unit?МКВТЧ" localSheetId="0">#REF!</definedName>
    <definedName name="T22?unit?МКВТЧ" localSheetId="1">#REF!</definedName>
    <definedName name="T22?unit?МКВТЧ" localSheetId="3">#REF!</definedName>
    <definedName name="T22?unit?МКВТЧ">#REF!</definedName>
    <definedName name="T22?unit?ПРЦ" localSheetId="4">'[55]другие затраты с-ст'!#REF!</definedName>
    <definedName name="T22?unit?ПРЦ" localSheetId="0">'[55]другие затраты с-ст'!#REF!</definedName>
    <definedName name="T22?unit?ПРЦ" localSheetId="1">'[55]другие затраты с-ст'!#REF!</definedName>
    <definedName name="T22?unit?ПРЦ" localSheetId="3">'[55]другие затраты с-ст'!#REF!</definedName>
    <definedName name="T22?unit?ПРЦ">'[55]другие затраты с-ст'!#REF!</definedName>
    <definedName name="T22?unit?РУБ.ТКВТ" localSheetId="4">#REF!</definedName>
    <definedName name="T22?unit?РУБ.ТКВТ" localSheetId="0">#REF!</definedName>
    <definedName name="T22?unit?РУБ.ТКВТ" localSheetId="1">#REF!</definedName>
    <definedName name="T22?unit?РУБ.ТКВТ" localSheetId="3">#REF!</definedName>
    <definedName name="T22?unit?РУБ.ТКВТ">#REF!</definedName>
    <definedName name="T22?unit?РУБ.ТКВТЧ" localSheetId="4">#REF!,#REF!</definedName>
    <definedName name="T22?unit?РУБ.ТКВТЧ" localSheetId="0">#REF!,#REF!</definedName>
    <definedName name="T22?unit?РУБ.ТКВТЧ" localSheetId="1">#REF!,#REF!</definedName>
    <definedName name="T22?unit?РУБ.ТКВТЧ" localSheetId="3">#REF!,#REF!</definedName>
    <definedName name="T22?unit?РУБ.ТКВТЧ">#REF!,#REF!</definedName>
    <definedName name="T22?unit?ТГКАЛ">'[30]22'!$H$8:$H$31,'[30]22'!$J$8:$J$31,'[30]22'!$L$8:$L$31,'[30]22'!$F$8:$F$31</definedName>
    <definedName name="T22?unit?ТКВТ" localSheetId="4">#REF!</definedName>
    <definedName name="T22?unit?ТКВТ" localSheetId="0">#REF!</definedName>
    <definedName name="T22?unit?ТКВТ" localSheetId="1">#REF!</definedName>
    <definedName name="T22?unit?ТКВТ" localSheetId="3">#REF!</definedName>
    <definedName name="T22?unit?ТКВТ">#REF!</definedName>
    <definedName name="T22?unit?ТРУБ" localSheetId="4">#REF!,#REF!,#REF!,#REF!,#REF!</definedName>
    <definedName name="T22?unit?ТРУБ" localSheetId="0">#REF!,#REF!,#REF!,#REF!,#REF!</definedName>
    <definedName name="T22?unit?ТРУБ" localSheetId="1">#REF!,#REF!,#REF!,#REF!,#REF!</definedName>
    <definedName name="T22?unit?ТРУБ" localSheetId="3">#REF!,#REF!,#REF!,#REF!,#REF!</definedName>
    <definedName name="T22?unit?ТРУБ">#REF!,#REF!,#REF!,#REF!,#REF!</definedName>
    <definedName name="T22_Copy" localSheetId="4">'[55]другие затраты с-ст'!#REF!</definedName>
    <definedName name="T22_Copy" localSheetId="0">'[55]другие затраты с-ст'!#REF!</definedName>
    <definedName name="T22_Copy" localSheetId="1">'[55]другие затраты с-ст'!#REF!</definedName>
    <definedName name="T22_Copy" localSheetId="3">'[55]другие затраты с-ст'!#REF!</definedName>
    <definedName name="T22_Copy">'[55]другие затраты с-ст'!#REF!</definedName>
    <definedName name="T22_Copy_" localSheetId="4">#REF!</definedName>
    <definedName name="T22_Copy_" localSheetId="0">#REF!</definedName>
    <definedName name="T22_Copy_" localSheetId="1">#REF!</definedName>
    <definedName name="T22_Copy_" localSheetId="3">#REF!</definedName>
    <definedName name="T22_Copy_">#REF!</definedName>
    <definedName name="T22_Copy1_1" localSheetId="4">#REF!</definedName>
    <definedName name="T22_Copy1_1" localSheetId="0">#REF!</definedName>
    <definedName name="T22_Copy1_1" localSheetId="1">#REF!</definedName>
    <definedName name="T22_Copy1_1" localSheetId="3">#REF!</definedName>
    <definedName name="T22_Copy1_1">#REF!</definedName>
    <definedName name="T22_Copy1_2" localSheetId="4">#REF!</definedName>
    <definedName name="T22_Copy1_2" localSheetId="0">#REF!</definedName>
    <definedName name="T22_Copy1_2" localSheetId="1">#REF!</definedName>
    <definedName name="T22_Copy1_2" localSheetId="3">#REF!</definedName>
    <definedName name="T22_Copy1_2">#REF!</definedName>
    <definedName name="T22_Copy10_1" localSheetId="4">#REF!</definedName>
    <definedName name="T22_Copy10_1" localSheetId="0">#REF!</definedName>
    <definedName name="T22_Copy10_1" localSheetId="1">#REF!</definedName>
    <definedName name="T22_Copy10_1" localSheetId="3">#REF!</definedName>
    <definedName name="T22_Copy10_1">#REF!</definedName>
    <definedName name="T22_Copy10_2" localSheetId="4">#REF!</definedName>
    <definedName name="T22_Copy10_2" localSheetId="0">#REF!</definedName>
    <definedName name="T22_Copy10_2" localSheetId="1">#REF!</definedName>
    <definedName name="T22_Copy10_2" localSheetId="3">#REF!</definedName>
    <definedName name="T22_Copy10_2">#REF!</definedName>
    <definedName name="T22_Copy11_1" localSheetId="4">#REF!</definedName>
    <definedName name="T22_Copy11_1" localSheetId="0">#REF!</definedName>
    <definedName name="T22_Copy11_1" localSheetId="1">#REF!</definedName>
    <definedName name="T22_Copy11_1" localSheetId="3">#REF!</definedName>
    <definedName name="T22_Copy11_1">#REF!</definedName>
    <definedName name="T22_Copy11_2" localSheetId="4">#REF!</definedName>
    <definedName name="T22_Copy11_2" localSheetId="0">#REF!</definedName>
    <definedName name="T22_Copy11_2" localSheetId="1">#REF!</definedName>
    <definedName name="T22_Copy11_2" localSheetId="3">#REF!</definedName>
    <definedName name="T22_Copy11_2">#REF!</definedName>
    <definedName name="T22_Copy2" localSheetId="4">'[55]другие затраты с-ст'!#REF!</definedName>
    <definedName name="T22_Copy2" localSheetId="0">'[55]другие затраты с-ст'!#REF!</definedName>
    <definedName name="T22_Copy2" localSheetId="1">'[55]другие затраты с-ст'!#REF!</definedName>
    <definedName name="T22_Copy2" localSheetId="3">'[55]другие затраты с-ст'!#REF!</definedName>
    <definedName name="T22_Copy2">'[55]другие затраты с-ст'!#REF!</definedName>
    <definedName name="T22_Copy2_1" localSheetId="4">#REF!</definedName>
    <definedName name="T22_Copy2_1" localSheetId="0">#REF!</definedName>
    <definedName name="T22_Copy2_1" localSheetId="1">#REF!</definedName>
    <definedName name="T22_Copy2_1" localSheetId="3">#REF!</definedName>
    <definedName name="T22_Copy2_1">#REF!</definedName>
    <definedName name="T22_Copy2_2" localSheetId="4">#REF!</definedName>
    <definedName name="T22_Copy2_2" localSheetId="0">#REF!</definedName>
    <definedName name="T22_Copy2_2" localSheetId="1">#REF!</definedName>
    <definedName name="T22_Copy2_2" localSheetId="3">#REF!</definedName>
    <definedName name="T22_Copy2_2">#REF!</definedName>
    <definedName name="T22_Copy3_1" localSheetId="4">#REF!</definedName>
    <definedName name="T22_Copy3_1" localSheetId="0">#REF!</definedName>
    <definedName name="T22_Copy3_1" localSheetId="1">#REF!</definedName>
    <definedName name="T22_Copy3_1" localSheetId="3">#REF!</definedName>
    <definedName name="T22_Copy3_1">#REF!</definedName>
    <definedName name="T22_Copy3_2" localSheetId="4">#REF!</definedName>
    <definedName name="T22_Copy3_2" localSheetId="0">#REF!</definedName>
    <definedName name="T22_Copy3_2" localSheetId="1">#REF!</definedName>
    <definedName name="T22_Copy3_2" localSheetId="3">#REF!</definedName>
    <definedName name="T22_Copy3_2">#REF!</definedName>
    <definedName name="T22_Copy4_1" localSheetId="4">#REF!</definedName>
    <definedName name="T22_Copy4_1" localSheetId="0">#REF!</definedName>
    <definedName name="T22_Copy4_1" localSheetId="1">#REF!</definedName>
    <definedName name="T22_Copy4_1" localSheetId="3">#REF!</definedName>
    <definedName name="T22_Copy4_1">#REF!</definedName>
    <definedName name="T22_Copy4_2" localSheetId="4">#REF!</definedName>
    <definedName name="T22_Copy4_2" localSheetId="0">#REF!</definedName>
    <definedName name="T22_Copy4_2" localSheetId="1">#REF!</definedName>
    <definedName name="T22_Copy4_2" localSheetId="3">#REF!</definedName>
    <definedName name="T22_Copy4_2">#REF!</definedName>
    <definedName name="T22_Copy5_1" localSheetId="4">#REF!</definedName>
    <definedName name="T22_Copy5_1" localSheetId="0">#REF!</definedName>
    <definedName name="T22_Copy5_1" localSheetId="1">#REF!</definedName>
    <definedName name="T22_Copy5_1" localSheetId="3">#REF!</definedName>
    <definedName name="T22_Copy5_1">#REF!</definedName>
    <definedName name="T22_Copy5_2" localSheetId="4">#REF!</definedName>
    <definedName name="T22_Copy5_2" localSheetId="0">#REF!</definedName>
    <definedName name="T22_Copy5_2" localSheetId="1">#REF!</definedName>
    <definedName name="T22_Copy5_2" localSheetId="3">#REF!</definedName>
    <definedName name="T22_Copy5_2">#REF!</definedName>
    <definedName name="T22_Copy6_1" localSheetId="4">#REF!</definedName>
    <definedName name="T22_Copy6_1" localSheetId="0">#REF!</definedName>
    <definedName name="T22_Copy6_1" localSheetId="1">#REF!</definedName>
    <definedName name="T22_Copy6_1" localSheetId="3">#REF!</definedName>
    <definedName name="T22_Copy6_1">#REF!</definedName>
    <definedName name="T22_Copy6_2" localSheetId="4">#REF!</definedName>
    <definedName name="T22_Copy6_2" localSheetId="0">#REF!</definedName>
    <definedName name="T22_Copy6_2" localSheetId="1">#REF!</definedName>
    <definedName name="T22_Copy6_2" localSheetId="3">#REF!</definedName>
    <definedName name="T22_Copy6_2">#REF!</definedName>
    <definedName name="T22_Copy7_1" localSheetId="4">#REF!</definedName>
    <definedName name="T22_Copy7_1" localSheetId="0">#REF!</definedName>
    <definedName name="T22_Copy7_1" localSheetId="1">#REF!</definedName>
    <definedName name="T22_Copy7_1" localSheetId="3">#REF!</definedName>
    <definedName name="T22_Copy7_1">#REF!</definedName>
    <definedName name="T22_Copy7_2" localSheetId="4">#REF!</definedName>
    <definedName name="T22_Copy7_2" localSheetId="0">#REF!</definedName>
    <definedName name="T22_Copy7_2" localSheetId="1">#REF!</definedName>
    <definedName name="T22_Copy7_2" localSheetId="3">#REF!</definedName>
    <definedName name="T22_Copy7_2">#REF!</definedName>
    <definedName name="T22_Copy8_1" localSheetId="4">#REF!</definedName>
    <definedName name="T22_Copy8_1" localSheetId="0">#REF!</definedName>
    <definedName name="T22_Copy8_1" localSheetId="1">#REF!</definedName>
    <definedName name="T22_Copy8_1" localSheetId="3">#REF!</definedName>
    <definedName name="T22_Copy8_1">#REF!</definedName>
    <definedName name="T22_Copy8_2" localSheetId="4">#REF!</definedName>
    <definedName name="T22_Copy8_2" localSheetId="0">#REF!</definedName>
    <definedName name="T22_Copy8_2" localSheetId="1">#REF!</definedName>
    <definedName name="T22_Copy8_2" localSheetId="3">#REF!</definedName>
    <definedName name="T22_Copy8_2">#REF!</definedName>
    <definedName name="T22_Copy9_1" localSheetId="4">#REF!</definedName>
    <definedName name="T22_Copy9_1" localSheetId="0">#REF!</definedName>
    <definedName name="T22_Copy9_1" localSheetId="1">#REF!</definedName>
    <definedName name="T22_Copy9_1" localSheetId="3">#REF!</definedName>
    <definedName name="T22_Copy9_1">#REF!</definedName>
    <definedName name="T22_Copy9_2" localSheetId="4">#REF!</definedName>
    <definedName name="T22_Copy9_2" localSheetId="0">#REF!</definedName>
    <definedName name="T22_Copy9_2" localSheetId="1">#REF!</definedName>
    <definedName name="T22_Copy9_2" localSheetId="3">#REF!</definedName>
    <definedName name="T22_Copy9_2">#REF!</definedName>
    <definedName name="T22_Name_" localSheetId="4">#REF!</definedName>
    <definedName name="T22_Name_" localSheetId="0">#REF!</definedName>
    <definedName name="T22_Name_" localSheetId="1">#REF!</definedName>
    <definedName name="T22_Name_" localSheetId="3">#REF!</definedName>
    <definedName name="T22_Name_">#REF!</definedName>
    <definedName name="T22_Name1_1" localSheetId="4">#REF!</definedName>
    <definedName name="T22_Name1_1" localSheetId="0">#REF!</definedName>
    <definedName name="T22_Name1_1" localSheetId="1">#REF!</definedName>
    <definedName name="T22_Name1_1" localSheetId="3">#REF!</definedName>
    <definedName name="T22_Name1_1">#REF!</definedName>
    <definedName name="T22_Name1_2" localSheetId="4">#REF!</definedName>
    <definedName name="T22_Name1_2" localSheetId="0">#REF!</definedName>
    <definedName name="T22_Name1_2" localSheetId="1">#REF!</definedName>
    <definedName name="T22_Name1_2" localSheetId="3">#REF!</definedName>
    <definedName name="T22_Name1_2">#REF!</definedName>
    <definedName name="T22_Name10_1" localSheetId="4">#REF!</definedName>
    <definedName name="T22_Name10_1" localSheetId="0">#REF!</definedName>
    <definedName name="T22_Name10_1" localSheetId="1">#REF!</definedName>
    <definedName name="T22_Name10_1" localSheetId="3">#REF!</definedName>
    <definedName name="T22_Name10_1">#REF!</definedName>
    <definedName name="T22_Name10_2" localSheetId="4">#REF!</definedName>
    <definedName name="T22_Name10_2" localSheetId="0">#REF!</definedName>
    <definedName name="T22_Name10_2" localSheetId="1">#REF!</definedName>
    <definedName name="T22_Name10_2" localSheetId="3">#REF!</definedName>
    <definedName name="T22_Name10_2">#REF!</definedName>
    <definedName name="T22_Name11_1" localSheetId="4">#REF!</definedName>
    <definedName name="T22_Name11_1" localSheetId="0">#REF!</definedName>
    <definedName name="T22_Name11_1" localSheetId="1">#REF!</definedName>
    <definedName name="T22_Name11_1" localSheetId="3">#REF!</definedName>
    <definedName name="T22_Name11_1">#REF!</definedName>
    <definedName name="T22_Name11_2" localSheetId="4">#REF!</definedName>
    <definedName name="T22_Name11_2" localSheetId="0">#REF!</definedName>
    <definedName name="T22_Name11_2" localSheetId="1">#REF!</definedName>
    <definedName name="T22_Name11_2" localSheetId="3">#REF!</definedName>
    <definedName name="T22_Name11_2">#REF!</definedName>
    <definedName name="T22_Name2_1" localSheetId="4">#REF!</definedName>
    <definedName name="T22_Name2_1" localSheetId="0">#REF!</definedName>
    <definedName name="T22_Name2_1" localSheetId="1">#REF!</definedName>
    <definedName name="T22_Name2_1" localSheetId="3">#REF!</definedName>
    <definedName name="T22_Name2_1">#REF!</definedName>
    <definedName name="T22_Name2_2" localSheetId="4">#REF!</definedName>
    <definedName name="T22_Name2_2" localSheetId="0">#REF!</definedName>
    <definedName name="T22_Name2_2" localSheetId="1">#REF!</definedName>
    <definedName name="T22_Name2_2" localSheetId="3">#REF!</definedName>
    <definedName name="T22_Name2_2">#REF!</definedName>
    <definedName name="T22_Name3_1" localSheetId="4">#REF!</definedName>
    <definedName name="T22_Name3_1" localSheetId="0">#REF!</definedName>
    <definedName name="T22_Name3_1" localSheetId="1">#REF!</definedName>
    <definedName name="T22_Name3_1" localSheetId="3">#REF!</definedName>
    <definedName name="T22_Name3_1">#REF!</definedName>
    <definedName name="T22_Name3_2" localSheetId="4">#REF!</definedName>
    <definedName name="T22_Name3_2" localSheetId="0">#REF!</definedName>
    <definedName name="T22_Name3_2" localSheetId="1">#REF!</definedName>
    <definedName name="T22_Name3_2" localSheetId="3">#REF!</definedName>
    <definedName name="T22_Name3_2">#REF!</definedName>
    <definedName name="T22_Name4_1" localSheetId="4">#REF!</definedName>
    <definedName name="T22_Name4_1" localSheetId="0">#REF!</definedName>
    <definedName name="T22_Name4_1" localSheetId="1">#REF!</definedName>
    <definedName name="T22_Name4_1" localSheetId="3">#REF!</definedName>
    <definedName name="T22_Name4_1">#REF!</definedName>
    <definedName name="T22_Name4_2" localSheetId="4">#REF!</definedName>
    <definedName name="T22_Name4_2" localSheetId="0">#REF!</definedName>
    <definedName name="T22_Name4_2" localSheetId="1">#REF!</definedName>
    <definedName name="T22_Name4_2" localSheetId="3">#REF!</definedName>
    <definedName name="T22_Name4_2">#REF!</definedName>
    <definedName name="T22_Name5_1" localSheetId="4">#REF!</definedName>
    <definedName name="T22_Name5_1" localSheetId="0">#REF!</definedName>
    <definedName name="T22_Name5_1" localSheetId="1">#REF!</definedName>
    <definedName name="T22_Name5_1" localSheetId="3">#REF!</definedName>
    <definedName name="T22_Name5_1">#REF!</definedName>
    <definedName name="T22_Name5_2" localSheetId="4">#REF!</definedName>
    <definedName name="T22_Name5_2" localSheetId="0">#REF!</definedName>
    <definedName name="T22_Name5_2" localSheetId="1">#REF!</definedName>
    <definedName name="T22_Name5_2" localSheetId="3">#REF!</definedName>
    <definedName name="T22_Name5_2">#REF!</definedName>
    <definedName name="T22_Name6_1" localSheetId="4">#REF!</definedName>
    <definedName name="T22_Name6_1" localSheetId="0">#REF!</definedName>
    <definedName name="T22_Name6_1" localSheetId="1">#REF!</definedName>
    <definedName name="T22_Name6_1" localSheetId="3">#REF!</definedName>
    <definedName name="T22_Name6_1">#REF!</definedName>
    <definedName name="T22_Name6_2" localSheetId="4">#REF!</definedName>
    <definedName name="T22_Name6_2" localSheetId="0">#REF!</definedName>
    <definedName name="T22_Name6_2" localSheetId="1">#REF!</definedName>
    <definedName name="T22_Name6_2" localSheetId="3">#REF!</definedName>
    <definedName name="T22_Name6_2">#REF!</definedName>
    <definedName name="T22_Name7_1" localSheetId="4">#REF!</definedName>
    <definedName name="T22_Name7_1" localSheetId="0">#REF!</definedName>
    <definedName name="T22_Name7_1" localSheetId="1">#REF!</definedName>
    <definedName name="T22_Name7_1" localSheetId="3">#REF!</definedName>
    <definedName name="T22_Name7_1">#REF!</definedName>
    <definedName name="T22_Name7_2" localSheetId="4">#REF!</definedName>
    <definedName name="T22_Name7_2" localSheetId="0">#REF!</definedName>
    <definedName name="T22_Name7_2" localSheetId="1">#REF!</definedName>
    <definedName name="T22_Name7_2" localSheetId="3">#REF!</definedName>
    <definedName name="T22_Name7_2">#REF!</definedName>
    <definedName name="T22_Name8_1" localSheetId="4">#REF!</definedName>
    <definedName name="T22_Name8_1" localSheetId="0">#REF!</definedName>
    <definedName name="T22_Name8_1" localSheetId="1">#REF!</definedName>
    <definedName name="T22_Name8_1" localSheetId="3">#REF!</definedName>
    <definedName name="T22_Name8_1">#REF!</definedName>
    <definedName name="T22_Name8_2" localSheetId="4">#REF!</definedName>
    <definedName name="T22_Name8_2" localSheetId="0">#REF!</definedName>
    <definedName name="T22_Name8_2" localSheetId="1">#REF!</definedName>
    <definedName name="T22_Name8_2" localSheetId="3">#REF!</definedName>
    <definedName name="T22_Name8_2">#REF!</definedName>
    <definedName name="T22_Name9_1" localSheetId="4">#REF!</definedName>
    <definedName name="T22_Name9_1" localSheetId="0">#REF!</definedName>
    <definedName name="T22_Name9_1" localSheetId="1">#REF!</definedName>
    <definedName name="T22_Name9_1" localSheetId="3">#REF!</definedName>
    <definedName name="T22_Name9_1">#REF!</definedName>
    <definedName name="T22_Name9_2" localSheetId="4">#REF!</definedName>
    <definedName name="T22_Name9_2" localSheetId="0">#REF!</definedName>
    <definedName name="T22_Name9_2" localSheetId="1">#REF!</definedName>
    <definedName name="T22_Name9_2" localSheetId="3">#REF!</definedName>
    <definedName name="T22_Name9_2">#REF!</definedName>
    <definedName name="T22_Protection">'[30]22'!$E$19:$L$23,'[30]22'!$E$25:$L$25,'[30]22'!$E$27:$L$31,'[30]22'!$E$17:$L$17</definedName>
    <definedName name="T23?axis?R?ВТОП">'[30]23'!$E$8:$P$30,'[30]23'!$E$36:$P$58</definedName>
    <definedName name="T23?axis?R?ВТОП?">'[30]23'!$C$8:$C$30,'[30]23'!$C$36:$C$58</definedName>
    <definedName name="T23?axis?R?ПЭ">'[30]23'!$E$8:$P$30,'[30]23'!$E$36:$P$58</definedName>
    <definedName name="T23?axis?R?ПЭ?">'[30]23'!$B$8:$B$30,'[30]23'!$B$36:$B$58</definedName>
    <definedName name="T23?axis?R?СЦТ">'[30]23'!$E$32:$P$34,'[30]23'!$E$60:$P$62</definedName>
    <definedName name="T23?axis?R?СЦТ?">'[30]23'!$A$60:$A$62,'[30]23'!$A$32:$A$34</definedName>
    <definedName name="T23?axis?ПРД?БАЗ">'[44]23'!$I$6:$J$13,'[44]23'!$F$6:$G$13</definedName>
    <definedName name="T23?axis?ПРД?ПРЕД">'[44]23'!$K$6:$L$13,'[44]23'!$D$6:$E$13</definedName>
    <definedName name="T23?axis?ПРД?РЕГ" localSheetId="4">'[55]налоги в с-ст'!#REF!</definedName>
    <definedName name="T23?axis?ПРД?РЕГ" localSheetId="0">'[55]налоги в с-ст'!#REF!</definedName>
    <definedName name="T23?axis?ПРД?РЕГ" localSheetId="1">'[55]налоги в с-ст'!#REF!</definedName>
    <definedName name="T23?axis?ПРД?РЕГ" localSheetId="3">'[55]налоги в с-ст'!#REF!</definedName>
    <definedName name="T23?axis?ПРД?РЕГ">'[55]налоги в с-ст'!#REF!</definedName>
    <definedName name="T23?axis?ПФ?ПЛАН">'[44]23'!$I$6:$I$13,'[44]23'!$D$6:$D$13,'[44]23'!$K$6:$K$13,'[44]23'!$F$6:$F$13</definedName>
    <definedName name="T23?axis?ПФ?ФАКТ">'[44]23'!$J$6:$J$13,'[44]23'!$E$6:$E$13,'[44]23'!$L$6:$L$13,'[44]23'!$G$6:$G$13</definedName>
    <definedName name="T23?Data">'[30]23'!$E$37:$P$63,'[30]23'!$E$9:$P$35</definedName>
    <definedName name="T23?item_ext?ВСЕГО">'[30]23'!$A$55:$P$58,'[30]23'!$A$27:$P$30</definedName>
    <definedName name="T23?item_ext?ИТОГО">'[30]23'!$A$59:$P$59,'[30]23'!$A$31:$P$31</definedName>
    <definedName name="T23?item_ext?РОСТ" localSheetId="4">'[55]налоги в с-ст'!#REF!</definedName>
    <definedName name="T23?item_ext?РОСТ" localSheetId="0">'[55]налоги в с-ст'!#REF!</definedName>
    <definedName name="T23?item_ext?РОСТ" localSheetId="1">'[55]налоги в с-ст'!#REF!</definedName>
    <definedName name="T23?item_ext?РОСТ" localSheetId="3">'[55]налоги в с-ст'!#REF!</definedName>
    <definedName name="T23?item_ext?РОСТ">'[55]налоги в с-ст'!#REF!</definedName>
    <definedName name="T23?item_ext?СЦТ">'[30]23'!$A$60:$P$62,'[30]23'!$A$32:$P$34</definedName>
    <definedName name="T23?L1" localSheetId="4">'[55]налоги в с-ст'!#REF!</definedName>
    <definedName name="T23?L1" localSheetId="0">'[55]налоги в с-ст'!#REF!</definedName>
    <definedName name="T23?L1" localSheetId="1">'[55]налоги в с-ст'!#REF!</definedName>
    <definedName name="T23?L1" localSheetId="3">'[55]налоги в с-ст'!#REF!</definedName>
    <definedName name="T23?L1">'[55]налоги в с-ст'!#REF!</definedName>
    <definedName name="T23?L1.1" localSheetId="4">'[55]налоги в с-ст'!#REF!</definedName>
    <definedName name="T23?L1.1" localSheetId="0">'[55]налоги в с-ст'!#REF!</definedName>
    <definedName name="T23?L1.1" localSheetId="1">'[55]налоги в с-ст'!#REF!</definedName>
    <definedName name="T23?L1.1" localSheetId="3">'[55]налоги в с-ст'!#REF!</definedName>
    <definedName name="T23?L1.1">'[55]налоги в с-ст'!#REF!</definedName>
    <definedName name="T23?L1.1.1" localSheetId="4">#REF!</definedName>
    <definedName name="T23?L1.1.1" localSheetId="0">#REF!</definedName>
    <definedName name="T23?L1.1.1" localSheetId="1">#REF!</definedName>
    <definedName name="T23?L1.1.1" localSheetId="3">#REF!</definedName>
    <definedName name="T23?L1.1.1">#REF!</definedName>
    <definedName name="T23?L1.2" localSheetId="4">'[55]налоги в с-ст'!#REF!</definedName>
    <definedName name="T23?L1.2" localSheetId="0">'[55]налоги в с-ст'!#REF!</definedName>
    <definedName name="T23?L1.2" localSheetId="1">'[55]налоги в с-ст'!#REF!</definedName>
    <definedName name="T23?L1.2" localSheetId="3">'[55]налоги в с-ст'!#REF!</definedName>
    <definedName name="T23?L1.2">'[55]налоги в с-ст'!#REF!</definedName>
    <definedName name="T23?L2" localSheetId="4">'[55]налоги в с-ст'!#REF!</definedName>
    <definedName name="T23?L2" localSheetId="0">'[55]налоги в с-ст'!#REF!</definedName>
    <definedName name="T23?L2" localSheetId="1">'[55]налоги в с-ст'!#REF!</definedName>
    <definedName name="T23?L2" localSheetId="3">'[55]налоги в с-ст'!#REF!</definedName>
    <definedName name="T23?L2">'[55]налоги в с-ст'!#REF!</definedName>
    <definedName name="T23?L2.1" localSheetId="4">#REF!</definedName>
    <definedName name="T23?L2.1" localSheetId="0">#REF!</definedName>
    <definedName name="T23?L2.1" localSheetId="1">#REF!</definedName>
    <definedName name="T23?L2.1" localSheetId="3">#REF!</definedName>
    <definedName name="T23?L2.1">#REF!</definedName>
    <definedName name="T23?L2.1.1" localSheetId="4">#REF!</definedName>
    <definedName name="T23?L2.1.1" localSheetId="0">#REF!</definedName>
    <definedName name="T23?L2.1.1" localSheetId="1">#REF!</definedName>
    <definedName name="T23?L2.1.1" localSheetId="3">#REF!</definedName>
    <definedName name="T23?L2.1.1">#REF!</definedName>
    <definedName name="T23?L2.2" localSheetId="4">#REF!</definedName>
    <definedName name="T23?L2.2" localSheetId="0">#REF!</definedName>
    <definedName name="T23?L2.2" localSheetId="1">#REF!</definedName>
    <definedName name="T23?L2.2" localSheetId="3">#REF!</definedName>
    <definedName name="T23?L2.2">#REF!</definedName>
    <definedName name="T23?L3" localSheetId="4">'[55]налоги в с-ст'!#REF!</definedName>
    <definedName name="T23?L3" localSheetId="0">'[55]налоги в с-ст'!#REF!</definedName>
    <definedName name="T23?L3" localSheetId="1">'[55]налоги в с-ст'!#REF!</definedName>
    <definedName name="T23?L3" localSheetId="3">'[55]налоги в с-ст'!#REF!</definedName>
    <definedName name="T23?L3">'[55]налоги в с-ст'!#REF!</definedName>
    <definedName name="T23?L4" localSheetId="4">'[55]налоги в с-ст'!#REF!</definedName>
    <definedName name="T23?L4" localSheetId="0">'[55]налоги в с-ст'!#REF!</definedName>
    <definedName name="T23?L4" localSheetId="1">'[55]налоги в с-ст'!#REF!</definedName>
    <definedName name="T23?L4" localSheetId="3">'[55]налоги в с-ст'!#REF!</definedName>
    <definedName name="T23?L4">'[55]налоги в с-ст'!#REF!</definedName>
    <definedName name="T23?L4.1" localSheetId="4">#REF!</definedName>
    <definedName name="T23?L4.1" localSheetId="0">#REF!</definedName>
    <definedName name="T23?L4.1" localSheetId="1">#REF!</definedName>
    <definedName name="T23?L4.1" localSheetId="3">#REF!</definedName>
    <definedName name="T23?L4.1">#REF!</definedName>
    <definedName name="T23?L4.2" localSheetId="4">#REF!</definedName>
    <definedName name="T23?L4.2" localSheetId="0">#REF!</definedName>
    <definedName name="T23?L4.2" localSheetId="1">#REF!</definedName>
    <definedName name="T23?L4.2" localSheetId="3">#REF!</definedName>
    <definedName name="T23?L4.2">#REF!</definedName>
    <definedName name="T23?L5" localSheetId="4">#REF!</definedName>
    <definedName name="T23?L5" localSheetId="0">#REF!</definedName>
    <definedName name="T23?L5" localSheetId="1">#REF!</definedName>
    <definedName name="T23?L5" localSheetId="3">#REF!</definedName>
    <definedName name="T23?L5">#REF!</definedName>
    <definedName name="T23?L5.1" localSheetId="4">#REF!</definedName>
    <definedName name="T23?L5.1" localSheetId="0">#REF!</definedName>
    <definedName name="T23?L5.1" localSheetId="1">#REF!</definedName>
    <definedName name="T23?L5.1" localSheetId="3">#REF!</definedName>
    <definedName name="T23?L5.1">#REF!</definedName>
    <definedName name="T23?L5.2" localSheetId="4">#REF!</definedName>
    <definedName name="T23?L5.2" localSheetId="0">#REF!</definedName>
    <definedName name="T23?L5.2" localSheetId="1">#REF!</definedName>
    <definedName name="T23?L5.2" localSheetId="3">#REF!</definedName>
    <definedName name="T23?L5.2">#REF!</definedName>
    <definedName name="T23?L6" localSheetId="4">#REF!</definedName>
    <definedName name="T23?L6" localSheetId="0">#REF!</definedName>
    <definedName name="T23?L6" localSheetId="1">#REF!</definedName>
    <definedName name="T23?L6" localSheetId="3">#REF!</definedName>
    <definedName name="T23?L6">#REF!</definedName>
    <definedName name="T23?L6.1" localSheetId="4">#REF!</definedName>
    <definedName name="T23?L6.1" localSheetId="0">#REF!</definedName>
    <definedName name="T23?L6.1" localSheetId="1">#REF!</definedName>
    <definedName name="T23?L6.1" localSheetId="3">#REF!</definedName>
    <definedName name="T23?L6.1">#REF!</definedName>
    <definedName name="T23?L6.2" localSheetId="4">#REF!</definedName>
    <definedName name="T23?L6.2" localSheetId="0">#REF!</definedName>
    <definedName name="T23?L6.2" localSheetId="1">#REF!</definedName>
    <definedName name="T23?L6.2" localSheetId="3">#REF!</definedName>
    <definedName name="T23?L6.2">#REF!</definedName>
    <definedName name="T23?L7" localSheetId="4">#REF!</definedName>
    <definedName name="T23?L7" localSheetId="0">#REF!</definedName>
    <definedName name="T23?L7" localSheetId="1">#REF!</definedName>
    <definedName name="T23?L7" localSheetId="3">#REF!</definedName>
    <definedName name="T23?L7">#REF!</definedName>
    <definedName name="T23?L7.1" localSheetId="4">#REF!</definedName>
    <definedName name="T23?L7.1" localSheetId="0">#REF!</definedName>
    <definedName name="T23?L7.1" localSheetId="1">#REF!</definedName>
    <definedName name="T23?L7.1" localSheetId="3">#REF!</definedName>
    <definedName name="T23?L7.1">#REF!</definedName>
    <definedName name="T23?L7.2" localSheetId="4">#REF!</definedName>
    <definedName name="T23?L7.2" localSheetId="0">#REF!</definedName>
    <definedName name="T23?L7.2" localSheetId="1">#REF!</definedName>
    <definedName name="T23?L7.2" localSheetId="3">#REF!</definedName>
    <definedName name="T23?L7.2">#REF!</definedName>
    <definedName name="T23?Name" localSheetId="4">'[55]налоги в с-ст'!#REF!</definedName>
    <definedName name="T23?Name" localSheetId="0">'[55]налоги в с-ст'!#REF!</definedName>
    <definedName name="T23?Name" localSheetId="1">'[55]налоги в с-ст'!#REF!</definedName>
    <definedName name="T23?Name" localSheetId="3">'[55]налоги в с-ст'!#REF!</definedName>
    <definedName name="T23?Name">'[55]налоги в с-ст'!#REF!</definedName>
    <definedName name="T23?Table" localSheetId="4">'[55]налоги в с-ст'!#REF!</definedName>
    <definedName name="T23?Table" localSheetId="0">'[55]налоги в с-ст'!#REF!</definedName>
    <definedName name="T23?Table" localSheetId="1">'[55]налоги в с-ст'!#REF!</definedName>
    <definedName name="T23?Table" localSheetId="3">'[55]налоги в с-ст'!#REF!</definedName>
    <definedName name="T23?Table">'[55]налоги в с-ст'!#REF!</definedName>
    <definedName name="T23?Title" localSheetId="4">'[55]налоги в с-ст'!#REF!</definedName>
    <definedName name="T23?Title" localSheetId="0">'[55]налоги в с-ст'!#REF!</definedName>
    <definedName name="T23?Title" localSheetId="1">'[55]налоги в с-ст'!#REF!</definedName>
    <definedName name="T23?Title" localSheetId="3">'[55]налоги в с-ст'!#REF!</definedName>
    <definedName name="T23?Title">'[55]налоги в с-ст'!#REF!</definedName>
    <definedName name="T23?unit?МВТ" localSheetId="4">#REF!,#REF!</definedName>
    <definedName name="T23?unit?МВТ" localSheetId="0">#REF!,#REF!</definedName>
    <definedName name="T23?unit?МВТ" localSheetId="1">#REF!,#REF!</definedName>
    <definedName name="T23?unit?МВТ" localSheetId="3">#REF!,#REF!</definedName>
    <definedName name="T23?unit?МВТ">#REF!,#REF!</definedName>
    <definedName name="T23?unit?МКВТЧ" localSheetId="4">#REF!,#REF!</definedName>
    <definedName name="T23?unit?МКВТЧ" localSheetId="0">#REF!,#REF!</definedName>
    <definedName name="T23?unit?МКВТЧ" localSheetId="1">#REF!,#REF!</definedName>
    <definedName name="T23?unit?МКВТЧ" localSheetId="3">#REF!,#REF!</definedName>
    <definedName name="T23?unit?МКВТЧ">#REF!,#REF!</definedName>
    <definedName name="T23?unit?ПРЦ">'[44]23'!$D$12:$H$12,'[44]23'!$I$6:$L$13</definedName>
    <definedName name="T23?unit?РУБ.ТКВТ" localSheetId="4">#REF!,#REF!,#REF!,#REF!</definedName>
    <definedName name="T23?unit?РУБ.ТКВТ" localSheetId="0">#REF!,#REF!,#REF!,#REF!</definedName>
    <definedName name="T23?unit?РУБ.ТКВТ" localSheetId="1">#REF!,#REF!,#REF!,#REF!</definedName>
    <definedName name="T23?unit?РУБ.ТКВТ" localSheetId="3">#REF!,#REF!,#REF!,#REF!</definedName>
    <definedName name="T23?unit?РУБ.ТКВТ">#REF!,#REF!,#REF!,#REF!</definedName>
    <definedName name="T23?unit?РУБ.ТКВТЧ" localSheetId="4">#REF!,#REF!,#REF!,#REF!</definedName>
    <definedName name="T23?unit?РУБ.ТКВТЧ" localSheetId="0">#REF!,#REF!,#REF!,#REF!</definedName>
    <definedName name="T23?unit?РУБ.ТКВТЧ" localSheetId="1">#REF!,#REF!,#REF!,#REF!</definedName>
    <definedName name="T23?unit?РУБ.ТКВТЧ" localSheetId="3">#REF!,#REF!,#REF!,#REF!</definedName>
    <definedName name="T23?unit?РУБ.ТКВТЧ">#REF!,#REF!,#REF!,#REF!</definedName>
    <definedName name="T23?unit?ТРУБ">'[44]23'!$D$9:$H$9,'[44]23'!$D$11:$H$11,'[44]23'!$D$13:$H$13,'[44]23'!$D$6:$H$7</definedName>
    <definedName name="T23?unit?ЧСЛ" localSheetId="4">#REF!</definedName>
    <definedName name="T23?unit?ЧСЛ" localSheetId="0">#REF!</definedName>
    <definedName name="T23?unit?ЧСЛ" localSheetId="1">#REF!</definedName>
    <definedName name="T23?unit?ЧСЛ" localSheetId="3">#REF!</definedName>
    <definedName name="T23?unit?ЧСЛ">#REF!</definedName>
    <definedName name="T23_Protection" localSheetId="4">'[30]23'!$A$60:$A$62,'[30]23'!$F$60:$J$62,'[30]23'!$O$60:$P$62,'[30]23'!$A$9:$A$25,[0]!P1_T23_Protection</definedName>
    <definedName name="T23_Protection" localSheetId="0">'[30]23'!$A$60:$A$62,'[30]23'!$F$60:$J$62,'[30]23'!$O$60:$P$62,'[30]23'!$A$9:$A$25,[2]!P1_T23_Protection</definedName>
    <definedName name="T23_Protection" localSheetId="1">'[30]23'!$A$60:$A$62,'[30]23'!$F$60:$J$62,'[30]23'!$O$60:$P$62,'[30]23'!$A$9:$A$25,P1_T23_Protection</definedName>
    <definedName name="T23_Protection" localSheetId="2">'[30]23'!$A$60:$A$62,'[30]23'!$F$60:$J$62,'[30]23'!$O$60:$P$62,'[30]23'!$A$9:$A$25,P1_T23_Protection</definedName>
    <definedName name="T23_Protection" localSheetId="3">'[30]23'!$A$60:$A$62,'[30]23'!$F$60:$J$62,'[30]23'!$O$60:$P$62,'[30]23'!$A$9:$A$25,[0]!P1_T23_Protection</definedName>
    <definedName name="T23_Protection">'[30]23'!$A$60:$A$62,'[30]23'!$F$60:$J$62,'[30]23'!$O$60:$P$62,'[30]23'!$A$9:$A$25,P1_T23_Protection</definedName>
    <definedName name="T24.1?axis?C?СЦТ" localSheetId="4">#REF!</definedName>
    <definedName name="T24.1?axis?C?СЦТ" localSheetId="0">#REF!</definedName>
    <definedName name="T24.1?axis?C?СЦТ" localSheetId="1">#REF!</definedName>
    <definedName name="T24.1?axis?C?СЦТ" localSheetId="3">#REF!</definedName>
    <definedName name="T24.1?axis?C?СЦТ">#REF!</definedName>
    <definedName name="T24.1?axis?C?СЦТ?" localSheetId="4">#REF!</definedName>
    <definedName name="T24.1?axis?C?СЦТ?" localSheetId="0">#REF!</definedName>
    <definedName name="T24.1?axis?C?СЦТ?" localSheetId="1">#REF!</definedName>
    <definedName name="T24.1?axis?C?СЦТ?" localSheetId="3">#REF!</definedName>
    <definedName name="T24.1?axis?C?СЦТ?">#REF!</definedName>
    <definedName name="T24.1?axis?ПРД?БАЗ" localSheetId="4">#REF!,#REF!</definedName>
    <definedName name="T24.1?axis?ПРД?БАЗ" localSheetId="0">#REF!,#REF!</definedName>
    <definedName name="T24.1?axis?ПРД?БАЗ" localSheetId="1">#REF!,#REF!</definedName>
    <definedName name="T24.1?axis?ПРД?БАЗ" localSheetId="3">#REF!,#REF!</definedName>
    <definedName name="T24.1?axis?ПРД?БАЗ">#REF!,#REF!</definedName>
    <definedName name="T24.1?axis?ПРД?РЕГ" localSheetId="4">#REF!,#REF!</definedName>
    <definedName name="T24.1?axis?ПРД?РЕГ" localSheetId="0">#REF!,#REF!</definedName>
    <definedName name="T24.1?axis?ПРД?РЕГ" localSheetId="1">#REF!,#REF!</definedName>
    <definedName name="T24.1?axis?ПРД?РЕГ" localSheetId="3">#REF!,#REF!</definedName>
    <definedName name="T24.1?axis?ПРД?РЕГ">#REF!,#REF!</definedName>
    <definedName name="T24.1?Data">'[44]24.1'!$E$6:$J$21, '[44]24.1'!$E$23, '[44]24.1'!$H$23:$J$23, '[44]24.1'!$E$28:$J$42, '[44]24.1'!$E$44, '[44]24.1'!$H$44:$J$44</definedName>
    <definedName name="T24.1?L0.1" localSheetId="4">#REF!</definedName>
    <definedName name="T24.1?L0.1" localSheetId="0">#REF!</definedName>
    <definedName name="T24.1?L0.1" localSheetId="1">#REF!</definedName>
    <definedName name="T24.1?L0.1" localSheetId="3">#REF!</definedName>
    <definedName name="T24.1?L0.1">#REF!</definedName>
    <definedName name="T24.1?L0.2" localSheetId="4">#REF!</definedName>
    <definedName name="T24.1?L0.2" localSheetId="0">#REF!</definedName>
    <definedName name="T24.1?L0.2" localSheetId="1">#REF!</definedName>
    <definedName name="T24.1?L0.2" localSheetId="3">#REF!</definedName>
    <definedName name="T24.1?L0.2">#REF!</definedName>
    <definedName name="T24.1?L1" localSheetId="4">#REF!</definedName>
    <definedName name="T24.1?L1" localSheetId="0">#REF!</definedName>
    <definedName name="T24.1?L1" localSheetId="1">#REF!</definedName>
    <definedName name="T24.1?L1" localSheetId="3">#REF!</definedName>
    <definedName name="T24.1?L1">#REF!</definedName>
    <definedName name="T24.1?L1.1" localSheetId="4">#REF!</definedName>
    <definedName name="T24.1?L1.1" localSheetId="0">#REF!</definedName>
    <definedName name="T24.1?L1.1" localSheetId="1">#REF!</definedName>
    <definedName name="T24.1?L1.1" localSheetId="3">#REF!</definedName>
    <definedName name="T24.1?L1.1">#REF!</definedName>
    <definedName name="T24.1?L1.1.1" localSheetId="4">#REF!</definedName>
    <definedName name="T24.1?L1.1.1" localSheetId="0">#REF!</definedName>
    <definedName name="T24.1?L1.1.1" localSheetId="1">#REF!</definedName>
    <definedName name="T24.1?L1.1.1" localSheetId="3">#REF!</definedName>
    <definedName name="T24.1?L1.1.1">#REF!</definedName>
    <definedName name="T24.1?L1.2" localSheetId="4">#REF!</definedName>
    <definedName name="T24.1?L1.2" localSheetId="0">#REF!</definedName>
    <definedName name="T24.1?L1.2" localSheetId="1">#REF!</definedName>
    <definedName name="T24.1?L1.2" localSheetId="3">#REF!</definedName>
    <definedName name="T24.1?L1.2">#REF!</definedName>
    <definedName name="T24.1?L1.2.1" localSheetId="4">#REF!</definedName>
    <definedName name="T24.1?L1.2.1" localSheetId="0">#REF!</definedName>
    <definedName name="T24.1?L1.2.1" localSheetId="1">#REF!</definedName>
    <definedName name="T24.1?L1.2.1" localSheetId="3">#REF!</definedName>
    <definedName name="T24.1?L1.2.1">#REF!</definedName>
    <definedName name="T24.1?L1.2.2" localSheetId="4">#REF!</definedName>
    <definedName name="T24.1?L1.2.2" localSheetId="0">#REF!</definedName>
    <definedName name="T24.1?L1.2.2" localSheetId="1">#REF!</definedName>
    <definedName name="T24.1?L1.2.2" localSheetId="3">#REF!</definedName>
    <definedName name="T24.1?L1.2.2">#REF!</definedName>
    <definedName name="T24.1?L2" localSheetId="4">#REF!</definedName>
    <definedName name="T24.1?L2" localSheetId="0">#REF!</definedName>
    <definedName name="T24.1?L2" localSheetId="1">#REF!</definedName>
    <definedName name="T24.1?L2" localSheetId="3">#REF!</definedName>
    <definedName name="T24.1?L2">#REF!</definedName>
    <definedName name="T24.1?L2.1" localSheetId="4">#REF!</definedName>
    <definedName name="T24.1?L2.1" localSheetId="0">#REF!</definedName>
    <definedName name="T24.1?L2.1" localSheetId="1">#REF!</definedName>
    <definedName name="T24.1?L2.1" localSheetId="3">#REF!</definedName>
    <definedName name="T24.1?L2.1">#REF!</definedName>
    <definedName name="T24.1?L2.2" localSheetId="4">#REF!</definedName>
    <definedName name="T24.1?L2.2" localSheetId="0">#REF!</definedName>
    <definedName name="T24.1?L2.2" localSheetId="1">#REF!</definedName>
    <definedName name="T24.1?L2.2" localSheetId="3">#REF!</definedName>
    <definedName name="T24.1?L2.2">#REF!</definedName>
    <definedName name="T24.1?L3" localSheetId="4">#REF!</definedName>
    <definedName name="T24.1?L3" localSheetId="0">#REF!</definedName>
    <definedName name="T24.1?L3" localSheetId="1">#REF!</definedName>
    <definedName name="T24.1?L3" localSheetId="3">#REF!</definedName>
    <definedName name="T24.1?L3">#REF!</definedName>
    <definedName name="T24.1?L4" localSheetId="4">#REF!</definedName>
    <definedName name="T24.1?L4" localSheetId="0">#REF!</definedName>
    <definedName name="T24.1?L4" localSheetId="1">#REF!</definedName>
    <definedName name="T24.1?L4" localSheetId="3">#REF!</definedName>
    <definedName name="T24.1?L4">#REF!</definedName>
    <definedName name="T24.1?L4.1" localSheetId="4">#REF!</definedName>
    <definedName name="T24.1?L4.1" localSheetId="0">#REF!</definedName>
    <definedName name="T24.1?L4.1" localSheetId="1">#REF!</definedName>
    <definedName name="T24.1?L4.1" localSheetId="3">#REF!</definedName>
    <definedName name="T24.1?L4.1">#REF!</definedName>
    <definedName name="T24.1?L4.2" localSheetId="4">#REF!</definedName>
    <definedName name="T24.1?L4.2" localSheetId="0">#REF!</definedName>
    <definedName name="T24.1?L4.2" localSheetId="1">#REF!</definedName>
    <definedName name="T24.1?L4.2" localSheetId="3">#REF!</definedName>
    <definedName name="T24.1?L4.2">#REF!</definedName>
    <definedName name="T24.1?L5" localSheetId="4">#REF!</definedName>
    <definedName name="T24.1?L5" localSheetId="0">#REF!</definedName>
    <definedName name="T24.1?L5" localSheetId="1">#REF!</definedName>
    <definedName name="T24.1?L5" localSheetId="3">#REF!</definedName>
    <definedName name="T24.1?L5">#REF!</definedName>
    <definedName name="T24.1?L5.1" localSheetId="4">#REF!</definedName>
    <definedName name="T24.1?L5.1" localSheetId="0">#REF!</definedName>
    <definedName name="T24.1?L5.1" localSheetId="1">#REF!</definedName>
    <definedName name="T24.1?L5.1" localSheetId="3">#REF!</definedName>
    <definedName name="T24.1?L5.1">#REF!</definedName>
    <definedName name="T24.1?L5.2" localSheetId="4">#REF!</definedName>
    <definedName name="T24.1?L5.2" localSheetId="0">#REF!</definedName>
    <definedName name="T24.1?L5.2" localSheetId="1">#REF!</definedName>
    <definedName name="T24.1?L5.2" localSheetId="3">#REF!</definedName>
    <definedName name="T24.1?L5.2">#REF!</definedName>
    <definedName name="T24.1?L6" localSheetId="4">#REF!</definedName>
    <definedName name="T24.1?L6" localSheetId="0">#REF!</definedName>
    <definedName name="T24.1?L6" localSheetId="1">#REF!</definedName>
    <definedName name="T24.1?L6" localSheetId="3">#REF!</definedName>
    <definedName name="T24.1?L6">#REF!</definedName>
    <definedName name="T24.1?L6.1" localSheetId="4">#REF!</definedName>
    <definedName name="T24.1?L6.1" localSheetId="0">#REF!</definedName>
    <definedName name="T24.1?L6.1" localSheetId="1">#REF!</definedName>
    <definedName name="T24.1?L6.1" localSheetId="3">#REF!</definedName>
    <definedName name="T24.1?L6.1">#REF!</definedName>
    <definedName name="T24.1?L6.2" localSheetId="4">#REF!</definedName>
    <definedName name="T24.1?L6.2" localSheetId="0">#REF!</definedName>
    <definedName name="T24.1?L6.2" localSheetId="1">#REF!</definedName>
    <definedName name="T24.1?L6.2" localSheetId="3">#REF!</definedName>
    <definedName name="T24.1?L6.2">#REF!</definedName>
    <definedName name="T24.1?Name" localSheetId="4">#REF!</definedName>
    <definedName name="T24.1?Name" localSheetId="0">#REF!</definedName>
    <definedName name="T24.1?Name" localSheetId="1">#REF!</definedName>
    <definedName name="T24.1?Name" localSheetId="3">#REF!</definedName>
    <definedName name="T24.1?Name">#REF!</definedName>
    <definedName name="T24.1?Table" localSheetId="4">#REF!</definedName>
    <definedName name="T24.1?Table" localSheetId="0">#REF!</definedName>
    <definedName name="T24.1?Table" localSheetId="1">#REF!</definedName>
    <definedName name="T24.1?Table" localSheetId="3">#REF!</definedName>
    <definedName name="T24.1?Table">#REF!</definedName>
    <definedName name="T24.1?Title" localSheetId="4">#REF!</definedName>
    <definedName name="T24.1?Title" localSheetId="0">#REF!</definedName>
    <definedName name="T24.1?Title" localSheetId="1">#REF!</definedName>
    <definedName name="T24.1?Title" localSheetId="3">#REF!</definedName>
    <definedName name="T24.1?Title">#REF!</definedName>
    <definedName name="T24.1?unit?ПРЦ" localSheetId="4">#REF!</definedName>
    <definedName name="T24.1?unit?ПРЦ" localSheetId="0">#REF!</definedName>
    <definedName name="T24.1?unit?ПРЦ" localSheetId="1">#REF!</definedName>
    <definedName name="T24.1?unit?ПРЦ" localSheetId="3">#REF!</definedName>
    <definedName name="T24.1?unit?ПРЦ">#REF!</definedName>
    <definedName name="T24.1?unit?РУБ.ГКАЛ" localSheetId="4">#REF!</definedName>
    <definedName name="T24.1?unit?РУБ.ГКАЛ" localSheetId="0">#REF!</definedName>
    <definedName name="T24.1?unit?РУБ.ГКАЛ" localSheetId="1">#REF!</definedName>
    <definedName name="T24.1?unit?РУБ.ГКАЛ" localSheetId="3">#REF!</definedName>
    <definedName name="T24.1?unit?РУБ.ГКАЛ">#REF!</definedName>
    <definedName name="T24.1?unit?ТГКАЛ" localSheetId="4">#REF!</definedName>
    <definedName name="T24.1?unit?ТГКАЛ" localSheetId="0">#REF!</definedName>
    <definedName name="T24.1?unit?ТГКАЛ" localSheetId="1">#REF!</definedName>
    <definedName name="T24.1?unit?ТГКАЛ" localSheetId="3">#REF!</definedName>
    <definedName name="T24.1?unit?ТГКАЛ">#REF!</definedName>
    <definedName name="T24.1?unit?ТРУБ">'[44]24.1'!$E$5:$E$44, '[44]24.1'!$J$5:$J$44</definedName>
    <definedName name="T24.1_Copy1" localSheetId="4">'[55]% за кредит'!#REF!</definedName>
    <definedName name="T24.1_Copy1" localSheetId="0">'[55]% за кредит'!#REF!</definedName>
    <definedName name="T24.1_Copy1" localSheetId="1">'[55]% за кредит'!#REF!</definedName>
    <definedName name="T24.1_Copy1" localSheetId="3">'[55]% за кредит'!#REF!</definedName>
    <definedName name="T24.1_Copy1">'[55]% за кредит'!#REF!</definedName>
    <definedName name="T24.1_Copy2" localSheetId="4">'[55]% за кредит'!#REF!</definedName>
    <definedName name="T24.1_Copy2" localSheetId="0">'[55]% за кредит'!#REF!</definedName>
    <definedName name="T24.1_Copy2" localSheetId="1">'[55]% за кредит'!#REF!</definedName>
    <definedName name="T24.1_Copy2" localSheetId="3">'[55]% за кредит'!#REF!</definedName>
    <definedName name="T24.1_Copy2">'[55]% за кредит'!#REF!</definedName>
    <definedName name="T24?axis?R?ДОГОВОР">'[44]24'!$D$27:$L$37,'[44]24'!$D$8:$L$18</definedName>
    <definedName name="T24?axis?R?ДОГОВОР?">'[44]24'!$B$27:$B$37,'[44]24'!$B$8:$B$18</definedName>
    <definedName name="T24?axis?R?НАП">'[56]24'!$D$7:$E$8,'[56]24'!$D$10:$E$12,'[56]24'!$D$14:$E$15,'[56]24'!$D$17:$E$19,'[56]24'!$D$22:$E$23,'[56]24'!$D$25:$E$27,'[56]24'!$D$33:$E$34,'[56]24'!$D$36:$E$38,'[56]24'!$D$40:$E$41,'[56]24'!$D$43:$E$45</definedName>
    <definedName name="T24?axis?R?НАП?">'[56]24'!$B$7:$B$8,'[56]24'!$B$10:$B$12,'[56]24'!$B$14:$B$15,'[56]24'!$B$17:$B$19,'[56]24'!$B$22:$B$23,'[56]24'!$B$25:$B$27,'[56]24'!$B$33:$B$34,'[56]24'!$B$36:$B$38,'[56]24'!$B$40:$B$41,'[56]24'!$B$43:$B$45</definedName>
    <definedName name="T24?axis?ПРД?БАЗ">'[44]24'!$I$6:$J$39,'[44]24'!$F$6:$G$39</definedName>
    <definedName name="T24?axis?ПРД?ПРЕД">'[44]24'!$K$6:$L$39,'[44]24'!$D$6:$E$39</definedName>
    <definedName name="T24?axis?ПРД?РЕГ" localSheetId="4">#REF!</definedName>
    <definedName name="T24?axis?ПРД?РЕГ" localSheetId="0">#REF!</definedName>
    <definedName name="T24?axis?ПРД?РЕГ" localSheetId="1">#REF!</definedName>
    <definedName name="T24?axis?ПРД?РЕГ" localSheetId="3">#REF!</definedName>
    <definedName name="T24?axis?ПРД?РЕГ">#REF!</definedName>
    <definedName name="T24?axis?ПФ?ПЛАН">'[44]24'!$I$6:$I$39,'[44]24'!$D$6:$D$39,'[44]24'!$K$6:$K$39,'[44]24'!$F$6:$F$38</definedName>
    <definedName name="T24?axis?ПФ?ФАКТ">'[44]24'!$J$6:$J$39,'[44]24'!$E$6:$E$39,'[44]24'!$L$6:$L$39,'[44]24'!$G$6:$G$39</definedName>
    <definedName name="T24?Data">'[44]24'!$D$6:$L$6, '[44]24'!$D$8:$L$18, '[44]24'!$D$20:$L$25, '[44]24'!$D$27:$L$37, '[44]24'!$D$39:$L$39</definedName>
    <definedName name="T24?item_ext?РОСТ" localSheetId="4">#REF!</definedName>
    <definedName name="T24?item_ext?РОСТ" localSheetId="0">#REF!</definedName>
    <definedName name="T24?item_ext?РОСТ" localSheetId="1">#REF!</definedName>
    <definedName name="T24?item_ext?РОСТ" localSheetId="3">#REF!</definedName>
    <definedName name="T24?item_ext?РОСТ">#REF!</definedName>
    <definedName name="T24?L1" localSheetId="4">#REF!</definedName>
    <definedName name="T24?L1" localSheetId="0">#REF!</definedName>
    <definedName name="T24?L1" localSheetId="1">#REF!</definedName>
    <definedName name="T24?L1" localSheetId="3">#REF!</definedName>
    <definedName name="T24?L1">#REF!</definedName>
    <definedName name="T24?L1.1">'[56]24'!$D$7:$E$8,'[56]24'!$D$10:$E$12</definedName>
    <definedName name="T24?L1.x" localSheetId="4">#REF!</definedName>
    <definedName name="T24?L1.x" localSheetId="0">#REF!</definedName>
    <definedName name="T24?L1.x" localSheetId="1">#REF!</definedName>
    <definedName name="T24?L1.x" localSheetId="3">#REF!</definedName>
    <definedName name="T24?L1.x">#REF!</definedName>
    <definedName name="T24?L2" localSheetId="4">#REF!</definedName>
    <definedName name="T24?L2" localSheetId="0">#REF!</definedName>
    <definedName name="T24?L2" localSheetId="1">#REF!</definedName>
    <definedName name="T24?L2" localSheetId="3">#REF!</definedName>
    <definedName name="T24?L2">#REF!</definedName>
    <definedName name="T24?L2.1" localSheetId="4">#REF!</definedName>
    <definedName name="T24?L2.1" localSheetId="0">#REF!</definedName>
    <definedName name="T24?L2.1" localSheetId="1">#REF!</definedName>
    <definedName name="T24?L2.1" localSheetId="3">#REF!</definedName>
    <definedName name="T24?L2.1">#REF!</definedName>
    <definedName name="T24?L2.2" localSheetId="4">#REF!</definedName>
    <definedName name="T24?L2.2" localSheetId="0">#REF!</definedName>
    <definedName name="T24?L2.2" localSheetId="1">#REF!</definedName>
    <definedName name="T24?L2.2" localSheetId="3">#REF!</definedName>
    <definedName name="T24?L2.2">#REF!</definedName>
    <definedName name="T24?L3" localSheetId="4">#REF!</definedName>
    <definedName name="T24?L3" localSheetId="0">#REF!</definedName>
    <definedName name="T24?L3" localSheetId="1">#REF!</definedName>
    <definedName name="T24?L3" localSheetId="3">#REF!</definedName>
    <definedName name="T24?L3">#REF!</definedName>
    <definedName name="T24?L4" localSheetId="4">#REF!</definedName>
    <definedName name="T24?L4" localSheetId="0">#REF!</definedName>
    <definedName name="T24?L4" localSheetId="1">#REF!</definedName>
    <definedName name="T24?L4" localSheetId="3">#REF!</definedName>
    <definedName name="T24?L4">#REF!</definedName>
    <definedName name="T24?L4.1">'[56]24'!$D$22:$E$23,'[56]24'!$D$25:$E$27</definedName>
    <definedName name="T24?L5" localSheetId="4">#REF!</definedName>
    <definedName name="T24?L5" localSheetId="0">#REF!</definedName>
    <definedName name="T24?L5" localSheetId="1">#REF!</definedName>
    <definedName name="T24?L5" localSheetId="3">#REF!</definedName>
    <definedName name="T24?L5">#REF!</definedName>
    <definedName name="T24?L5.1">'[56]24'!$D$33:$E$33,'[56]24'!$D$36:$E$38</definedName>
    <definedName name="T24?L5.x" localSheetId="4">#REF!</definedName>
    <definedName name="T24?L5.x" localSheetId="0">#REF!</definedName>
    <definedName name="T24?L5.x" localSheetId="1">#REF!</definedName>
    <definedName name="T24?L5.x" localSheetId="3">#REF!</definedName>
    <definedName name="T24?L5.x">#REF!</definedName>
    <definedName name="T24?L6" localSheetId="4">#REF!</definedName>
    <definedName name="T24?L6" localSheetId="0">#REF!</definedName>
    <definedName name="T24?L6" localSheetId="1">#REF!</definedName>
    <definedName name="T24?L6" localSheetId="3">#REF!</definedName>
    <definedName name="T24?L6">#REF!</definedName>
    <definedName name="T24?L6.1">'[56]24'!$D$40:$E$40,'[56]24'!$D$43:$E$45</definedName>
    <definedName name="T24?Name" localSheetId="4">#REF!</definedName>
    <definedName name="T24?Name" localSheetId="0">#REF!</definedName>
    <definedName name="T24?Name" localSheetId="1">#REF!</definedName>
    <definedName name="T24?Name" localSheetId="3">#REF!</definedName>
    <definedName name="T24?Name">#REF!</definedName>
    <definedName name="T24?Table" localSheetId="4">#REF!</definedName>
    <definedName name="T24?Table" localSheetId="0">#REF!</definedName>
    <definedName name="T24?Table" localSheetId="1">#REF!</definedName>
    <definedName name="T24?Table" localSheetId="3">#REF!</definedName>
    <definedName name="T24?Table">#REF!</definedName>
    <definedName name="T24?Title" localSheetId="4">#REF!</definedName>
    <definedName name="T24?Title" localSheetId="0">#REF!</definedName>
    <definedName name="T24?Title" localSheetId="1">#REF!</definedName>
    <definedName name="T24?Title" localSheetId="3">#REF!</definedName>
    <definedName name="T24?Title">#REF!</definedName>
    <definedName name="T24?unit?ПРЦ">'[44]24'!$D$22:$H$22, '[44]24'!$I$6:$L$6, '[44]24'!$I$8:$L$18, '[44]24'!$I$20:$L$25, '[44]24'!$I$27:$L$37, '[44]24'!$I$39:$L$39</definedName>
    <definedName name="T24?unit?ТРУБ">'[44]24'!$D$6:$H$6, '[44]24'!$D$8:$H$18, '[44]24'!$D$20:$H$21, '[44]24'!$D$23:$H$25, '[44]24'!$D$27:$H$37, '[44]24'!$D$39:$H$39</definedName>
    <definedName name="T24_1_Copy" localSheetId="4">#REF!</definedName>
    <definedName name="T24_1_Copy" localSheetId="0">#REF!</definedName>
    <definedName name="T24_1_Copy" localSheetId="1">#REF!</definedName>
    <definedName name="T24_1_Copy" localSheetId="3">#REF!</definedName>
    <definedName name="T24_1_Copy">#REF!</definedName>
    <definedName name="T24_1_Name" localSheetId="4">#REF!</definedName>
    <definedName name="T24_1_Name" localSheetId="0">#REF!</definedName>
    <definedName name="T24_1_Name" localSheetId="1">#REF!</definedName>
    <definedName name="T24_1_Name" localSheetId="3">#REF!</definedName>
    <definedName name="T24_1_Name">#REF!</definedName>
    <definedName name="T24_Copy1" localSheetId="4">#REF!</definedName>
    <definedName name="T24_Copy1" localSheetId="0">#REF!</definedName>
    <definedName name="T24_Copy1" localSheetId="1">#REF!</definedName>
    <definedName name="T24_Copy1" localSheetId="3">#REF!</definedName>
    <definedName name="T24_Copy1">#REF!</definedName>
    <definedName name="T24_Copy2" localSheetId="4">#REF!</definedName>
    <definedName name="T24_Copy2" localSheetId="0">#REF!</definedName>
    <definedName name="T24_Copy2" localSheetId="1">#REF!</definedName>
    <definedName name="T24_Copy2" localSheetId="3">#REF!</definedName>
    <definedName name="T24_Copy2">#REF!</definedName>
    <definedName name="T24_Protection">'[30]24'!$E$24:$H$37,'[30]24'!$B$35:$B$37,'[30]24'!$E$41:$H$42,'[30]24'!$J$8:$M$21,'[30]24'!$J$24:$M$37,'[30]24'!$J$41:$M$42,'[30]24'!$E$8:$H$21</definedName>
    <definedName name="T25.1?axis?C?СЦТ" localSheetId="4">#REF!</definedName>
    <definedName name="T25.1?axis?C?СЦТ" localSheetId="0">#REF!</definedName>
    <definedName name="T25.1?axis?C?СЦТ" localSheetId="1">#REF!</definedName>
    <definedName name="T25.1?axis?C?СЦТ" localSheetId="3">#REF!</definedName>
    <definedName name="T25.1?axis?C?СЦТ">#REF!</definedName>
    <definedName name="T25.1?axis?C?СЦТ?" localSheetId="4">#REF!</definedName>
    <definedName name="T25.1?axis?C?СЦТ?" localSheetId="0">#REF!</definedName>
    <definedName name="T25.1?axis?C?СЦТ?" localSheetId="1">#REF!</definedName>
    <definedName name="T25.1?axis?C?СЦТ?" localSheetId="3">#REF!</definedName>
    <definedName name="T25.1?axis?C?СЦТ?">#REF!</definedName>
    <definedName name="T25.1?axis?ПРД?БАЗ" localSheetId="4">#REF!,#REF!</definedName>
    <definedName name="T25.1?axis?ПРД?БАЗ" localSheetId="0">#REF!,#REF!</definedName>
    <definedName name="T25.1?axis?ПРД?БАЗ" localSheetId="1">#REF!,#REF!</definedName>
    <definedName name="T25.1?axis?ПРД?БАЗ" localSheetId="3">#REF!,#REF!</definedName>
    <definedName name="T25.1?axis?ПРД?БАЗ">#REF!,#REF!</definedName>
    <definedName name="T25.1?axis?ПРД?РЕГ" localSheetId="4">#REF!,#REF!</definedName>
    <definedName name="T25.1?axis?ПРД?РЕГ" localSheetId="0">#REF!,#REF!</definedName>
    <definedName name="T25.1?axis?ПРД?РЕГ" localSheetId="1">#REF!,#REF!</definedName>
    <definedName name="T25.1?axis?ПРД?РЕГ" localSheetId="3">#REF!,#REF!</definedName>
    <definedName name="T25.1?axis?ПРД?РЕГ">#REF!,#REF!</definedName>
    <definedName name="T25.1?Data" localSheetId="4">#REF!</definedName>
    <definedName name="T25.1?Data" localSheetId="0">#REF!</definedName>
    <definedName name="T25.1?Data" localSheetId="1">#REF!</definedName>
    <definedName name="T25.1?Data" localSheetId="3">#REF!</definedName>
    <definedName name="T25.1?Data">#REF!</definedName>
    <definedName name="T25.1?L1" localSheetId="4">#REF!</definedName>
    <definedName name="T25.1?L1" localSheetId="0">#REF!</definedName>
    <definedName name="T25.1?L1" localSheetId="1">#REF!</definedName>
    <definedName name="T25.1?L1" localSheetId="3">#REF!</definedName>
    <definedName name="T25.1?L1">#REF!</definedName>
    <definedName name="T25.1?L1.1" localSheetId="4">#REF!</definedName>
    <definedName name="T25.1?L1.1" localSheetId="0">#REF!</definedName>
    <definedName name="T25.1?L1.1" localSheetId="1">#REF!</definedName>
    <definedName name="T25.1?L1.1" localSheetId="3">#REF!</definedName>
    <definedName name="T25.1?L1.1">#REF!</definedName>
    <definedName name="T25.1?L1.2" localSheetId="4">#REF!</definedName>
    <definedName name="T25.1?L1.2" localSheetId="0">#REF!</definedName>
    <definedName name="T25.1?L1.2" localSheetId="1">#REF!</definedName>
    <definedName name="T25.1?L1.2" localSheetId="3">#REF!</definedName>
    <definedName name="T25.1?L1.2">#REF!</definedName>
    <definedName name="T25.1?L2" localSheetId="4">#REF!</definedName>
    <definedName name="T25.1?L2" localSheetId="0">#REF!</definedName>
    <definedName name="T25.1?L2" localSheetId="1">#REF!</definedName>
    <definedName name="T25.1?L2" localSheetId="3">#REF!</definedName>
    <definedName name="T25.1?L2">#REF!</definedName>
    <definedName name="T25.1?L2.1" localSheetId="4">#REF!</definedName>
    <definedName name="T25.1?L2.1" localSheetId="0">#REF!</definedName>
    <definedName name="T25.1?L2.1" localSheetId="1">#REF!</definedName>
    <definedName name="T25.1?L2.1" localSheetId="3">#REF!</definedName>
    <definedName name="T25.1?L2.1">#REF!</definedName>
    <definedName name="T25.1?L2.2" localSheetId="4">#REF!</definedName>
    <definedName name="T25.1?L2.2" localSheetId="0">#REF!</definedName>
    <definedName name="T25.1?L2.2" localSheetId="1">#REF!</definedName>
    <definedName name="T25.1?L2.2" localSheetId="3">#REF!</definedName>
    <definedName name="T25.1?L2.2">#REF!</definedName>
    <definedName name="T25.1?L3" localSheetId="4">#REF!</definedName>
    <definedName name="T25.1?L3" localSheetId="0">#REF!</definedName>
    <definedName name="T25.1?L3" localSheetId="1">#REF!</definedName>
    <definedName name="T25.1?L3" localSheetId="3">#REF!</definedName>
    <definedName name="T25.1?L3">#REF!</definedName>
    <definedName name="T25.1?L3.1" localSheetId="4">#REF!</definedName>
    <definedName name="T25.1?L3.1" localSheetId="0">#REF!</definedName>
    <definedName name="T25.1?L3.1" localSheetId="1">#REF!</definedName>
    <definedName name="T25.1?L3.1" localSheetId="3">#REF!</definedName>
    <definedName name="T25.1?L3.1">#REF!</definedName>
    <definedName name="T25.1?L3.2" localSheetId="4">#REF!</definedName>
    <definedName name="T25.1?L3.2" localSheetId="0">#REF!</definedName>
    <definedName name="T25.1?L3.2" localSheetId="1">#REF!</definedName>
    <definedName name="T25.1?L3.2" localSheetId="3">#REF!</definedName>
    <definedName name="T25.1?L3.2">#REF!</definedName>
    <definedName name="T25.1?L4" localSheetId="4">#REF!</definedName>
    <definedName name="T25.1?L4" localSheetId="0">#REF!</definedName>
    <definedName name="T25.1?L4" localSheetId="1">#REF!</definedName>
    <definedName name="T25.1?L4" localSheetId="3">#REF!</definedName>
    <definedName name="T25.1?L4">#REF!</definedName>
    <definedName name="T25.1?L4.1" localSheetId="4">#REF!</definedName>
    <definedName name="T25.1?L4.1" localSheetId="0">#REF!</definedName>
    <definedName name="T25.1?L4.1" localSheetId="1">#REF!</definedName>
    <definedName name="T25.1?L4.1" localSheetId="3">#REF!</definedName>
    <definedName name="T25.1?L4.1">#REF!</definedName>
    <definedName name="T25.1?L4.2" localSheetId="4">#REF!</definedName>
    <definedName name="T25.1?L4.2" localSheetId="0">#REF!</definedName>
    <definedName name="T25.1?L4.2" localSheetId="1">#REF!</definedName>
    <definedName name="T25.1?L4.2" localSheetId="3">#REF!</definedName>
    <definedName name="T25.1?L4.2">#REF!</definedName>
    <definedName name="T25.1?L5" localSheetId="4">#REF!</definedName>
    <definedName name="T25.1?L5" localSheetId="0">#REF!</definedName>
    <definedName name="T25.1?L5" localSheetId="1">#REF!</definedName>
    <definedName name="T25.1?L5" localSheetId="3">#REF!</definedName>
    <definedName name="T25.1?L5">#REF!</definedName>
    <definedName name="T25.1?L5.1" localSheetId="4">#REF!</definedName>
    <definedName name="T25.1?L5.1" localSheetId="0">#REF!</definedName>
    <definedName name="T25.1?L5.1" localSheetId="1">#REF!</definedName>
    <definedName name="T25.1?L5.1" localSheetId="3">#REF!</definedName>
    <definedName name="T25.1?L5.1">#REF!</definedName>
    <definedName name="T25.1?L5.2" localSheetId="4">#REF!</definedName>
    <definedName name="T25.1?L5.2" localSheetId="0">#REF!</definedName>
    <definedName name="T25.1?L5.2" localSheetId="1">#REF!</definedName>
    <definedName name="T25.1?L5.2" localSheetId="3">#REF!</definedName>
    <definedName name="T25.1?L5.2">#REF!</definedName>
    <definedName name="T25.1?Name" localSheetId="4">#REF!</definedName>
    <definedName name="T25.1?Name" localSheetId="0">#REF!</definedName>
    <definedName name="T25.1?Name" localSheetId="1">#REF!</definedName>
    <definedName name="T25.1?Name" localSheetId="3">#REF!</definedName>
    <definedName name="T25.1?Name">#REF!</definedName>
    <definedName name="T25.1?Table" localSheetId="4">#REF!</definedName>
    <definedName name="T25.1?Table" localSheetId="0">#REF!</definedName>
    <definedName name="T25.1?Table" localSheetId="1">#REF!</definedName>
    <definedName name="T25.1?Table" localSheetId="3">#REF!</definedName>
    <definedName name="T25.1?Table">#REF!</definedName>
    <definedName name="T25.1?Title" localSheetId="4">#REF!</definedName>
    <definedName name="T25.1?Title" localSheetId="0">#REF!</definedName>
    <definedName name="T25.1?Title" localSheetId="1">#REF!</definedName>
    <definedName name="T25.1?Title" localSheetId="3">#REF!</definedName>
    <definedName name="T25.1?Title">#REF!</definedName>
    <definedName name="T25.1?unit?ПРЦ" localSheetId="4">#REF!</definedName>
    <definedName name="T25.1?unit?ПРЦ" localSheetId="0">#REF!</definedName>
    <definedName name="T25.1?unit?ПРЦ" localSheetId="1">#REF!</definedName>
    <definedName name="T25.1?unit?ПРЦ" localSheetId="3">#REF!</definedName>
    <definedName name="T25.1?unit?ПРЦ">#REF!</definedName>
    <definedName name="T25.1?unit?РУБ.ГКАЛ" localSheetId="4">#REF!,#REF!</definedName>
    <definedName name="T25.1?unit?РУБ.ГКАЛ" localSheetId="0">#REF!,#REF!</definedName>
    <definedName name="T25.1?unit?РУБ.ГКАЛ" localSheetId="1">#REF!,#REF!</definedName>
    <definedName name="T25.1?unit?РУБ.ГКАЛ" localSheetId="3">#REF!,#REF!</definedName>
    <definedName name="T25.1?unit?РУБ.ГКАЛ">#REF!,#REF!</definedName>
    <definedName name="T25.1?unit?ТГКАЛ" localSheetId="4">#REF!</definedName>
    <definedName name="T25.1?unit?ТГКАЛ" localSheetId="0">#REF!</definedName>
    <definedName name="T25.1?unit?ТГКАЛ" localSheetId="1">#REF!</definedName>
    <definedName name="T25.1?unit?ТГКАЛ" localSheetId="3">#REF!</definedName>
    <definedName name="T25.1?unit?ТГКАЛ">#REF!</definedName>
    <definedName name="T25.1?unit?ТРУБ" localSheetId="4">#REF!</definedName>
    <definedName name="T25.1?unit?ТРУБ" localSheetId="0">#REF!</definedName>
    <definedName name="T25.1?unit?ТРУБ" localSheetId="1">#REF!</definedName>
    <definedName name="T25.1?unit?ТРУБ" localSheetId="3">#REF!</definedName>
    <definedName name="T25.1?unit?ТРУБ">#REF!</definedName>
    <definedName name="T25?axis?R?ВРАС" localSheetId="4">#REF!</definedName>
    <definedName name="T25?axis?R?ВРАС" localSheetId="0">#REF!</definedName>
    <definedName name="T25?axis?R?ВРАС" localSheetId="1">#REF!</definedName>
    <definedName name="T25?axis?R?ВРАС" localSheetId="3">#REF!</definedName>
    <definedName name="T25?axis?R?ВРАС">#REF!</definedName>
    <definedName name="T25?axis?R?ВРАС?" localSheetId="4">#REF!</definedName>
    <definedName name="T25?axis?R?ВРАС?" localSheetId="0">#REF!</definedName>
    <definedName name="T25?axis?R?ВРАС?" localSheetId="1">#REF!</definedName>
    <definedName name="T25?axis?R?ВРАС?" localSheetId="3">#REF!</definedName>
    <definedName name="T25?axis?R?ВРАС?">#REF!</definedName>
    <definedName name="T25?axis?R?ДОГОВОР">'[44]25'!$G$19:$O$20, '[44]25'!$G$9:$O$10, '[44]25'!$G$14:$O$15, '[44]25'!$G$24:$O$24, '[44]25'!$G$29:$O$34, '[44]25'!$G$38:$O$40</definedName>
    <definedName name="T25?axis?R?ДОГОВОР?">'[44]25'!$E$19:$E$20, '[44]25'!$E$9:$E$10, '[44]25'!$E$14:$E$15, '[44]25'!$E$24, '[44]25'!$E$29:$E$34, '[44]25'!$E$38:$E$40</definedName>
    <definedName name="T25?axis?ПРД?БАЗ" localSheetId="4">#REF!</definedName>
    <definedName name="T25?axis?ПРД?БАЗ" localSheetId="0">#REF!</definedName>
    <definedName name="T25?axis?ПРД?БАЗ" localSheetId="1">#REF!</definedName>
    <definedName name="T25?axis?ПРД?БАЗ" localSheetId="3">#REF!</definedName>
    <definedName name="T25?axis?ПРД?БАЗ">#REF!</definedName>
    <definedName name="T25?axis?ПРД?ПРЕД" localSheetId="4">#REF!</definedName>
    <definedName name="T25?axis?ПРД?ПРЕД" localSheetId="0">#REF!</definedName>
    <definedName name="T25?axis?ПРД?ПРЕД" localSheetId="1">#REF!</definedName>
    <definedName name="T25?axis?ПРД?ПРЕД" localSheetId="3">#REF!</definedName>
    <definedName name="T25?axis?ПРД?ПРЕД">#REF!</definedName>
    <definedName name="T25?axis?ПРД?РЕГ" localSheetId="4">#REF!</definedName>
    <definedName name="T25?axis?ПРД?РЕГ" localSheetId="0">#REF!</definedName>
    <definedName name="T25?axis?ПРД?РЕГ" localSheetId="1">#REF!</definedName>
    <definedName name="T25?axis?ПРД?РЕГ" localSheetId="3">#REF!</definedName>
    <definedName name="T25?axis?ПРД?РЕГ">#REF!</definedName>
    <definedName name="T25?axis?ПФ?ПЛАН">'[44]25'!$I$7:$I$51,         '[44]25'!$L$7:$L$51</definedName>
    <definedName name="T25?axis?ПФ?ФАКТ">'[44]25'!$J$7:$J$51,         '[44]25'!$M$7:$M$51</definedName>
    <definedName name="T25?Data" localSheetId="4">#REF!</definedName>
    <definedName name="T25?Data" localSheetId="0">#REF!</definedName>
    <definedName name="T25?Data" localSheetId="1">#REF!</definedName>
    <definedName name="T25?Data" localSheetId="3">#REF!</definedName>
    <definedName name="T25?Data">#REF!</definedName>
    <definedName name="T25?item_ext?РОСТ" localSheetId="4">#REF!</definedName>
    <definedName name="T25?item_ext?РОСТ" localSheetId="0">#REF!</definedName>
    <definedName name="T25?item_ext?РОСТ" localSheetId="1">#REF!</definedName>
    <definedName name="T25?item_ext?РОСТ" localSheetId="3">#REF!</definedName>
    <definedName name="T25?item_ext?РОСТ">#REF!</definedName>
    <definedName name="T25?item_ext?РОСТ2" localSheetId="4">#REF!</definedName>
    <definedName name="T25?item_ext?РОСТ2" localSheetId="0">#REF!</definedName>
    <definedName name="T25?item_ext?РОСТ2" localSheetId="1">#REF!</definedName>
    <definedName name="T25?item_ext?РОСТ2" localSheetId="3">#REF!</definedName>
    <definedName name="T25?item_ext?РОСТ2">#REF!</definedName>
    <definedName name="T25?L1" xml:space="preserve"> '[44]25'!$A$17:$O$17,  '[44]25'!$A$7:$O$7,  '[44]25'!$A$12:$O$12,  '[44]25'!$A$22:$O$22,  '[44]25'!$A$26:$O$26,  '[44]25'!$A$36:$O$36</definedName>
    <definedName name="T25?L1.1">'[44]25'!$A$19:$O$20, '[44]25'!$A$31:$O$31, '[44]25'!$A$9:$O$10, '[44]25'!$A$14:$O$15, '[44]25'!$A$24:$O$24, '[44]25'!$A$29:$O$29, '[44]25'!$A$33:$O$33, '[44]25'!$A$38:$O$40</definedName>
    <definedName name="T25?L1.2" localSheetId="4">#REF!</definedName>
    <definedName name="T25?L1.2" localSheetId="0">#REF!</definedName>
    <definedName name="T25?L1.2" localSheetId="1">#REF!</definedName>
    <definedName name="T25?L1.2" localSheetId="3">#REF!</definedName>
    <definedName name="T25?L1.2">#REF!</definedName>
    <definedName name="T25?L1.2.1" xml:space="preserve"> '[44]25'!$A$32:$O$32,     '[44]25'!$A$30:$O$30,     '[44]25'!$A$34:$O$34</definedName>
    <definedName name="T25?L2" localSheetId="4">#REF!</definedName>
    <definedName name="T25?L2" localSheetId="0">#REF!</definedName>
    <definedName name="T25?L2" localSheetId="1">#REF!</definedName>
    <definedName name="T25?L2" localSheetId="3">#REF!</definedName>
    <definedName name="T25?L2">#REF!</definedName>
    <definedName name="T25?L2.1" localSheetId="4">#REF!</definedName>
    <definedName name="T25?L2.1" localSheetId="0">#REF!</definedName>
    <definedName name="T25?L2.1" localSheetId="1">#REF!</definedName>
    <definedName name="T25?L2.1" localSheetId="3">#REF!</definedName>
    <definedName name="T25?L2.1">#REF!</definedName>
    <definedName name="T25?L2.1.1" localSheetId="4">#REF!</definedName>
    <definedName name="T25?L2.1.1" localSheetId="0">#REF!</definedName>
    <definedName name="T25?L2.1.1" localSheetId="1">#REF!</definedName>
    <definedName name="T25?L2.1.1" localSheetId="3">#REF!</definedName>
    <definedName name="T25?L2.1.1">#REF!</definedName>
    <definedName name="T25?L2.1.2" localSheetId="4">#REF!</definedName>
    <definedName name="T25?L2.1.2" localSheetId="0">#REF!</definedName>
    <definedName name="T25?L2.1.2" localSheetId="1">#REF!</definedName>
    <definedName name="T25?L2.1.2" localSheetId="3">#REF!</definedName>
    <definedName name="T25?L2.1.2">#REF!</definedName>
    <definedName name="T25?L2.2" localSheetId="4">#REF!</definedName>
    <definedName name="T25?L2.2" localSheetId="0">#REF!</definedName>
    <definedName name="T25?L2.2" localSheetId="1">#REF!</definedName>
    <definedName name="T25?L2.2" localSheetId="3">#REF!</definedName>
    <definedName name="T25?L2.2">#REF!</definedName>
    <definedName name="T25?L2.2.1" localSheetId="4">#REF!</definedName>
    <definedName name="T25?L2.2.1" localSheetId="0">#REF!</definedName>
    <definedName name="T25?L2.2.1" localSheetId="1">#REF!</definedName>
    <definedName name="T25?L2.2.1" localSheetId="3">#REF!</definedName>
    <definedName name="T25?L2.2.1">#REF!</definedName>
    <definedName name="T25?L2.2.2" localSheetId="4">#REF!</definedName>
    <definedName name="T25?L2.2.2" localSheetId="0">#REF!</definedName>
    <definedName name="T25?L2.2.2" localSheetId="1">#REF!</definedName>
    <definedName name="T25?L2.2.2" localSheetId="3">#REF!</definedName>
    <definedName name="T25?L2.2.2">#REF!</definedName>
    <definedName name="T25?L2.2.3" localSheetId="4">#REF!</definedName>
    <definedName name="T25?L2.2.3" localSheetId="0">#REF!</definedName>
    <definedName name="T25?L2.2.3" localSheetId="1">#REF!</definedName>
    <definedName name="T25?L2.2.3" localSheetId="3">#REF!</definedName>
    <definedName name="T25?L2.2.3">#REF!</definedName>
    <definedName name="T25?L2.2.4" localSheetId="4">#REF!</definedName>
    <definedName name="T25?L2.2.4" localSheetId="0">#REF!</definedName>
    <definedName name="T25?L2.2.4" localSheetId="1">#REF!</definedName>
    <definedName name="T25?L2.2.4" localSheetId="3">#REF!</definedName>
    <definedName name="T25?L2.2.4">#REF!</definedName>
    <definedName name="T25?L3">'[56]25'!$D$17:$E$17,'[56]25'!$D$20:$E$22</definedName>
    <definedName name="T25?L4">'[56]25'!$D$24:$E$25,'[56]25'!$D$27:$E$29</definedName>
    <definedName name="T25?L5">'[56]25'!$D$31:$E$31,'[56]25'!$D$34:$E$36</definedName>
    <definedName name="T25?L6">'[56]25'!$D$38:$E$38,'[56]25'!$D$41:$E$43</definedName>
    <definedName name="T25?Name" localSheetId="4">#REF!</definedName>
    <definedName name="T25?Name" localSheetId="0">#REF!</definedName>
    <definedName name="T25?Name" localSheetId="1">#REF!</definedName>
    <definedName name="T25?Name" localSheetId="3">#REF!</definedName>
    <definedName name="T25?Name">#REF!</definedName>
    <definedName name="T25?Table" localSheetId="4">#REF!</definedName>
    <definedName name="T25?Table" localSheetId="0">#REF!</definedName>
    <definedName name="T25?Table" localSheetId="1">#REF!</definedName>
    <definedName name="T25?Table" localSheetId="3">#REF!</definedName>
    <definedName name="T25?Table">#REF!</definedName>
    <definedName name="T25?Title" localSheetId="4">#REF!</definedName>
    <definedName name="T25?Title" localSheetId="0">#REF!</definedName>
    <definedName name="T25?Title" localSheetId="1">#REF!</definedName>
    <definedName name="T25?Title" localSheetId="3">#REF!</definedName>
    <definedName name="T25?Title">#REF!</definedName>
    <definedName name="T25?unit?ГА" xml:space="preserve"> '[44]25'!$G$32:$K$32,     '[44]25'!$G$27:$K$27,     '[44]25'!$G$30:$K$30,     '[44]25'!$G$34:$K$34</definedName>
    <definedName name="T25?unit?МКВТЧ">'[56]25'!$D$9:$E$15,'[56]25'!$D$24:$E$29</definedName>
    <definedName name="T25?unit?ПРЦ" localSheetId="4">#REF!</definedName>
    <definedName name="T25?unit?ПРЦ" localSheetId="0">#REF!</definedName>
    <definedName name="T25?unit?ПРЦ" localSheetId="1">#REF!</definedName>
    <definedName name="T25?unit?ПРЦ" localSheetId="3">#REF!</definedName>
    <definedName name="T25?unit?ПРЦ">#REF!</definedName>
    <definedName name="T25?unit?РУБ.МВТЧ">'[56]25'!$D$38:$E$43,'[56]25'!$D$6:$E$8</definedName>
    <definedName name="T25?unit?ТРУБ" xml:space="preserve"> '[44]25'!$G$31:$K$31,     '[44]25'!$G$6:$K$26,     '[44]25'!$G$29:$K$29,     '[44]25'!$G$33:$K$33,     '[44]25'!$G$36:$K$51</definedName>
    <definedName name="T25_1_Copy" localSheetId="4">#REF!</definedName>
    <definedName name="T25_1_Copy" localSheetId="0">#REF!</definedName>
    <definedName name="T25_1_Copy" localSheetId="1">#REF!</definedName>
    <definedName name="T25_1_Copy" localSheetId="3">#REF!</definedName>
    <definedName name="T25_1_Copy">#REF!</definedName>
    <definedName name="T25_1_Name" localSheetId="4">#REF!</definedName>
    <definedName name="T25_1_Name" localSheetId="0">#REF!</definedName>
    <definedName name="T25_1_Name" localSheetId="1">#REF!</definedName>
    <definedName name="T25_1_Name" localSheetId="3">#REF!</definedName>
    <definedName name="T25_1_Name">#REF!</definedName>
    <definedName name="T25_Copy1" localSheetId="4">#REF!</definedName>
    <definedName name="T25_Copy1" localSheetId="0">#REF!</definedName>
    <definedName name="T25_Copy1" localSheetId="1">#REF!</definedName>
    <definedName name="T25_Copy1" localSheetId="3">#REF!</definedName>
    <definedName name="T25_Copy1">#REF!</definedName>
    <definedName name="T25_Copy2" localSheetId="4">#REF!</definedName>
    <definedName name="T25_Copy2" localSheetId="0">#REF!</definedName>
    <definedName name="T25_Copy2" localSheetId="1">#REF!</definedName>
    <definedName name="T25_Copy2" localSheetId="3">#REF!</definedName>
    <definedName name="T25_Copy2">#REF!</definedName>
    <definedName name="T25_Copy3" localSheetId="4">#REF!</definedName>
    <definedName name="T25_Copy3" localSheetId="0">#REF!</definedName>
    <definedName name="T25_Copy3" localSheetId="1">#REF!</definedName>
    <definedName name="T25_Copy3" localSheetId="3">#REF!</definedName>
    <definedName name="T25_Copy3">#REF!</definedName>
    <definedName name="T25_Copy4" localSheetId="4">#REF!</definedName>
    <definedName name="T25_Copy4" localSheetId="0">#REF!</definedName>
    <definedName name="T25_Copy4" localSheetId="1">#REF!</definedName>
    <definedName name="T25_Copy4" localSheetId="3">#REF!</definedName>
    <definedName name="T25_Copy4">#REF!</definedName>
    <definedName name="T25_protection" localSheetId="4">[0]!P1_T25_protection,[0]!P2_T25_protection</definedName>
    <definedName name="T25_protection" localSheetId="0">[2]!P1_T25_protection,[2]!P2_T25_protection</definedName>
    <definedName name="T25_protection" localSheetId="1">P1_T25_protection,P2_T25_protection</definedName>
    <definedName name="T25_protection" localSheetId="2">P1_T25_protection,P2_T25_protection</definedName>
    <definedName name="T25_protection" localSheetId="3">[0]!P1_T25_protection,[0]!P2_T25_protection</definedName>
    <definedName name="T25_protection">P1_T25_protection,P2_T25_protection</definedName>
    <definedName name="T26?axis?R?ВРАС">'[30]26'!$C$34:$N$36,'[30]26'!$C$22:$N$24</definedName>
    <definedName name="T26?axis?R?ВРАС?">'[30]26'!$B$34:$B$36,'[30]26'!$B$22:$B$24</definedName>
    <definedName name="T26?axis?ПРД?БАЗ">'[44]26'!$I$6:$J$20,'[44]26'!$F$6:$G$20</definedName>
    <definedName name="T26?axis?ПРД?ПРЕД">'[44]26'!$K$6:$L$20,'[44]26'!$D$6:$E$20</definedName>
    <definedName name="T26?axis?ПРД?РЕГ" localSheetId="4">#REF!</definedName>
    <definedName name="T26?axis?ПРД?РЕГ" localSheetId="0">#REF!</definedName>
    <definedName name="T26?axis?ПРД?РЕГ" localSheetId="1">#REF!</definedName>
    <definedName name="T26?axis?ПРД?РЕГ" localSheetId="3">#REF!</definedName>
    <definedName name="T26?axis?ПРД?РЕГ">#REF!</definedName>
    <definedName name="T26?axis?ПФ?ПЛАН">'[44]26'!$I$6:$I$20,'[44]26'!$D$6:$D$20,'[44]26'!$K$6:$K$20,'[44]26'!$F$6:$F$20</definedName>
    <definedName name="T26?axis?ПФ?ФАКТ">'[44]26'!$J$6:$J$20,'[44]26'!$E$6:$E$20,'[44]26'!$L$6:$L$20,'[44]26'!$G$6:$G$20</definedName>
    <definedName name="T26?Data">'[44]26'!$D$6:$L$8, '[44]26'!$D$10:$L$20</definedName>
    <definedName name="T26?item_ext?РОСТ" localSheetId="4">'[55]поощрение (ДВ)'!#REF!</definedName>
    <definedName name="T26?item_ext?РОСТ" localSheetId="0">'[55]поощрение (ДВ)'!#REF!</definedName>
    <definedName name="T26?item_ext?РОСТ" localSheetId="1">'[55]поощрение (ДВ)'!#REF!</definedName>
    <definedName name="T26?item_ext?РОСТ" localSheetId="3">'[55]поощрение (ДВ)'!#REF!</definedName>
    <definedName name="T26?item_ext?РОСТ">'[55]поощрение (ДВ)'!#REF!</definedName>
    <definedName name="T26?L1">'[30]26'!$F$8:$N$8,'[30]26'!$C$8:$D$8</definedName>
    <definedName name="T26?L1.1">'[30]26'!$F$10:$N$10,'[30]26'!$C$10:$D$10</definedName>
    <definedName name="T26?L1.2" localSheetId="4">#REF!</definedName>
    <definedName name="T26?L1.2" localSheetId="0">#REF!</definedName>
    <definedName name="T26?L1.2" localSheetId="1">#REF!</definedName>
    <definedName name="T26?L1.2" localSheetId="3">#REF!</definedName>
    <definedName name="T26?L1.2">#REF!</definedName>
    <definedName name="T26?L1.3" localSheetId="4">#REF!</definedName>
    <definedName name="T26?L1.3" localSheetId="0">#REF!</definedName>
    <definedName name="T26?L1.3" localSheetId="1">#REF!</definedName>
    <definedName name="T26?L1.3" localSheetId="3">#REF!</definedName>
    <definedName name="T26?L1.3">#REF!</definedName>
    <definedName name="T26?L2">'[30]26'!$F$11:$N$11,'[30]26'!$C$11:$D$11</definedName>
    <definedName name="T26?L2.1">'[30]26'!$F$13:$N$13,'[30]26'!$C$13:$D$13</definedName>
    <definedName name="T26?L2.7" localSheetId="4">'[55]поощрение (ДВ)'!#REF!</definedName>
    <definedName name="T26?L2.7" localSheetId="0">'[55]поощрение (ДВ)'!#REF!</definedName>
    <definedName name="T26?L2.7" localSheetId="1">'[55]поощрение (ДВ)'!#REF!</definedName>
    <definedName name="T26?L2.7" localSheetId="3">'[55]поощрение (ДВ)'!#REF!</definedName>
    <definedName name="T26?L2.7">'[55]поощрение (ДВ)'!#REF!</definedName>
    <definedName name="T26?L2.8" localSheetId="4">'[55]поощрение (ДВ)'!#REF!</definedName>
    <definedName name="T26?L2.8" localSheetId="0">'[55]поощрение (ДВ)'!#REF!</definedName>
    <definedName name="T26?L2.8" localSheetId="1">'[55]поощрение (ДВ)'!#REF!</definedName>
    <definedName name="T26?L2.8" localSheetId="3">'[55]поощрение (ДВ)'!#REF!</definedName>
    <definedName name="T26?L2.8">'[55]поощрение (ДВ)'!#REF!</definedName>
    <definedName name="T26?L3">'[30]26'!$F$14:$N$14,'[30]26'!$C$14:$D$14</definedName>
    <definedName name="T26?L4">'[30]26'!$F$15:$N$15,'[30]26'!$C$15:$D$15</definedName>
    <definedName name="T26?L5">'[30]26'!$F$16:$N$16,'[30]26'!$C$16:$D$16</definedName>
    <definedName name="T26?L5.1">'[30]26'!$F$18:$N$18,'[30]26'!$C$18:$D$18</definedName>
    <definedName name="T26?L5.2">'[30]26'!$F$19:$N$19,'[30]26'!$C$19:$D$19</definedName>
    <definedName name="T26?L5.3">'[30]26'!$F$20:$N$20,'[30]26'!$C$20:$D$20</definedName>
    <definedName name="T26?L5.3.x">'[30]26'!$F$22:$N$24,'[30]26'!$C$22:$D$24</definedName>
    <definedName name="T26?L6">'[30]26'!$F$26:$N$26,'[30]26'!$C$26:$D$26</definedName>
    <definedName name="T26?L7">'[30]26'!$F$27:$N$27,'[30]26'!$C$27:$D$27</definedName>
    <definedName name="T26?L7.1">'[30]26'!$F$29:$N$29,'[30]26'!$C$29:$D$29</definedName>
    <definedName name="T26?L7.2">'[30]26'!$F$30:$N$30,'[30]26'!$C$30:$D$30</definedName>
    <definedName name="T26?L7.3">'[30]26'!$F$31:$N$31,'[30]26'!$C$31:$D$31</definedName>
    <definedName name="T26?L7.4">'[30]26'!$F$32:$N$32,'[30]26'!$C$32:$D$32</definedName>
    <definedName name="T26?L7.4.x">'[30]26'!$F$34:$N$36,'[30]26'!$C$34:$D$36</definedName>
    <definedName name="T26?L8">'[30]26'!$F$38:$N$38,'[30]26'!$C$38:$D$38</definedName>
    <definedName name="T26?Name" localSheetId="4">'[55]поощрение (ДВ)'!#REF!</definedName>
    <definedName name="T26?Name" localSheetId="0">'[55]поощрение (ДВ)'!#REF!</definedName>
    <definedName name="T26?Name" localSheetId="1">'[55]поощрение (ДВ)'!#REF!</definedName>
    <definedName name="T26?Name" localSheetId="3">'[55]поощрение (ДВ)'!#REF!</definedName>
    <definedName name="T26?Name">'[55]поощрение (ДВ)'!#REF!</definedName>
    <definedName name="T26?Table" localSheetId="4">#REF!</definedName>
    <definedName name="T26?Table" localSheetId="0">#REF!</definedName>
    <definedName name="T26?Table" localSheetId="1">#REF!</definedName>
    <definedName name="T26?Table" localSheetId="3">#REF!</definedName>
    <definedName name="T26?Table">#REF!</definedName>
    <definedName name="T26?Title" localSheetId="4">#REF!</definedName>
    <definedName name="T26?Title" localSheetId="0">#REF!</definedName>
    <definedName name="T26?Title" localSheetId="1">#REF!</definedName>
    <definedName name="T26?Title" localSheetId="3">#REF!</definedName>
    <definedName name="T26?Title">#REF!</definedName>
    <definedName name="T26?unit?МКВТЧ" localSheetId="4">#REF!,#REF!</definedName>
    <definedName name="T26?unit?МКВТЧ" localSheetId="0">#REF!,#REF!</definedName>
    <definedName name="T26?unit?МКВТЧ" localSheetId="1">#REF!,#REF!</definedName>
    <definedName name="T26?unit?МКВТЧ" localSheetId="3">#REF!,#REF!</definedName>
    <definedName name="T26?unit?МКВТЧ">#REF!,#REF!</definedName>
    <definedName name="T26?unit?ПРЦ" localSheetId="4">'[55]поощрение (ДВ)'!#REF!</definedName>
    <definedName name="T26?unit?ПРЦ" localSheetId="0">'[55]поощрение (ДВ)'!#REF!</definedName>
    <definedName name="T26?unit?ПРЦ" localSheetId="1">'[55]поощрение (ДВ)'!#REF!</definedName>
    <definedName name="T26?unit?ПРЦ" localSheetId="3">'[55]поощрение (ДВ)'!#REF!</definedName>
    <definedName name="T26?unit?ПРЦ">'[55]поощрение (ДВ)'!#REF!</definedName>
    <definedName name="T26?unit?РУБ.ТКВТЧ" localSheetId="4">#REF!</definedName>
    <definedName name="T26?unit?РУБ.ТКВТЧ" localSheetId="0">#REF!</definedName>
    <definedName name="T26?unit?РУБ.ТКВТЧ" localSheetId="1">#REF!</definedName>
    <definedName name="T26?unit?РУБ.ТКВТЧ" localSheetId="3">#REF!</definedName>
    <definedName name="T26?unit?РУБ.ТКВТЧ">#REF!</definedName>
    <definedName name="T26?unit?ТРУБ" localSheetId="4">#REF!</definedName>
    <definedName name="T26?unit?ТРУБ" localSheetId="0">#REF!</definedName>
    <definedName name="T26?unit?ТРУБ" localSheetId="1">#REF!</definedName>
    <definedName name="T26?unit?ТРУБ" localSheetId="3">#REF!</definedName>
    <definedName name="T26?unit?ТРУБ">#REF!</definedName>
    <definedName name="T26_Protection" localSheetId="4">'[30]26'!$K$34:$N$36,'[30]26'!$B$22:$B$24,[0]!P1_T26_Protection,[0]!P2_T26_Protection</definedName>
    <definedName name="T26_Protection" localSheetId="0">'[30]26'!$K$34:$N$36,'[30]26'!$B$22:$B$24,[2]!P1_T26_Protection,[2]!P2_T26_Protection</definedName>
    <definedName name="T26_Protection" localSheetId="1">'[30]26'!$K$34:$N$36,'[30]26'!$B$22:$B$24,P1_T26_Protection,P2_T26_Protection</definedName>
    <definedName name="T26_Protection" localSheetId="2">'[30]26'!$K$34:$N$36,'[30]26'!$B$22:$B$24,P1_T26_Protection,P2_T26_Protection</definedName>
    <definedName name="T26_Protection" localSheetId="3">'[30]26'!$K$34:$N$36,'[30]26'!$B$22:$B$24,[0]!P1_T26_Protection,[0]!P2_T26_Protection</definedName>
    <definedName name="T26_Protection">'[30]26'!$K$34:$N$36,'[30]26'!$B$22:$B$24,P1_T26_Protection,P2_T26_Protection</definedName>
    <definedName name="T27?axis?C?НАП" localSheetId="4">#REF!,#REF!</definedName>
    <definedName name="T27?axis?C?НАП" localSheetId="0">#REF!,#REF!</definedName>
    <definedName name="T27?axis?C?НАП" localSheetId="1">#REF!,#REF!</definedName>
    <definedName name="T27?axis?C?НАП" localSheetId="3">#REF!,#REF!</definedName>
    <definedName name="T27?axis?C?НАП">#REF!,#REF!</definedName>
    <definedName name="T27?axis?C?НАП?" localSheetId="4">#REF!,#REF!</definedName>
    <definedName name="T27?axis?C?НАП?" localSheetId="0">#REF!,#REF!</definedName>
    <definedName name="T27?axis?C?НАП?" localSheetId="1">#REF!,#REF!</definedName>
    <definedName name="T27?axis?C?НАП?" localSheetId="3">#REF!,#REF!</definedName>
    <definedName name="T27?axis?C?НАП?">#REF!,#REF!</definedName>
    <definedName name="T27?axis?C?ПОТ" localSheetId="4">#REF!,#REF!</definedName>
    <definedName name="T27?axis?C?ПОТ" localSheetId="0">#REF!,#REF!</definedName>
    <definedName name="T27?axis?C?ПОТ" localSheetId="1">#REF!,#REF!</definedName>
    <definedName name="T27?axis?C?ПОТ" localSheetId="3">#REF!,#REF!</definedName>
    <definedName name="T27?axis?C?ПОТ">#REF!,#REF!</definedName>
    <definedName name="T27?axis?C?ПОТ?" localSheetId="4">#REF!,#REF!</definedName>
    <definedName name="T27?axis?C?ПОТ?" localSheetId="0">#REF!,#REF!</definedName>
    <definedName name="T27?axis?C?ПОТ?" localSheetId="1">#REF!,#REF!</definedName>
    <definedName name="T27?axis?C?ПОТ?" localSheetId="3">#REF!,#REF!</definedName>
    <definedName name="T27?axis?C?ПОТ?">#REF!,#REF!</definedName>
    <definedName name="T27?axis?R?ВРАС">'[30]27'!$C$34:$S$36,'[30]27'!$C$22:$S$24</definedName>
    <definedName name="T27?axis?R?ВРАС?">'[30]27'!$B$34:$B$36,'[30]27'!$B$22:$B$24</definedName>
    <definedName name="T27?axis?ПРД?БАЗ">'[44]27'!$I$6:$J$11,'[44]27'!$F$6:$G$11</definedName>
    <definedName name="T27?axis?ПРД?ПРЕД">'[44]27'!$K$6:$L$11,'[44]27'!$D$6:$E$11</definedName>
    <definedName name="T27?axis?ПРД?РЕГ" localSheetId="4">#REF!</definedName>
    <definedName name="T27?axis?ПРД?РЕГ" localSheetId="0">#REF!</definedName>
    <definedName name="T27?axis?ПРД?РЕГ" localSheetId="1">#REF!</definedName>
    <definedName name="T27?axis?ПРД?РЕГ" localSheetId="3">#REF!</definedName>
    <definedName name="T27?axis?ПРД?РЕГ">#REF!</definedName>
    <definedName name="T27?axis?ПФ?ПЛАН">'[44]27'!$I$6:$I$11,'[44]27'!$D$6:$D$11,'[44]27'!$K$6:$K$11,'[44]27'!$F$6:$F$11</definedName>
    <definedName name="T27?axis?ПФ?ФАКТ">'[44]27'!$J$6:$J$11,'[44]27'!$E$6:$E$11,'[44]27'!$L$6:$L$11,'[44]27'!$G$6:$G$11</definedName>
    <definedName name="T27?Data" localSheetId="4">#REF!</definedName>
    <definedName name="T27?Data" localSheetId="0">#REF!</definedName>
    <definedName name="T27?Data" localSheetId="1">#REF!</definedName>
    <definedName name="T27?Data" localSheetId="3">#REF!</definedName>
    <definedName name="T27?Data">#REF!</definedName>
    <definedName name="T27?item_ext?РОСТ" localSheetId="4">#REF!</definedName>
    <definedName name="T27?item_ext?РОСТ" localSheetId="0">#REF!</definedName>
    <definedName name="T27?item_ext?РОСТ" localSheetId="1">#REF!</definedName>
    <definedName name="T27?item_ext?РОСТ" localSheetId="3">#REF!</definedName>
    <definedName name="T27?item_ext?РОСТ">#REF!</definedName>
    <definedName name="T27?L1" localSheetId="4">#REF!</definedName>
    <definedName name="T27?L1" localSheetId="0">#REF!</definedName>
    <definedName name="T27?L1" localSheetId="1">#REF!</definedName>
    <definedName name="T27?L1" localSheetId="3">#REF!</definedName>
    <definedName name="T27?L1">#REF!</definedName>
    <definedName name="T27?L1.1">'[30]27'!$F$10:$S$10,'[30]27'!$C$10:$D$10</definedName>
    <definedName name="T27?L2" localSheetId="4">#REF!</definedName>
    <definedName name="T27?L2" localSheetId="0">#REF!</definedName>
    <definedName name="T27?L2" localSheetId="1">#REF!</definedName>
    <definedName name="T27?L2" localSheetId="3">#REF!</definedName>
    <definedName name="T27?L2">#REF!</definedName>
    <definedName name="T27?L2.1">'[30]27'!$F$13:$S$13,'[30]27'!$C$13:$D$13</definedName>
    <definedName name="T27?L3" localSheetId="4">#REF!</definedName>
    <definedName name="T27?L3" localSheetId="0">#REF!</definedName>
    <definedName name="T27?L3" localSheetId="1">#REF!</definedName>
    <definedName name="T27?L3" localSheetId="3">#REF!</definedName>
    <definedName name="T27?L3">#REF!</definedName>
    <definedName name="T27?L3.1" localSheetId="4">'12.-2019'!P1_T27?L3.1</definedName>
    <definedName name="T27?L3.1" localSheetId="0">'7.1.- 2019'!P1_T27?L3.1</definedName>
    <definedName name="T27?L3.1" localSheetId="1">'7.2.-2019'!P1_T27?L3.1</definedName>
    <definedName name="T27?L3.1" localSheetId="2">P1_T27?L3.1</definedName>
    <definedName name="T27?L3.1" localSheetId="3">'9.-2019'!P1_T27?L3.1</definedName>
    <definedName name="T27?L3.1">P1_T27?L3.1</definedName>
    <definedName name="T27?L3.2" localSheetId="4">'12.-2019'!P1_T27?L3.2</definedName>
    <definedName name="T27?L3.2" localSheetId="0">'7.1.- 2019'!P1_T27?L3.2</definedName>
    <definedName name="T27?L3.2" localSheetId="1">'7.2.-2019'!P1_T27?L3.2</definedName>
    <definedName name="T27?L3.2" localSheetId="2">P1_T27?L3.2</definedName>
    <definedName name="T27?L3.2" localSheetId="3">'9.-2019'!P1_T27?L3.2</definedName>
    <definedName name="T27?L3.2">P1_T27?L3.2</definedName>
    <definedName name="T27?L4" localSheetId="4">#REF!</definedName>
    <definedName name="T27?L4" localSheetId="0">#REF!</definedName>
    <definedName name="T27?L4" localSheetId="1">#REF!</definedName>
    <definedName name="T27?L4" localSheetId="3">#REF!</definedName>
    <definedName name="T27?L4">#REF!</definedName>
    <definedName name="T27?L4.1" localSheetId="4">#REF!,'12.-2019'!P1_T27?L4.1</definedName>
    <definedName name="T27?L4.1" localSheetId="0">#REF!,'7.1.- 2019'!P1_T27?L4.1</definedName>
    <definedName name="T27?L4.1" localSheetId="1">#REF!,'7.2.-2019'!P1_T27?L4.1</definedName>
    <definedName name="T27?L4.1" localSheetId="2">#REF!,P1_T27?L4.1</definedName>
    <definedName name="T27?L4.1" localSheetId="3">#REF!,'9.-2019'!P1_T27?L4.1</definedName>
    <definedName name="T27?L4.1">#REF!,P1_T27?L4.1</definedName>
    <definedName name="T27?L4.1.1" localSheetId="4">#REF!,#REF!,#REF!,#REF!,#REF!,#REF!,#REF!</definedName>
    <definedName name="T27?L4.1.1" localSheetId="0">#REF!,#REF!,#REF!,#REF!,#REF!,#REF!,#REF!</definedName>
    <definedName name="T27?L4.1.1" localSheetId="1">#REF!,#REF!,#REF!,#REF!,#REF!,#REF!,#REF!</definedName>
    <definedName name="T27?L4.1.1" localSheetId="3">#REF!,#REF!,#REF!,#REF!,#REF!,#REF!,#REF!</definedName>
    <definedName name="T27?L4.1.1">#REF!,#REF!,#REF!,#REF!,#REF!,#REF!,#REF!</definedName>
    <definedName name="T27?L4.1.1.1" localSheetId="4">#REF!,'12.-2019'!P1_T27?L4.1.1.1</definedName>
    <definedName name="T27?L4.1.1.1" localSheetId="0">#REF!,'7.1.- 2019'!P1_T27?L4.1.1.1</definedName>
    <definedName name="T27?L4.1.1.1" localSheetId="1">#REF!,'7.2.-2019'!P1_T27?L4.1.1.1</definedName>
    <definedName name="T27?L4.1.1.1" localSheetId="2">#REF!,P1_T27?L4.1.1.1</definedName>
    <definedName name="T27?L4.1.1.1" localSheetId="3">#REF!,'9.-2019'!P1_T27?L4.1.1.1</definedName>
    <definedName name="T27?L4.1.1.1">#REF!,P1_T27?L4.1.1.1</definedName>
    <definedName name="T27?L4.1.2" localSheetId="4">#REF!,'12.-2019'!P1_T27?L4.1.2</definedName>
    <definedName name="T27?L4.1.2" localSheetId="0">#REF!,'7.1.- 2019'!P1_T27?L4.1.2</definedName>
    <definedName name="T27?L4.1.2" localSheetId="1">#REF!,'7.2.-2019'!P1_T27?L4.1.2</definedName>
    <definedName name="T27?L4.1.2" localSheetId="2">#REF!,P1_T27?L4.1.2</definedName>
    <definedName name="T27?L4.1.2" localSheetId="3">#REF!,'9.-2019'!P1_T27?L4.1.2</definedName>
    <definedName name="T27?L4.1.2">#REF!,P1_T27?L4.1.2</definedName>
    <definedName name="T27?L4.2" localSheetId="4">#REF!,#REF!,#REF!,#REF!,#REF!,'12.-2019'!P1_T27?L4.2</definedName>
    <definedName name="T27?L4.2" localSheetId="0">#REF!,#REF!,#REF!,#REF!,#REF!,'7.1.- 2019'!P1_T27?L4.2</definedName>
    <definedName name="T27?L4.2" localSheetId="1">#REF!,#REF!,#REF!,#REF!,#REF!,'7.2.-2019'!P1_T27?L4.2</definedName>
    <definedName name="T27?L4.2" localSheetId="2">#REF!,#REF!,#REF!,#REF!,#REF!,P1_T27?L4.2</definedName>
    <definedName name="T27?L4.2" localSheetId="3">#REF!,#REF!,#REF!,#REF!,#REF!,'9.-2019'!P1_T27?L4.2</definedName>
    <definedName name="T27?L4.2">#REF!,#REF!,#REF!,#REF!,#REF!,P1_T27?L4.2</definedName>
    <definedName name="T27?L5" localSheetId="4">#REF!</definedName>
    <definedName name="T27?L5" localSheetId="0">#REF!</definedName>
    <definedName name="T27?L5" localSheetId="1">#REF!</definedName>
    <definedName name="T27?L5" localSheetId="3">#REF!</definedName>
    <definedName name="T27?L5">#REF!</definedName>
    <definedName name="T27?L5.1" localSheetId="4">#REF!,#REF!,#REF!,#REF!</definedName>
    <definedName name="T27?L5.1" localSheetId="0">#REF!,#REF!,#REF!,#REF!</definedName>
    <definedName name="T27?L5.1" localSheetId="1">#REF!,#REF!,#REF!,#REF!</definedName>
    <definedName name="T27?L5.1" localSheetId="3">#REF!,#REF!,#REF!,#REF!</definedName>
    <definedName name="T27?L5.1">#REF!,#REF!,#REF!,#REF!</definedName>
    <definedName name="T27?L5.2" localSheetId="4">#REF!,#REF!,#REF!,#REF!</definedName>
    <definedName name="T27?L5.2" localSheetId="0">#REF!,#REF!,#REF!,#REF!</definedName>
    <definedName name="T27?L5.2" localSheetId="1">#REF!,#REF!,#REF!,#REF!</definedName>
    <definedName name="T27?L5.2" localSheetId="3">#REF!,#REF!,#REF!,#REF!</definedName>
    <definedName name="T27?L5.2">#REF!,#REF!,#REF!,#REF!</definedName>
    <definedName name="T27?L5.3">'[30]27'!$F$20:$S$20,'[30]27'!$C$20:$D$20</definedName>
    <definedName name="T27?L5.3.x">'[30]27'!$F$22:$S$24,'[30]27'!$C$22:$D$24</definedName>
    <definedName name="T27?L6" localSheetId="4">#REF!</definedName>
    <definedName name="T27?L6" localSheetId="0">#REF!</definedName>
    <definedName name="T27?L6" localSheetId="1">#REF!</definedName>
    <definedName name="T27?L6" localSheetId="3">#REF!</definedName>
    <definedName name="T27?L6">#REF!</definedName>
    <definedName name="T27?L6.1" localSheetId="4">#REF!,#REF!,#REF!,#REF!</definedName>
    <definedName name="T27?L6.1" localSheetId="0">#REF!,#REF!,#REF!,#REF!</definedName>
    <definedName name="T27?L6.1" localSheetId="1">#REF!,#REF!,#REF!,#REF!</definedName>
    <definedName name="T27?L6.1" localSheetId="3">#REF!,#REF!,#REF!,#REF!</definedName>
    <definedName name="T27?L6.1">#REF!,#REF!,#REF!,#REF!</definedName>
    <definedName name="T27?L6.2" localSheetId="4">#REF!,#REF!,#REF!,#REF!</definedName>
    <definedName name="T27?L6.2" localSheetId="0">#REF!,#REF!,#REF!,#REF!</definedName>
    <definedName name="T27?L6.2" localSheetId="1">#REF!,#REF!,#REF!,#REF!</definedName>
    <definedName name="T27?L6.2" localSheetId="3">#REF!,#REF!,#REF!,#REF!</definedName>
    <definedName name="T27?L6.2">#REF!,#REF!,#REF!,#REF!</definedName>
    <definedName name="T27?L6.2.1" localSheetId="4">#REF!,#REF!,#REF!,#REF!</definedName>
    <definedName name="T27?L6.2.1" localSheetId="0">#REF!,#REF!,#REF!,#REF!</definedName>
    <definedName name="T27?L6.2.1" localSheetId="1">#REF!,#REF!,#REF!,#REF!</definedName>
    <definedName name="T27?L6.2.1" localSheetId="3">#REF!,#REF!,#REF!,#REF!</definedName>
    <definedName name="T27?L6.2.1">#REF!,#REF!,#REF!,#REF!</definedName>
    <definedName name="T27?L6.3.1" localSheetId="4">#REF!,#REF!,#REF!,#REF!</definedName>
    <definedName name="T27?L6.3.1" localSheetId="0">#REF!,#REF!,#REF!,#REF!</definedName>
    <definedName name="T27?L6.3.1" localSheetId="1">#REF!,#REF!,#REF!,#REF!</definedName>
    <definedName name="T27?L6.3.1" localSheetId="3">#REF!,#REF!,#REF!,#REF!</definedName>
    <definedName name="T27?L6.3.1">#REF!,#REF!,#REF!,#REF!</definedName>
    <definedName name="T27?L6.3.2" localSheetId="4">#REF!,#REF!,#REF!,#REF!</definedName>
    <definedName name="T27?L6.3.2" localSheetId="0">#REF!,#REF!,#REF!,#REF!</definedName>
    <definedName name="T27?L6.3.2" localSheetId="1">#REF!,#REF!,#REF!,#REF!</definedName>
    <definedName name="T27?L6.3.2" localSheetId="3">#REF!,#REF!,#REF!,#REF!</definedName>
    <definedName name="T27?L6.3.2">#REF!,#REF!,#REF!,#REF!</definedName>
    <definedName name="T27?L7">'[30]27'!$F$27:$S$27,'[30]27'!$C$27:$D$27</definedName>
    <definedName name="T27?L7.1">'[30]27'!$F$29:$S$29,'[30]27'!$C$29:$D$29</definedName>
    <definedName name="T27?L7.2">'[30]27'!$F$30:$S$30,'[30]27'!$C$30:$D$30</definedName>
    <definedName name="T27?L7.3">'[30]27'!$F$31:$S$31,'[30]27'!$C$31:$D$31</definedName>
    <definedName name="T27?L7.4">'[30]27'!$F$32:$S$32,'[30]27'!$C$32:$D$32</definedName>
    <definedName name="T27?L7.4.x">'[30]27'!$F$34:$S$36,'[30]27'!$C$34:$D$36</definedName>
    <definedName name="T27?L8">'[30]27'!$F$38:$S$38,'[30]27'!$C$38:$D$38</definedName>
    <definedName name="T27?Name" localSheetId="4">#REF!</definedName>
    <definedName name="T27?Name" localSheetId="0">#REF!</definedName>
    <definedName name="T27?Name" localSheetId="1">#REF!</definedName>
    <definedName name="T27?Name" localSheetId="3">#REF!</definedName>
    <definedName name="T27?Name">#REF!</definedName>
    <definedName name="T27?Table" localSheetId="4">#REF!</definedName>
    <definedName name="T27?Table" localSheetId="0">#REF!</definedName>
    <definedName name="T27?Table" localSheetId="1">#REF!</definedName>
    <definedName name="T27?Table" localSheetId="3">#REF!</definedName>
    <definedName name="T27?Table">#REF!</definedName>
    <definedName name="T27?Title" localSheetId="4">#REF!</definedName>
    <definedName name="T27?Title" localSheetId="0">#REF!</definedName>
    <definedName name="T27?Title" localSheetId="1">#REF!</definedName>
    <definedName name="T27?Title" localSheetId="3">#REF!</definedName>
    <definedName name="T27?Title">#REF!</definedName>
    <definedName name="T27?unit?МВТ" localSheetId="4">#REF!</definedName>
    <definedName name="T27?unit?МВТ" localSheetId="0">#REF!</definedName>
    <definedName name="T27?unit?МВТ" localSheetId="1">#REF!</definedName>
    <definedName name="T27?unit?МВТ" localSheetId="3">#REF!</definedName>
    <definedName name="T27?unit?МВТ">#REF!</definedName>
    <definedName name="T27?unit?МКВТЧ" localSheetId="4">#REF!</definedName>
    <definedName name="T27?unit?МКВТЧ" localSheetId="0">#REF!</definedName>
    <definedName name="T27?unit?МКВТЧ" localSheetId="1">#REF!</definedName>
    <definedName name="T27?unit?МКВТЧ" localSheetId="3">#REF!</definedName>
    <definedName name="T27?unit?МКВТЧ">#REF!</definedName>
    <definedName name="T27?unit?ПРЦ">'[44]27'!$D$7:$H$7, '[44]27'!$I$6:$L$11</definedName>
    <definedName name="T27?unit?РУБ.МВТ" localSheetId="4">#REF!,#REF!,#REF!</definedName>
    <definedName name="T27?unit?РУБ.МВТ" localSheetId="0">#REF!,#REF!,#REF!</definedName>
    <definedName name="T27?unit?РУБ.МВТ" localSheetId="1">#REF!,#REF!,#REF!</definedName>
    <definedName name="T27?unit?РУБ.МВТ" localSheetId="3">#REF!,#REF!,#REF!</definedName>
    <definedName name="T27?unit?РУБ.МВТ">#REF!,#REF!,#REF!</definedName>
    <definedName name="T27?unit?РУБ.МВТЧ" localSheetId="4">#REF!,#REF!,#REF!,#REF!,#REF!,#REF!,#REF!</definedName>
    <definedName name="T27?unit?РУБ.МВТЧ" localSheetId="0">#REF!,#REF!,#REF!,#REF!,#REF!,#REF!,#REF!</definedName>
    <definedName name="T27?unit?РУБ.МВТЧ" localSheetId="1">#REF!,#REF!,#REF!,#REF!,#REF!,#REF!,#REF!</definedName>
    <definedName name="T27?unit?РУБ.МВТЧ" localSheetId="3">#REF!,#REF!,#REF!,#REF!,#REF!,#REF!,#REF!</definedName>
    <definedName name="T27?unit?РУБ.МВТЧ">#REF!,#REF!,#REF!,#REF!,#REF!,#REF!,#REF!</definedName>
    <definedName name="T27?unit?ТРУБ">'[44]27'!$D$6:$H$6, '[44]27'!$D$8:$H$11</definedName>
    <definedName name="T27_Copy" localSheetId="4">#REF!</definedName>
    <definedName name="T27_Copy" localSheetId="0">#REF!</definedName>
    <definedName name="T27_Copy" localSheetId="1">#REF!</definedName>
    <definedName name="T27_Copy" localSheetId="3">#REF!</definedName>
    <definedName name="T27_Copy">#REF!</definedName>
    <definedName name="T27_Name" localSheetId="4">#REF!</definedName>
    <definedName name="T27_Name" localSheetId="0">#REF!</definedName>
    <definedName name="T27_Name" localSheetId="1">#REF!</definedName>
    <definedName name="T27_Name" localSheetId="3">#REF!</definedName>
    <definedName name="T27_Name">#REF!</definedName>
    <definedName name="T27_Protect">'[43]27'!$E$12:$E$13,'[43]27'!$K$4:$AH$4,'[43]27'!$AK$12:$AK$13</definedName>
    <definedName name="T27_Protection" localSheetId="4">'[30]27'!$P$34:$S$36,'[30]27'!$B$22:$B$24,[0]!P1_T27_Protection,[0]!P2_T27_Protection,[0]!P3_T27_Protection</definedName>
    <definedName name="T27_Protection" localSheetId="0">'[30]27'!$P$34:$S$36,'[30]27'!$B$22:$B$24,[2]!P1_T27_Protection,[2]!P2_T27_Protection,[2]!P3_T27_Protection</definedName>
    <definedName name="T27_Protection" localSheetId="1">'[30]27'!$P$34:$S$36,'[30]27'!$B$22:$B$24,P1_T27_Protection,P2_T27_Protection,P3_T27_Protection</definedName>
    <definedName name="T27_Protection" localSheetId="2">'[30]27'!$P$34:$S$36,'[30]27'!$B$22:$B$24,P1_T27_Protection,P2_T27_Protection,P3_T27_Protection</definedName>
    <definedName name="T27_Protection" localSheetId="3">'[30]27'!$P$34:$S$36,'[30]27'!$B$22:$B$24,[0]!P1_T27_Protection,[0]!P2_T27_Protection,[0]!P3_T27_Protection</definedName>
    <definedName name="T27_Protection">'[30]27'!$P$34:$S$36,'[30]27'!$B$22:$B$24,P1_T27_Protection,P2_T27_Protection,P3_T27_Protection</definedName>
    <definedName name="T28.1?axis?C?СЦТ" localSheetId="4">#REF!</definedName>
    <definedName name="T28.1?axis?C?СЦТ" localSheetId="0">#REF!</definedName>
    <definedName name="T28.1?axis?C?СЦТ" localSheetId="1">#REF!</definedName>
    <definedName name="T28.1?axis?C?СЦТ" localSheetId="3">#REF!</definedName>
    <definedName name="T28.1?axis?C?СЦТ">#REF!</definedName>
    <definedName name="T28.1?axis?C?СЦТ?" localSheetId="4">#REF!</definedName>
    <definedName name="T28.1?axis?C?СЦТ?" localSheetId="0">#REF!</definedName>
    <definedName name="T28.1?axis?C?СЦТ?" localSheetId="1">#REF!</definedName>
    <definedName name="T28.1?axis?C?СЦТ?" localSheetId="3">#REF!</definedName>
    <definedName name="T28.1?axis?C?СЦТ?">#REF!</definedName>
    <definedName name="T28.1?axis?ПРД?БАЗ" localSheetId="4">#REF!,#REF!</definedName>
    <definedName name="T28.1?axis?ПРД?БАЗ" localSheetId="0">#REF!,#REF!</definedName>
    <definedName name="T28.1?axis?ПРД?БАЗ" localSheetId="1">#REF!,#REF!</definedName>
    <definedName name="T28.1?axis?ПРД?БАЗ" localSheetId="3">#REF!,#REF!</definedName>
    <definedName name="T28.1?axis?ПРД?БАЗ">#REF!,#REF!</definedName>
    <definedName name="T28.1?axis?ПРД?РЕГ" localSheetId="4">#REF!,#REF!</definedName>
    <definedName name="T28.1?axis?ПРД?РЕГ" localSheetId="0">#REF!,#REF!</definedName>
    <definedName name="T28.1?axis?ПРД?РЕГ" localSheetId="1">#REF!,#REF!</definedName>
    <definedName name="T28.1?axis?ПРД?РЕГ" localSheetId="3">#REF!,#REF!</definedName>
    <definedName name="T28.1?axis?ПРД?РЕГ">#REF!,#REF!</definedName>
    <definedName name="T28.1?Data" localSheetId="4">#REF!</definedName>
    <definedName name="T28.1?Data" localSheetId="0">#REF!</definedName>
    <definedName name="T28.1?Data" localSheetId="1">#REF!</definedName>
    <definedName name="T28.1?Data" localSheetId="3">#REF!</definedName>
    <definedName name="T28.1?Data">#REF!</definedName>
    <definedName name="T28.1?L1" localSheetId="4">#REF!</definedName>
    <definedName name="T28.1?L1" localSheetId="0">#REF!</definedName>
    <definedName name="T28.1?L1" localSheetId="1">#REF!</definedName>
    <definedName name="T28.1?L1" localSheetId="3">#REF!</definedName>
    <definedName name="T28.1?L1">#REF!</definedName>
    <definedName name="T28.1?L2" localSheetId="4">#REF!</definedName>
    <definedName name="T28.1?L2" localSheetId="0">#REF!</definedName>
    <definedName name="T28.1?L2" localSheetId="1">#REF!</definedName>
    <definedName name="T28.1?L2" localSheetId="3">#REF!</definedName>
    <definedName name="T28.1?L2">#REF!</definedName>
    <definedName name="T28.1?L3" localSheetId="4">#REF!</definedName>
    <definedName name="T28.1?L3" localSheetId="0">#REF!</definedName>
    <definedName name="T28.1?L3" localSheetId="1">#REF!</definedName>
    <definedName name="T28.1?L3" localSheetId="3">#REF!</definedName>
    <definedName name="T28.1?L3">#REF!</definedName>
    <definedName name="T28.1?Name" localSheetId="4">#REF!</definedName>
    <definedName name="T28.1?Name" localSheetId="0">#REF!</definedName>
    <definedName name="T28.1?Name" localSheetId="1">#REF!</definedName>
    <definedName name="T28.1?Name" localSheetId="3">#REF!</definedName>
    <definedName name="T28.1?Name">#REF!</definedName>
    <definedName name="T28.1?Table" localSheetId="4">#REF!</definedName>
    <definedName name="T28.1?Table" localSheetId="0">#REF!</definedName>
    <definedName name="T28.1?Table" localSheetId="1">#REF!</definedName>
    <definedName name="T28.1?Table" localSheetId="3">#REF!</definedName>
    <definedName name="T28.1?Table">#REF!</definedName>
    <definedName name="T28.1?Title" localSheetId="4">#REF!</definedName>
    <definedName name="T28.1?Title" localSheetId="0">#REF!</definedName>
    <definedName name="T28.1?Title" localSheetId="1">#REF!</definedName>
    <definedName name="T28.1?Title" localSheetId="3">#REF!</definedName>
    <definedName name="T28.1?Title">#REF!</definedName>
    <definedName name="T28.1?unit?ГКАЛЧ" localSheetId="4">#REF!</definedName>
    <definedName name="T28.1?unit?ГКАЛЧ" localSheetId="0">#REF!</definedName>
    <definedName name="T28.1?unit?ГКАЛЧ" localSheetId="1">#REF!</definedName>
    <definedName name="T28.1?unit?ГКАЛЧ" localSheetId="3">#REF!</definedName>
    <definedName name="T28.1?unit?ГКАЛЧ">#REF!</definedName>
    <definedName name="T28.1?unit?РУБ.ГКАЛЧ" localSheetId="4">#REF!</definedName>
    <definedName name="T28.1?unit?РУБ.ГКАЛЧ" localSheetId="0">#REF!</definedName>
    <definedName name="T28.1?unit?РУБ.ГКАЛЧ" localSheetId="1">#REF!</definedName>
    <definedName name="T28.1?unit?РУБ.ГКАЛЧ" localSheetId="3">#REF!</definedName>
    <definedName name="T28.1?unit?РУБ.ГКАЛЧ">#REF!</definedName>
    <definedName name="T28.1?unit?ТРУБ" localSheetId="4">#REF!</definedName>
    <definedName name="T28.1?unit?ТРУБ" localSheetId="0">#REF!</definedName>
    <definedName name="T28.1?unit?ТРУБ" localSheetId="1">#REF!</definedName>
    <definedName name="T28.1?unit?ТРУБ" localSheetId="3">#REF!</definedName>
    <definedName name="T28.1?unit?ТРУБ">#REF!</definedName>
    <definedName name="T28.2?axis?C?СЦТ" localSheetId="4">#REF!</definedName>
    <definedName name="T28.2?axis?C?СЦТ" localSheetId="0">#REF!</definedName>
    <definedName name="T28.2?axis?C?СЦТ" localSheetId="1">#REF!</definedName>
    <definedName name="T28.2?axis?C?СЦТ" localSheetId="3">#REF!</definedName>
    <definedName name="T28.2?axis?C?СЦТ">#REF!</definedName>
    <definedName name="T28.2?axis?C?СЦТ?" localSheetId="4">#REF!</definedName>
    <definedName name="T28.2?axis?C?СЦТ?" localSheetId="0">#REF!</definedName>
    <definedName name="T28.2?axis?C?СЦТ?" localSheetId="1">#REF!</definedName>
    <definedName name="T28.2?axis?C?СЦТ?" localSheetId="3">#REF!</definedName>
    <definedName name="T28.2?axis?C?СЦТ?">#REF!</definedName>
    <definedName name="T28.2?axis?R?ПАР" localSheetId="4">#REF!,#REF!,#REF!,#REF!</definedName>
    <definedName name="T28.2?axis?R?ПАР" localSheetId="0">#REF!,#REF!,#REF!,#REF!</definedName>
    <definedName name="T28.2?axis?R?ПАР" localSheetId="1">#REF!,#REF!,#REF!,#REF!</definedName>
    <definedName name="T28.2?axis?R?ПАР" localSheetId="3">#REF!,#REF!,#REF!,#REF!</definedName>
    <definedName name="T28.2?axis?R?ПАР">#REF!,#REF!,#REF!,#REF!</definedName>
    <definedName name="T28.2?axis?R?ПАР?" localSheetId="4">#REF!,#REF!</definedName>
    <definedName name="T28.2?axis?R?ПАР?" localSheetId="0">#REF!,#REF!</definedName>
    <definedName name="T28.2?axis?R?ПАР?" localSheetId="1">#REF!,#REF!</definedName>
    <definedName name="T28.2?axis?R?ПАР?" localSheetId="3">#REF!,#REF!</definedName>
    <definedName name="T28.2?axis?R?ПАР?">#REF!,#REF!</definedName>
    <definedName name="T28.2?axis?ПРД?БАЗ" localSheetId="4">#REF!,#REF!</definedName>
    <definedName name="T28.2?axis?ПРД?БАЗ" localSheetId="0">#REF!,#REF!</definedName>
    <definedName name="T28.2?axis?ПРД?БАЗ" localSheetId="1">#REF!,#REF!</definedName>
    <definedName name="T28.2?axis?ПРД?БАЗ" localSheetId="3">#REF!,#REF!</definedName>
    <definedName name="T28.2?axis?ПРД?БАЗ">#REF!,#REF!</definedName>
    <definedName name="T28.2?axis?ПРД?РЕГ" localSheetId="4">#REF!,#REF!</definedName>
    <definedName name="T28.2?axis?ПРД?РЕГ" localSheetId="0">#REF!,#REF!</definedName>
    <definedName name="T28.2?axis?ПРД?РЕГ" localSheetId="1">#REF!,#REF!</definedName>
    <definedName name="T28.2?axis?ПРД?РЕГ" localSheetId="3">#REF!,#REF!</definedName>
    <definedName name="T28.2?axis?ПРД?РЕГ">#REF!,#REF!</definedName>
    <definedName name="T28.2?Data" localSheetId="4">#REF!,#REF!,#REF!,#REF!,#REF!,#REF!,#REF!,#REF!</definedName>
    <definedName name="T28.2?Data" localSheetId="0">#REF!,#REF!,#REF!,#REF!,#REF!,#REF!,#REF!,#REF!</definedName>
    <definedName name="T28.2?Data" localSheetId="1">#REF!,#REF!,#REF!,#REF!,#REF!,#REF!,#REF!,#REF!</definedName>
    <definedName name="T28.2?Data" localSheetId="3">#REF!,#REF!,#REF!,#REF!,#REF!,#REF!,#REF!,#REF!</definedName>
    <definedName name="T28.2?Data">#REF!,#REF!,#REF!,#REF!,#REF!,#REF!,#REF!,#REF!</definedName>
    <definedName name="T28.2?L0.1" localSheetId="4">#REF!,#REF!</definedName>
    <definedName name="T28.2?L0.1" localSheetId="0">#REF!,#REF!</definedName>
    <definedName name="T28.2?L0.1" localSheetId="1">#REF!,#REF!</definedName>
    <definedName name="T28.2?L0.1" localSheetId="3">#REF!,#REF!</definedName>
    <definedName name="T28.2?L0.1">#REF!,#REF!</definedName>
    <definedName name="T28.2?L0.2" localSheetId="4">#REF!,#REF!</definedName>
    <definedName name="T28.2?L0.2" localSheetId="0">#REF!,#REF!</definedName>
    <definedName name="T28.2?L0.2" localSheetId="1">#REF!,#REF!</definedName>
    <definedName name="T28.2?L0.2" localSheetId="3">#REF!,#REF!</definedName>
    <definedName name="T28.2?L0.2">#REF!,#REF!</definedName>
    <definedName name="T28.2?L0.3" localSheetId="4">#REF!,#REF!</definedName>
    <definedName name="T28.2?L0.3" localSheetId="0">#REF!,#REF!</definedName>
    <definedName name="T28.2?L0.3" localSheetId="1">#REF!,#REF!</definedName>
    <definedName name="T28.2?L0.3" localSheetId="3">#REF!,#REF!</definedName>
    <definedName name="T28.2?L0.3">#REF!,#REF!</definedName>
    <definedName name="T28.2?L1" localSheetId="4">#REF!,#REF!</definedName>
    <definedName name="T28.2?L1" localSheetId="0">#REF!,#REF!</definedName>
    <definedName name="T28.2?L1" localSheetId="1">#REF!,#REF!</definedName>
    <definedName name="T28.2?L1" localSheetId="3">#REF!,#REF!</definedName>
    <definedName name="T28.2?L1">#REF!,#REF!</definedName>
    <definedName name="T28.2?L1.1" localSheetId="4">#REF!,#REF!</definedName>
    <definedName name="T28.2?L1.1" localSheetId="0">#REF!,#REF!</definedName>
    <definedName name="T28.2?L1.1" localSheetId="1">#REF!,#REF!</definedName>
    <definedName name="T28.2?L1.1" localSheetId="3">#REF!,#REF!</definedName>
    <definedName name="T28.2?L1.1">#REF!,#REF!</definedName>
    <definedName name="T28.2?L2" localSheetId="4">#REF!,#REF!</definedName>
    <definedName name="T28.2?L2" localSheetId="0">#REF!,#REF!</definedName>
    <definedName name="T28.2?L2" localSheetId="1">#REF!,#REF!</definedName>
    <definedName name="T28.2?L2" localSheetId="3">#REF!,#REF!</definedName>
    <definedName name="T28.2?L2">#REF!,#REF!</definedName>
    <definedName name="T28.2?L3" localSheetId="4">#REF!,#REF!</definedName>
    <definedName name="T28.2?L3" localSheetId="0">#REF!,#REF!</definedName>
    <definedName name="T28.2?L3" localSheetId="1">#REF!,#REF!</definedName>
    <definedName name="T28.2?L3" localSheetId="3">#REF!,#REF!</definedName>
    <definedName name="T28.2?L3">#REF!,#REF!</definedName>
    <definedName name="T28.2?L4" localSheetId="4">#REF!,#REF!</definedName>
    <definedName name="T28.2?L4" localSheetId="0">#REF!,#REF!</definedName>
    <definedName name="T28.2?L4" localSheetId="1">#REF!,#REF!</definedName>
    <definedName name="T28.2?L4" localSheetId="3">#REF!,#REF!</definedName>
    <definedName name="T28.2?L4">#REF!,#REF!</definedName>
    <definedName name="T28.2?L5" localSheetId="4">#REF!,#REF!</definedName>
    <definedName name="T28.2?L5" localSheetId="0">#REF!,#REF!</definedName>
    <definedName name="T28.2?L5" localSheetId="1">#REF!,#REF!</definedName>
    <definedName name="T28.2?L5" localSheetId="3">#REF!,#REF!</definedName>
    <definedName name="T28.2?L5">#REF!,#REF!</definedName>
    <definedName name="T28.2?Name" localSheetId="4">#REF!</definedName>
    <definedName name="T28.2?Name" localSheetId="0">#REF!</definedName>
    <definedName name="T28.2?Name" localSheetId="1">#REF!</definedName>
    <definedName name="T28.2?Name" localSheetId="3">#REF!</definedName>
    <definedName name="T28.2?Name">#REF!</definedName>
    <definedName name="T28.2?Table" localSheetId="4">#REF!</definedName>
    <definedName name="T28.2?Table" localSheetId="0">#REF!</definedName>
    <definedName name="T28.2?Table" localSheetId="1">#REF!</definedName>
    <definedName name="T28.2?Table" localSheetId="3">#REF!</definedName>
    <definedName name="T28.2?Table">#REF!</definedName>
    <definedName name="T28.2?Title" localSheetId="4">#REF!</definedName>
    <definedName name="T28.2?Title" localSheetId="0">#REF!</definedName>
    <definedName name="T28.2?Title" localSheetId="1">#REF!</definedName>
    <definedName name="T28.2?Title" localSheetId="3">#REF!</definedName>
    <definedName name="T28.2?Title">#REF!</definedName>
    <definedName name="T28.2?unit?КГ.ГКАЛ" localSheetId="4">#REF!,#REF!</definedName>
    <definedName name="T28.2?unit?КГ.ГКАЛ" localSheetId="0">#REF!,#REF!</definedName>
    <definedName name="T28.2?unit?КГ.ГКАЛ" localSheetId="1">#REF!,#REF!</definedName>
    <definedName name="T28.2?unit?КГ.ГКАЛ" localSheetId="3">#REF!,#REF!</definedName>
    <definedName name="T28.2?unit?КГ.ГКАЛ">#REF!,#REF!</definedName>
    <definedName name="T28.2?unit?РУБ.ГКАЛ" localSheetId="4">#REF!,#REF!</definedName>
    <definedName name="T28.2?unit?РУБ.ГКАЛ" localSheetId="0">#REF!,#REF!</definedName>
    <definedName name="T28.2?unit?РУБ.ГКАЛ" localSheetId="1">#REF!,#REF!</definedName>
    <definedName name="T28.2?unit?РУБ.ГКАЛ" localSheetId="3">#REF!,#REF!</definedName>
    <definedName name="T28.2?unit?РУБ.ГКАЛ">#REF!,#REF!</definedName>
    <definedName name="T28.2?unit?РУБ.ТУТ" localSheetId="4">#REF!</definedName>
    <definedName name="T28.2?unit?РУБ.ТУТ" localSheetId="0">#REF!</definedName>
    <definedName name="T28.2?unit?РУБ.ТУТ" localSheetId="1">#REF!</definedName>
    <definedName name="T28.2?unit?РУБ.ТУТ" localSheetId="3">#REF!</definedName>
    <definedName name="T28.2?unit?РУБ.ТУТ">#REF!</definedName>
    <definedName name="T28.2?unit?ТГКАЛ" localSheetId="4">#REF!</definedName>
    <definedName name="T28.2?unit?ТГКАЛ" localSheetId="0">#REF!</definedName>
    <definedName name="T28.2?unit?ТГКАЛ" localSheetId="1">#REF!</definedName>
    <definedName name="T28.2?unit?ТГКАЛ" localSheetId="3">#REF!</definedName>
    <definedName name="T28.2?unit?ТГКАЛ">#REF!</definedName>
    <definedName name="T28.2?unit?ТРУБ" localSheetId="4">#REF!</definedName>
    <definedName name="T28.2?unit?ТРУБ" localSheetId="0">#REF!</definedName>
    <definedName name="T28.2?unit?ТРУБ" localSheetId="1">#REF!</definedName>
    <definedName name="T28.2?unit?ТРУБ" localSheetId="3">#REF!</definedName>
    <definedName name="T28.2?unit?ТРУБ">#REF!</definedName>
    <definedName name="T28.2?unit?ЧСЛ" localSheetId="4">#REF!</definedName>
    <definedName name="T28.2?unit?ЧСЛ" localSheetId="0">#REF!</definedName>
    <definedName name="T28.2?unit?ЧСЛ" localSheetId="1">#REF!</definedName>
    <definedName name="T28.2?unit?ЧСЛ" localSheetId="3">#REF!</definedName>
    <definedName name="T28.2?unit?ЧСЛ">#REF!</definedName>
    <definedName name="T28.2_Copy" localSheetId="4">#REF!</definedName>
    <definedName name="T28.2_Copy" localSheetId="0">#REF!</definedName>
    <definedName name="T28.2_Copy" localSheetId="1">#REF!</definedName>
    <definedName name="T28.2_Copy" localSheetId="3">#REF!</definedName>
    <definedName name="T28.2_Copy">#REF!</definedName>
    <definedName name="T28.2_Name" localSheetId="4">#REF!</definedName>
    <definedName name="T28.2_Name" localSheetId="0">#REF!</definedName>
    <definedName name="T28.2_Name" localSheetId="1">#REF!</definedName>
    <definedName name="T28.2_Name" localSheetId="3">#REF!</definedName>
    <definedName name="T28.2_Name">#REF!</definedName>
    <definedName name="T28.3?axis?C?ПАР" localSheetId="4">#REF!,#REF!</definedName>
    <definedName name="T28.3?axis?C?ПАР" localSheetId="0">#REF!,#REF!</definedName>
    <definedName name="T28.3?axis?C?ПАР" localSheetId="1">#REF!,#REF!</definedName>
    <definedName name="T28.3?axis?C?ПАР" localSheetId="3">#REF!,#REF!</definedName>
    <definedName name="T28.3?axis?C?ПАР">#REF!,#REF!</definedName>
    <definedName name="T28.3?axis?C?ПАР?" localSheetId="4">#REF!</definedName>
    <definedName name="T28.3?axis?C?ПАР?" localSheetId="0">#REF!</definedName>
    <definedName name="T28.3?axis?C?ПАР?" localSheetId="1">#REF!</definedName>
    <definedName name="T28.3?axis?C?ПАР?" localSheetId="3">#REF!</definedName>
    <definedName name="T28.3?axis?C?ПАР?">#REF!</definedName>
    <definedName name="T28.3?axis?C?ПОТ" localSheetId="4">#REF!,#REF!</definedName>
    <definedName name="T28.3?axis?C?ПОТ" localSheetId="0">#REF!,#REF!</definedName>
    <definedName name="T28.3?axis?C?ПОТ" localSheetId="1">#REF!,#REF!</definedName>
    <definedName name="T28.3?axis?C?ПОТ" localSheetId="3">#REF!,#REF!</definedName>
    <definedName name="T28.3?axis?C?ПОТ">#REF!,#REF!</definedName>
    <definedName name="T28.3?axis?C?ПОТ?" localSheetId="4">#REF!</definedName>
    <definedName name="T28.3?axis?C?ПОТ?" localSheetId="0">#REF!</definedName>
    <definedName name="T28.3?axis?C?ПОТ?" localSheetId="1">#REF!</definedName>
    <definedName name="T28.3?axis?C?ПОТ?" localSheetId="3">#REF!</definedName>
    <definedName name="T28.3?axis?C?ПОТ?">#REF!</definedName>
    <definedName name="T28.3?axis?R?СЦТ" localSheetId="4">#REF!,#REF!</definedName>
    <definedName name="T28.3?axis?R?СЦТ" localSheetId="0">#REF!,#REF!</definedName>
    <definedName name="T28.3?axis?R?СЦТ" localSheetId="1">#REF!,#REF!</definedName>
    <definedName name="T28.3?axis?R?СЦТ" localSheetId="3">#REF!,#REF!</definedName>
    <definedName name="T28.3?axis?R?СЦТ">#REF!,#REF!</definedName>
    <definedName name="T28.3?axis?R?СЦТ?" localSheetId="4">#REF!,#REF!</definedName>
    <definedName name="T28.3?axis?R?СЦТ?" localSheetId="0">#REF!,#REF!</definedName>
    <definedName name="T28.3?axis?R?СЦТ?" localSheetId="1">#REF!,#REF!</definedName>
    <definedName name="T28.3?axis?R?СЦТ?" localSheetId="3">#REF!,#REF!</definedName>
    <definedName name="T28.3?axis?R?СЦТ?">#REF!,#REF!</definedName>
    <definedName name="T28.3?Data" localSheetId="4">#REF!,#REF!</definedName>
    <definedName name="T28.3?Data" localSheetId="0">#REF!,#REF!</definedName>
    <definedName name="T28.3?Data" localSheetId="1">#REF!,#REF!</definedName>
    <definedName name="T28.3?Data" localSheetId="3">#REF!,#REF!</definedName>
    <definedName name="T28.3?Data">#REF!,#REF!</definedName>
    <definedName name="T28.3?L1" localSheetId="4">#REF!,#REF!</definedName>
    <definedName name="T28.3?L1" localSheetId="0">#REF!,#REF!</definedName>
    <definedName name="T28.3?L1" localSheetId="1">#REF!,#REF!</definedName>
    <definedName name="T28.3?L1" localSheetId="3">#REF!,#REF!</definedName>
    <definedName name="T28.3?L1">#REF!,#REF!</definedName>
    <definedName name="T28.3?L2" localSheetId="4">#REF!,#REF!</definedName>
    <definedName name="T28.3?L2" localSheetId="0">#REF!,#REF!</definedName>
    <definedName name="T28.3?L2" localSheetId="1">#REF!,#REF!</definedName>
    <definedName name="T28.3?L2" localSheetId="3">#REF!,#REF!</definedName>
    <definedName name="T28.3?L2">#REF!,#REF!</definedName>
    <definedName name="T28.3?L3" localSheetId="4">#REF!,#REF!</definedName>
    <definedName name="T28.3?L3" localSheetId="0">#REF!,#REF!</definedName>
    <definedName name="T28.3?L3" localSheetId="1">#REF!,#REF!</definedName>
    <definedName name="T28.3?L3" localSheetId="3">#REF!,#REF!</definedName>
    <definedName name="T28.3?L3">#REF!,#REF!</definedName>
    <definedName name="T28.3?L3.1" localSheetId="4">#REF!,#REF!</definedName>
    <definedName name="T28.3?L3.1" localSheetId="0">#REF!,#REF!</definedName>
    <definedName name="T28.3?L3.1" localSheetId="1">#REF!,#REF!</definedName>
    <definedName name="T28.3?L3.1" localSheetId="3">#REF!,#REF!</definedName>
    <definedName name="T28.3?L3.1">#REF!,#REF!</definedName>
    <definedName name="T28.3?L3.2" localSheetId="4">#REF!,#REF!</definedName>
    <definedName name="T28.3?L3.2" localSheetId="0">#REF!,#REF!</definedName>
    <definedName name="T28.3?L3.2" localSheetId="1">#REF!,#REF!</definedName>
    <definedName name="T28.3?L3.2" localSheetId="3">#REF!,#REF!</definedName>
    <definedName name="T28.3?L3.2">#REF!,#REF!</definedName>
    <definedName name="T28.3?L4" localSheetId="4">#REF!,#REF!</definedName>
    <definedName name="T28.3?L4" localSheetId="0">#REF!,#REF!</definedName>
    <definedName name="T28.3?L4" localSheetId="1">#REF!,#REF!</definedName>
    <definedName name="T28.3?L4" localSheetId="3">#REF!,#REF!</definedName>
    <definedName name="T28.3?L4">#REF!,#REF!</definedName>
    <definedName name="T28.3?L4.1" localSheetId="4">#REF!,#REF!</definedName>
    <definedName name="T28.3?L4.1" localSheetId="0">#REF!,#REF!</definedName>
    <definedName name="T28.3?L4.1" localSheetId="1">#REF!,#REF!</definedName>
    <definedName name="T28.3?L4.1" localSheetId="3">#REF!,#REF!</definedName>
    <definedName name="T28.3?L4.1">#REF!,#REF!</definedName>
    <definedName name="T28.3?L4.2" localSheetId="4">#REF!,#REF!</definedName>
    <definedName name="T28.3?L4.2" localSheetId="0">#REF!,#REF!</definedName>
    <definedName name="T28.3?L4.2" localSheetId="1">#REF!,#REF!</definedName>
    <definedName name="T28.3?L4.2" localSheetId="3">#REF!,#REF!</definedName>
    <definedName name="T28.3?L4.2">#REF!,#REF!</definedName>
    <definedName name="T28.3?L5" localSheetId="4">#REF!,#REF!</definedName>
    <definedName name="T28.3?L5" localSheetId="0">#REF!,#REF!</definedName>
    <definedName name="T28.3?L5" localSheetId="1">#REF!,#REF!</definedName>
    <definedName name="T28.3?L5" localSheetId="3">#REF!,#REF!</definedName>
    <definedName name="T28.3?L5">#REF!,#REF!</definedName>
    <definedName name="T28.3?L6" localSheetId="4">#REF!,#REF!</definedName>
    <definedName name="T28.3?L6" localSheetId="0">#REF!,#REF!</definedName>
    <definedName name="T28.3?L6" localSheetId="1">#REF!,#REF!</definedName>
    <definedName name="T28.3?L6" localSheetId="3">#REF!,#REF!</definedName>
    <definedName name="T28.3?L6">#REF!,#REF!</definedName>
    <definedName name="T28.3?L6.1" localSheetId="4">#REF!,#REF!</definedName>
    <definedName name="T28.3?L6.1" localSheetId="0">#REF!,#REF!</definedName>
    <definedName name="T28.3?L6.1" localSheetId="1">#REF!,#REF!</definedName>
    <definedName name="T28.3?L6.1" localSheetId="3">#REF!,#REF!</definedName>
    <definedName name="T28.3?L6.1">#REF!,#REF!</definedName>
    <definedName name="T28.3?L6.2" localSheetId="4">#REF!,#REF!</definedName>
    <definedName name="T28.3?L6.2" localSheetId="0">#REF!,#REF!</definedName>
    <definedName name="T28.3?L6.2" localSheetId="1">#REF!,#REF!</definedName>
    <definedName name="T28.3?L6.2" localSheetId="3">#REF!,#REF!</definedName>
    <definedName name="T28.3?L6.2">#REF!,#REF!</definedName>
    <definedName name="T28.3?Name" localSheetId="4">#REF!</definedName>
    <definedName name="T28.3?Name" localSheetId="0">#REF!</definedName>
    <definedName name="T28.3?Name" localSheetId="1">#REF!</definedName>
    <definedName name="T28.3?Name" localSheetId="3">#REF!</definedName>
    <definedName name="T28.3?Name">#REF!</definedName>
    <definedName name="T28.3?Table" localSheetId="4">#REF!</definedName>
    <definedName name="T28.3?Table" localSheetId="0">#REF!</definedName>
    <definedName name="T28.3?Table" localSheetId="1">#REF!</definedName>
    <definedName name="T28.3?Table" localSheetId="3">#REF!</definedName>
    <definedName name="T28.3?Table">#REF!</definedName>
    <definedName name="T28.3?Title" localSheetId="4">#REF!</definedName>
    <definedName name="T28.3?Title" localSheetId="0">#REF!</definedName>
    <definedName name="T28.3?Title" localSheetId="1">#REF!</definedName>
    <definedName name="T28.3?Title" localSheetId="3">#REF!</definedName>
    <definedName name="T28.3?Title">#REF!</definedName>
    <definedName name="T28.3?unit?ГКАЛЧ" localSheetId="4">#REF!,#REF!</definedName>
    <definedName name="T28.3?unit?ГКАЛЧ" localSheetId="0">#REF!,#REF!</definedName>
    <definedName name="T28.3?unit?ГКАЛЧ" localSheetId="1">#REF!,#REF!</definedName>
    <definedName name="T28.3?unit?ГКАЛЧ" localSheetId="3">#REF!,#REF!</definedName>
    <definedName name="T28.3?unit?ГКАЛЧ">#REF!,#REF!</definedName>
    <definedName name="T28.3?unit?РУБ.ГКАЛ" localSheetId="4">'12.-2019'!P1_T28.3?unit?РУБ.ГКАЛ,'12.-2019'!P2_T28.3?unit?РУБ.ГКАЛ</definedName>
    <definedName name="T28.3?unit?РУБ.ГКАЛ" localSheetId="0">'7.1.- 2019'!P1_T28.3?unit?РУБ.ГКАЛ,'7.1.- 2019'!P2_T28.3?unit?РУБ.ГКАЛ</definedName>
    <definedName name="T28.3?unit?РУБ.ГКАЛ" localSheetId="1">'7.2.-2019'!P1_T28.3?unit?РУБ.ГКАЛ,'7.2.-2019'!P2_T28.3?unit?РУБ.ГКАЛ</definedName>
    <definedName name="T28.3?unit?РУБ.ГКАЛ" localSheetId="2">P1_T28.3?unit?РУБ.ГКАЛ,P2_T28.3?unit?РУБ.ГКАЛ</definedName>
    <definedName name="T28.3?unit?РУБ.ГКАЛ" localSheetId="3">'9.-2019'!P1_T28.3?unit?РУБ.ГКАЛ,'9.-2019'!P2_T28.3?unit?РУБ.ГКАЛ</definedName>
    <definedName name="T28.3?unit?РУБ.ГКАЛ">P1_T28.3?unit?РУБ.ГКАЛ,P2_T28.3?unit?РУБ.ГКАЛ</definedName>
    <definedName name="T28.3?unit?РУБ.ГКАЛЧ" localSheetId="4">#REF!,#REF!</definedName>
    <definedName name="T28.3?unit?РУБ.ГКАЛЧ" localSheetId="0">#REF!,#REF!</definedName>
    <definedName name="T28.3?unit?РУБ.ГКАЛЧ" localSheetId="1">#REF!,#REF!</definedName>
    <definedName name="T28.3?unit?РУБ.ГКАЛЧ" localSheetId="3">#REF!,#REF!</definedName>
    <definedName name="T28.3?unit?РУБ.ГКАЛЧ">#REF!,#REF!</definedName>
    <definedName name="T28.3?unit?ТГКАЛ" localSheetId="4">#REF!,#REF!</definedName>
    <definedName name="T28.3?unit?ТГКАЛ" localSheetId="0">#REF!,#REF!</definedName>
    <definedName name="T28.3?unit?ТГКАЛ" localSheetId="1">#REF!,#REF!</definedName>
    <definedName name="T28.3?unit?ТГКАЛ" localSheetId="3">#REF!,#REF!</definedName>
    <definedName name="T28.3?unit?ТГКАЛ">#REF!,#REF!</definedName>
    <definedName name="T28.3?unit?ТРУБ" localSheetId="4">#REF!,#REF!,#REF!,#REF!</definedName>
    <definedName name="T28.3?unit?ТРУБ" localSheetId="0">#REF!,#REF!,#REF!,#REF!</definedName>
    <definedName name="T28.3?unit?ТРУБ" localSheetId="1">#REF!,#REF!,#REF!,#REF!</definedName>
    <definedName name="T28.3?unit?ТРУБ" localSheetId="3">#REF!,#REF!,#REF!,#REF!</definedName>
    <definedName name="T28.3?unit?ТРУБ">#REF!,#REF!,#REF!,#REF!</definedName>
    <definedName name="T28?axis?R?ПАР" localSheetId="4">#REF!,#REF!</definedName>
    <definedName name="T28?axis?R?ПАР" localSheetId="0">#REF!,#REF!</definedName>
    <definedName name="T28?axis?R?ПАР" localSheetId="1">#REF!,#REF!</definedName>
    <definedName name="T28?axis?R?ПАР" localSheetId="3">#REF!,#REF!</definedName>
    <definedName name="T28?axis?R?ПАР">#REF!,#REF!</definedName>
    <definedName name="T28?axis?R?ПАР?" localSheetId="4">#REF!,#REF!</definedName>
    <definedName name="T28?axis?R?ПАР?" localSheetId="0">#REF!,#REF!</definedName>
    <definedName name="T28?axis?R?ПАР?" localSheetId="1">#REF!,#REF!</definedName>
    <definedName name="T28?axis?R?ПАР?" localSheetId="3">#REF!,#REF!</definedName>
    <definedName name="T28?axis?R?ПАР?">#REF!,#REF!</definedName>
    <definedName name="T28?axis?R?ПЭ" localSheetId="4">[0]!P2_T28?axis?R?ПЭ,[0]!P3_T28?axis?R?ПЭ,[0]!P4_T28?axis?R?ПЭ,[0]!P5_T28?axis?R?ПЭ,'12.-2019'!P6_T28?axis?R?ПЭ</definedName>
    <definedName name="T28?axis?R?ПЭ" localSheetId="0">[2]!P2_T28?axis?R?ПЭ,[2]!P3_T28?axis?R?ПЭ,[2]!P4_T28?axis?R?ПЭ,[2]!P5_T28?axis?R?ПЭ,'7.1.- 2019'!P6_T28?axis?R?ПЭ</definedName>
    <definedName name="T28?axis?R?ПЭ" localSheetId="1">P2_T28?axis?R?ПЭ,P3_T28?axis?R?ПЭ,P4_T28?axis?R?ПЭ,P5_T28?axis?R?ПЭ,'7.2.-2019'!P6_T28?axis?R?ПЭ</definedName>
    <definedName name="T28?axis?R?ПЭ" localSheetId="2">P2_T28?axis?R?ПЭ,P3_T28?axis?R?ПЭ,P4_T28?axis?R?ПЭ,P5_T28?axis?R?ПЭ,'8-2019'!P6_T28?axis?R?ПЭ</definedName>
    <definedName name="T28?axis?R?ПЭ" localSheetId="3">[0]!P2_T28?axis?R?ПЭ,[0]!P3_T28?axis?R?ПЭ,[0]!P4_T28?axis?R?ПЭ,[0]!P5_T28?axis?R?ПЭ,'9.-2019'!P6_T28?axis?R?ПЭ</definedName>
    <definedName name="T28?axis?R?ПЭ">P2_T28?axis?R?ПЭ,P3_T28?axis?R?ПЭ,P4_T28?axis?R?ПЭ,P5_T28?axis?R?ПЭ,P6_T28?axis?R?ПЭ</definedName>
    <definedName name="T28?axis?R?ПЭ?" localSheetId="4">[0]!P2_T28?axis?R?ПЭ?,[0]!P3_T28?axis?R?ПЭ?,[0]!P4_T28?axis?R?ПЭ?,[0]!P5_T28?axis?R?ПЭ?,'12.-2019'!P6_T28?axis?R?ПЭ?</definedName>
    <definedName name="T28?axis?R?ПЭ?" localSheetId="0">[2]!P2_T28?axis?R?ПЭ?,[2]!P3_T28?axis?R?ПЭ?,[2]!P4_T28?axis?R?ПЭ?,[2]!P5_T28?axis?R?ПЭ?,'7.1.- 2019'!P6_T28?axis?R?ПЭ?</definedName>
    <definedName name="T28?axis?R?ПЭ?" localSheetId="1">P2_T28?axis?R?ПЭ?,P3_T28?axis?R?ПЭ?,P4_T28?axis?R?ПЭ?,P5_T28?axis?R?ПЭ?,'7.2.-2019'!P6_T28?axis?R?ПЭ?</definedName>
    <definedName name="T28?axis?R?ПЭ?" localSheetId="2">P2_T28?axis?R?ПЭ?,P3_T28?axis?R?ПЭ?,P4_T28?axis?R?ПЭ?,P5_T28?axis?R?ПЭ?,'8-2019'!P6_T28?axis?R?ПЭ?</definedName>
    <definedName name="T28?axis?R?ПЭ?" localSheetId="3">[0]!P2_T28?axis?R?ПЭ?,[0]!P3_T28?axis?R?ПЭ?,[0]!P4_T28?axis?R?ПЭ?,[0]!P5_T28?axis?R?ПЭ?,'9.-2019'!P6_T28?axis?R?ПЭ?</definedName>
    <definedName name="T28?axis?R?ПЭ?">P2_T28?axis?R?ПЭ?,P3_T28?axis?R?ПЭ?,P4_T28?axis?R?ПЭ?,P5_T28?axis?R?ПЭ?,P6_T28?axis?R?ПЭ?</definedName>
    <definedName name="T28?axis?R?СЦТ" localSheetId="4">#REF!,#REF!</definedName>
    <definedName name="T28?axis?R?СЦТ" localSheetId="0">#REF!,#REF!</definedName>
    <definedName name="T28?axis?R?СЦТ" localSheetId="1">#REF!,#REF!</definedName>
    <definedName name="T28?axis?R?СЦТ" localSheetId="3">#REF!,#REF!</definedName>
    <definedName name="T28?axis?R?СЦТ">#REF!,#REF!</definedName>
    <definedName name="T28?axis?R?СЦТ?" localSheetId="4">#REF!,#REF!</definedName>
    <definedName name="T28?axis?R?СЦТ?" localSheetId="0">#REF!,#REF!</definedName>
    <definedName name="T28?axis?R?СЦТ?" localSheetId="1">#REF!,#REF!</definedName>
    <definedName name="T28?axis?R?СЦТ?" localSheetId="3">#REF!,#REF!</definedName>
    <definedName name="T28?axis?R?СЦТ?">#REF!,#REF!</definedName>
    <definedName name="T28?axis?ПРД?БАЗ">'[44]28'!$I$6:$J$17,'[44]28'!$F$6:$G$17</definedName>
    <definedName name="T28?axis?ПРД?ПРЕД">'[44]28'!$K$6:$L$17,'[44]28'!$D$6:$E$17</definedName>
    <definedName name="T28?axis?ПРД?РЕГ" localSheetId="4">'[55]другие из прибыли'!#REF!</definedName>
    <definedName name="T28?axis?ПРД?РЕГ" localSheetId="0">'[55]другие из прибыли'!#REF!</definedName>
    <definedName name="T28?axis?ПРД?РЕГ" localSheetId="1">'[55]другие из прибыли'!#REF!</definedName>
    <definedName name="T28?axis?ПРД?РЕГ" localSheetId="3">'[55]другие из прибыли'!#REF!</definedName>
    <definedName name="T28?axis?ПРД?РЕГ">'[55]другие из прибыли'!#REF!</definedName>
    <definedName name="T28?axis?ПФ?ПЛАН">'[44]28'!$I$6:$I$17,'[44]28'!$D$6:$D$17,'[44]28'!$K$6:$K$17,'[44]28'!$F$6:$F$17</definedName>
    <definedName name="T28?axis?ПФ?ФАКТ">'[44]28'!$J$6:$J$17,'[44]28'!$E$6:$E$17,'[44]28'!$L$6:$L$17,'[44]28'!$G$6:$G$17</definedName>
    <definedName name="T28?Data" localSheetId="4">'[30]28'!$D$190:$E$213,'[30]28'!$G$164:$H$187,'[30]28'!$D$164:$E$187,'[30]28'!$D$138:$I$161,'[30]28'!$D$8:$I$109,'[30]28'!$D$112:$I$135,[0]!P1_T28?Data</definedName>
    <definedName name="T28?Data" localSheetId="0">'[30]28'!$D$190:$E$213,'[30]28'!$G$164:$H$187,'[30]28'!$D$164:$E$187,'[30]28'!$D$138:$I$161,'[30]28'!$D$8:$I$109,'[30]28'!$D$112:$I$135,[2]!P1_T28?Data</definedName>
    <definedName name="T28?Data" localSheetId="1">'[30]28'!$D$190:$E$213,'[30]28'!$G$164:$H$187,'[30]28'!$D$164:$E$187,'[30]28'!$D$138:$I$161,'[30]28'!$D$8:$I$109,'[30]28'!$D$112:$I$135,P1_T28?Data</definedName>
    <definedName name="T28?Data" localSheetId="2">'[30]28'!$D$190:$E$213,'[30]28'!$G$164:$H$187,'[30]28'!$D$164:$E$187,'[30]28'!$D$138:$I$161,'[30]28'!$D$8:$I$109,'[30]28'!$D$112:$I$135,P1_T28?Data</definedName>
    <definedName name="T28?Data" localSheetId="3">'[30]28'!$D$190:$E$213,'[30]28'!$G$164:$H$187,'[30]28'!$D$164:$E$187,'[30]28'!$D$138:$I$161,'[30]28'!$D$8:$I$109,'[30]28'!$D$112:$I$135,[0]!P1_T28?Data</definedName>
    <definedName name="T28?Data">'[30]28'!$D$190:$E$213,'[30]28'!$G$164:$H$187,'[30]28'!$D$164:$E$187,'[30]28'!$D$138:$I$161,'[30]28'!$D$8:$I$109,'[30]28'!$D$112:$I$135,P1_T28?Data</definedName>
    <definedName name="T28?item_ext?ВСЕГО">'[30]28'!$I$8:$I$292,'[30]28'!$F$8:$F$292</definedName>
    <definedName name="T28?item_ext?ТЭ">'[30]28'!$E$8:$E$292,'[30]28'!$H$8:$H$292</definedName>
    <definedName name="T28?item_ext?ЭЭ">'[30]28'!$D$8:$D$292,'[30]28'!$G$8:$G$292</definedName>
    <definedName name="T28?L1.1.x">'[30]28'!$D$16:$I$18,'[30]28'!$D$11:$I$13</definedName>
    <definedName name="T28?L10.1.x">'[30]28'!$D$250:$I$252,'[30]28'!$D$245:$I$247</definedName>
    <definedName name="T28?L11.1.x">'[30]28'!$D$276:$I$278,'[30]28'!$D$271:$I$273</definedName>
    <definedName name="T28?L2.1.x">'[30]28'!$D$42:$I$44,'[30]28'!$D$37:$I$39</definedName>
    <definedName name="T28?L3" localSheetId="4">#REF!,#REF!</definedName>
    <definedName name="T28?L3" localSheetId="0">#REF!,#REF!</definedName>
    <definedName name="T28?L3" localSheetId="1">#REF!,#REF!</definedName>
    <definedName name="T28?L3" localSheetId="3">#REF!,#REF!</definedName>
    <definedName name="T28?L3">#REF!,#REF!</definedName>
    <definedName name="T28?L3.1.x">'[30]28'!$D$68:$I$70,'[30]28'!$D$63:$I$65</definedName>
    <definedName name="T28?L4" localSheetId="4">#REF!,#REF!</definedName>
    <definedName name="T28?L4" localSheetId="0">#REF!,#REF!</definedName>
    <definedName name="T28?L4" localSheetId="1">#REF!,#REF!</definedName>
    <definedName name="T28?L4" localSheetId="3">#REF!,#REF!</definedName>
    <definedName name="T28?L4">#REF!,#REF!</definedName>
    <definedName name="T28?L4.1.x">'[30]28'!$D$94:$I$96,'[30]28'!$D$89:$I$91</definedName>
    <definedName name="T28?L5" localSheetId="4">#REF!,#REF!</definedName>
    <definedName name="T28?L5" localSheetId="0">#REF!,#REF!</definedName>
    <definedName name="T28?L5" localSheetId="1">#REF!,#REF!</definedName>
    <definedName name="T28?L5" localSheetId="3">#REF!,#REF!</definedName>
    <definedName name="T28?L5">#REF!,#REF!</definedName>
    <definedName name="T28?L5.1.x">'[30]28'!$D$120:$I$122,'[30]28'!$D$115:$I$117</definedName>
    <definedName name="T28?L6" localSheetId="4">#REF!,#REF!</definedName>
    <definedName name="T28?L6" localSheetId="0">#REF!,#REF!</definedName>
    <definedName name="T28?L6" localSheetId="1">#REF!,#REF!</definedName>
    <definedName name="T28?L6" localSheetId="3">#REF!,#REF!</definedName>
    <definedName name="T28?L6">#REF!,#REF!</definedName>
    <definedName name="T28?L6.1.x">'[30]28'!$D$146:$I$148,'[30]28'!$D$141:$I$143</definedName>
    <definedName name="T28?L7" localSheetId="4">#REF!,#REF!</definedName>
    <definedName name="T28?L7" localSheetId="0">#REF!,#REF!</definedName>
    <definedName name="T28?L7" localSheetId="1">#REF!,#REF!</definedName>
    <definedName name="T28?L7" localSheetId="3">#REF!,#REF!</definedName>
    <definedName name="T28?L7">#REF!,#REF!</definedName>
    <definedName name="T28?L7.1.x">'[30]28'!$D$172:$I$174,'[30]28'!$D$167:$I$169</definedName>
    <definedName name="T28?L8" localSheetId="4">#REF!,#REF!</definedName>
    <definedName name="T28?L8" localSheetId="0">#REF!,#REF!</definedName>
    <definedName name="T28?L8" localSheetId="1">#REF!,#REF!</definedName>
    <definedName name="T28?L8" localSheetId="3">#REF!,#REF!</definedName>
    <definedName name="T28?L8">#REF!,#REF!</definedName>
    <definedName name="T28?L8.1.x">'[30]28'!$D$198:$I$200,'[30]28'!$D$193:$I$195</definedName>
    <definedName name="T28?L9.1.x">'[30]28'!$D$224:$I$226,'[30]28'!$D$219:$I$221</definedName>
    <definedName name="T28?Name" localSheetId="4">'[55]другие из прибыли'!#REF!</definedName>
    <definedName name="T28?Name" localSheetId="0">'[55]другие из прибыли'!#REF!</definedName>
    <definedName name="T28?Name" localSheetId="1">'[55]другие из прибыли'!#REF!</definedName>
    <definedName name="T28?Name" localSheetId="3">'[55]другие из прибыли'!#REF!</definedName>
    <definedName name="T28?Name">'[55]другие из прибыли'!#REF!</definedName>
    <definedName name="T28?Table" localSheetId="4">#REF!</definedName>
    <definedName name="T28?Table" localSheetId="0">#REF!</definedName>
    <definedName name="T28?Table" localSheetId="1">#REF!</definedName>
    <definedName name="T28?Table" localSheetId="3">#REF!</definedName>
    <definedName name="T28?Table">#REF!</definedName>
    <definedName name="T28?Title" localSheetId="4">#REF!</definedName>
    <definedName name="T28?Title" localSheetId="0">#REF!</definedName>
    <definedName name="T28?Title" localSheetId="1">#REF!</definedName>
    <definedName name="T28?Title" localSheetId="3">#REF!</definedName>
    <definedName name="T28?Title">#REF!</definedName>
    <definedName name="T28?unit?ГКАЛЧ">'[30]28'!$H$164:$H$187,'[30]28'!$E$164:$E$187</definedName>
    <definedName name="T28?unit?МКВТЧ">'[30]28'!$G$190:$G$213,'[30]28'!$D$190:$D$213</definedName>
    <definedName name="T28?unit?РУБ.ГКАЛ">'[30]28'!$E$216:$E$239,'[30]28'!$E$268:$E$292,'[30]28'!$H$268:$H$292,'[30]28'!$H$216:$H$239</definedName>
    <definedName name="T28?unit?РУБ.ГКАЛЧ" localSheetId="4">#REF!</definedName>
    <definedName name="T28?unit?РУБ.ГКАЛЧ" localSheetId="0">#REF!</definedName>
    <definedName name="T28?unit?РУБ.ГКАЛЧ" localSheetId="1">#REF!</definedName>
    <definedName name="T28?unit?РУБ.ГКАЛЧ" localSheetId="3">#REF!</definedName>
    <definedName name="T28?unit?РУБ.ГКАЛЧ">#REF!</definedName>
    <definedName name="T28?unit?РУБ.ГКАЛЧ.МЕС">'[30]28'!$H$242:$H$265,'[30]28'!$E$242:$E$265</definedName>
    <definedName name="T28?unit?РУБ.ТКВТ.МЕС">'[30]28'!$G$242:$G$265,'[30]28'!$D$242:$D$265</definedName>
    <definedName name="T28?unit?РУБ.ТКВТЧ">'[30]28'!$G$216:$G$239,'[30]28'!$D$268:$D$292,'[30]28'!$G$268:$G$292,'[30]28'!$D$216:$D$239</definedName>
    <definedName name="T28?unit?ТГКАЛ">'[30]28'!$H$190:$H$213,'[30]28'!$E$190:$E$213</definedName>
    <definedName name="T28?unit?ТКВТ">'[30]28'!$G$164:$G$187,'[30]28'!$D$164:$D$187</definedName>
    <definedName name="T28?unit?ТРУБ">'[30]28'!$D$138:$I$161,'[30]28'!$D$8:$I$109</definedName>
    <definedName name="T28?unit?ЧАС" localSheetId="4">#REF!</definedName>
    <definedName name="T28?unit?ЧАС" localSheetId="0">#REF!</definedName>
    <definedName name="T28?unit?ЧАС" localSheetId="1">#REF!</definedName>
    <definedName name="T28?unit?ЧАС" localSheetId="3">#REF!</definedName>
    <definedName name="T28?unit?ЧАС">#REF!</definedName>
    <definedName name="T28_1_Copy" localSheetId="4">#REF!</definedName>
    <definedName name="T28_1_Copy" localSheetId="0">#REF!</definedName>
    <definedName name="T28_1_Copy" localSheetId="1">#REF!</definedName>
    <definedName name="T28_1_Copy" localSheetId="3">#REF!</definedName>
    <definedName name="T28_1_Copy">#REF!</definedName>
    <definedName name="T28_1_Name" localSheetId="4">#REF!</definedName>
    <definedName name="T28_1_Name" localSheetId="0">#REF!</definedName>
    <definedName name="T28_1_Name" localSheetId="1">#REF!</definedName>
    <definedName name="T28_1_Name" localSheetId="3">#REF!</definedName>
    <definedName name="T28_1_Name">#REF!</definedName>
    <definedName name="T28_3_Copy" localSheetId="4">#REF!</definedName>
    <definedName name="T28_3_Copy" localSheetId="0">#REF!</definedName>
    <definedName name="T28_3_Copy" localSheetId="1">#REF!</definedName>
    <definedName name="T28_3_Copy" localSheetId="3">#REF!</definedName>
    <definedName name="T28_3_Copy">#REF!</definedName>
    <definedName name="T28_3_Name" localSheetId="4">#REF!</definedName>
    <definedName name="T28_3_Name" localSheetId="0">#REF!</definedName>
    <definedName name="T28_3_Name" localSheetId="1">#REF!</definedName>
    <definedName name="T28_3_Name" localSheetId="3">#REF!</definedName>
    <definedName name="T28_3_Name">#REF!</definedName>
    <definedName name="T28_Copy" localSheetId="4">'[55]другие из прибыли'!#REF!</definedName>
    <definedName name="T28_Copy" localSheetId="0">'[55]другие из прибыли'!#REF!</definedName>
    <definedName name="T28_Copy" localSheetId="1">'[55]другие из прибыли'!#REF!</definedName>
    <definedName name="T28_Copy" localSheetId="3">'[55]другие из прибыли'!#REF!</definedName>
    <definedName name="T28_Copy">'[55]другие из прибыли'!#REF!</definedName>
    <definedName name="T28_Name" localSheetId="4">#REF!</definedName>
    <definedName name="T28_Name" localSheetId="0">#REF!</definedName>
    <definedName name="T28_Name" localSheetId="1">#REF!</definedName>
    <definedName name="T28_Name" localSheetId="3">#REF!</definedName>
    <definedName name="T28_Name">#REF!</definedName>
    <definedName name="T28_Protection" localSheetId="4">[0]!P9_T28_Protection,[0]!P10_T28_Protection,[0]!P11_T28_Protection,'12.-2019'!P12_T28_Protection</definedName>
    <definedName name="T28_Protection" localSheetId="0">[2]!P9_T28_Protection,[2]!P10_T28_Protection,[2]!P11_T28_Protection,'7.1.- 2019'!P12_T28_Protection</definedName>
    <definedName name="T28_Protection" localSheetId="1">P9_T28_Protection,P10_T28_Protection,P11_T28_Protection,'7.2.-2019'!P12_T28_Protection</definedName>
    <definedName name="T28_Protection" localSheetId="2">P9_T28_Protection,P10_T28_Protection,P11_T28_Protection,'8-2019'!P12_T28_Protection</definedName>
    <definedName name="T28_Protection" localSheetId="3">[0]!P9_T28_Protection,[0]!P10_T28_Protection,[0]!P11_T28_Protection,'9.-2019'!P12_T28_Protection</definedName>
    <definedName name="T28_Protection">P9_T28_Protection,P10_T28_Protection,P11_T28_Protection,P12_T28_Protection</definedName>
    <definedName name="T29?axis?C?НАП" localSheetId="4">#REF!</definedName>
    <definedName name="T29?axis?C?НАП" localSheetId="0">#REF!</definedName>
    <definedName name="T29?axis?C?НАП" localSheetId="1">#REF!</definedName>
    <definedName name="T29?axis?C?НАП" localSheetId="3">#REF!</definedName>
    <definedName name="T29?axis?C?НАП">#REF!</definedName>
    <definedName name="T29?axis?C?НАП?" localSheetId="4">#REF!</definedName>
    <definedName name="T29?axis?C?НАП?" localSheetId="0">#REF!</definedName>
    <definedName name="T29?axis?C?НАП?" localSheetId="1">#REF!</definedName>
    <definedName name="T29?axis?C?НАП?" localSheetId="3">#REF!</definedName>
    <definedName name="T29?axis?C?НАП?">#REF!</definedName>
    <definedName name="T29?axis?R?ПОТ" localSheetId="4">#REF!</definedName>
    <definedName name="T29?axis?R?ПОТ" localSheetId="0">#REF!</definedName>
    <definedName name="T29?axis?R?ПОТ" localSheetId="1">#REF!</definedName>
    <definedName name="T29?axis?R?ПОТ" localSheetId="3">#REF!</definedName>
    <definedName name="T29?axis?R?ПОТ">#REF!</definedName>
    <definedName name="T29?axis?R?ПОТ?" localSheetId="4">#REF!</definedName>
    <definedName name="T29?axis?R?ПОТ?" localSheetId="0">#REF!</definedName>
    <definedName name="T29?axis?R?ПОТ?" localSheetId="1">#REF!</definedName>
    <definedName name="T29?axis?R?ПОТ?" localSheetId="3">#REF!</definedName>
    <definedName name="T29?axis?R?ПОТ?">#REF!</definedName>
    <definedName name="T29?axis?ПФ?ПЛАН">'[44]29'!$F$5:$F$11,'[44]29'!$D$5:$D$11</definedName>
    <definedName name="T29?axis?ПФ?ФАКТ">'[44]29'!$G$5:$G$11,'[44]29'!$E$5:$E$11</definedName>
    <definedName name="T29?axis?ТЗОНА?НОЧЬ" localSheetId="4">#REF!</definedName>
    <definedName name="T29?axis?ТЗОНА?НОЧЬ" localSheetId="0">#REF!</definedName>
    <definedName name="T29?axis?ТЗОНА?НОЧЬ" localSheetId="1">#REF!</definedName>
    <definedName name="T29?axis?ТЗОНА?НОЧЬ" localSheetId="3">#REF!</definedName>
    <definedName name="T29?axis?ТЗОНА?НОЧЬ">#REF!</definedName>
    <definedName name="T29?axis?ТЗОНА?ПИК" localSheetId="4">#REF!</definedName>
    <definedName name="T29?axis?ТЗОНА?ПИК" localSheetId="0">#REF!</definedName>
    <definedName name="T29?axis?ТЗОНА?ПИК" localSheetId="1">#REF!</definedName>
    <definedName name="T29?axis?ТЗОНА?ПИК" localSheetId="3">#REF!</definedName>
    <definedName name="T29?axis?ТЗОНА?ПИК">#REF!</definedName>
    <definedName name="T29?axis?ТЗОНА?ПОЛУПИК" localSheetId="4">#REF!</definedName>
    <definedName name="T29?axis?ТЗОНА?ПОЛУПИК" localSheetId="0">#REF!</definedName>
    <definedName name="T29?axis?ТЗОНА?ПОЛУПИК" localSheetId="1">#REF!</definedName>
    <definedName name="T29?axis?ТЗОНА?ПОЛУПИК" localSheetId="3">#REF!</definedName>
    <definedName name="T29?axis?ТЗОНА?ПОЛУПИК">#REF!</definedName>
    <definedName name="T29?Data">'[44]29'!$D$6:$H$9, '[44]29'!$D$11:$H$11</definedName>
    <definedName name="T29?item_ext?1СТ" localSheetId="4">'12.-2019'!P1_T29?item_ext?1СТ</definedName>
    <definedName name="T29?item_ext?1СТ" localSheetId="0">'7.1.- 2019'!P1_T29?item_ext?1СТ</definedName>
    <definedName name="T29?item_ext?1СТ" localSheetId="1">'7.2.-2019'!P1_T29?item_ext?1СТ</definedName>
    <definedName name="T29?item_ext?1СТ" localSheetId="2">P1_T29?item_ext?1СТ</definedName>
    <definedName name="T29?item_ext?1СТ" localSheetId="3">'9.-2019'!P1_T29?item_ext?1СТ</definedName>
    <definedName name="T29?item_ext?1СТ">P1_T29?item_ext?1СТ</definedName>
    <definedName name="T29?item_ext?1СТ.ДО3" localSheetId="4">#REF!,#REF!</definedName>
    <definedName name="T29?item_ext?1СТ.ДО3" localSheetId="0">#REF!,#REF!</definedName>
    <definedName name="T29?item_ext?1СТ.ДО3" localSheetId="1">#REF!,#REF!</definedName>
    <definedName name="T29?item_ext?1СТ.ДО3" localSheetId="3">#REF!,#REF!</definedName>
    <definedName name="T29?item_ext?1СТ.ДО3">#REF!,#REF!</definedName>
    <definedName name="T29?item_ext?1СТ.ДО4" localSheetId="4">#REF!,#REF!</definedName>
    <definedName name="T29?item_ext?1СТ.ДО4" localSheetId="0">#REF!,#REF!</definedName>
    <definedName name="T29?item_ext?1СТ.ДО4" localSheetId="1">#REF!,#REF!</definedName>
    <definedName name="T29?item_ext?1СТ.ДО4" localSheetId="3">#REF!,#REF!</definedName>
    <definedName name="T29?item_ext?1СТ.ДО4">#REF!,#REF!</definedName>
    <definedName name="T29?item_ext?1СТ.ДО5" localSheetId="4">#REF!,#REF!</definedName>
    <definedName name="T29?item_ext?1СТ.ДО5" localSheetId="0">#REF!,#REF!</definedName>
    <definedName name="T29?item_ext?1СТ.ДО5" localSheetId="1">#REF!,#REF!</definedName>
    <definedName name="T29?item_ext?1СТ.ДО5" localSheetId="3">#REF!,#REF!</definedName>
    <definedName name="T29?item_ext?1СТ.ДО5">#REF!,#REF!</definedName>
    <definedName name="T29?item_ext?1СТ.ДО6" localSheetId="4">#REF!,#REF!</definedName>
    <definedName name="T29?item_ext?1СТ.ДО6" localSheetId="0">#REF!,#REF!</definedName>
    <definedName name="T29?item_ext?1СТ.ДО6" localSheetId="1">#REF!,#REF!</definedName>
    <definedName name="T29?item_ext?1СТ.ДО6" localSheetId="3">#REF!,#REF!</definedName>
    <definedName name="T29?item_ext?1СТ.ДО6">#REF!,#REF!</definedName>
    <definedName name="T29?item_ext?1СТ.ДО7" localSheetId="4">#REF!,#REF!</definedName>
    <definedName name="T29?item_ext?1СТ.ДО7" localSheetId="0">#REF!,#REF!</definedName>
    <definedName name="T29?item_ext?1СТ.ДО7" localSheetId="1">#REF!,#REF!</definedName>
    <definedName name="T29?item_ext?1СТ.ДО7" localSheetId="3">#REF!,#REF!</definedName>
    <definedName name="T29?item_ext?1СТ.ДО7">#REF!,#REF!</definedName>
    <definedName name="T29?item_ext?2СТ.М" localSheetId="4">'12.-2019'!P1_T29?item_ext?2СТ.М</definedName>
    <definedName name="T29?item_ext?2СТ.М" localSheetId="0">'7.1.- 2019'!P1_T29?item_ext?2СТ.М</definedName>
    <definedName name="T29?item_ext?2СТ.М" localSheetId="1">'7.2.-2019'!P1_T29?item_ext?2СТ.М</definedName>
    <definedName name="T29?item_ext?2СТ.М" localSheetId="2">P1_T29?item_ext?2СТ.М</definedName>
    <definedName name="T29?item_ext?2СТ.М" localSheetId="3">'9.-2019'!P1_T29?item_ext?2СТ.М</definedName>
    <definedName name="T29?item_ext?2СТ.М">P1_T29?item_ext?2СТ.М</definedName>
    <definedName name="T29?item_ext?2СТ.Э" localSheetId="4">'12.-2019'!P1_T29?item_ext?2СТ.Э</definedName>
    <definedName name="T29?item_ext?2СТ.Э" localSheetId="0">'7.1.- 2019'!P1_T29?item_ext?2СТ.Э</definedName>
    <definedName name="T29?item_ext?2СТ.Э" localSheetId="1">'7.2.-2019'!P1_T29?item_ext?2СТ.Э</definedName>
    <definedName name="T29?item_ext?2СТ.Э" localSheetId="2">P1_T29?item_ext?2СТ.Э</definedName>
    <definedName name="T29?item_ext?2СТ.Э" localSheetId="3">'9.-2019'!P1_T29?item_ext?2СТ.Э</definedName>
    <definedName name="T29?item_ext?2СТ.Э">P1_T29?item_ext?2СТ.Э</definedName>
    <definedName name="T29?L10" localSheetId="4">'12.-2019'!P1_T29?L10</definedName>
    <definedName name="T29?L10" localSheetId="0">'7.1.- 2019'!P1_T29?L10</definedName>
    <definedName name="T29?L10" localSheetId="1">'7.2.-2019'!P1_T29?L10</definedName>
    <definedName name="T29?L10" localSheetId="2">P1_T29?L10</definedName>
    <definedName name="T29?L10" localSheetId="3">'9.-2019'!P1_T29?L10</definedName>
    <definedName name="T29?L10">P1_T29?L10</definedName>
    <definedName name="T29?L4" localSheetId="4">#REF!,#REF!,#REF!,#REF!,#REF!,#REF!,#REF!</definedName>
    <definedName name="T29?L4" localSheetId="0">#REF!,#REF!,#REF!,#REF!,#REF!,#REF!,#REF!</definedName>
    <definedName name="T29?L4" localSheetId="1">#REF!,#REF!,#REF!,#REF!,#REF!,#REF!,#REF!</definedName>
    <definedName name="T29?L4" localSheetId="3">#REF!,#REF!,#REF!,#REF!,#REF!,#REF!,#REF!</definedName>
    <definedName name="T29?L4">#REF!,#REF!,#REF!,#REF!,#REF!,#REF!,#REF!</definedName>
    <definedName name="T29?L5" localSheetId="4">'12.-2019'!P1_T29?L5</definedName>
    <definedName name="T29?L5" localSheetId="0">'7.1.- 2019'!P1_T29?L5</definedName>
    <definedName name="T29?L5" localSheetId="1">'7.2.-2019'!P1_T29?L5</definedName>
    <definedName name="T29?L5" localSheetId="2">P1_T29?L5</definedName>
    <definedName name="T29?L5" localSheetId="3">'9.-2019'!P1_T29?L5</definedName>
    <definedName name="T29?L5">P1_T29?L5</definedName>
    <definedName name="T29?L6" localSheetId="4">'12.-2019'!P1_T29?L6</definedName>
    <definedName name="T29?L6" localSheetId="0">'7.1.- 2019'!P1_T29?L6</definedName>
    <definedName name="T29?L6" localSheetId="1">'7.2.-2019'!P1_T29?L6</definedName>
    <definedName name="T29?L6" localSheetId="2">P1_T29?L6</definedName>
    <definedName name="T29?L6" localSheetId="3">'9.-2019'!P1_T29?L6</definedName>
    <definedName name="T29?L6">P1_T29?L6</definedName>
    <definedName name="T29?Name" localSheetId="4">#REF!</definedName>
    <definedName name="T29?Name" localSheetId="0">#REF!</definedName>
    <definedName name="T29?Name" localSheetId="1">#REF!</definedName>
    <definedName name="T29?Name" localSheetId="3">#REF!</definedName>
    <definedName name="T29?Name">#REF!</definedName>
    <definedName name="T29?Table" localSheetId="4">#REF!</definedName>
    <definedName name="T29?Table" localSheetId="0">#REF!</definedName>
    <definedName name="T29?Table" localSheetId="1">#REF!</definedName>
    <definedName name="T29?Table" localSheetId="3">#REF!</definedName>
    <definedName name="T29?Table">#REF!</definedName>
    <definedName name="T29?Title" localSheetId="4">#REF!</definedName>
    <definedName name="T29?Title" localSheetId="0">#REF!</definedName>
    <definedName name="T29?Title" localSheetId="1">#REF!</definedName>
    <definedName name="T29?Title" localSheetId="3">#REF!</definedName>
    <definedName name="T29?Title">#REF!</definedName>
    <definedName name="T29?unit?R?IE" localSheetId="4">#REF!</definedName>
    <definedName name="T29?unit?R?IE" localSheetId="0">#REF!</definedName>
    <definedName name="T29?unit?R?IE" localSheetId="1">#REF!</definedName>
    <definedName name="T29?unit?R?IE" localSheetId="3">#REF!</definedName>
    <definedName name="T29?unit?R?IE">#REF!</definedName>
    <definedName name="T29?unit?R?IE?" localSheetId="4">#REF!</definedName>
    <definedName name="T29?unit?R?IE?" localSheetId="0">#REF!</definedName>
    <definedName name="T29?unit?R?IE?" localSheetId="1">#REF!</definedName>
    <definedName name="T29?unit?R?IE?" localSheetId="3">#REF!</definedName>
    <definedName name="T29?unit?R?IE?">#REF!</definedName>
    <definedName name="T29_Copy" localSheetId="4">[55]выпадающие!#REF!</definedName>
    <definedName name="T29_Copy" localSheetId="0">[55]выпадающие!#REF!</definedName>
    <definedName name="T29_Copy" localSheetId="1">[55]выпадающие!#REF!</definedName>
    <definedName name="T29_Copy" localSheetId="3">[55]выпадающие!#REF!</definedName>
    <definedName name="T29_Copy">[55]выпадающие!#REF!</definedName>
    <definedName name="T29_Name" localSheetId="4">#REF!</definedName>
    <definedName name="T29_Name" localSheetId="0">#REF!</definedName>
    <definedName name="T29_Name" localSheetId="1">#REF!</definedName>
    <definedName name="T29_Name" localSheetId="3">#REF!</definedName>
    <definedName name="T29_Name">#REF!</definedName>
    <definedName name="T3?axis?R?ВОБР">'[56]3'!$E$19:$N$21,'[56]3'!$E$24:$N$26</definedName>
    <definedName name="T3?axis?R?ВОБР?">'[56]3'!$C$19:$C$21,'[56]3'!$C$24:$C$26</definedName>
    <definedName name="T3?axis?ПРД?БАЗ">'[44]3'!$I$6:$J$20,'[44]3'!$F$6:$G$20</definedName>
    <definedName name="T3?axis?ПРД?ПРЕД">'[44]3'!$K$6:$L$20,'[44]3'!$D$6:$E$20</definedName>
    <definedName name="T3?axis?ПРД?РЕГ" localSheetId="4">#REF!</definedName>
    <definedName name="T3?axis?ПРД?РЕГ" localSheetId="0">#REF!</definedName>
    <definedName name="T3?axis?ПРД?РЕГ" localSheetId="1">#REF!</definedName>
    <definedName name="T3?axis?ПРД?РЕГ" localSheetId="3">#REF!</definedName>
    <definedName name="T3?axis?ПРД?РЕГ">#REF!</definedName>
    <definedName name="T3?axis?ПФ?ПЛАН">'[44]3'!$I$6:$I$20,'[44]3'!$D$6:$D$20,'[44]3'!$K$6:$K$20,'[44]3'!$F$6:$F$20</definedName>
    <definedName name="T3?axis?ПФ?ФАКТ">'[44]3'!$J$6:$J$20,'[44]3'!$E$6:$E$20,'[44]3'!$L$6:$L$20,'[44]3'!$G$6:$G$20</definedName>
    <definedName name="T3?Data" localSheetId="4">#REF!</definedName>
    <definedName name="T3?Data" localSheetId="0">#REF!</definedName>
    <definedName name="T3?Data" localSheetId="1">#REF!</definedName>
    <definedName name="T3?Data" localSheetId="3">#REF!</definedName>
    <definedName name="T3?Data">#REF!</definedName>
    <definedName name="T3?item_ext?РОСТ" localSheetId="4">#REF!</definedName>
    <definedName name="T3?item_ext?РОСТ" localSheetId="0">#REF!</definedName>
    <definedName name="T3?item_ext?РОСТ" localSheetId="1">#REF!</definedName>
    <definedName name="T3?item_ext?РОСТ" localSheetId="3">#REF!</definedName>
    <definedName name="T3?item_ext?РОСТ">#REF!</definedName>
    <definedName name="T3?L1" localSheetId="4">#REF!</definedName>
    <definedName name="T3?L1" localSheetId="0">#REF!</definedName>
    <definedName name="T3?L1" localSheetId="1">#REF!</definedName>
    <definedName name="T3?L1" localSheetId="3">#REF!</definedName>
    <definedName name="T3?L1">#REF!</definedName>
    <definedName name="T3?L1.1" localSheetId="4">#REF!</definedName>
    <definedName name="T3?L1.1" localSheetId="0">#REF!</definedName>
    <definedName name="T3?L1.1" localSheetId="1">#REF!</definedName>
    <definedName name="T3?L1.1" localSheetId="3">#REF!</definedName>
    <definedName name="T3?L1.1">#REF!</definedName>
    <definedName name="T3?L1.4.1" localSheetId="4">#REF!</definedName>
    <definedName name="T3?L1.4.1" localSheetId="0">#REF!</definedName>
    <definedName name="T3?L1.4.1" localSheetId="1">#REF!</definedName>
    <definedName name="T3?L1.4.1" localSheetId="3">#REF!</definedName>
    <definedName name="T3?L1.4.1">#REF!</definedName>
    <definedName name="T3?L1.5.1" localSheetId="4">#REF!</definedName>
    <definedName name="T3?L1.5.1" localSheetId="0">#REF!</definedName>
    <definedName name="T3?L1.5.1" localSheetId="1">#REF!</definedName>
    <definedName name="T3?L1.5.1" localSheetId="3">#REF!</definedName>
    <definedName name="T3?L1.5.1">#REF!</definedName>
    <definedName name="T3?L10" localSheetId="4">#REF!</definedName>
    <definedName name="T3?L10" localSheetId="0">#REF!</definedName>
    <definedName name="T3?L10" localSheetId="1">#REF!</definedName>
    <definedName name="T3?L10" localSheetId="3">#REF!</definedName>
    <definedName name="T3?L10">#REF!</definedName>
    <definedName name="T3?L11" localSheetId="4">#REF!</definedName>
    <definedName name="T3?L11" localSheetId="0">#REF!</definedName>
    <definedName name="T3?L11" localSheetId="1">#REF!</definedName>
    <definedName name="T3?L11" localSheetId="3">#REF!</definedName>
    <definedName name="T3?L11">#REF!</definedName>
    <definedName name="T3?L12" localSheetId="4">#REF!</definedName>
    <definedName name="T3?L12" localSheetId="0">#REF!</definedName>
    <definedName name="T3?L12" localSheetId="1">#REF!</definedName>
    <definedName name="T3?L12" localSheetId="3">#REF!</definedName>
    <definedName name="T3?L12">#REF!</definedName>
    <definedName name="T3?L2" localSheetId="4">#REF!</definedName>
    <definedName name="T3?L2" localSheetId="0">#REF!</definedName>
    <definedName name="T3?L2" localSheetId="1">#REF!</definedName>
    <definedName name="T3?L2" localSheetId="3">#REF!</definedName>
    <definedName name="T3?L2">#REF!</definedName>
    <definedName name="T3?L2.1" localSheetId="4">#REF!</definedName>
    <definedName name="T3?L2.1" localSheetId="0">#REF!</definedName>
    <definedName name="T3?L2.1" localSheetId="1">#REF!</definedName>
    <definedName name="T3?L2.1" localSheetId="3">#REF!</definedName>
    <definedName name="T3?L2.1">#REF!</definedName>
    <definedName name="T3?L3" localSheetId="4">#REF!</definedName>
    <definedName name="T3?L3" localSheetId="0">#REF!</definedName>
    <definedName name="T3?L3" localSheetId="1">#REF!</definedName>
    <definedName name="T3?L3" localSheetId="3">#REF!</definedName>
    <definedName name="T3?L3">#REF!</definedName>
    <definedName name="T3?L3.1" localSheetId="4">#REF!</definedName>
    <definedName name="T3?L3.1" localSheetId="0">#REF!</definedName>
    <definedName name="T3?L3.1" localSheetId="1">#REF!</definedName>
    <definedName name="T3?L3.1" localSheetId="3">#REF!</definedName>
    <definedName name="T3?L3.1">#REF!</definedName>
    <definedName name="T3?L4" localSheetId="4">#REF!</definedName>
    <definedName name="T3?L4" localSheetId="0">#REF!</definedName>
    <definedName name="T3?L4" localSheetId="1">#REF!</definedName>
    <definedName name="T3?L4" localSheetId="3">#REF!</definedName>
    <definedName name="T3?L4">#REF!</definedName>
    <definedName name="T3?L5" localSheetId="4">#REF!</definedName>
    <definedName name="T3?L5" localSheetId="0">#REF!</definedName>
    <definedName name="T3?L5" localSheetId="1">#REF!</definedName>
    <definedName name="T3?L5" localSheetId="3">#REF!</definedName>
    <definedName name="T3?L5">#REF!</definedName>
    <definedName name="T3?L6" localSheetId="4">#REF!</definedName>
    <definedName name="T3?L6" localSheetId="0">#REF!</definedName>
    <definedName name="T3?L6" localSheetId="1">#REF!</definedName>
    <definedName name="T3?L6" localSheetId="3">#REF!</definedName>
    <definedName name="T3?L6">#REF!</definedName>
    <definedName name="T3?L7" localSheetId="4">#REF!</definedName>
    <definedName name="T3?L7" localSheetId="0">#REF!</definedName>
    <definedName name="T3?L7" localSheetId="1">#REF!</definedName>
    <definedName name="T3?L7" localSheetId="3">#REF!</definedName>
    <definedName name="T3?L7">#REF!</definedName>
    <definedName name="T3?L8" localSheetId="4">#REF!</definedName>
    <definedName name="T3?L8" localSheetId="0">#REF!</definedName>
    <definedName name="T3?L8" localSheetId="1">#REF!</definedName>
    <definedName name="T3?L8" localSheetId="3">#REF!</definedName>
    <definedName name="T3?L8">#REF!</definedName>
    <definedName name="T3?L9" localSheetId="4">#REF!</definedName>
    <definedName name="T3?L9" localSheetId="0">#REF!</definedName>
    <definedName name="T3?L9" localSheetId="1">#REF!</definedName>
    <definedName name="T3?L9" localSheetId="3">#REF!</definedName>
    <definedName name="T3?L9">#REF!</definedName>
    <definedName name="T3?Name" localSheetId="4">#REF!</definedName>
    <definedName name="T3?Name" localSheetId="0">#REF!</definedName>
    <definedName name="T3?Name" localSheetId="1">#REF!</definedName>
    <definedName name="T3?Name" localSheetId="3">#REF!</definedName>
    <definedName name="T3?Name">#REF!</definedName>
    <definedName name="T3?Table" localSheetId="4">#REF!</definedName>
    <definedName name="T3?Table" localSheetId="0">#REF!</definedName>
    <definedName name="T3?Table" localSheetId="1">#REF!</definedName>
    <definedName name="T3?Table" localSheetId="3">#REF!</definedName>
    <definedName name="T3?Table">#REF!</definedName>
    <definedName name="T3?Title" localSheetId="4">#REF!</definedName>
    <definedName name="T3?Title" localSheetId="0">#REF!</definedName>
    <definedName name="T3?Title" localSheetId="1">#REF!</definedName>
    <definedName name="T3?Title" localSheetId="3">#REF!</definedName>
    <definedName name="T3?Title">#REF!</definedName>
    <definedName name="T3?unit?Г.КВТЧ" localSheetId="4">#REF!</definedName>
    <definedName name="T3?unit?Г.КВТЧ" localSheetId="0">#REF!</definedName>
    <definedName name="T3?unit?Г.КВТЧ" localSheetId="1">#REF!</definedName>
    <definedName name="T3?unit?Г.КВТЧ" localSheetId="3">#REF!</definedName>
    <definedName name="T3?unit?Г.КВТЧ">#REF!</definedName>
    <definedName name="T3?unit?КГ.ГКАЛ">'[44]3'!$D$13:$H$13,   '[44]3'!$D$16:$H$16</definedName>
    <definedName name="T3?unit?КМ">'[56]3'!$E$34:$N$34,'[56]3'!$E$26:$N$26</definedName>
    <definedName name="T3?unit?МКВТЧ" localSheetId="4">#REF!</definedName>
    <definedName name="T3?unit?МКВТЧ" localSheetId="0">#REF!</definedName>
    <definedName name="T3?unit?МКВТЧ" localSheetId="1">#REF!</definedName>
    <definedName name="T3?unit?МКВТЧ" localSheetId="3">#REF!</definedName>
    <definedName name="T3?unit?МКВТЧ">#REF!</definedName>
    <definedName name="T3?unit?ПРЦ">'[44]3'!$D$20:$H$20,   '[44]3'!$I$6:$L$20</definedName>
    <definedName name="T3?unit?ТГКАЛ">'[44]3'!$D$12:$H$12,   '[44]3'!$D$15:$H$15</definedName>
    <definedName name="T3?unit?ТКВТЧ.Г.КМ">'[56]3'!$E$33:$N$33,'[56]3'!$E$25:$N$25</definedName>
    <definedName name="T3?unit?ТКВТЧ.Г.ШТ">'[56]3'!$E$13:$N$13,'[56]3'!$E$16:$N$16,'[56]3'!$E$20:$N$20</definedName>
    <definedName name="T3?unit?ТТУТ">'[44]3'!$D$10:$H$11,   '[44]3'!$D$14:$H$14,   '[44]3'!$D$17:$H$19</definedName>
    <definedName name="T3?unit?ШТ">'[56]3'!$E$14:$N$14,'[56]3'!$E$17:$N$17,'[56]3'!$E$21:$N$21</definedName>
    <definedName name="T4.1?axis?R?ВТОП">'[44]4.1'!$E$5:$I$8, '[44]4.1'!$E$12:$I$15, '[44]4.1'!$E$18:$I$21</definedName>
    <definedName name="T4.1?axis?R?ВТОП?">'[44]4.1'!$C$5:$C$8, '[44]4.1'!$C$12:$C$15, '[44]4.1'!$C$18:$C$21</definedName>
    <definedName name="T4.1?axis?ПРД?БАЗ" localSheetId="4">#REF!</definedName>
    <definedName name="T4.1?axis?ПРД?БАЗ" localSheetId="0">#REF!</definedName>
    <definedName name="T4.1?axis?ПРД?БАЗ" localSheetId="1">#REF!</definedName>
    <definedName name="T4.1?axis?ПРД?БАЗ" localSheetId="3">#REF!</definedName>
    <definedName name="T4.1?axis?ПРД?БАЗ">#REF!</definedName>
    <definedName name="T4.1?axis?ПРД?ПРЕД" localSheetId="4">#REF!</definedName>
    <definedName name="T4.1?axis?ПРД?ПРЕД" localSheetId="0">#REF!</definedName>
    <definedName name="T4.1?axis?ПРД?ПРЕД" localSheetId="1">#REF!</definedName>
    <definedName name="T4.1?axis?ПРД?ПРЕД" localSheetId="3">#REF!</definedName>
    <definedName name="T4.1?axis?ПРД?ПРЕД">#REF!</definedName>
    <definedName name="T4.1?axis?ПРД?ПРЕД2" localSheetId="4">#REF!</definedName>
    <definedName name="T4.1?axis?ПРД?ПРЕД2" localSheetId="0">#REF!</definedName>
    <definedName name="T4.1?axis?ПРД?ПРЕД2" localSheetId="1">#REF!</definedName>
    <definedName name="T4.1?axis?ПРД?ПРЕД2" localSheetId="3">#REF!</definedName>
    <definedName name="T4.1?axis?ПРД?ПРЕД2">#REF!</definedName>
    <definedName name="T4.1?axis?ПРД?РЕГ" localSheetId="4">#REF!</definedName>
    <definedName name="T4.1?axis?ПРД?РЕГ" localSheetId="0">#REF!</definedName>
    <definedName name="T4.1?axis?ПРД?РЕГ" localSheetId="1">#REF!</definedName>
    <definedName name="T4.1?axis?ПРД?РЕГ" localSheetId="3">#REF!</definedName>
    <definedName name="T4.1?axis?ПРД?РЕГ">#REF!</definedName>
    <definedName name="T4.1?Data">'[44]4.1'!$E$4:$I$9, '[44]4.1'!$E$11:$I$15, '[44]4.1'!$E$18:$I$21</definedName>
    <definedName name="T4.1?item_ext?СРПРЕД3" localSheetId="4">#REF!</definedName>
    <definedName name="T4.1?item_ext?СРПРЕД3" localSheetId="0">#REF!</definedName>
    <definedName name="T4.1?item_ext?СРПРЕД3" localSheetId="1">#REF!</definedName>
    <definedName name="T4.1?item_ext?СРПРЕД3" localSheetId="3">#REF!</definedName>
    <definedName name="T4.1?item_ext?СРПРЕД3">#REF!</definedName>
    <definedName name="T4.1?L1" localSheetId="4">#REF!</definedName>
    <definedName name="T4.1?L1" localSheetId="0">#REF!</definedName>
    <definedName name="T4.1?L1" localSheetId="1">#REF!</definedName>
    <definedName name="T4.1?L1" localSheetId="3">#REF!</definedName>
    <definedName name="T4.1?L1">#REF!</definedName>
    <definedName name="T4.1?L1.1" localSheetId="4">#REF!</definedName>
    <definedName name="T4.1?L1.1" localSheetId="0">#REF!</definedName>
    <definedName name="T4.1?L1.1" localSheetId="1">#REF!</definedName>
    <definedName name="T4.1?L1.1" localSheetId="3">#REF!</definedName>
    <definedName name="T4.1?L1.1">#REF!</definedName>
    <definedName name="T4.1?L1.2" localSheetId="4">#REF!</definedName>
    <definedName name="T4.1?L1.2" localSheetId="0">#REF!</definedName>
    <definedName name="T4.1?L1.2" localSheetId="1">#REF!</definedName>
    <definedName name="T4.1?L1.2" localSheetId="3">#REF!</definedName>
    <definedName name="T4.1?L1.2">#REF!</definedName>
    <definedName name="T4.1?L2" localSheetId="4">#REF!</definedName>
    <definedName name="T4.1?L2" localSheetId="0">#REF!</definedName>
    <definedName name="T4.1?L2" localSheetId="1">#REF!</definedName>
    <definedName name="T4.1?L2" localSheetId="3">#REF!</definedName>
    <definedName name="T4.1?L2">#REF!</definedName>
    <definedName name="T4.1?L3.1" localSheetId="4">#REF!</definedName>
    <definedName name="T4.1?L3.1" localSheetId="0">#REF!</definedName>
    <definedName name="T4.1?L3.1" localSheetId="1">#REF!</definedName>
    <definedName name="T4.1?L3.1" localSheetId="3">#REF!</definedName>
    <definedName name="T4.1?L3.1">#REF!</definedName>
    <definedName name="T4.1?Name" localSheetId="4">#REF!</definedName>
    <definedName name="T4.1?Name" localSheetId="0">#REF!</definedName>
    <definedName name="T4.1?Name" localSheetId="1">#REF!</definedName>
    <definedName name="T4.1?Name" localSheetId="3">#REF!</definedName>
    <definedName name="T4.1?Name">#REF!</definedName>
    <definedName name="T4.1?Table" localSheetId="4">#REF!</definedName>
    <definedName name="T4.1?Table" localSheetId="0">#REF!</definedName>
    <definedName name="T4.1?Table" localSheetId="1">#REF!</definedName>
    <definedName name="T4.1?Table" localSheetId="3">#REF!</definedName>
    <definedName name="T4.1?Table">#REF!</definedName>
    <definedName name="T4.1?Title" localSheetId="4">#REF!</definedName>
    <definedName name="T4.1?Title" localSheetId="0">#REF!</definedName>
    <definedName name="T4.1?Title" localSheetId="1">#REF!</definedName>
    <definedName name="T4.1?Title" localSheetId="3">#REF!</definedName>
    <definedName name="T4.1?Title">#REF!</definedName>
    <definedName name="T4.1?unit?ПРЦ" localSheetId="4">#REF!</definedName>
    <definedName name="T4.1?unit?ПРЦ" localSheetId="0">#REF!</definedName>
    <definedName name="T4.1?unit?ПРЦ" localSheetId="1">#REF!</definedName>
    <definedName name="T4.1?unit?ПРЦ" localSheetId="3">#REF!</definedName>
    <definedName name="T4.1?unit?ПРЦ">#REF!</definedName>
    <definedName name="T4.1?unit?ТТУТ" localSheetId="4">#REF!</definedName>
    <definedName name="T4.1?unit?ТТУТ" localSheetId="0">#REF!</definedName>
    <definedName name="T4.1?unit?ТТУТ" localSheetId="1">#REF!</definedName>
    <definedName name="T4.1?unit?ТТУТ" localSheetId="3">#REF!</definedName>
    <definedName name="T4.1?unit?ТТУТ">#REF!</definedName>
    <definedName name="T4?axis?R?ВТОП">'[44]4'!$E$7:$M$10,   '[44]4'!$E$14:$M$17,   '[44]4'!$E$20:$M$23,   '[44]4'!$E$26:$M$29,   '[44]4'!$E$32:$M$35,   '[44]4'!$E$38:$M$41,   '[44]4'!$E$45:$M$48,   '[44]4'!$E$51:$M$54,   '[44]4'!$E$58:$M$61,   '[44]4'!$E$65:$M$68,   '[44]4'!$E$72:$M$75</definedName>
    <definedName name="T4?axis?R?ВТОП?">'[44]4'!$C$7:$C$10,   '[44]4'!$C$14:$C$17,   '[44]4'!$C$20:$C$23,   '[44]4'!$C$26:$C$29,   '[44]4'!$C$32:$C$35,   '[44]4'!$C$38:$C$41,   '[44]4'!$C$45:$C$48,   '[44]4'!$C$51:$C$54,   '[44]4'!$C$58:$C$61,   '[44]4'!$C$65:$C$68,   '[44]4'!$C$72:$C$75</definedName>
    <definedName name="T4?axis?ПРД?БАЗ">'[44]4'!$J$6:$K$81,'[44]4'!$G$6:$H$81</definedName>
    <definedName name="T4?axis?ПРД?ПРЕД">'[44]4'!$L$6:$M$81,'[44]4'!$E$6:$F$81</definedName>
    <definedName name="T4?axis?ПРД?РЕГ" localSheetId="4">#REF!</definedName>
    <definedName name="T4?axis?ПРД?РЕГ" localSheetId="0">#REF!</definedName>
    <definedName name="T4?axis?ПРД?РЕГ" localSheetId="1">#REF!</definedName>
    <definedName name="T4?axis?ПРД?РЕГ" localSheetId="3">#REF!</definedName>
    <definedName name="T4?axis?ПРД?РЕГ">#REF!</definedName>
    <definedName name="T4?axis?ПФ?ПЛАН">'[44]4'!$J$6:$J$81,'[44]4'!$E$6:$E$81,'[44]4'!$L$6:$L$81,'[44]4'!$G$6:$G$81</definedName>
    <definedName name="T4?axis?ПФ?ФАКТ">'[44]4'!$K$6:$K$81,'[44]4'!$F$6:$F$81,'[44]4'!$M$6:$M$81,'[44]4'!$H$6:$H$81</definedName>
    <definedName name="T4?Columns" localSheetId="4">#REF!</definedName>
    <definedName name="T4?Columns" localSheetId="0">#REF!</definedName>
    <definedName name="T4?Columns" localSheetId="1">#REF!</definedName>
    <definedName name="T4?Columns" localSheetId="3">#REF!</definedName>
    <definedName name="T4?Columns">#REF!</definedName>
    <definedName name="T4?Data">'[44]4'!$E$6:$M$11, '[44]4'!$E$13:$M$17, '[44]4'!$E$20:$M$23, '[44]4'!$E$26:$M$29, '[44]4'!$E$32:$M$35, '[44]4'!$E$37:$M$42, '[44]4'!$E$45:$M$48, '[44]4'!$E$50:$M$55, '[44]4'!$E$57:$M$62, '[44]4'!$E$64:$M$69, '[44]4'!$E$72:$M$75, '[44]4'!$E$77:$M$78, '[44]4'!$E$80:$M$80</definedName>
    <definedName name="T4?item_ext?РОСТ" localSheetId="4">#REF!</definedName>
    <definedName name="T4?item_ext?РОСТ" localSheetId="0">#REF!</definedName>
    <definedName name="T4?item_ext?РОСТ" localSheetId="1">#REF!</definedName>
    <definedName name="T4?item_ext?РОСТ" localSheetId="3">#REF!</definedName>
    <definedName name="T4?item_ext?РОСТ">#REF!</definedName>
    <definedName name="T4?ItemComments" localSheetId="4">#REF!</definedName>
    <definedName name="T4?ItemComments" localSheetId="0">#REF!</definedName>
    <definedName name="T4?ItemComments" localSheetId="1">#REF!</definedName>
    <definedName name="T4?ItemComments" localSheetId="3">#REF!</definedName>
    <definedName name="T4?ItemComments">#REF!</definedName>
    <definedName name="T4?Items" localSheetId="4">#REF!</definedName>
    <definedName name="T4?Items" localSheetId="0">#REF!</definedName>
    <definedName name="T4?Items" localSheetId="1">#REF!</definedName>
    <definedName name="T4?Items" localSheetId="3">#REF!</definedName>
    <definedName name="T4?Items">#REF!</definedName>
    <definedName name="T4?L1" localSheetId="4">#REF!</definedName>
    <definedName name="T4?L1" localSheetId="0">#REF!</definedName>
    <definedName name="T4?L1" localSheetId="1">#REF!</definedName>
    <definedName name="T4?L1" localSheetId="3">#REF!</definedName>
    <definedName name="T4?L1">#REF!</definedName>
    <definedName name="T4?L1.1" localSheetId="4">#REF!</definedName>
    <definedName name="T4?L1.1" localSheetId="0">#REF!</definedName>
    <definedName name="T4?L1.1" localSheetId="1">#REF!</definedName>
    <definedName name="T4?L1.1" localSheetId="3">#REF!</definedName>
    <definedName name="T4?L1.1">#REF!</definedName>
    <definedName name="T4?L1.1.ВСЕГО">'[56]4'!$D$9:$G$9,'[56]4'!$I$9:$L$9</definedName>
    <definedName name="T4?L1.2" localSheetId="4">#REF!</definedName>
    <definedName name="T4?L1.2" localSheetId="0">#REF!</definedName>
    <definedName name="T4?L1.2" localSheetId="1">#REF!</definedName>
    <definedName name="T4?L1.2" localSheetId="3">#REF!</definedName>
    <definedName name="T4?L1.2">#REF!</definedName>
    <definedName name="T4?L10" localSheetId="4">#REF!</definedName>
    <definedName name="T4?L10" localSheetId="0">#REF!</definedName>
    <definedName name="T4?L10" localSheetId="1">#REF!</definedName>
    <definedName name="T4?L10" localSheetId="3">#REF!</definedName>
    <definedName name="T4?L10">#REF!</definedName>
    <definedName name="T4?L10.1" localSheetId="4">#REF!</definedName>
    <definedName name="T4?L10.1" localSheetId="0">#REF!</definedName>
    <definedName name="T4?L10.1" localSheetId="1">#REF!</definedName>
    <definedName name="T4?L10.1" localSheetId="3">#REF!</definedName>
    <definedName name="T4?L10.1">#REF!</definedName>
    <definedName name="T4?L10.2" localSheetId="4">#REF!</definedName>
    <definedName name="T4?L10.2" localSheetId="0">#REF!</definedName>
    <definedName name="T4?L10.2" localSheetId="1">#REF!</definedName>
    <definedName name="T4?L10.2" localSheetId="3">#REF!</definedName>
    <definedName name="T4?L10.2">#REF!</definedName>
    <definedName name="T4?L11.1" localSheetId="4">#REF!</definedName>
    <definedName name="T4?L11.1" localSheetId="0">#REF!</definedName>
    <definedName name="T4?L11.1" localSheetId="1">#REF!</definedName>
    <definedName name="T4?L11.1" localSheetId="3">#REF!</definedName>
    <definedName name="T4?L11.1">#REF!</definedName>
    <definedName name="T4?L12" localSheetId="4">#REF!</definedName>
    <definedName name="T4?L12" localSheetId="0">#REF!</definedName>
    <definedName name="T4?L12" localSheetId="1">#REF!</definedName>
    <definedName name="T4?L12" localSheetId="3">#REF!</definedName>
    <definedName name="T4?L12">#REF!</definedName>
    <definedName name="T4?L13" localSheetId="4">#REF!</definedName>
    <definedName name="T4?L13" localSheetId="0">#REF!</definedName>
    <definedName name="T4?L13" localSheetId="1">#REF!</definedName>
    <definedName name="T4?L13" localSheetId="3">#REF!</definedName>
    <definedName name="T4?L13">#REF!</definedName>
    <definedName name="T4?L14" localSheetId="4">#REF!</definedName>
    <definedName name="T4?L14" localSheetId="0">#REF!</definedName>
    <definedName name="T4?L14" localSheetId="1">#REF!</definedName>
    <definedName name="T4?L14" localSheetId="3">#REF!</definedName>
    <definedName name="T4?L14">#REF!</definedName>
    <definedName name="T4?L2" localSheetId="4">#REF!</definedName>
    <definedName name="T4?L2" localSheetId="0">#REF!</definedName>
    <definedName name="T4?L2" localSheetId="1">#REF!</definedName>
    <definedName name="T4?L2" localSheetId="3">#REF!</definedName>
    <definedName name="T4?L2">#REF!</definedName>
    <definedName name="T4?L2.1" localSheetId="4">#REF!</definedName>
    <definedName name="T4?L2.1" localSheetId="0">#REF!</definedName>
    <definedName name="T4?L2.1" localSheetId="1">#REF!</definedName>
    <definedName name="T4?L2.1" localSheetId="3">#REF!</definedName>
    <definedName name="T4?L2.1">#REF!</definedName>
    <definedName name="T4?L3.1" localSheetId="4">#REF!</definedName>
    <definedName name="T4?L3.1" localSheetId="0">#REF!</definedName>
    <definedName name="T4?L3.1" localSheetId="1">#REF!</definedName>
    <definedName name="T4?L3.1" localSheetId="3">#REF!</definedName>
    <definedName name="T4?L3.1">#REF!</definedName>
    <definedName name="T4?L4">'[56]4'!$D$20:$G$20,'[56]4'!$I$20:$L$20</definedName>
    <definedName name="T4?L4.1" localSheetId="4">#REF!</definedName>
    <definedName name="T4?L4.1" localSheetId="0">#REF!</definedName>
    <definedName name="T4?L4.1" localSheetId="1">#REF!</definedName>
    <definedName name="T4?L4.1" localSheetId="3">#REF!</definedName>
    <definedName name="T4?L4.1">#REF!</definedName>
    <definedName name="T4?L5.1" localSheetId="4">#REF!</definedName>
    <definedName name="T4?L5.1" localSheetId="0">#REF!</definedName>
    <definedName name="T4?L5.1" localSheetId="1">#REF!</definedName>
    <definedName name="T4?L5.1" localSheetId="3">#REF!</definedName>
    <definedName name="T4?L5.1">#REF!</definedName>
    <definedName name="T4?L6" localSheetId="4">#REF!</definedName>
    <definedName name="T4?L6" localSheetId="0">#REF!</definedName>
    <definedName name="T4?L6" localSheetId="1">#REF!</definedName>
    <definedName name="T4?L6" localSheetId="3">#REF!</definedName>
    <definedName name="T4?L6">#REF!</definedName>
    <definedName name="T4?L6.1" localSheetId="4">#REF!</definedName>
    <definedName name="T4?L6.1" localSheetId="0">#REF!</definedName>
    <definedName name="T4?L6.1" localSheetId="1">#REF!</definedName>
    <definedName name="T4?L6.1" localSheetId="3">#REF!</definedName>
    <definedName name="T4?L6.1">#REF!</definedName>
    <definedName name="T4?L6.2" localSheetId="4">#REF!</definedName>
    <definedName name="T4?L6.2" localSheetId="0">#REF!</definedName>
    <definedName name="T4?L6.2" localSheetId="1">#REF!</definedName>
    <definedName name="T4?L6.2" localSheetId="3">#REF!</definedName>
    <definedName name="T4?L6.2">#REF!</definedName>
    <definedName name="T4?L7.1" localSheetId="4">#REF!</definedName>
    <definedName name="T4?L7.1" localSheetId="0">#REF!</definedName>
    <definedName name="T4?L7.1" localSheetId="1">#REF!</definedName>
    <definedName name="T4?L7.1" localSheetId="3">#REF!</definedName>
    <definedName name="T4?L7.1">#REF!</definedName>
    <definedName name="T4?L8" localSheetId="4">#REF!</definedName>
    <definedName name="T4?L8" localSheetId="0">#REF!</definedName>
    <definedName name="T4?L8" localSheetId="1">#REF!</definedName>
    <definedName name="T4?L8" localSheetId="3">#REF!</definedName>
    <definedName name="T4?L8">#REF!</definedName>
    <definedName name="T4?L8.1" localSheetId="4">#REF!</definedName>
    <definedName name="T4?L8.1" localSheetId="0">#REF!</definedName>
    <definedName name="T4?L8.1" localSheetId="1">#REF!</definedName>
    <definedName name="T4?L8.1" localSheetId="3">#REF!</definedName>
    <definedName name="T4?L8.1">#REF!</definedName>
    <definedName name="T4?L8.2" localSheetId="4">#REF!</definedName>
    <definedName name="T4?L8.2" localSheetId="0">#REF!</definedName>
    <definedName name="T4?L8.2" localSheetId="1">#REF!</definedName>
    <definedName name="T4?L8.2" localSheetId="3">#REF!</definedName>
    <definedName name="T4?L8.2">#REF!</definedName>
    <definedName name="T4?L9" localSheetId="4">#REF!</definedName>
    <definedName name="T4?L9" localSheetId="0">#REF!</definedName>
    <definedName name="T4?L9" localSheetId="1">#REF!</definedName>
    <definedName name="T4?L9" localSheetId="3">#REF!</definedName>
    <definedName name="T4?L9">#REF!</definedName>
    <definedName name="T4?L9.1" localSheetId="4">#REF!</definedName>
    <definedName name="T4?L9.1" localSheetId="0">#REF!</definedName>
    <definedName name="T4?L9.1" localSheetId="1">#REF!</definedName>
    <definedName name="T4?L9.1" localSheetId="3">#REF!</definedName>
    <definedName name="T4?L9.1">#REF!</definedName>
    <definedName name="T4?L9.2" localSheetId="4">#REF!</definedName>
    <definedName name="T4?L9.2" localSheetId="0">#REF!</definedName>
    <definedName name="T4?L9.2" localSheetId="1">#REF!</definedName>
    <definedName name="T4?L9.2" localSheetId="3">#REF!</definedName>
    <definedName name="T4?L9.2">#REF!</definedName>
    <definedName name="T4?Name" localSheetId="4">#REF!</definedName>
    <definedName name="T4?Name" localSheetId="0">#REF!</definedName>
    <definedName name="T4?Name" localSheetId="1">#REF!</definedName>
    <definedName name="T4?Name" localSheetId="3">#REF!</definedName>
    <definedName name="T4?Name">#REF!</definedName>
    <definedName name="T4?Scope" localSheetId="4">#REF!</definedName>
    <definedName name="T4?Scope" localSheetId="0">#REF!</definedName>
    <definedName name="T4?Scope" localSheetId="1">#REF!</definedName>
    <definedName name="T4?Scope" localSheetId="3">#REF!</definedName>
    <definedName name="T4?Scope">#REF!</definedName>
    <definedName name="T4?Table" localSheetId="4">#REF!</definedName>
    <definedName name="T4?Table" localSheetId="0">#REF!</definedName>
    <definedName name="T4?Table" localSheetId="1">#REF!</definedName>
    <definedName name="T4?Table" localSheetId="3">#REF!</definedName>
    <definedName name="T4?Table">#REF!</definedName>
    <definedName name="T4?Title" localSheetId="4">#REF!</definedName>
    <definedName name="T4?Title" localSheetId="0">#REF!</definedName>
    <definedName name="T4?Title" localSheetId="1">#REF!</definedName>
    <definedName name="T4?Title" localSheetId="3">#REF!</definedName>
    <definedName name="T4?Title">#REF!</definedName>
    <definedName name="T4?unit?МКВТЧ" localSheetId="4">#REF!</definedName>
    <definedName name="T4?unit?МКВТЧ" localSheetId="0">#REF!</definedName>
    <definedName name="T4?unit?МКВТЧ" localSheetId="1">#REF!</definedName>
    <definedName name="T4?unit?МКВТЧ" localSheetId="3">#REF!</definedName>
    <definedName name="T4?unit?МКВТЧ">#REF!</definedName>
    <definedName name="T4?unit?ММКБ" localSheetId="4">#REF!</definedName>
    <definedName name="T4?unit?ММКБ" localSheetId="0">#REF!</definedName>
    <definedName name="T4?unit?ММКБ" localSheetId="1">#REF!</definedName>
    <definedName name="T4?unit?ММКБ" localSheetId="3">#REF!</definedName>
    <definedName name="T4?unit?ММКБ">#REF!</definedName>
    <definedName name="T4?unit?ПРЦ">'[44]4'!$J$6:$M$81, '[44]4'!$E$13:$I$17, '[44]4'!$E$78:$I$78</definedName>
    <definedName name="T4?unit?РУБ.МКБ">'[44]4'!$E$34:$I$34, '[44]4'!$E$47:$I$47, '[44]4'!$E$74:$I$74</definedName>
    <definedName name="T4?unit?РУБ.ТКВТЧ" localSheetId="4">#REF!</definedName>
    <definedName name="T4?unit?РУБ.ТКВТЧ" localSheetId="0">#REF!</definedName>
    <definedName name="T4?unit?РУБ.ТКВТЧ" localSheetId="1">#REF!</definedName>
    <definedName name="T4?unit?РУБ.ТКВТЧ" localSheetId="3">#REF!</definedName>
    <definedName name="T4?unit?РУБ.ТКВТЧ">#REF!</definedName>
    <definedName name="T4?unit?РУБ.ТНТ">'[44]4'!$E$32:$I$33, '[44]4'!$E$35:$I$35, '[44]4'!$E$45:$I$46, '[44]4'!$E$48:$I$48, '[44]4'!$E$72:$I$73, '[44]4'!$E$75:$I$75</definedName>
    <definedName name="T4?unit?РУБ.ТУТ" localSheetId="4">#REF!</definedName>
    <definedName name="T4?unit?РУБ.ТУТ" localSheetId="0">#REF!</definedName>
    <definedName name="T4?unit?РУБ.ТУТ" localSheetId="1">#REF!</definedName>
    <definedName name="T4?unit?РУБ.ТУТ" localSheetId="3">#REF!</definedName>
    <definedName name="T4?unit?РУБ.ТУТ">#REF!</definedName>
    <definedName name="T4?unit?ТРУБ">'[44]4'!$E$37:$I$42, '[44]4'!$E$50:$I$55, '[44]4'!$E$57:$I$62</definedName>
    <definedName name="T4?unit?ТТНТ">'[44]4'!$E$26:$I$27, '[44]4'!$E$29:$I$29</definedName>
    <definedName name="T4?unit?ТТУТ" localSheetId="4">#REF!</definedName>
    <definedName name="T4?unit?ТТУТ" localSheetId="0">#REF!</definedName>
    <definedName name="T4?unit?ТТУТ" localSheetId="1">#REF!</definedName>
    <definedName name="T4?unit?ТТУТ" localSheetId="3">#REF!</definedName>
    <definedName name="T4?unit?ТТУТ">#REF!</definedName>
    <definedName name="T4?Units" localSheetId="4">#REF!</definedName>
    <definedName name="T4?Units" localSheetId="0">#REF!</definedName>
    <definedName name="T4?Units" localSheetId="1">#REF!</definedName>
    <definedName name="T4?Units" localSheetId="3">#REF!</definedName>
    <definedName name="T4?Units">#REF!</definedName>
    <definedName name="T4?НАП" localSheetId="4">#REF!</definedName>
    <definedName name="T4?НАП" localSheetId="0">#REF!</definedName>
    <definedName name="T4?НАП" localSheetId="1">#REF!</definedName>
    <definedName name="T4?НАП" localSheetId="3">#REF!</definedName>
    <definedName name="T4?НАП">#REF!</definedName>
    <definedName name="T4_Protect" localSheetId="4">'[43]4'!$AA$24:$AD$28,'[43]4'!$G$11:$J$17,[0]!P1_T4_Protect,[0]!P2_T4_Protect</definedName>
    <definedName name="T4_Protect" localSheetId="0">'[43]4'!$AA$24:$AD$28,'[43]4'!$G$11:$J$17,[2]!P1_T4_Protect,[2]!P2_T4_Protect</definedName>
    <definedName name="T4_Protect" localSheetId="1">'[43]4'!$AA$24:$AD$28,'[43]4'!$G$11:$J$17,P1_T4_Protect,P2_T4_Protect</definedName>
    <definedName name="T4_Protect" localSheetId="2">'[43]4'!$AA$24:$AD$28,'[43]4'!$G$11:$J$17,P1_T4_Protect,P2_T4_Protect</definedName>
    <definedName name="T4_Protect" localSheetId="3">'[43]4'!$AA$24:$AD$28,'[43]4'!$G$11:$J$17,[0]!P1_T4_Protect,[0]!P2_T4_Protect</definedName>
    <definedName name="T4_Protect">'[43]4'!$AA$24:$AD$28,'[43]4'!$G$11:$J$17,P1_T4_Protect,P2_T4_Protect</definedName>
    <definedName name="T5?axis?C?НАП?">'[57]5'!$C$6:$L$6</definedName>
    <definedName name="T5?axis?R?ОС">'[44]5'!$E$7:$Q$18, '[44]5'!$E$21:$Q$32, '[44]5'!$E$35:$Q$46, '[44]5'!$E$49:$Q$60, '[44]5'!$E$63:$Q$74, '[44]5'!$E$77:$Q$88</definedName>
    <definedName name="T5?axis?R?ОС?">'[44]5'!$C$77:$C$88, '[44]5'!$C$63:$C$74, '[44]5'!$C$49:$C$60, '[44]5'!$C$35:$C$46, '[44]5'!$C$21:$C$32, '[44]5'!$C$7:$C$18</definedName>
    <definedName name="T5?axis?ПРД?БАЗ">'[44]5'!$N$6:$O$89,'[44]5'!$G$6:$H$89</definedName>
    <definedName name="T5?axis?ПРД?ПРЕД">'[44]5'!$P$6:$Q$89,'[44]5'!$E$6:$F$89</definedName>
    <definedName name="T5?axis?ПРД?РЕГ" localSheetId="4">#REF!</definedName>
    <definedName name="T5?axis?ПРД?РЕГ" localSheetId="0">#REF!</definedName>
    <definedName name="T5?axis?ПРД?РЕГ" localSheetId="1">#REF!</definedName>
    <definedName name="T5?axis?ПРД?РЕГ" localSheetId="3">#REF!</definedName>
    <definedName name="T5?axis?ПРД?РЕГ">#REF!</definedName>
    <definedName name="T5?axis?ПРД?РЕГ.КВ1" localSheetId="4">#REF!</definedName>
    <definedName name="T5?axis?ПРД?РЕГ.КВ1" localSheetId="0">#REF!</definedName>
    <definedName name="T5?axis?ПРД?РЕГ.КВ1" localSheetId="1">#REF!</definedName>
    <definedName name="T5?axis?ПРД?РЕГ.КВ1" localSheetId="3">#REF!</definedName>
    <definedName name="T5?axis?ПРД?РЕГ.КВ1">#REF!</definedName>
    <definedName name="T5?axis?ПРД?РЕГ.КВ2" localSheetId="4">#REF!</definedName>
    <definedName name="T5?axis?ПРД?РЕГ.КВ2" localSheetId="0">#REF!</definedName>
    <definedName name="T5?axis?ПРД?РЕГ.КВ2" localSheetId="1">#REF!</definedName>
    <definedName name="T5?axis?ПРД?РЕГ.КВ2" localSheetId="3">#REF!</definedName>
    <definedName name="T5?axis?ПРД?РЕГ.КВ2">#REF!</definedName>
    <definedName name="T5?axis?ПРД?РЕГ.КВ3" localSheetId="4">#REF!</definedName>
    <definedName name="T5?axis?ПРД?РЕГ.КВ3" localSheetId="0">#REF!</definedName>
    <definedName name="T5?axis?ПРД?РЕГ.КВ3" localSheetId="1">#REF!</definedName>
    <definedName name="T5?axis?ПРД?РЕГ.КВ3" localSheetId="3">#REF!</definedName>
    <definedName name="T5?axis?ПРД?РЕГ.КВ3">#REF!</definedName>
    <definedName name="T5?axis?ПРД?РЕГ.КВ4" localSheetId="4">#REF!</definedName>
    <definedName name="T5?axis?ПРД?РЕГ.КВ4" localSheetId="0">#REF!</definedName>
    <definedName name="T5?axis?ПРД?РЕГ.КВ4" localSheetId="1">#REF!</definedName>
    <definedName name="T5?axis?ПРД?РЕГ.КВ4" localSheetId="3">#REF!</definedName>
    <definedName name="T5?axis?ПРД?РЕГ.КВ4">#REF!</definedName>
    <definedName name="T5?Data">'[44]5'!$E$6:$Q$18, '[44]5'!$E$20:$Q$32, '[44]5'!$E$34:$Q$46, '[44]5'!$E$48:$Q$60, '[44]5'!$E$63:$Q$74, '[44]5'!$E$76:$Q$88</definedName>
    <definedName name="T5?item_ext?РОСТ" localSheetId="4">#REF!</definedName>
    <definedName name="T5?item_ext?РОСТ" localSheetId="0">#REF!</definedName>
    <definedName name="T5?item_ext?РОСТ" localSheetId="1">#REF!</definedName>
    <definedName name="T5?item_ext?РОСТ" localSheetId="3">#REF!</definedName>
    <definedName name="T5?item_ext?РОСТ">#REF!</definedName>
    <definedName name="T5?L1" localSheetId="4">#REF!</definedName>
    <definedName name="T5?L1" localSheetId="0">#REF!</definedName>
    <definedName name="T5?L1" localSheetId="1">#REF!</definedName>
    <definedName name="T5?L1" localSheetId="3">#REF!</definedName>
    <definedName name="T5?L1">#REF!</definedName>
    <definedName name="T5?L1.1" localSheetId="4">#REF!</definedName>
    <definedName name="T5?L1.1" localSheetId="0">#REF!</definedName>
    <definedName name="T5?L1.1" localSheetId="1">#REF!</definedName>
    <definedName name="T5?L1.1" localSheetId="3">#REF!</definedName>
    <definedName name="T5?L1.1">#REF!</definedName>
    <definedName name="T5?L1.1.ВСЕГО">'[56]5'!$D$9:$G$9,'[56]5'!$I$9:$L$9</definedName>
    <definedName name="T5?L2" localSheetId="4">#REF!</definedName>
    <definedName name="T5?L2" localSheetId="0">#REF!</definedName>
    <definedName name="T5?L2" localSheetId="1">#REF!</definedName>
    <definedName name="T5?L2" localSheetId="3">#REF!</definedName>
    <definedName name="T5?L2">#REF!</definedName>
    <definedName name="T5?L2.1" localSheetId="4">#REF!</definedName>
    <definedName name="T5?L2.1" localSheetId="0">#REF!</definedName>
    <definedName name="T5?L2.1" localSheetId="1">#REF!</definedName>
    <definedName name="T5?L2.1" localSheetId="3">#REF!</definedName>
    <definedName name="T5?L2.1">#REF!</definedName>
    <definedName name="T5?L3" localSheetId="4">#REF!</definedName>
    <definedName name="T5?L3" localSheetId="0">#REF!</definedName>
    <definedName name="T5?L3" localSheetId="1">#REF!</definedName>
    <definedName name="T5?L3" localSheetId="3">#REF!</definedName>
    <definedName name="T5?L3">#REF!</definedName>
    <definedName name="T5?L3.1" localSheetId="4">#REF!</definedName>
    <definedName name="T5?L3.1" localSheetId="0">#REF!</definedName>
    <definedName name="T5?L3.1" localSheetId="1">#REF!</definedName>
    <definedName name="T5?L3.1" localSheetId="3">#REF!</definedName>
    <definedName name="T5?L3.1">#REF!</definedName>
    <definedName name="T5?L4" localSheetId="4">#REF!</definedName>
    <definedName name="T5?L4" localSheetId="0">#REF!</definedName>
    <definedName name="T5?L4" localSheetId="1">#REF!</definedName>
    <definedName name="T5?L4" localSheetId="3">#REF!</definedName>
    <definedName name="T5?L4">#REF!</definedName>
    <definedName name="T5?L4.1" localSheetId="4">#REF!</definedName>
    <definedName name="T5?L4.1" localSheetId="0">#REF!</definedName>
    <definedName name="T5?L4.1" localSheetId="1">#REF!</definedName>
    <definedName name="T5?L4.1" localSheetId="3">#REF!</definedName>
    <definedName name="T5?L4.1">#REF!</definedName>
    <definedName name="T5?L5.1" localSheetId="4">#REF!</definedName>
    <definedName name="T5?L5.1" localSheetId="0">#REF!</definedName>
    <definedName name="T5?L5.1" localSheetId="1">#REF!</definedName>
    <definedName name="T5?L5.1" localSheetId="3">#REF!</definedName>
    <definedName name="T5?L5.1">#REF!</definedName>
    <definedName name="T5?L6" localSheetId="4">#REF!</definedName>
    <definedName name="T5?L6" localSheetId="0">#REF!</definedName>
    <definedName name="T5?L6" localSheetId="1">#REF!</definedName>
    <definedName name="T5?L6" localSheetId="3">#REF!</definedName>
    <definedName name="T5?L6">#REF!</definedName>
    <definedName name="T5?L6.1" localSheetId="4">#REF!</definedName>
    <definedName name="T5?L6.1" localSheetId="0">#REF!</definedName>
    <definedName name="T5?L6.1" localSheetId="1">#REF!</definedName>
    <definedName name="T5?L6.1" localSheetId="3">#REF!</definedName>
    <definedName name="T5?L6.1">#REF!</definedName>
    <definedName name="T5?Name" localSheetId="4">#REF!</definedName>
    <definedName name="T5?Name" localSheetId="0">#REF!</definedName>
    <definedName name="T5?Name" localSheetId="1">#REF!</definedName>
    <definedName name="T5?Name" localSheetId="3">#REF!</definedName>
    <definedName name="T5?Name">#REF!</definedName>
    <definedName name="T5?Table" localSheetId="4">#REF!</definedName>
    <definedName name="T5?Table" localSheetId="0">#REF!</definedName>
    <definedName name="T5?Table" localSheetId="1">#REF!</definedName>
    <definedName name="T5?Table" localSheetId="3">#REF!</definedName>
    <definedName name="T5?Table">#REF!</definedName>
    <definedName name="T5?Title" localSheetId="4">#REF!</definedName>
    <definedName name="T5?Title" localSheetId="0">#REF!</definedName>
    <definedName name="T5?Title" localSheetId="1">#REF!</definedName>
    <definedName name="T5?Title" localSheetId="3">#REF!</definedName>
    <definedName name="T5?Title">#REF!</definedName>
    <definedName name="T5?unit?МВТ">'[56]5'!$C$8:$L$17,'[56]5'!$C$19:$L$23</definedName>
    <definedName name="T5?unit?ПРЦ">'[44]5'!$N$6:$Q$18, '[44]5'!$N$20:$Q$32, '[44]5'!$N$34:$Q$46, '[44]5'!$N$48:$Q$60, '[44]5'!$E$63:$Q$74, '[44]5'!$N$76:$Q$88</definedName>
    <definedName name="T5?unit?ТРУБ">'[44]5'!$E$76:$M$88, '[44]5'!$E$48:$M$60, '[44]5'!$E$34:$M$46, '[44]5'!$E$20:$M$32, '[44]5'!$E$6:$M$18</definedName>
    <definedName name="T6.1?axis?ПРД?БАЗ.КВ1" localSheetId="4">#REF!</definedName>
    <definedName name="T6.1?axis?ПРД?БАЗ.КВ1" localSheetId="0">#REF!</definedName>
    <definedName name="T6.1?axis?ПРД?БАЗ.КВ1" localSheetId="1">#REF!</definedName>
    <definedName name="T6.1?axis?ПРД?БАЗ.КВ1" localSheetId="3">#REF!</definedName>
    <definedName name="T6.1?axis?ПРД?БАЗ.КВ1">#REF!</definedName>
    <definedName name="T6.1?axis?ПРД?БАЗ.КВ2" localSheetId="4">#REF!</definedName>
    <definedName name="T6.1?axis?ПРД?БАЗ.КВ2" localSheetId="0">#REF!</definedName>
    <definedName name="T6.1?axis?ПРД?БАЗ.КВ2" localSheetId="1">#REF!</definedName>
    <definedName name="T6.1?axis?ПРД?БАЗ.КВ2" localSheetId="3">#REF!</definedName>
    <definedName name="T6.1?axis?ПРД?БАЗ.КВ2">#REF!</definedName>
    <definedName name="T6.1?axis?ПРД?БАЗ.КВ3" localSheetId="4">#REF!</definedName>
    <definedName name="T6.1?axis?ПРД?БАЗ.КВ3" localSheetId="0">#REF!</definedName>
    <definedName name="T6.1?axis?ПРД?БАЗ.КВ3" localSheetId="1">#REF!</definedName>
    <definedName name="T6.1?axis?ПРД?БАЗ.КВ3" localSheetId="3">#REF!</definedName>
    <definedName name="T6.1?axis?ПРД?БАЗ.КВ3">#REF!</definedName>
    <definedName name="T6.1?axis?ПРД?БАЗ.КВ4" localSheetId="4">#REF!</definedName>
    <definedName name="T6.1?axis?ПРД?БАЗ.КВ4" localSheetId="0">#REF!</definedName>
    <definedName name="T6.1?axis?ПРД?БАЗ.КВ4" localSheetId="1">#REF!</definedName>
    <definedName name="T6.1?axis?ПРД?БАЗ.КВ4" localSheetId="3">#REF!</definedName>
    <definedName name="T6.1?axis?ПРД?БАЗ.КВ4">#REF!</definedName>
    <definedName name="T6.1?axis?ПРД?РЕГ" localSheetId="4">#REF!</definedName>
    <definedName name="T6.1?axis?ПРД?РЕГ" localSheetId="0">#REF!</definedName>
    <definedName name="T6.1?axis?ПРД?РЕГ" localSheetId="1">#REF!</definedName>
    <definedName name="T6.1?axis?ПРД?РЕГ" localSheetId="3">#REF!</definedName>
    <definedName name="T6.1?axis?ПРД?РЕГ">#REF!</definedName>
    <definedName name="T6.1?axis?ПРД?РЕГ.КВ1" localSheetId="4">#REF!</definedName>
    <definedName name="T6.1?axis?ПРД?РЕГ.КВ1" localSheetId="0">#REF!</definedName>
    <definedName name="T6.1?axis?ПРД?РЕГ.КВ1" localSheetId="1">#REF!</definedName>
    <definedName name="T6.1?axis?ПРД?РЕГ.КВ1" localSheetId="3">#REF!</definedName>
    <definedName name="T6.1?axis?ПРД?РЕГ.КВ1">#REF!</definedName>
    <definedName name="T6.1?axis?ПРД?РЕГ.КВ2" localSheetId="4">#REF!</definedName>
    <definedName name="T6.1?axis?ПРД?РЕГ.КВ2" localSheetId="0">#REF!</definedName>
    <definedName name="T6.1?axis?ПРД?РЕГ.КВ2" localSheetId="1">#REF!</definedName>
    <definedName name="T6.1?axis?ПРД?РЕГ.КВ2" localSheetId="3">#REF!</definedName>
    <definedName name="T6.1?axis?ПРД?РЕГ.КВ2">#REF!</definedName>
    <definedName name="T6.1?axis?ПРД?РЕГ.КВ3" localSheetId="4">#REF!</definedName>
    <definedName name="T6.1?axis?ПРД?РЕГ.КВ3" localSheetId="0">#REF!</definedName>
    <definedName name="T6.1?axis?ПРД?РЕГ.КВ3" localSheetId="1">#REF!</definedName>
    <definedName name="T6.1?axis?ПРД?РЕГ.КВ3" localSheetId="3">#REF!</definedName>
    <definedName name="T6.1?axis?ПРД?РЕГ.КВ3">#REF!</definedName>
    <definedName name="T6.1?axis?ПРД?РЕГ.КВ4" localSheetId="4">#REF!</definedName>
    <definedName name="T6.1?axis?ПРД?РЕГ.КВ4" localSheetId="0">#REF!</definedName>
    <definedName name="T6.1?axis?ПРД?РЕГ.КВ4" localSheetId="1">#REF!</definedName>
    <definedName name="T6.1?axis?ПРД?РЕГ.КВ4" localSheetId="3">#REF!</definedName>
    <definedName name="T6.1?axis?ПРД?РЕГ.КВ4">#REF!</definedName>
    <definedName name="T6.1?Data" localSheetId="4">#REF!</definedName>
    <definedName name="T6.1?Data" localSheetId="0">#REF!</definedName>
    <definedName name="T6.1?Data" localSheetId="1">#REF!</definedName>
    <definedName name="T6.1?Data" localSheetId="3">#REF!</definedName>
    <definedName name="T6.1?Data">#REF!</definedName>
    <definedName name="T6.1?L1" localSheetId="4">#REF!</definedName>
    <definedName name="T6.1?L1" localSheetId="0">#REF!</definedName>
    <definedName name="T6.1?L1" localSheetId="1">#REF!</definedName>
    <definedName name="T6.1?L1" localSheetId="3">#REF!</definedName>
    <definedName name="T6.1?L1">#REF!</definedName>
    <definedName name="T6.1?L2" localSheetId="4">#REF!</definedName>
    <definedName name="T6.1?L2" localSheetId="0">#REF!</definedName>
    <definedName name="T6.1?L2" localSheetId="1">#REF!</definedName>
    <definedName name="T6.1?L2" localSheetId="3">#REF!</definedName>
    <definedName name="T6.1?L2">#REF!</definedName>
    <definedName name="T6.1?Name" localSheetId="4">#REF!</definedName>
    <definedName name="T6.1?Name" localSheetId="0">#REF!</definedName>
    <definedName name="T6.1?Name" localSheetId="1">#REF!</definedName>
    <definedName name="T6.1?Name" localSheetId="3">#REF!</definedName>
    <definedName name="T6.1?Name">#REF!</definedName>
    <definedName name="T6.1?Table" localSheetId="4">#REF!</definedName>
    <definedName name="T6.1?Table" localSheetId="0">#REF!</definedName>
    <definedName name="T6.1?Table" localSheetId="1">#REF!</definedName>
    <definedName name="T6.1?Table" localSheetId="3">#REF!</definedName>
    <definedName name="T6.1?Table">#REF!</definedName>
    <definedName name="T6.1?Title" localSheetId="4">#REF!</definedName>
    <definedName name="T6.1?Title" localSheetId="0">#REF!</definedName>
    <definedName name="T6.1?Title" localSheetId="1">#REF!</definedName>
    <definedName name="T6.1?Title" localSheetId="3">#REF!</definedName>
    <definedName name="T6.1?Title">#REF!</definedName>
    <definedName name="T6.1?unit?ПРЦ" localSheetId="4">#REF!</definedName>
    <definedName name="T6.1?unit?ПРЦ" localSheetId="0">#REF!</definedName>
    <definedName name="T6.1?unit?ПРЦ" localSheetId="1">#REF!</definedName>
    <definedName name="T6.1?unit?ПРЦ" localSheetId="3">#REF!</definedName>
    <definedName name="T6.1?unit?ПРЦ">#REF!</definedName>
    <definedName name="T6.1?unit?РУБ" localSheetId="4">#REF!</definedName>
    <definedName name="T6.1?unit?РУБ" localSheetId="0">#REF!</definedName>
    <definedName name="T6.1?unit?РУБ" localSheetId="1">#REF!</definedName>
    <definedName name="T6.1?unit?РУБ" localSheetId="3">#REF!</definedName>
    <definedName name="T6.1?unit?РУБ">#REF!</definedName>
    <definedName name="T6?axis?C?НАП" localSheetId="4">#REF!,#REF!</definedName>
    <definedName name="T6?axis?C?НАП" localSheetId="0">#REF!,#REF!</definedName>
    <definedName name="T6?axis?C?НАП" localSheetId="1">#REF!,#REF!</definedName>
    <definedName name="T6?axis?C?НАП" localSheetId="3">#REF!,#REF!</definedName>
    <definedName name="T6?axis?C?НАП">#REF!,#REF!</definedName>
    <definedName name="T6?axis?C?НАП?" localSheetId="4">#REF!,#REF!</definedName>
    <definedName name="T6?axis?C?НАП?" localSheetId="0">#REF!,#REF!</definedName>
    <definedName name="T6?axis?C?НАП?" localSheetId="1">#REF!,#REF!</definedName>
    <definedName name="T6?axis?C?НАП?" localSheetId="3">#REF!,#REF!</definedName>
    <definedName name="T6?axis?C?НАП?">#REF!,#REF!</definedName>
    <definedName name="T6?axis?R?ПОТ" localSheetId="4">#REF!,#REF!,#REF!,#REF!,#REF!,#REF!</definedName>
    <definedName name="T6?axis?R?ПОТ" localSheetId="0">#REF!,#REF!,#REF!,#REF!,#REF!,#REF!</definedName>
    <definedName name="T6?axis?R?ПОТ" localSheetId="1">#REF!,#REF!,#REF!,#REF!,#REF!,#REF!</definedName>
    <definedName name="T6?axis?R?ПОТ" localSheetId="3">#REF!,#REF!,#REF!,#REF!,#REF!,#REF!</definedName>
    <definedName name="T6?axis?R?ПОТ">#REF!,#REF!,#REF!,#REF!,#REF!,#REF!</definedName>
    <definedName name="T6?axis?R?ПОТ?" localSheetId="4">#REF!,#REF!,#REF!,#REF!,#REF!,#REF!</definedName>
    <definedName name="T6?axis?R?ПОТ?" localSheetId="0">#REF!,#REF!,#REF!,#REF!,#REF!,#REF!</definedName>
    <definedName name="T6?axis?R?ПОТ?" localSheetId="1">#REF!,#REF!,#REF!,#REF!,#REF!,#REF!</definedName>
    <definedName name="T6?axis?R?ПОТ?" localSheetId="3">#REF!,#REF!,#REF!,#REF!,#REF!,#REF!</definedName>
    <definedName name="T6?axis?R?ПОТ?">#REF!,#REF!,#REF!,#REF!,#REF!,#REF!</definedName>
    <definedName name="T6?axis?ПРД?БАЗ">'[44]6'!$I$6:$J$47,'[44]6'!$F$6:$G$47</definedName>
    <definedName name="T6?axis?ПРД?ПРЕД">'[44]6'!$K$6:$L$47,'[44]6'!$D$6:$E$47</definedName>
    <definedName name="T6?axis?ПРД?РЕГ" localSheetId="4">#REF!</definedName>
    <definedName name="T6?axis?ПРД?РЕГ" localSheetId="0">#REF!</definedName>
    <definedName name="T6?axis?ПРД?РЕГ" localSheetId="1">#REF!</definedName>
    <definedName name="T6?axis?ПРД?РЕГ" localSheetId="3">#REF!</definedName>
    <definedName name="T6?axis?ПРД?РЕГ">#REF!</definedName>
    <definedName name="T6?axis?ПФ?ПЛАН">'[44]6'!$I$6:$I$47,'[44]6'!$D$6:$D$47,'[44]6'!$K$6:$K$47,'[44]6'!$F$6:$F$47</definedName>
    <definedName name="T6?axis?ПФ?ФАКТ">'[44]6'!$J$6:$J$47,'[44]6'!$L$6:$L$47,'[44]6'!$E$6:$E$47,'[44]6'!$G$6:$G$47</definedName>
    <definedName name="T6?Data">'[44]6'!$D$7:$L$14, '[44]6'!$D$16:$L$19, '[44]6'!$D$21:$L$22, '[44]6'!$D$24:$L$25, '[44]6'!$D$27:$L$28, '[44]6'!$D$30:$L$31, '[44]6'!$D$33:$L$35, '[44]6'!$D$37:$L$39, '[44]6'!$D$41:$L$47</definedName>
    <definedName name="T6?item_ext?РОСТ" localSheetId="4">#REF!</definedName>
    <definedName name="T6?item_ext?РОСТ" localSheetId="0">#REF!</definedName>
    <definedName name="T6?item_ext?РОСТ" localSheetId="1">#REF!</definedName>
    <definedName name="T6?item_ext?РОСТ" localSheetId="3">#REF!</definedName>
    <definedName name="T6?item_ext?РОСТ">#REF!</definedName>
    <definedName name="T6?L1" localSheetId="4">#REF!,#REF!,#REF!,#REF!,#REF!,#REF!</definedName>
    <definedName name="T6?L1" localSheetId="0">#REF!,#REF!,#REF!,#REF!,#REF!,#REF!</definedName>
    <definedName name="T6?L1" localSheetId="1">#REF!,#REF!,#REF!,#REF!,#REF!,#REF!</definedName>
    <definedName name="T6?L1" localSheetId="3">#REF!,#REF!,#REF!,#REF!,#REF!,#REF!</definedName>
    <definedName name="T6?L1">#REF!,#REF!,#REF!,#REF!,#REF!,#REF!</definedName>
    <definedName name="T6?L1.1" localSheetId="4">#REF!</definedName>
    <definedName name="T6?L1.1" localSheetId="0">#REF!</definedName>
    <definedName name="T6?L1.1" localSheetId="1">#REF!</definedName>
    <definedName name="T6?L1.1" localSheetId="3">#REF!</definedName>
    <definedName name="T6?L1.1">#REF!</definedName>
    <definedName name="T6?L1.1.1" localSheetId="4">#REF!</definedName>
    <definedName name="T6?L1.1.1" localSheetId="0">#REF!</definedName>
    <definedName name="T6?L1.1.1" localSheetId="1">#REF!</definedName>
    <definedName name="T6?L1.1.1" localSheetId="3">#REF!</definedName>
    <definedName name="T6?L1.1.1">#REF!</definedName>
    <definedName name="T6?L1.2" localSheetId="4">#REF!</definedName>
    <definedName name="T6?L1.2" localSheetId="0">#REF!</definedName>
    <definedName name="T6?L1.2" localSheetId="1">#REF!</definedName>
    <definedName name="T6?L1.2" localSheetId="3">#REF!</definedName>
    <definedName name="T6?L1.2">#REF!</definedName>
    <definedName name="T6?L1.2.1" localSheetId="4">#REF!</definedName>
    <definedName name="T6?L1.2.1" localSheetId="0">#REF!</definedName>
    <definedName name="T6?L1.2.1" localSheetId="1">#REF!</definedName>
    <definedName name="T6?L1.2.1" localSheetId="3">#REF!</definedName>
    <definedName name="T6?L1.2.1">#REF!</definedName>
    <definedName name="T6?L1.3" localSheetId="4">#REF!</definedName>
    <definedName name="T6?L1.3" localSheetId="0">#REF!</definedName>
    <definedName name="T6?L1.3" localSheetId="1">#REF!</definedName>
    <definedName name="T6?L1.3" localSheetId="3">#REF!</definedName>
    <definedName name="T6?L1.3">#REF!</definedName>
    <definedName name="T6?L1.3.1" localSheetId="4">#REF!</definedName>
    <definedName name="T6?L1.3.1" localSheetId="0">#REF!</definedName>
    <definedName name="T6?L1.3.1" localSheetId="1">#REF!</definedName>
    <definedName name="T6?L1.3.1" localSheetId="3">#REF!</definedName>
    <definedName name="T6?L1.3.1">#REF!</definedName>
    <definedName name="T6?L1.4" localSheetId="4">#REF!</definedName>
    <definedName name="T6?L1.4" localSheetId="0">#REF!</definedName>
    <definedName name="T6?L1.4" localSheetId="1">#REF!</definedName>
    <definedName name="T6?L1.4" localSheetId="3">#REF!</definedName>
    <definedName name="T6?L1.4">#REF!</definedName>
    <definedName name="T6?L1.5" localSheetId="4">#REF!</definedName>
    <definedName name="T6?L1.5" localSheetId="0">#REF!</definedName>
    <definedName name="T6?L1.5" localSheetId="1">#REF!</definedName>
    <definedName name="T6?L1.5" localSheetId="3">#REF!</definedName>
    <definedName name="T6?L1.5">#REF!</definedName>
    <definedName name="T6?L2" localSheetId="4">#REF!,#REF!,#REF!,#REF!,#REF!,#REF!</definedName>
    <definedName name="T6?L2" localSheetId="0">#REF!,#REF!,#REF!,#REF!,#REF!,#REF!</definedName>
    <definedName name="T6?L2" localSheetId="1">#REF!,#REF!,#REF!,#REF!,#REF!,#REF!</definedName>
    <definedName name="T6?L2" localSheetId="3">#REF!,#REF!,#REF!,#REF!,#REF!,#REF!</definedName>
    <definedName name="T6?L2">#REF!,#REF!,#REF!,#REF!,#REF!,#REF!</definedName>
    <definedName name="T6?L2.1" localSheetId="4">#REF!</definedName>
    <definedName name="T6?L2.1" localSheetId="0">#REF!</definedName>
    <definedName name="T6?L2.1" localSheetId="1">#REF!</definedName>
    <definedName name="T6?L2.1" localSheetId="3">#REF!</definedName>
    <definedName name="T6?L2.1">#REF!</definedName>
    <definedName name="T6?L2.10" localSheetId="4">#REF!</definedName>
    <definedName name="T6?L2.10" localSheetId="0">#REF!</definedName>
    <definedName name="T6?L2.10" localSheetId="1">#REF!</definedName>
    <definedName name="T6?L2.10" localSheetId="3">#REF!</definedName>
    <definedName name="T6?L2.10">#REF!</definedName>
    <definedName name="T6?L2.2" localSheetId="4">#REF!</definedName>
    <definedName name="T6?L2.2" localSheetId="0">#REF!</definedName>
    <definedName name="T6?L2.2" localSheetId="1">#REF!</definedName>
    <definedName name="T6?L2.2" localSheetId="3">#REF!</definedName>
    <definedName name="T6?L2.2">#REF!</definedName>
    <definedName name="T6?L2.3" localSheetId="4">#REF!</definedName>
    <definedName name="T6?L2.3" localSheetId="0">#REF!</definedName>
    <definedName name="T6?L2.3" localSheetId="1">#REF!</definedName>
    <definedName name="T6?L2.3" localSheetId="3">#REF!</definedName>
    <definedName name="T6?L2.3">#REF!</definedName>
    <definedName name="T6?L2.4" localSheetId="4">#REF!</definedName>
    <definedName name="T6?L2.4" localSheetId="0">#REF!</definedName>
    <definedName name="T6?L2.4" localSheetId="1">#REF!</definedName>
    <definedName name="T6?L2.4" localSheetId="3">#REF!</definedName>
    <definedName name="T6?L2.4">#REF!</definedName>
    <definedName name="T6?L2.5.1" localSheetId="4">#REF!</definedName>
    <definedName name="T6?L2.5.1" localSheetId="0">#REF!</definedName>
    <definedName name="T6?L2.5.1" localSheetId="1">#REF!</definedName>
    <definedName name="T6?L2.5.1" localSheetId="3">#REF!</definedName>
    <definedName name="T6?L2.5.1">#REF!</definedName>
    <definedName name="T6?L2.5.2" localSheetId="4">#REF!</definedName>
    <definedName name="T6?L2.5.2" localSheetId="0">#REF!</definedName>
    <definedName name="T6?L2.5.2" localSheetId="1">#REF!</definedName>
    <definedName name="T6?L2.5.2" localSheetId="3">#REF!</definedName>
    <definedName name="T6?L2.5.2">#REF!</definedName>
    <definedName name="T6?L2.6.1" localSheetId="4">#REF!</definedName>
    <definedName name="T6?L2.6.1" localSheetId="0">#REF!</definedName>
    <definedName name="T6?L2.6.1" localSheetId="1">#REF!</definedName>
    <definedName name="T6?L2.6.1" localSheetId="3">#REF!</definedName>
    <definedName name="T6?L2.6.1">#REF!</definedName>
    <definedName name="T6?L2.6.2" localSheetId="4">#REF!</definedName>
    <definedName name="T6?L2.6.2" localSheetId="0">#REF!</definedName>
    <definedName name="T6?L2.6.2" localSheetId="1">#REF!</definedName>
    <definedName name="T6?L2.6.2" localSheetId="3">#REF!</definedName>
    <definedName name="T6?L2.6.2">#REF!</definedName>
    <definedName name="T6?L2.7.1" localSheetId="4">#REF!</definedName>
    <definedName name="T6?L2.7.1" localSheetId="0">#REF!</definedName>
    <definedName name="T6?L2.7.1" localSheetId="1">#REF!</definedName>
    <definedName name="T6?L2.7.1" localSheetId="3">#REF!</definedName>
    <definedName name="T6?L2.7.1">#REF!</definedName>
    <definedName name="T6?L2.7.2" localSheetId="4">#REF!</definedName>
    <definedName name="T6?L2.7.2" localSheetId="0">#REF!</definedName>
    <definedName name="T6?L2.7.2" localSheetId="1">#REF!</definedName>
    <definedName name="T6?L2.7.2" localSheetId="3">#REF!</definedName>
    <definedName name="T6?L2.7.2">#REF!</definedName>
    <definedName name="T6?L2.8.1" localSheetId="4">#REF!</definedName>
    <definedName name="T6?L2.8.1" localSheetId="0">#REF!</definedName>
    <definedName name="T6?L2.8.1" localSheetId="1">#REF!</definedName>
    <definedName name="T6?L2.8.1" localSheetId="3">#REF!</definedName>
    <definedName name="T6?L2.8.1">#REF!</definedName>
    <definedName name="T6?L2.8.2" localSheetId="4">#REF!</definedName>
    <definedName name="T6?L2.8.2" localSheetId="0">#REF!</definedName>
    <definedName name="T6?L2.8.2" localSheetId="1">#REF!</definedName>
    <definedName name="T6?L2.8.2" localSheetId="3">#REF!</definedName>
    <definedName name="T6?L2.8.2">#REF!</definedName>
    <definedName name="T6?L2.9.1" localSheetId="4">#REF!</definedName>
    <definedName name="T6?L2.9.1" localSheetId="0">#REF!</definedName>
    <definedName name="T6?L2.9.1" localSheetId="1">#REF!</definedName>
    <definedName name="T6?L2.9.1" localSheetId="3">#REF!</definedName>
    <definedName name="T6?L2.9.1">#REF!</definedName>
    <definedName name="T6?L2.9.2" localSheetId="4">#REF!</definedName>
    <definedName name="T6?L2.9.2" localSheetId="0">#REF!</definedName>
    <definedName name="T6?L2.9.2" localSheetId="1">#REF!</definedName>
    <definedName name="T6?L2.9.2" localSheetId="3">#REF!</definedName>
    <definedName name="T6?L2.9.2">#REF!</definedName>
    <definedName name="T6?L3" localSheetId="4">#REF!,#REF!,#REF!,#REF!,#REF!,#REF!</definedName>
    <definedName name="T6?L3" localSheetId="0">#REF!,#REF!,#REF!,#REF!,#REF!,#REF!</definedName>
    <definedName name="T6?L3" localSheetId="1">#REF!,#REF!,#REF!,#REF!,#REF!,#REF!</definedName>
    <definedName name="T6?L3" localSheetId="3">#REF!,#REF!,#REF!,#REF!,#REF!,#REF!</definedName>
    <definedName name="T6?L3">#REF!,#REF!,#REF!,#REF!,#REF!,#REF!</definedName>
    <definedName name="T6?L3.1" localSheetId="4">#REF!</definedName>
    <definedName name="T6?L3.1" localSheetId="0">#REF!</definedName>
    <definedName name="T6?L3.1" localSheetId="1">#REF!</definedName>
    <definedName name="T6?L3.1" localSheetId="3">#REF!</definedName>
    <definedName name="T6?L3.1">#REF!</definedName>
    <definedName name="T6?L3.2" localSheetId="4">#REF!</definedName>
    <definedName name="T6?L3.2" localSheetId="0">#REF!</definedName>
    <definedName name="T6?L3.2" localSheetId="1">#REF!</definedName>
    <definedName name="T6?L3.2" localSheetId="3">#REF!</definedName>
    <definedName name="T6?L3.2">#REF!</definedName>
    <definedName name="T6?L3.3" localSheetId="4">#REF!</definedName>
    <definedName name="T6?L3.3" localSheetId="0">#REF!</definedName>
    <definedName name="T6?L3.3" localSheetId="1">#REF!</definedName>
    <definedName name="T6?L3.3" localSheetId="3">#REF!</definedName>
    <definedName name="T6?L3.3">#REF!</definedName>
    <definedName name="T6?L4" localSheetId="4">#REF!,#REF!,#REF!,#REF!,#REF!,#REF!</definedName>
    <definedName name="T6?L4" localSheetId="0">#REF!,#REF!,#REF!,#REF!,#REF!,#REF!</definedName>
    <definedName name="T6?L4" localSheetId="1">#REF!,#REF!,#REF!,#REF!,#REF!,#REF!</definedName>
    <definedName name="T6?L4" localSheetId="3">#REF!,#REF!,#REF!,#REF!,#REF!,#REF!</definedName>
    <definedName name="T6?L4">#REF!,#REF!,#REF!,#REF!,#REF!,#REF!</definedName>
    <definedName name="T6?L4.1" localSheetId="4">#REF!</definedName>
    <definedName name="T6?L4.1" localSheetId="0">#REF!</definedName>
    <definedName name="T6?L4.1" localSheetId="1">#REF!</definedName>
    <definedName name="T6?L4.1" localSheetId="3">#REF!</definedName>
    <definedName name="T6?L4.1">#REF!</definedName>
    <definedName name="T6?L4.2" localSheetId="4">#REF!</definedName>
    <definedName name="T6?L4.2" localSheetId="0">#REF!</definedName>
    <definedName name="T6?L4.2" localSheetId="1">#REF!</definedName>
    <definedName name="T6?L4.2" localSheetId="3">#REF!</definedName>
    <definedName name="T6?L4.2">#REF!</definedName>
    <definedName name="T6?L4.3" localSheetId="4">#REF!</definedName>
    <definedName name="T6?L4.3" localSheetId="0">#REF!</definedName>
    <definedName name="T6?L4.3" localSheetId="1">#REF!</definedName>
    <definedName name="T6?L4.3" localSheetId="3">#REF!</definedName>
    <definedName name="T6?L4.3">#REF!</definedName>
    <definedName name="T6?L4.4" localSheetId="4">#REF!</definedName>
    <definedName name="T6?L4.4" localSheetId="0">#REF!</definedName>
    <definedName name="T6?L4.4" localSheetId="1">#REF!</definedName>
    <definedName name="T6?L4.4" localSheetId="3">#REF!</definedName>
    <definedName name="T6?L4.4">#REF!</definedName>
    <definedName name="T6?L4.5" localSheetId="4">#REF!</definedName>
    <definedName name="T6?L4.5" localSheetId="0">#REF!</definedName>
    <definedName name="T6?L4.5" localSheetId="1">#REF!</definedName>
    <definedName name="T6?L4.5" localSheetId="3">#REF!</definedName>
    <definedName name="T6?L4.5">#REF!</definedName>
    <definedName name="T6?L4.6" localSheetId="4">#REF!</definedName>
    <definedName name="T6?L4.6" localSheetId="0">#REF!</definedName>
    <definedName name="T6?L4.6" localSheetId="1">#REF!</definedName>
    <definedName name="T6?L4.6" localSheetId="3">#REF!</definedName>
    <definedName name="T6?L4.6">#REF!</definedName>
    <definedName name="T6?L4.7" localSheetId="4">#REF!</definedName>
    <definedName name="T6?L4.7" localSheetId="0">#REF!</definedName>
    <definedName name="T6?L4.7" localSheetId="1">#REF!</definedName>
    <definedName name="T6?L4.7" localSheetId="3">#REF!</definedName>
    <definedName name="T6?L4.7">#REF!</definedName>
    <definedName name="T6?Name" localSheetId="4">#REF!</definedName>
    <definedName name="T6?Name" localSheetId="0">#REF!</definedName>
    <definedName name="T6?Name" localSheetId="1">#REF!</definedName>
    <definedName name="T6?Name" localSheetId="3">#REF!</definedName>
    <definedName name="T6?Name">#REF!</definedName>
    <definedName name="T6?Table" localSheetId="4">#REF!</definedName>
    <definedName name="T6?Table" localSheetId="0">#REF!</definedName>
    <definedName name="T6?Table" localSheetId="1">#REF!</definedName>
    <definedName name="T6?Table" localSheetId="3">#REF!</definedName>
    <definedName name="T6?Table">#REF!</definedName>
    <definedName name="T6?Title" localSheetId="4">#REF!</definedName>
    <definedName name="T6?Title" localSheetId="0">#REF!</definedName>
    <definedName name="T6?Title" localSheetId="1">#REF!</definedName>
    <definedName name="T6?Title" localSheetId="3">#REF!</definedName>
    <definedName name="T6?Title">#REF!</definedName>
    <definedName name="T6?unit?МКВТЧ" localSheetId="4">#REF!</definedName>
    <definedName name="T6?unit?МКВТЧ" localSheetId="0">#REF!</definedName>
    <definedName name="T6?unit?МКВТЧ" localSheetId="1">#REF!</definedName>
    <definedName name="T6?unit?МКВТЧ" localSheetId="3">#REF!</definedName>
    <definedName name="T6?unit?МКВТЧ">#REF!</definedName>
    <definedName name="T6?unit?ПРЦ">'[44]6'!$D$12:$H$12, '[44]6'!$D$21:$H$21, '[44]6'!$D$24:$H$24, '[44]6'!$D$27:$H$27, '[44]6'!$D$30:$H$30, '[44]6'!$D$33:$H$33, '[44]6'!$D$47:$H$47, '[44]6'!$I$7:$L$47</definedName>
    <definedName name="T6?unit?РУБ">'[44]6'!$D$16:$H$16, '[44]6'!$D$19:$H$19, '[44]6'!$D$22:$H$22, '[44]6'!$D$25:$H$25, '[44]6'!$D$28:$H$28, '[44]6'!$D$31:$H$31, '[44]6'!$D$34:$H$35, '[44]6'!$D$43:$H$43</definedName>
    <definedName name="T6?unit?ТКВТ" localSheetId="4">#REF!</definedName>
    <definedName name="T6?unit?ТКВТ" localSheetId="0">#REF!</definedName>
    <definedName name="T6?unit?ТКВТ" localSheetId="1">#REF!</definedName>
    <definedName name="T6?unit?ТКВТ" localSheetId="3">#REF!</definedName>
    <definedName name="T6?unit?ТКВТ">#REF!</definedName>
    <definedName name="T6?unit?ТРУБ">'[44]6'!$D$37:$H$39, '[44]6'!$D$44:$H$46</definedName>
    <definedName name="T6?unit?ЧАС" localSheetId="4">#REF!</definedName>
    <definedName name="T6?unit?ЧАС" localSheetId="0">#REF!</definedName>
    <definedName name="T6?unit?ЧАС" localSheetId="1">#REF!</definedName>
    <definedName name="T6?unit?ЧАС" localSheetId="3">#REF!</definedName>
    <definedName name="T6?unit?ЧАС">#REF!</definedName>
    <definedName name="T6?unit?ЧЕЛ">'[44]6'!$D$41:$H$42, '[44]6'!$D$13:$H$14, '[44]6'!$D$7:$H$11</definedName>
    <definedName name="T6_Copy1" localSheetId="4">#REF!</definedName>
    <definedName name="T6_Copy1" localSheetId="0">#REF!</definedName>
    <definedName name="T6_Copy1" localSheetId="1">#REF!</definedName>
    <definedName name="T6_Copy1" localSheetId="3">#REF!</definedName>
    <definedName name="T6_Copy1">#REF!</definedName>
    <definedName name="T6_Copy2" localSheetId="4">#REF!</definedName>
    <definedName name="T6_Copy2" localSheetId="0">#REF!</definedName>
    <definedName name="T6_Copy2" localSheetId="1">#REF!</definedName>
    <definedName name="T6_Copy2" localSheetId="3">#REF!</definedName>
    <definedName name="T6_Copy2">#REF!</definedName>
    <definedName name="T6_Name1" localSheetId="4">#REF!</definedName>
    <definedName name="T6_Name1" localSheetId="0">#REF!</definedName>
    <definedName name="T6_Name1" localSheetId="1">#REF!</definedName>
    <definedName name="T6_Name1" localSheetId="3">#REF!</definedName>
    <definedName name="T6_Name1">#REF!</definedName>
    <definedName name="T6_Name2" localSheetId="4">#REF!</definedName>
    <definedName name="T6_Name2" localSheetId="0">#REF!</definedName>
    <definedName name="T6_Name2" localSheetId="1">#REF!</definedName>
    <definedName name="T6_Name2" localSheetId="3">#REF!</definedName>
    <definedName name="T6_Name2">#REF!</definedName>
    <definedName name="T6_Protect" localSheetId="4">[0]!P1_T6_Protect,P2_T6_Protect</definedName>
    <definedName name="T6_Protect" localSheetId="0">[2]!P1_T6_Protect,P2_T6_Protect</definedName>
    <definedName name="T6_Protect" localSheetId="1">[2]!P1_T6_Protect,P2_T6_Protect</definedName>
    <definedName name="T6_Protect" localSheetId="2">P1_T6_Protect,P2_T6_Protect</definedName>
    <definedName name="T6_Protect" localSheetId="3">[0]!P1_T6_Protect,P2_T6_Protect</definedName>
    <definedName name="T6_Protect">P1_T6_Protect,P2_T6_Protect</definedName>
    <definedName name="T7?axis?C?ПАР" localSheetId="4">#REF!</definedName>
    <definedName name="T7?axis?C?ПАР" localSheetId="0">#REF!</definedName>
    <definedName name="T7?axis?C?ПАР" localSheetId="1">#REF!</definedName>
    <definedName name="T7?axis?C?ПАР" localSheetId="3">#REF!</definedName>
    <definedName name="T7?axis?C?ПАР">#REF!</definedName>
    <definedName name="T7?axis?C?ПАР?" localSheetId="4">#REF!</definedName>
    <definedName name="T7?axis?C?ПАР?" localSheetId="0">#REF!</definedName>
    <definedName name="T7?axis?C?ПАР?" localSheetId="1">#REF!</definedName>
    <definedName name="T7?axis?C?ПАР?" localSheetId="3">#REF!</definedName>
    <definedName name="T7?axis?C?ПАР?">#REF!</definedName>
    <definedName name="T7?axis?R?ПЭ" localSheetId="4">#REF!,#REF!,#REF!</definedName>
    <definedName name="T7?axis?R?ПЭ" localSheetId="0">#REF!,#REF!,#REF!</definedName>
    <definedName name="T7?axis?R?ПЭ" localSheetId="1">#REF!,#REF!,#REF!</definedName>
    <definedName name="T7?axis?R?ПЭ" localSheetId="3">#REF!,#REF!,#REF!</definedName>
    <definedName name="T7?axis?R?ПЭ">#REF!,#REF!,#REF!</definedName>
    <definedName name="T7?axis?R?ПЭ?" localSheetId="4">#REF!,#REF!,#REF!</definedName>
    <definedName name="T7?axis?R?ПЭ?" localSheetId="0">#REF!,#REF!,#REF!</definedName>
    <definedName name="T7?axis?R?ПЭ?" localSheetId="1">#REF!,#REF!,#REF!</definedName>
    <definedName name="T7?axis?R?ПЭ?" localSheetId="3">#REF!,#REF!,#REF!</definedName>
    <definedName name="T7?axis?R?ПЭ?">#REF!,#REF!,#REF!</definedName>
    <definedName name="T7?axis?R?СЦТ" localSheetId="4">#REF!,#REF!,#REF!,#REF!,#REF!,#REF!</definedName>
    <definedName name="T7?axis?R?СЦТ" localSheetId="0">#REF!,#REF!,#REF!,#REF!,#REF!,#REF!</definedName>
    <definedName name="T7?axis?R?СЦТ" localSheetId="1">#REF!,#REF!,#REF!,#REF!,#REF!,#REF!</definedName>
    <definedName name="T7?axis?R?СЦТ" localSheetId="3">#REF!,#REF!,#REF!,#REF!,#REF!,#REF!</definedName>
    <definedName name="T7?axis?R?СЦТ">#REF!,#REF!,#REF!,#REF!,#REF!,#REF!</definedName>
    <definedName name="T7?axis?R?СЦТ?" localSheetId="4">#REF!,#REF!,#REF!,#REF!,#REF!,#REF!</definedName>
    <definedName name="T7?axis?R?СЦТ?" localSheetId="0">#REF!,#REF!,#REF!,#REF!,#REF!,#REF!</definedName>
    <definedName name="T7?axis?R?СЦТ?" localSheetId="1">#REF!,#REF!,#REF!,#REF!,#REF!,#REF!</definedName>
    <definedName name="T7?axis?R?СЦТ?" localSheetId="3">#REF!,#REF!,#REF!,#REF!,#REF!,#REF!</definedName>
    <definedName name="T7?axis?R?СЦТ?">#REF!,#REF!,#REF!,#REF!,#REF!,#REF!</definedName>
    <definedName name="T7?axis?ПРД?БАЗ">[55]материалы!$K$6:$L$10,[55]материалы!$H$6:$I$10</definedName>
    <definedName name="T7?axis?ПРД?ПРЕД">[55]материалы!$M$6:$N$10,[55]материалы!$F$6:$G$10</definedName>
    <definedName name="T7?axis?ПРД?РЕГ" localSheetId="4">#REF!</definedName>
    <definedName name="T7?axis?ПРД?РЕГ" localSheetId="0">#REF!</definedName>
    <definedName name="T7?axis?ПРД?РЕГ" localSheetId="1">#REF!</definedName>
    <definedName name="T7?axis?ПРД?РЕГ" localSheetId="3">#REF!</definedName>
    <definedName name="T7?axis?ПРД?РЕГ">#REF!</definedName>
    <definedName name="T7?axis?ПФ?ПЛАН">[55]материалы!$K$6:$K$10,[55]материалы!$F$6:$F$10,[55]материалы!$M$6:$M$10,[55]материалы!$H$6:$H$10</definedName>
    <definedName name="T7?axis?ПФ?ФАКТ">[55]материалы!$L$6:$L$10,[55]материалы!$G$6:$G$10,[55]материалы!$N$6:$N$10,[55]материалы!$I$6:$I$10</definedName>
    <definedName name="T7?Data">#N/A</definedName>
    <definedName name="T7?item_ext?ВСЕГО" localSheetId="4">#REF!,#REF!,#REF!,#REF!,#REF!,#REF!</definedName>
    <definedName name="T7?item_ext?ВСЕГО" localSheetId="0">#REF!,#REF!,#REF!,#REF!,#REF!,#REF!</definedName>
    <definedName name="T7?item_ext?ВСЕГО" localSheetId="1">#REF!,#REF!,#REF!,#REF!,#REF!,#REF!</definedName>
    <definedName name="T7?item_ext?ВСЕГО" localSheetId="3">#REF!,#REF!,#REF!,#REF!,#REF!,#REF!</definedName>
    <definedName name="T7?item_ext?ВСЕГО">#REF!,#REF!,#REF!,#REF!,#REF!,#REF!</definedName>
    <definedName name="T7?item_ext?КОТ" localSheetId="4">#REF!</definedName>
    <definedName name="T7?item_ext?КОТ" localSheetId="0">#REF!</definedName>
    <definedName name="T7?item_ext?КОТ" localSheetId="1">#REF!</definedName>
    <definedName name="T7?item_ext?КОТ" localSheetId="3">#REF!</definedName>
    <definedName name="T7?item_ext?КОТ">#REF!</definedName>
    <definedName name="T7?item_ext?ТЭС" localSheetId="4">#REF!</definedName>
    <definedName name="T7?item_ext?ТЭС" localSheetId="0">#REF!</definedName>
    <definedName name="T7?item_ext?ТЭС" localSheetId="1">#REF!</definedName>
    <definedName name="T7?item_ext?ТЭС" localSheetId="3">#REF!</definedName>
    <definedName name="T7?item_ext?ТЭС">#REF!</definedName>
    <definedName name="T7?item_ext?ЭБОЙЛ" localSheetId="4">#REF!</definedName>
    <definedName name="T7?item_ext?ЭБОЙЛ" localSheetId="0">#REF!</definedName>
    <definedName name="T7?item_ext?ЭБОЙЛ" localSheetId="1">#REF!</definedName>
    <definedName name="T7?item_ext?ЭБОЙЛ" localSheetId="3">#REF!</definedName>
    <definedName name="T7?item_ext?ЭБОЙЛ">#REF!</definedName>
    <definedName name="T7?L1" localSheetId="4">#REF!,#REF!,#REF!,#REF!,#REF!,#REF!</definedName>
    <definedName name="T7?L1" localSheetId="0">#REF!,#REF!,#REF!,#REF!,#REF!,#REF!</definedName>
    <definedName name="T7?L1" localSheetId="1">#REF!,#REF!,#REF!,#REF!,#REF!,#REF!</definedName>
    <definedName name="T7?L1" localSheetId="3">#REF!,#REF!,#REF!,#REF!,#REF!,#REF!</definedName>
    <definedName name="T7?L1">#REF!,#REF!,#REF!,#REF!,#REF!,#REF!</definedName>
    <definedName name="T7?L1.1" localSheetId="4">#REF!</definedName>
    <definedName name="T7?L1.1" localSheetId="0">#REF!</definedName>
    <definedName name="T7?L1.1" localSheetId="1">#REF!</definedName>
    <definedName name="T7?L1.1" localSheetId="3">#REF!</definedName>
    <definedName name="T7?L1.1">#REF!</definedName>
    <definedName name="T7?L2" localSheetId="4">#REF!</definedName>
    <definedName name="T7?L2" localSheetId="0">#REF!</definedName>
    <definedName name="T7?L2" localSheetId="1">#REF!</definedName>
    <definedName name="T7?L2" localSheetId="3">#REF!</definedName>
    <definedName name="T7?L2">#REF!</definedName>
    <definedName name="T7?L3" localSheetId="4">[55]материалы!#REF!</definedName>
    <definedName name="T7?L3" localSheetId="0">[55]материалы!#REF!</definedName>
    <definedName name="T7?L3" localSheetId="1">[55]материалы!#REF!</definedName>
    <definedName name="T7?L3" localSheetId="3">[55]материалы!#REF!</definedName>
    <definedName name="T7?L3">[55]материалы!#REF!</definedName>
    <definedName name="T7?L4" localSheetId="4">[55]материалы!#REF!</definedName>
    <definedName name="T7?L4" localSheetId="0">[55]материалы!#REF!</definedName>
    <definedName name="T7?L4" localSheetId="1">[55]материалы!#REF!</definedName>
    <definedName name="T7?L4" localSheetId="3">[55]материалы!#REF!</definedName>
    <definedName name="T7?L4">[55]материалы!#REF!</definedName>
    <definedName name="T7?L4.1" localSheetId="4">#REF!,#REF!</definedName>
    <definedName name="T7?L4.1" localSheetId="0">#REF!,#REF!</definedName>
    <definedName name="T7?L4.1" localSheetId="1">#REF!,#REF!</definedName>
    <definedName name="T7?L4.1" localSheetId="3">#REF!,#REF!</definedName>
    <definedName name="T7?L4.1">#REF!,#REF!</definedName>
    <definedName name="T7?L5" localSheetId="4">#REF!,#REF!</definedName>
    <definedName name="T7?L5" localSheetId="0">#REF!,#REF!</definedName>
    <definedName name="T7?L5" localSheetId="1">#REF!,#REF!</definedName>
    <definedName name="T7?L5" localSheetId="3">#REF!,#REF!</definedName>
    <definedName name="T7?L5">#REF!,#REF!</definedName>
    <definedName name="T7?L5.1" localSheetId="4">#REF!,#REF!</definedName>
    <definedName name="T7?L5.1" localSheetId="0">#REF!,#REF!</definedName>
    <definedName name="T7?L5.1" localSheetId="1">#REF!,#REF!</definedName>
    <definedName name="T7?L5.1" localSheetId="3">#REF!,#REF!</definedName>
    <definedName name="T7?L5.1">#REF!,#REF!</definedName>
    <definedName name="T7?Name" localSheetId="4">#REF!</definedName>
    <definedName name="T7?Name" localSheetId="0">#REF!</definedName>
    <definedName name="T7?Name" localSheetId="1">#REF!</definedName>
    <definedName name="T7?Name" localSheetId="3">#REF!</definedName>
    <definedName name="T7?Name">#REF!</definedName>
    <definedName name="T7?Table" localSheetId="4">#REF!</definedName>
    <definedName name="T7?Table" localSheetId="0">#REF!</definedName>
    <definedName name="T7?Table" localSheetId="1">#REF!</definedName>
    <definedName name="T7?Table" localSheetId="3">#REF!</definedName>
    <definedName name="T7?Table">#REF!</definedName>
    <definedName name="T7?Title" localSheetId="4">#REF!</definedName>
    <definedName name="T7?Title" localSheetId="0">#REF!</definedName>
    <definedName name="T7?Title" localSheetId="1">#REF!</definedName>
    <definedName name="T7?Title" localSheetId="3">#REF!</definedName>
    <definedName name="T7?Title">#REF!</definedName>
    <definedName name="T7?unit?ПРЦ" localSheetId="4">#REF!</definedName>
    <definedName name="T7?unit?ПРЦ" localSheetId="0">#REF!</definedName>
    <definedName name="T7?unit?ПРЦ" localSheetId="1">#REF!</definedName>
    <definedName name="T7?unit?ПРЦ" localSheetId="3">#REF!</definedName>
    <definedName name="T7?unit?ПРЦ">#REF!</definedName>
    <definedName name="T7?unit?ТГКАЛ" localSheetId="4">#REF!,#REF!</definedName>
    <definedName name="T7?unit?ТГКАЛ" localSheetId="0">#REF!,#REF!</definedName>
    <definedName name="T7?unit?ТГКАЛ" localSheetId="1">#REF!,#REF!</definedName>
    <definedName name="T7?unit?ТГКАЛ" localSheetId="3">#REF!,#REF!</definedName>
    <definedName name="T7?unit?ТГКАЛ">#REF!,#REF!</definedName>
    <definedName name="T7_Copy1" localSheetId="4">#REF!</definedName>
    <definedName name="T7_Copy1" localSheetId="0">#REF!</definedName>
    <definedName name="T7_Copy1" localSheetId="1">#REF!</definedName>
    <definedName name="T7_Copy1" localSheetId="3">#REF!</definedName>
    <definedName name="T7_Copy1">#REF!</definedName>
    <definedName name="T7_Copy2" localSheetId="4">#REF!</definedName>
    <definedName name="T7_Copy2" localSheetId="0">#REF!</definedName>
    <definedName name="T7_Copy2" localSheetId="1">#REF!</definedName>
    <definedName name="T7_Copy2" localSheetId="3">#REF!</definedName>
    <definedName name="T7_Copy2">#REF!</definedName>
    <definedName name="T7_Copy3" localSheetId="4">#REF!</definedName>
    <definedName name="T7_Copy3" localSheetId="0">#REF!</definedName>
    <definedName name="T7_Copy3" localSheetId="1">#REF!</definedName>
    <definedName name="T7_Copy3" localSheetId="3">#REF!</definedName>
    <definedName name="T7_Copy3">#REF!</definedName>
    <definedName name="T7_Copy4" localSheetId="4">#REF!</definedName>
    <definedName name="T7_Copy4" localSheetId="0">#REF!</definedName>
    <definedName name="T7_Copy4" localSheetId="1">#REF!</definedName>
    <definedName name="T7_Copy4" localSheetId="3">#REF!</definedName>
    <definedName name="T7_Copy4">#REF!</definedName>
    <definedName name="T7_Copy5" localSheetId="4">#REF!</definedName>
    <definedName name="T7_Copy5" localSheetId="0">#REF!</definedName>
    <definedName name="T7_Copy5" localSheetId="1">#REF!</definedName>
    <definedName name="T7_Copy5" localSheetId="3">#REF!</definedName>
    <definedName name="T7_Copy5">#REF!</definedName>
    <definedName name="T7_Copy6" localSheetId="4">#REF!</definedName>
    <definedName name="T7_Copy6" localSheetId="0">#REF!</definedName>
    <definedName name="T7_Copy6" localSheetId="1">#REF!</definedName>
    <definedName name="T7_Copy6" localSheetId="3">#REF!</definedName>
    <definedName name="T7_Copy6">#REF!</definedName>
    <definedName name="T7_Copy7" localSheetId="4">#REF!</definedName>
    <definedName name="T7_Copy7" localSheetId="0">#REF!</definedName>
    <definedName name="T7_Copy7" localSheetId="1">#REF!</definedName>
    <definedName name="T7_Copy7" localSheetId="3">#REF!</definedName>
    <definedName name="T7_Copy7">#REF!</definedName>
    <definedName name="T7_Copy8" localSheetId="4">#REF!</definedName>
    <definedName name="T7_Copy8" localSheetId="0">#REF!</definedName>
    <definedName name="T7_Copy8" localSheetId="1">#REF!</definedName>
    <definedName name="T7_Copy8" localSheetId="3">#REF!</definedName>
    <definedName name="T7_Copy8">#REF!</definedName>
    <definedName name="T7_Copy9" localSheetId="4">#REF!</definedName>
    <definedName name="T7_Copy9" localSheetId="0">#REF!</definedName>
    <definedName name="T7_Copy9" localSheetId="1">#REF!</definedName>
    <definedName name="T7_Copy9" localSheetId="3">#REF!</definedName>
    <definedName name="T7_Copy9">#REF!</definedName>
    <definedName name="T7_Name1" localSheetId="4">#REF!</definedName>
    <definedName name="T7_Name1" localSheetId="0">#REF!</definedName>
    <definedName name="T7_Name1" localSheetId="1">#REF!</definedName>
    <definedName name="T7_Name1" localSheetId="3">#REF!</definedName>
    <definedName name="T7_Name1">#REF!</definedName>
    <definedName name="T7_Name2" localSheetId="4">#REF!</definedName>
    <definedName name="T7_Name2" localSheetId="0">#REF!</definedName>
    <definedName name="T7_Name2" localSheetId="1">#REF!</definedName>
    <definedName name="T7_Name2" localSheetId="3">#REF!</definedName>
    <definedName name="T7_Name2">#REF!</definedName>
    <definedName name="T7_Name3" localSheetId="4">#REF!</definedName>
    <definedName name="T7_Name3" localSheetId="0">#REF!</definedName>
    <definedName name="T7_Name3" localSheetId="1">#REF!</definedName>
    <definedName name="T7_Name3" localSheetId="3">#REF!</definedName>
    <definedName name="T7_Name3">#REF!</definedName>
    <definedName name="T7_Name4" localSheetId="4">#REF!</definedName>
    <definedName name="T7_Name4" localSheetId="0">#REF!</definedName>
    <definedName name="T7_Name4" localSheetId="1">#REF!</definedName>
    <definedName name="T7_Name4" localSheetId="3">#REF!</definedName>
    <definedName name="T7_Name4">#REF!</definedName>
    <definedName name="T7_Name5" localSheetId="4">#REF!</definedName>
    <definedName name="T7_Name5" localSheetId="0">#REF!</definedName>
    <definedName name="T7_Name5" localSheetId="1">#REF!</definedName>
    <definedName name="T7_Name5" localSheetId="3">#REF!</definedName>
    <definedName name="T7_Name5">#REF!</definedName>
    <definedName name="T7_Name6" localSheetId="4">#REF!</definedName>
    <definedName name="T7_Name6" localSheetId="0">#REF!</definedName>
    <definedName name="T7_Name6" localSheetId="1">#REF!</definedName>
    <definedName name="T7_Name6" localSheetId="3">#REF!</definedName>
    <definedName name="T7_Name6">#REF!</definedName>
    <definedName name="T7_Name7" localSheetId="4">#REF!</definedName>
    <definedName name="T7_Name7" localSheetId="0">#REF!</definedName>
    <definedName name="T7_Name7" localSheetId="1">#REF!</definedName>
    <definedName name="T7_Name7" localSheetId="3">#REF!</definedName>
    <definedName name="T7_Name7">#REF!</definedName>
    <definedName name="T7_Name8" localSheetId="4">#REF!</definedName>
    <definedName name="T7_Name8" localSheetId="0">#REF!</definedName>
    <definedName name="T7_Name8" localSheetId="1">#REF!</definedName>
    <definedName name="T7_Name8" localSheetId="3">#REF!</definedName>
    <definedName name="T7_Name8">#REF!</definedName>
    <definedName name="T7_Name9" localSheetId="4">#REF!</definedName>
    <definedName name="T7_Name9" localSheetId="0">#REF!</definedName>
    <definedName name="T7_Name9" localSheetId="1">#REF!</definedName>
    <definedName name="T7_Name9" localSheetId="3">#REF!</definedName>
    <definedName name="T7_Name9">#REF!</definedName>
    <definedName name="T8?axis?R?ПАР" localSheetId="4">#REF!,#REF!</definedName>
    <definedName name="T8?axis?R?ПАР" localSheetId="0">#REF!,#REF!</definedName>
    <definedName name="T8?axis?R?ПАР" localSheetId="1">#REF!,#REF!</definedName>
    <definedName name="T8?axis?R?ПАР" localSheetId="3">#REF!,#REF!</definedName>
    <definedName name="T8?axis?R?ПАР">#REF!,#REF!</definedName>
    <definedName name="T8?axis?R?ПАР?" localSheetId="4">#REF!,#REF!</definedName>
    <definedName name="T8?axis?R?ПАР?" localSheetId="0">#REF!,#REF!</definedName>
    <definedName name="T8?axis?R?ПАР?" localSheetId="1">#REF!,#REF!</definedName>
    <definedName name="T8?axis?R?ПАР?" localSheetId="3">#REF!,#REF!</definedName>
    <definedName name="T8?axis?R?ПАР?">#REF!,#REF!</definedName>
    <definedName name="T8?axis?R?ПОТ" localSheetId="4">#REF!,#REF!</definedName>
    <definedName name="T8?axis?R?ПОТ" localSheetId="0">#REF!,#REF!</definedName>
    <definedName name="T8?axis?R?ПОТ" localSheetId="1">#REF!,#REF!</definedName>
    <definedName name="T8?axis?R?ПОТ" localSheetId="3">#REF!,#REF!</definedName>
    <definedName name="T8?axis?R?ПОТ">#REF!,#REF!</definedName>
    <definedName name="T8?axis?R?ПОТ?" localSheetId="4">#REF!,#REF!</definedName>
    <definedName name="T8?axis?R?ПОТ?" localSheetId="0">#REF!,#REF!</definedName>
    <definedName name="T8?axis?R?ПОТ?" localSheetId="1">#REF!,#REF!</definedName>
    <definedName name="T8?axis?R?ПОТ?" localSheetId="3">#REF!,#REF!</definedName>
    <definedName name="T8?axis?R?ПОТ?">#REF!,#REF!</definedName>
    <definedName name="T8?axis?R?СЦТ" localSheetId="4">#REF!,#REF!</definedName>
    <definedName name="T8?axis?R?СЦТ" localSheetId="0">#REF!,#REF!</definedName>
    <definedName name="T8?axis?R?СЦТ" localSheetId="1">#REF!,#REF!</definedName>
    <definedName name="T8?axis?R?СЦТ" localSheetId="3">#REF!,#REF!</definedName>
    <definedName name="T8?axis?R?СЦТ">#REF!,#REF!</definedName>
    <definedName name="T8?axis?R?СЦТ?" localSheetId="4">#REF!,#REF!</definedName>
    <definedName name="T8?axis?R?СЦТ?" localSheetId="0">#REF!,#REF!</definedName>
    <definedName name="T8?axis?R?СЦТ?" localSheetId="1">#REF!,#REF!</definedName>
    <definedName name="T8?axis?R?СЦТ?" localSheetId="3">#REF!,#REF!</definedName>
    <definedName name="T8?axis?R?СЦТ?">#REF!,#REF!</definedName>
    <definedName name="T8?axis?ПРД?БАЗ">'[44]8'!$I$6:$J$42, '[44]8'!$F$6:$G$42</definedName>
    <definedName name="T8?axis?ПРД?ПРЕД">'[44]8'!$K$6:$L$42, '[44]8'!$D$6:$E$42</definedName>
    <definedName name="T8?axis?ПРД?РЕГ" localSheetId="4">#REF!</definedName>
    <definedName name="T8?axis?ПРД?РЕГ" localSheetId="0">#REF!</definedName>
    <definedName name="T8?axis?ПРД?РЕГ" localSheetId="1">#REF!</definedName>
    <definedName name="T8?axis?ПРД?РЕГ" localSheetId="3">#REF!</definedName>
    <definedName name="T8?axis?ПРД?РЕГ">#REF!</definedName>
    <definedName name="T8?axis?ПФ?ПЛАН">'[44]8'!$I$6:$I$42, '[44]8'!$D$6:$D$42, '[44]8'!$K$6:$K$42, '[44]8'!$F$6:$F$42</definedName>
    <definedName name="T8?axis?ПФ?ФАКТ">'[44]8'!$G$6:$G$42, '[44]8'!$J$6:$J$42, '[44]8'!$L$6:$L$42, '[44]8'!$E$6:$E$42</definedName>
    <definedName name="T8?Data">'[44]8'!$D$10:$L$12,'[44]8'!$D$14:$L$16,'[44]8'!$D$18:$L$20,'[44]8'!$D$22:$L$24,'[44]8'!$D$26:$L$28,'[44]8'!$D$30:$L$32,'[44]8'!$D$36:$L$38,'[44]8'!$D$40:$L$42,'[44]8'!$D$6:$L$8</definedName>
    <definedName name="T8?item_ext?РОСТ" localSheetId="4">[55]ремонты!#REF!</definedName>
    <definedName name="T8?item_ext?РОСТ" localSheetId="0">[55]ремонты!#REF!</definedName>
    <definedName name="T8?item_ext?РОСТ" localSheetId="1">[55]ремонты!#REF!</definedName>
    <definedName name="T8?item_ext?РОСТ" localSheetId="3">[55]ремонты!#REF!</definedName>
    <definedName name="T8?item_ext?РОСТ">[55]ремонты!#REF!</definedName>
    <definedName name="T8?L3" localSheetId="4">#REF!,#REF!,#REF!,#REF!</definedName>
    <definedName name="T8?L3" localSheetId="0">#REF!,#REF!,#REF!,#REF!</definedName>
    <definedName name="T8?L3" localSheetId="1">#REF!,#REF!,#REF!,#REF!</definedName>
    <definedName name="T8?L3" localSheetId="3">#REF!,#REF!,#REF!,#REF!</definedName>
    <definedName name="T8?L3">#REF!,#REF!,#REF!,#REF!</definedName>
    <definedName name="T8?L4" localSheetId="4">#REF!,#REF!,#REF!,#REF!</definedName>
    <definedName name="T8?L4" localSheetId="0">#REF!,#REF!,#REF!,#REF!</definedName>
    <definedName name="T8?L4" localSheetId="1">#REF!,#REF!,#REF!,#REF!</definedName>
    <definedName name="T8?L4" localSheetId="3">#REF!,#REF!,#REF!,#REF!</definedName>
    <definedName name="T8?L4">#REF!,#REF!,#REF!,#REF!</definedName>
    <definedName name="T8?Name" localSheetId="4">[55]ремонты!#REF!</definedName>
    <definedName name="T8?Name" localSheetId="0">[55]ремонты!#REF!</definedName>
    <definedName name="T8?Name" localSheetId="1">[55]ремонты!#REF!</definedName>
    <definedName name="T8?Name" localSheetId="3">[55]ремонты!#REF!</definedName>
    <definedName name="T8?Name">[55]ремонты!#REF!</definedName>
    <definedName name="T8?Table" localSheetId="4">#REF!</definedName>
    <definedName name="T8?Table" localSheetId="0">#REF!</definedName>
    <definedName name="T8?Table" localSheetId="1">#REF!</definedName>
    <definedName name="T8?Table" localSheetId="3">#REF!</definedName>
    <definedName name="T8?Table">#REF!</definedName>
    <definedName name="T8?Title" localSheetId="4">#REF!</definedName>
    <definedName name="T8?Title" localSheetId="0">#REF!</definedName>
    <definedName name="T8?Title" localSheetId="1">#REF!</definedName>
    <definedName name="T8?Title" localSheetId="3">#REF!</definedName>
    <definedName name="T8?Title">#REF!</definedName>
    <definedName name="T8?unit?ГКАЛ.Ч" localSheetId="4">#REF!,#REF!,#REF!,#REF!</definedName>
    <definedName name="T8?unit?ГКАЛ.Ч" localSheetId="0">#REF!,#REF!,#REF!,#REF!</definedName>
    <definedName name="T8?unit?ГКАЛ.Ч" localSheetId="1">#REF!,#REF!,#REF!,#REF!</definedName>
    <definedName name="T8?unit?ГКАЛ.Ч" localSheetId="3">#REF!,#REF!,#REF!,#REF!</definedName>
    <definedName name="T8?unit?ГКАЛ.Ч">#REF!,#REF!,#REF!,#REF!</definedName>
    <definedName name="T8?unit?ПРЦ" localSheetId="4">[55]ремонты!#REF!</definedName>
    <definedName name="T8?unit?ПРЦ" localSheetId="0">[55]ремонты!#REF!</definedName>
    <definedName name="T8?unit?ПРЦ" localSheetId="1">[55]ремонты!#REF!</definedName>
    <definedName name="T8?unit?ПРЦ" localSheetId="3">[55]ремонты!#REF!</definedName>
    <definedName name="T8?unit?ПРЦ">[55]ремонты!#REF!</definedName>
    <definedName name="T8?unit?ТГКАЛ" localSheetId="4">#REF!,#REF!,#REF!,#REF!</definedName>
    <definedName name="T8?unit?ТГКАЛ" localSheetId="0">#REF!,#REF!,#REF!,#REF!</definedName>
    <definedName name="T8?unit?ТГКАЛ" localSheetId="1">#REF!,#REF!,#REF!,#REF!</definedName>
    <definedName name="T8?unit?ТГКАЛ" localSheetId="3">#REF!,#REF!,#REF!,#REF!</definedName>
    <definedName name="T8?unit?ТГКАЛ">#REF!,#REF!,#REF!,#REF!</definedName>
    <definedName name="T8?unit?ТРУБ">'[44]8'!$D$40:$H$42,'[44]8'!$D$6:$H$32</definedName>
    <definedName name="T8_Copy" localSheetId="4">#REF!</definedName>
    <definedName name="T8_Copy" localSheetId="0">#REF!</definedName>
    <definedName name="T8_Copy" localSheetId="1">#REF!</definedName>
    <definedName name="T8_Copy" localSheetId="3">#REF!</definedName>
    <definedName name="T8_Copy">#REF!</definedName>
    <definedName name="T8_Name" localSheetId="4">#REF!</definedName>
    <definedName name="T8_Name" localSheetId="0">#REF!</definedName>
    <definedName name="T8_Name" localSheetId="1">#REF!</definedName>
    <definedName name="T8_Name" localSheetId="3">#REF!</definedName>
    <definedName name="T8_Name">#REF!</definedName>
    <definedName name="T9?axis?R?ПЭ" localSheetId="4">#REF!,#REF!,#REF!,#REF!</definedName>
    <definedName name="T9?axis?R?ПЭ" localSheetId="0">#REF!,#REF!,#REF!,#REF!</definedName>
    <definedName name="T9?axis?R?ПЭ" localSheetId="1">#REF!,#REF!,#REF!,#REF!</definedName>
    <definedName name="T9?axis?R?ПЭ" localSheetId="3">#REF!,#REF!,#REF!,#REF!</definedName>
    <definedName name="T9?axis?R?ПЭ">#REF!,#REF!,#REF!,#REF!</definedName>
    <definedName name="T9?axis?R?ПЭ?" localSheetId="4">#REF!,#REF!,#REF!,#REF!</definedName>
    <definedName name="T9?axis?R?ПЭ?" localSheetId="0">#REF!,#REF!,#REF!,#REF!</definedName>
    <definedName name="T9?axis?R?ПЭ?" localSheetId="1">#REF!,#REF!,#REF!,#REF!</definedName>
    <definedName name="T9?axis?R?ПЭ?" localSheetId="3">#REF!,#REF!,#REF!,#REF!</definedName>
    <definedName name="T9?axis?R?ПЭ?">#REF!,#REF!,#REF!,#REF!</definedName>
    <definedName name="T9?axis?R?СЦТ" localSheetId="4">#REF!,#REF!</definedName>
    <definedName name="T9?axis?R?СЦТ" localSheetId="0">#REF!,#REF!</definedName>
    <definedName name="T9?axis?R?СЦТ" localSheetId="1">#REF!,#REF!</definedName>
    <definedName name="T9?axis?R?СЦТ" localSheetId="3">#REF!,#REF!</definedName>
    <definedName name="T9?axis?R?СЦТ">#REF!,#REF!</definedName>
    <definedName name="T9?axis?R?СЦТ?" localSheetId="4">#REF!,#REF!</definedName>
    <definedName name="T9?axis?R?СЦТ?" localSheetId="0">#REF!,#REF!</definedName>
    <definedName name="T9?axis?R?СЦТ?" localSheetId="1">#REF!,#REF!</definedName>
    <definedName name="T9?axis?R?СЦТ?" localSheetId="3">#REF!,#REF!</definedName>
    <definedName name="T9?axis?R?СЦТ?">#REF!,#REF!</definedName>
    <definedName name="T9?axis?ПРД?БАЗ">'[44]9'!$I$6:$J$16,'[44]9'!$F$6:$G$16</definedName>
    <definedName name="T9?axis?ПРД?ПРЕД">'[44]9'!$K$6:$L$16,'[44]9'!$D$6:$E$16</definedName>
    <definedName name="T9?axis?ПРД?РЕГ" localSheetId="4">#REF!</definedName>
    <definedName name="T9?axis?ПРД?РЕГ" localSheetId="0">#REF!</definedName>
    <definedName name="T9?axis?ПРД?РЕГ" localSheetId="1">#REF!</definedName>
    <definedName name="T9?axis?ПРД?РЕГ" localSheetId="3">#REF!</definedName>
    <definedName name="T9?axis?ПРД?РЕГ">#REF!</definedName>
    <definedName name="T9?axis?ПФ?ПЛАН">'[44]9'!$I$6:$I$16,'[44]9'!$D$6:$D$16,'[44]9'!$K$6:$K$16,'[44]9'!$F$6:$F$16</definedName>
    <definedName name="T9?axis?ПФ?ФАКТ">'[44]9'!$J$6:$J$16,'[44]9'!$E$6:$E$16,'[44]9'!$L$6:$L$16,'[44]9'!$G$6:$G$16</definedName>
    <definedName name="T9?Data">'[44]9'!$D$6:$L$6, '[44]9'!$D$8:$L$9, '[44]9'!$D$11:$L$16</definedName>
    <definedName name="T9?item_ext?ВСЕГО" localSheetId="4">#REF!,#REF!</definedName>
    <definedName name="T9?item_ext?ВСЕГО" localSheetId="0">#REF!,#REF!</definedName>
    <definedName name="T9?item_ext?ВСЕГО" localSheetId="1">#REF!,#REF!</definedName>
    <definedName name="T9?item_ext?ВСЕГО" localSheetId="3">#REF!,#REF!</definedName>
    <definedName name="T9?item_ext?ВСЕГО">#REF!,#REF!</definedName>
    <definedName name="T9?item_ext?КОТЕЛЬНЫЕ" localSheetId="4">#REF!,#REF!</definedName>
    <definedName name="T9?item_ext?КОТЕЛЬНЫЕ" localSheetId="0">#REF!,#REF!</definedName>
    <definedName name="T9?item_ext?КОТЕЛЬНЫЕ" localSheetId="1">#REF!,#REF!</definedName>
    <definedName name="T9?item_ext?КОТЕЛЬНЫЕ" localSheetId="3">#REF!,#REF!</definedName>
    <definedName name="T9?item_ext?КОТЕЛЬНЫЕ">#REF!,#REF!</definedName>
    <definedName name="T9?item_ext?РОСТ" localSheetId="4">#REF!</definedName>
    <definedName name="T9?item_ext?РОСТ" localSheetId="0">#REF!</definedName>
    <definedName name="T9?item_ext?РОСТ" localSheetId="1">#REF!</definedName>
    <definedName name="T9?item_ext?РОСТ" localSheetId="3">#REF!</definedName>
    <definedName name="T9?item_ext?РОСТ">#REF!</definedName>
    <definedName name="T9?item_ext?СЦТ" localSheetId="4">#REF!,#REF!</definedName>
    <definedName name="T9?item_ext?СЦТ" localSheetId="0">#REF!,#REF!</definedName>
    <definedName name="T9?item_ext?СЦТ" localSheetId="1">#REF!,#REF!</definedName>
    <definedName name="T9?item_ext?СЦТ" localSheetId="3">#REF!,#REF!</definedName>
    <definedName name="T9?item_ext?СЦТ">#REF!,#REF!</definedName>
    <definedName name="T9?item_ext?ТЭС" localSheetId="4">#REF!,#REF!</definedName>
    <definedName name="T9?item_ext?ТЭС" localSheetId="0">#REF!,#REF!</definedName>
    <definedName name="T9?item_ext?ТЭС" localSheetId="1">#REF!,#REF!</definedName>
    <definedName name="T9?item_ext?ТЭС" localSheetId="3">#REF!,#REF!</definedName>
    <definedName name="T9?item_ext?ТЭС">#REF!,#REF!</definedName>
    <definedName name="T9?L1" localSheetId="4">#REF!</definedName>
    <definedName name="T9?L1" localSheetId="0">#REF!</definedName>
    <definedName name="T9?L1" localSheetId="1">#REF!</definedName>
    <definedName name="T9?L1" localSheetId="3">#REF!</definedName>
    <definedName name="T9?L1">#REF!</definedName>
    <definedName name="T9?L10" localSheetId="4">#REF!,#REF!,#REF!,#REF!,#REF!,#REF!,#REF!,#REF!</definedName>
    <definedName name="T9?L10" localSheetId="0">#REF!,#REF!,#REF!,#REF!,#REF!,#REF!,#REF!,#REF!</definedName>
    <definedName name="T9?L10" localSheetId="1">#REF!,#REF!,#REF!,#REF!,#REF!,#REF!,#REF!,#REF!</definedName>
    <definedName name="T9?L10" localSheetId="3">#REF!,#REF!,#REF!,#REF!,#REF!,#REF!,#REF!,#REF!</definedName>
    <definedName name="T9?L10">#REF!,#REF!,#REF!,#REF!,#REF!,#REF!,#REF!,#REF!</definedName>
    <definedName name="T9?L11" localSheetId="4">#REF!,#REF!,#REF!,#REF!,#REF!,#REF!,#REF!,#REF!,#REF!,#REF!,#REF!,#REF!</definedName>
    <definedName name="T9?L11" localSheetId="0">#REF!,#REF!,#REF!,#REF!,#REF!,#REF!,#REF!,#REF!,#REF!,#REF!,#REF!,#REF!</definedName>
    <definedName name="T9?L11" localSheetId="1">#REF!,#REF!,#REF!,#REF!,#REF!,#REF!,#REF!,#REF!,#REF!,#REF!,#REF!,#REF!</definedName>
    <definedName name="T9?L11" localSheetId="3">#REF!,#REF!,#REF!,#REF!,#REF!,#REF!,#REF!,#REF!,#REF!,#REF!,#REF!,#REF!</definedName>
    <definedName name="T9?L11">#REF!,#REF!,#REF!,#REF!,#REF!,#REF!,#REF!,#REF!,#REF!,#REF!,#REF!,#REF!</definedName>
    <definedName name="T9?L12" localSheetId="4">#REF!,#REF!,#REF!,#REF!,#REF!,#REF!,#REF!,#REF!,#REF!,#REF!,#REF!,#REF!</definedName>
    <definedName name="T9?L12" localSheetId="0">#REF!,#REF!,#REF!,#REF!,#REF!,#REF!,#REF!,#REF!,#REF!,#REF!,#REF!,#REF!</definedName>
    <definedName name="T9?L12" localSheetId="1">#REF!,#REF!,#REF!,#REF!,#REF!,#REF!,#REF!,#REF!,#REF!,#REF!,#REF!,#REF!</definedName>
    <definedName name="T9?L12" localSheetId="3">#REF!,#REF!,#REF!,#REF!,#REF!,#REF!,#REF!,#REF!,#REF!,#REF!,#REF!,#REF!</definedName>
    <definedName name="T9?L12">#REF!,#REF!,#REF!,#REF!,#REF!,#REF!,#REF!,#REF!,#REF!,#REF!,#REF!,#REF!</definedName>
    <definedName name="T9?L13" localSheetId="4">#REF!,#REF!,#REF!,#REF!,#REF!,#REF!,#REF!,#REF!,#REF!,#REF!,#REF!,#REF!</definedName>
    <definedName name="T9?L13" localSheetId="0">#REF!,#REF!,#REF!,#REF!,#REF!,#REF!,#REF!,#REF!,#REF!,#REF!,#REF!,#REF!</definedName>
    <definedName name="T9?L13" localSheetId="1">#REF!,#REF!,#REF!,#REF!,#REF!,#REF!,#REF!,#REF!,#REF!,#REF!,#REF!,#REF!</definedName>
    <definedName name="T9?L13" localSheetId="3">#REF!,#REF!,#REF!,#REF!,#REF!,#REF!,#REF!,#REF!,#REF!,#REF!,#REF!,#REF!</definedName>
    <definedName name="T9?L13">#REF!,#REF!,#REF!,#REF!,#REF!,#REF!,#REF!,#REF!,#REF!,#REF!,#REF!,#REF!</definedName>
    <definedName name="T9?L14" localSheetId="4">#REF!,#REF!,#REF!,#REF!,#REF!,#REF!,#REF!,#REF!,#REF!,#REF!,#REF!,#REF!</definedName>
    <definedName name="T9?L14" localSheetId="0">#REF!,#REF!,#REF!,#REF!,#REF!,#REF!,#REF!,#REF!,#REF!,#REF!,#REF!,#REF!</definedName>
    <definedName name="T9?L14" localSheetId="1">#REF!,#REF!,#REF!,#REF!,#REF!,#REF!,#REF!,#REF!,#REF!,#REF!,#REF!,#REF!</definedName>
    <definedName name="T9?L14" localSheetId="3">#REF!,#REF!,#REF!,#REF!,#REF!,#REF!,#REF!,#REF!,#REF!,#REF!,#REF!,#REF!</definedName>
    <definedName name="T9?L14">#REF!,#REF!,#REF!,#REF!,#REF!,#REF!,#REF!,#REF!,#REF!,#REF!,#REF!,#REF!</definedName>
    <definedName name="T9?L15" localSheetId="4">#REF!,#REF!,#REF!,#REF!,#REF!,#REF!,#REF!,#REF!,#REF!,#REF!,#REF!,#REF!</definedName>
    <definedName name="T9?L15" localSheetId="0">#REF!,#REF!,#REF!,#REF!,#REF!,#REF!,#REF!,#REF!,#REF!,#REF!,#REF!,#REF!</definedName>
    <definedName name="T9?L15" localSheetId="1">#REF!,#REF!,#REF!,#REF!,#REF!,#REF!,#REF!,#REF!,#REF!,#REF!,#REF!,#REF!</definedName>
    <definedName name="T9?L15" localSheetId="3">#REF!,#REF!,#REF!,#REF!,#REF!,#REF!,#REF!,#REF!,#REF!,#REF!,#REF!,#REF!</definedName>
    <definedName name="T9?L15">#REF!,#REF!,#REF!,#REF!,#REF!,#REF!,#REF!,#REF!,#REF!,#REF!,#REF!,#REF!</definedName>
    <definedName name="T9?L2.1" localSheetId="4">#REF!</definedName>
    <definedName name="T9?L2.1" localSheetId="0">#REF!</definedName>
    <definedName name="T9?L2.1" localSheetId="1">#REF!</definedName>
    <definedName name="T9?L2.1" localSheetId="3">#REF!</definedName>
    <definedName name="T9?L2.1">#REF!</definedName>
    <definedName name="T9?L2.2" localSheetId="4">#REF!</definedName>
    <definedName name="T9?L2.2" localSheetId="0">#REF!</definedName>
    <definedName name="T9?L2.2" localSheetId="1">#REF!</definedName>
    <definedName name="T9?L2.2" localSheetId="3">#REF!</definedName>
    <definedName name="T9?L2.2">#REF!</definedName>
    <definedName name="T9?L3" localSheetId="4">#REF!,#REF!,#REF!,#REF!,#REF!,#REF!,#REF!,#REF!</definedName>
    <definedName name="T9?L3" localSheetId="0">#REF!,#REF!,#REF!,#REF!,#REF!,#REF!,#REF!,#REF!</definedName>
    <definedName name="T9?L3" localSheetId="1">#REF!,#REF!,#REF!,#REF!,#REF!,#REF!,#REF!,#REF!</definedName>
    <definedName name="T9?L3" localSheetId="3">#REF!,#REF!,#REF!,#REF!,#REF!,#REF!,#REF!,#REF!</definedName>
    <definedName name="T9?L3">#REF!,#REF!,#REF!,#REF!,#REF!,#REF!,#REF!,#REF!</definedName>
    <definedName name="T9?L3.1" localSheetId="4">#REF!</definedName>
    <definedName name="T9?L3.1" localSheetId="0">#REF!</definedName>
    <definedName name="T9?L3.1" localSheetId="1">#REF!</definedName>
    <definedName name="T9?L3.1" localSheetId="3">#REF!</definedName>
    <definedName name="T9?L3.1">#REF!</definedName>
    <definedName name="T9?L3.2" localSheetId="4">#REF!</definedName>
    <definedName name="T9?L3.2" localSheetId="0">#REF!</definedName>
    <definedName name="T9?L3.2" localSheetId="1">#REF!</definedName>
    <definedName name="T9?L3.2" localSheetId="3">#REF!</definedName>
    <definedName name="T9?L3.2">#REF!</definedName>
    <definedName name="T9?L4" localSheetId="4">#REF!,#REF!,#REF!,#REF!,#REF!,#REF!,#REF!,#REF!</definedName>
    <definedName name="T9?L4" localSheetId="0">#REF!,#REF!,#REF!,#REF!,#REF!,#REF!,#REF!,#REF!</definedName>
    <definedName name="T9?L4" localSheetId="1">#REF!,#REF!,#REF!,#REF!,#REF!,#REF!,#REF!,#REF!</definedName>
    <definedName name="T9?L4" localSheetId="3">#REF!,#REF!,#REF!,#REF!,#REF!,#REF!,#REF!,#REF!</definedName>
    <definedName name="T9?L4">#REF!,#REF!,#REF!,#REF!,#REF!,#REF!,#REF!,#REF!</definedName>
    <definedName name="T9?L4.1" localSheetId="4">#REF!</definedName>
    <definedName name="T9?L4.1" localSheetId="0">#REF!</definedName>
    <definedName name="T9?L4.1" localSheetId="1">#REF!</definedName>
    <definedName name="T9?L4.1" localSheetId="3">#REF!</definedName>
    <definedName name="T9?L4.1">#REF!</definedName>
    <definedName name="T9?L4.2" localSheetId="4">#REF!</definedName>
    <definedName name="T9?L4.2" localSheetId="0">#REF!</definedName>
    <definedName name="T9?L4.2" localSheetId="1">#REF!</definedName>
    <definedName name="T9?L4.2" localSheetId="3">#REF!</definedName>
    <definedName name="T9?L4.2">#REF!</definedName>
    <definedName name="T9?L5" localSheetId="4">#REF!</definedName>
    <definedName name="T9?L5" localSheetId="0">#REF!</definedName>
    <definedName name="T9?L5" localSheetId="1">#REF!</definedName>
    <definedName name="T9?L5" localSheetId="3">#REF!</definedName>
    <definedName name="T9?L5">#REF!</definedName>
    <definedName name="T9?L6" localSheetId="4">#REF!,#REF!,#REF!,#REF!,#REF!,#REF!,#REF!,#REF!</definedName>
    <definedName name="T9?L6" localSheetId="0">#REF!,#REF!,#REF!,#REF!,#REF!,#REF!,#REF!,#REF!</definedName>
    <definedName name="T9?L6" localSheetId="1">#REF!,#REF!,#REF!,#REF!,#REF!,#REF!,#REF!,#REF!</definedName>
    <definedName name="T9?L6" localSheetId="3">#REF!,#REF!,#REF!,#REF!,#REF!,#REF!,#REF!,#REF!</definedName>
    <definedName name="T9?L6">#REF!,#REF!,#REF!,#REF!,#REF!,#REF!,#REF!,#REF!</definedName>
    <definedName name="T9?L7" localSheetId="4">#REF!,#REF!,#REF!,#REF!,#REF!,#REF!,#REF!,#REF!</definedName>
    <definedName name="T9?L7" localSheetId="0">#REF!,#REF!,#REF!,#REF!,#REF!,#REF!,#REF!,#REF!</definedName>
    <definedName name="T9?L7" localSheetId="1">#REF!,#REF!,#REF!,#REF!,#REF!,#REF!,#REF!,#REF!</definedName>
    <definedName name="T9?L7" localSheetId="3">#REF!,#REF!,#REF!,#REF!,#REF!,#REF!,#REF!,#REF!</definedName>
    <definedName name="T9?L7">#REF!,#REF!,#REF!,#REF!,#REF!,#REF!,#REF!,#REF!</definedName>
    <definedName name="T9?L8" localSheetId="4">#REF!,#REF!,#REF!,#REF!,#REF!,#REF!,#REF!,#REF!</definedName>
    <definedName name="T9?L8" localSheetId="0">#REF!,#REF!,#REF!,#REF!,#REF!,#REF!,#REF!,#REF!</definedName>
    <definedName name="T9?L8" localSheetId="1">#REF!,#REF!,#REF!,#REF!,#REF!,#REF!,#REF!,#REF!</definedName>
    <definedName name="T9?L8" localSheetId="3">#REF!,#REF!,#REF!,#REF!,#REF!,#REF!,#REF!,#REF!</definedName>
    <definedName name="T9?L8">#REF!,#REF!,#REF!,#REF!,#REF!,#REF!,#REF!,#REF!</definedName>
    <definedName name="T9?L9" localSheetId="4">#REF!,#REF!,#REF!,#REF!,#REF!,#REF!,#REF!,#REF!</definedName>
    <definedName name="T9?L9" localSheetId="0">#REF!,#REF!,#REF!,#REF!,#REF!,#REF!,#REF!,#REF!</definedName>
    <definedName name="T9?L9" localSheetId="1">#REF!,#REF!,#REF!,#REF!,#REF!,#REF!,#REF!,#REF!</definedName>
    <definedName name="T9?L9" localSheetId="3">#REF!,#REF!,#REF!,#REF!,#REF!,#REF!,#REF!,#REF!</definedName>
    <definedName name="T9?L9">#REF!,#REF!,#REF!,#REF!,#REF!,#REF!,#REF!,#REF!</definedName>
    <definedName name="T9?Name" localSheetId="4">#REF!</definedName>
    <definedName name="T9?Name" localSheetId="0">#REF!</definedName>
    <definedName name="T9?Name" localSheetId="1">#REF!</definedName>
    <definedName name="T9?Name" localSheetId="3">#REF!</definedName>
    <definedName name="T9?Name">#REF!</definedName>
    <definedName name="T9?Table" localSheetId="4">#REF!</definedName>
    <definedName name="T9?Table" localSheetId="0">#REF!</definedName>
    <definedName name="T9?Table" localSheetId="1">#REF!</definedName>
    <definedName name="T9?Table" localSheetId="3">#REF!</definedName>
    <definedName name="T9?Table">#REF!</definedName>
    <definedName name="T9?Title" localSheetId="4">#REF!</definedName>
    <definedName name="T9?Title" localSheetId="0">#REF!</definedName>
    <definedName name="T9?Title" localSheetId="1">#REF!</definedName>
    <definedName name="T9?Title" localSheetId="3">#REF!</definedName>
    <definedName name="T9?Title">#REF!</definedName>
    <definedName name="T9?unit?Г.КВТЧ" localSheetId="4">#REF!,#REF!</definedName>
    <definedName name="T9?unit?Г.КВТЧ" localSheetId="0">#REF!,#REF!</definedName>
    <definedName name="T9?unit?Г.КВТЧ" localSheetId="1">#REF!,#REF!</definedName>
    <definedName name="T9?unit?Г.КВТЧ" localSheetId="3">#REF!,#REF!</definedName>
    <definedName name="T9?unit?Г.КВТЧ">#REF!,#REF!</definedName>
    <definedName name="T9?unit?КВТЧ.ГКАЛ" localSheetId="4">#REF!</definedName>
    <definedName name="T9?unit?КВТЧ.ГКАЛ" localSheetId="0">#REF!</definedName>
    <definedName name="T9?unit?КВТЧ.ГКАЛ" localSheetId="1">#REF!</definedName>
    <definedName name="T9?unit?КВТЧ.ГКАЛ" localSheetId="3">#REF!</definedName>
    <definedName name="T9?unit?КВТЧ.ГКАЛ">#REF!</definedName>
    <definedName name="T9?unit?МВТЧ" localSheetId="4">#REF!</definedName>
    <definedName name="T9?unit?МВТЧ" localSheetId="0">#REF!</definedName>
    <definedName name="T9?unit?МВТЧ" localSheetId="1">#REF!</definedName>
    <definedName name="T9?unit?МВТЧ" localSheetId="3">#REF!</definedName>
    <definedName name="T9?unit?МВТЧ">#REF!</definedName>
    <definedName name="T9?unit?МКВТЧ" localSheetId="4">#REF!,#REF!,#REF!</definedName>
    <definedName name="T9?unit?МКВТЧ" localSheetId="0">#REF!,#REF!,#REF!</definedName>
    <definedName name="T9?unit?МКВТЧ" localSheetId="1">#REF!,#REF!,#REF!</definedName>
    <definedName name="T9?unit?МКВТЧ" localSheetId="3">#REF!,#REF!,#REF!</definedName>
    <definedName name="T9?unit?МКВТЧ">#REF!,#REF!,#REF!</definedName>
    <definedName name="T9?unit?ПРЦ" localSheetId="4">#REF!</definedName>
    <definedName name="T9?unit?ПРЦ" localSheetId="0">#REF!</definedName>
    <definedName name="T9?unit?ПРЦ" localSheetId="1">#REF!</definedName>
    <definedName name="T9?unit?ПРЦ" localSheetId="3">#REF!</definedName>
    <definedName name="T9?unit?ПРЦ">#REF!</definedName>
    <definedName name="T9?unit?РУБ.МВТЧ">'[44]9'!$D$8:$H$8, '[44]9'!$D$11:$H$11</definedName>
    <definedName name="T9?unit?ТГКАЛ" localSheetId="4">#REF!</definedName>
    <definedName name="T9?unit?ТГКАЛ" localSheetId="0">#REF!</definedName>
    <definedName name="T9?unit?ТГКАЛ" localSheetId="1">#REF!</definedName>
    <definedName name="T9?unit?ТГКАЛ" localSheetId="3">#REF!</definedName>
    <definedName name="T9?unit?ТГКАЛ">#REF!</definedName>
    <definedName name="T9?unit?ТРУБ">'[44]9'!$D$9:$H$9, '[44]9'!$D$12:$H$16</definedName>
    <definedName name="T9?unit?ТТУТ" localSheetId="4">#REF!,#REF!</definedName>
    <definedName name="T9?unit?ТТУТ" localSheetId="0">#REF!,#REF!</definedName>
    <definedName name="T9?unit?ТТУТ" localSheetId="1">#REF!,#REF!</definedName>
    <definedName name="T9?unit?ТТУТ" localSheetId="3">#REF!,#REF!</definedName>
    <definedName name="T9?unit?ТТУТ">#REF!,#REF!</definedName>
    <definedName name="T9_Copy1" localSheetId="4">#REF!</definedName>
    <definedName name="T9_Copy1" localSheetId="0">#REF!</definedName>
    <definedName name="T9_Copy1" localSheetId="1">#REF!</definedName>
    <definedName name="T9_Copy1" localSheetId="3">#REF!</definedName>
    <definedName name="T9_Copy1">#REF!</definedName>
    <definedName name="T9_Copy2" localSheetId="4">#REF!</definedName>
    <definedName name="T9_Copy2" localSheetId="0">#REF!</definedName>
    <definedName name="T9_Copy2" localSheetId="1">#REF!</definedName>
    <definedName name="T9_Copy2" localSheetId="3">#REF!</definedName>
    <definedName name="T9_Copy2">#REF!</definedName>
    <definedName name="T9_Copy3" localSheetId="4">#REF!</definedName>
    <definedName name="T9_Copy3" localSheetId="0">#REF!</definedName>
    <definedName name="T9_Copy3" localSheetId="1">#REF!</definedName>
    <definedName name="T9_Copy3" localSheetId="3">#REF!</definedName>
    <definedName name="T9_Copy3">#REF!</definedName>
    <definedName name="T9_Copy4" localSheetId="4">#REF!</definedName>
    <definedName name="T9_Copy4" localSheetId="0">#REF!</definedName>
    <definedName name="T9_Copy4" localSheetId="1">#REF!</definedName>
    <definedName name="T9_Copy4" localSheetId="3">#REF!</definedName>
    <definedName name="T9_Copy4">#REF!</definedName>
    <definedName name="T9_Copy5" localSheetId="4">#REF!</definedName>
    <definedName name="T9_Copy5" localSheetId="0">#REF!</definedName>
    <definedName name="T9_Copy5" localSheetId="1">#REF!</definedName>
    <definedName name="T9_Copy5" localSheetId="3">#REF!</definedName>
    <definedName name="T9_Copy5">#REF!</definedName>
    <definedName name="T9_Copy6" localSheetId="4">#REF!</definedName>
    <definedName name="T9_Copy6" localSheetId="0">#REF!</definedName>
    <definedName name="T9_Copy6" localSheetId="1">#REF!</definedName>
    <definedName name="T9_Copy6" localSheetId="3">#REF!</definedName>
    <definedName name="T9_Copy6">#REF!</definedName>
    <definedName name="T9_Name1" localSheetId="4">#REF!</definedName>
    <definedName name="T9_Name1" localSheetId="0">#REF!</definedName>
    <definedName name="T9_Name1" localSheetId="1">#REF!</definedName>
    <definedName name="T9_Name1" localSheetId="3">#REF!</definedName>
    <definedName name="T9_Name1">#REF!</definedName>
    <definedName name="T9_Name2" localSheetId="4">#REF!</definedName>
    <definedName name="T9_Name2" localSheetId="0">#REF!</definedName>
    <definedName name="T9_Name2" localSheetId="1">#REF!</definedName>
    <definedName name="T9_Name2" localSheetId="3">#REF!</definedName>
    <definedName name="T9_Name2">#REF!</definedName>
    <definedName name="T9_Name3" localSheetId="4">#REF!</definedName>
    <definedName name="T9_Name3" localSheetId="0">#REF!</definedName>
    <definedName name="T9_Name3" localSheetId="1">#REF!</definedName>
    <definedName name="T9_Name3" localSheetId="3">#REF!</definedName>
    <definedName name="T9_Name3">#REF!</definedName>
    <definedName name="T9_Name4" localSheetId="4">#REF!</definedName>
    <definedName name="T9_Name4" localSheetId="0">#REF!</definedName>
    <definedName name="T9_Name4" localSheetId="1">#REF!</definedName>
    <definedName name="T9_Name4" localSheetId="3">#REF!</definedName>
    <definedName name="T9_Name4">#REF!</definedName>
    <definedName name="T9_Name5" localSheetId="4">#REF!</definedName>
    <definedName name="T9_Name5" localSheetId="0">#REF!</definedName>
    <definedName name="T9_Name5" localSheetId="1">#REF!</definedName>
    <definedName name="T9_Name5" localSheetId="3">#REF!</definedName>
    <definedName name="T9_Name5">#REF!</definedName>
    <definedName name="T9_Name6" localSheetId="4">#REF!</definedName>
    <definedName name="T9_Name6" localSheetId="0">#REF!</definedName>
    <definedName name="T9_Name6" localSheetId="1">#REF!</definedName>
    <definedName name="T9_Name6" localSheetId="3">#REF!</definedName>
    <definedName name="T9_Name6">#REF!</definedName>
    <definedName name="Table" localSheetId="4">#REF!</definedName>
    <definedName name="Table" localSheetId="0">#REF!</definedName>
    <definedName name="Table" localSheetId="1">#REF!</definedName>
    <definedName name="Table" localSheetId="3">#REF!</definedName>
    <definedName name="Table">#REF!</definedName>
    <definedName name="TARGET">[58]TEHSHEET!$I$42:$I$45</definedName>
    <definedName name="TEMP" localSheetId="4">#REF!,#REF!</definedName>
    <definedName name="TEMP" localSheetId="0">#REF!,#REF!</definedName>
    <definedName name="TEMP" localSheetId="1">#REF!,#REF!</definedName>
    <definedName name="TEMP" localSheetId="3">#REF!,#REF!</definedName>
    <definedName name="TEMP">#REF!,#REF!</definedName>
    <definedName name="TES" localSheetId="4">#REF!</definedName>
    <definedName name="TES" localSheetId="0">#REF!</definedName>
    <definedName name="TES" localSheetId="1">#REF!</definedName>
    <definedName name="TES" localSheetId="3">#REF!</definedName>
    <definedName name="TES">#REF!</definedName>
    <definedName name="TES_DATA" localSheetId="4">#REF!</definedName>
    <definedName name="TES_DATA" localSheetId="0">#REF!</definedName>
    <definedName name="TES_DATA" localSheetId="1">#REF!</definedName>
    <definedName name="TES_DATA" localSheetId="3">#REF!</definedName>
    <definedName name="TES_DATA">#REF!</definedName>
    <definedName name="TES_LIST" localSheetId="4">#REF!</definedName>
    <definedName name="TES_LIST" localSheetId="0">#REF!</definedName>
    <definedName name="TES_LIST" localSheetId="1">#REF!</definedName>
    <definedName name="TES_LIST" localSheetId="3">#REF!</definedName>
    <definedName name="TES_LIST">#REF!</definedName>
    <definedName name="test1" localSheetId="4" hidden="1">{#N/A,#N/A,FALSE,"Себестоимсть-97"}</definedName>
    <definedName name="test1" localSheetId="0" hidden="1">{#N/A,#N/A,FALSE,"Себестоимсть-97"}</definedName>
    <definedName name="test1" localSheetId="1" hidden="1">{#N/A,#N/A,FALSE,"Себестоимсть-97"}</definedName>
    <definedName name="test1" localSheetId="2" hidden="1">{#N/A,#N/A,FALSE,"Себестоимсть-97"}</definedName>
    <definedName name="test1" localSheetId="3" hidden="1">{#N/A,#N/A,FALSE,"Себестоимсть-97"}</definedName>
    <definedName name="test1" hidden="1">{#N/A,#N/A,FALSE,"Себестоимсть-97"}</definedName>
    <definedName name="test2" localSheetId="4" hidden="1">{#N/A,#N/A,FALSE,"Себестоимсть-97"}</definedName>
    <definedName name="test2" localSheetId="0" hidden="1">{#N/A,#N/A,FALSE,"Себестоимсть-97"}</definedName>
    <definedName name="test2" localSheetId="1" hidden="1">{#N/A,#N/A,FALSE,"Себестоимсть-97"}</definedName>
    <definedName name="test2" localSheetId="2" hidden="1">{#N/A,#N/A,FALSE,"Себестоимсть-97"}</definedName>
    <definedName name="test2" localSheetId="3" hidden="1">{#N/A,#N/A,FALSE,"Себестоимсть-97"}</definedName>
    <definedName name="test2" hidden="1">{#N/A,#N/A,FALSE,"Себестоимсть-97"}</definedName>
    <definedName name="test3" localSheetId="4" hidden="1">{#N/A,#N/A,FALSE,"Себестоимсть-97"}</definedName>
    <definedName name="test3" localSheetId="0" hidden="1">{#N/A,#N/A,FALSE,"Себестоимсть-97"}</definedName>
    <definedName name="test3" localSheetId="1" hidden="1">{#N/A,#N/A,FALSE,"Себестоимсть-97"}</definedName>
    <definedName name="test3" localSheetId="2" hidden="1">{#N/A,#N/A,FALSE,"Себестоимсть-97"}</definedName>
    <definedName name="test3" localSheetId="3" hidden="1">{#N/A,#N/A,FALSE,"Себестоимсть-97"}</definedName>
    <definedName name="test3" hidden="1">{#N/A,#N/A,FALSE,"Себестоимсть-97"}</definedName>
    <definedName name="test4" localSheetId="4" hidden="1">{#N/A,#N/A,FALSE,"Себестоимсть-97"}</definedName>
    <definedName name="test4" localSheetId="0" hidden="1">{#N/A,#N/A,FALSE,"Себестоимсть-97"}</definedName>
    <definedName name="test4" localSheetId="1" hidden="1">{#N/A,#N/A,FALSE,"Себестоимсть-97"}</definedName>
    <definedName name="test4" localSheetId="2" hidden="1">{#N/A,#N/A,FALSE,"Себестоимсть-97"}</definedName>
    <definedName name="test4" localSheetId="3" hidden="1">{#N/A,#N/A,FALSE,"Себестоимсть-97"}</definedName>
    <definedName name="test4" hidden="1">{#N/A,#N/A,FALSE,"Себестоимсть-97"}</definedName>
    <definedName name="test5" localSheetId="4" hidden="1">{#N/A,#N/A,FALSE,"Себестоимсть-97"}</definedName>
    <definedName name="test5" localSheetId="0" hidden="1">{#N/A,#N/A,FALSE,"Себестоимсть-97"}</definedName>
    <definedName name="test5" localSheetId="1" hidden="1">{#N/A,#N/A,FALSE,"Себестоимсть-97"}</definedName>
    <definedName name="test5" localSheetId="2" hidden="1">{#N/A,#N/A,FALSE,"Себестоимсть-97"}</definedName>
    <definedName name="test5" localSheetId="3" hidden="1">{#N/A,#N/A,FALSE,"Себестоимсть-97"}</definedName>
    <definedName name="test5" hidden="1">{#N/A,#N/A,FALSE,"Себестоимсть-97"}</definedName>
    <definedName name="test6" localSheetId="4" hidden="1">{#N/A,#N/A,FALSE,"Себестоимсть-97"}</definedName>
    <definedName name="test6" localSheetId="0" hidden="1">{#N/A,#N/A,FALSE,"Себестоимсть-97"}</definedName>
    <definedName name="test6" localSheetId="1" hidden="1">{#N/A,#N/A,FALSE,"Себестоимсть-97"}</definedName>
    <definedName name="test6" localSheetId="2" hidden="1">{#N/A,#N/A,FALSE,"Себестоимсть-97"}</definedName>
    <definedName name="test6" localSheetId="3" hidden="1">{#N/A,#N/A,FALSE,"Себестоимсть-97"}</definedName>
    <definedName name="test6" hidden="1">{#N/A,#N/A,FALSE,"Себестоимсть-97"}</definedName>
    <definedName name="test7" localSheetId="4" hidden="1">{#N/A,#N/A,FALSE,"Себестоимсть-97"}</definedName>
    <definedName name="test7" localSheetId="0" hidden="1">{#N/A,#N/A,FALSE,"Себестоимсть-97"}</definedName>
    <definedName name="test7" localSheetId="1" hidden="1">{#N/A,#N/A,FALSE,"Себестоимсть-97"}</definedName>
    <definedName name="test7" localSheetId="2" hidden="1">{#N/A,#N/A,FALSE,"Себестоимсть-97"}</definedName>
    <definedName name="test7" localSheetId="3" hidden="1">{#N/A,#N/A,FALSE,"Себестоимсть-97"}</definedName>
    <definedName name="test7" hidden="1">{#N/A,#N/A,FALSE,"Себестоимсть-97"}</definedName>
    <definedName name="test8" localSheetId="4" hidden="1">{#N/A,#N/A,FALSE,"Себестоимсть-97"}</definedName>
    <definedName name="test8" localSheetId="0" hidden="1">{#N/A,#N/A,FALSE,"Себестоимсть-97"}</definedName>
    <definedName name="test8" localSheetId="1" hidden="1">{#N/A,#N/A,FALSE,"Себестоимсть-97"}</definedName>
    <definedName name="test8" localSheetId="2" hidden="1">{#N/A,#N/A,FALSE,"Себестоимсть-97"}</definedName>
    <definedName name="test8" localSheetId="3" hidden="1">{#N/A,#N/A,FALSE,"Себестоимсть-97"}</definedName>
    <definedName name="test8" hidden="1">{#N/A,#N/A,FALSE,"Себестоимсть-97"}</definedName>
    <definedName name="test9" localSheetId="4" hidden="1">{#N/A,#N/A,FALSE,"Себестоимсть-97"}</definedName>
    <definedName name="test9" localSheetId="0" hidden="1">{#N/A,#N/A,FALSE,"Себестоимсть-97"}</definedName>
    <definedName name="test9" localSheetId="1" hidden="1">{#N/A,#N/A,FALSE,"Себестоимсть-97"}</definedName>
    <definedName name="test9" localSheetId="2" hidden="1">{#N/A,#N/A,FALSE,"Себестоимсть-97"}</definedName>
    <definedName name="test9" localSheetId="3" hidden="1">{#N/A,#N/A,FALSE,"Себестоимсть-97"}</definedName>
    <definedName name="test9" hidden="1">{#N/A,#N/A,FALSE,"Себестоимсть-97"}</definedName>
    <definedName name="time" localSheetId="4">#REF!</definedName>
    <definedName name="time" localSheetId="0">#REF!</definedName>
    <definedName name="time" localSheetId="3">#REF!</definedName>
    <definedName name="time">#REF!</definedName>
    <definedName name="TIP">[21]TEHSHEET!$F$8:$F$9</definedName>
    <definedName name="title" localSheetId="4">'[59]Огл. Графиков'!$B$2:$B$31</definedName>
    <definedName name="title" localSheetId="0">'[59]Огл. Графиков'!$B$2:$B$31</definedName>
    <definedName name="title" localSheetId="3">'[59]Огл. Графиков'!$B$2:$B$31</definedName>
    <definedName name="title">'[59]Огл. Графиков'!$B$2:$B$31</definedName>
    <definedName name="TITLE_CONTACTS_DATA" localSheetId="4">#REF!,#REF!,#REF!,#REF!</definedName>
    <definedName name="TITLE_CONTACTS_DATA" localSheetId="0">#REF!,#REF!,#REF!,#REF!</definedName>
    <definedName name="TITLE_CONTACTS_DATA" localSheetId="3">#REF!,#REF!,#REF!,#REF!</definedName>
    <definedName name="TITLE_CONTACTS_DATA">#REF!,#REF!,#REF!,#REF!</definedName>
    <definedName name="TP2.1?Data">[56]P2.1!$F$7:$H$26,[56]P2.1!$H$27,[56]P2.1!$F$28:$H$37,[56]P2.1!$H$38:$H$39,[56]P2.1!$F$40:$H$43,[56]P2.1!$H$44</definedName>
    <definedName name="TP2.1?L5">[56]P2.1!$F$40:$F$43,[56]P2.1!$F$7:$F$26,[56]P2.1!$F$28:$F$37</definedName>
    <definedName name="TP2.1?L6">[56]P2.1!$G$7:$G$26,[56]P2.1!$G$40:$G$43,[56]P2.1!$G$28:$G$37</definedName>
    <definedName name="TP2.1?unit?КМ">[56]P2.1!$G$40:$G$43,[56]P2.1!$G$28:$G$37,[56]P2.1!$G$7:$G$26</definedName>
    <definedName name="TP2.1?unit?УЕ.100КМ">[56]P2.1!$F$28:$F$37,[56]P2.1!$F$40:$F$43,[56]P2.1!$F$7:$F$26</definedName>
    <definedName name="TP2.1_Protect">[43]P2.1!$F$28:$G$37,[43]P2.1!$F$40:$G$43,[43]P2.1!$F$7:$G$26</definedName>
    <definedName name="TP2.2?Data">[56]P2.2!$F$7:$H$47,[56]P2.2!$H$48:$H$51</definedName>
    <definedName name="TTT" localSheetId="4">#REF!</definedName>
    <definedName name="TTT" localSheetId="0">#REF!</definedName>
    <definedName name="TTT" localSheetId="1">#REF!</definedName>
    <definedName name="TTT" localSheetId="3">#REF!</definedName>
    <definedName name="TTT">#REF!</definedName>
    <definedName name="uka" localSheetId="4">'12.-2019'!uka</definedName>
    <definedName name="uka" localSheetId="0">'7.1.- 2019'!uka</definedName>
    <definedName name="uka" localSheetId="1">'7.2.-2019'!uka</definedName>
    <definedName name="uka" localSheetId="3">'9.-2019'!uka</definedName>
    <definedName name="uka">[2]!uka</definedName>
    <definedName name="UNDER_CONTROL_ADD_HL" localSheetId="4">#REF!</definedName>
    <definedName name="UNDER_CONTROL_ADD_HL" localSheetId="0">#REF!</definedName>
    <definedName name="UNDER_CONTROL_ADD_HL" localSheetId="3">#REF!</definedName>
    <definedName name="UNDER_CONTROL_ADD_HL">#REF!</definedName>
    <definedName name="upr" localSheetId="4">'12.-2019'!upr</definedName>
    <definedName name="upr" localSheetId="0">'7.1.- 2019'!upr</definedName>
    <definedName name="upr" localSheetId="1">'7.2.-2019'!upr</definedName>
    <definedName name="upr" localSheetId="3">'9.-2019'!upr</definedName>
    <definedName name="upr">[2]!upr</definedName>
    <definedName name="ůůů" localSheetId="4">'12.-2019'!ůůů</definedName>
    <definedName name="ůůů" localSheetId="0">'7.1.- 2019'!ůůů</definedName>
    <definedName name="ůůů" localSheetId="1">'7.2.-2019'!ůůů</definedName>
    <definedName name="ůůů" localSheetId="3">'9.-2019'!ůůů</definedName>
    <definedName name="ůůů">[2]!ůůů</definedName>
    <definedName name="VDOC" localSheetId="4">#REF!</definedName>
    <definedName name="VDOC" localSheetId="0">#REF!</definedName>
    <definedName name="VDOC" localSheetId="1">#REF!</definedName>
    <definedName name="VDOC" localSheetId="3">#REF!</definedName>
    <definedName name="VDOC">#REF!</definedName>
    <definedName name="version" localSheetId="4">[32]Инструкция!$B$3</definedName>
    <definedName name="version" localSheetId="3">[32]Инструкция!$B$3</definedName>
    <definedName name="version">[32]Инструкция!$B$3</definedName>
    <definedName name="vn" localSheetId="4" hidden="1">{#N/A,#N/A,TRUE,"Лист1";#N/A,#N/A,TRUE,"Лист2";#N/A,#N/A,TRUE,"Лист3"}</definedName>
    <definedName name="vn" localSheetId="0" hidden="1">{#N/A,#N/A,TRUE,"Лист1";#N/A,#N/A,TRUE,"Лист2";#N/A,#N/A,TRUE,"Лист3"}</definedName>
    <definedName name="vn" localSheetId="1" hidden="1">{#N/A,#N/A,TRUE,"Лист1";#N/A,#N/A,TRUE,"Лист2";#N/A,#N/A,TRUE,"Лист3"}</definedName>
    <definedName name="vn" localSheetId="2" hidden="1">{#N/A,#N/A,TRUE,"Лист1";#N/A,#N/A,TRUE,"Лист2";#N/A,#N/A,TRUE,"Лист3"}</definedName>
    <definedName name="vn" localSheetId="3" hidden="1">{#N/A,#N/A,TRUE,"Лист1";#N/A,#N/A,TRUE,"Лист2";#N/A,#N/A,TRUE,"Лист3"}</definedName>
    <definedName name="vn" hidden="1">{#N/A,#N/A,TRUE,"Лист1";#N/A,#N/A,TRUE,"Лист2";#N/A,#N/A,TRUE,"Лист3"}</definedName>
    <definedName name="VV" localSheetId="4">'12.-2019'!VV</definedName>
    <definedName name="VV" localSheetId="0">'7.1.- 2019'!VV</definedName>
    <definedName name="VV" localSheetId="1">'7.2.-2019'!VV</definedName>
    <definedName name="VV" localSheetId="3">'9.-2019'!VV</definedName>
    <definedName name="VV">[2]!VV</definedName>
    <definedName name="W" localSheetId="4">'12.-2019'!W</definedName>
    <definedName name="W" localSheetId="0">'7.1.- 2019'!W</definedName>
    <definedName name="W" localSheetId="1">'7.2.-2019'!W</definedName>
    <definedName name="W" localSheetId="3">'9.-2019'!W</definedName>
    <definedName name="W">[2]!W</definedName>
    <definedName name="we" localSheetId="4">'12.-2019'!we</definedName>
    <definedName name="we" localSheetId="0">'7.1.- 2019'!we</definedName>
    <definedName name="we" localSheetId="1">'7.2.-2019'!we</definedName>
    <definedName name="we" localSheetId="3">'9.-2019'!we</definedName>
    <definedName name="we">[2]!we</definedName>
    <definedName name="WorkRange_24_1" localSheetId="4">#REF!</definedName>
    <definedName name="WorkRange_24_1" localSheetId="0">#REF!</definedName>
    <definedName name="WorkRange_24_1" localSheetId="1">#REF!</definedName>
    <definedName name="WorkRange_24_1" localSheetId="3">#REF!</definedName>
    <definedName name="WorkRange_24_1">#REF!</definedName>
    <definedName name="WorkRange_24_1_1" localSheetId="4">#REF!</definedName>
    <definedName name="WorkRange_24_1_1" localSheetId="0">#REF!</definedName>
    <definedName name="WorkRange_24_1_1" localSheetId="1">#REF!</definedName>
    <definedName name="WorkRange_24_1_1" localSheetId="3">#REF!</definedName>
    <definedName name="WorkRange_24_1_1">#REF!</definedName>
    <definedName name="WorkRange_24_1_2" localSheetId="4">#REF!</definedName>
    <definedName name="WorkRange_24_1_2" localSheetId="0">#REF!</definedName>
    <definedName name="WorkRange_24_1_2" localSheetId="1">#REF!</definedName>
    <definedName name="WorkRange_24_1_2" localSheetId="3">#REF!</definedName>
    <definedName name="WorkRange_24_1_2">#REF!</definedName>
    <definedName name="WorkRange_24_1_3" localSheetId="4">#REF!</definedName>
    <definedName name="WorkRange_24_1_3" localSheetId="0">#REF!</definedName>
    <definedName name="WorkRange_24_1_3" localSheetId="1">#REF!</definedName>
    <definedName name="WorkRange_24_1_3" localSheetId="3">#REF!</definedName>
    <definedName name="WorkRange_24_1_3">#REF!</definedName>
    <definedName name="WorkRange_24_1_4" localSheetId="4">#REF!</definedName>
    <definedName name="WorkRange_24_1_4" localSheetId="0">#REF!</definedName>
    <definedName name="WorkRange_24_1_4" localSheetId="1">#REF!</definedName>
    <definedName name="WorkRange_24_1_4" localSheetId="3">#REF!</definedName>
    <definedName name="WorkRange_24_1_4">#REF!</definedName>
    <definedName name="wrn.Калькуляция._.себестоимости." localSheetId="4" hidden="1">{#N/A,#N/A,FALSE,"Себестоимсть-97"}</definedName>
    <definedName name="wrn.Калькуляция._.себестоимости." localSheetId="0" hidden="1">{#N/A,#N/A,FALSE,"Себестоимсть-97"}</definedName>
    <definedName name="wrn.Калькуляция._.себестоимости." localSheetId="1" hidden="1">{#N/A,#N/A,FALSE,"Себестоимсть-97"}</definedName>
    <definedName name="wrn.Калькуляция._.себестоимости." localSheetId="2" hidden="1">{#N/A,#N/A,FALSE,"Себестоимсть-97"}</definedName>
    <definedName name="wrn.Калькуляция._.себестоимости." localSheetId="3" hidden="1">{#N/A,#N/A,FALSE,"Себестоимсть-97"}</definedName>
    <definedName name="wrn.Калькуляция._.себестоимости." hidden="1">{#N/A,#N/A,FALSE,"Себестоимсть-97"}</definedName>
    <definedName name="wrn.Сравнение._.с._.отраслями." localSheetId="4" hidden="1">{#N/A,#N/A,TRUE,"Лист1";#N/A,#N/A,TRUE,"Лист2";#N/A,#N/A,TRUE,"Лист3"}</definedName>
    <definedName name="wrn.Сравнение._.с._.отраслями." localSheetId="0" hidden="1">{#N/A,#N/A,TRUE,"Лист1";#N/A,#N/A,TRUE,"Лист2";#N/A,#N/A,TRUE,"Лист3"}</definedName>
    <definedName name="wrn.Сравнение._.с._.отраслями." localSheetId="1" hidden="1">{#N/A,#N/A,TRUE,"Лист1";#N/A,#N/A,TRUE,"Лист2";#N/A,#N/A,TRUE,"Лист3"}</definedName>
    <definedName name="wrn.Сравнение._.с._.отраслями." localSheetId="2" hidden="1">{#N/A,#N/A,TRUE,"Лист1";#N/A,#N/A,TRUE,"Лист2";#N/A,#N/A,TRUE,"Лист3"}</definedName>
    <definedName name="wrn.Сравнение._.с._.отраслями." localSheetId="3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w" localSheetId="4">'12.-2019'!ww</definedName>
    <definedName name="ww" localSheetId="0">'7.1.- 2019'!ww</definedName>
    <definedName name="ww" localSheetId="1">'7.2.-2019'!ww</definedName>
    <definedName name="ww" localSheetId="3">'9.-2019'!ww</definedName>
    <definedName name="ww">[2]!ww</definedName>
    <definedName name="YEAR" localSheetId="4">#REF!</definedName>
    <definedName name="YEAR" localSheetId="0">#REF!</definedName>
    <definedName name="YEAR" localSheetId="1">#REF!</definedName>
    <definedName name="YEAR" localSheetId="3">#REF!</definedName>
    <definedName name="YEAR">#REF!</definedName>
    <definedName name="YEARS">[24]TEHSHEET!$I$1:$I$20</definedName>
    <definedName name="yyyjjjj" localSheetId="4" hidden="1">{#N/A,#N/A,FALSE,"Себестоимсть-97"}</definedName>
    <definedName name="yyyjjjj" localSheetId="0" hidden="1">{#N/A,#N/A,FALSE,"Себестоимсть-97"}</definedName>
    <definedName name="yyyjjjj" localSheetId="1" hidden="1">{#N/A,#N/A,FALSE,"Себестоимсть-97"}</definedName>
    <definedName name="yyyjjjj" localSheetId="2" hidden="1">{#N/A,#N/A,FALSE,"Себестоимсть-97"}</definedName>
    <definedName name="yyyjjjj" localSheetId="3" hidden="1">{#N/A,#N/A,FALSE,"Себестоимсть-97"}</definedName>
    <definedName name="yyyjjjj" hidden="1">{#N/A,#N/A,FALSE,"Себестоимсть-97"}</definedName>
    <definedName name="Z_03658318_FBF5_4A4E_81B7_C11508039384_.wvu.FilterData" localSheetId="0" hidden="1">'7.1.- 2019'!$A$27:$WTG$27</definedName>
    <definedName name="Z_060614F5_D4C8_4A19_B830_7778E081B4C0_.wvu.Cols" localSheetId="0" hidden="1">'7.1.- 2019'!#REF!,'7.1.- 2019'!#REF!,'7.1.- 2019'!#REF!,'7.1.- 2019'!#REF!,'7.1.- 2019'!#REF!</definedName>
    <definedName name="Z_060614F5_D4C8_4A19_B830_7778E081B4C0_.wvu.Cols" localSheetId="1" hidden="1">'7.2.-2019'!#REF!,'7.2.-2019'!$W:$Z,'7.2.-2019'!$AK:$AK</definedName>
    <definedName name="Z_060614F5_D4C8_4A19_B830_7778E081B4C0_.wvu.Cols" localSheetId="3" hidden="1">'9.-2019'!#REF!,'9.-2019'!#REF!,'9.-2019'!#REF!,'9.-2019'!#REF!,'9.-2019'!#REF!,'9.-2019'!#REF!,'9.-2019'!#REF!,'9.-2019'!#REF!,'9.-2019'!$KP:$KU,'9.-2019'!$KZ:$LE,'9.-2019'!$LJ:$LO,'9.-2019'!$LT:$LY,'9.-2019'!$UL:$UQ,'9.-2019'!$UV:$VA,'9.-2019'!$VF:$VK,'9.-2019'!$VP:$VU,'9.-2019'!$AEH:$AEM,'9.-2019'!$AER:$AEW,'9.-2019'!$AFB:$AFG,'9.-2019'!$AFL:$AFQ,'9.-2019'!$AOD:$AOI,'9.-2019'!$AON:$AOS,'9.-2019'!$AOX:$APC,'9.-2019'!$APH:$APM,'9.-2019'!$AXZ:$AYE,'9.-2019'!$AYJ:$AYO,'9.-2019'!$AYT:$AYY,'9.-2019'!$AZD:$AZI,'9.-2019'!$BHV:$BIA,'9.-2019'!$BIF:$BIK,'9.-2019'!$BIP:$BIU,'9.-2019'!$BIZ:$BJE,'9.-2019'!$BRR:$BRW,'9.-2019'!$BSB:$BSG,'9.-2019'!$BSL:$BSQ,'9.-2019'!$BSV:$BTA,'9.-2019'!$CBN:$CBS,'9.-2019'!$CBX:$CCC,'9.-2019'!$CCH:$CCM,'9.-2019'!$CCR:$CCW,'9.-2019'!$CLJ:$CLO,'9.-2019'!$CLT:$CLY,'9.-2019'!$CMD:$CMI,'9.-2019'!$CMN:$CMS,'9.-2019'!$CVF:$CVK,'9.-2019'!$CVP:$CVU,'9.-2019'!$CVZ:$CWE,'9.-2019'!$CWJ:$CWO,'9.-2019'!$DFB:$DFG,'9.-2019'!$DFL:$DFQ,'9.-2019'!$DFV:$DGA,'9.-2019'!$DGF:$DGK,'9.-2019'!$DOX:$DPC,'9.-2019'!$DPH:$DPM,'9.-2019'!$DPR:$DPW,'9.-2019'!$DQB:$DQG,'9.-2019'!$DYT:$DYY,'9.-2019'!$DZD:$DZI,'9.-2019'!$DZN:$DZS,'9.-2019'!$DZX:$EAC,'9.-2019'!$EIP:$EIU,'9.-2019'!$EIZ:$EJE,'9.-2019'!$EJJ:$EJO,'9.-2019'!$EJT:$EJY,'9.-2019'!$ESL:$ESQ,'9.-2019'!$ESV:$ETA,'9.-2019'!$ETF:$ETK,'9.-2019'!$ETP:$ETU,'9.-2019'!$FCH:$FCM,'9.-2019'!$FCR:$FCW,'9.-2019'!$FDB:$FDG,'9.-2019'!$FDL:$FDQ,'9.-2019'!$FMD:$FMI,'9.-2019'!$FMN:$FMS,'9.-2019'!$FMX:$FNC,'9.-2019'!$FNH:$FNM,'9.-2019'!$FVZ:$FWE,'9.-2019'!$FWJ:$FWO,'9.-2019'!$FWT:$FWY,'9.-2019'!$FXD:$FXI,'9.-2019'!$GFV:$GGA,'9.-2019'!$GGF:$GGK,'9.-2019'!$GGP:$GGU,'9.-2019'!$GGZ:$GHE,'9.-2019'!$GPR:$GPW,'9.-2019'!$GQB:$GQG,'9.-2019'!$GQL:$GQQ,'9.-2019'!$GQV:$GRA,'9.-2019'!$GZN:$GZS,'9.-2019'!$GZX:$HAC,'9.-2019'!$HAH:$HAM,'9.-2019'!$HAR:$HAW,'9.-2019'!$HJJ:$HJO,'9.-2019'!$HJT:$HJY,'9.-2019'!$HKD:$HKI,'9.-2019'!$HKN:$HKS,'9.-2019'!$HTF:$HTK,'9.-2019'!$HTP:$HTU,'9.-2019'!$HTZ:$HUE,'9.-2019'!$HUJ:$HUO,'9.-2019'!$IDB:$IDG,'9.-2019'!$IDL:$IDQ,'9.-2019'!$IDV:$IEA,'9.-2019'!$IEF:$IEK,'9.-2019'!$IMX:$INC,'9.-2019'!$INH:$INM,'9.-2019'!$INR:$INW,'9.-2019'!$IOB:$IOG,'9.-2019'!$IWT:$IWY,'9.-2019'!$IXD:$IXI,'9.-2019'!$IXN:$IXS,'9.-2019'!$IXX:$IYC,'9.-2019'!$JGP:$JGU,'9.-2019'!$JGZ:$JHE,'9.-2019'!$JHJ:$JHO,'9.-2019'!$JHT:$JHY,'9.-2019'!$JQL:$JQQ,'9.-2019'!$JQV:$JRA,'9.-2019'!$JRF:$JRK,'9.-2019'!$JRP:$JRU,'9.-2019'!$KAH:$KAM,'9.-2019'!$KAR:$KAW,'9.-2019'!$KBB:$KBG,'9.-2019'!$KBL:$KBQ,'9.-2019'!$KKD:$KKI,'9.-2019'!$KKN:$KKS,'9.-2019'!$KKX:$KLC,'9.-2019'!$KLH:$KLM,'9.-2019'!$KTZ:$KUE,'9.-2019'!$KUJ:$KUO,'9.-2019'!$KUT:$KUY,'9.-2019'!$KVD:$KVI,'9.-2019'!$LDV:$LEA,'9.-2019'!$LEF:$LEK,'9.-2019'!$LEP:$LEU,'9.-2019'!$LEZ:$LFE,'9.-2019'!$LNR:$LNW,'9.-2019'!$LOB:$LOG,'9.-2019'!$LOL:$LOQ,'9.-2019'!$LOV:$LPA,'9.-2019'!$LXN:$LXS,'9.-2019'!$LXX:$LYC,'9.-2019'!$LYH:$LYM,'9.-2019'!$LYR:$LYW,'9.-2019'!$MHJ:$MHO,'9.-2019'!$MHT:$MHY,'9.-2019'!$MID:$MII,'9.-2019'!$MIN:$MIS,'9.-2019'!$MRF:$MRK,'9.-2019'!$MRP:$MRU,'9.-2019'!$MRZ:$MSE,'9.-2019'!$MSJ:$MSO,'9.-2019'!$NBB:$NBG,'9.-2019'!$NBL:$NBQ,'9.-2019'!$NBV:$NCA,'9.-2019'!$NCF:$NCK,'9.-2019'!$NKX:$NLC,'9.-2019'!$NLH:$NLM,'9.-2019'!$NLR:$NLW,'9.-2019'!$NMB:$NMG,'9.-2019'!$NUT:$NUY,'9.-2019'!$NVD:$NVI,'9.-2019'!$NVN:$NVS,'9.-2019'!$NVX:$NWC,'9.-2019'!$OEP:$OEU,'9.-2019'!$OEZ:$OFE,'9.-2019'!$OFJ:$OFO,'9.-2019'!$OFT:$OFY,'9.-2019'!$OOL:$OOQ,'9.-2019'!$OOV:$OPA,'9.-2019'!$OPF:$OPK,'9.-2019'!$OPP:$OPU,'9.-2019'!$OYH:$OYM,'9.-2019'!$OYR:$OYW,'9.-2019'!$OZB:$OZG,'9.-2019'!$OZL:$OZQ,'9.-2019'!$PID:$PII,'9.-2019'!$PIN:$PIS,'9.-2019'!$PIX:$PJC,'9.-2019'!$PJH:$PJM,'9.-2019'!$PRZ:$PSE,'9.-2019'!$PSJ:$PSO,'9.-2019'!$PST:$PSY,'9.-2019'!$PTD:$PTI,'9.-2019'!$QBV:$QCA,'9.-2019'!$QCF:$QCK,'9.-2019'!$QCP:$QCU,'9.-2019'!$QCZ:$QDE,'9.-2019'!$QLR:$QLW,'9.-2019'!$QMB:$QMG,'9.-2019'!$QML:$QMQ,'9.-2019'!$QMV:$QNA,'9.-2019'!$QVN:$QVS,'9.-2019'!$QVX:$QWC,'9.-2019'!$QWH:$QWM,'9.-2019'!$QWR:$QWW,'9.-2019'!$RFJ:$RFO,'9.-2019'!$RFT:$RFY,'9.-2019'!$RGD:$RGI,'9.-2019'!$RGN:$RGS,'9.-2019'!$RPF:$RPK,'9.-2019'!$RPP:$RPU,'9.-2019'!$RPZ:$RQE,'9.-2019'!$RQJ:$RQO,'9.-2019'!$RZB:$RZG,'9.-2019'!$RZL:$RZQ,'9.-2019'!$RZV:$SAA,'9.-2019'!$SAF:$SAK,'9.-2019'!$SIX:$SJC,'9.-2019'!$SJH:$SJM,'9.-2019'!$SJR:$SJW,'9.-2019'!$SKB:$SKG,'9.-2019'!$SST:$SSY,'9.-2019'!$STD:$STI,'9.-2019'!$STN:$STS,'9.-2019'!$STX:$SUC,'9.-2019'!$TCP:$TCU,'9.-2019'!$TCZ:$TDE,'9.-2019'!$TDJ:$TDO,'9.-2019'!$TDT:$TDY,'9.-2019'!$TML:$TMQ,'9.-2019'!$TMV:$TNA,'9.-2019'!$TNF:$TNK,'9.-2019'!$TNP:$TNU,'9.-2019'!$TWH:$TWM,'9.-2019'!$TWR:$TWW,'9.-2019'!$TXB:$TXG,'9.-2019'!$TXL:$TXQ,'9.-2019'!$UGD:$UGI,'9.-2019'!$UGN:$UGS,'9.-2019'!$UGX:$UHC,'9.-2019'!$UHH:$UHM,'9.-2019'!$UPZ:$UQE,'9.-2019'!$UQJ:$UQO,'9.-2019'!$UQT:$UQY,'9.-2019'!$URD:$URI,'9.-2019'!$UZV:$VAA,'9.-2019'!$VAF:$VAK,'9.-2019'!$VAP:$VAU,'9.-2019'!$VAZ:$VBE,'9.-2019'!$VJR:$VJW,'9.-2019'!$VKB:$VKG,'9.-2019'!$VKL:$VKQ,'9.-2019'!$VKV:$VLA,'9.-2019'!$VTN:$VTS,'9.-2019'!$VTX:$VUC,'9.-2019'!$VUH:$VUM,'9.-2019'!$VUR:$VUW,'9.-2019'!$WDJ:$WDO,'9.-2019'!$WDT:$WDY,'9.-2019'!$WED:$WEI,'9.-2019'!$WEN:$WES,'9.-2019'!$WNF:$WNK,'9.-2019'!$WNP:$WNU,'9.-2019'!$WNZ:$WOE,'9.-2019'!$WOJ:$WOO,'9.-2019'!$WXB:$WXG,'9.-2019'!$WXL:$WXQ,'9.-2019'!$WXV:$WYA,'9.-2019'!$WYF:$WYK</definedName>
    <definedName name="Z_060614F5_D4C8_4A19_B830_7778E081B4C0_.wvu.FilterData" localSheetId="0" hidden="1">'7.1.- 2019'!$A$13:$WTG$13</definedName>
    <definedName name="Z_060614F5_D4C8_4A19_B830_7778E081B4C0_.wvu.PrintArea" localSheetId="4" hidden="1">'12.-2019'!$A$1:$C$44</definedName>
    <definedName name="Z_060614F5_D4C8_4A19_B830_7778E081B4C0_.wvu.PrintArea" localSheetId="0" hidden="1">'7.1.- 2019'!$A$1:$N$69</definedName>
    <definedName name="Z_060614F5_D4C8_4A19_B830_7778E081B4C0_.wvu.PrintArea" localSheetId="1" hidden="1">'7.2.-2019'!$A$1:$AI$14</definedName>
    <definedName name="Z_060614F5_D4C8_4A19_B830_7778E081B4C0_.wvu.PrintArea" localSheetId="3" hidden="1">'9.-2019'!$A$1:$CE$70</definedName>
    <definedName name="Z_060614F5_D4C8_4A19_B830_7778E081B4C0_.wvu.PrintTitles" localSheetId="0" hidden="1">'7.1.- 2019'!$11:$13</definedName>
    <definedName name="Z_060614F5_D4C8_4A19_B830_7778E081B4C0_.wvu.PrintTitles" localSheetId="1" hidden="1">'7.2.-2019'!$8:$11</definedName>
    <definedName name="Z_060614F5_D4C8_4A19_B830_7778E081B4C0_.wvu.PrintTitles" localSheetId="3" hidden="1">'9.-2019'!$11:$14</definedName>
    <definedName name="Z_060614F5_D4C8_4A19_B830_7778E081B4C0_.wvu.Rows" localSheetId="4" hidden="1">'12.-2019'!#REF!</definedName>
    <definedName name="Z_0B89C7A3_AE09_4E59_A325_D933573BDABE_.wvu.FilterData" localSheetId="0" hidden="1">'7.1.- 2019'!$A$27:$WTG$27</definedName>
    <definedName name="Z_110DEE68_0786_4B1F_B51C_FFAF63743CA0_.wvu.Cols" localSheetId="0" hidden="1">'7.1.- 2019'!#REF!,'7.1.- 2019'!#REF!,'7.1.- 2019'!#REF!,'7.1.- 2019'!#REF!,'7.1.- 2019'!#REF!,'7.1.- 2019'!#REF!,'7.1.- 2019'!#REF!,'7.1.- 2019'!#REF!,'7.1.- 2019'!$GL:$GL,'7.1.- 2019'!$GT:$GU,'7.1.- 2019'!$QH:$QH,'7.1.- 2019'!$QP:$QQ,'7.1.- 2019'!$AAD:$AAD,'7.1.- 2019'!$AAL:$AAM,'7.1.- 2019'!$AJZ:$AJZ,'7.1.- 2019'!$AKH:$AKI,'7.1.- 2019'!$ATV:$ATV,'7.1.- 2019'!$AUD:$AUE,'7.1.- 2019'!$BDR:$BDR,'7.1.- 2019'!$BDZ:$BEA,'7.1.- 2019'!$BNN:$BNN,'7.1.- 2019'!$BNV:$BNW,'7.1.- 2019'!$BXJ:$BXJ,'7.1.- 2019'!$BXR:$BXS,'7.1.- 2019'!$CHF:$CHF,'7.1.- 2019'!$CHN:$CHO,'7.1.- 2019'!$CRB:$CRB,'7.1.- 2019'!$CRJ:$CRK,'7.1.- 2019'!$DAX:$DAX,'7.1.- 2019'!$DBF:$DBG,'7.1.- 2019'!$DKT:$DKT,'7.1.- 2019'!$DLB:$DLC,'7.1.- 2019'!$DUP:$DUP,'7.1.- 2019'!$DUX:$DUY,'7.1.- 2019'!$EEL:$EEL,'7.1.- 2019'!$EET:$EEU,'7.1.- 2019'!$EOH:$EOH,'7.1.- 2019'!$EOP:$EOQ,'7.1.- 2019'!$EYD:$EYD,'7.1.- 2019'!$EYL:$EYM,'7.1.- 2019'!$FHZ:$FHZ,'7.1.- 2019'!$FIH:$FII,'7.1.- 2019'!$FRV:$FRV,'7.1.- 2019'!$FSD:$FSE,'7.1.- 2019'!$GBR:$GBR,'7.1.- 2019'!$GBZ:$GCA,'7.1.- 2019'!$GLN:$GLN,'7.1.- 2019'!$GLV:$GLW,'7.1.- 2019'!$GVJ:$GVJ,'7.1.- 2019'!$GVR:$GVS,'7.1.- 2019'!$HFF:$HFF,'7.1.- 2019'!$HFN:$HFO,'7.1.- 2019'!$HPB:$HPB,'7.1.- 2019'!$HPJ:$HPK,'7.1.- 2019'!$HYX:$HYX,'7.1.- 2019'!$HZF:$HZG,'7.1.- 2019'!$IIT:$IIT,'7.1.- 2019'!$IJB:$IJC,'7.1.- 2019'!$ISP:$ISP,'7.1.- 2019'!$ISX:$ISY,'7.1.- 2019'!$JCL:$JCL,'7.1.- 2019'!$JCT:$JCU,'7.1.- 2019'!$JMH:$JMH,'7.1.- 2019'!$JMP:$JMQ,'7.1.- 2019'!$JWD:$JWD,'7.1.- 2019'!$JWL:$JWM,'7.1.- 2019'!$KFZ:$KFZ,'7.1.- 2019'!$KGH:$KGI,'7.1.- 2019'!$KPV:$KPV,'7.1.- 2019'!$KQD:$KQE,'7.1.- 2019'!$KZR:$KZR,'7.1.- 2019'!$KZZ:$LAA,'7.1.- 2019'!$LJN:$LJN,'7.1.- 2019'!$LJV:$LJW,'7.1.- 2019'!$LTJ:$LTJ,'7.1.- 2019'!$LTR:$LTS,'7.1.- 2019'!$MDF:$MDF,'7.1.- 2019'!$MDN:$MDO,'7.1.- 2019'!$MNB:$MNB,'7.1.- 2019'!$MNJ:$MNK,'7.1.- 2019'!$MWX:$MWX,'7.1.- 2019'!$MXF:$MXG,'7.1.- 2019'!$NGT:$NGT,'7.1.- 2019'!$NHB:$NHC,'7.1.- 2019'!$NQP:$NQP,'7.1.- 2019'!$NQX:$NQY,'7.1.- 2019'!$OAL:$OAL,'7.1.- 2019'!$OAT:$OAU,'7.1.- 2019'!$OKH:$OKH,'7.1.- 2019'!$OKP:$OKQ,'7.1.- 2019'!$OUD:$OUD,'7.1.- 2019'!$OUL:$OUM,'7.1.- 2019'!$PDZ:$PDZ,'7.1.- 2019'!$PEH:$PEI,'7.1.- 2019'!$PNV:$PNV,'7.1.- 2019'!$POD:$POE,'7.1.- 2019'!$PXR:$PXR,'7.1.- 2019'!$PXZ:$PYA,'7.1.- 2019'!$QHN:$QHN,'7.1.- 2019'!$QHV:$QHW,'7.1.- 2019'!$QRJ:$QRJ,'7.1.- 2019'!$QRR:$QRS,'7.1.- 2019'!$RBF:$RBF,'7.1.- 2019'!$RBN:$RBO,'7.1.- 2019'!$RLB:$RLB,'7.1.- 2019'!$RLJ:$RLK,'7.1.- 2019'!$RUX:$RUX,'7.1.- 2019'!$RVF:$RVG,'7.1.- 2019'!$SET:$SET,'7.1.- 2019'!$SFB:$SFC,'7.1.- 2019'!$SOP:$SOP,'7.1.- 2019'!$SOX:$SOY,'7.1.- 2019'!$SYL:$SYL,'7.1.- 2019'!$SYT:$SYU,'7.1.- 2019'!$TIH:$TIH,'7.1.- 2019'!$TIP:$TIQ,'7.1.- 2019'!$TSD:$TSD,'7.1.- 2019'!$TSL:$TSM,'7.1.- 2019'!$UBZ:$UBZ,'7.1.- 2019'!$UCH:$UCI,'7.1.- 2019'!$ULV:$ULV,'7.1.- 2019'!$UMD:$UME,'7.1.- 2019'!$UVR:$UVR,'7.1.- 2019'!$UVZ:$UWA,'7.1.- 2019'!$VFN:$VFN,'7.1.- 2019'!$VFV:$VFW,'7.1.- 2019'!$VPJ:$VPJ,'7.1.- 2019'!$VPR:$VPS,'7.1.- 2019'!$VZF:$VZF,'7.1.- 2019'!$VZN:$VZO,'7.1.- 2019'!$WJB:$WJB,'7.1.- 2019'!$WJJ:$WJK,'7.1.- 2019'!$WSX:$WSX,'7.1.- 2019'!$WTF:$WTG</definedName>
    <definedName name="Z_110DEE68_0786_4B1F_B51C_FFAF63743CA0_.wvu.Cols" localSheetId="1" hidden="1">'7.2.-2019'!$W:$Z</definedName>
    <definedName name="Z_110DEE68_0786_4B1F_B51C_FFAF63743CA0_.wvu.Cols" localSheetId="3" hidden="1">'9.-2019'!#REF!,'9.-2019'!#REF!,'9.-2019'!#REF!,'9.-2019'!#REF!,'9.-2019'!#REF!,'9.-2019'!#REF!,'9.-2019'!#REF!,'9.-2019'!#REF!,'9.-2019'!$KP:$KU,'9.-2019'!$KZ:$LE,'9.-2019'!$LJ:$LO,'9.-2019'!$LT:$LY,'9.-2019'!$UL:$UQ,'9.-2019'!$UV:$VA,'9.-2019'!$VF:$VK,'9.-2019'!$VP:$VU,'9.-2019'!$AEH:$AEM,'9.-2019'!$AER:$AEW,'9.-2019'!$AFB:$AFG,'9.-2019'!$AFL:$AFQ,'9.-2019'!$AOD:$AOI,'9.-2019'!$AON:$AOS,'9.-2019'!$AOX:$APC,'9.-2019'!$APH:$APM,'9.-2019'!$AXZ:$AYE,'9.-2019'!$AYJ:$AYO,'9.-2019'!$AYT:$AYY,'9.-2019'!$AZD:$AZI,'9.-2019'!$BHV:$BIA,'9.-2019'!$BIF:$BIK,'9.-2019'!$BIP:$BIU,'9.-2019'!$BIZ:$BJE,'9.-2019'!$BRR:$BRW,'9.-2019'!$BSB:$BSG,'9.-2019'!$BSL:$BSQ,'9.-2019'!$BSV:$BTA,'9.-2019'!$CBN:$CBS,'9.-2019'!$CBX:$CCC,'9.-2019'!$CCH:$CCM,'9.-2019'!$CCR:$CCW,'9.-2019'!$CLJ:$CLO,'9.-2019'!$CLT:$CLY,'9.-2019'!$CMD:$CMI,'9.-2019'!$CMN:$CMS,'9.-2019'!$CVF:$CVK,'9.-2019'!$CVP:$CVU,'9.-2019'!$CVZ:$CWE,'9.-2019'!$CWJ:$CWO,'9.-2019'!$DFB:$DFG,'9.-2019'!$DFL:$DFQ,'9.-2019'!$DFV:$DGA,'9.-2019'!$DGF:$DGK,'9.-2019'!$DOX:$DPC,'9.-2019'!$DPH:$DPM,'9.-2019'!$DPR:$DPW,'9.-2019'!$DQB:$DQG,'9.-2019'!$DYT:$DYY,'9.-2019'!$DZD:$DZI,'9.-2019'!$DZN:$DZS,'9.-2019'!$DZX:$EAC,'9.-2019'!$EIP:$EIU,'9.-2019'!$EIZ:$EJE,'9.-2019'!$EJJ:$EJO,'9.-2019'!$EJT:$EJY,'9.-2019'!$ESL:$ESQ,'9.-2019'!$ESV:$ETA,'9.-2019'!$ETF:$ETK,'9.-2019'!$ETP:$ETU,'9.-2019'!$FCH:$FCM,'9.-2019'!$FCR:$FCW,'9.-2019'!$FDB:$FDG,'9.-2019'!$FDL:$FDQ,'9.-2019'!$FMD:$FMI,'9.-2019'!$FMN:$FMS,'9.-2019'!$FMX:$FNC,'9.-2019'!$FNH:$FNM,'9.-2019'!$FVZ:$FWE,'9.-2019'!$FWJ:$FWO,'9.-2019'!$FWT:$FWY,'9.-2019'!$FXD:$FXI,'9.-2019'!$GFV:$GGA,'9.-2019'!$GGF:$GGK,'9.-2019'!$GGP:$GGU,'9.-2019'!$GGZ:$GHE,'9.-2019'!$GPR:$GPW,'9.-2019'!$GQB:$GQG,'9.-2019'!$GQL:$GQQ,'9.-2019'!$GQV:$GRA,'9.-2019'!$GZN:$GZS,'9.-2019'!$GZX:$HAC,'9.-2019'!$HAH:$HAM,'9.-2019'!$HAR:$HAW,'9.-2019'!$HJJ:$HJO,'9.-2019'!$HJT:$HJY,'9.-2019'!$HKD:$HKI,'9.-2019'!$HKN:$HKS,'9.-2019'!$HTF:$HTK,'9.-2019'!$HTP:$HTU,'9.-2019'!$HTZ:$HUE,'9.-2019'!$HUJ:$HUO,'9.-2019'!$IDB:$IDG,'9.-2019'!$IDL:$IDQ,'9.-2019'!$IDV:$IEA,'9.-2019'!$IEF:$IEK,'9.-2019'!$IMX:$INC,'9.-2019'!$INH:$INM,'9.-2019'!$INR:$INW,'9.-2019'!$IOB:$IOG,'9.-2019'!$IWT:$IWY,'9.-2019'!$IXD:$IXI,'9.-2019'!$IXN:$IXS,'9.-2019'!$IXX:$IYC,'9.-2019'!$JGP:$JGU,'9.-2019'!$JGZ:$JHE,'9.-2019'!$JHJ:$JHO,'9.-2019'!$JHT:$JHY,'9.-2019'!$JQL:$JQQ,'9.-2019'!$JQV:$JRA,'9.-2019'!$JRF:$JRK,'9.-2019'!$JRP:$JRU,'9.-2019'!$KAH:$KAM,'9.-2019'!$KAR:$KAW,'9.-2019'!$KBB:$KBG,'9.-2019'!$KBL:$KBQ,'9.-2019'!$KKD:$KKI,'9.-2019'!$KKN:$KKS,'9.-2019'!$KKX:$KLC,'9.-2019'!$KLH:$KLM,'9.-2019'!$KTZ:$KUE,'9.-2019'!$KUJ:$KUO,'9.-2019'!$KUT:$KUY,'9.-2019'!$KVD:$KVI,'9.-2019'!$LDV:$LEA,'9.-2019'!$LEF:$LEK,'9.-2019'!$LEP:$LEU,'9.-2019'!$LEZ:$LFE,'9.-2019'!$LNR:$LNW,'9.-2019'!$LOB:$LOG,'9.-2019'!$LOL:$LOQ,'9.-2019'!$LOV:$LPA,'9.-2019'!$LXN:$LXS,'9.-2019'!$LXX:$LYC,'9.-2019'!$LYH:$LYM,'9.-2019'!$LYR:$LYW,'9.-2019'!$MHJ:$MHO,'9.-2019'!$MHT:$MHY,'9.-2019'!$MID:$MII,'9.-2019'!$MIN:$MIS,'9.-2019'!$MRF:$MRK,'9.-2019'!$MRP:$MRU,'9.-2019'!$MRZ:$MSE,'9.-2019'!$MSJ:$MSO,'9.-2019'!$NBB:$NBG,'9.-2019'!$NBL:$NBQ,'9.-2019'!$NBV:$NCA,'9.-2019'!$NCF:$NCK,'9.-2019'!$NKX:$NLC,'9.-2019'!$NLH:$NLM,'9.-2019'!$NLR:$NLW,'9.-2019'!$NMB:$NMG,'9.-2019'!$NUT:$NUY,'9.-2019'!$NVD:$NVI,'9.-2019'!$NVN:$NVS,'9.-2019'!$NVX:$NWC,'9.-2019'!$OEP:$OEU,'9.-2019'!$OEZ:$OFE,'9.-2019'!$OFJ:$OFO,'9.-2019'!$OFT:$OFY,'9.-2019'!$OOL:$OOQ,'9.-2019'!$OOV:$OPA,'9.-2019'!$OPF:$OPK,'9.-2019'!$OPP:$OPU,'9.-2019'!$OYH:$OYM,'9.-2019'!$OYR:$OYW,'9.-2019'!$OZB:$OZG,'9.-2019'!$OZL:$OZQ,'9.-2019'!$PID:$PII,'9.-2019'!$PIN:$PIS,'9.-2019'!$PIX:$PJC,'9.-2019'!$PJH:$PJM,'9.-2019'!$PRZ:$PSE,'9.-2019'!$PSJ:$PSO,'9.-2019'!$PST:$PSY,'9.-2019'!$PTD:$PTI,'9.-2019'!$QBV:$QCA,'9.-2019'!$QCF:$QCK,'9.-2019'!$QCP:$QCU,'9.-2019'!$QCZ:$QDE,'9.-2019'!$QLR:$QLW,'9.-2019'!$QMB:$QMG,'9.-2019'!$QML:$QMQ,'9.-2019'!$QMV:$QNA,'9.-2019'!$QVN:$QVS,'9.-2019'!$QVX:$QWC,'9.-2019'!$QWH:$QWM,'9.-2019'!$QWR:$QWW,'9.-2019'!$RFJ:$RFO,'9.-2019'!$RFT:$RFY,'9.-2019'!$RGD:$RGI,'9.-2019'!$RGN:$RGS,'9.-2019'!$RPF:$RPK,'9.-2019'!$RPP:$RPU,'9.-2019'!$RPZ:$RQE,'9.-2019'!$RQJ:$RQO,'9.-2019'!$RZB:$RZG,'9.-2019'!$RZL:$RZQ,'9.-2019'!$RZV:$SAA,'9.-2019'!$SAF:$SAK,'9.-2019'!$SIX:$SJC,'9.-2019'!$SJH:$SJM,'9.-2019'!$SJR:$SJW,'9.-2019'!$SKB:$SKG,'9.-2019'!$SST:$SSY,'9.-2019'!$STD:$STI,'9.-2019'!$STN:$STS,'9.-2019'!$STX:$SUC,'9.-2019'!$TCP:$TCU,'9.-2019'!$TCZ:$TDE,'9.-2019'!$TDJ:$TDO,'9.-2019'!$TDT:$TDY,'9.-2019'!$TML:$TMQ,'9.-2019'!$TMV:$TNA,'9.-2019'!$TNF:$TNK,'9.-2019'!$TNP:$TNU,'9.-2019'!$TWH:$TWM,'9.-2019'!$TWR:$TWW,'9.-2019'!$TXB:$TXG,'9.-2019'!$TXL:$TXQ,'9.-2019'!$UGD:$UGI,'9.-2019'!$UGN:$UGS,'9.-2019'!$UGX:$UHC,'9.-2019'!$UHH:$UHM,'9.-2019'!$UPZ:$UQE,'9.-2019'!$UQJ:$UQO,'9.-2019'!$UQT:$UQY,'9.-2019'!$URD:$URI,'9.-2019'!$UZV:$VAA,'9.-2019'!$VAF:$VAK,'9.-2019'!$VAP:$VAU,'9.-2019'!$VAZ:$VBE,'9.-2019'!$VJR:$VJW,'9.-2019'!$VKB:$VKG,'9.-2019'!$VKL:$VKQ,'9.-2019'!$VKV:$VLA,'9.-2019'!$VTN:$VTS,'9.-2019'!$VTX:$VUC,'9.-2019'!$VUH:$VUM,'9.-2019'!$VUR:$VUW,'9.-2019'!$WDJ:$WDO,'9.-2019'!$WDT:$WDY,'9.-2019'!$WED:$WEI,'9.-2019'!$WEN:$WES,'9.-2019'!$WNF:$WNK,'9.-2019'!$WNP:$WNU,'9.-2019'!$WNZ:$WOE,'9.-2019'!$WOJ:$WOO,'9.-2019'!$WXB:$WXG,'9.-2019'!$WXL:$WXQ,'9.-2019'!$WXV:$WYA,'9.-2019'!$WYF:$WYK</definedName>
    <definedName name="Z_110DEE68_0786_4B1F_B51C_FFAF63743CA0_.wvu.FilterData" localSheetId="0" hidden="1">'7.1.- 2019'!$A$27:$WTG$27</definedName>
    <definedName name="Z_110DEE68_0786_4B1F_B51C_FFAF63743CA0_.wvu.PrintArea" localSheetId="4" hidden="1">'12.-2019'!$A$1:$C$44</definedName>
    <definedName name="Z_110DEE68_0786_4B1F_B51C_FFAF63743CA0_.wvu.PrintArea" localSheetId="0" hidden="1">'7.1.- 2019'!$A$9:$N$69</definedName>
    <definedName name="Z_110DEE68_0786_4B1F_B51C_FFAF63743CA0_.wvu.PrintArea" localSheetId="1" hidden="1">'7.2.-2019'!$A$7:$AK$14</definedName>
    <definedName name="Z_110DEE68_0786_4B1F_B51C_FFAF63743CA0_.wvu.PrintArea" localSheetId="3" hidden="1">'9.-2019'!$A$1:$CE$72</definedName>
    <definedName name="Z_110DEE68_0786_4B1F_B51C_FFAF63743CA0_.wvu.PrintTitles" localSheetId="0" hidden="1">'7.1.- 2019'!$11:$13</definedName>
    <definedName name="Z_110DEE68_0786_4B1F_B51C_FFAF63743CA0_.wvu.PrintTitles" localSheetId="1" hidden="1">'7.2.-2019'!$8:$11</definedName>
    <definedName name="Z_110DEE68_0786_4B1F_B51C_FFAF63743CA0_.wvu.PrintTitles" localSheetId="3" hidden="1">'9.-2019'!$11:$14</definedName>
    <definedName name="Z_110DEE68_0786_4B1F_B51C_FFAF63743CA0_.wvu.Rows" localSheetId="4" hidden="1">'12.-2019'!#REF!</definedName>
    <definedName name="Z_110DEE68_0786_4B1F_B51C_FFAF63743CA0_.wvu.Rows" localSheetId="3" hidden="1">'9.-2019'!#REF!</definedName>
    <definedName name="Z_12BC991E_5336_47F5_AD7F_C6A3C74015B8_.wvu.FilterData" localSheetId="0" hidden="1">'7.1.- 2019'!$A$27:$WTG$27</definedName>
    <definedName name="Z_15BE80BD_CCF7_4B83_BB3B_A9BBB465EB4D_.wvu.FilterData" localSheetId="0" hidden="1">'7.1.- 2019'!$A$27:$WTG$27</definedName>
    <definedName name="Z_1673C1A6_DAA7_478E_BE7A_9D4A19E1F286_.wvu.FilterData" localSheetId="0" hidden="1">'7.1.- 2019'!$A$27:$WTG$27</definedName>
    <definedName name="Z_1C8B89D6_4879_4B82_8BBE_68B58BFEABD6_.wvu.FilterData" localSheetId="0" hidden="1">'7.1.- 2019'!$A$27:$WTG$27</definedName>
    <definedName name="Z_1DC97902_011F_4883_BC73_261A6E2EC7D8_.wvu.FilterData" localSheetId="0" hidden="1">'7.1.- 2019'!$A$27:$WTG$27</definedName>
    <definedName name="Z_1E1272ED_9E81_4D69_9316_E538EA78E284_.wvu.Cols" localSheetId="0" hidden="1">'7.1.- 2019'!#REF!,'7.1.- 2019'!#REF!,'7.1.- 2019'!#REF!,'7.1.- 2019'!$GL:$GL,'7.1.- 2019'!$GT:$GU,'7.1.- 2019'!$QH:$QH,'7.1.- 2019'!$QP:$QQ,'7.1.- 2019'!$AAD:$AAD,'7.1.- 2019'!$AAL:$AAM,'7.1.- 2019'!$AJZ:$AJZ,'7.1.- 2019'!$AKH:$AKI,'7.1.- 2019'!$ATV:$ATV,'7.1.- 2019'!$AUD:$AUE,'7.1.- 2019'!$BDR:$BDR,'7.1.- 2019'!$BDZ:$BEA,'7.1.- 2019'!$BNN:$BNN,'7.1.- 2019'!$BNV:$BNW,'7.1.- 2019'!$BXJ:$BXJ,'7.1.- 2019'!$BXR:$BXS,'7.1.- 2019'!$CHF:$CHF,'7.1.- 2019'!$CHN:$CHO,'7.1.- 2019'!$CRB:$CRB,'7.1.- 2019'!$CRJ:$CRK,'7.1.- 2019'!$DAX:$DAX,'7.1.- 2019'!$DBF:$DBG,'7.1.- 2019'!$DKT:$DKT,'7.1.- 2019'!$DLB:$DLC,'7.1.- 2019'!$DUP:$DUP,'7.1.- 2019'!$DUX:$DUY,'7.1.- 2019'!$EEL:$EEL,'7.1.- 2019'!$EET:$EEU,'7.1.- 2019'!$EOH:$EOH,'7.1.- 2019'!$EOP:$EOQ,'7.1.- 2019'!$EYD:$EYD,'7.1.- 2019'!$EYL:$EYM,'7.1.- 2019'!$FHZ:$FHZ,'7.1.- 2019'!$FIH:$FII,'7.1.- 2019'!$FRV:$FRV,'7.1.- 2019'!$FSD:$FSE,'7.1.- 2019'!$GBR:$GBR,'7.1.- 2019'!$GBZ:$GCA,'7.1.- 2019'!$GLN:$GLN,'7.1.- 2019'!$GLV:$GLW,'7.1.- 2019'!$GVJ:$GVJ,'7.1.- 2019'!$GVR:$GVS,'7.1.- 2019'!$HFF:$HFF,'7.1.- 2019'!$HFN:$HFO,'7.1.- 2019'!$HPB:$HPB,'7.1.- 2019'!$HPJ:$HPK,'7.1.- 2019'!$HYX:$HYX,'7.1.- 2019'!$HZF:$HZG,'7.1.- 2019'!$IIT:$IIT,'7.1.- 2019'!$IJB:$IJC,'7.1.- 2019'!$ISP:$ISP,'7.1.- 2019'!$ISX:$ISY,'7.1.- 2019'!$JCL:$JCL,'7.1.- 2019'!$JCT:$JCU,'7.1.- 2019'!$JMH:$JMH,'7.1.- 2019'!$JMP:$JMQ,'7.1.- 2019'!$JWD:$JWD,'7.1.- 2019'!$JWL:$JWM,'7.1.- 2019'!$KFZ:$KFZ,'7.1.- 2019'!$KGH:$KGI,'7.1.- 2019'!$KPV:$KPV,'7.1.- 2019'!$KQD:$KQE,'7.1.- 2019'!$KZR:$KZR,'7.1.- 2019'!$KZZ:$LAA,'7.1.- 2019'!$LJN:$LJN,'7.1.- 2019'!$LJV:$LJW,'7.1.- 2019'!$LTJ:$LTJ,'7.1.- 2019'!$LTR:$LTS,'7.1.- 2019'!$MDF:$MDF,'7.1.- 2019'!$MDN:$MDO,'7.1.- 2019'!$MNB:$MNB,'7.1.- 2019'!$MNJ:$MNK,'7.1.- 2019'!$MWX:$MWX,'7.1.- 2019'!$MXF:$MXG,'7.1.- 2019'!$NGT:$NGT,'7.1.- 2019'!$NHB:$NHC,'7.1.- 2019'!$NQP:$NQP,'7.1.- 2019'!$NQX:$NQY,'7.1.- 2019'!$OAL:$OAL,'7.1.- 2019'!$OAT:$OAU,'7.1.- 2019'!$OKH:$OKH,'7.1.- 2019'!$OKP:$OKQ,'7.1.- 2019'!$OUD:$OUD,'7.1.- 2019'!$OUL:$OUM,'7.1.- 2019'!$PDZ:$PDZ,'7.1.- 2019'!$PEH:$PEI,'7.1.- 2019'!$PNV:$PNV,'7.1.- 2019'!$POD:$POE,'7.1.- 2019'!$PXR:$PXR,'7.1.- 2019'!$PXZ:$PYA,'7.1.- 2019'!$QHN:$QHN,'7.1.- 2019'!$QHV:$QHW,'7.1.- 2019'!$QRJ:$QRJ,'7.1.- 2019'!$QRR:$QRS,'7.1.- 2019'!$RBF:$RBF,'7.1.- 2019'!$RBN:$RBO,'7.1.- 2019'!$RLB:$RLB,'7.1.- 2019'!$RLJ:$RLK,'7.1.- 2019'!$RUX:$RUX,'7.1.- 2019'!$RVF:$RVG,'7.1.- 2019'!$SET:$SET,'7.1.- 2019'!$SFB:$SFC,'7.1.- 2019'!$SOP:$SOP,'7.1.- 2019'!$SOX:$SOY,'7.1.- 2019'!$SYL:$SYL,'7.1.- 2019'!$SYT:$SYU,'7.1.- 2019'!$TIH:$TIH,'7.1.- 2019'!$TIP:$TIQ,'7.1.- 2019'!$TSD:$TSD,'7.1.- 2019'!$TSL:$TSM,'7.1.- 2019'!$UBZ:$UBZ,'7.1.- 2019'!$UCH:$UCI,'7.1.- 2019'!$ULV:$ULV,'7.1.- 2019'!$UMD:$UME,'7.1.- 2019'!$UVR:$UVR,'7.1.- 2019'!$UVZ:$UWA,'7.1.- 2019'!$VFN:$VFN,'7.1.- 2019'!$VFV:$VFW,'7.1.- 2019'!$VPJ:$VPJ,'7.1.- 2019'!$VPR:$VPS,'7.1.- 2019'!$VZF:$VZF,'7.1.- 2019'!$VZN:$VZO,'7.1.- 2019'!$WJB:$WJB,'7.1.- 2019'!$WJJ:$WJK,'7.1.- 2019'!$WSX:$WSX,'7.1.- 2019'!$WTF:$WTG</definedName>
    <definedName name="Z_1E1272ED_9E81_4D69_9316_E538EA78E284_.wvu.Cols" localSheetId="1" hidden="1">'7.2.-2019'!$W:$Z</definedName>
    <definedName name="Z_1E1272ED_9E81_4D69_9316_E538EA78E284_.wvu.Cols" localSheetId="3" hidden="1">'9.-2019'!$KP:$KU,'9.-2019'!$KZ:$LE,'9.-2019'!$LJ:$LO,'9.-2019'!$LT:$LY,'9.-2019'!$UL:$UQ,'9.-2019'!$UV:$VA,'9.-2019'!$VF:$VK,'9.-2019'!$VP:$VU,'9.-2019'!$AEH:$AEM,'9.-2019'!$AER:$AEW,'9.-2019'!$AFB:$AFG,'9.-2019'!$AFL:$AFQ,'9.-2019'!$AOD:$AOI,'9.-2019'!$AON:$AOS,'9.-2019'!$AOX:$APC,'9.-2019'!$APH:$APM,'9.-2019'!$AXZ:$AYE,'9.-2019'!$AYJ:$AYO,'9.-2019'!$AYT:$AYY,'9.-2019'!$AZD:$AZI,'9.-2019'!$BHV:$BIA,'9.-2019'!$BIF:$BIK,'9.-2019'!$BIP:$BIU,'9.-2019'!$BIZ:$BJE,'9.-2019'!$BRR:$BRW,'9.-2019'!$BSB:$BSG,'9.-2019'!$BSL:$BSQ,'9.-2019'!$BSV:$BTA,'9.-2019'!$CBN:$CBS,'9.-2019'!$CBX:$CCC,'9.-2019'!$CCH:$CCM,'9.-2019'!$CCR:$CCW,'9.-2019'!$CLJ:$CLO,'9.-2019'!$CLT:$CLY,'9.-2019'!$CMD:$CMI,'9.-2019'!$CMN:$CMS,'9.-2019'!$CVF:$CVK,'9.-2019'!$CVP:$CVU,'9.-2019'!$CVZ:$CWE,'9.-2019'!$CWJ:$CWO,'9.-2019'!$DFB:$DFG,'9.-2019'!$DFL:$DFQ,'9.-2019'!$DFV:$DGA,'9.-2019'!$DGF:$DGK,'9.-2019'!$DOX:$DPC,'9.-2019'!$DPH:$DPM,'9.-2019'!$DPR:$DPW,'9.-2019'!$DQB:$DQG,'9.-2019'!$DYT:$DYY,'9.-2019'!$DZD:$DZI,'9.-2019'!$DZN:$DZS,'9.-2019'!$DZX:$EAC,'9.-2019'!$EIP:$EIU,'9.-2019'!$EIZ:$EJE,'9.-2019'!$EJJ:$EJO,'9.-2019'!$EJT:$EJY,'9.-2019'!$ESL:$ESQ,'9.-2019'!$ESV:$ETA,'9.-2019'!$ETF:$ETK,'9.-2019'!$ETP:$ETU,'9.-2019'!$FCH:$FCM,'9.-2019'!$FCR:$FCW,'9.-2019'!$FDB:$FDG,'9.-2019'!$FDL:$FDQ,'9.-2019'!$FMD:$FMI,'9.-2019'!$FMN:$FMS,'9.-2019'!$FMX:$FNC,'9.-2019'!$FNH:$FNM,'9.-2019'!$FVZ:$FWE,'9.-2019'!$FWJ:$FWO,'9.-2019'!$FWT:$FWY,'9.-2019'!$FXD:$FXI,'9.-2019'!$GFV:$GGA,'9.-2019'!$GGF:$GGK,'9.-2019'!$GGP:$GGU,'9.-2019'!$GGZ:$GHE,'9.-2019'!$GPR:$GPW,'9.-2019'!$GQB:$GQG,'9.-2019'!$GQL:$GQQ,'9.-2019'!$GQV:$GRA,'9.-2019'!$GZN:$GZS,'9.-2019'!$GZX:$HAC,'9.-2019'!$HAH:$HAM,'9.-2019'!$HAR:$HAW,'9.-2019'!$HJJ:$HJO,'9.-2019'!$HJT:$HJY,'9.-2019'!$HKD:$HKI,'9.-2019'!$HKN:$HKS,'9.-2019'!$HTF:$HTK,'9.-2019'!$HTP:$HTU,'9.-2019'!$HTZ:$HUE,'9.-2019'!$HUJ:$HUO,'9.-2019'!$IDB:$IDG,'9.-2019'!$IDL:$IDQ,'9.-2019'!$IDV:$IEA,'9.-2019'!$IEF:$IEK,'9.-2019'!$IMX:$INC,'9.-2019'!$INH:$INM,'9.-2019'!$INR:$INW,'9.-2019'!$IOB:$IOG,'9.-2019'!$IWT:$IWY,'9.-2019'!$IXD:$IXI,'9.-2019'!$IXN:$IXS,'9.-2019'!$IXX:$IYC,'9.-2019'!$JGP:$JGU,'9.-2019'!$JGZ:$JHE,'9.-2019'!$JHJ:$JHO,'9.-2019'!$JHT:$JHY,'9.-2019'!$JQL:$JQQ,'9.-2019'!$JQV:$JRA,'9.-2019'!$JRF:$JRK,'9.-2019'!$JRP:$JRU,'9.-2019'!$KAH:$KAM,'9.-2019'!$KAR:$KAW,'9.-2019'!$KBB:$KBG,'9.-2019'!$KBL:$KBQ,'9.-2019'!$KKD:$KKI,'9.-2019'!$KKN:$KKS,'9.-2019'!$KKX:$KLC,'9.-2019'!$KLH:$KLM,'9.-2019'!$KTZ:$KUE,'9.-2019'!$KUJ:$KUO,'9.-2019'!$KUT:$KUY,'9.-2019'!$KVD:$KVI,'9.-2019'!$LDV:$LEA,'9.-2019'!$LEF:$LEK,'9.-2019'!$LEP:$LEU,'9.-2019'!$LEZ:$LFE,'9.-2019'!$LNR:$LNW,'9.-2019'!$LOB:$LOG,'9.-2019'!$LOL:$LOQ,'9.-2019'!$LOV:$LPA,'9.-2019'!$LXN:$LXS,'9.-2019'!$LXX:$LYC,'9.-2019'!$LYH:$LYM,'9.-2019'!$LYR:$LYW,'9.-2019'!$MHJ:$MHO,'9.-2019'!$MHT:$MHY,'9.-2019'!$MID:$MII,'9.-2019'!$MIN:$MIS,'9.-2019'!$MRF:$MRK,'9.-2019'!$MRP:$MRU,'9.-2019'!$MRZ:$MSE,'9.-2019'!$MSJ:$MSO,'9.-2019'!$NBB:$NBG,'9.-2019'!$NBL:$NBQ,'9.-2019'!$NBV:$NCA,'9.-2019'!$NCF:$NCK,'9.-2019'!$NKX:$NLC,'9.-2019'!$NLH:$NLM,'9.-2019'!$NLR:$NLW,'9.-2019'!$NMB:$NMG,'9.-2019'!$NUT:$NUY,'9.-2019'!$NVD:$NVI,'9.-2019'!$NVN:$NVS,'9.-2019'!$NVX:$NWC,'9.-2019'!$OEP:$OEU,'9.-2019'!$OEZ:$OFE,'9.-2019'!$OFJ:$OFO,'9.-2019'!$OFT:$OFY,'9.-2019'!$OOL:$OOQ,'9.-2019'!$OOV:$OPA,'9.-2019'!$OPF:$OPK,'9.-2019'!$OPP:$OPU,'9.-2019'!$OYH:$OYM,'9.-2019'!$OYR:$OYW,'9.-2019'!$OZB:$OZG,'9.-2019'!$OZL:$OZQ,'9.-2019'!$PID:$PII,'9.-2019'!$PIN:$PIS,'9.-2019'!$PIX:$PJC,'9.-2019'!$PJH:$PJM,'9.-2019'!$PRZ:$PSE,'9.-2019'!$PSJ:$PSO,'9.-2019'!$PST:$PSY,'9.-2019'!$PTD:$PTI,'9.-2019'!$QBV:$QCA,'9.-2019'!$QCF:$QCK,'9.-2019'!$QCP:$QCU,'9.-2019'!$QCZ:$QDE,'9.-2019'!$QLR:$QLW,'9.-2019'!$QMB:$QMG,'9.-2019'!$QML:$QMQ,'9.-2019'!$QMV:$QNA,'9.-2019'!$QVN:$QVS,'9.-2019'!$QVX:$QWC,'9.-2019'!$QWH:$QWM,'9.-2019'!$QWR:$QWW,'9.-2019'!$RFJ:$RFO,'9.-2019'!$RFT:$RFY,'9.-2019'!$RGD:$RGI,'9.-2019'!$RGN:$RGS,'9.-2019'!$RPF:$RPK,'9.-2019'!$RPP:$RPU,'9.-2019'!$RPZ:$RQE,'9.-2019'!$RQJ:$RQO,'9.-2019'!$RZB:$RZG,'9.-2019'!$RZL:$RZQ,'9.-2019'!$RZV:$SAA,'9.-2019'!$SAF:$SAK,'9.-2019'!$SIX:$SJC,'9.-2019'!$SJH:$SJM,'9.-2019'!$SJR:$SJW,'9.-2019'!$SKB:$SKG,'9.-2019'!$SST:$SSY,'9.-2019'!$STD:$STI,'9.-2019'!$STN:$STS,'9.-2019'!$STX:$SUC,'9.-2019'!$TCP:$TCU,'9.-2019'!$TCZ:$TDE,'9.-2019'!$TDJ:$TDO,'9.-2019'!$TDT:$TDY,'9.-2019'!$TML:$TMQ,'9.-2019'!$TMV:$TNA,'9.-2019'!$TNF:$TNK,'9.-2019'!$TNP:$TNU,'9.-2019'!$TWH:$TWM,'9.-2019'!$TWR:$TWW,'9.-2019'!$TXB:$TXG,'9.-2019'!$TXL:$TXQ,'9.-2019'!$UGD:$UGI,'9.-2019'!$UGN:$UGS,'9.-2019'!$UGX:$UHC,'9.-2019'!$UHH:$UHM,'9.-2019'!$UPZ:$UQE,'9.-2019'!$UQJ:$UQO,'9.-2019'!$UQT:$UQY,'9.-2019'!$URD:$URI,'9.-2019'!$UZV:$VAA,'9.-2019'!$VAF:$VAK,'9.-2019'!$VAP:$VAU,'9.-2019'!$VAZ:$VBE,'9.-2019'!$VJR:$VJW,'9.-2019'!$VKB:$VKG,'9.-2019'!$VKL:$VKQ,'9.-2019'!$VKV:$VLA,'9.-2019'!$VTN:$VTS,'9.-2019'!$VTX:$VUC,'9.-2019'!$VUH:$VUM,'9.-2019'!$VUR:$VUW,'9.-2019'!$WDJ:$WDO,'9.-2019'!$WDT:$WDY,'9.-2019'!$WED:$WEI,'9.-2019'!$WEN:$WES,'9.-2019'!$WNF:$WNK,'9.-2019'!$WNP:$WNU,'9.-2019'!$WNZ:$WOE,'9.-2019'!$WOJ:$WOO,'9.-2019'!$WXB:$WXG,'9.-2019'!$WXL:$WXQ,'9.-2019'!$WXV:$WYA,'9.-2019'!$WYF:$WYK</definedName>
    <definedName name="Z_1E1272ED_9E81_4D69_9316_E538EA78E284_.wvu.FilterData" localSheetId="0" hidden="1">'7.1.- 2019'!$A$27:$WTG$27</definedName>
    <definedName name="Z_1E1272ED_9E81_4D69_9316_E538EA78E284_.wvu.PrintArea" localSheetId="0" hidden="1">'7.1.- 2019'!$A$9:$N$69</definedName>
    <definedName name="Z_1E1272ED_9E81_4D69_9316_E538EA78E284_.wvu.PrintArea" localSheetId="1" hidden="1">'7.2.-2019'!$A$7:$AK$14</definedName>
    <definedName name="Z_1E1272ED_9E81_4D69_9316_E538EA78E284_.wvu.PrintArea" localSheetId="3" hidden="1">'9.-2019'!$A$1:$CE$72</definedName>
    <definedName name="Z_1E1272ED_9E81_4D69_9316_E538EA78E284_.wvu.PrintTitles" localSheetId="0" hidden="1">'7.1.- 2019'!$11:$13</definedName>
    <definedName name="Z_1E1272ED_9E81_4D69_9316_E538EA78E284_.wvu.PrintTitles" localSheetId="1" hidden="1">'7.2.-2019'!$8:$11</definedName>
    <definedName name="Z_1E1272ED_9E81_4D69_9316_E538EA78E284_.wvu.PrintTitles" localSheetId="3" hidden="1">'9.-2019'!$11:$14</definedName>
    <definedName name="Z_1E1272ED_9E81_4D69_9316_E538EA78E284_.wvu.Rows" localSheetId="3" hidden="1">'9.-2019'!#REF!</definedName>
    <definedName name="Z_22F93068_DD4F_45C7_BF2F_D1DE232A25AC_.wvu.FilterData" localSheetId="0" hidden="1">'7.1.- 2019'!$A$27:$WTG$27</definedName>
    <definedName name="Z_233DF3A8_FBDF_4FAA_BC94_C2AD5F061702_.wvu.FilterData" localSheetId="0" hidden="1">'7.1.- 2019'!$A$27:$WTG$27</definedName>
    <definedName name="Z_2408EA93_E24E_4807_B3B0_1AF2AA3E6C18_.wvu.FilterData" localSheetId="0" hidden="1">'7.1.- 2019'!$A$27:$WTG$27</definedName>
    <definedName name="Z_2A1A0C7B_E248_4785_BF25_8EF7247AC75C_.wvu.Cols" localSheetId="0" hidden="1">'7.1.- 2019'!$GL:$GL,'7.1.- 2019'!$GT:$GU,'7.1.- 2019'!$QH:$QH,'7.1.- 2019'!$QP:$QQ,'7.1.- 2019'!$AAD:$AAD,'7.1.- 2019'!$AAL:$AAM,'7.1.- 2019'!$AJZ:$AJZ,'7.1.- 2019'!$AKH:$AKI,'7.1.- 2019'!$ATV:$ATV,'7.1.- 2019'!$AUD:$AUE,'7.1.- 2019'!$BDR:$BDR,'7.1.- 2019'!$BDZ:$BEA,'7.1.- 2019'!$BNN:$BNN,'7.1.- 2019'!$BNV:$BNW,'7.1.- 2019'!$BXJ:$BXJ,'7.1.- 2019'!$BXR:$BXS,'7.1.- 2019'!$CHF:$CHF,'7.1.- 2019'!$CHN:$CHO,'7.1.- 2019'!$CRB:$CRB,'7.1.- 2019'!$CRJ:$CRK,'7.1.- 2019'!$DAX:$DAX,'7.1.- 2019'!$DBF:$DBG,'7.1.- 2019'!$DKT:$DKT,'7.1.- 2019'!$DLB:$DLC,'7.1.- 2019'!$DUP:$DUP,'7.1.- 2019'!$DUX:$DUY,'7.1.- 2019'!$EEL:$EEL,'7.1.- 2019'!$EET:$EEU,'7.1.- 2019'!$EOH:$EOH,'7.1.- 2019'!$EOP:$EOQ,'7.1.- 2019'!$EYD:$EYD,'7.1.- 2019'!$EYL:$EYM,'7.1.- 2019'!$FHZ:$FHZ,'7.1.- 2019'!$FIH:$FII,'7.1.- 2019'!$FRV:$FRV,'7.1.- 2019'!$FSD:$FSE,'7.1.- 2019'!$GBR:$GBR,'7.1.- 2019'!$GBZ:$GCA,'7.1.- 2019'!$GLN:$GLN,'7.1.- 2019'!$GLV:$GLW,'7.1.- 2019'!$GVJ:$GVJ,'7.1.- 2019'!$GVR:$GVS,'7.1.- 2019'!$HFF:$HFF,'7.1.- 2019'!$HFN:$HFO,'7.1.- 2019'!$HPB:$HPB,'7.1.- 2019'!$HPJ:$HPK,'7.1.- 2019'!$HYX:$HYX,'7.1.- 2019'!$HZF:$HZG,'7.1.- 2019'!$IIT:$IIT,'7.1.- 2019'!$IJB:$IJC,'7.1.- 2019'!$ISP:$ISP,'7.1.- 2019'!$ISX:$ISY,'7.1.- 2019'!$JCL:$JCL,'7.1.- 2019'!$JCT:$JCU,'7.1.- 2019'!$JMH:$JMH,'7.1.- 2019'!$JMP:$JMQ,'7.1.- 2019'!$JWD:$JWD,'7.1.- 2019'!$JWL:$JWM,'7.1.- 2019'!$KFZ:$KFZ,'7.1.- 2019'!$KGH:$KGI,'7.1.- 2019'!$KPV:$KPV,'7.1.- 2019'!$KQD:$KQE,'7.1.- 2019'!$KZR:$KZR,'7.1.- 2019'!$KZZ:$LAA,'7.1.- 2019'!$LJN:$LJN,'7.1.- 2019'!$LJV:$LJW,'7.1.- 2019'!$LTJ:$LTJ,'7.1.- 2019'!$LTR:$LTS,'7.1.- 2019'!$MDF:$MDF,'7.1.- 2019'!$MDN:$MDO,'7.1.- 2019'!$MNB:$MNB,'7.1.- 2019'!$MNJ:$MNK,'7.1.- 2019'!$MWX:$MWX,'7.1.- 2019'!$MXF:$MXG,'7.1.- 2019'!$NGT:$NGT,'7.1.- 2019'!$NHB:$NHC,'7.1.- 2019'!$NQP:$NQP,'7.1.- 2019'!$NQX:$NQY,'7.1.- 2019'!$OAL:$OAL,'7.1.- 2019'!$OAT:$OAU,'7.1.- 2019'!$OKH:$OKH,'7.1.- 2019'!$OKP:$OKQ,'7.1.- 2019'!$OUD:$OUD,'7.1.- 2019'!$OUL:$OUM,'7.1.- 2019'!$PDZ:$PDZ,'7.1.- 2019'!$PEH:$PEI,'7.1.- 2019'!$PNV:$PNV,'7.1.- 2019'!$POD:$POE,'7.1.- 2019'!$PXR:$PXR,'7.1.- 2019'!$PXZ:$PYA,'7.1.- 2019'!$QHN:$QHN,'7.1.- 2019'!$QHV:$QHW,'7.1.- 2019'!$QRJ:$QRJ,'7.1.- 2019'!$QRR:$QRS,'7.1.- 2019'!$RBF:$RBF,'7.1.- 2019'!$RBN:$RBO,'7.1.- 2019'!$RLB:$RLB,'7.1.- 2019'!$RLJ:$RLK,'7.1.- 2019'!$RUX:$RUX,'7.1.- 2019'!$RVF:$RVG,'7.1.- 2019'!$SET:$SET,'7.1.- 2019'!$SFB:$SFC,'7.1.- 2019'!$SOP:$SOP,'7.1.- 2019'!$SOX:$SOY,'7.1.- 2019'!$SYL:$SYL,'7.1.- 2019'!$SYT:$SYU,'7.1.- 2019'!$TIH:$TIH,'7.1.- 2019'!$TIP:$TIQ,'7.1.- 2019'!$TSD:$TSD,'7.1.- 2019'!$TSL:$TSM,'7.1.- 2019'!$UBZ:$UBZ,'7.1.- 2019'!$UCH:$UCI,'7.1.- 2019'!$ULV:$ULV,'7.1.- 2019'!$UMD:$UME,'7.1.- 2019'!$UVR:$UVR,'7.1.- 2019'!$UVZ:$UWA,'7.1.- 2019'!$VFN:$VFN,'7.1.- 2019'!$VFV:$VFW,'7.1.- 2019'!$VPJ:$VPJ,'7.1.- 2019'!$VPR:$VPS,'7.1.- 2019'!$VZF:$VZF,'7.1.- 2019'!$VZN:$VZO,'7.1.- 2019'!$WJB:$WJB,'7.1.- 2019'!$WJJ:$WJK,'7.1.- 2019'!$WSX:$WSX,'7.1.- 2019'!$WTF:$WTG</definedName>
    <definedName name="Z_2A1A0C7B_E248_4785_BF25_8EF7247AC75C_.wvu.Cols" localSheetId="3" hidden="1">'9.-2019'!$KP:$KU,'9.-2019'!$KZ:$LE,'9.-2019'!$LJ:$LO,'9.-2019'!$LT:$LY,'9.-2019'!$UL:$UQ,'9.-2019'!$UV:$VA,'9.-2019'!$VF:$VK,'9.-2019'!$VP:$VU,'9.-2019'!$AEH:$AEM,'9.-2019'!$AER:$AEW,'9.-2019'!$AFB:$AFG,'9.-2019'!$AFL:$AFQ,'9.-2019'!$AOD:$AOI,'9.-2019'!$AON:$AOS,'9.-2019'!$AOX:$APC,'9.-2019'!$APH:$APM,'9.-2019'!$AXZ:$AYE,'9.-2019'!$AYJ:$AYO,'9.-2019'!$AYT:$AYY,'9.-2019'!$AZD:$AZI,'9.-2019'!$BHV:$BIA,'9.-2019'!$BIF:$BIK,'9.-2019'!$BIP:$BIU,'9.-2019'!$BIZ:$BJE,'9.-2019'!$BRR:$BRW,'9.-2019'!$BSB:$BSG,'9.-2019'!$BSL:$BSQ,'9.-2019'!$BSV:$BTA,'9.-2019'!$CBN:$CBS,'9.-2019'!$CBX:$CCC,'9.-2019'!$CCH:$CCM,'9.-2019'!$CCR:$CCW,'9.-2019'!$CLJ:$CLO,'9.-2019'!$CLT:$CLY,'9.-2019'!$CMD:$CMI,'9.-2019'!$CMN:$CMS,'9.-2019'!$CVF:$CVK,'9.-2019'!$CVP:$CVU,'9.-2019'!$CVZ:$CWE,'9.-2019'!$CWJ:$CWO,'9.-2019'!$DFB:$DFG,'9.-2019'!$DFL:$DFQ,'9.-2019'!$DFV:$DGA,'9.-2019'!$DGF:$DGK,'9.-2019'!$DOX:$DPC,'9.-2019'!$DPH:$DPM,'9.-2019'!$DPR:$DPW,'9.-2019'!$DQB:$DQG,'9.-2019'!$DYT:$DYY,'9.-2019'!$DZD:$DZI,'9.-2019'!$DZN:$DZS,'9.-2019'!$DZX:$EAC,'9.-2019'!$EIP:$EIU,'9.-2019'!$EIZ:$EJE,'9.-2019'!$EJJ:$EJO,'9.-2019'!$EJT:$EJY,'9.-2019'!$ESL:$ESQ,'9.-2019'!$ESV:$ETA,'9.-2019'!$ETF:$ETK,'9.-2019'!$ETP:$ETU,'9.-2019'!$FCH:$FCM,'9.-2019'!$FCR:$FCW,'9.-2019'!$FDB:$FDG,'9.-2019'!$FDL:$FDQ,'9.-2019'!$FMD:$FMI,'9.-2019'!$FMN:$FMS,'9.-2019'!$FMX:$FNC,'9.-2019'!$FNH:$FNM,'9.-2019'!$FVZ:$FWE,'9.-2019'!$FWJ:$FWO,'9.-2019'!$FWT:$FWY,'9.-2019'!$FXD:$FXI,'9.-2019'!$GFV:$GGA,'9.-2019'!$GGF:$GGK,'9.-2019'!$GGP:$GGU,'9.-2019'!$GGZ:$GHE,'9.-2019'!$GPR:$GPW,'9.-2019'!$GQB:$GQG,'9.-2019'!$GQL:$GQQ,'9.-2019'!$GQV:$GRA,'9.-2019'!$GZN:$GZS,'9.-2019'!$GZX:$HAC,'9.-2019'!$HAH:$HAM,'9.-2019'!$HAR:$HAW,'9.-2019'!$HJJ:$HJO,'9.-2019'!$HJT:$HJY,'9.-2019'!$HKD:$HKI,'9.-2019'!$HKN:$HKS,'9.-2019'!$HTF:$HTK,'9.-2019'!$HTP:$HTU,'9.-2019'!$HTZ:$HUE,'9.-2019'!$HUJ:$HUO,'9.-2019'!$IDB:$IDG,'9.-2019'!$IDL:$IDQ,'9.-2019'!$IDV:$IEA,'9.-2019'!$IEF:$IEK,'9.-2019'!$IMX:$INC,'9.-2019'!$INH:$INM,'9.-2019'!$INR:$INW,'9.-2019'!$IOB:$IOG,'9.-2019'!$IWT:$IWY,'9.-2019'!$IXD:$IXI,'9.-2019'!$IXN:$IXS,'9.-2019'!$IXX:$IYC,'9.-2019'!$JGP:$JGU,'9.-2019'!$JGZ:$JHE,'9.-2019'!$JHJ:$JHO,'9.-2019'!$JHT:$JHY,'9.-2019'!$JQL:$JQQ,'9.-2019'!$JQV:$JRA,'9.-2019'!$JRF:$JRK,'9.-2019'!$JRP:$JRU,'9.-2019'!$KAH:$KAM,'9.-2019'!$KAR:$KAW,'9.-2019'!$KBB:$KBG,'9.-2019'!$KBL:$KBQ,'9.-2019'!$KKD:$KKI,'9.-2019'!$KKN:$KKS,'9.-2019'!$KKX:$KLC,'9.-2019'!$KLH:$KLM,'9.-2019'!$KTZ:$KUE,'9.-2019'!$KUJ:$KUO,'9.-2019'!$KUT:$KUY,'9.-2019'!$KVD:$KVI,'9.-2019'!$LDV:$LEA,'9.-2019'!$LEF:$LEK,'9.-2019'!$LEP:$LEU,'9.-2019'!$LEZ:$LFE,'9.-2019'!$LNR:$LNW,'9.-2019'!$LOB:$LOG,'9.-2019'!$LOL:$LOQ,'9.-2019'!$LOV:$LPA,'9.-2019'!$LXN:$LXS,'9.-2019'!$LXX:$LYC,'9.-2019'!$LYH:$LYM,'9.-2019'!$LYR:$LYW,'9.-2019'!$MHJ:$MHO,'9.-2019'!$MHT:$MHY,'9.-2019'!$MID:$MII,'9.-2019'!$MIN:$MIS,'9.-2019'!$MRF:$MRK,'9.-2019'!$MRP:$MRU,'9.-2019'!$MRZ:$MSE,'9.-2019'!$MSJ:$MSO,'9.-2019'!$NBB:$NBG,'9.-2019'!$NBL:$NBQ,'9.-2019'!$NBV:$NCA,'9.-2019'!$NCF:$NCK,'9.-2019'!$NKX:$NLC,'9.-2019'!$NLH:$NLM,'9.-2019'!$NLR:$NLW,'9.-2019'!$NMB:$NMG,'9.-2019'!$NUT:$NUY,'9.-2019'!$NVD:$NVI,'9.-2019'!$NVN:$NVS,'9.-2019'!$NVX:$NWC,'9.-2019'!$OEP:$OEU,'9.-2019'!$OEZ:$OFE,'9.-2019'!$OFJ:$OFO,'9.-2019'!$OFT:$OFY,'9.-2019'!$OOL:$OOQ,'9.-2019'!$OOV:$OPA,'9.-2019'!$OPF:$OPK,'9.-2019'!$OPP:$OPU,'9.-2019'!$OYH:$OYM,'9.-2019'!$OYR:$OYW,'9.-2019'!$OZB:$OZG,'9.-2019'!$OZL:$OZQ,'9.-2019'!$PID:$PII,'9.-2019'!$PIN:$PIS,'9.-2019'!$PIX:$PJC,'9.-2019'!$PJH:$PJM,'9.-2019'!$PRZ:$PSE,'9.-2019'!$PSJ:$PSO,'9.-2019'!$PST:$PSY,'9.-2019'!$PTD:$PTI,'9.-2019'!$QBV:$QCA,'9.-2019'!$QCF:$QCK,'9.-2019'!$QCP:$QCU,'9.-2019'!$QCZ:$QDE,'9.-2019'!$QLR:$QLW,'9.-2019'!$QMB:$QMG,'9.-2019'!$QML:$QMQ,'9.-2019'!$QMV:$QNA,'9.-2019'!$QVN:$QVS,'9.-2019'!$QVX:$QWC,'9.-2019'!$QWH:$QWM,'9.-2019'!$QWR:$QWW,'9.-2019'!$RFJ:$RFO,'9.-2019'!$RFT:$RFY,'9.-2019'!$RGD:$RGI,'9.-2019'!$RGN:$RGS,'9.-2019'!$RPF:$RPK,'9.-2019'!$RPP:$RPU,'9.-2019'!$RPZ:$RQE,'9.-2019'!$RQJ:$RQO,'9.-2019'!$RZB:$RZG,'9.-2019'!$RZL:$RZQ,'9.-2019'!$RZV:$SAA,'9.-2019'!$SAF:$SAK,'9.-2019'!$SIX:$SJC,'9.-2019'!$SJH:$SJM,'9.-2019'!$SJR:$SJW,'9.-2019'!$SKB:$SKG,'9.-2019'!$SST:$SSY,'9.-2019'!$STD:$STI,'9.-2019'!$STN:$STS,'9.-2019'!$STX:$SUC,'9.-2019'!$TCP:$TCU,'9.-2019'!$TCZ:$TDE,'9.-2019'!$TDJ:$TDO,'9.-2019'!$TDT:$TDY,'9.-2019'!$TML:$TMQ,'9.-2019'!$TMV:$TNA,'9.-2019'!$TNF:$TNK,'9.-2019'!$TNP:$TNU,'9.-2019'!$TWH:$TWM,'9.-2019'!$TWR:$TWW,'9.-2019'!$TXB:$TXG,'9.-2019'!$TXL:$TXQ,'9.-2019'!$UGD:$UGI,'9.-2019'!$UGN:$UGS,'9.-2019'!$UGX:$UHC,'9.-2019'!$UHH:$UHM,'9.-2019'!$UPZ:$UQE,'9.-2019'!$UQJ:$UQO,'9.-2019'!$UQT:$UQY,'9.-2019'!$URD:$URI,'9.-2019'!$UZV:$VAA,'9.-2019'!$VAF:$VAK,'9.-2019'!$VAP:$VAU,'9.-2019'!$VAZ:$VBE,'9.-2019'!$VJR:$VJW,'9.-2019'!$VKB:$VKG,'9.-2019'!$VKL:$VKQ,'9.-2019'!$VKV:$VLA,'9.-2019'!$VTN:$VTS,'9.-2019'!$VTX:$VUC,'9.-2019'!$VUH:$VUM,'9.-2019'!$VUR:$VUW,'9.-2019'!$WDJ:$WDO,'9.-2019'!$WDT:$WDY,'9.-2019'!$WED:$WEI,'9.-2019'!$WEN:$WES,'9.-2019'!$WNF:$WNK,'9.-2019'!$WNP:$WNU,'9.-2019'!$WNZ:$WOE,'9.-2019'!$WOJ:$WOO,'9.-2019'!$WXB:$WXG,'9.-2019'!$WXL:$WXQ,'9.-2019'!$WXV:$WYA,'9.-2019'!$WYF:$WYK</definedName>
    <definedName name="Z_2A1A0C7B_E248_4785_BF25_8EF7247AC75C_.wvu.FilterData" localSheetId="0" hidden="1">'7.1.- 2019'!$A$14:$WWJ$69</definedName>
    <definedName name="Z_2A1A0C7B_E248_4785_BF25_8EF7247AC75C_.wvu.PrintArea" localSheetId="4" hidden="1">'12.-2019'!$A$1:$C$49</definedName>
    <definedName name="Z_2A1A0C7B_E248_4785_BF25_8EF7247AC75C_.wvu.PrintArea" localSheetId="0" hidden="1">'7.1.- 2019'!$A$1:$AQ$74</definedName>
    <definedName name="Z_2A1A0C7B_E248_4785_BF25_8EF7247AC75C_.wvu.PrintArea" localSheetId="2" hidden="1">'8-2019'!$A$1:$O$65</definedName>
    <definedName name="Z_2A1A0C7B_E248_4785_BF25_8EF7247AC75C_.wvu.PrintArea" localSheetId="3" hidden="1">'9.-2019'!$A$1:$CE$76</definedName>
    <definedName name="Z_2A1A0C7B_E248_4785_BF25_8EF7247AC75C_.wvu.PrintTitles" localSheetId="0" hidden="1">'7.1.- 2019'!$11:$13</definedName>
    <definedName name="Z_2A1A0C7B_E248_4785_BF25_8EF7247AC75C_.wvu.PrintTitles" localSheetId="3" hidden="1">'9.-2019'!$11:$14</definedName>
    <definedName name="Z_2A2F9E14_1CD9_423F_B0F4_55FCF95743F0_.wvu.Cols" localSheetId="1" hidden="1">'7.2.-2019'!#REF!,'7.2.-2019'!$W:$Z,'7.2.-2019'!$AK:$AK</definedName>
    <definedName name="Z_2A2F9E14_1CD9_423F_B0F4_55FCF95743F0_.wvu.PrintTitles" localSheetId="1" hidden="1">'7.2.-2019'!$8:$11</definedName>
    <definedName name="Z_2B30B466_A54C_450F_B87C_B4AD6242BDF5_.wvu.FilterData" localSheetId="0" hidden="1">'7.1.- 2019'!$A$27:$WTG$27</definedName>
    <definedName name="Z_31F9475F_CDB5_4C35_915C_FE883F914FD9_.wvu.FilterData" localSheetId="0" hidden="1">'7.1.- 2019'!$A$27:$WTG$27</definedName>
    <definedName name="Z_37DCDAA1_0A59_4450_AD52_91ED26288557_.wvu.FilterData" localSheetId="0" hidden="1">'7.1.- 2019'!$A$27:$WTG$27</definedName>
    <definedName name="Z_37DEC10D_E0A5_44A3_B706_A13D7DCAD420_.wvu.FilterData" localSheetId="0" hidden="1">'7.1.- 2019'!$A$27:$WTG$27</definedName>
    <definedName name="Z_40EDD1C3_8EC9_4C1E_9006_9030F8300FCF_.wvu.FilterData" localSheetId="0" hidden="1">'7.1.- 2019'!$A$27:$WTG$27</definedName>
    <definedName name="Z_42957EED_9A4F_44C5_A226_8E599D268585_.wvu.FilterData" localSheetId="0" hidden="1">'7.1.- 2019'!$A$27:$WTG$27</definedName>
    <definedName name="Z_430DC0A1_4FF6_4F3A_8B8A_55834AE0A1E2_.wvu.Cols" localSheetId="0" hidden="1">'7.1.- 2019'!$GL:$GL,'7.1.- 2019'!$GT:$GU,'7.1.- 2019'!$QH:$QH,'7.1.- 2019'!$QP:$QQ,'7.1.- 2019'!$AAD:$AAD,'7.1.- 2019'!$AAL:$AAM,'7.1.- 2019'!$AJZ:$AJZ,'7.1.- 2019'!$AKH:$AKI,'7.1.- 2019'!$ATV:$ATV,'7.1.- 2019'!$AUD:$AUE,'7.1.- 2019'!$BDR:$BDR,'7.1.- 2019'!$BDZ:$BEA,'7.1.- 2019'!$BNN:$BNN,'7.1.- 2019'!$BNV:$BNW,'7.1.- 2019'!$BXJ:$BXJ,'7.1.- 2019'!$BXR:$BXS,'7.1.- 2019'!$CHF:$CHF,'7.1.- 2019'!$CHN:$CHO,'7.1.- 2019'!$CRB:$CRB,'7.1.- 2019'!$CRJ:$CRK,'7.1.- 2019'!$DAX:$DAX,'7.1.- 2019'!$DBF:$DBG,'7.1.- 2019'!$DKT:$DKT,'7.1.- 2019'!$DLB:$DLC,'7.1.- 2019'!$DUP:$DUP,'7.1.- 2019'!$DUX:$DUY,'7.1.- 2019'!$EEL:$EEL,'7.1.- 2019'!$EET:$EEU,'7.1.- 2019'!$EOH:$EOH,'7.1.- 2019'!$EOP:$EOQ,'7.1.- 2019'!$EYD:$EYD,'7.1.- 2019'!$EYL:$EYM,'7.1.- 2019'!$FHZ:$FHZ,'7.1.- 2019'!$FIH:$FII,'7.1.- 2019'!$FRV:$FRV,'7.1.- 2019'!$FSD:$FSE,'7.1.- 2019'!$GBR:$GBR,'7.1.- 2019'!$GBZ:$GCA,'7.1.- 2019'!$GLN:$GLN,'7.1.- 2019'!$GLV:$GLW,'7.1.- 2019'!$GVJ:$GVJ,'7.1.- 2019'!$GVR:$GVS,'7.1.- 2019'!$HFF:$HFF,'7.1.- 2019'!$HFN:$HFO,'7.1.- 2019'!$HPB:$HPB,'7.1.- 2019'!$HPJ:$HPK,'7.1.- 2019'!$HYX:$HYX,'7.1.- 2019'!$HZF:$HZG,'7.1.- 2019'!$IIT:$IIT,'7.1.- 2019'!$IJB:$IJC,'7.1.- 2019'!$ISP:$ISP,'7.1.- 2019'!$ISX:$ISY,'7.1.- 2019'!$JCL:$JCL,'7.1.- 2019'!$JCT:$JCU,'7.1.- 2019'!$JMH:$JMH,'7.1.- 2019'!$JMP:$JMQ,'7.1.- 2019'!$JWD:$JWD,'7.1.- 2019'!$JWL:$JWM,'7.1.- 2019'!$KFZ:$KFZ,'7.1.- 2019'!$KGH:$KGI,'7.1.- 2019'!$KPV:$KPV,'7.1.- 2019'!$KQD:$KQE,'7.1.- 2019'!$KZR:$KZR,'7.1.- 2019'!$KZZ:$LAA,'7.1.- 2019'!$LJN:$LJN,'7.1.- 2019'!$LJV:$LJW,'7.1.- 2019'!$LTJ:$LTJ,'7.1.- 2019'!$LTR:$LTS,'7.1.- 2019'!$MDF:$MDF,'7.1.- 2019'!$MDN:$MDO,'7.1.- 2019'!$MNB:$MNB,'7.1.- 2019'!$MNJ:$MNK,'7.1.- 2019'!$MWX:$MWX,'7.1.- 2019'!$MXF:$MXG,'7.1.- 2019'!$NGT:$NGT,'7.1.- 2019'!$NHB:$NHC,'7.1.- 2019'!$NQP:$NQP,'7.1.- 2019'!$NQX:$NQY,'7.1.- 2019'!$OAL:$OAL,'7.1.- 2019'!$OAT:$OAU,'7.1.- 2019'!$OKH:$OKH,'7.1.- 2019'!$OKP:$OKQ,'7.1.- 2019'!$OUD:$OUD,'7.1.- 2019'!$OUL:$OUM,'7.1.- 2019'!$PDZ:$PDZ,'7.1.- 2019'!$PEH:$PEI,'7.1.- 2019'!$PNV:$PNV,'7.1.- 2019'!$POD:$POE,'7.1.- 2019'!$PXR:$PXR,'7.1.- 2019'!$PXZ:$PYA,'7.1.- 2019'!$QHN:$QHN,'7.1.- 2019'!$QHV:$QHW,'7.1.- 2019'!$QRJ:$QRJ,'7.1.- 2019'!$QRR:$QRS,'7.1.- 2019'!$RBF:$RBF,'7.1.- 2019'!$RBN:$RBO,'7.1.- 2019'!$RLB:$RLB,'7.1.- 2019'!$RLJ:$RLK,'7.1.- 2019'!$RUX:$RUX,'7.1.- 2019'!$RVF:$RVG,'7.1.- 2019'!$SET:$SET,'7.1.- 2019'!$SFB:$SFC,'7.1.- 2019'!$SOP:$SOP,'7.1.- 2019'!$SOX:$SOY,'7.1.- 2019'!$SYL:$SYL,'7.1.- 2019'!$SYT:$SYU,'7.1.- 2019'!$TIH:$TIH,'7.1.- 2019'!$TIP:$TIQ,'7.1.- 2019'!$TSD:$TSD,'7.1.- 2019'!$TSL:$TSM,'7.1.- 2019'!$UBZ:$UBZ,'7.1.- 2019'!$UCH:$UCI,'7.1.- 2019'!$ULV:$ULV,'7.1.- 2019'!$UMD:$UME,'7.1.- 2019'!$UVR:$UVR,'7.1.- 2019'!$UVZ:$UWA,'7.1.- 2019'!$VFN:$VFN,'7.1.- 2019'!$VFV:$VFW,'7.1.- 2019'!$VPJ:$VPJ,'7.1.- 2019'!$VPR:$VPS,'7.1.- 2019'!$VZF:$VZF,'7.1.- 2019'!$VZN:$VZO,'7.1.- 2019'!$WJB:$WJB,'7.1.- 2019'!$WJJ:$WJK,'7.1.- 2019'!$WSX:$WSX,'7.1.- 2019'!$WTF:$WTG</definedName>
    <definedName name="Z_430DC0A1_4FF6_4F3A_8B8A_55834AE0A1E2_.wvu.Cols" localSheetId="3" hidden="1">'9.-2019'!$KP:$KU,'9.-2019'!$KZ:$LE,'9.-2019'!$LJ:$LO,'9.-2019'!$LT:$LY,'9.-2019'!$UL:$UQ,'9.-2019'!$UV:$VA,'9.-2019'!$VF:$VK,'9.-2019'!$VP:$VU,'9.-2019'!$AEH:$AEM,'9.-2019'!$AER:$AEW,'9.-2019'!$AFB:$AFG,'9.-2019'!$AFL:$AFQ,'9.-2019'!$AOD:$AOI,'9.-2019'!$AON:$AOS,'9.-2019'!$AOX:$APC,'9.-2019'!$APH:$APM,'9.-2019'!$AXZ:$AYE,'9.-2019'!$AYJ:$AYO,'9.-2019'!$AYT:$AYY,'9.-2019'!$AZD:$AZI,'9.-2019'!$BHV:$BIA,'9.-2019'!$BIF:$BIK,'9.-2019'!$BIP:$BIU,'9.-2019'!$BIZ:$BJE,'9.-2019'!$BRR:$BRW,'9.-2019'!$BSB:$BSG,'9.-2019'!$BSL:$BSQ,'9.-2019'!$BSV:$BTA,'9.-2019'!$CBN:$CBS,'9.-2019'!$CBX:$CCC,'9.-2019'!$CCH:$CCM,'9.-2019'!$CCR:$CCW,'9.-2019'!$CLJ:$CLO,'9.-2019'!$CLT:$CLY,'9.-2019'!$CMD:$CMI,'9.-2019'!$CMN:$CMS,'9.-2019'!$CVF:$CVK,'9.-2019'!$CVP:$CVU,'9.-2019'!$CVZ:$CWE,'9.-2019'!$CWJ:$CWO,'9.-2019'!$DFB:$DFG,'9.-2019'!$DFL:$DFQ,'9.-2019'!$DFV:$DGA,'9.-2019'!$DGF:$DGK,'9.-2019'!$DOX:$DPC,'9.-2019'!$DPH:$DPM,'9.-2019'!$DPR:$DPW,'9.-2019'!$DQB:$DQG,'9.-2019'!$DYT:$DYY,'9.-2019'!$DZD:$DZI,'9.-2019'!$DZN:$DZS,'9.-2019'!$DZX:$EAC,'9.-2019'!$EIP:$EIU,'9.-2019'!$EIZ:$EJE,'9.-2019'!$EJJ:$EJO,'9.-2019'!$EJT:$EJY,'9.-2019'!$ESL:$ESQ,'9.-2019'!$ESV:$ETA,'9.-2019'!$ETF:$ETK,'9.-2019'!$ETP:$ETU,'9.-2019'!$FCH:$FCM,'9.-2019'!$FCR:$FCW,'9.-2019'!$FDB:$FDG,'9.-2019'!$FDL:$FDQ,'9.-2019'!$FMD:$FMI,'9.-2019'!$FMN:$FMS,'9.-2019'!$FMX:$FNC,'9.-2019'!$FNH:$FNM,'9.-2019'!$FVZ:$FWE,'9.-2019'!$FWJ:$FWO,'9.-2019'!$FWT:$FWY,'9.-2019'!$FXD:$FXI,'9.-2019'!$GFV:$GGA,'9.-2019'!$GGF:$GGK,'9.-2019'!$GGP:$GGU,'9.-2019'!$GGZ:$GHE,'9.-2019'!$GPR:$GPW,'9.-2019'!$GQB:$GQG,'9.-2019'!$GQL:$GQQ,'9.-2019'!$GQV:$GRA,'9.-2019'!$GZN:$GZS,'9.-2019'!$GZX:$HAC,'9.-2019'!$HAH:$HAM,'9.-2019'!$HAR:$HAW,'9.-2019'!$HJJ:$HJO,'9.-2019'!$HJT:$HJY,'9.-2019'!$HKD:$HKI,'9.-2019'!$HKN:$HKS,'9.-2019'!$HTF:$HTK,'9.-2019'!$HTP:$HTU,'9.-2019'!$HTZ:$HUE,'9.-2019'!$HUJ:$HUO,'9.-2019'!$IDB:$IDG,'9.-2019'!$IDL:$IDQ,'9.-2019'!$IDV:$IEA,'9.-2019'!$IEF:$IEK,'9.-2019'!$IMX:$INC,'9.-2019'!$INH:$INM,'9.-2019'!$INR:$INW,'9.-2019'!$IOB:$IOG,'9.-2019'!$IWT:$IWY,'9.-2019'!$IXD:$IXI,'9.-2019'!$IXN:$IXS,'9.-2019'!$IXX:$IYC,'9.-2019'!$JGP:$JGU,'9.-2019'!$JGZ:$JHE,'9.-2019'!$JHJ:$JHO,'9.-2019'!$JHT:$JHY,'9.-2019'!$JQL:$JQQ,'9.-2019'!$JQV:$JRA,'9.-2019'!$JRF:$JRK,'9.-2019'!$JRP:$JRU,'9.-2019'!$KAH:$KAM,'9.-2019'!$KAR:$KAW,'9.-2019'!$KBB:$KBG,'9.-2019'!$KBL:$KBQ,'9.-2019'!$KKD:$KKI,'9.-2019'!$KKN:$KKS,'9.-2019'!$KKX:$KLC,'9.-2019'!$KLH:$KLM,'9.-2019'!$KTZ:$KUE,'9.-2019'!$KUJ:$KUO,'9.-2019'!$KUT:$KUY,'9.-2019'!$KVD:$KVI,'9.-2019'!$LDV:$LEA,'9.-2019'!$LEF:$LEK,'9.-2019'!$LEP:$LEU,'9.-2019'!$LEZ:$LFE,'9.-2019'!$LNR:$LNW,'9.-2019'!$LOB:$LOG,'9.-2019'!$LOL:$LOQ,'9.-2019'!$LOV:$LPA,'9.-2019'!$LXN:$LXS,'9.-2019'!$LXX:$LYC,'9.-2019'!$LYH:$LYM,'9.-2019'!$LYR:$LYW,'9.-2019'!$MHJ:$MHO,'9.-2019'!$MHT:$MHY,'9.-2019'!$MID:$MII,'9.-2019'!$MIN:$MIS,'9.-2019'!$MRF:$MRK,'9.-2019'!$MRP:$MRU,'9.-2019'!$MRZ:$MSE,'9.-2019'!$MSJ:$MSO,'9.-2019'!$NBB:$NBG,'9.-2019'!$NBL:$NBQ,'9.-2019'!$NBV:$NCA,'9.-2019'!$NCF:$NCK,'9.-2019'!$NKX:$NLC,'9.-2019'!$NLH:$NLM,'9.-2019'!$NLR:$NLW,'9.-2019'!$NMB:$NMG,'9.-2019'!$NUT:$NUY,'9.-2019'!$NVD:$NVI,'9.-2019'!$NVN:$NVS,'9.-2019'!$NVX:$NWC,'9.-2019'!$OEP:$OEU,'9.-2019'!$OEZ:$OFE,'9.-2019'!$OFJ:$OFO,'9.-2019'!$OFT:$OFY,'9.-2019'!$OOL:$OOQ,'9.-2019'!$OOV:$OPA,'9.-2019'!$OPF:$OPK,'9.-2019'!$OPP:$OPU,'9.-2019'!$OYH:$OYM,'9.-2019'!$OYR:$OYW,'9.-2019'!$OZB:$OZG,'9.-2019'!$OZL:$OZQ,'9.-2019'!$PID:$PII,'9.-2019'!$PIN:$PIS,'9.-2019'!$PIX:$PJC,'9.-2019'!$PJH:$PJM,'9.-2019'!$PRZ:$PSE,'9.-2019'!$PSJ:$PSO,'9.-2019'!$PST:$PSY,'9.-2019'!$PTD:$PTI,'9.-2019'!$QBV:$QCA,'9.-2019'!$QCF:$QCK,'9.-2019'!$QCP:$QCU,'9.-2019'!$QCZ:$QDE,'9.-2019'!$QLR:$QLW,'9.-2019'!$QMB:$QMG,'9.-2019'!$QML:$QMQ,'9.-2019'!$QMV:$QNA,'9.-2019'!$QVN:$QVS,'9.-2019'!$QVX:$QWC,'9.-2019'!$QWH:$QWM,'9.-2019'!$QWR:$QWW,'9.-2019'!$RFJ:$RFO,'9.-2019'!$RFT:$RFY,'9.-2019'!$RGD:$RGI,'9.-2019'!$RGN:$RGS,'9.-2019'!$RPF:$RPK,'9.-2019'!$RPP:$RPU,'9.-2019'!$RPZ:$RQE,'9.-2019'!$RQJ:$RQO,'9.-2019'!$RZB:$RZG,'9.-2019'!$RZL:$RZQ,'9.-2019'!$RZV:$SAA,'9.-2019'!$SAF:$SAK,'9.-2019'!$SIX:$SJC,'9.-2019'!$SJH:$SJM,'9.-2019'!$SJR:$SJW,'9.-2019'!$SKB:$SKG,'9.-2019'!$SST:$SSY,'9.-2019'!$STD:$STI,'9.-2019'!$STN:$STS,'9.-2019'!$STX:$SUC,'9.-2019'!$TCP:$TCU,'9.-2019'!$TCZ:$TDE,'9.-2019'!$TDJ:$TDO,'9.-2019'!$TDT:$TDY,'9.-2019'!$TML:$TMQ,'9.-2019'!$TMV:$TNA,'9.-2019'!$TNF:$TNK,'9.-2019'!$TNP:$TNU,'9.-2019'!$TWH:$TWM,'9.-2019'!$TWR:$TWW,'9.-2019'!$TXB:$TXG,'9.-2019'!$TXL:$TXQ,'9.-2019'!$UGD:$UGI,'9.-2019'!$UGN:$UGS,'9.-2019'!$UGX:$UHC,'9.-2019'!$UHH:$UHM,'9.-2019'!$UPZ:$UQE,'9.-2019'!$UQJ:$UQO,'9.-2019'!$UQT:$UQY,'9.-2019'!$URD:$URI,'9.-2019'!$UZV:$VAA,'9.-2019'!$VAF:$VAK,'9.-2019'!$VAP:$VAU,'9.-2019'!$VAZ:$VBE,'9.-2019'!$VJR:$VJW,'9.-2019'!$VKB:$VKG,'9.-2019'!$VKL:$VKQ,'9.-2019'!$VKV:$VLA,'9.-2019'!$VTN:$VTS,'9.-2019'!$VTX:$VUC,'9.-2019'!$VUH:$VUM,'9.-2019'!$VUR:$VUW,'9.-2019'!$WDJ:$WDO,'9.-2019'!$WDT:$WDY,'9.-2019'!$WED:$WEI,'9.-2019'!$WEN:$WES,'9.-2019'!$WNF:$WNK,'9.-2019'!$WNP:$WNU,'9.-2019'!$WNZ:$WOE,'9.-2019'!$WOJ:$WOO,'9.-2019'!$WXB:$WXG,'9.-2019'!$WXL:$WXQ,'9.-2019'!$WXV:$WYA,'9.-2019'!$WYF:$WYK</definedName>
    <definedName name="Z_430DC0A1_4FF6_4F3A_8B8A_55834AE0A1E2_.wvu.FilterData" localSheetId="0" hidden="1">'7.1.- 2019'!$A$14:$WWJ$69</definedName>
    <definedName name="Z_430DC0A1_4FF6_4F3A_8B8A_55834AE0A1E2_.wvu.PrintArea" localSheetId="4" hidden="1">'12.-2019'!$A$1:$C$49</definedName>
    <definedName name="Z_430DC0A1_4FF6_4F3A_8B8A_55834AE0A1E2_.wvu.PrintArea" localSheetId="0" hidden="1">'7.1.- 2019'!$A$1:$AQ$74</definedName>
    <definedName name="Z_430DC0A1_4FF6_4F3A_8B8A_55834AE0A1E2_.wvu.PrintArea" localSheetId="2" hidden="1">'8-2019'!$A$1:$O$65</definedName>
    <definedName name="Z_430DC0A1_4FF6_4F3A_8B8A_55834AE0A1E2_.wvu.PrintArea" localSheetId="3" hidden="1">'9.-2019'!$A$1:$CE$76</definedName>
    <definedName name="Z_430DC0A1_4FF6_4F3A_8B8A_55834AE0A1E2_.wvu.PrintTitles" localSheetId="0" hidden="1">'7.1.- 2019'!$11:$13</definedName>
    <definedName name="Z_430DC0A1_4FF6_4F3A_8B8A_55834AE0A1E2_.wvu.PrintTitles" localSheetId="3" hidden="1">'9.-2019'!$11:$14</definedName>
    <definedName name="Z_45A77C69_8863_4996_A598_F8FDDA1A8784_.wvu.FilterData" localSheetId="0" hidden="1">'7.1.- 2019'!$A$27:$WTG$27</definedName>
    <definedName name="Z_488954FA_431B_4C8F_8819_313BA5B5A05C_.wvu.FilterData" localSheetId="0" hidden="1">'7.1.- 2019'!$A$27:$WTG$27</definedName>
    <definedName name="Z_4DD9C286_C909_44D6_A982_36E5D864923B_.wvu.FilterData" localSheetId="0" hidden="1">'7.1.- 2019'!$A$13:$WTG$13</definedName>
    <definedName name="Z_4F0059AE_5F16_46C3_9F41_485BCF947E57_.wvu.FilterData" localSheetId="0" hidden="1">'7.1.- 2019'!$A$27:$WTG$27</definedName>
    <definedName name="Z_4F2CB0E2_F553_4FCD_B3C1_E6CD4B111E6D_.wvu.FilterData" localSheetId="0" hidden="1">'7.1.- 2019'!$A$13:$WTG$13</definedName>
    <definedName name="Z_507D8946_BEC8_4636_AC76_0A2620238DAD_.wvu.Cols" localSheetId="1" hidden="1">'7.2.-2019'!$AK:$AK</definedName>
    <definedName name="Z_507D8946_BEC8_4636_AC76_0A2620238DAD_.wvu.PrintArea" localSheetId="1" hidden="1">'7.2.-2019'!$A$1:$AI$14</definedName>
    <definedName name="Z_507D8946_BEC8_4636_AC76_0A2620238DAD_.wvu.PrintTitles" localSheetId="1" hidden="1">'7.2.-2019'!$8:$11</definedName>
    <definedName name="Z_50F52C86_AB19_4DB5_9F22_94868192EE22_.wvu.FilterData" localSheetId="0" hidden="1">'7.1.- 2019'!$A$27:$WTG$27</definedName>
    <definedName name="Z_546CF94D_5259_45CA_B92A_944CC48C48E6_.wvu.Cols" localSheetId="0" hidden="1">'7.1.- 2019'!#REF!,'7.1.- 2019'!#REF!,'7.1.- 2019'!#REF!,'7.1.- 2019'!#REF!,'7.1.- 2019'!#REF!,'7.1.- 2019'!#REF!,'7.1.- 2019'!$GL:$GL,'7.1.- 2019'!$GT:$GU,'7.1.- 2019'!$QH:$QH,'7.1.- 2019'!$QP:$QQ,'7.1.- 2019'!$AAD:$AAD,'7.1.- 2019'!$AAL:$AAM,'7.1.- 2019'!$AJZ:$AJZ,'7.1.- 2019'!$AKH:$AKI,'7.1.- 2019'!$ATV:$ATV,'7.1.- 2019'!$AUD:$AUE,'7.1.- 2019'!$BDR:$BDR,'7.1.- 2019'!$BDZ:$BEA,'7.1.- 2019'!$BNN:$BNN,'7.1.- 2019'!$BNV:$BNW,'7.1.- 2019'!$BXJ:$BXJ,'7.1.- 2019'!$BXR:$BXS,'7.1.- 2019'!$CHF:$CHF,'7.1.- 2019'!$CHN:$CHO,'7.1.- 2019'!$CRB:$CRB,'7.1.- 2019'!$CRJ:$CRK,'7.1.- 2019'!$DAX:$DAX,'7.1.- 2019'!$DBF:$DBG,'7.1.- 2019'!$DKT:$DKT,'7.1.- 2019'!$DLB:$DLC,'7.1.- 2019'!$DUP:$DUP,'7.1.- 2019'!$DUX:$DUY,'7.1.- 2019'!$EEL:$EEL,'7.1.- 2019'!$EET:$EEU,'7.1.- 2019'!$EOH:$EOH,'7.1.- 2019'!$EOP:$EOQ,'7.1.- 2019'!$EYD:$EYD,'7.1.- 2019'!$EYL:$EYM,'7.1.- 2019'!$FHZ:$FHZ,'7.1.- 2019'!$FIH:$FII,'7.1.- 2019'!$FRV:$FRV,'7.1.- 2019'!$FSD:$FSE,'7.1.- 2019'!$GBR:$GBR,'7.1.- 2019'!$GBZ:$GCA,'7.1.- 2019'!$GLN:$GLN,'7.1.- 2019'!$GLV:$GLW,'7.1.- 2019'!$GVJ:$GVJ,'7.1.- 2019'!$GVR:$GVS,'7.1.- 2019'!$HFF:$HFF,'7.1.- 2019'!$HFN:$HFO,'7.1.- 2019'!$HPB:$HPB,'7.1.- 2019'!$HPJ:$HPK,'7.1.- 2019'!$HYX:$HYX,'7.1.- 2019'!$HZF:$HZG,'7.1.- 2019'!$IIT:$IIT,'7.1.- 2019'!$IJB:$IJC,'7.1.- 2019'!$ISP:$ISP,'7.1.- 2019'!$ISX:$ISY,'7.1.- 2019'!$JCL:$JCL,'7.1.- 2019'!$JCT:$JCU,'7.1.- 2019'!$JMH:$JMH,'7.1.- 2019'!$JMP:$JMQ,'7.1.- 2019'!$JWD:$JWD,'7.1.- 2019'!$JWL:$JWM,'7.1.- 2019'!$KFZ:$KFZ,'7.1.- 2019'!$KGH:$KGI,'7.1.- 2019'!$KPV:$KPV,'7.1.- 2019'!$KQD:$KQE,'7.1.- 2019'!$KZR:$KZR,'7.1.- 2019'!$KZZ:$LAA,'7.1.- 2019'!$LJN:$LJN,'7.1.- 2019'!$LJV:$LJW,'7.1.- 2019'!$LTJ:$LTJ,'7.1.- 2019'!$LTR:$LTS,'7.1.- 2019'!$MDF:$MDF,'7.1.- 2019'!$MDN:$MDO,'7.1.- 2019'!$MNB:$MNB,'7.1.- 2019'!$MNJ:$MNK,'7.1.- 2019'!$MWX:$MWX,'7.1.- 2019'!$MXF:$MXG,'7.1.- 2019'!$NGT:$NGT,'7.1.- 2019'!$NHB:$NHC,'7.1.- 2019'!$NQP:$NQP,'7.1.- 2019'!$NQX:$NQY,'7.1.- 2019'!$OAL:$OAL,'7.1.- 2019'!$OAT:$OAU,'7.1.- 2019'!$OKH:$OKH,'7.1.- 2019'!$OKP:$OKQ,'7.1.- 2019'!$OUD:$OUD,'7.1.- 2019'!$OUL:$OUM,'7.1.- 2019'!$PDZ:$PDZ,'7.1.- 2019'!$PEH:$PEI,'7.1.- 2019'!$PNV:$PNV,'7.1.- 2019'!$POD:$POE,'7.1.- 2019'!$PXR:$PXR,'7.1.- 2019'!$PXZ:$PYA,'7.1.- 2019'!$QHN:$QHN,'7.1.- 2019'!$QHV:$QHW,'7.1.- 2019'!$QRJ:$QRJ,'7.1.- 2019'!$QRR:$QRS,'7.1.- 2019'!$RBF:$RBF,'7.1.- 2019'!$RBN:$RBO,'7.1.- 2019'!$RLB:$RLB,'7.1.- 2019'!$RLJ:$RLK,'7.1.- 2019'!$RUX:$RUX,'7.1.- 2019'!$RVF:$RVG,'7.1.- 2019'!$SET:$SET,'7.1.- 2019'!$SFB:$SFC,'7.1.- 2019'!$SOP:$SOP,'7.1.- 2019'!$SOX:$SOY,'7.1.- 2019'!$SYL:$SYL,'7.1.- 2019'!$SYT:$SYU,'7.1.- 2019'!$TIH:$TIH,'7.1.- 2019'!$TIP:$TIQ,'7.1.- 2019'!$TSD:$TSD,'7.1.- 2019'!$TSL:$TSM,'7.1.- 2019'!$UBZ:$UBZ,'7.1.- 2019'!$UCH:$UCI,'7.1.- 2019'!$ULV:$ULV,'7.1.- 2019'!$UMD:$UME,'7.1.- 2019'!$UVR:$UVR,'7.1.- 2019'!$UVZ:$UWA,'7.1.- 2019'!$VFN:$VFN,'7.1.- 2019'!$VFV:$VFW,'7.1.- 2019'!$VPJ:$VPJ,'7.1.- 2019'!$VPR:$VPS,'7.1.- 2019'!$VZF:$VZF,'7.1.- 2019'!$VZN:$VZO,'7.1.- 2019'!$WJB:$WJB,'7.1.- 2019'!$WJJ:$WJK,'7.1.- 2019'!$WSX:$WSX,'7.1.- 2019'!$WTF:$WTG</definedName>
    <definedName name="Z_546CF94D_5259_45CA_B92A_944CC48C48E6_.wvu.Cols" localSheetId="3" hidden="1">'9.-2019'!#REF!,'9.-2019'!#REF!,'9.-2019'!#REF!,'9.-2019'!#REF!,'9.-2019'!$KP:$KU,'9.-2019'!$KZ:$LE,'9.-2019'!$LJ:$LO,'9.-2019'!$LT:$LY,'9.-2019'!$UL:$UQ,'9.-2019'!$UV:$VA,'9.-2019'!$VF:$VK,'9.-2019'!$VP:$VU,'9.-2019'!$AEH:$AEM,'9.-2019'!$AER:$AEW,'9.-2019'!$AFB:$AFG,'9.-2019'!$AFL:$AFQ,'9.-2019'!$AOD:$AOI,'9.-2019'!$AON:$AOS,'9.-2019'!$AOX:$APC,'9.-2019'!$APH:$APM,'9.-2019'!$AXZ:$AYE,'9.-2019'!$AYJ:$AYO,'9.-2019'!$AYT:$AYY,'9.-2019'!$AZD:$AZI,'9.-2019'!$BHV:$BIA,'9.-2019'!$BIF:$BIK,'9.-2019'!$BIP:$BIU,'9.-2019'!$BIZ:$BJE,'9.-2019'!$BRR:$BRW,'9.-2019'!$BSB:$BSG,'9.-2019'!$BSL:$BSQ,'9.-2019'!$BSV:$BTA,'9.-2019'!$CBN:$CBS,'9.-2019'!$CBX:$CCC,'9.-2019'!$CCH:$CCM,'9.-2019'!$CCR:$CCW,'9.-2019'!$CLJ:$CLO,'9.-2019'!$CLT:$CLY,'9.-2019'!$CMD:$CMI,'9.-2019'!$CMN:$CMS,'9.-2019'!$CVF:$CVK,'9.-2019'!$CVP:$CVU,'9.-2019'!$CVZ:$CWE,'9.-2019'!$CWJ:$CWO,'9.-2019'!$DFB:$DFG,'9.-2019'!$DFL:$DFQ,'9.-2019'!$DFV:$DGA,'9.-2019'!$DGF:$DGK,'9.-2019'!$DOX:$DPC,'9.-2019'!$DPH:$DPM,'9.-2019'!$DPR:$DPW,'9.-2019'!$DQB:$DQG,'9.-2019'!$DYT:$DYY,'9.-2019'!$DZD:$DZI,'9.-2019'!$DZN:$DZS,'9.-2019'!$DZX:$EAC,'9.-2019'!$EIP:$EIU,'9.-2019'!$EIZ:$EJE,'9.-2019'!$EJJ:$EJO,'9.-2019'!$EJT:$EJY,'9.-2019'!$ESL:$ESQ,'9.-2019'!$ESV:$ETA,'9.-2019'!$ETF:$ETK,'9.-2019'!$ETP:$ETU,'9.-2019'!$FCH:$FCM,'9.-2019'!$FCR:$FCW,'9.-2019'!$FDB:$FDG,'9.-2019'!$FDL:$FDQ,'9.-2019'!$FMD:$FMI,'9.-2019'!$FMN:$FMS,'9.-2019'!$FMX:$FNC,'9.-2019'!$FNH:$FNM,'9.-2019'!$FVZ:$FWE,'9.-2019'!$FWJ:$FWO,'9.-2019'!$FWT:$FWY,'9.-2019'!$FXD:$FXI,'9.-2019'!$GFV:$GGA,'9.-2019'!$GGF:$GGK,'9.-2019'!$GGP:$GGU,'9.-2019'!$GGZ:$GHE,'9.-2019'!$GPR:$GPW,'9.-2019'!$GQB:$GQG,'9.-2019'!$GQL:$GQQ,'9.-2019'!$GQV:$GRA,'9.-2019'!$GZN:$GZS,'9.-2019'!$GZX:$HAC,'9.-2019'!$HAH:$HAM,'9.-2019'!$HAR:$HAW,'9.-2019'!$HJJ:$HJO,'9.-2019'!$HJT:$HJY,'9.-2019'!$HKD:$HKI,'9.-2019'!$HKN:$HKS,'9.-2019'!$HTF:$HTK,'9.-2019'!$HTP:$HTU,'9.-2019'!$HTZ:$HUE,'9.-2019'!$HUJ:$HUO,'9.-2019'!$IDB:$IDG,'9.-2019'!$IDL:$IDQ,'9.-2019'!$IDV:$IEA,'9.-2019'!$IEF:$IEK,'9.-2019'!$IMX:$INC,'9.-2019'!$INH:$INM,'9.-2019'!$INR:$INW,'9.-2019'!$IOB:$IOG,'9.-2019'!$IWT:$IWY,'9.-2019'!$IXD:$IXI,'9.-2019'!$IXN:$IXS,'9.-2019'!$IXX:$IYC,'9.-2019'!$JGP:$JGU,'9.-2019'!$JGZ:$JHE,'9.-2019'!$JHJ:$JHO,'9.-2019'!$JHT:$JHY,'9.-2019'!$JQL:$JQQ,'9.-2019'!$JQV:$JRA,'9.-2019'!$JRF:$JRK,'9.-2019'!$JRP:$JRU,'9.-2019'!$KAH:$KAM,'9.-2019'!$KAR:$KAW,'9.-2019'!$KBB:$KBG,'9.-2019'!$KBL:$KBQ,'9.-2019'!$KKD:$KKI,'9.-2019'!$KKN:$KKS,'9.-2019'!$KKX:$KLC,'9.-2019'!$KLH:$KLM,'9.-2019'!$KTZ:$KUE,'9.-2019'!$KUJ:$KUO,'9.-2019'!$KUT:$KUY,'9.-2019'!$KVD:$KVI,'9.-2019'!$LDV:$LEA,'9.-2019'!$LEF:$LEK,'9.-2019'!$LEP:$LEU,'9.-2019'!$LEZ:$LFE,'9.-2019'!$LNR:$LNW,'9.-2019'!$LOB:$LOG,'9.-2019'!$LOL:$LOQ,'9.-2019'!$LOV:$LPA,'9.-2019'!$LXN:$LXS,'9.-2019'!$LXX:$LYC,'9.-2019'!$LYH:$LYM,'9.-2019'!$LYR:$LYW,'9.-2019'!$MHJ:$MHO,'9.-2019'!$MHT:$MHY,'9.-2019'!$MID:$MII,'9.-2019'!$MIN:$MIS,'9.-2019'!$MRF:$MRK,'9.-2019'!$MRP:$MRU,'9.-2019'!$MRZ:$MSE,'9.-2019'!$MSJ:$MSO,'9.-2019'!$NBB:$NBG,'9.-2019'!$NBL:$NBQ,'9.-2019'!$NBV:$NCA,'9.-2019'!$NCF:$NCK,'9.-2019'!$NKX:$NLC,'9.-2019'!$NLH:$NLM,'9.-2019'!$NLR:$NLW,'9.-2019'!$NMB:$NMG,'9.-2019'!$NUT:$NUY,'9.-2019'!$NVD:$NVI,'9.-2019'!$NVN:$NVS,'9.-2019'!$NVX:$NWC,'9.-2019'!$OEP:$OEU,'9.-2019'!$OEZ:$OFE,'9.-2019'!$OFJ:$OFO,'9.-2019'!$OFT:$OFY,'9.-2019'!$OOL:$OOQ,'9.-2019'!$OOV:$OPA,'9.-2019'!$OPF:$OPK,'9.-2019'!$OPP:$OPU,'9.-2019'!$OYH:$OYM,'9.-2019'!$OYR:$OYW,'9.-2019'!$OZB:$OZG,'9.-2019'!$OZL:$OZQ,'9.-2019'!$PID:$PII,'9.-2019'!$PIN:$PIS,'9.-2019'!$PIX:$PJC,'9.-2019'!$PJH:$PJM,'9.-2019'!$PRZ:$PSE,'9.-2019'!$PSJ:$PSO,'9.-2019'!$PST:$PSY,'9.-2019'!$PTD:$PTI,'9.-2019'!$QBV:$QCA,'9.-2019'!$QCF:$QCK,'9.-2019'!$QCP:$QCU,'9.-2019'!$QCZ:$QDE,'9.-2019'!$QLR:$QLW,'9.-2019'!$QMB:$QMG,'9.-2019'!$QML:$QMQ,'9.-2019'!$QMV:$QNA,'9.-2019'!$QVN:$QVS,'9.-2019'!$QVX:$QWC,'9.-2019'!$QWH:$QWM,'9.-2019'!$QWR:$QWW,'9.-2019'!$RFJ:$RFO,'9.-2019'!$RFT:$RFY,'9.-2019'!$RGD:$RGI,'9.-2019'!$RGN:$RGS,'9.-2019'!$RPF:$RPK,'9.-2019'!$RPP:$RPU,'9.-2019'!$RPZ:$RQE,'9.-2019'!$RQJ:$RQO,'9.-2019'!$RZB:$RZG,'9.-2019'!$RZL:$RZQ,'9.-2019'!$RZV:$SAA,'9.-2019'!$SAF:$SAK,'9.-2019'!$SIX:$SJC,'9.-2019'!$SJH:$SJM,'9.-2019'!$SJR:$SJW,'9.-2019'!$SKB:$SKG,'9.-2019'!$SST:$SSY,'9.-2019'!$STD:$STI,'9.-2019'!$STN:$STS,'9.-2019'!$STX:$SUC,'9.-2019'!$TCP:$TCU,'9.-2019'!$TCZ:$TDE,'9.-2019'!$TDJ:$TDO,'9.-2019'!$TDT:$TDY,'9.-2019'!$TML:$TMQ,'9.-2019'!$TMV:$TNA,'9.-2019'!$TNF:$TNK,'9.-2019'!$TNP:$TNU,'9.-2019'!$TWH:$TWM,'9.-2019'!$TWR:$TWW,'9.-2019'!$TXB:$TXG,'9.-2019'!$TXL:$TXQ,'9.-2019'!$UGD:$UGI,'9.-2019'!$UGN:$UGS,'9.-2019'!$UGX:$UHC,'9.-2019'!$UHH:$UHM,'9.-2019'!$UPZ:$UQE,'9.-2019'!$UQJ:$UQO,'9.-2019'!$UQT:$UQY,'9.-2019'!$URD:$URI,'9.-2019'!$UZV:$VAA,'9.-2019'!$VAF:$VAK,'9.-2019'!$VAP:$VAU,'9.-2019'!$VAZ:$VBE,'9.-2019'!$VJR:$VJW,'9.-2019'!$VKB:$VKG,'9.-2019'!$VKL:$VKQ,'9.-2019'!$VKV:$VLA,'9.-2019'!$VTN:$VTS,'9.-2019'!$VTX:$VUC,'9.-2019'!$VUH:$VUM,'9.-2019'!$VUR:$VUW,'9.-2019'!$WDJ:$WDO,'9.-2019'!$WDT:$WDY,'9.-2019'!$WED:$WEI,'9.-2019'!$WEN:$WES,'9.-2019'!$WNF:$WNK,'9.-2019'!$WNP:$WNU,'9.-2019'!$WNZ:$WOE,'9.-2019'!$WOJ:$WOO,'9.-2019'!$WXB:$WXG,'9.-2019'!$WXL:$WXQ,'9.-2019'!$WXV:$WYA,'9.-2019'!$WYF:$WYK</definedName>
    <definedName name="Z_546CF94D_5259_45CA_B92A_944CC48C48E6_.wvu.PrintArea" localSheetId="0" hidden="1">'7.1.- 2019'!$A$9:$N$69</definedName>
    <definedName name="Z_546CF94D_5259_45CA_B92A_944CC48C48E6_.wvu.PrintTitles" localSheetId="0" hidden="1">'7.1.- 2019'!$11:$13</definedName>
    <definedName name="Z_546CF94D_5259_45CA_B92A_944CC48C48E6_.wvu.PrintTitles" localSheetId="3" hidden="1">'9.-2019'!$11:$14</definedName>
    <definedName name="Z_546CF94D_5259_45CA_B92A_944CC48C48E6_.wvu.Rows" localSheetId="0" hidden="1">'7.1.- 2019'!#REF!,'7.1.- 2019'!#REF!</definedName>
    <definedName name="Z_546CF94D_5259_45CA_B92A_944CC48C48E6_.wvu.Rows" localSheetId="3" hidden="1">'9.-2019'!#REF!</definedName>
    <definedName name="Z_55213257_D1F7_4B1A_9AA9_F89D9F64C8CD_.wvu.FilterData" localSheetId="0" hidden="1">'7.1.- 2019'!$A$27:$WTG$27</definedName>
    <definedName name="Z_58080A4F_5D0A_42BD_8F9A_2016F459F436_.wvu.FilterData" localSheetId="0" hidden="1">'7.1.- 2019'!$A$27:$WTG$27</definedName>
    <definedName name="Z_5FFFCFD0_0A64_4576_B374_BFC41EDA0553_.wvu.Cols" localSheetId="0" hidden="1">'7.1.- 2019'!$GL:$GL,'7.1.- 2019'!$GT:$GU,'7.1.- 2019'!$QH:$QH,'7.1.- 2019'!$QP:$QQ,'7.1.- 2019'!$AAD:$AAD,'7.1.- 2019'!$AAL:$AAM,'7.1.- 2019'!$AJZ:$AJZ,'7.1.- 2019'!$AKH:$AKI,'7.1.- 2019'!$ATV:$ATV,'7.1.- 2019'!$AUD:$AUE,'7.1.- 2019'!$BDR:$BDR,'7.1.- 2019'!$BDZ:$BEA,'7.1.- 2019'!$BNN:$BNN,'7.1.- 2019'!$BNV:$BNW,'7.1.- 2019'!$BXJ:$BXJ,'7.1.- 2019'!$BXR:$BXS,'7.1.- 2019'!$CHF:$CHF,'7.1.- 2019'!$CHN:$CHO,'7.1.- 2019'!$CRB:$CRB,'7.1.- 2019'!$CRJ:$CRK,'7.1.- 2019'!$DAX:$DAX,'7.1.- 2019'!$DBF:$DBG,'7.1.- 2019'!$DKT:$DKT,'7.1.- 2019'!$DLB:$DLC,'7.1.- 2019'!$DUP:$DUP,'7.1.- 2019'!$DUX:$DUY,'7.1.- 2019'!$EEL:$EEL,'7.1.- 2019'!$EET:$EEU,'7.1.- 2019'!$EOH:$EOH,'7.1.- 2019'!$EOP:$EOQ,'7.1.- 2019'!$EYD:$EYD,'7.1.- 2019'!$EYL:$EYM,'7.1.- 2019'!$FHZ:$FHZ,'7.1.- 2019'!$FIH:$FII,'7.1.- 2019'!$FRV:$FRV,'7.1.- 2019'!$FSD:$FSE,'7.1.- 2019'!$GBR:$GBR,'7.1.- 2019'!$GBZ:$GCA,'7.1.- 2019'!$GLN:$GLN,'7.1.- 2019'!$GLV:$GLW,'7.1.- 2019'!$GVJ:$GVJ,'7.1.- 2019'!$GVR:$GVS,'7.1.- 2019'!$HFF:$HFF,'7.1.- 2019'!$HFN:$HFO,'7.1.- 2019'!$HPB:$HPB,'7.1.- 2019'!$HPJ:$HPK,'7.1.- 2019'!$HYX:$HYX,'7.1.- 2019'!$HZF:$HZG,'7.1.- 2019'!$IIT:$IIT,'7.1.- 2019'!$IJB:$IJC,'7.1.- 2019'!$ISP:$ISP,'7.1.- 2019'!$ISX:$ISY,'7.1.- 2019'!$JCL:$JCL,'7.1.- 2019'!$JCT:$JCU,'7.1.- 2019'!$JMH:$JMH,'7.1.- 2019'!$JMP:$JMQ,'7.1.- 2019'!$JWD:$JWD,'7.1.- 2019'!$JWL:$JWM,'7.1.- 2019'!$KFZ:$KFZ,'7.1.- 2019'!$KGH:$KGI,'7.1.- 2019'!$KPV:$KPV,'7.1.- 2019'!$KQD:$KQE,'7.1.- 2019'!$KZR:$KZR,'7.1.- 2019'!$KZZ:$LAA,'7.1.- 2019'!$LJN:$LJN,'7.1.- 2019'!$LJV:$LJW,'7.1.- 2019'!$LTJ:$LTJ,'7.1.- 2019'!$LTR:$LTS,'7.1.- 2019'!$MDF:$MDF,'7.1.- 2019'!$MDN:$MDO,'7.1.- 2019'!$MNB:$MNB,'7.1.- 2019'!$MNJ:$MNK,'7.1.- 2019'!$MWX:$MWX,'7.1.- 2019'!$MXF:$MXG,'7.1.- 2019'!$NGT:$NGT,'7.1.- 2019'!$NHB:$NHC,'7.1.- 2019'!$NQP:$NQP,'7.1.- 2019'!$NQX:$NQY,'7.1.- 2019'!$OAL:$OAL,'7.1.- 2019'!$OAT:$OAU,'7.1.- 2019'!$OKH:$OKH,'7.1.- 2019'!$OKP:$OKQ,'7.1.- 2019'!$OUD:$OUD,'7.1.- 2019'!$OUL:$OUM,'7.1.- 2019'!$PDZ:$PDZ,'7.1.- 2019'!$PEH:$PEI,'7.1.- 2019'!$PNV:$PNV,'7.1.- 2019'!$POD:$POE,'7.1.- 2019'!$PXR:$PXR,'7.1.- 2019'!$PXZ:$PYA,'7.1.- 2019'!$QHN:$QHN,'7.1.- 2019'!$QHV:$QHW,'7.1.- 2019'!$QRJ:$QRJ,'7.1.- 2019'!$QRR:$QRS,'7.1.- 2019'!$RBF:$RBF,'7.1.- 2019'!$RBN:$RBO,'7.1.- 2019'!$RLB:$RLB,'7.1.- 2019'!$RLJ:$RLK,'7.1.- 2019'!$RUX:$RUX,'7.1.- 2019'!$RVF:$RVG,'7.1.- 2019'!$SET:$SET,'7.1.- 2019'!$SFB:$SFC,'7.1.- 2019'!$SOP:$SOP,'7.1.- 2019'!$SOX:$SOY,'7.1.- 2019'!$SYL:$SYL,'7.1.- 2019'!$SYT:$SYU,'7.1.- 2019'!$TIH:$TIH,'7.1.- 2019'!$TIP:$TIQ,'7.1.- 2019'!$TSD:$TSD,'7.1.- 2019'!$TSL:$TSM,'7.1.- 2019'!$UBZ:$UBZ,'7.1.- 2019'!$UCH:$UCI,'7.1.- 2019'!$ULV:$ULV,'7.1.- 2019'!$UMD:$UME,'7.1.- 2019'!$UVR:$UVR,'7.1.- 2019'!$UVZ:$UWA,'7.1.- 2019'!$VFN:$VFN,'7.1.- 2019'!$VFV:$VFW,'7.1.- 2019'!$VPJ:$VPJ,'7.1.- 2019'!$VPR:$VPS,'7.1.- 2019'!$VZF:$VZF,'7.1.- 2019'!$VZN:$VZO,'7.1.- 2019'!$WJB:$WJB,'7.1.- 2019'!$WJJ:$WJK,'7.1.- 2019'!$WSX:$WSX,'7.1.- 2019'!$WTF:$WTG</definedName>
    <definedName name="Z_5FFFCFD0_0A64_4576_B374_BFC41EDA0553_.wvu.Cols" localSheetId="1" hidden="1">'7.2.-2019'!$W:$Z</definedName>
    <definedName name="Z_5FFFCFD0_0A64_4576_B374_BFC41EDA0553_.wvu.Cols" localSheetId="3" hidden="1">'9.-2019'!#REF!,'9.-2019'!#REF!,'9.-2019'!#REF!,'9.-2019'!#REF!,'9.-2019'!$KP:$KU,'9.-2019'!$KZ:$LE,'9.-2019'!$LJ:$LO,'9.-2019'!$LT:$LY,'9.-2019'!$UL:$UQ,'9.-2019'!$UV:$VA,'9.-2019'!$VF:$VK,'9.-2019'!$VP:$VU,'9.-2019'!$AEH:$AEM,'9.-2019'!$AER:$AEW,'9.-2019'!$AFB:$AFG,'9.-2019'!$AFL:$AFQ,'9.-2019'!$AOD:$AOI,'9.-2019'!$AON:$AOS,'9.-2019'!$AOX:$APC,'9.-2019'!$APH:$APM,'9.-2019'!$AXZ:$AYE,'9.-2019'!$AYJ:$AYO,'9.-2019'!$AYT:$AYY,'9.-2019'!$AZD:$AZI,'9.-2019'!$BHV:$BIA,'9.-2019'!$BIF:$BIK,'9.-2019'!$BIP:$BIU,'9.-2019'!$BIZ:$BJE,'9.-2019'!$BRR:$BRW,'9.-2019'!$BSB:$BSG,'9.-2019'!$BSL:$BSQ,'9.-2019'!$BSV:$BTA,'9.-2019'!$CBN:$CBS,'9.-2019'!$CBX:$CCC,'9.-2019'!$CCH:$CCM,'9.-2019'!$CCR:$CCW,'9.-2019'!$CLJ:$CLO,'9.-2019'!$CLT:$CLY,'9.-2019'!$CMD:$CMI,'9.-2019'!$CMN:$CMS,'9.-2019'!$CVF:$CVK,'9.-2019'!$CVP:$CVU,'9.-2019'!$CVZ:$CWE,'9.-2019'!$CWJ:$CWO,'9.-2019'!$DFB:$DFG,'9.-2019'!$DFL:$DFQ,'9.-2019'!$DFV:$DGA,'9.-2019'!$DGF:$DGK,'9.-2019'!$DOX:$DPC,'9.-2019'!$DPH:$DPM,'9.-2019'!$DPR:$DPW,'9.-2019'!$DQB:$DQG,'9.-2019'!$DYT:$DYY,'9.-2019'!$DZD:$DZI,'9.-2019'!$DZN:$DZS,'9.-2019'!$DZX:$EAC,'9.-2019'!$EIP:$EIU,'9.-2019'!$EIZ:$EJE,'9.-2019'!$EJJ:$EJO,'9.-2019'!$EJT:$EJY,'9.-2019'!$ESL:$ESQ,'9.-2019'!$ESV:$ETA,'9.-2019'!$ETF:$ETK,'9.-2019'!$ETP:$ETU,'9.-2019'!$FCH:$FCM,'9.-2019'!$FCR:$FCW,'9.-2019'!$FDB:$FDG,'9.-2019'!$FDL:$FDQ,'9.-2019'!$FMD:$FMI,'9.-2019'!$FMN:$FMS,'9.-2019'!$FMX:$FNC,'9.-2019'!$FNH:$FNM,'9.-2019'!$FVZ:$FWE,'9.-2019'!$FWJ:$FWO,'9.-2019'!$FWT:$FWY,'9.-2019'!$FXD:$FXI,'9.-2019'!$GFV:$GGA,'9.-2019'!$GGF:$GGK,'9.-2019'!$GGP:$GGU,'9.-2019'!$GGZ:$GHE,'9.-2019'!$GPR:$GPW,'9.-2019'!$GQB:$GQG,'9.-2019'!$GQL:$GQQ,'9.-2019'!$GQV:$GRA,'9.-2019'!$GZN:$GZS,'9.-2019'!$GZX:$HAC,'9.-2019'!$HAH:$HAM,'9.-2019'!$HAR:$HAW,'9.-2019'!$HJJ:$HJO,'9.-2019'!$HJT:$HJY,'9.-2019'!$HKD:$HKI,'9.-2019'!$HKN:$HKS,'9.-2019'!$HTF:$HTK,'9.-2019'!$HTP:$HTU,'9.-2019'!$HTZ:$HUE,'9.-2019'!$HUJ:$HUO,'9.-2019'!$IDB:$IDG,'9.-2019'!$IDL:$IDQ,'9.-2019'!$IDV:$IEA,'9.-2019'!$IEF:$IEK,'9.-2019'!$IMX:$INC,'9.-2019'!$INH:$INM,'9.-2019'!$INR:$INW,'9.-2019'!$IOB:$IOG,'9.-2019'!$IWT:$IWY,'9.-2019'!$IXD:$IXI,'9.-2019'!$IXN:$IXS,'9.-2019'!$IXX:$IYC,'9.-2019'!$JGP:$JGU,'9.-2019'!$JGZ:$JHE,'9.-2019'!$JHJ:$JHO,'9.-2019'!$JHT:$JHY,'9.-2019'!$JQL:$JQQ,'9.-2019'!$JQV:$JRA,'9.-2019'!$JRF:$JRK,'9.-2019'!$JRP:$JRU,'9.-2019'!$KAH:$KAM,'9.-2019'!$KAR:$KAW,'9.-2019'!$KBB:$KBG,'9.-2019'!$KBL:$KBQ,'9.-2019'!$KKD:$KKI,'9.-2019'!$KKN:$KKS,'9.-2019'!$KKX:$KLC,'9.-2019'!$KLH:$KLM,'9.-2019'!$KTZ:$KUE,'9.-2019'!$KUJ:$KUO,'9.-2019'!$KUT:$KUY,'9.-2019'!$KVD:$KVI,'9.-2019'!$LDV:$LEA,'9.-2019'!$LEF:$LEK,'9.-2019'!$LEP:$LEU,'9.-2019'!$LEZ:$LFE,'9.-2019'!$LNR:$LNW,'9.-2019'!$LOB:$LOG,'9.-2019'!$LOL:$LOQ,'9.-2019'!$LOV:$LPA,'9.-2019'!$LXN:$LXS,'9.-2019'!$LXX:$LYC,'9.-2019'!$LYH:$LYM,'9.-2019'!$LYR:$LYW,'9.-2019'!$MHJ:$MHO,'9.-2019'!$MHT:$MHY,'9.-2019'!$MID:$MII,'9.-2019'!$MIN:$MIS,'9.-2019'!$MRF:$MRK,'9.-2019'!$MRP:$MRU,'9.-2019'!$MRZ:$MSE,'9.-2019'!$MSJ:$MSO,'9.-2019'!$NBB:$NBG,'9.-2019'!$NBL:$NBQ,'9.-2019'!$NBV:$NCA,'9.-2019'!$NCF:$NCK,'9.-2019'!$NKX:$NLC,'9.-2019'!$NLH:$NLM,'9.-2019'!$NLR:$NLW,'9.-2019'!$NMB:$NMG,'9.-2019'!$NUT:$NUY,'9.-2019'!$NVD:$NVI,'9.-2019'!$NVN:$NVS,'9.-2019'!$NVX:$NWC,'9.-2019'!$OEP:$OEU,'9.-2019'!$OEZ:$OFE,'9.-2019'!$OFJ:$OFO,'9.-2019'!$OFT:$OFY,'9.-2019'!$OOL:$OOQ,'9.-2019'!$OOV:$OPA,'9.-2019'!$OPF:$OPK,'9.-2019'!$OPP:$OPU,'9.-2019'!$OYH:$OYM,'9.-2019'!$OYR:$OYW,'9.-2019'!$OZB:$OZG,'9.-2019'!$OZL:$OZQ,'9.-2019'!$PID:$PII,'9.-2019'!$PIN:$PIS,'9.-2019'!$PIX:$PJC,'9.-2019'!$PJH:$PJM,'9.-2019'!$PRZ:$PSE,'9.-2019'!$PSJ:$PSO,'9.-2019'!$PST:$PSY,'9.-2019'!$PTD:$PTI,'9.-2019'!$QBV:$QCA,'9.-2019'!$QCF:$QCK,'9.-2019'!$QCP:$QCU,'9.-2019'!$QCZ:$QDE,'9.-2019'!$QLR:$QLW,'9.-2019'!$QMB:$QMG,'9.-2019'!$QML:$QMQ,'9.-2019'!$QMV:$QNA,'9.-2019'!$QVN:$QVS,'9.-2019'!$QVX:$QWC,'9.-2019'!$QWH:$QWM,'9.-2019'!$QWR:$QWW,'9.-2019'!$RFJ:$RFO,'9.-2019'!$RFT:$RFY,'9.-2019'!$RGD:$RGI,'9.-2019'!$RGN:$RGS,'9.-2019'!$RPF:$RPK,'9.-2019'!$RPP:$RPU,'9.-2019'!$RPZ:$RQE,'9.-2019'!$RQJ:$RQO,'9.-2019'!$RZB:$RZG,'9.-2019'!$RZL:$RZQ,'9.-2019'!$RZV:$SAA,'9.-2019'!$SAF:$SAK,'9.-2019'!$SIX:$SJC,'9.-2019'!$SJH:$SJM,'9.-2019'!$SJR:$SJW,'9.-2019'!$SKB:$SKG,'9.-2019'!$SST:$SSY,'9.-2019'!$STD:$STI,'9.-2019'!$STN:$STS,'9.-2019'!$STX:$SUC,'9.-2019'!$TCP:$TCU,'9.-2019'!$TCZ:$TDE,'9.-2019'!$TDJ:$TDO,'9.-2019'!$TDT:$TDY,'9.-2019'!$TML:$TMQ,'9.-2019'!$TMV:$TNA,'9.-2019'!$TNF:$TNK,'9.-2019'!$TNP:$TNU,'9.-2019'!$TWH:$TWM,'9.-2019'!$TWR:$TWW,'9.-2019'!$TXB:$TXG,'9.-2019'!$TXL:$TXQ,'9.-2019'!$UGD:$UGI,'9.-2019'!$UGN:$UGS,'9.-2019'!$UGX:$UHC,'9.-2019'!$UHH:$UHM,'9.-2019'!$UPZ:$UQE,'9.-2019'!$UQJ:$UQO,'9.-2019'!$UQT:$UQY,'9.-2019'!$URD:$URI,'9.-2019'!$UZV:$VAA,'9.-2019'!$VAF:$VAK,'9.-2019'!$VAP:$VAU,'9.-2019'!$VAZ:$VBE,'9.-2019'!$VJR:$VJW,'9.-2019'!$VKB:$VKG,'9.-2019'!$VKL:$VKQ,'9.-2019'!$VKV:$VLA,'9.-2019'!$VTN:$VTS,'9.-2019'!$VTX:$VUC,'9.-2019'!$VUH:$VUM,'9.-2019'!$VUR:$VUW,'9.-2019'!$WDJ:$WDO,'9.-2019'!$WDT:$WDY,'9.-2019'!$WED:$WEI,'9.-2019'!$WEN:$WES,'9.-2019'!$WNF:$WNK,'9.-2019'!$WNP:$WNU,'9.-2019'!$WNZ:$WOE,'9.-2019'!$WOJ:$WOO,'9.-2019'!$WXB:$WXG,'9.-2019'!$WXL:$WXQ,'9.-2019'!$WXV:$WYA,'9.-2019'!$WYF:$WYK</definedName>
    <definedName name="Z_5FFFCFD0_0A64_4576_B374_BFC41EDA0553_.wvu.FilterData" localSheetId="0" hidden="1">'7.1.- 2019'!$A$27:$WTG$27</definedName>
    <definedName name="Z_5FFFCFD0_0A64_4576_B374_BFC41EDA0553_.wvu.PrintArea" localSheetId="4" hidden="1">'12.-2019'!$A$1:$C$44</definedName>
    <definedName name="Z_5FFFCFD0_0A64_4576_B374_BFC41EDA0553_.wvu.PrintArea" localSheetId="0" hidden="1">'7.1.- 2019'!$A$9:$N$69</definedName>
    <definedName name="Z_5FFFCFD0_0A64_4576_B374_BFC41EDA0553_.wvu.PrintArea" localSheetId="1" hidden="1">'7.2.-2019'!$A$7:$AK$14</definedName>
    <definedName name="Z_5FFFCFD0_0A64_4576_B374_BFC41EDA0553_.wvu.PrintArea" localSheetId="3" hidden="1">'9.-2019'!$A$1:$CE$72</definedName>
    <definedName name="Z_5FFFCFD0_0A64_4576_B374_BFC41EDA0553_.wvu.PrintTitles" localSheetId="0" hidden="1">'7.1.- 2019'!$11:$13</definedName>
    <definedName name="Z_5FFFCFD0_0A64_4576_B374_BFC41EDA0553_.wvu.PrintTitles" localSheetId="1" hidden="1">'7.2.-2019'!$8:$11</definedName>
    <definedName name="Z_5FFFCFD0_0A64_4576_B374_BFC41EDA0553_.wvu.PrintTitles" localSheetId="3" hidden="1">'9.-2019'!$11:$14</definedName>
    <definedName name="Z_5FFFCFD0_0A64_4576_B374_BFC41EDA0553_.wvu.Rows" localSheetId="4" hidden="1">'12.-2019'!$4:$4</definedName>
    <definedName name="Z_5FFFCFD0_0A64_4576_B374_BFC41EDA0553_.wvu.Rows" localSheetId="3" hidden="1">'9.-2019'!#REF!</definedName>
    <definedName name="Z_65C2B1D6_D846_4014_A3C6_9CCC668C641D_.wvu.FilterData" localSheetId="0" hidden="1">'7.1.- 2019'!$A$27:$WTG$27</definedName>
    <definedName name="Z_677D5356_0301_4B41_B787_A1266F66B912_.wvu.FilterData" localSheetId="0" hidden="1">'7.1.- 2019'!$A$27:$WTG$27</definedName>
    <definedName name="Z_6F06BF09_43DA_4976_BF0E_D602B12E1865_.wvu.Cols" localSheetId="0" hidden="1">'7.1.- 2019'!#REF!,'7.1.- 2019'!#REF!,'7.1.- 2019'!#REF!,'7.1.- 2019'!#REF!,'7.1.- 2019'!#REF!,'7.1.- 2019'!#REF!,'7.1.- 2019'!#REF!,'7.1.- 2019'!#REF!,'7.1.- 2019'!#REF!,'7.1.- 2019'!$GL:$GL,'7.1.- 2019'!$GT:$GU,'7.1.- 2019'!$QH:$QH,'7.1.- 2019'!$QP:$QQ,'7.1.- 2019'!$AAD:$AAD,'7.1.- 2019'!$AAL:$AAM,'7.1.- 2019'!$AJZ:$AJZ,'7.1.- 2019'!$AKH:$AKI,'7.1.- 2019'!$ATV:$ATV,'7.1.- 2019'!$AUD:$AUE,'7.1.- 2019'!$BDR:$BDR,'7.1.- 2019'!$BDZ:$BEA,'7.1.- 2019'!$BNN:$BNN,'7.1.- 2019'!$BNV:$BNW,'7.1.- 2019'!$BXJ:$BXJ,'7.1.- 2019'!$BXR:$BXS,'7.1.- 2019'!$CHF:$CHF,'7.1.- 2019'!$CHN:$CHO,'7.1.- 2019'!$CRB:$CRB,'7.1.- 2019'!$CRJ:$CRK,'7.1.- 2019'!$DAX:$DAX,'7.1.- 2019'!$DBF:$DBG,'7.1.- 2019'!$DKT:$DKT,'7.1.- 2019'!$DLB:$DLC,'7.1.- 2019'!$DUP:$DUP,'7.1.- 2019'!$DUX:$DUY,'7.1.- 2019'!$EEL:$EEL,'7.1.- 2019'!$EET:$EEU,'7.1.- 2019'!$EOH:$EOH,'7.1.- 2019'!$EOP:$EOQ,'7.1.- 2019'!$EYD:$EYD,'7.1.- 2019'!$EYL:$EYM,'7.1.- 2019'!$FHZ:$FHZ,'7.1.- 2019'!$FIH:$FII,'7.1.- 2019'!$FRV:$FRV,'7.1.- 2019'!$FSD:$FSE,'7.1.- 2019'!$GBR:$GBR,'7.1.- 2019'!$GBZ:$GCA,'7.1.- 2019'!$GLN:$GLN,'7.1.- 2019'!$GLV:$GLW,'7.1.- 2019'!$GVJ:$GVJ,'7.1.- 2019'!$GVR:$GVS,'7.1.- 2019'!$HFF:$HFF,'7.1.- 2019'!$HFN:$HFO,'7.1.- 2019'!$HPB:$HPB,'7.1.- 2019'!$HPJ:$HPK,'7.1.- 2019'!$HYX:$HYX,'7.1.- 2019'!$HZF:$HZG,'7.1.- 2019'!$IIT:$IIT,'7.1.- 2019'!$IJB:$IJC,'7.1.- 2019'!$ISP:$ISP,'7.1.- 2019'!$ISX:$ISY,'7.1.- 2019'!$JCL:$JCL,'7.1.- 2019'!$JCT:$JCU,'7.1.- 2019'!$JMH:$JMH,'7.1.- 2019'!$JMP:$JMQ,'7.1.- 2019'!$JWD:$JWD,'7.1.- 2019'!$JWL:$JWM,'7.1.- 2019'!$KFZ:$KFZ,'7.1.- 2019'!$KGH:$KGI,'7.1.- 2019'!$KPV:$KPV,'7.1.- 2019'!$KQD:$KQE,'7.1.- 2019'!$KZR:$KZR,'7.1.- 2019'!$KZZ:$LAA,'7.1.- 2019'!$LJN:$LJN,'7.1.- 2019'!$LJV:$LJW,'7.1.- 2019'!$LTJ:$LTJ,'7.1.- 2019'!$LTR:$LTS,'7.1.- 2019'!$MDF:$MDF,'7.1.- 2019'!$MDN:$MDO,'7.1.- 2019'!$MNB:$MNB,'7.1.- 2019'!$MNJ:$MNK,'7.1.- 2019'!$MWX:$MWX,'7.1.- 2019'!$MXF:$MXG,'7.1.- 2019'!$NGT:$NGT,'7.1.- 2019'!$NHB:$NHC,'7.1.- 2019'!$NQP:$NQP,'7.1.- 2019'!$NQX:$NQY,'7.1.- 2019'!$OAL:$OAL,'7.1.- 2019'!$OAT:$OAU,'7.1.- 2019'!$OKH:$OKH,'7.1.- 2019'!$OKP:$OKQ,'7.1.- 2019'!$OUD:$OUD,'7.1.- 2019'!$OUL:$OUM,'7.1.- 2019'!$PDZ:$PDZ,'7.1.- 2019'!$PEH:$PEI,'7.1.- 2019'!$PNV:$PNV,'7.1.- 2019'!$POD:$POE,'7.1.- 2019'!$PXR:$PXR,'7.1.- 2019'!$PXZ:$PYA,'7.1.- 2019'!$QHN:$QHN,'7.1.- 2019'!$QHV:$QHW,'7.1.- 2019'!$QRJ:$QRJ,'7.1.- 2019'!$QRR:$QRS,'7.1.- 2019'!$RBF:$RBF,'7.1.- 2019'!$RBN:$RBO,'7.1.- 2019'!$RLB:$RLB,'7.1.- 2019'!$RLJ:$RLK,'7.1.- 2019'!$RUX:$RUX,'7.1.- 2019'!$RVF:$RVG,'7.1.- 2019'!$SET:$SET,'7.1.- 2019'!$SFB:$SFC,'7.1.- 2019'!$SOP:$SOP,'7.1.- 2019'!$SOX:$SOY,'7.1.- 2019'!$SYL:$SYL,'7.1.- 2019'!$SYT:$SYU,'7.1.- 2019'!$TIH:$TIH,'7.1.- 2019'!$TIP:$TIQ,'7.1.- 2019'!$TSD:$TSD,'7.1.- 2019'!$TSL:$TSM,'7.1.- 2019'!$UBZ:$UBZ,'7.1.- 2019'!$UCH:$UCI,'7.1.- 2019'!$ULV:$ULV,'7.1.- 2019'!$UMD:$UME,'7.1.- 2019'!$UVR:$UVR,'7.1.- 2019'!$UVZ:$UWA,'7.1.- 2019'!$VFN:$VFN,'7.1.- 2019'!$VFV:$VFW,'7.1.- 2019'!$VPJ:$VPJ,'7.1.- 2019'!$VPR:$VPS,'7.1.- 2019'!$VZF:$VZF,'7.1.- 2019'!$VZN:$VZO,'7.1.- 2019'!$WJB:$WJB,'7.1.- 2019'!$WJJ:$WJK,'7.1.- 2019'!$WSX:$WSX,'7.1.- 2019'!$WTF:$WTG</definedName>
    <definedName name="Z_6F06BF09_43DA_4976_BF0E_D602B12E1865_.wvu.Cols" localSheetId="3" hidden="1">'9.-2019'!$KP:$KU,'9.-2019'!$KZ:$LE,'9.-2019'!$LJ:$LO,'9.-2019'!$LT:$LY,'9.-2019'!$UL:$UQ,'9.-2019'!$UV:$VA,'9.-2019'!$VF:$VK,'9.-2019'!$VP:$VU,'9.-2019'!$AEH:$AEM,'9.-2019'!$AER:$AEW,'9.-2019'!$AFB:$AFG,'9.-2019'!$AFL:$AFQ,'9.-2019'!$AOD:$AOI,'9.-2019'!$AON:$AOS,'9.-2019'!$AOX:$APC,'9.-2019'!$APH:$APM,'9.-2019'!$AXZ:$AYE,'9.-2019'!$AYJ:$AYO,'9.-2019'!$AYT:$AYY,'9.-2019'!$AZD:$AZI,'9.-2019'!$BHV:$BIA,'9.-2019'!$BIF:$BIK,'9.-2019'!$BIP:$BIU,'9.-2019'!$BIZ:$BJE,'9.-2019'!$BRR:$BRW,'9.-2019'!$BSB:$BSG,'9.-2019'!$BSL:$BSQ,'9.-2019'!$BSV:$BTA,'9.-2019'!$CBN:$CBS,'9.-2019'!$CBX:$CCC,'9.-2019'!$CCH:$CCM,'9.-2019'!$CCR:$CCW,'9.-2019'!$CLJ:$CLO,'9.-2019'!$CLT:$CLY,'9.-2019'!$CMD:$CMI,'9.-2019'!$CMN:$CMS,'9.-2019'!$CVF:$CVK,'9.-2019'!$CVP:$CVU,'9.-2019'!$CVZ:$CWE,'9.-2019'!$CWJ:$CWO,'9.-2019'!$DFB:$DFG,'9.-2019'!$DFL:$DFQ,'9.-2019'!$DFV:$DGA,'9.-2019'!$DGF:$DGK,'9.-2019'!$DOX:$DPC,'9.-2019'!$DPH:$DPM,'9.-2019'!$DPR:$DPW,'9.-2019'!$DQB:$DQG,'9.-2019'!$DYT:$DYY,'9.-2019'!$DZD:$DZI,'9.-2019'!$DZN:$DZS,'9.-2019'!$DZX:$EAC,'9.-2019'!$EIP:$EIU,'9.-2019'!$EIZ:$EJE,'9.-2019'!$EJJ:$EJO,'9.-2019'!$EJT:$EJY,'9.-2019'!$ESL:$ESQ,'9.-2019'!$ESV:$ETA,'9.-2019'!$ETF:$ETK,'9.-2019'!$ETP:$ETU,'9.-2019'!$FCH:$FCM,'9.-2019'!$FCR:$FCW,'9.-2019'!$FDB:$FDG,'9.-2019'!$FDL:$FDQ,'9.-2019'!$FMD:$FMI,'9.-2019'!$FMN:$FMS,'9.-2019'!$FMX:$FNC,'9.-2019'!$FNH:$FNM,'9.-2019'!$FVZ:$FWE,'9.-2019'!$FWJ:$FWO,'9.-2019'!$FWT:$FWY,'9.-2019'!$FXD:$FXI,'9.-2019'!$GFV:$GGA,'9.-2019'!$GGF:$GGK,'9.-2019'!$GGP:$GGU,'9.-2019'!$GGZ:$GHE,'9.-2019'!$GPR:$GPW,'9.-2019'!$GQB:$GQG,'9.-2019'!$GQL:$GQQ,'9.-2019'!$GQV:$GRA,'9.-2019'!$GZN:$GZS,'9.-2019'!$GZX:$HAC,'9.-2019'!$HAH:$HAM,'9.-2019'!$HAR:$HAW,'9.-2019'!$HJJ:$HJO,'9.-2019'!$HJT:$HJY,'9.-2019'!$HKD:$HKI,'9.-2019'!$HKN:$HKS,'9.-2019'!$HTF:$HTK,'9.-2019'!$HTP:$HTU,'9.-2019'!$HTZ:$HUE,'9.-2019'!$HUJ:$HUO,'9.-2019'!$IDB:$IDG,'9.-2019'!$IDL:$IDQ,'9.-2019'!$IDV:$IEA,'9.-2019'!$IEF:$IEK,'9.-2019'!$IMX:$INC,'9.-2019'!$INH:$INM,'9.-2019'!$INR:$INW,'9.-2019'!$IOB:$IOG,'9.-2019'!$IWT:$IWY,'9.-2019'!$IXD:$IXI,'9.-2019'!$IXN:$IXS,'9.-2019'!$IXX:$IYC,'9.-2019'!$JGP:$JGU,'9.-2019'!$JGZ:$JHE,'9.-2019'!$JHJ:$JHO,'9.-2019'!$JHT:$JHY,'9.-2019'!$JQL:$JQQ,'9.-2019'!$JQV:$JRA,'9.-2019'!$JRF:$JRK,'9.-2019'!$JRP:$JRU,'9.-2019'!$KAH:$KAM,'9.-2019'!$KAR:$KAW,'9.-2019'!$KBB:$KBG,'9.-2019'!$KBL:$KBQ,'9.-2019'!$KKD:$KKI,'9.-2019'!$KKN:$KKS,'9.-2019'!$KKX:$KLC,'9.-2019'!$KLH:$KLM,'9.-2019'!$KTZ:$KUE,'9.-2019'!$KUJ:$KUO,'9.-2019'!$KUT:$KUY,'9.-2019'!$KVD:$KVI,'9.-2019'!$LDV:$LEA,'9.-2019'!$LEF:$LEK,'9.-2019'!$LEP:$LEU,'9.-2019'!$LEZ:$LFE,'9.-2019'!$LNR:$LNW,'9.-2019'!$LOB:$LOG,'9.-2019'!$LOL:$LOQ,'9.-2019'!$LOV:$LPA,'9.-2019'!$LXN:$LXS,'9.-2019'!$LXX:$LYC,'9.-2019'!$LYH:$LYM,'9.-2019'!$LYR:$LYW,'9.-2019'!$MHJ:$MHO,'9.-2019'!$MHT:$MHY,'9.-2019'!$MID:$MII,'9.-2019'!$MIN:$MIS,'9.-2019'!$MRF:$MRK,'9.-2019'!$MRP:$MRU,'9.-2019'!$MRZ:$MSE,'9.-2019'!$MSJ:$MSO,'9.-2019'!$NBB:$NBG,'9.-2019'!$NBL:$NBQ,'9.-2019'!$NBV:$NCA,'9.-2019'!$NCF:$NCK,'9.-2019'!$NKX:$NLC,'9.-2019'!$NLH:$NLM,'9.-2019'!$NLR:$NLW,'9.-2019'!$NMB:$NMG,'9.-2019'!$NUT:$NUY,'9.-2019'!$NVD:$NVI,'9.-2019'!$NVN:$NVS,'9.-2019'!$NVX:$NWC,'9.-2019'!$OEP:$OEU,'9.-2019'!$OEZ:$OFE,'9.-2019'!$OFJ:$OFO,'9.-2019'!$OFT:$OFY,'9.-2019'!$OOL:$OOQ,'9.-2019'!$OOV:$OPA,'9.-2019'!$OPF:$OPK,'9.-2019'!$OPP:$OPU,'9.-2019'!$OYH:$OYM,'9.-2019'!$OYR:$OYW,'9.-2019'!$OZB:$OZG,'9.-2019'!$OZL:$OZQ,'9.-2019'!$PID:$PII,'9.-2019'!$PIN:$PIS,'9.-2019'!$PIX:$PJC,'9.-2019'!$PJH:$PJM,'9.-2019'!$PRZ:$PSE,'9.-2019'!$PSJ:$PSO,'9.-2019'!$PST:$PSY,'9.-2019'!$PTD:$PTI,'9.-2019'!$QBV:$QCA,'9.-2019'!$QCF:$QCK,'9.-2019'!$QCP:$QCU,'9.-2019'!$QCZ:$QDE,'9.-2019'!$QLR:$QLW,'9.-2019'!$QMB:$QMG,'9.-2019'!$QML:$QMQ,'9.-2019'!$QMV:$QNA,'9.-2019'!$QVN:$QVS,'9.-2019'!$QVX:$QWC,'9.-2019'!$QWH:$QWM,'9.-2019'!$QWR:$QWW,'9.-2019'!$RFJ:$RFO,'9.-2019'!$RFT:$RFY,'9.-2019'!$RGD:$RGI,'9.-2019'!$RGN:$RGS,'9.-2019'!$RPF:$RPK,'9.-2019'!$RPP:$RPU,'9.-2019'!$RPZ:$RQE,'9.-2019'!$RQJ:$RQO,'9.-2019'!$RZB:$RZG,'9.-2019'!$RZL:$RZQ,'9.-2019'!$RZV:$SAA,'9.-2019'!$SAF:$SAK,'9.-2019'!$SIX:$SJC,'9.-2019'!$SJH:$SJM,'9.-2019'!$SJR:$SJW,'9.-2019'!$SKB:$SKG,'9.-2019'!$SST:$SSY,'9.-2019'!$STD:$STI,'9.-2019'!$STN:$STS,'9.-2019'!$STX:$SUC,'9.-2019'!$TCP:$TCU,'9.-2019'!$TCZ:$TDE,'9.-2019'!$TDJ:$TDO,'9.-2019'!$TDT:$TDY,'9.-2019'!$TML:$TMQ,'9.-2019'!$TMV:$TNA,'9.-2019'!$TNF:$TNK,'9.-2019'!$TNP:$TNU,'9.-2019'!$TWH:$TWM,'9.-2019'!$TWR:$TWW,'9.-2019'!$TXB:$TXG,'9.-2019'!$TXL:$TXQ,'9.-2019'!$UGD:$UGI,'9.-2019'!$UGN:$UGS,'9.-2019'!$UGX:$UHC,'9.-2019'!$UHH:$UHM,'9.-2019'!$UPZ:$UQE,'9.-2019'!$UQJ:$UQO,'9.-2019'!$UQT:$UQY,'9.-2019'!$URD:$URI,'9.-2019'!$UZV:$VAA,'9.-2019'!$VAF:$VAK,'9.-2019'!$VAP:$VAU,'9.-2019'!$VAZ:$VBE,'9.-2019'!$VJR:$VJW,'9.-2019'!$VKB:$VKG,'9.-2019'!$VKL:$VKQ,'9.-2019'!$VKV:$VLA,'9.-2019'!$VTN:$VTS,'9.-2019'!$VTX:$VUC,'9.-2019'!$VUH:$VUM,'9.-2019'!$VUR:$VUW,'9.-2019'!$WDJ:$WDO,'9.-2019'!$WDT:$WDY,'9.-2019'!$WED:$WEI,'9.-2019'!$WEN:$WES,'9.-2019'!$WNF:$WNK,'9.-2019'!$WNP:$WNU,'9.-2019'!$WNZ:$WOE,'9.-2019'!$WOJ:$WOO,'9.-2019'!$WXB:$WXG,'9.-2019'!$WXL:$WXQ,'9.-2019'!$WXV:$WYA,'9.-2019'!$WYF:$WYK</definedName>
    <definedName name="Z_6F06BF09_43DA_4976_BF0E_D602B12E1865_.wvu.PrintArea" localSheetId="0" hidden="1">'7.1.- 2019'!$A$9:$N$69</definedName>
    <definedName name="Z_6F06BF09_43DA_4976_BF0E_D602B12E1865_.wvu.PrintArea" localSheetId="3" hidden="1">'9.-2019'!$A$1:$CE$72</definedName>
    <definedName name="Z_6F06BF09_43DA_4976_BF0E_D602B12E1865_.wvu.PrintTitles" localSheetId="0" hidden="1">'7.1.- 2019'!$11:$13</definedName>
    <definedName name="Z_6F06BF09_43DA_4976_BF0E_D602B12E1865_.wvu.PrintTitles" localSheetId="3" hidden="1">'9.-2019'!$11:$14</definedName>
    <definedName name="Z_6F06BF09_43DA_4976_BF0E_D602B12E1865_.wvu.Rows" localSheetId="0" hidden="1">'7.1.- 2019'!#REF!,'7.1.- 2019'!#REF!,'7.1.- 2019'!#REF!</definedName>
    <definedName name="Z_6F06BF09_43DA_4976_BF0E_D602B12E1865_.wvu.Rows" localSheetId="3" hidden="1">'9.-2019'!#REF!</definedName>
    <definedName name="Z_715AC5B1_449E_4333_9270_F1F02C82B4BB_.wvu.Cols" localSheetId="1" hidden="1">'7.2.-2019'!#REF!</definedName>
    <definedName name="Z_715AC5B1_449E_4333_9270_F1F02C82B4BB_.wvu.Cols" localSheetId="3" hidden="1">'9.-2019'!#REF!,'9.-2019'!#REF!,'9.-2019'!#REF!,'9.-2019'!$KP:$KU,'9.-2019'!$KZ:$LE,'9.-2019'!$LJ:$LO,'9.-2019'!$LT:$LY,'9.-2019'!$UL:$UQ,'9.-2019'!$UV:$VA,'9.-2019'!$VF:$VK,'9.-2019'!$VP:$VU,'9.-2019'!$AEH:$AEM,'9.-2019'!$AER:$AEW,'9.-2019'!$AFB:$AFG,'9.-2019'!$AFL:$AFQ,'9.-2019'!$AOD:$AOI,'9.-2019'!$AON:$AOS,'9.-2019'!$AOX:$APC,'9.-2019'!$APH:$APM,'9.-2019'!$AXZ:$AYE,'9.-2019'!$AYJ:$AYO,'9.-2019'!$AYT:$AYY,'9.-2019'!$AZD:$AZI,'9.-2019'!$BHV:$BIA,'9.-2019'!$BIF:$BIK,'9.-2019'!$BIP:$BIU,'9.-2019'!$BIZ:$BJE,'9.-2019'!$BRR:$BRW,'9.-2019'!$BSB:$BSG,'9.-2019'!$BSL:$BSQ,'9.-2019'!$BSV:$BTA,'9.-2019'!$CBN:$CBS,'9.-2019'!$CBX:$CCC,'9.-2019'!$CCH:$CCM,'9.-2019'!$CCR:$CCW,'9.-2019'!$CLJ:$CLO,'9.-2019'!$CLT:$CLY,'9.-2019'!$CMD:$CMI,'9.-2019'!$CMN:$CMS,'9.-2019'!$CVF:$CVK,'9.-2019'!$CVP:$CVU,'9.-2019'!$CVZ:$CWE,'9.-2019'!$CWJ:$CWO,'9.-2019'!$DFB:$DFG,'9.-2019'!$DFL:$DFQ,'9.-2019'!$DFV:$DGA,'9.-2019'!$DGF:$DGK,'9.-2019'!$DOX:$DPC,'9.-2019'!$DPH:$DPM,'9.-2019'!$DPR:$DPW,'9.-2019'!$DQB:$DQG,'9.-2019'!$DYT:$DYY,'9.-2019'!$DZD:$DZI,'9.-2019'!$DZN:$DZS,'9.-2019'!$DZX:$EAC,'9.-2019'!$EIP:$EIU,'9.-2019'!$EIZ:$EJE,'9.-2019'!$EJJ:$EJO,'9.-2019'!$EJT:$EJY,'9.-2019'!$ESL:$ESQ,'9.-2019'!$ESV:$ETA,'9.-2019'!$ETF:$ETK,'9.-2019'!$ETP:$ETU,'9.-2019'!$FCH:$FCM,'9.-2019'!$FCR:$FCW,'9.-2019'!$FDB:$FDG,'9.-2019'!$FDL:$FDQ,'9.-2019'!$FMD:$FMI,'9.-2019'!$FMN:$FMS,'9.-2019'!$FMX:$FNC,'9.-2019'!$FNH:$FNM,'9.-2019'!$FVZ:$FWE,'9.-2019'!$FWJ:$FWO,'9.-2019'!$FWT:$FWY,'9.-2019'!$FXD:$FXI,'9.-2019'!$GFV:$GGA,'9.-2019'!$GGF:$GGK,'9.-2019'!$GGP:$GGU,'9.-2019'!$GGZ:$GHE,'9.-2019'!$GPR:$GPW,'9.-2019'!$GQB:$GQG,'9.-2019'!$GQL:$GQQ,'9.-2019'!$GQV:$GRA,'9.-2019'!$GZN:$GZS,'9.-2019'!$GZX:$HAC,'9.-2019'!$HAH:$HAM,'9.-2019'!$HAR:$HAW,'9.-2019'!$HJJ:$HJO,'9.-2019'!$HJT:$HJY,'9.-2019'!$HKD:$HKI,'9.-2019'!$HKN:$HKS,'9.-2019'!$HTF:$HTK,'9.-2019'!$HTP:$HTU,'9.-2019'!$HTZ:$HUE,'9.-2019'!$HUJ:$HUO,'9.-2019'!$IDB:$IDG,'9.-2019'!$IDL:$IDQ,'9.-2019'!$IDV:$IEA,'9.-2019'!$IEF:$IEK,'9.-2019'!$IMX:$INC,'9.-2019'!$INH:$INM,'9.-2019'!$INR:$INW,'9.-2019'!$IOB:$IOG,'9.-2019'!$IWT:$IWY,'9.-2019'!$IXD:$IXI,'9.-2019'!$IXN:$IXS,'9.-2019'!$IXX:$IYC,'9.-2019'!$JGP:$JGU,'9.-2019'!$JGZ:$JHE,'9.-2019'!$JHJ:$JHO,'9.-2019'!$JHT:$JHY,'9.-2019'!$JQL:$JQQ,'9.-2019'!$JQV:$JRA,'9.-2019'!$JRF:$JRK,'9.-2019'!$JRP:$JRU,'9.-2019'!$KAH:$KAM,'9.-2019'!$KAR:$KAW,'9.-2019'!$KBB:$KBG,'9.-2019'!$KBL:$KBQ,'9.-2019'!$KKD:$KKI,'9.-2019'!$KKN:$KKS,'9.-2019'!$KKX:$KLC,'9.-2019'!$KLH:$KLM,'9.-2019'!$KTZ:$KUE,'9.-2019'!$KUJ:$KUO,'9.-2019'!$KUT:$KUY,'9.-2019'!$KVD:$KVI,'9.-2019'!$LDV:$LEA,'9.-2019'!$LEF:$LEK,'9.-2019'!$LEP:$LEU,'9.-2019'!$LEZ:$LFE,'9.-2019'!$LNR:$LNW,'9.-2019'!$LOB:$LOG,'9.-2019'!$LOL:$LOQ,'9.-2019'!$LOV:$LPA,'9.-2019'!$LXN:$LXS,'9.-2019'!$LXX:$LYC,'9.-2019'!$LYH:$LYM,'9.-2019'!$LYR:$LYW,'9.-2019'!$MHJ:$MHO,'9.-2019'!$MHT:$MHY,'9.-2019'!$MID:$MII,'9.-2019'!$MIN:$MIS,'9.-2019'!$MRF:$MRK,'9.-2019'!$MRP:$MRU,'9.-2019'!$MRZ:$MSE,'9.-2019'!$MSJ:$MSO,'9.-2019'!$NBB:$NBG,'9.-2019'!$NBL:$NBQ,'9.-2019'!$NBV:$NCA,'9.-2019'!$NCF:$NCK,'9.-2019'!$NKX:$NLC,'9.-2019'!$NLH:$NLM,'9.-2019'!$NLR:$NLW,'9.-2019'!$NMB:$NMG,'9.-2019'!$NUT:$NUY,'9.-2019'!$NVD:$NVI,'9.-2019'!$NVN:$NVS,'9.-2019'!$NVX:$NWC,'9.-2019'!$OEP:$OEU,'9.-2019'!$OEZ:$OFE,'9.-2019'!$OFJ:$OFO,'9.-2019'!$OFT:$OFY,'9.-2019'!$OOL:$OOQ,'9.-2019'!$OOV:$OPA,'9.-2019'!$OPF:$OPK,'9.-2019'!$OPP:$OPU,'9.-2019'!$OYH:$OYM,'9.-2019'!$OYR:$OYW,'9.-2019'!$OZB:$OZG,'9.-2019'!$OZL:$OZQ,'9.-2019'!$PID:$PII,'9.-2019'!$PIN:$PIS,'9.-2019'!$PIX:$PJC,'9.-2019'!$PJH:$PJM,'9.-2019'!$PRZ:$PSE,'9.-2019'!$PSJ:$PSO,'9.-2019'!$PST:$PSY,'9.-2019'!$PTD:$PTI,'9.-2019'!$QBV:$QCA,'9.-2019'!$QCF:$QCK,'9.-2019'!$QCP:$QCU,'9.-2019'!$QCZ:$QDE,'9.-2019'!$QLR:$QLW,'9.-2019'!$QMB:$QMG,'9.-2019'!$QML:$QMQ,'9.-2019'!$QMV:$QNA,'9.-2019'!$QVN:$QVS,'9.-2019'!$QVX:$QWC,'9.-2019'!$QWH:$QWM,'9.-2019'!$QWR:$QWW,'9.-2019'!$RFJ:$RFO,'9.-2019'!$RFT:$RFY,'9.-2019'!$RGD:$RGI,'9.-2019'!$RGN:$RGS,'9.-2019'!$RPF:$RPK,'9.-2019'!$RPP:$RPU,'9.-2019'!$RPZ:$RQE,'9.-2019'!$RQJ:$RQO,'9.-2019'!$RZB:$RZG,'9.-2019'!$RZL:$RZQ,'9.-2019'!$RZV:$SAA,'9.-2019'!$SAF:$SAK,'9.-2019'!$SIX:$SJC,'9.-2019'!$SJH:$SJM,'9.-2019'!$SJR:$SJW,'9.-2019'!$SKB:$SKG,'9.-2019'!$SST:$SSY,'9.-2019'!$STD:$STI,'9.-2019'!$STN:$STS,'9.-2019'!$STX:$SUC,'9.-2019'!$TCP:$TCU,'9.-2019'!$TCZ:$TDE,'9.-2019'!$TDJ:$TDO,'9.-2019'!$TDT:$TDY,'9.-2019'!$TML:$TMQ,'9.-2019'!$TMV:$TNA,'9.-2019'!$TNF:$TNK,'9.-2019'!$TNP:$TNU,'9.-2019'!$TWH:$TWM,'9.-2019'!$TWR:$TWW,'9.-2019'!$TXB:$TXG,'9.-2019'!$TXL:$TXQ,'9.-2019'!$UGD:$UGI,'9.-2019'!$UGN:$UGS,'9.-2019'!$UGX:$UHC,'9.-2019'!$UHH:$UHM,'9.-2019'!$UPZ:$UQE,'9.-2019'!$UQJ:$UQO,'9.-2019'!$UQT:$UQY,'9.-2019'!$URD:$URI,'9.-2019'!$UZV:$VAA,'9.-2019'!$VAF:$VAK,'9.-2019'!$VAP:$VAU,'9.-2019'!$VAZ:$VBE,'9.-2019'!$VJR:$VJW,'9.-2019'!$VKB:$VKG,'9.-2019'!$VKL:$VKQ,'9.-2019'!$VKV:$VLA,'9.-2019'!$VTN:$VTS,'9.-2019'!$VTX:$VUC,'9.-2019'!$VUH:$VUM,'9.-2019'!$VUR:$VUW,'9.-2019'!$WDJ:$WDO,'9.-2019'!$WDT:$WDY,'9.-2019'!$WED:$WEI,'9.-2019'!$WEN:$WES,'9.-2019'!$WNF:$WNK,'9.-2019'!$WNP:$WNU,'9.-2019'!$WNZ:$WOE,'9.-2019'!$WOJ:$WOO,'9.-2019'!$WXB:$WXG,'9.-2019'!$WXL:$WXQ,'9.-2019'!$WXV:$WYA,'9.-2019'!$WYF:$WYK</definedName>
    <definedName name="Z_715AC5B1_449E_4333_9270_F1F02C82B4BB_.wvu.PrintArea" localSheetId="4" hidden="1">'12.-2019'!$A$1:$C$44</definedName>
    <definedName name="Z_715AC5B1_449E_4333_9270_F1F02C82B4BB_.wvu.PrintArea" localSheetId="3" hidden="1">'9.-2019'!$A$1:$CE$70</definedName>
    <definedName name="Z_715AC5B1_449E_4333_9270_F1F02C82B4BB_.wvu.PrintTitles" localSheetId="1" hidden="1">'7.2.-2019'!$8:$11</definedName>
    <definedName name="Z_715AC5B1_449E_4333_9270_F1F02C82B4BB_.wvu.PrintTitles" localSheetId="3" hidden="1">'9.-2019'!$11:$14</definedName>
    <definedName name="Z_715AC5B1_449E_4333_9270_F1F02C82B4BB_.wvu.Rows" localSheetId="4" hidden="1">'12.-2019'!#REF!</definedName>
    <definedName name="Z_7C6265E5_4367_454F_AAE0_9EFB076B0F9C_.wvu.FilterData" localSheetId="0" hidden="1">'7.1.- 2019'!$A$27:$WTG$27</definedName>
    <definedName name="Z_7F691644_AEAC_4CB2_9D0A_F46E02E2CCEC_.wvu.Cols" localSheetId="0" hidden="1">'7.1.- 2019'!#REF!,'7.1.- 2019'!#REF!,'7.1.- 2019'!#REF!,'7.1.- 2019'!#REF!,'7.1.- 2019'!#REF!,'7.1.- 2019'!#REF!,'7.1.- 2019'!#REF!,'7.1.- 2019'!#REF!,'7.1.- 2019'!#REF!,'7.1.- 2019'!#REF!,'7.1.- 2019'!$GL:$GL,'7.1.- 2019'!$GT:$GU,'7.1.- 2019'!$QH:$QH,'7.1.- 2019'!$QP:$QQ,'7.1.- 2019'!$AAD:$AAD,'7.1.- 2019'!$AAL:$AAM,'7.1.- 2019'!$AJZ:$AJZ,'7.1.- 2019'!$AKH:$AKI,'7.1.- 2019'!$ATV:$ATV,'7.1.- 2019'!$AUD:$AUE,'7.1.- 2019'!$BDR:$BDR,'7.1.- 2019'!$BDZ:$BEA,'7.1.- 2019'!$BNN:$BNN,'7.1.- 2019'!$BNV:$BNW,'7.1.- 2019'!$BXJ:$BXJ,'7.1.- 2019'!$BXR:$BXS,'7.1.- 2019'!$CHF:$CHF,'7.1.- 2019'!$CHN:$CHO,'7.1.- 2019'!$CRB:$CRB,'7.1.- 2019'!$CRJ:$CRK,'7.1.- 2019'!$DAX:$DAX,'7.1.- 2019'!$DBF:$DBG,'7.1.- 2019'!$DKT:$DKT,'7.1.- 2019'!$DLB:$DLC,'7.1.- 2019'!$DUP:$DUP,'7.1.- 2019'!$DUX:$DUY,'7.1.- 2019'!$EEL:$EEL,'7.1.- 2019'!$EET:$EEU,'7.1.- 2019'!$EOH:$EOH,'7.1.- 2019'!$EOP:$EOQ,'7.1.- 2019'!$EYD:$EYD,'7.1.- 2019'!$EYL:$EYM,'7.1.- 2019'!$FHZ:$FHZ,'7.1.- 2019'!$FIH:$FII,'7.1.- 2019'!$FRV:$FRV,'7.1.- 2019'!$FSD:$FSE,'7.1.- 2019'!$GBR:$GBR,'7.1.- 2019'!$GBZ:$GCA,'7.1.- 2019'!$GLN:$GLN,'7.1.- 2019'!$GLV:$GLW,'7.1.- 2019'!$GVJ:$GVJ,'7.1.- 2019'!$GVR:$GVS,'7.1.- 2019'!$HFF:$HFF,'7.1.- 2019'!$HFN:$HFO,'7.1.- 2019'!$HPB:$HPB,'7.1.- 2019'!$HPJ:$HPK,'7.1.- 2019'!$HYX:$HYX,'7.1.- 2019'!$HZF:$HZG,'7.1.- 2019'!$IIT:$IIT,'7.1.- 2019'!$IJB:$IJC,'7.1.- 2019'!$ISP:$ISP,'7.1.- 2019'!$ISX:$ISY,'7.1.- 2019'!$JCL:$JCL,'7.1.- 2019'!$JCT:$JCU,'7.1.- 2019'!$JMH:$JMH,'7.1.- 2019'!$JMP:$JMQ,'7.1.- 2019'!$JWD:$JWD,'7.1.- 2019'!$JWL:$JWM,'7.1.- 2019'!$KFZ:$KFZ,'7.1.- 2019'!$KGH:$KGI,'7.1.- 2019'!$KPV:$KPV,'7.1.- 2019'!$KQD:$KQE,'7.1.- 2019'!$KZR:$KZR,'7.1.- 2019'!$KZZ:$LAA,'7.1.- 2019'!$LJN:$LJN,'7.1.- 2019'!$LJV:$LJW,'7.1.- 2019'!$LTJ:$LTJ,'7.1.- 2019'!$LTR:$LTS,'7.1.- 2019'!$MDF:$MDF,'7.1.- 2019'!$MDN:$MDO,'7.1.- 2019'!$MNB:$MNB,'7.1.- 2019'!$MNJ:$MNK,'7.1.- 2019'!$MWX:$MWX,'7.1.- 2019'!$MXF:$MXG,'7.1.- 2019'!$NGT:$NGT,'7.1.- 2019'!$NHB:$NHC,'7.1.- 2019'!$NQP:$NQP,'7.1.- 2019'!$NQX:$NQY,'7.1.- 2019'!$OAL:$OAL,'7.1.- 2019'!$OAT:$OAU,'7.1.- 2019'!$OKH:$OKH,'7.1.- 2019'!$OKP:$OKQ,'7.1.- 2019'!$OUD:$OUD,'7.1.- 2019'!$OUL:$OUM,'7.1.- 2019'!$PDZ:$PDZ,'7.1.- 2019'!$PEH:$PEI,'7.1.- 2019'!$PNV:$PNV,'7.1.- 2019'!$POD:$POE,'7.1.- 2019'!$PXR:$PXR,'7.1.- 2019'!$PXZ:$PYA,'7.1.- 2019'!$QHN:$QHN,'7.1.- 2019'!$QHV:$QHW,'7.1.- 2019'!$QRJ:$QRJ,'7.1.- 2019'!$QRR:$QRS,'7.1.- 2019'!$RBF:$RBF,'7.1.- 2019'!$RBN:$RBO,'7.1.- 2019'!$RLB:$RLB,'7.1.- 2019'!$RLJ:$RLK,'7.1.- 2019'!$RUX:$RUX,'7.1.- 2019'!$RVF:$RVG,'7.1.- 2019'!$SET:$SET,'7.1.- 2019'!$SFB:$SFC,'7.1.- 2019'!$SOP:$SOP,'7.1.- 2019'!$SOX:$SOY,'7.1.- 2019'!$SYL:$SYL,'7.1.- 2019'!$SYT:$SYU,'7.1.- 2019'!$TIH:$TIH,'7.1.- 2019'!$TIP:$TIQ,'7.1.- 2019'!$TSD:$TSD,'7.1.- 2019'!$TSL:$TSM,'7.1.- 2019'!$UBZ:$UBZ,'7.1.- 2019'!$UCH:$UCI,'7.1.- 2019'!$ULV:$ULV,'7.1.- 2019'!$UMD:$UME,'7.1.- 2019'!$UVR:$UVR,'7.1.- 2019'!$UVZ:$UWA,'7.1.- 2019'!$VFN:$VFN,'7.1.- 2019'!$VFV:$VFW,'7.1.- 2019'!$VPJ:$VPJ,'7.1.- 2019'!$VPR:$VPS,'7.1.- 2019'!$VZF:$VZF,'7.1.- 2019'!$VZN:$VZO,'7.1.- 2019'!$WJB:$WJB,'7.1.- 2019'!$WJJ:$WJK,'7.1.- 2019'!$WSX:$WSX,'7.1.- 2019'!$WTF:$WTG</definedName>
    <definedName name="Z_7F691644_AEAC_4CB2_9D0A_F46E02E2CCEC_.wvu.Cols" localSheetId="3" hidden="1">'9.-2019'!#REF!,'9.-2019'!#REF!,'9.-2019'!#REF!,'9.-2019'!#REF!,'9.-2019'!#REF!,'9.-2019'!#REF!,'9.-2019'!#REF!,'9.-2019'!#REF!,'9.-2019'!$KP:$KU,'9.-2019'!$KZ:$LE,'9.-2019'!$LJ:$LO,'9.-2019'!$LT:$LY,'9.-2019'!$UL:$UQ,'9.-2019'!$UV:$VA,'9.-2019'!$VF:$VK,'9.-2019'!$VP:$VU,'9.-2019'!$AEH:$AEM,'9.-2019'!$AER:$AEW,'9.-2019'!$AFB:$AFG,'9.-2019'!$AFL:$AFQ,'9.-2019'!$AOD:$AOI,'9.-2019'!$AON:$AOS,'9.-2019'!$AOX:$APC,'9.-2019'!$APH:$APM,'9.-2019'!$AXZ:$AYE,'9.-2019'!$AYJ:$AYO,'9.-2019'!$AYT:$AYY,'9.-2019'!$AZD:$AZI,'9.-2019'!$BHV:$BIA,'9.-2019'!$BIF:$BIK,'9.-2019'!$BIP:$BIU,'9.-2019'!$BIZ:$BJE,'9.-2019'!$BRR:$BRW,'9.-2019'!$BSB:$BSG,'9.-2019'!$BSL:$BSQ,'9.-2019'!$BSV:$BTA,'9.-2019'!$CBN:$CBS,'9.-2019'!$CBX:$CCC,'9.-2019'!$CCH:$CCM,'9.-2019'!$CCR:$CCW,'9.-2019'!$CLJ:$CLO,'9.-2019'!$CLT:$CLY,'9.-2019'!$CMD:$CMI,'9.-2019'!$CMN:$CMS,'9.-2019'!$CVF:$CVK,'9.-2019'!$CVP:$CVU,'9.-2019'!$CVZ:$CWE,'9.-2019'!$CWJ:$CWO,'9.-2019'!$DFB:$DFG,'9.-2019'!$DFL:$DFQ,'9.-2019'!$DFV:$DGA,'9.-2019'!$DGF:$DGK,'9.-2019'!$DOX:$DPC,'9.-2019'!$DPH:$DPM,'9.-2019'!$DPR:$DPW,'9.-2019'!$DQB:$DQG,'9.-2019'!$DYT:$DYY,'9.-2019'!$DZD:$DZI,'9.-2019'!$DZN:$DZS,'9.-2019'!$DZX:$EAC,'9.-2019'!$EIP:$EIU,'9.-2019'!$EIZ:$EJE,'9.-2019'!$EJJ:$EJO,'9.-2019'!$EJT:$EJY,'9.-2019'!$ESL:$ESQ,'9.-2019'!$ESV:$ETA,'9.-2019'!$ETF:$ETK,'9.-2019'!$ETP:$ETU,'9.-2019'!$FCH:$FCM,'9.-2019'!$FCR:$FCW,'9.-2019'!$FDB:$FDG,'9.-2019'!$FDL:$FDQ,'9.-2019'!$FMD:$FMI,'9.-2019'!$FMN:$FMS,'9.-2019'!$FMX:$FNC,'9.-2019'!$FNH:$FNM,'9.-2019'!$FVZ:$FWE,'9.-2019'!$FWJ:$FWO,'9.-2019'!$FWT:$FWY,'9.-2019'!$FXD:$FXI,'9.-2019'!$GFV:$GGA,'9.-2019'!$GGF:$GGK,'9.-2019'!$GGP:$GGU,'9.-2019'!$GGZ:$GHE,'9.-2019'!$GPR:$GPW,'9.-2019'!$GQB:$GQG,'9.-2019'!$GQL:$GQQ,'9.-2019'!$GQV:$GRA,'9.-2019'!$GZN:$GZS,'9.-2019'!$GZX:$HAC,'9.-2019'!$HAH:$HAM,'9.-2019'!$HAR:$HAW,'9.-2019'!$HJJ:$HJO,'9.-2019'!$HJT:$HJY,'9.-2019'!$HKD:$HKI,'9.-2019'!$HKN:$HKS,'9.-2019'!$HTF:$HTK,'9.-2019'!$HTP:$HTU,'9.-2019'!$HTZ:$HUE,'9.-2019'!$HUJ:$HUO,'9.-2019'!$IDB:$IDG,'9.-2019'!$IDL:$IDQ,'9.-2019'!$IDV:$IEA,'9.-2019'!$IEF:$IEK,'9.-2019'!$IMX:$INC,'9.-2019'!$INH:$INM,'9.-2019'!$INR:$INW,'9.-2019'!$IOB:$IOG,'9.-2019'!$IWT:$IWY,'9.-2019'!$IXD:$IXI,'9.-2019'!$IXN:$IXS,'9.-2019'!$IXX:$IYC,'9.-2019'!$JGP:$JGU,'9.-2019'!$JGZ:$JHE,'9.-2019'!$JHJ:$JHO,'9.-2019'!$JHT:$JHY,'9.-2019'!$JQL:$JQQ,'9.-2019'!$JQV:$JRA,'9.-2019'!$JRF:$JRK,'9.-2019'!$JRP:$JRU,'9.-2019'!$KAH:$KAM,'9.-2019'!$KAR:$KAW,'9.-2019'!$KBB:$KBG,'9.-2019'!$KBL:$KBQ,'9.-2019'!$KKD:$KKI,'9.-2019'!$KKN:$KKS,'9.-2019'!$KKX:$KLC,'9.-2019'!$KLH:$KLM,'9.-2019'!$KTZ:$KUE,'9.-2019'!$KUJ:$KUO,'9.-2019'!$KUT:$KUY,'9.-2019'!$KVD:$KVI,'9.-2019'!$LDV:$LEA,'9.-2019'!$LEF:$LEK,'9.-2019'!$LEP:$LEU,'9.-2019'!$LEZ:$LFE,'9.-2019'!$LNR:$LNW,'9.-2019'!$LOB:$LOG,'9.-2019'!$LOL:$LOQ,'9.-2019'!$LOV:$LPA,'9.-2019'!$LXN:$LXS,'9.-2019'!$LXX:$LYC,'9.-2019'!$LYH:$LYM,'9.-2019'!$LYR:$LYW,'9.-2019'!$MHJ:$MHO,'9.-2019'!$MHT:$MHY,'9.-2019'!$MID:$MII,'9.-2019'!$MIN:$MIS,'9.-2019'!$MRF:$MRK,'9.-2019'!$MRP:$MRU,'9.-2019'!$MRZ:$MSE,'9.-2019'!$MSJ:$MSO,'9.-2019'!$NBB:$NBG,'9.-2019'!$NBL:$NBQ,'9.-2019'!$NBV:$NCA,'9.-2019'!$NCF:$NCK,'9.-2019'!$NKX:$NLC,'9.-2019'!$NLH:$NLM,'9.-2019'!$NLR:$NLW,'9.-2019'!$NMB:$NMG,'9.-2019'!$NUT:$NUY,'9.-2019'!$NVD:$NVI,'9.-2019'!$NVN:$NVS,'9.-2019'!$NVX:$NWC,'9.-2019'!$OEP:$OEU,'9.-2019'!$OEZ:$OFE,'9.-2019'!$OFJ:$OFO,'9.-2019'!$OFT:$OFY,'9.-2019'!$OOL:$OOQ,'9.-2019'!$OOV:$OPA,'9.-2019'!$OPF:$OPK,'9.-2019'!$OPP:$OPU,'9.-2019'!$OYH:$OYM,'9.-2019'!$OYR:$OYW,'9.-2019'!$OZB:$OZG,'9.-2019'!$OZL:$OZQ,'9.-2019'!$PID:$PII,'9.-2019'!$PIN:$PIS,'9.-2019'!$PIX:$PJC,'9.-2019'!$PJH:$PJM,'9.-2019'!$PRZ:$PSE,'9.-2019'!$PSJ:$PSO,'9.-2019'!$PST:$PSY,'9.-2019'!$PTD:$PTI,'9.-2019'!$QBV:$QCA,'9.-2019'!$QCF:$QCK,'9.-2019'!$QCP:$QCU,'9.-2019'!$QCZ:$QDE,'9.-2019'!$QLR:$QLW,'9.-2019'!$QMB:$QMG,'9.-2019'!$QML:$QMQ,'9.-2019'!$QMV:$QNA,'9.-2019'!$QVN:$QVS,'9.-2019'!$QVX:$QWC,'9.-2019'!$QWH:$QWM,'9.-2019'!$QWR:$QWW,'9.-2019'!$RFJ:$RFO,'9.-2019'!$RFT:$RFY,'9.-2019'!$RGD:$RGI,'9.-2019'!$RGN:$RGS,'9.-2019'!$RPF:$RPK,'9.-2019'!$RPP:$RPU,'9.-2019'!$RPZ:$RQE,'9.-2019'!$RQJ:$RQO,'9.-2019'!$RZB:$RZG,'9.-2019'!$RZL:$RZQ,'9.-2019'!$RZV:$SAA,'9.-2019'!$SAF:$SAK,'9.-2019'!$SIX:$SJC,'9.-2019'!$SJH:$SJM,'9.-2019'!$SJR:$SJW,'9.-2019'!$SKB:$SKG,'9.-2019'!$SST:$SSY,'9.-2019'!$STD:$STI,'9.-2019'!$STN:$STS,'9.-2019'!$STX:$SUC,'9.-2019'!$TCP:$TCU,'9.-2019'!$TCZ:$TDE,'9.-2019'!$TDJ:$TDO,'9.-2019'!$TDT:$TDY,'9.-2019'!$TML:$TMQ,'9.-2019'!$TMV:$TNA,'9.-2019'!$TNF:$TNK,'9.-2019'!$TNP:$TNU,'9.-2019'!$TWH:$TWM,'9.-2019'!$TWR:$TWW,'9.-2019'!$TXB:$TXG,'9.-2019'!$TXL:$TXQ,'9.-2019'!$UGD:$UGI,'9.-2019'!$UGN:$UGS,'9.-2019'!$UGX:$UHC,'9.-2019'!$UHH:$UHM,'9.-2019'!$UPZ:$UQE,'9.-2019'!$UQJ:$UQO,'9.-2019'!$UQT:$UQY,'9.-2019'!$URD:$URI,'9.-2019'!$UZV:$VAA,'9.-2019'!$VAF:$VAK,'9.-2019'!$VAP:$VAU,'9.-2019'!$VAZ:$VBE,'9.-2019'!$VJR:$VJW,'9.-2019'!$VKB:$VKG,'9.-2019'!$VKL:$VKQ,'9.-2019'!$VKV:$VLA,'9.-2019'!$VTN:$VTS,'9.-2019'!$VTX:$VUC,'9.-2019'!$VUH:$VUM,'9.-2019'!$VUR:$VUW,'9.-2019'!$WDJ:$WDO,'9.-2019'!$WDT:$WDY,'9.-2019'!$WED:$WEI,'9.-2019'!$WEN:$WES,'9.-2019'!$WNF:$WNK,'9.-2019'!$WNP:$WNU,'9.-2019'!$WNZ:$WOE,'9.-2019'!$WOJ:$WOO,'9.-2019'!$WXB:$WXG,'9.-2019'!$WXL:$WXQ,'9.-2019'!$WXV:$WYA,'9.-2019'!$WYF:$WYK</definedName>
    <definedName name="Z_7F691644_AEAC_4CB2_9D0A_F46E02E2CCEC_.wvu.FilterData" localSheetId="0" hidden="1">'7.1.- 2019'!$A$13:$WTG$13</definedName>
    <definedName name="Z_7F691644_AEAC_4CB2_9D0A_F46E02E2CCEC_.wvu.PrintArea" localSheetId="4" hidden="1">'12.-2019'!$A$1:$C$44</definedName>
    <definedName name="Z_7F691644_AEAC_4CB2_9D0A_F46E02E2CCEC_.wvu.PrintArea" localSheetId="0" hidden="1">'7.1.- 2019'!$A$1:$N$69</definedName>
    <definedName name="Z_7F691644_AEAC_4CB2_9D0A_F46E02E2CCEC_.wvu.PrintArea" localSheetId="1" hidden="1">'7.2.-2019'!$A$1:$AI$14</definedName>
    <definedName name="Z_7F691644_AEAC_4CB2_9D0A_F46E02E2CCEC_.wvu.PrintArea" localSheetId="3" hidden="1">'9.-2019'!$A$1:$CE$70</definedName>
    <definedName name="Z_7F691644_AEAC_4CB2_9D0A_F46E02E2CCEC_.wvu.PrintTitles" localSheetId="0" hidden="1">'7.1.- 2019'!$11:$13</definedName>
    <definedName name="Z_7F691644_AEAC_4CB2_9D0A_F46E02E2CCEC_.wvu.PrintTitles" localSheetId="1" hidden="1">'7.2.-2019'!$8:$11</definedName>
    <definedName name="Z_7F691644_AEAC_4CB2_9D0A_F46E02E2CCEC_.wvu.PrintTitles" localSheetId="3" hidden="1">'9.-2019'!$11:$14</definedName>
    <definedName name="Z_7F691644_AEAC_4CB2_9D0A_F46E02E2CCEC_.wvu.Rows" localSheetId="4" hidden="1">'12.-2019'!#REF!</definedName>
    <definedName name="Z_7F691644_AEAC_4CB2_9D0A_F46E02E2CCEC_.wvu.Rows" localSheetId="0" hidden="1">'7.1.- 2019'!#REF!</definedName>
    <definedName name="Z_86C4A089_1A4B_4180_830E_F480411837F2_.wvu.FilterData" localSheetId="0" hidden="1">'7.1.- 2019'!$A$27:$WTG$27</definedName>
    <definedName name="Z_86E97853_644A_494E_900B_0C93397346E3_.wvu.FilterData" localSheetId="0" hidden="1">'7.1.- 2019'!$A$13:$WTG$13</definedName>
    <definedName name="Z_8DD2684F_CD22_48FA_95B1_2F2E23C5AE1C_.wvu.Cols" localSheetId="0" hidden="1">'7.1.- 2019'!#REF!,'7.1.- 2019'!#REF!,'7.1.- 2019'!#REF!,'7.1.- 2019'!#REF!,'7.1.- 2019'!#REF!,'7.1.- 2019'!#REF!,'7.1.- 2019'!$GL:$GL,'7.1.- 2019'!$GT:$GU,'7.1.- 2019'!$QH:$QH,'7.1.- 2019'!$QP:$QQ,'7.1.- 2019'!$AAD:$AAD,'7.1.- 2019'!$AAL:$AAM,'7.1.- 2019'!$AJZ:$AJZ,'7.1.- 2019'!$AKH:$AKI,'7.1.- 2019'!$ATV:$ATV,'7.1.- 2019'!$AUD:$AUE,'7.1.- 2019'!$BDR:$BDR,'7.1.- 2019'!$BDZ:$BEA,'7.1.- 2019'!$BNN:$BNN,'7.1.- 2019'!$BNV:$BNW,'7.1.- 2019'!$BXJ:$BXJ,'7.1.- 2019'!$BXR:$BXS,'7.1.- 2019'!$CHF:$CHF,'7.1.- 2019'!$CHN:$CHO,'7.1.- 2019'!$CRB:$CRB,'7.1.- 2019'!$CRJ:$CRK,'7.1.- 2019'!$DAX:$DAX,'7.1.- 2019'!$DBF:$DBG,'7.1.- 2019'!$DKT:$DKT,'7.1.- 2019'!$DLB:$DLC,'7.1.- 2019'!$DUP:$DUP,'7.1.- 2019'!$DUX:$DUY,'7.1.- 2019'!$EEL:$EEL,'7.1.- 2019'!$EET:$EEU,'7.1.- 2019'!$EOH:$EOH,'7.1.- 2019'!$EOP:$EOQ,'7.1.- 2019'!$EYD:$EYD,'7.1.- 2019'!$EYL:$EYM,'7.1.- 2019'!$FHZ:$FHZ,'7.1.- 2019'!$FIH:$FII,'7.1.- 2019'!$FRV:$FRV,'7.1.- 2019'!$FSD:$FSE,'7.1.- 2019'!$GBR:$GBR,'7.1.- 2019'!$GBZ:$GCA,'7.1.- 2019'!$GLN:$GLN,'7.1.- 2019'!$GLV:$GLW,'7.1.- 2019'!$GVJ:$GVJ,'7.1.- 2019'!$GVR:$GVS,'7.1.- 2019'!$HFF:$HFF,'7.1.- 2019'!$HFN:$HFO,'7.1.- 2019'!$HPB:$HPB,'7.1.- 2019'!$HPJ:$HPK,'7.1.- 2019'!$HYX:$HYX,'7.1.- 2019'!$HZF:$HZG,'7.1.- 2019'!$IIT:$IIT,'7.1.- 2019'!$IJB:$IJC,'7.1.- 2019'!$ISP:$ISP,'7.1.- 2019'!$ISX:$ISY,'7.1.- 2019'!$JCL:$JCL,'7.1.- 2019'!$JCT:$JCU,'7.1.- 2019'!$JMH:$JMH,'7.1.- 2019'!$JMP:$JMQ,'7.1.- 2019'!$JWD:$JWD,'7.1.- 2019'!$JWL:$JWM,'7.1.- 2019'!$KFZ:$KFZ,'7.1.- 2019'!$KGH:$KGI,'7.1.- 2019'!$KPV:$KPV,'7.1.- 2019'!$KQD:$KQE,'7.1.- 2019'!$KZR:$KZR,'7.1.- 2019'!$KZZ:$LAA,'7.1.- 2019'!$LJN:$LJN,'7.1.- 2019'!$LJV:$LJW,'7.1.- 2019'!$LTJ:$LTJ,'7.1.- 2019'!$LTR:$LTS,'7.1.- 2019'!$MDF:$MDF,'7.1.- 2019'!$MDN:$MDO,'7.1.- 2019'!$MNB:$MNB,'7.1.- 2019'!$MNJ:$MNK,'7.1.- 2019'!$MWX:$MWX,'7.1.- 2019'!$MXF:$MXG,'7.1.- 2019'!$NGT:$NGT,'7.1.- 2019'!$NHB:$NHC,'7.1.- 2019'!$NQP:$NQP,'7.1.- 2019'!$NQX:$NQY,'7.1.- 2019'!$OAL:$OAL,'7.1.- 2019'!$OAT:$OAU,'7.1.- 2019'!$OKH:$OKH,'7.1.- 2019'!$OKP:$OKQ,'7.1.- 2019'!$OUD:$OUD,'7.1.- 2019'!$OUL:$OUM,'7.1.- 2019'!$PDZ:$PDZ,'7.1.- 2019'!$PEH:$PEI,'7.1.- 2019'!$PNV:$PNV,'7.1.- 2019'!$POD:$POE,'7.1.- 2019'!$PXR:$PXR,'7.1.- 2019'!$PXZ:$PYA,'7.1.- 2019'!$QHN:$QHN,'7.1.- 2019'!$QHV:$QHW,'7.1.- 2019'!$QRJ:$QRJ,'7.1.- 2019'!$QRR:$QRS,'7.1.- 2019'!$RBF:$RBF,'7.1.- 2019'!$RBN:$RBO,'7.1.- 2019'!$RLB:$RLB,'7.1.- 2019'!$RLJ:$RLK,'7.1.- 2019'!$RUX:$RUX,'7.1.- 2019'!$RVF:$RVG,'7.1.- 2019'!$SET:$SET,'7.1.- 2019'!$SFB:$SFC,'7.1.- 2019'!$SOP:$SOP,'7.1.- 2019'!$SOX:$SOY,'7.1.- 2019'!$SYL:$SYL,'7.1.- 2019'!$SYT:$SYU,'7.1.- 2019'!$TIH:$TIH,'7.1.- 2019'!$TIP:$TIQ,'7.1.- 2019'!$TSD:$TSD,'7.1.- 2019'!$TSL:$TSM,'7.1.- 2019'!$UBZ:$UBZ,'7.1.- 2019'!$UCH:$UCI,'7.1.- 2019'!$ULV:$ULV,'7.1.- 2019'!$UMD:$UME,'7.1.- 2019'!$UVR:$UVR,'7.1.- 2019'!$UVZ:$UWA,'7.1.- 2019'!$VFN:$VFN,'7.1.- 2019'!$VFV:$VFW,'7.1.- 2019'!$VPJ:$VPJ,'7.1.- 2019'!$VPR:$VPS,'7.1.- 2019'!$VZF:$VZF,'7.1.- 2019'!$VZN:$VZO,'7.1.- 2019'!$WJB:$WJB,'7.1.- 2019'!$WJJ:$WJK,'7.1.- 2019'!$WSX:$WSX,'7.1.- 2019'!$WTF:$WTG</definedName>
    <definedName name="Z_8DD2684F_CD22_48FA_95B1_2F2E23C5AE1C_.wvu.Cols" localSheetId="3" hidden="1">'9.-2019'!#REF!,'9.-2019'!#REF!,'9.-2019'!#REF!,'9.-2019'!#REF!,'9.-2019'!#REF!,'9.-2019'!#REF!,'9.-2019'!#REF!,'9.-2019'!#REF!,'9.-2019'!$KP:$KU,'9.-2019'!$KZ:$LE,'9.-2019'!$LJ:$LO,'9.-2019'!$LT:$LY,'9.-2019'!$UL:$UQ,'9.-2019'!$UV:$VA,'9.-2019'!$VF:$VK,'9.-2019'!$VP:$VU,'9.-2019'!$AEH:$AEM,'9.-2019'!$AER:$AEW,'9.-2019'!$AFB:$AFG,'9.-2019'!$AFL:$AFQ,'9.-2019'!$AOD:$AOI,'9.-2019'!$AON:$AOS,'9.-2019'!$AOX:$APC,'9.-2019'!$APH:$APM,'9.-2019'!$AXZ:$AYE,'9.-2019'!$AYJ:$AYO,'9.-2019'!$AYT:$AYY,'9.-2019'!$AZD:$AZI,'9.-2019'!$BHV:$BIA,'9.-2019'!$BIF:$BIK,'9.-2019'!$BIP:$BIU,'9.-2019'!$BIZ:$BJE,'9.-2019'!$BRR:$BRW,'9.-2019'!$BSB:$BSG,'9.-2019'!$BSL:$BSQ,'9.-2019'!$BSV:$BTA,'9.-2019'!$CBN:$CBS,'9.-2019'!$CBX:$CCC,'9.-2019'!$CCH:$CCM,'9.-2019'!$CCR:$CCW,'9.-2019'!$CLJ:$CLO,'9.-2019'!$CLT:$CLY,'9.-2019'!$CMD:$CMI,'9.-2019'!$CMN:$CMS,'9.-2019'!$CVF:$CVK,'9.-2019'!$CVP:$CVU,'9.-2019'!$CVZ:$CWE,'9.-2019'!$CWJ:$CWO,'9.-2019'!$DFB:$DFG,'9.-2019'!$DFL:$DFQ,'9.-2019'!$DFV:$DGA,'9.-2019'!$DGF:$DGK,'9.-2019'!$DOX:$DPC,'9.-2019'!$DPH:$DPM,'9.-2019'!$DPR:$DPW,'9.-2019'!$DQB:$DQG,'9.-2019'!$DYT:$DYY,'9.-2019'!$DZD:$DZI,'9.-2019'!$DZN:$DZS,'9.-2019'!$DZX:$EAC,'9.-2019'!$EIP:$EIU,'9.-2019'!$EIZ:$EJE,'9.-2019'!$EJJ:$EJO,'9.-2019'!$EJT:$EJY,'9.-2019'!$ESL:$ESQ,'9.-2019'!$ESV:$ETA,'9.-2019'!$ETF:$ETK,'9.-2019'!$ETP:$ETU,'9.-2019'!$FCH:$FCM,'9.-2019'!$FCR:$FCW,'9.-2019'!$FDB:$FDG,'9.-2019'!$FDL:$FDQ,'9.-2019'!$FMD:$FMI,'9.-2019'!$FMN:$FMS,'9.-2019'!$FMX:$FNC,'9.-2019'!$FNH:$FNM,'9.-2019'!$FVZ:$FWE,'9.-2019'!$FWJ:$FWO,'9.-2019'!$FWT:$FWY,'9.-2019'!$FXD:$FXI,'9.-2019'!$GFV:$GGA,'9.-2019'!$GGF:$GGK,'9.-2019'!$GGP:$GGU,'9.-2019'!$GGZ:$GHE,'9.-2019'!$GPR:$GPW,'9.-2019'!$GQB:$GQG,'9.-2019'!$GQL:$GQQ,'9.-2019'!$GQV:$GRA,'9.-2019'!$GZN:$GZS,'9.-2019'!$GZX:$HAC,'9.-2019'!$HAH:$HAM,'9.-2019'!$HAR:$HAW,'9.-2019'!$HJJ:$HJO,'9.-2019'!$HJT:$HJY,'9.-2019'!$HKD:$HKI,'9.-2019'!$HKN:$HKS,'9.-2019'!$HTF:$HTK,'9.-2019'!$HTP:$HTU,'9.-2019'!$HTZ:$HUE,'9.-2019'!$HUJ:$HUO,'9.-2019'!$IDB:$IDG,'9.-2019'!$IDL:$IDQ,'9.-2019'!$IDV:$IEA,'9.-2019'!$IEF:$IEK,'9.-2019'!$IMX:$INC,'9.-2019'!$INH:$INM,'9.-2019'!$INR:$INW,'9.-2019'!$IOB:$IOG,'9.-2019'!$IWT:$IWY,'9.-2019'!$IXD:$IXI,'9.-2019'!$IXN:$IXS,'9.-2019'!$IXX:$IYC,'9.-2019'!$JGP:$JGU,'9.-2019'!$JGZ:$JHE,'9.-2019'!$JHJ:$JHO,'9.-2019'!$JHT:$JHY,'9.-2019'!$JQL:$JQQ,'9.-2019'!$JQV:$JRA,'9.-2019'!$JRF:$JRK,'9.-2019'!$JRP:$JRU,'9.-2019'!$KAH:$KAM,'9.-2019'!$KAR:$KAW,'9.-2019'!$KBB:$KBG,'9.-2019'!$KBL:$KBQ,'9.-2019'!$KKD:$KKI,'9.-2019'!$KKN:$KKS,'9.-2019'!$KKX:$KLC,'9.-2019'!$KLH:$KLM,'9.-2019'!$KTZ:$KUE,'9.-2019'!$KUJ:$KUO,'9.-2019'!$KUT:$KUY,'9.-2019'!$KVD:$KVI,'9.-2019'!$LDV:$LEA,'9.-2019'!$LEF:$LEK,'9.-2019'!$LEP:$LEU,'9.-2019'!$LEZ:$LFE,'9.-2019'!$LNR:$LNW,'9.-2019'!$LOB:$LOG,'9.-2019'!$LOL:$LOQ,'9.-2019'!$LOV:$LPA,'9.-2019'!$LXN:$LXS,'9.-2019'!$LXX:$LYC,'9.-2019'!$LYH:$LYM,'9.-2019'!$LYR:$LYW,'9.-2019'!$MHJ:$MHO,'9.-2019'!$MHT:$MHY,'9.-2019'!$MID:$MII,'9.-2019'!$MIN:$MIS,'9.-2019'!$MRF:$MRK,'9.-2019'!$MRP:$MRU,'9.-2019'!$MRZ:$MSE,'9.-2019'!$MSJ:$MSO,'9.-2019'!$NBB:$NBG,'9.-2019'!$NBL:$NBQ,'9.-2019'!$NBV:$NCA,'9.-2019'!$NCF:$NCK,'9.-2019'!$NKX:$NLC,'9.-2019'!$NLH:$NLM,'9.-2019'!$NLR:$NLW,'9.-2019'!$NMB:$NMG,'9.-2019'!$NUT:$NUY,'9.-2019'!$NVD:$NVI,'9.-2019'!$NVN:$NVS,'9.-2019'!$NVX:$NWC,'9.-2019'!$OEP:$OEU,'9.-2019'!$OEZ:$OFE,'9.-2019'!$OFJ:$OFO,'9.-2019'!$OFT:$OFY,'9.-2019'!$OOL:$OOQ,'9.-2019'!$OOV:$OPA,'9.-2019'!$OPF:$OPK,'9.-2019'!$OPP:$OPU,'9.-2019'!$OYH:$OYM,'9.-2019'!$OYR:$OYW,'9.-2019'!$OZB:$OZG,'9.-2019'!$OZL:$OZQ,'9.-2019'!$PID:$PII,'9.-2019'!$PIN:$PIS,'9.-2019'!$PIX:$PJC,'9.-2019'!$PJH:$PJM,'9.-2019'!$PRZ:$PSE,'9.-2019'!$PSJ:$PSO,'9.-2019'!$PST:$PSY,'9.-2019'!$PTD:$PTI,'9.-2019'!$QBV:$QCA,'9.-2019'!$QCF:$QCK,'9.-2019'!$QCP:$QCU,'9.-2019'!$QCZ:$QDE,'9.-2019'!$QLR:$QLW,'9.-2019'!$QMB:$QMG,'9.-2019'!$QML:$QMQ,'9.-2019'!$QMV:$QNA,'9.-2019'!$QVN:$QVS,'9.-2019'!$QVX:$QWC,'9.-2019'!$QWH:$QWM,'9.-2019'!$QWR:$QWW,'9.-2019'!$RFJ:$RFO,'9.-2019'!$RFT:$RFY,'9.-2019'!$RGD:$RGI,'9.-2019'!$RGN:$RGS,'9.-2019'!$RPF:$RPK,'9.-2019'!$RPP:$RPU,'9.-2019'!$RPZ:$RQE,'9.-2019'!$RQJ:$RQO,'9.-2019'!$RZB:$RZG,'9.-2019'!$RZL:$RZQ,'9.-2019'!$RZV:$SAA,'9.-2019'!$SAF:$SAK,'9.-2019'!$SIX:$SJC,'9.-2019'!$SJH:$SJM,'9.-2019'!$SJR:$SJW,'9.-2019'!$SKB:$SKG,'9.-2019'!$SST:$SSY,'9.-2019'!$STD:$STI,'9.-2019'!$STN:$STS,'9.-2019'!$STX:$SUC,'9.-2019'!$TCP:$TCU,'9.-2019'!$TCZ:$TDE,'9.-2019'!$TDJ:$TDO,'9.-2019'!$TDT:$TDY,'9.-2019'!$TML:$TMQ,'9.-2019'!$TMV:$TNA,'9.-2019'!$TNF:$TNK,'9.-2019'!$TNP:$TNU,'9.-2019'!$TWH:$TWM,'9.-2019'!$TWR:$TWW,'9.-2019'!$TXB:$TXG,'9.-2019'!$TXL:$TXQ,'9.-2019'!$UGD:$UGI,'9.-2019'!$UGN:$UGS,'9.-2019'!$UGX:$UHC,'9.-2019'!$UHH:$UHM,'9.-2019'!$UPZ:$UQE,'9.-2019'!$UQJ:$UQO,'9.-2019'!$UQT:$UQY,'9.-2019'!$URD:$URI,'9.-2019'!$UZV:$VAA,'9.-2019'!$VAF:$VAK,'9.-2019'!$VAP:$VAU,'9.-2019'!$VAZ:$VBE,'9.-2019'!$VJR:$VJW,'9.-2019'!$VKB:$VKG,'9.-2019'!$VKL:$VKQ,'9.-2019'!$VKV:$VLA,'9.-2019'!$VTN:$VTS,'9.-2019'!$VTX:$VUC,'9.-2019'!$VUH:$VUM,'9.-2019'!$VUR:$VUW,'9.-2019'!$WDJ:$WDO,'9.-2019'!$WDT:$WDY,'9.-2019'!$WED:$WEI,'9.-2019'!$WEN:$WES,'9.-2019'!$WNF:$WNK,'9.-2019'!$WNP:$WNU,'9.-2019'!$WNZ:$WOE,'9.-2019'!$WOJ:$WOO,'9.-2019'!$WXB:$WXG,'9.-2019'!$WXL:$WXQ,'9.-2019'!$WXV:$WYA,'9.-2019'!$WYF:$WYK</definedName>
    <definedName name="Z_8DD2684F_CD22_48FA_95B1_2F2E23C5AE1C_.wvu.PrintArea" localSheetId="0" hidden="1">'7.1.- 2019'!$A$9:$N$69</definedName>
    <definedName name="Z_8DD2684F_CD22_48FA_95B1_2F2E23C5AE1C_.wvu.PrintTitles" localSheetId="0" hidden="1">'7.1.- 2019'!$11:$13</definedName>
    <definedName name="Z_8DD2684F_CD22_48FA_95B1_2F2E23C5AE1C_.wvu.PrintTitles" localSheetId="3" hidden="1">'9.-2019'!$11:$14</definedName>
    <definedName name="Z_8DD2684F_CD22_48FA_95B1_2F2E23C5AE1C_.wvu.Rows" localSheetId="0" hidden="1">'7.1.- 2019'!#REF!,'7.1.- 2019'!#REF!</definedName>
    <definedName name="Z_8DD2684F_CD22_48FA_95B1_2F2E23C5AE1C_.wvu.Rows" localSheetId="3" hidden="1">'9.-2019'!#REF!</definedName>
    <definedName name="Z_91306B91_404D_4E6A_8CE6_7B6B9840B31E_.wvu.Cols" localSheetId="0" hidden="1">'7.1.- 2019'!#REF!,'7.1.- 2019'!#REF!,'7.1.- 2019'!#REF!,'7.1.- 2019'!#REF!,'7.1.- 2019'!#REF!,'7.1.- 2019'!#REF!,'7.1.- 2019'!#REF!,'7.1.- 2019'!#REF!,'7.1.- 2019'!#REF!,'7.1.- 2019'!#REF!,'7.1.- 2019'!#REF!,'7.1.- 2019'!#REF!,'7.1.- 2019'!#REF!,'7.1.- 2019'!$GL:$GL,'7.1.- 2019'!$GT:$GU,'7.1.- 2019'!$QH:$QH,'7.1.- 2019'!$QP:$QQ,'7.1.- 2019'!$AAD:$AAD,'7.1.- 2019'!$AAL:$AAM,'7.1.- 2019'!$AJZ:$AJZ,'7.1.- 2019'!$AKH:$AKI,'7.1.- 2019'!$ATV:$ATV,'7.1.- 2019'!$AUD:$AUE,'7.1.- 2019'!$BDR:$BDR,'7.1.- 2019'!$BDZ:$BEA,'7.1.- 2019'!$BNN:$BNN,'7.1.- 2019'!$BNV:$BNW,'7.1.- 2019'!$BXJ:$BXJ,'7.1.- 2019'!$BXR:$BXS,'7.1.- 2019'!$CHF:$CHF,'7.1.- 2019'!$CHN:$CHO,'7.1.- 2019'!$CRB:$CRB,'7.1.- 2019'!$CRJ:$CRK,'7.1.- 2019'!$DAX:$DAX,'7.1.- 2019'!$DBF:$DBG,'7.1.- 2019'!$DKT:$DKT,'7.1.- 2019'!$DLB:$DLC,'7.1.- 2019'!$DUP:$DUP,'7.1.- 2019'!$DUX:$DUY,'7.1.- 2019'!$EEL:$EEL,'7.1.- 2019'!$EET:$EEU,'7.1.- 2019'!$EOH:$EOH,'7.1.- 2019'!$EOP:$EOQ,'7.1.- 2019'!$EYD:$EYD,'7.1.- 2019'!$EYL:$EYM,'7.1.- 2019'!$FHZ:$FHZ,'7.1.- 2019'!$FIH:$FII,'7.1.- 2019'!$FRV:$FRV,'7.1.- 2019'!$FSD:$FSE,'7.1.- 2019'!$GBR:$GBR,'7.1.- 2019'!$GBZ:$GCA,'7.1.- 2019'!$GLN:$GLN,'7.1.- 2019'!$GLV:$GLW,'7.1.- 2019'!$GVJ:$GVJ,'7.1.- 2019'!$GVR:$GVS,'7.1.- 2019'!$HFF:$HFF,'7.1.- 2019'!$HFN:$HFO,'7.1.- 2019'!$HPB:$HPB,'7.1.- 2019'!$HPJ:$HPK,'7.1.- 2019'!$HYX:$HYX,'7.1.- 2019'!$HZF:$HZG,'7.1.- 2019'!$IIT:$IIT,'7.1.- 2019'!$IJB:$IJC,'7.1.- 2019'!$ISP:$ISP,'7.1.- 2019'!$ISX:$ISY,'7.1.- 2019'!$JCL:$JCL,'7.1.- 2019'!$JCT:$JCU,'7.1.- 2019'!$JMH:$JMH,'7.1.- 2019'!$JMP:$JMQ,'7.1.- 2019'!$JWD:$JWD,'7.1.- 2019'!$JWL:$JWM,'7.1.- 2019'!$KFZ:$KFZ,'7.1.- 2019'!$KGH:$KGI,'7.1.- 2019'!$KPV:$KPV,'7.1.- 2019'!$KQD:$KQE,'7.1.- 2019'!$KZR:$KZR,'7.1.- 2019'!$KZZ:$LAA,'7.1.- 2019'!$LJN:$LJN,'7.1.- 2019'!$LJV:$LJW,'7.1.- 2019'!$LTJ:$LTJ,'7.1.- 2019'!$LTR:$LTS,'7.1.- 2019'!$MDF:$MDF,'7.1.- 2019'!$MDN:$MDO,'7.1.- 2019'!$MNB:$MNB,'7.1.- 2019'!$MNJ:$MNK,'7.1.- 2019'!$MWX:$MWX,'7.1.- 2019'!$MXF:$MXG,'7.1.- 2019'!$NGT:$NGT,'7.1.- 2019'!$NHB:$NHC,'7.1.- 2019'!$NQP:$NQP,'7.1.- 2019'!$NQX:$NQY,'7.1.- 2019'!$OAL:$OAL,'7.1.- 2019'!$OAT:$OAU,'7.1.- 2019'!$OKH:$OKH,'7.1.- 2019'!$OKP:$OKQ,'7.1.- 2019'!$OUD:$OUD,'7.1.- 2019'!$OUL:$OUM,'7.1.- 2019'!$PDZ:$PDZ,'7.1.- 2019'!$PEH:$PEI,'7.1.- 2019'!$PNV:$PNV,'7.1.- 2019'!$POD:$POE,'7.1.- 2019'!$PXR:$PXR,'7.1.- 2019'!$PXZ:$PYA,'7.1.- 2019'!$QHN:$QHN,'7.1.- 2019'!$QHV:$QHW,'7.1.- 2019'!$QRJ:$QRJ,'7.1.- 2019'!$QRR:$QRS,'7.1.- 2019'!$RBF:$RBF,'7.1.- 2019'!$RBN:$RBO,'7.1.- 2019'!$RLB:$RLB,'7.1.- 2019'!$RLJ:$RLK,'7.1.- 2019'!$RUX:$RUX,'7.1.- 2019'!$RVF:$RVG,'7.1.- 2019'!$SET:$SET,'7.1.- 2019'!$SFB:$SFC,'7.1.- 2019'!$SOP:$SOP,'7.1.- 2019'!$SOX:$SOY,'7.1.- 2019'!$SYL:$SYL,'7.1.- 2019'!$SYT:$SYU,'7.1.- 2019'!$TIH:$TIH,'7.1.- 2019'!$TIP:$TIQ,'7.1.- 2019'!$TSD:$TSD,'7.1.- 2019'!$TSL:$TSM,'7.1.- 2019'!$UBZ:$UBZ,'7.1.- 2019'!$UCH:$UCI,'7.1.- 2019'!$ULV:$ULV,'7.1.- 2019'!$UMD:$UME,'7.1.- 2019'!$UVR:$UVR,'7.1.- 2019'!$UVZ:$UWA,'7.1.- 2019'!$VFN:$VFN,'7.1.- 2019'!$VFV:$VFW,'7.1.- 2019'!$VPJ:$VPJ,'7.1.- 2019'!$VPR:$VPS,'7.1.- 2019'!$VZF:$VZF,'7.1.- 2019'!$VZN:$VZO,'7.1.- 2019'!$WJB:$WJB,'7.1.- 2019'!$WJJ:$WJK,'7.1.- 2019'!$WSX:$WSX,'7.1.- 2019'!$WTF:$WTG</definedName>
    <definedName name="Z_91306B91_404D_4E6A_8CE6_7B6B9840B31E_.wvu.Cols" localSheetId="1" hidden="1">'7.2.-2019'!#REF!,'7.2.-2019'!$W:$Z,'7.2.-2019'!$AK:$AK</definedName>
    <definedName name="Z_91306B91_404D_4E6A_8CE6_7B6B9840B31E_.wvu.Cols" localSheetId="3" hidden="1">'9.-2019'!$BH:$CE,'9.-2019'!$KP:$KU,'9.-2019'!$KZ:$LE,'9.-2019'!$LJ:$LO,'9.-2019'!$LT:$LY,'9.-2019'!$UL:$UQ,'9.-2019'!$UV:$VA,'9.-2019'!$VF:$VK,'9.-2019'!$VP:$VU,'9.-2019'!$AEH:$AEM,'9.-2019'!$AER:$AEW,'9.-2019'!$AFB:$AFG,'9.-2019'!$AFL:$AFQ,'9.-2019'!$AOD:$AOI,'9.-2019'!$AON:$AOS,'9.-2019'!$AOX:$APC,'9.-2019'!$APH:$APM,'9.-2019'!$AXZ:$AYE,'9.-2019'!$AYJ:$AYO,'9.-2019'!$AYT:$AYY,'9.-2019'!$AZD:$AZI,'9.-2019'!$BHV:$BIA,'9.-2019'!$BIF:$BIK,'9.-2019'!$BIP:$BIU,'9.-2019'!$BIZ:$BJE,'9.-2019'!$BRR:$BRW,'9.-2019'!$BSB:$BSG,'9.-2019'!$BSL:$BSQ,'9.-2019'!$BSV:$BTA,'9.-2019'!$CBN:$CBS,'9.-2019'!$CBX:$CCC,'9.-2019'!$CCH:$CCM,'9.-2019'!$CCR:$CCW,'9.-2019'!$CLJ:$CLO,'9.-2019'!$CLT:$CLY,'9.-2019'!$CMD:$CMI,'9.-2019'!$CMN:$CMS,'9.-2019'!$CVF:$CVK,'9.-2019'!$CVP:$CVU,'9.-2019'!$CVZ:$CWE,'9.-2019'!$CWJ:$CWO,'9.-2019'!$DFB:$DFG,'9.-2019'!$DFL:$DFQ,'9.-2019'!$DFV:$DGA,'9.-2019'!$DGF:$DGK,'9.-2019'!$DOX:$DPC,'9.-2019'!$DPH:$DPM,'9.-2019'!$DPR:$DPW,'9.-2019'!$DQB:$DQG,'9.-2019'!$DYT:$DYY,'9.-2019'!$DZD:$DZI,'9.-2019'!$DZN:$DZS,'9.-2019'!$DZX:$EAC,'9.-2019'!$EIP:$EIU,'9.-2019'!$EIZ:$EJE,'9.-2019'!$EJJ:$EJO,'9.-2019'!$EJT:$EJY,'9.-2019'!$ESL:$ESQ,'9.-2019'!$ESV:$ETA,'9.-2019'!$ETF:$ETK,'9.-2019'!$ETP:$ETU,'9.-2019'!$FCH:$FCM,'9.-2019'!$FCR:$FCW,'9.-2019'!$FDB:$FDG,'9.-2019'!$FDL:$FDQ,'9.-2019'!$FMD:$FMI,'9.-2019'!$FMN:$FMS,'9.-2019'!$FMX:$FNC,'9.-2019'!$FNH:$FNM,'9.-2019'!$FVZ:$FWE,'9.-2019'!$FWJ:$FWO,'9.-2019'!$FWT:$FWY,'9.-2019'!$FXD:$FXI,'9.-2019'!$GFV:$GGA,'9.-2019'!$GGF:$GGK,'9.-2019'!$GGP:$GGU,'9.-2019'!$GGZ:$GHE,'9.-2019'!$GPR:$GPW,'9.-2019'!$GQB:$GQG,'9.-2019'!$GQL:$GQQ,'9.-2019'!$GQV:$GRA,'9.-2019'!$GZN:$GZS,'9.-2019'!$GZX:$HAC,'9.-2019'!$HAH:$HAM,'9.-2019'!$HAR:$HAW,'9.-2019'!$HJJ:$HJO,'9.-2019'!$HJT:$HJY,'9.-2019'!$HKD:$HKI,'9.-2019'!$HKN:$HKS,'9.-2019'!$HTF:$HTK,'9.-2019'!$HTP:$HTU,'9.-2019'!$HTZ:$HUE,'9.-2019'!$HUJ:$HUO,'9.-2019'!$IDB:$IDG,'9.-2019'!$IDL:$IDQ,'9.-2019'!$IDV:$IEA,'9.-2019'!$IEF:$IEK,'9.-2019'!$IMX:$INC,'9.-2019'!$INH:$INM,'9.-2019'!$INR:$INW,'9.-2019'!$IOB:$IOG,'9.-2019'!$IWT:$IWY,'9.-2019'!$IXD:$IXI,'9.-2019'!$IXN:$IXS,'9.-2019'!$IXX:$IYC,'9.-2019'!$JGP:$JGU,'9.-2019'!$JGZ:$JHE,'9.-2019'!$JHJ:$JHO,'9.-2019'!$JHT:$JHY,'9.-2019'!$JQL:$JQQ,'9.-2019'!$JQV:$JRA,'9.-2019'!$JRF:$JRK,'9.-2019'!$JRP:$JRU,'9.-2019'!$KAH:$KAM,'9.-2019'!$KAR:$KAW,'9.-2019'!$KBB:$KBG,'9.-2019'!$KBL:$KBQ,'9.-2019'!$KKD:$KKI,'9.-2019'!$KKN:$KKS,'9.-2019'!$KKX:$KLC,'9.-2019'!$KLH:$KLM,'9.-2019'!$KTZ:$KUE,'9.-2019'!$KUJ:$KUO,'9.-2019'!$KUT:$KUY,'9.-2019'!$KVD:$KVI,'9.-2019'!$LDV:$LEA,'9.-2019'!$LEF:$LEK,'9.-2019'!$LEP:$LEU,'9.-2019'!$LEZ:$LFE,'9.-2019'!$LNR:$LNW,'9.-2019'!$LOB:$LOG,'9.-2019'!$LOL:$LOQ,'9.-2019'!$LOV:$LPA,'9.-2019'!$LXN:$LXS,'9.-2019'!$LXX:$LYC,'9.-2019'!$LYH:$LYM,'9.-2019'!$LYR:$LYW,'9.-2019'!$MHJ:$MHO,'9.-2019'!$MHT:$MHY,'9.-2019'!$MID:$MII,'9.-2019'!$MIN:$MIS,'9.-2019'!$MRF:$MRK,'9.-2019'!$MRP:$MRU,'9.-2019'!$MRZ:$MSE,'9.-2019'!$MSJ:$MSO,'9.-2019'!$NBB:$NBG,'9.-2019'!$NBL:$NBQ,'9.-2019'!$NBV:$NCA,'9.-2019'!$NCF:$NCK,'9.-2019'!$NKX:$NLC,'9.-2019'!$NLH:$NLM,'9.-2019'!$NLR:$NLW,'9.-2019'!$NMB:$NMG,'9.-2019'!$NUT:$NUY,'9.-2019'!$NVD:$NVI,'9.-2019'!$NVN:$NVS,'9.-2019'!$NVX:$NWC,'9.-2019'!$OEP:$OEU,'9.-2019'!$OEZ:$OFE,'9.-2019'!$OFJ:$OFO,'9.-2019'!$OFT:$OFY,'9.-2019'!$OOL:$OOQ,'9.-2019'!$OOV:$OPA,'9.-2019'!$OPF:$OPK,'9.-2019'!$OPP:$OPU,'9.-2019'!$OYH:$OYM,'9.-2019'!$OYR:$OYW,'9.-2019'!$OZB:$OZG,'9.-2019'!$OZL:$OZQ,'9.-2019'!$PID:$PII,'9.-2019'!$PIN:$PIS,'9.-2019'!$PIX:$PJC,'9.-2019'!$PJH:$PJM,'9.-2019'!$PRZ:$PSE,'9.-2019'!$PSJ:$PSO,'9.-2019'!$PST:$PSY,'9.-2019'!$PTD:$PTI,'9.-2019'!$QBV:$QCA,'9.-2019'!$QCF:$QCK,'9.-2019'!$QCP:$QCU,'9.-2019'!$QCZ:$QDE,'9.-2019'!$QLR:$QLW,'9.-2019'!$QMB:$QMG,'9.-2019'!$QML:$QMQ,'9.-2019'!$QMV:$QNA,'9.-2019'!$QVN:$QVS,'9.-2019'!$QVX:$QWC,'9.-2019'!$QWH:$QWM,'9.-2019'!$QWR:$QWW,'9.-2019'!$RFJ:$RFO,'9.-2019'!$RFT:$RFY,'9.-2019'!$RGD:$RGI,'9.-2019'!$RGN:$RGS,'9.-2019'!$RPF:$RPK,'9.-2019'!$RPP:$RPU,'9.-2019'!$RPZ:$RQE,'9.-2019'!$RQJ:$RQO,'9.-2019'!$RZB:$RZG,'9.-2019'!$RZL:$RZQ,'9.-2019'!$RZV:$SAA,'9.-2019'!$SAF:$SAK,'9.-2019'!$SIX:$SJC,'9.-2019'!$SJH:$SJM,'9.-2019'!$SJR:$SJW,'9.-2019'!$SKB:$SKG,'9.-2019'!$SST:$SSY,'9.-2019'!$STD:$STI,'9.-2019'!$STN:$STS,'9.-2019'!$STX:$SUC,'9.-2019'!$TCP:$TCU,'9.-2019'!$TCZ:$TDE,'9.-2019'!$TDJ:$TDO,'9.-2019'!$TDT:$TDY,'9.-2019'!$TML:$TMQ,'9.-2019'!$TMV:$TNA,'9.-2019'!$TNF:$TNK,'9.-2019'!$TNP:$TNU,'9.-2019'!$TWH:$TWM,'9.-2019'!$TWR:$TWW,'9.-2019'!$TXB:$TXG,'9.-2019'!$TXL:$TXQ,'9.-2019'!$UGD:$UGI,'9.-2019'!$UGN:$UGS,'9.-2019'!$UGX:$UHC,'9.-2019'!$UHH:$UHM,'9.-2019'!$UPZ:$UQE,'9.-2019'!$UQJ:$UQO,'9.-2019'!$UQT:$UQY,'9.-2019'!$URD:$URI,'9.-2019'!$UZV:$VAA,'9.-2019'!$VAF:$VAK,'9.-2019'!$VAP:$VAU,'9.-2019'!$VAZ:$VBE,'9.-2019'!$VJR:$VJW,'9.-2019'!$VKB:$VKG,'9.-2019'!$VKL:$VKQ,'9.-2019'!$VKV:$VLA,'9.-2019'!$VTN:$VTS,'9.-2019'!$VTX:$VUC,'9.-2019'!$VUH:$VUM,'9.-2019'!$VUR:$VUW,'9.-2019'!$WDJ:$WDO,'9.-2019'!$WDT:$WDY,'9.-2019'!$WED:$WEI,'9.-2019'!$WEN:$WES,'9.-2019'!$WNF:$WNK,'9.-2019'!$WNP:$WNU,'9.-2019'!$WNZ:$WOE,'9.-2019'!$WOJ:$WOO,'9.-2019'!$WXB:$WXG,'9.-2019'!$WXL:$WXQ,'9.-2019'!$WXV:$WYA,'9.-2019'!$WYF:$WYK</definedName>
    <definedName name="Z_91306B91_404D_4E6A_8CE6_7B6B9840B31E_.wvu.FilterData" localSheetId="0" hidden="1">'7.1.- 2019'!$A$13:$WTG$13</definedName>
    <definedName name="Z_91306B91_404D_4E6A_8CE6_7B6B9840B31E_.wvu.PrintArea" localSheetId="4" hidden="1">'12.-2019'!$A$1:$C$44</definedName>
    <definedName name="Z_91306B91_404D_4E6A_8CE6_7B6B9840B31E_.wvu.PrintArea" localSheetId="0" hidden="1">'7.1.- 2019'!$A$1:$N$69</definedName>
    <definedName name="Z_91306B91_404D_4E6A_8CE6_7B6B9840B31E_.wvu.PrintArea" localSheetId="1" hidden="1">'7.2.-2019'!$A$1:$AI$14</definedName>
    <definedName name="Z_91306B91_404D_4E6A_8CE6_7B6B9840B31E_.wvu.PrintArea" localSheetId="3" hidden="1">'9.-2019'!$A$1:$CE$70</definedName>
    <definedName name="Z_91306B91_404D_4E6A_8CE6_7B6B9840B31E_.wvu.PrintTitles" localSheetId="0" hidden="1">'7.1.- 2019'!$11:$13</definedName>
    <definedName name="Z_91306B91_404D_4E6A_8CE6_7B6B9840B31E_.wvu.PrintTitles" localSheetId="1" hidden="1">'7.2.-2019'!$8:$11</definedName>
    <definedName name="Z_91306B91_404D_4E6A_8CE6_7B6B9840B31E_.wvu.PrintTitles" localSheetId="3" hidden="1">'9.-2019'!$11:$14</definedName>
    <definedName name="Z_91306B91_404D_4E6A_8CE6_7B6B9840B31E_.wvu.Rows" localSheetId="4" hidden="1">'12.-2019'!#REF!</definedName>
    <definedName name="Z_91306B91_404D_4E6A_8CE6_7B6B9840B31E_.wvu.Rows" localSheetId="0" hidden="1">'7.1.- 2019'!#REF!</definedName>
    <definedName name="Z_91306B91_404D_4E6A_8CE6_7B6B9840B31E_.wvu.Rows" localSheetId="1" hidden="1">'7.2.-2019'!$1:$7</definedName>
    <definedName name="Z_917012E8_D713_4051_85C5_F1B7F0B1D3C8_.wvu.FilterData" localSheetId="0" hidden="1">'7.1.- 2019'!$A$27:$WTG$27</definedName>
    <definedName name="Z_94046378_8D4C_41BA_AE87_79E3F0AA445A_.wvu.FilterData" localSheetId="0" hidden="1">'7.1.- 2019'!$A$27:$WTG$27</definedName>
    <definedName name="Z_9886B9DD_EC14_49A1_8440_1146367B6C96_.wvu.FilterData" localSheetId="0" hidden="1">'7.1.- 2019'!$A$27:$WTG$27</definedName>
    <definedName name="Z_9D027E59_A794_4213_9CA0_D8D03EE53F5C_.wvu.Cols" localSheetId="1" hidden="1">'7.2.-2019'!$AK:$AK</definedName>
    <definedName name="Z_9D027E59_A794_4213_9CA0_D8D03EE53F5C_.wvu.Cols" localSheetId="3" hidden="1">'9.-2019'!#REF!,'9.-2019'!#REF!,'9.-2019'!#REF!,'9.-2019'!#REF!,'9.-2019'!#REF!,'9.-2019'!#REF!,'9.-2019'!#REF!,'9.-2019'!$KP:$KU,'9.-2019'!$KZ:$LE,'9.-2019'!$LJ:$LO,'9.-2019'!$LT:$LY,'9.-2019'!$UL:$UQ,'9.-2019'!$UV:$VA,'9.-2019'!$VF:$VK,'9.-2019'!$VP:$VU,'9.-2019'!$AEH:$AEM,'9.-2019'!$AER:$AEW,'9.-2019'!$AFB:$AFG,'9.-2019'!$AFL:$AFQ,'9.-2019'!$AOD:$AOI,'9.-2019'!$AON:$AOS,'9.-2019'!$AOX:$APC,'9.-2019'!$APH:$APM,'9.-2019'!$AXZ:$AYE,'9.-2019'!$AYJ:$AYO,'9.-2019'!$AYT:$AYY,'9.-2019'!$AZD:$AZI,'9.-2019'!$BHV:$BIA,'9.-2019'!$BIF:$BIK,'9.-2019'!$BIP:$BIU,'9.-2019'!$BIZ:$BJE,'9.-2019'!$BRR:$BRW,'9.-2019'!$BSB:$BSG,'9.-2019'!$BSL:$BSQ,'9.-2019'!$BSV:$BTA,'9.-2019'!$CBN:$CBS,'9.-2019'!$CBX:$CCC,'9.-2019'!$CCH:$CCM,'9.-2019'!$CCR:$CCW,'9.-2019'!$CLJ:$CLO,'9.-2019'!$CLT:$CLY,'9.-2019'!$CMD:$CMI,'9.-2019'!$CMN:$CMS,'9.-2019'!$CVF:$CVK,'9.-2019'!$CVP:$CVU,'9.-2019'!$CVZ:$CWE,'9.-2019'!$CWJ:$CWO,'9.-2019'!$DFB:$DFG,'9.-2019'!$DFL:$DFQ,'9.-2019'!$DFV:$DGA,'9.-2019'!$DGF:$DGK,'9.-2019'!$DOX:$DPC,'9.-2019'!$DPH:$DPM,'9.-2019'!$DPR:$DPW,'9.-2019'!$DQB:$DQG,'9.-2019'!$DYT:$DYY,'9.-2019'!$DZD:$DZI,'9.-2019'!$DZN:$DZS,'9.-2019'!$DZX:$EAC,'9.-2019'!$EIP:$EIU,'9.-2019'!$EIZ:$EJE,'9.-2019'!$EJJ:$EJO,'9.-2019'!$EJT:$EJY,'9.-2019'!$ESL:$ESQ,'9.-2019'!$ESV:$ETA,'9.-2019'!$ETF:$ETK,'9.-2019'!$ETP:$ETU,'9.-2019'!$FCH:$FCM,'9.-2019'!$FCR:$FCW,'9.-2019'!$FDB:$FDG,'9.-2019'!$FDL:$FDQ,'9.-2019'!$FMD:$FMI,'9.-2019'!$FMN:$FMS,'9.-2019'!$FMX:$FNC,'9.-2019'!$FNH:$FNM,'9.-2019'!$FVZ:$FWE,'9.-2019'!$FWJ:$FWO,'9.-2019'!$FWT:$FWY,'9.-2019'!$FXD:$FXI,'9.-2019'!$GFV:$GGA,'9.-2019'!$GGF:$GGK,'9.-2019'!$GGP:$GGU,'9.-2019'!$GGZ:$GHE,'9.-2019'!$GPR:$GPW,'9.-2019'!$GQB:$GQG,'9.-2019'!$GQL:$GQQ,'9.-2019'!$GQV:$GRA,'9.-2019'!$GZN:$GZS,'9.-2019'!$GZX:$HAC,'9.-2019'!$HAH:$HAM,'9.-2019'!$HAR:$HAW,'9.-2019'!$HJJ:$HJO,'9.-2019'!$HJT:$HJY,'9.-2019'!$HKD:$HKI,'9.-2019'!$HKN:$HKS,'9.-2019'!$HTF:$HTK,'9.-2019'!$HTP:$HTU,'9.-2019'!$HTZ:$HUE,'9.-2019'!$HUJ:$HUO,'9.-2019'!$IDB:$IDG,'9.-2019'!$IDL:$IDQ,'9.-2019'!$IDV:$IEA,'9.-2019'!$IEF:$IEK,'9.-2019'!$IMX:$INC,'9.-2019'!$INH:$INM,'9.-2019'!$INR:$INW,'9.-2019'!$IOB:$IOG,'9.-2019'!$IWT:$IWY,'9.-2019'!$IXD:$IXI,'9.-2019'!$IXN:$IXS,'9.-2019'!$IXX:$IYC,'9.-2019'!$JGP:$JGU,'9.-2019'!$JGZ:$JHE,'9.-2019'!$JHJ:$JHO,'9.-2019'!$JHT:$JHY,'9.-2019'!$JQL:$JQQ,'9.-2019'!$JQV:$JRA,'9.-2019'!$JRF:$JRK,'9.-2019'!$JRP:$JRU,'9.-2019'!$KAH:$KAM,'9.-2019'!$KAR:$KAW,'9.-2019'!$KBB:$KBG,'9.-2019'!$KBL:$KBQ,'9.-2019'!$KKD:$KKI,'9.-2019'!$KKN:$KKS,'9.-2019'!$KKX:$KLC,'9.-2019'!$KLH:$KLM,'9.-2019'!$KTZ:$KUE,'9.-2019'!$KUJ:$KUO,'9.-2019'!$KUT:$KUY,'9.-2019'!$KVD:$KVI,'9.-2019'!$LDV:$LEA,'9.-2019'!$LEF:$LEK,'9.-2019'!$LEP:$LEU,'9.-2019'!$LEZ:$LFE,'9.-2019'!$LNR:$LNW,'9.-2019'!$LOB:$LOG,'9.-2019'!$LOL:$LOQ,'9.-2019'!$LOV:$LPA,'9.-2019'!$LXN:$LXS,'9.-2019'!$LXX:$LYC,'9.-2019'!$LYH:$LYM,'9.-2019'!$LYR:$LYW,'9.-2019'!$MHJ:$MHO,'9.-2019'!$MHT:$MHY,'9.-2019'!$MID:$MII,'9.-2019'!$MIN:$MIS,'9.-2019'!$MRF:$MRK,'9.-2019'!$MRP:$MRU,'9.-2019'!$MRZ:$MSE,'9.-2019'!$MSJ:$MSO,'9.-2019'!$NBB:$NBG,'9.-2019'!$NBL:$NBQ,'9.-2019'!$NBV:$NCA,'9.-2019'!$NCF:$NCK,'9.-2019'!$NKX:$NLC,'9.-2019'!$NLH:$NLM,'9.-2019'!$NLR:$NLW,'9.-2019'!$NMB:$NMG,'9.-2019'!$NUT:$NUY,'9.-2019'!$NVD:$NVI,'9.-2019'!$NVN:$NVS,'9.-2019'!$NVX:$NWC,'9.-2019'!$OEP:$OEU,'9.-2019'!$OEZ:$OFE,'9.-2019'!$OFJ:$OFO,'9.-2019'!$OFT:$OFY,'9.-2019'!$OOL:$OOQ,'9.-2019'!$OOV:$OPA,'9.-2019'!$OPF:$OPK,'9.-2019'!$OPP:$OPU,'9.-2019'!$OYH:$OYM,'9.-2019'!$OYR:$OYW,'9.-2019'!$OZB:$OZG,'9.-2019'!$OZL:$OZQ,'9.-2019'!$PID:$PII,'9.-2019'!$PIN:$PIS,'9.-2019'!$PIX:$PJC,'9.-2019'!$PJH:$PJM,'9.-2019'!$PRZ:$PSE,'9.-2019'!$PSJ:$PSO,'9.-2019'!$PST:$PSY,'9.-2019'!$PTD:$PTI,'9.-2019'!$QBV:$QCA,'9.-2019'!$QCF:$QCK,'9.-2019'!$QCP:$QCU,'9.-2019'!$QCZ:$QDE,'9.-2019'!$QLR:$QLW,'9.-2019'!$QMB:$QMG,'9.-2019'!$QML:$QMQ,'9.-2019'!$QMV:$QNA,'9.-2019'!$QVN:$QVS,'9.-2019'!$QVX:$QWC,'9.-2019'!$QWH:$QWM,'9.-2019'!$QWR:$QWW,'9.-2019'!$RFJ:$RFO,'9.-2019'!$RFT:$RFY,'9.-2019'!$RGD:$RGI,'9.-2019'!$RGN:$RGS,'9.-2019'!$RPF:$RPK,'9.-2019'!$RPP:$RPU,'9.-2019'!$RPZ:$RQE,'9.-2019'!$RQJ:$RQO,'9.-2019'!$RZB:$RZG,'9.-2019'!$RZL:$RZQ,'9.-2019'!$RZV:$SAA,'9.-2019'!$SAF:$SAK,'9.-2019'!$SIX:$SJC,'9.-2019'!$SJH:$SJM,'9.-2019'!$SJR:$SJW,'9.-2019'!$SKB:$SKG,'9.-2019'!$SST:$SSY,'9.-2019'!$STD:$STI,'9.-2019'!$STN:$STS,'9.-2019'!$STX:$SUC,'9.-2019'!$TCP:$TCU,'9.-2019'!$TCZ:$TDE,'9.-2019'!$TDJ:$TDO,'9.-2019'!$TDT:$TDY,'9.-2019'!$TML:$TMQ,'9.-2019'!$TMV:$TNA,'9.-2019'!$TNF:$TNK,'9.-2019'!$TNP:$TNU,'9.-2019'!$TWH:$TWM,'9.-2019'!$TWR:$TWW,'9.-2019'!$TXB:$TXG,'9.-2019'!$TXL:$TXQ,'9.-2019'!$UGD:$UGI,'9.-2019'!$UGN:$UGS,'9.-2019'!$UGX:$UHC,'9.-2019'!$UHH:$UHM,'9.-2019'!$UPZ:$UQE,'9.-2019'!$UQJ:$UQO,'9.-2019'!$UQT:$UQY,'9.-2019'!$URD:$URI,'9.-2019'!$UZV:$VAA,'9.-2019'!$VAF:$VAK,'9.-2019'!$VAP:$VAU,'9.-2019'!$VAZ:$VBE,'9.-2019'!$VJR:$VJW,'9.-2019'!$VKB:$VKG,'9.-2019'!$VKL:$VKQ,'9.-2019'!$VKV:$VLA,'9.-2019'!$VTN:$VTS,'9.-2019'!$VTX:$VUC,'9.-2019'!$VUH:$VUM,'9.-2019'!$VUR:$VUW,'9.-2019'!$WDJ:$WDO,'9.-2019'!$WDT:$WDY,'9.-2019'!$WED:$WEI,'9.-2019'!$WEN:$WES,'9.-2019'!$WNF:$WNK,'9.-2019'!$WNP:$WNU,'9.-2019'!$WNZ:$WOE,'9.-2019'!$WOJ:$WOO,'9.-2019'!$WXB:$WXG,'9.-2019'!$WXL:$WXQ,'9.-2019'!$WXV:$WYA,'9.-2019'!$WYF:$WYK</definedName>
    <definedName name="Z_9D027E59_A794_4213_9CA0_D8D03EE53F5C_.wvu.PrintArea" localSheetId="4" hidden="1">'12.-2019'!$A$1:$C$44</definedName>
    <definedName name="Z_9D027E59_A794_4213_9CA0_D8D03EE53F5C_.wvu.PrintArea" localSheetId="1" hidden="1">'7.2.-2019'!$A$1:$AI$14</definedName>
    <definedName name="Z_9D027E59_A794_4213_9CA0_D8D03EE53F5C_.wvu.PrintArea" localSheetId="3" hidden="1">'9.-2019'!$A$1:$CE$70</definedName>
    <definedName name="Z_9D027E59_A794_4213_9CA0_D8D03EE53F5C_.wvu.PrintTitles" localSheetId="1" hidden="1">'7.2.-2019'!$8:$11</definedName>
    <definedName name="Z_9D027E59_A794_4213_9CA0_D8D03EE53F5C_.wvu.PrintTitles" localSheetId="3" hidden="1">'9.-2019'!$11:$14</definedName>
    <definedName name="Z_9D027E59_A794_4213_9CA0_D8D03EE53F5C_.wvu.Rows" localSheetId="4" hidden="1">'12.-2019'!#REF!</definedName>
    <definedName name="Z_9E6C166E_8B92_406C_A2E3_C344720173B4_.wvu.FilterData" localSheetId="0" hidden="1">'7.1.- 2019'!$A$27:$WTG$27</definedName>
    <definedName name="Z_9ECD8D39_2532_4E7D_B646_D75B80004965_.wvu.Cols" localSheetId="0" hidden="1">'7.1.- 2019'!#REF!,'7.1.- 2019'!#REF!,'7.1.- 2019'!#REF!,'7.1.- 2019'!#REF!,'7.1.- 2019'!#REF!,'7.1.- 2019'!#REF!,'7.1.- 2019'!$GL:$GL,'7.1.- 2019'!$GT:$GU,'7.1.- 2019'!$QH:$QH,'7.1.- 2019'!$QP:$QQ,'7.1.- 2019'!$AAD:$AAD,'7.1.- 2019'!$AAL:$AAM,'7.1.- 2019'!$AJZ:$AJZ,'7.1.- 2019'!$AKH:$AKI,'7.1.- 2019'!$ATV:$ATV,'7.1.- 2019'!$AUD:$AUE,'7.1.- 2019'!$BDR:$BDR,'7.1.- 2019'!$BDZ:$BEA,'7.1.- 2019'!$BNN:$BNN,'7.1.- 2019'!$BNV:$BNW,'7.1.- 2019'!$BXJ:$BXJ,'7.1.- 2019'!$BXR:$BXS,'7.1.- 2019'!$CHF:$CHF,'7.1.- 2019'!$CHN:$CHO,'7.1.- 2019'!$CRB:$CRB,'7.1.- 2019'!$CRJ:$CRK,'7.1.- 2019'!$DAX:$DAX,'7.1.- 2019'!$DBF:$DBG,'7.1.- 2019'!$DKT:$DKT,'7.1.- 2019'!$DLB:$DLC,'7.1.- 2019'!$DUP:$DUP,'7.1.- 2019'!$DUX:$DUY,'7.1.- 2019'!$EEL:$EEL,'7.1.- 2019'!$EET:$EEU,'7.1.- 2019'!$EOH:$EOH,'7.1.- 2019'!$EOP:$EOQ,'7.1.- 2019'!$EYD:$EYD,'7.1.- 2019'!$EYL:$EYM,'7.1.- 2019'!$FHZ:$FHZ,'7.1.- 2019'!$FIH:$FII,'7.1.- 2019'!$FRV:$FRV,'7.1.- 2019'!$FSD:$FSE,'7.1.- 2019'!$GBR:$GBR,'7.1.- 2019'!$GBZ:$GCA,'7.1.- 2019'!$GLN:$GLN,'7.1.- 2019'!$GLV:$GLW,'7.1.- 2019'!$GVJ:$GVJ,'7.1.- 2019'!$GVR:$GVS,'7.1.- 2019'!$HFF:$HFF,'7.1.- 2019'!$HFN:$HFO,'7.1.- 2019'!$HPB:$HPB,'7.1.- 2019'!$HPJ:$HPK,'7.1.- 2019'!$HYX:$HYX,'7.1.- 2019'!$HZF:$HZG,'7.1.- 2019'!$IIT:$IIT,'7.1.- 2019'!$IJB:$IJC,'7.1.- 2019'!$ISP:$ISP,'7.1.- 2019'!$ISX:$ISY,'7.1.- 2019'!$JCL:$JCL,'7.1.- 2019'!$JCT:$JCU,'7.1.- 2019'!$JMH:$JMH,'7.1.- 2019'!$JMP:$JMQ,'7.1.- 2019'!$JWD:$JWD,'7.1.- 2019'!$JWL:$JWM,'7.1.- 2019'!$KFZ:$KFZ,'7.1.- 2019'!$KGH:$KGI,'7.1.- 2019'!$KPV:$KPV,'7.1.- 2019'!$KQD:$KQE,'7.1.- 2019'!$KZR:$KZR,'7.1.- 2019'!$KZZ:$LAA,'7.1.- 2019'!$LJN:$LJN,'7.1.- 2019'!$LJV:$LJW,'7.1.- 2019'!$LTJ:$LTJ,'7.1.- 2019'!$LTR:$LTS,'7.1.- 2019'!$MDF:$MDF,'7.1.- 2019'!$MDN:$MDO,'7.1.- 2019'!$MNB:$MNB,'7.1.- 2019'!$MNJ:$MNK,'7.1.- 2019'!$MWX:$MWX,'7.1.- 2019'!$MXF:$MXG,'7.1.- 2019'!$NGT:$NGT,'7.1.- 2019'!$NHB:$NHC,'7.1.- 2019'!$NQP:$NQP,'7.1.- 2019'!$NQX:$NQY,'7.1.- 2019'!$OAL:$OAL,'7.1.- 2019'!$OAT:$OAU,'7.1.- 2019'!$OKH:$OKH,'7.1.- 2019'!$OKP:$OKQ,'7.1.- 2019'!$OUD:$OUD,'7.1.- 2019'!$OUL:$OUM,'7.1.- 2019'!$PDZ:$PDZ,'7.1.- 2019'!$PEH:$PEI,'7.1.- 2019'!$PNV:$PNV,'7.1.- 2019'!$POD:$POE,'7.1.- 2019'!$PXR:$PXR,'7.1.- 2019'!$PXZ:$PYA,'7.1.- 2019'!$QHN:$QHN,'7.1.- 2019'!$QHV:$QHW,'7.1.- 2019'!$QRJ:$QRJ,'7.1.- 2019'!$QRR:$QRS,'7.1.- 2019'!$RBF:$RBF,'7.1.- 2019'!$RBN:$RBO,'7.1.- 2019'!$RLB:$RLB,'7.1.- 2019'!$RLJ:$RLK,'7.1.- 2019'!$RUX:$RUX,'7.1.- 2019'!$RVF:$RVG,'7.1.- 2019'!$SET:$SET,'7.1.- 2019'!$SFB:$SFC,'7.1.- 2019'!$SOP:$SOP,'7.1.- 2019'!$SOX:$SOY,'7.1.- 2019'!$SYL:$SYL,'7.1.- 2019'!$SYT:$SYU,'7.1.- 2019'!$TIH:$TIH,'7.1.- 2019'!$TIP:$TIQ,'7.1.- 2019'!$TSD:$TSD,'7.1.- 2019'!$TSL:$TSM,'7.1.- 2019'!$UBZ:$UBZ,'7.1.- 2019'!$UCH:$UCI,'7.1.- 2019'!$ULV:$ULV,'7.1.- 2019'!$UMD:$UME,'7.1.- 2019'!$UVR:$UVR,'7.1.- 2019'!$UVZ:$UWA,'7.1.- 2019'!$VFN:$VFN,'7.1.- 2019'!$VFV:$VFW,'7.1.- 2019'!$VPJ:$VPJ,'7.1.- 2019'!$VPR:$VPS,'7.1.- 2019'!$VZF:$VZF,'7.1.- 2019'!$VZN:$VZO,'7.1.- 2019'!$WJB:$WJB,'7.1.- 2019'!$WJJ:$WJK,'7.1.- 2019'!$WSX:$WSX,'7.1.- 2019'!$WTF:$WTG</definedName>
    <definedName name="Z_9ECD8D39_2532_4E7D_B646_D75B80004965_.wvu.Cols" localSheetId="3" hidden="1">'9.-2019'!#REF!,'9.-2019'!#REF!,'9.-2019'!#REF!,'9.-2019'!$KP:$KU,'9.-2019'!$KZ:$LE,'9.-2019'!$LJ:$LO,'9.-2019'!$LT:$LY,'9.-2019'!$UL:$UQ,'9.-2019'!$UV:$VA,'9.-2019'!$VF:$VK,'9.-2019'!$VP:$VU,'9.-2019'!$AEH:$AEM,'9.-2019'!$AER:$AEW,'9.-2019'!$AFB:$AFG,'9.-2019'!$AFL:$AFQ,'9.-2019'!$AOD:$AOI,'9.-2019'!$AON:$AOS,'9.-2019'!$AOX:$APC,'9.-2019'!$APH:$APM,'9.-2019'!$AXZ:$AYE,'9.-2019'!$AYJ:$AYO,'9.-2019'!$AYT:$AYY,'9.-2019'!$AZD:$AZI,'9.-2019'!$BHV:$BIA,'9.-2019'!$BIF:$BIK,'9.-2019'!$BIP:$BIU,'9.-2019'!$BIZ:$BJE,'9.-2019'!$BRR:$BRW,'9.-2019'!$BSB:$BSG,'9.-2019'!$BSL:$BSQ,'9.-2019'!$BSV:$BTA,'9.-2019'!$CBN:$CBS,'9.-2019'!$CBX:$CCC,'9.-2019'!$CCH:$CCM,'9.-2019'!$CCR:$CCW,'9.-2019'!$CLJ:$CLO,'9.-2019'!$CLT:$CLY,'9.-2019'!$CMD:$CMI,'9.-2019'!$CMN:$CMS,'9.-2019'!$CVF:$CVK,'9.-2019'!$CVP:$CVU,'9.-2019'!$CVZ:$CWE,'9.-2019'!$CWJ:$CWO,'9.-2019'!$DFB:$DFG,'9.-2019'!$DFL:$DFQ,'9.-2019'!$DFV:$DGA,'9.-2019'!$DGF:$DGK,'9.-2019'!$DOX:$DPC,'9.-2019'!$DPH:$DPM,'9.-2019'!$DPR:$DPW,'9.-2019'!$DQB:$DQG,'9.-2019'!$DYT:$DYY,'9.-2019'!$DZD:$DZI,'9.-2019'!$DZN:$DZS,'9.-2019'!$DZX:$EAC,'9.-2019'!$EIP:$EIU,'9.-2019'!$EIZ:$EJE,'9.-2019'!$EJJ:$EJO,'9.-2019'!$EJT:$EJY,'9.-2019'!$ESL:$ESQ,'9.-2019'!$ESV:$ETA,'9.-2019'!$ETF:$ETK,'9.-2019'!$ETP:$ETU,'9.-2019'!$FCH:$FCM,'9.-2019'!$FCR:$FCW,'9.-2019'!$FDB:$FDG,'9.-2019'!$FDL:$FDQ,'9.-2019'!$FMD:$FMI,'9.-2019'!$FMN:$FMS,'9.-2019'!$FMX:$FNC,'9.-2019'!$FNH:$FNM,'9.-2019'!$FVZ:$FWE,'9.-2019'!$FWJ:$FWO,'9.-2019'!$FWT:$FWY,'9.-2019'!$FXD:$FXI,'9.-2019'!$GFV:$GGA,'9.-2019'!$GGF:$GGK,'9.-2019'!$GGP:$GGU,'9.-2019'!$GGZ:$GHE,'9.-2019'!$GPR:$GPW,'9.-2019'!$GQB:$GQG,'9.-2019'!$GQL:$GQQ,'9.-2019'!$GQV:$GRA,'9.-2019'!$GZN:$GZS,'9.-2019'!$GZX:$HAC,'9.-2019'!$HAH:$HAM,'9.-2019'!$HAR:$HAW,'9.-2019'!$HJJ:$HJO,'9.-2019'!$HJT:$HJY,'9.-2019'!$HKD:$HKI,'9.-2019'!$HKN:$HKS,'9.-2019'!$HTF:$HTK,'9.-2019'!$HTP:$HTU,'9.-2019'!$HTZ:$HUE,'9.-2019'!$HUJ:$HUO,'9.-2019'!$IDB:$IDG,'9.-2019'!$IDL:$IDQ,'9.-2019'!$IDV:$IEA,'9.-2019'!$IEF:$IEK,'9.-2019'!$IMX:$INC,'9.-2019'!$INH:$INM,'9.-2019'!$INR:$INW,'9.-2019'!$IOB:$IOG,'9.-2019'!$IWT:$IWY,'9.-2019'!$IXD:$IXI,'9.-2019'!$IXN:$IXS,'9.-2019'!$IXX:$IYC,'9.-2019'!$JGP:$JGU,'9.-2019'!$JGZ:$JHE,'9.-2019'!$JHJ:$JHO,'9.-2019'!$JHT:$JHY,'9.-2019'!$JQL:$JQQ,'9.-2019'!$JQV:$JRA,'9.-2019'!$JRF:$JRK,'9.-2019'!$JRP:$JRU,'9.-2019'!$KAH:$KAM,'9.-2019'!$KAR:$KAW,'9.-2019'!$KBB:$KBG,'9.-2019'!$KBL:$KBQ,'9.-2019'!$KKD:$KKI,'9.-2019'!$KKN:$KKS,'9.-2019'!$KKX:$KLC,'9.-2019'!$KLH:$KLM,'9.-2019'!$KTZ:$KUE,'9.-2019'!$KUJ:$KUO,'9.-2019'!$KUT:$KUY,'9.-2019'!$KVD:$KVI,'9.-2019'!$LDV:$LEA,'9.-2019'!$LEF:$LEK,'9.-2019'!$LEP:$LEU,'9.-2019'!$LEZ:$LFE,'9.-2019'!$LNR:$LNW,'9.-2019'!$LOB:$LOG,'9.-2019'!$LOL:$LOQ,'9.-2019'!$LOV:$LPA,'9.-2019'!$LXN:$LXS,'9.-2019'!$LXX:$LYC,'9.-2019'!$LYH:$LYM,'9.-2019'!$LYR:$LYW,'9.-2019'!$MHJ:$MHO,'9.-2019'!$MHT:$MHY,'9.-2019'!$MID:$MII,'9.-2019'!$MIN:$MIS,'9.-2019'!$MRF:$MRK,'9.-2019'!$MRP:$MRU,'9.-2019'!$MRZ:$MSE,'9.-2019'!$MSJ:$MSO,'9.-2019'!$NBB:$NBG,'9.-2019'!$NBL:$NBQ,'9.-2019'!$NBV:$NCA,'9.-2019'!$NCF:$NCK,'9.-2019'!$NKX:$NLC,'9.-2019'!$NLH:$NLM,'9.-2019'!$NLR:$NLW,'9.-2019'!$NMB:$NMG,'9.-2019'!$NUT:$NUY,'9.-2019'!$NVD:$NVI,'9.-2019'!$NVN:$NVS,'9.-2019'!$NVX:$NWC,'9.-2019'!$OEP:$OEU,'9.-2019'!$OEZ:$OFE,'9.-2019'!$OFJ:$OFO,'9.-2019'!$OFT:$OFY,'9.-2019'!$OOL:$OOQ,'9.-2019'!$OOV:$OPA,'9.-2019'!$OPF:$OPK,'9.-2019'!$OPP:$OPU,'9.-2019'!$OYH:$OYM,'9.-2019'!$OYR:$OYW,'9.-2019'!$OZB:$OZG,'9.-2019'!$OZL:$OZQ,'9.-2019'!$PID:$PII,'9.-2019'!$PIN:$PIS,'9.-2019'!$PIX:$PJC,'9.-2019'!$PJH:$PJM,'9.-2019'!$PRZ:$PSE,'9.-2019'!$PSJ:$PSO,'9.-2019'!$PST:$PSY,'9.-2019'!$PTD:$PTI,'9.-2019'!$QBV:$QCA,'9.-2019'!$QCF:$QCK,'9.-2019'!$QCP:$QCU,'9.-2019'!$QCZ:$QDE,'9.-2019'!$QLR:$QLW,'9.-2019'!$QMB:$QMG,'9.-2019'!$QML:$QMQ,'9.-2019'!$QMV:$QNA,'9.-2019'!$QVN:$QVS,'9.-2019'!$QVX:$QWC,'9.-2019'!$QWH:$QWM,'9.-2019'!$QWR:$QWW,'9.-2019'!$RFJ:$RFO,'9.-2019'!$RFT:$RFY,'9.-2019'!$RGD:$RGI,'9.-2019'!$RGN:$RGS,'9.-2019'!$RPF:$RPK,'9.-2019'!$RPP:$RPU,'9.-2019'!$RPZ:$RQE,'9.-2019'!$RQJ:$RQO,'9.-2019'!$RZB:$RZG,'9.-2019'!$RZL:$RZQ,'9.-2019'!$RZV:$SAA,'9.-2019'!$SAF:$SAK,'9.-2019'!$SIX:$SJC,'9.-2019'!$SJH:$SJM,'9.-2019'!$SJR:$SJW,'9.-2019'!$SKB:$SKG,'9.-2019'!$SST:$SSY,'9.-2019'!$STD:$STI,'9.-2019'!$STN:$STS,'9.-2019'!$STX:$SUC,'9.-2019'!$TCP:$TCU,'9.-2019'!$TCZ:$TDE,'9.-2019'!$TDJ:$TDO,'9.-2019'!$TDT:$TDY,'9.-2019'!$TML:$TMQ,'9.-2019'!$TMV:$TNA,'9.-2019'!$TNF:$TNK,'9.-2019'!$TNP:$TNU,'9.-2019'!$TWH:$TWM,'9.-2019'!$TWR:$TWW,'9.-2019'!$TXB:$TXG,'9.-2019'!$TXL:$TXQ,'9.-2019'!$UGD:$UGI,'9.-2019'!$UGN:$UGS,'9.-2019'!$UGX:$UHC,'9.-2019'!$UHH:$UHM,'9.-2019'!$UPZ:$UQE,'9.-2019'!$UQJ:$UQO,'9.-2019'!$UQT:$UQY,'9.-2019'!$URD:$URI,'9.-2019'!$UZV:$VAA,'9.-2019'!$VAF:$VAK,'9.-2019'!$VAP:$VAU,'9.-2019'!$VAZ:$VBE,'9.-2019'!$VJR:$VJW,'9.-2019'!$VKB:$VKG,'9.-2019'!$VKL:$VKQ,'9.-2019'!$VKV:$VLA,'9.-2019'!$VTN:$VTS,'9.-2019'!$VTX:$VUC,'9.-2019'!$VUH:$VUM,'9.-2019'!$VUR:$VUW,'9.-2019'!$WDJ:$WDO,'9.-2019'!$WDT:$WDY,'9.-2019'!$WED:$WEI,'9.-2019'!$WEN:$WES,'9.-2019'!$WNF:$WNK,'9.-2019'!$WNP:$WNU,'9.-2019'!$WNZ:$WOE,'9.-2019'!$WOJ:$WOO,'9.-2019'!$WXB:$WXG,'9.-2019'!$WXL:$WXQ,'9.-2019'!$WXV:$WYA,'9.-2019'!$WYF:$WYK</definedName>
    <definedName name="Z_9ECD8D39_2532_4E7D_B646_D75B80004965_.wvu.PrintArea" localSheetId="0" hidden="1">'7.1.- 2019'!$A$9:$N$69</definedName>
    <definedName name="Z_9ECD8D39_2532_4E7D_B646_D75B80004965_.wvu.PrintTitles" localSheetId="0" hidden="1">'7.1.- 2019'!$11:$13</definedName>
    <definedName name="Z_9ECD8D39_2532_4E7D_B646_D75B80004965_.wvu.PrintTitles" localSheetId="3" hidden="1">'9.-2019'!$11:$14</definedName>
    <definedName name="Z_9ECD8D39_2532_4E7D_B646_D75B80004965_.wvu.Rows" localSheetId="0" hidden="1">'7.1.- 2019'!#REF!,'7.1.- 2019'!#REF!</definedName>
    <definedName name="Z_9ECD8D39_2532_4E7D_B646_D75B80004965_.wvu.Rows" localSheetId="3" hidden="1">'9.-2019'!#REF!</definedName>
    <definedName name="Z_9EF5193C_D682_4DFF_BA31_6265179CC669_.wvu.Cols" localSheetId="0" hidden="1">'7.1.- 2019'!$GL:$GL,'7.1.- 2019'!$GT:$GU,'7.1.- 2019'!$QH:$QH,'7.1.- 2019'!$QP:$QQ,'7.1.- 2019'!$AAD:$AAD,'7.1.- 2019'!$AAL:$AAM,'7.1.- 2019'!$AJZ:$AJZ,'7.1.- 2019'!$AKH:$AKI,'7.1.- 2019'!$ATV:$ATV,'7.1.- 2019'!$AUD:$AUE,'7.1.- 2019'!$BDR:$BDR,'7.1.- 2019'!$BDZ:$BEA,'7.1.- 2019'!$BNN:$BNN,'7.1.- 2019'!$BNV:$BNW,'7.1.- 2019'!$BXJ:$BXJ,'7.1.- 2019'!$BXR:$BXS,'7.1.- 2019'!$CHF:$CHF,'7.1.- 2019'!$CHN:$CHO,'7.1.- 2019'!$CRB:$CRB,'7.1.- 2019'!$CRJ:$CRK,'7.1.- 2019'!$DAX:$DAX,'7.1.- 2019'!$DBF:$DBG,'7.1.- 2019'!$DKT:$DKT,'7.1.- 2019'!$DLB:$DLC,'7.1.- 2019'!$DUP:$DUP,'7.1.- 2019'!$DUX:$DUY,'7.1.- 2019'!$EEL:$EEL,'7.1.- 2019'!$EET:$EEU,'7.1.- 2019'!$EOH:$EOH,'7.1.- 2019'!$EOP:$EOQ,'7.1.- 2019'!$EYD:$EYD,'7.1.- 2019'!$EYL:$EYM,'7.1.- 2019'!$FHZ:$FHZ,'7.1.- 2019'!$FIH:$FII,'7.1.- 2019'!$FRV:$FRV,'7.1.- 2019'!$FSD:$FSE,'7.1.- 2019'!$GBR:$GBR,'7.1.- 2019'!$GBZ:$GCA,'7.1.- 2019'!$GLN:$GLN,'7.1.- 2019'!$GLV:$GLW,'7.1.- 2019'!$GVJ:$GVJ,'7.1.- 2019'!$GVR:$GVS,'7.1.- 2019'!$HFF:$HFF,'7.1.- 2019'!$HFN:$HFO,'7.1.- 2019'!$HPB:$HPB,'7.1.- 2019'!$HPJ:$HPK,'7.1.- 2019'!$HYX:$HYX,'7.1.- 2019'!$HZF:$HZG,'7.1.- 2019'!$IIT:$IIT,'7.1.- 2019'!$IJB:$IJC,'7.1.- 2019'!$ISP:$ISP,'7.1.- 2019'!$ISX:$ISY,'7.1.- 2019'!$JCL:$JCL,'7.1.- 2019'!$JCT:$JCU,'7.1.- 2019'!$JMH:$JMH,'7.1.- 2019'!$JMP:$JMQ,'7.1.- 2019'!$JWD:$JWD,'7.1.- 2019'!$JWL:$JWM,'7.1.- 2019'!$KFZ:$KFZ,'7.1.- 2019'!$KGH:$KGI,'7.1.- 2019'!$KPV:$KPV,'7.1.- 2019'!$KQD:$KQE,'7.1.- 2019'!$KZR:$KZR,'7.1.- 2019'!$KZZ:$LAA,'7.1.- 2019'!$LJN:$LJN,'7.1.- 2019'!$LJV:$LJW,'7.1.- 2019'!$LTJ:$LTJ,'7.1.- 2019'!$LTR:$LTS,'7.1.- 2019'!$MDF:$MDF,'7.1.- 2019'!$MDN:$MDO,'7.1.- 2019'!$MNB:$MNB,'7.1.- 2019'!$MNJ:$MNK,'7.1.- 2019'!$MWX:$MWX,'7.1.- 2019'!$MXF:$MXG,'7.1.- 2019'!$NGT:$NGT,'7.1.- 2019'!$NHB:$NHC,'7.1.- 2019'!$NQP:$NQP,'7.1.- 2019'!$NQX:$NQY,'7.1.- 2019'!$OAL:$OAL,'7.1.- 2019'!$OAT:$OAU,'7.1.- 2019'!$OKH:$OKH,'7.1.- 2019'!$OKP:$OKQ,'7.1.- 2019'!$OUD:$OUD,'7.1.- 2019'!$OUL:$OUM,'7.1.- 2019'!$PDZ:$PDZ,'7.1.- 2019'!$PEH:$PEI,'7.1.- 2019'!$PNV:$PNV,'7.1.- 2019'!$POD:$POE,'7.1.- 2019'!$PXR:$PXR,'7.1.- 2019'!$PXZ:$PYA,'7.1.- 2019'!$QHN:$QHN,'7.1.- 2019'!$QHV:$QHW,'7.1.- 2019'!$QRJ:$QRJ,'7.1.- 2019'!$QRR:$QRS,'7.1.- 2019'!$RBF:$RBF,'7.1.- 2019'!$RBN:$RBO,'7.1.- 2019'!$RLB:$RLB,'7.1.- 2019'!$RLJ:$RLK,'7.1.- 2019'!$RUX:$RUX,'7.1.- 2019'!$RVF:$RVG,'7.1.- 2019'!$SET:$SET,'7.1.- 2019'!$SFB:$SFC,'7.1.- 2019'!$SOP:$SOP,'7.1.- 2019'!$SOX:$SOY,'7.1.- 2019'!$SYL:$SYL,'7.1.- 2019'!$SYT:$SYU,'7.1.- 2019'!$TIH:$TIH,'7.1.- 2019'!$TIP:$TIQ,'7.1.- 2019'!$TSD:$TSD,'7.1.- 2019'!$TSL:$TSM,'7.1.- 2019'!$UBZ:$UBZ,'7.1.- 2019'!$UCH:$UCI,'7.1.- 2019'!$ULV:$ULV,'7.1.- 2019'!$UMD:$UME,'7.1.- 2019'!$UVR:$UVR,'7.1.- 2019'!$UVZ:$UWA,'7.1.- 2019'!$VFN:$VFN,'7.1.- 2019'!$VFV:$VFW,'7.1.- 2019'!$VPJ:$VPJ,'7.1.- 2019'!$VPR:$VPS,'7.1.- 2019'!$VZF:$VZF,'7.1.- 2019'!$VZN:$VZO,'7.1.- 2019'!$WJB:$WJB,'7.1.- 2019'!$WJJ:$WJK,'7.1.- 2019'!$WSX:$WSX,'7.1.- 2019'!$WTF:$WTG</definedName>
    <definedName name="Z_9EF5193C_D682_4DFF_BA31_6265179CC669_.wvu.Cols" localSheetId="3" hidden="1">'9.-2019'!$KP:$KU,'9.-2019'!$KZ:$LE,'9.-2019'!$LJ:$LO,'9.-2019'!$LT:$LY,'9.-2019'!$UL:$UQ,'9.-2019'!$UV:$VA,'9.-2019'!$VF:$VK,'9.-2019'!$VP:$VU,'9.-2019'!$AEH:$AEM,'9.-2019'!$AER:$AEW,'9.-2019'!$AFB:$AFG,'9.-2019'!$AFL:$AFQ,'9.-2019'!$AOD:$AOI,'9.-2019'!$AON:$AOS,'9.-2019'!$AOX:$APC,'9.-2019'!$APH:$APM,'9.-2019'!$AXZ:$AYE,'9.-2019'!$AYJ:$AYO,'9.-2019'!$AYT:$AYY,'9.-2019'!$AZD:$AZI,'9.-2019'!$BHV:$BIA,'9.-2019'!$BIF:$BIK,'9.-2019'!$BIP:$BIU,'9.-2019'!$BIZ:$BJE,'9.-2019'!$BRR:$BRW,'9.-2019'!$BSB:$BSG,'9.-2019'!$BSL:$BSQ,'9.-2019'!$BSV:$BTA,'9.-2019'!$CBN:$CBS,'9.-2019'!$CBX:$CCC,'9.-2019'!$CCH:$CCM,'9.-2019'!$CCR:$CCW,'9.-2019'!$CLJ:$CLO,'9.-2019'!$CLT:$CLY,'9.-2019'!$CMD:$CMI,'9.-2019'!$CMN:$CMS,'9.-2019'!$CVF:$CVK,'9.-2019'!$CVP:$CVU,'9.-2019'!$CVZ:$CWE,'9.-2019'!$CWJ:$CWO,'9.-2019'!$DFB:$DFG,'9.-2019'!$DFL:$DFQ,'9.-2019'!$DFV:$DGA,'9.-2019'!$DGF:$DGK,'9.-2019'!$DOX:$DPC,'9.-2019'!$DPH:$DPM,'9.-2019'!$DPR:$DPW,'9.-2019'!$DQB:$DQG,'9.-2019'!$DYT:$DYY,'9.-2019'!$DZD:$DZI,'9.-2019'!$DZN:$DZS,'9.-2019'!$DZX:$EAC,'9.-2019'!$EIP:$EIU,'9.-2019'!$EIZ:$EJE,'9.-2019'!$EJJ:$EJO,'9.-2019'!$EJT:$EJY,'9.-2019'!$ESL:$ESQ,'9.-2019'!$ESV:$ETA,'9.-2019'!$ETF:$ETK,'9.-2019'!$ETP:$ETU,'9.-2019'!$FCH:$FCM,'9.-2019'!$FCR:$FCW,'9.-2019'!$FDB:$FDG,'9.-2019'!$FDL:$FDQ,'9.-2019'!$FMD:$FMI,'9.-2019'!$FMN:$FMS,'9.-2019'!$FMX:$FNC,'9.-2019'!$FNH:$FNM,'9.-2019'!$FVZ:$FWE,'9.-2019'!$FWJ:$FWO,'9.-2019'!$FWT:$FWY,'9.-2019'!$FXD:$FXI,'9.-2019'!$GFV:$GGA,'9.-2019'!$GGF:$GGK,'9.-2019'!$GGP:$GGU,'9.-2019'!$GGZ:$GHE,'9.-2019'!$GPR:$GPW,'9.-2019'!$GQB:$GQG,'9.-2019'!$GQL:$GQQ,'9.-2019'!$GQV:$GRA,'9.-2019'!$GZN:$GZS,'9.-2019'!$GZX:$HAC,'9.-2019'!$HAH:$HAM,'9.-2019'!$HAR:$HAW,'9.-2019'!$HJJ:$HJO,'9.-2019'!$HJT:$HJY,'9.-2019'!$HKD:$HKI,'9.-2019'!$HKN:$HKS,'9.-2019'!$HTF:$HTK,'9.-2019'!$HTP:$HTU,'9.-2019'!$HTZ:$HUE,'9.-2019'!$HUJ:$HUO,'9.-2019'!$IDB:$IDG,'9.-2019'!$IDL:$IDQ,'9.-2019'!$IDV:$IEA,'9.-2019'!$IEF:$IEK,'9.-2019'!$IMX:$INC,'9.-2019'!$INH:$INM,'9.-2019'!$INR:$INW,'9.-2019'!$IOB:$IOG,'9.-2019'!$IWT:$IWY,'9.-2019'!$IXD:$IXI,'9.-2019'!$IXN:$IXS,'9.-2019'!$IXX:$IYC,'9.-2019'!$JGP:$JGU,'9.-2019'!$JGZ:$JHE,'9.-2019'!$JHJ:$JHO,'9.-2019'!$JHT:$JHY,'9.-2019'!$JQL:$JQQ,'9.-2019'!$JQV:$JRA,'9.-2019'!$JRF:$JRK,'9.-2019'!$JRP:$JRU,'9.-2019'!$KAH:$KAM,'9.-2019'!$KAR:$KAW,'9.-2019'!$KBB:$KBG,'9.-2019'!$KBL:$KBQ,'9.-2019'!$KKD:$KKI,'9.-2019'!$KKN:$KKS,'9.-2019'!$KKX:$KLC,'9.-2019'!$KLH:$KLM,'9.-2019'!$KTZ:$KUE,'9.-2019'!$KUJ:$KUO,'9.-2019'!$KUT:$KUY,'9.-2019'!$KVD:$KVI,'9.-2019'!$LDV:$LEA,'9.-2019'!$LEF:$LEK,'9.-2019'!$LEP:$LEU,'9.-2019'!$LEZ:$LFE,'9.-2019'!$LNR:$LNW,'9.-2019'!$LOB:$LOG,'9.-2019'!$LOL:$LOQ,'9.-2019'!$LOV:$LPA,'9.-2019'!$LXN:$LXS,'9.-2019'!$LXX:$LYC,'9.-2019'!$LYH:$LYM,'9.-2019'!$LYR:$LYW,'9.-2019'!$MHJ:$MHO,'9.-2019'!$MHT:$MHY,'9.-2019'!$MID:$MII,'9.-2019'!$MIN:$MIS,'9.-2019'!$MRF:$MRK,'9.-2019'!$MRP:$MRU,'9.-2019'!$MRZ:$MSE,'9.-2019'!$MSJ:$MSO,'9.-2019'!$NBB:$NBG,'9.-2019'!$NBL:$NBQ,'9.-2019'!$NBV:$NCA,'9.-2019'!$NCF:$NCK,'9.-2019'!$NKX:$NLC,'9.-2019'!$NLH:$NLM,'9.-2019'!$NLR:$NLW,'9.-2019'!$NMB:$NMG,'9.-2019'!$NUT:$NUY,'9.-2019'!$NVD:$NVI,'9.-2019'!$NVN:$NVS,'9.-2019'!$NVX:$NWC,'9.-2019'!$OEP:$OEU,'9.-2019'!$OEZ:$OFE,'9.-2019'!$OFJ:$OFO,'9.-2019'!$OFT:$OFY,'9.-2019'!$OOL:$OOQ,'9.-2019'!$OOV:$OPA,'9.-2019'!$OPF:$OPK,'9.-2019'!$OPP:$OPU,'9.-2019'!$OYH:$OYM,'9.-2019'!$OYR:$OYW,'9.-2019'!$OZB:$OZG,'9.-2019'!$OZL:$OZQ,'9.-2019'!$PID:$PII,'9.-2019'!$PIN:$PIS,'9.-2019'!$PIX:$PJC,'9.-2019'!$PJH:$PJM,'9.-2019'!$PRZ:$PSE,'9.-2019'!$PSJ:$PSO,'9.-2019'!$PST:$PSY,'9.-2019'!$PTD:$PTI,'9.-2019'!$QBV:$QCA,'9.-2019'!$QCF:$QCK,'9.-2019'!$QCP:$QCU,'9.-2019'!$QCZ:$QDE,'9.-2019'!$QLR:$QLW,'9.-2019'!$QMB:$QMG,'9.-2019'!$QML:$QMQ,'9.-2019'!$QMV:$QNA,'9.-2019'!$QVN:$QVS,'9.-2019'!$QVX:$QWC,'9.-2019'!$QWH:$QWM,'9.-2019'!$QWR:$QWW,'9.-2019'!$RFJ:$RFO,'9.-2019'!$RFT:$RFY,'9.-2019'!$RGD:$RGI,'9.-2019'!$RGN:$RGS,'9.-2019'!$RPF:$RPK,'9.-2019'!$RPP:$RPU,'9.-2019'!$RPZ:$RQE,'9.-2019'!$RQJ:$RQO,'9.-2019'!$RZB:$RZG,'9.-2019'!$RZL:$RZQ,'9.-2019'!$RZV:$SAA,'9.-2019'!$SAF:$SAK,'9.-2019'!$SIX:$SJC,'9.-2019'!$SJH:$SJM,'9.-2019'!$SJR:$SJW,'9.-2019'!$SKB:$SKG,'9.-2019'!$SST:$SSY,'9.-2019'!$STD:$STI,'9.-2019'!$STN:$STS,'9.-2019'!$STX:$SUC,'9.-2019'!$TCP:$TCU,'9.-2019'!$TCZ:$TDE,'9.-2019'!$TDJ:$TDO,'9.-2019'!$TDT:$TDY,'9.-2019'!$TML:$TMQ,'9.-2019'!$TMV:$TNA,'9.-2019'!$TNF:$TNK,'9.-2019'!$TNP:$TNU,'9.-2019'!$TWH:$TWM,'9.-2019'!$TWR:$TWW,'9.-2019'!$TXB:$TXG,'9.-2019'!$TXL:$TXQ,'9.-2019'!$UGD:$UGI,'9.-2019'!$UGN:$UGS,'9.-2019'!$UGX:$UHC,'9.-2019'!$UHH:$UHM,'9.-2019'!$UPZ:$UQE,'9.-2019'!$UQJ:$UQO,'9.-2019'!$UQT:$UQY,'9.-2019'!$URD:$URI,'9.-2019'!$UZV:$VAA,'9.-2019'!$VAF:$VAK,'9.-2019'!$VAP:$VAU,'9.-2019'!$VAZ:$VBE,'9.-2019'!$VJR:$VJW,'9.-2019'!$VKB:$VKG,'9.-2019'!$VKL:$VKQ,'9.-2019'!$VKV:$VLA,'9.-2019'!$VTN:$VTS,'9.-2019'!$VTX:$VUC,'9.-2019'!$VUH:$VUM,'9.-2019'!$VUR:$VUW,'9.-2019'!$WDJ:$WDO,'9.-2019'!$WDT:$WDY,'9.-2019'!$WED:$WEI,'9.-2019'!$WEN:$WES,'9.-2019'!$WNF:$WNK,'9.-2019'!$WNP:$WNU,'9.-2019'!$WNZ:$WOE,'9.-2019'!$WOJ:$WOO,'9.-2019'!$WXB:$WXG,'9.-2019'!$WXL:$WXQ,'9.-2019'!$WXV:$WYA,'9.-2019'!$WYF:$WYK</definedName>
    <definedName name="Z_9EF5193C_D682_4DFF_BA31_6265179CC669_.wvu.FilterData" localSheetId="0" hidden="1">'7.1.- 2019'!$A$14:$WWJ$69</definedName>
    <definedName name="Z_9EF5193C_D682_4DFF_BA31_6265179CC669_.wvu.PrintArea" localSheetId="4" hidden="1">'12.-2019'!$A$1:$C$49</definedName>
    <definedName name="Z_9EF5193C_D682_4DFF_BA31_6265179CC669_.wvu.PrintArea" localSheetId="0" hidden="1">'7.1.- 2019'!$A$1:$AQ$74</definedName>
    <definedName name="Z_9EF5193C_D682_4DFF_BA31_6265179CC669_.wvu.PrintArea" localSheetId="2" hidden="1">'8-2019'!$A$1:$O$65</definedName>
    <definedName name="Z_9EF5193C_D682_4DFF_BA31_6265179CC669_.wvu.PrintArea" localSheetId="3" hidden="1">'9.-2019'!$A$1:$CE$76</definedName>
    <definedName name="Z_9EF5193C_D682_4DFF_BA31_6265179CC669_.wvu.PrintTitles" localSheetId="0" hidden="1">'7.1.- 2019'!$11:$13</definedName>
    <definedName name="Z_9EF5193C_D682_4DFF_BA31_6265179CC669_.wvu.PrintTitles" localSheetId="3" hidden="1">'9.-2019'!$11:$14</definedName>
    <definedName name="Z_A111BC39_1B57_495B_A479_B6AF258D094B_.wvu.Cols" localSheetId="0" hidden="1">'7.1.- 2019'!#REF!,'7.1.- 2019'!#REF!,'7.1.- 2019'!#REF!,'7.1.- 2019'!#REF!,'7.1.- 2019'!#REF!,'7.1.- 2019'!$GL:$GL,'7.1.- 2019'!$GT:$GU,'7.1.- 2019'!$QH:$QH,'7.1.- 2019'!$QP:$QQ,'7.1.- 2019'!$AAD:$AAD,'7.1.- 2019'!$AAL:$AAM,'7.1.- 2019'!$AJZ:$AJZ,'7.1.- 2019'!$AKH:$AKI,'7.1.- 2019'!$ATV:$ATV,'7.1.- 2019'!$AUD:$AUE,'7.1.- 2019'!$BDR:$BDR,'7.1.- 2019'!$BDZ:$BEA,'7.1.- 2019'!$BNN:$BNN,'7.1.- 2019'!$BNV:$BNW,'7.1.- 2019'!$BXJ:$BXJ,'7.1.- 2019'!$BXR:$BXS,'7.1.- 2019'!$CHF:$CHF,'7.1.- 2019'!$CHN:$CHO,'7.1.- 2019'!$CRB:$CRB,'7.1.- 2019'!$CRJ:$CRK,'7.1.- 2019'!$DAX:$DAX,'7.1.- 2019'!$DBF:$DBG,'7.1.- 2019'!$DKT:$DKT,'7.1.- 2019'!$DLB:$DLC,'7.1.- 2019'!$DUP:$DUP,'7.1.- 2019'!$DUX:$DUY,'7.1.- 2019'!$EEL:$EEL,'7.1.- 2019'!$EET:$EEU,'7.1.- 2019'!$EOH:$EOH,'7.1.- 2019'!$EOP:$EOQ,'7.1.- 2019'!$EYD:$EYD,'7.1.- 2019'!$EYL:$EYM,'7.1.- 2019'!$FHZ:$FHZ,'7.1.- 2019'!$FIH:$FII,'7.1.- 2019'!$FRV:$FRV,'7.1.- 2019'!$FSD:$FSE,'7.1.- 2019'!$GBR:$GBR,'7.1.- 2019'!$GBZ:$GCA,'7.1.- 2019'!$GLN:$GLN,'7.1.- 2019'!$GLV:$GLW,'7.1.- 2019'!$GVJ:$GVJ,'7.1.- 2019'!$GVR:$GVS,'7.1.- 2019'!$HFF:$HFF,'7.1.- 2019'!$HFN:$HFO,'7.1.- 2019'!$HPB:$HPB,'7.1.- 2019'!$HPJ:$HPK,'7.1.- 2019'!$HYX:$HYX,'7.1.- 2019'!$HZF:$HZG,'7.1.- 2019'!$IIT:$IIT,'7.1.- 2019'!$IJB:$IJC,'7.1.- 2019'!$ISP:$ISP,'7.1.- 2019'!$ISX:$ISY,'7.1.- 2019'!$JCL:$JCL,'7.1.- 2019'!$JCT:$JCU,'7.1.- 2019'!$JMH:$JMH,'7.1.- 2019'!$JMP:$JMQ,'7.1.- 2019'!$JWD:$JWD,'7.1.- 2019'!$JWL:$JWM,'7.1.- 2019'!$KFZ:$KFZ,'7.1.- 2019'!$KGH:$KGI,'7.1.- 2019'!$KPV:$KPV,'7.1.- 2019'!$KQD:$KQE,'7.1.- 2019'!$KZR:$KZR,'7.1.- 2019'!$KZZ:$LAA,'7.1.- 2019'!$LJN:$LJN,'7.1.- 2019'!$LJV:$LJW,'7.1.- 2019'!$LTJ:$LTJ,'7.1.- 2019'!$LTR:$LTS,'7.1.- 2019'!$MDF:$MDF,'7.1.- 2019'!$MDN:$MDO,'7.1.- 2019'!$MNB:$MNB,'7.1.- 2019'!$MNJ:$MNK,'7.1.- 2019'!$MWX:$MWX,'7.1.- 2019'!$MXF:$MXG,'7.1.- 2019'!$NGT:$NGT,'7.1.- 2019'!$NHB:$NHC,'7.1.- 2019'!$NQP:$NQP,'7.1.- 2019'!$NQX:$NQY,'7.1.- 2019'!$OAL:$OAL,'7.1.- 2019'!$OAT:$OAU,'7.1.- 2019'!$OKH:$OKH,'7.1.- 2019'!$OKP:$OKQ,'7.1.- 2019'!$OUD:$OUD,'7.1.- 2019'!$OUL:$OUM,'7.1.- 2019'!$PDZ:$PDZ,'7.1.- 2019'!$PEH:$PEI,'7.1.- 2019'!$PNV:$PNV,'7.1.- 2019'!$POD:$POE,'7.1.- 2019'!$PXR:$PXR,'7.1.- 2019'!$PXZ:$PYA,'7.1.- 2019'!$QHN:$QHN,'7.1.- 2019'!$QHV:$QHW,'7.1.- 2019'!$QRJ:$QRJ,'7.1.- 2019'!$QRR:$QRS,'7.1.- 2019'!$RBF:$RBF,'7.1.- 2019'!$RBN:$RBO,'7.1.- 2019'!$RLB:$RLB,'7.1.- 2019'!$RLJ:$RLK,'7.1.- 2019'!$RUX:$RUX,'7.1.- 2019'!$RVF:$RVG,'7.1.- 2019'!$SET:$SET,'7.1.- 2019'!$SFB:$SFC,'7.1.- 2019'!$SOP:$SOP,'7.1.- 2019'!$SOX:$SOY,'7.1.- 2019'!$SYL:$SYL,'7.1.- 2019'!$SYT:$SYU,'7.1.- 2019'!$TIH:$TIH,'7.1.- 2019'!$TIP:$TIQ,'7.1.- 2019'!$TSD:$TSD,'7.1.- 2019'!$TSL:$TSM,'7.1.- 2019'!$UBZ:$UBZ,'7.1.- 2019'!$UCH:$UCI,'7.1.- 2019'!$ULV:$ULV,'7.1.- 2019'!$UMD:$UME,'7.1.- 2019'!$UVR:$UVR,'7.1.- 2019'!$UVZ:$UWA,'7.1.- 2019'!$VFN:$VFN,'7.1.- 2019'!$VFV:$VFW,'7.1.- 2019'!$VPJ:$VPJ,'7.1.- 2019'!$VPR:$VPS,'7.1.- 2019'!$VZF:$VZF,'7.1.- 2019'!$VZN:$VZO,'7.1.- 2019'!$WJB:$WJB,'7.1.- 2019'!$WJJ:$WJK,'7.1.- 2019'!$WSX:$WSX,'7.1.- 2019'!$WTF:$WTG</definedName>
    <definedName name="Z_A111BC39_1B57_495B_A479_B6AF258D094B_.wvu.Cols" localSheetId="3" hidden="1">'9.-2019'!$KP:$KU,'9.-2019'!$KZ:$LE,'9.-2019'!$LJ:$LO,'9.-2019'!$LT:$LY,'9.-2019'!$UL:$UQ,'9.-2019'!$UV:$VA,'9.-2019'!$VF:$VK,'9.-2019'!$VP:$VU,'9.-2019'!$AEH:$AEM,'9.-2019'!$AER:$AEW,'9.-2019'!$AFB:$AFG,'9.-2019'!$AFL:$AFQ,'9.-2019'!$AOD:$AOI,'9.-2019'!$AON:$AOS,'9.-2019'!$AOX:$APC,'9.-2019'!$APH:$APM,'9.-2019'!$AXZ:$AYE,'9.-2019'!$AYJ:$AYO,'9.-2019'!$AYT:$AYY,'9.-2019'!$AZD:$AZI,'9.-2019'!$BHV:$BIA,'9.-2019'!$BIF:$BIK,'9.-2019'!$BIP:$BIU,'9.-2019'!$BIZ:$BJE,'9.-2019'!$BRR:$BRW,'9.-2019'!$BSB:$BSG,'9.-2019'!$BSL:$BSQ,'9.-2019'!$BSV:$BTA,'9.-2019'!$CBN:$CBS,'9.-2019'!$CBX:$CCC,'9.-2019'!$CCH:$CCM,'9.-2019'!$CCR:$CCW,'9.-2019'!$CLJ:$CLO,'9.-2019'!$CLT:$CLY,'9.-2019'!$CMD:$CMI,'9.-2019'!$CMN:$CMS,'9.-2019'!$CVF:$CVK,'9.-2019'!$CVP:$CVU,'9.-2019'!$CVZ:$CWE,'9.-2019'!$CWJ:$CWO,'9.-2019'!$DFB:$DFG,'9.-2019'!$DFL:$DFQ,'9.-2019'!$DFV:$DGA,'9.-2019'!$DGF:$DGK,'9.-2019'!$DOX:$DPC,'9.-2019'!$DPH:$DPM,'9.-2019'!$DPR:$DPW,'9.-2019'!$DQB:$DQG,'9.-2019'!$DYT:$DYY,'9.-2019'!$DZD:$DZI,'9.-2019'!$DZN:$DZS,'9.-2019'!$DZX:$EAC,'9.-2019'!$EIP:$EIU,'9.-2019'!$EIZ:$EJE,'9.-2019'!$EJJ:$EJO,'9.-2019'!$EJT:$EJY,'9.-2019'!$ESL:$ESQ,'9.-2019'!$ESV:$ETA,'9.-2019'!$ETF:$ETK,'9.-2019'!$ETP:$ETU,'9.-2019'!$FCH:$FCM,'9.-2019'!$FCR:$FCW,'9.-2019'!$FDB:$FDG,'9.-2019'!$FDL:$FDQ,'9.-2019'!$FMD:$FMI,'9.-2019'!$FMN:$FMS,'9.-2019'!$FMX:$FNC,'9.-2019'!$FNH:$FNM,'9.-2019'!$FVZ:$FWE,'9.-2019'!$FWJ:$FWO,'9.-2019'!$FWT:$FWY,'9.-2019'!$FXD:$FXI,'9.-2019'!$GFV:$GGA,'9.-2019'!$GGF:$GGK,'9.-2019'!$GGP:$GGU,'9.-2019'!$GGZ:$GHE,'9.-2019'!$GPR:$GPW,'9.-2019'!$GQB:$GQG,'9.-2019'!$GQL:$GQQ,'9.-2019'!$GQV:$GRA,'9.-2019'!$GZN:$GZS,'9.-2019'!$GZX:$HAC,'9.-2019'!$HAH:$HAM,'9.-2019'!$HAR:$HAW,'9.-2019'!$HJJ:$HJO,'9.-2019'!$HJT:$HJY,'9.-2019'!$HKD:$HKI,'9.-2019'!$HKN:$HKS,'9.-2019'!$HTF:$HTK,'9.-2019'!$HTP:$HTU,'9.-2019'!$HTZ:$HUE,'9.-2019'!$HUJ:$HUO,'9.-2019'!$IDB:$IDG,'9.-2019'!$IDL:$IDQ,'9.-2019'!$IDV:$IEA,'9.-2019'!$IEF:$IEK,'9.-2019'!$IMX:$INC,'9.-2019'!$INH:$INM,'9.-2019'!$INR:$INW,'9.-2019'!$IOB:$IOG,'9.-2019'!$IWT:$IWY,'9.-2019'!$IXD:$IXI,'9.-2019'!$IXN:$IXS,'9.-2019'!$IXX:$IYC,'9.-2019'!$JGP:$JGU,'9.-2019'!$JGZ:$JHE,'9.-2019'!$JHJ:$JHO,'9.-2019'!$JHT:$JHY,'9.-2019'!$JQL:$JQQ,'9.-2019'!$JQV:$JRA,'9.-2019'!$JRF:$JRK,'9.-2019'!$JRP:$JRU,'9.-2019'!$KAH:$KAM,'9.-2019'!$KAR:$KAW,'9.-2019'!$KBB:$KBG,'9.-2019'!$KBL:$KBQ,'9.-2019'!$KKD:$KKI,'9.-2019'!$KKN:$KKS,'9.-2019'!$KKX:$KLC,'9.-2019'!$KLH:$KLM,'9.-2019'!$KTZ:$KUE,'9.-2019'!$KUJ:$KUO,'9.-2019'!$KUT:$KUY,'9.-2019'!$KVD:$KVI,'9.-2019'!$LDV:$LEA,'9.-2019'!$LEF:$LEK,'9.-2019'!$LEP:$LEU,'9.-2019'!$LEZ:$LFE,'9.-2019'!$LNR:$LNW,'9.-2019'!$LOB:$LOG,'9.-2019'!$LOL:$LOQ,'9.-2019'!$LOV:$LPA,'9.-2019'!$LXN:$LXS,'9.-2019'!$LXX:$LYC,'9.-2019'!$LYH:$LYM,'9.-2019'!$LYR:$LYW,'9.-2019'!$MHJ:$MHO,'9.-2019'!$MHT:$MHY,'9.-2019'!$MID:$MII,'9.-2019'!$MIN:$MIS,'9.-2019'!$MRF:$MRK,'9.-2019'!$MRP:$MRU,'9.-2019'!$MRZ:$MSE,'9.-2019'!$MSJ:$MSO,'9.-2019'!$NBB:$NBG,'9.-2019'!$NBL:$NBQ,'9.-2019'!$NBV:$NCA,'9.-2019'!$NCF:$NCK,'9.-2019'!$NKX:$NLC,'9.-2019'!$NLH:$NLM,'9.-2019'!$NLR:$NLW,'9.-2019'!$NMB:$NMG,'9.-2019'!$NUT:$NUY,'9.-2019'!$NVD:$NVI,'9.-2019'!$NVN:$NVS,'9.-2019'!$NVX:$NWC,'9.-2019'!$OEP:$OEU,'9.-2019'!$OEZ:$OFE,'9.-2019'!$OFJ:$OFO,'9.-2019'!$OFT:$OFY,'9.-2019'!$OOL:$OOQ,'9.-2019'!$OOV:$OPA,'9.-2019'!$OPF:$OPK,'9.-2019'!$OPP:$OPU,'9.-2019'!$OYH:$OYM,'9.-2019'!$OYR:$OYW,'9.-2019'!$OZB:$OZG,'9.-2019'!$OZL:$OZQ,'9.-2019'!$PID:$PII,'9.-2019'!$PIN:$PIS,'9.-2019'!$PIX:$PJC,'9.-2019'!$PJH:$PJM,'9.-2019'!$PRZ:$PSE,'9.-2019'!$PSJ:$PSO,'9.-2019'!$PST:$PSY,'9.-2019'!$PTD:$PTI,'9.-2019'!$QBV:$QCA,'9.-2019'!$QCF:$QCK,'9.-2019'!$QCP:$QCU,'9.-2019'!$QCZ:$QDE,'9.-2019'!$QLR:$QLW,'9.-2019'!$QMB:$QMG,'9.-2019'!$QML:$QMQ,'9.-2019'!$QMV:$QNA,'9.-2019'!$QVN:$QVS,'9.-2019'!$QVX:$QWC,'9.-2019'!$QWH:$QWM,'9.-2019'!$QWR:$QWW,'9.-2019'!$RFJ:$RFO,'9.-2019'!$RFT:$RFY,'9.-2019'!$RGD:$RGI,'9.-2019'!$RGN:$RGS,'9.-2019'!$RPF:$RPK,'9.-2019'!$RPP:$RPU,'9.-2019'!$RPZ:$RQE,'9.-2019'!$RQJ:$RQO,'9.-2019'!$RZB:$RZG,'9.-2019'!$RZL:$RZQ,'9.-2019'!$RZV:$SAA,'9.-2019'!$SAF:$SAK,'9.-2019'!$SIX:$SJC,'9.-2019'!$SJH:$SJM,'9.-2019'!$SJR:$SJW,'9.-2019'!$SKB:$SKG,'9.-2019'!$SST:$SSY,'9.-2019'!$STD:$STI,'9.-2019'!$STN:$STS,'9.-2019'!$STX:$SUC,'9.-2019'!$TCP:$TCU,'9.-2019'!$TCZ:$TDE,'9.-2019'!$TDJ:$TDO,'9.-2019'!$TDT:$TDY,'9.-2019'!$TML:$TMQ,'9.-2019'!$TMV:$TNA,'9.-2019'!$TNF:$TNK,'9.-2019'!$TNP:$TNU,'9.-2019'!$TWH:$TWM,'9.-2019'!$TWR:$TWW,'9.-2019'!$TXB:$TXG,'9.-2019'!$TXL:$TXQ,'9.-2019'!$UGD:$UGI,'9.-2019'!$UGN:$UGS,'9.-2019'!$UGX:$UHC,'9.-2019'!$UHH:$UHM,'9.-2019'!$UPZ:$UQE,'9.-2019'!$UQJ:$UQO,'9.-2019'!$UQT:$UQY,'9.-2019'!$URD:$URI,'9.-2019'!$UZV:$VAA,'9.-2019'!$VAF:$VAK,'9.-2019'!$VAP:$VAU,'9.-2019'!$VAZ:$VBE,'9.-2019'!$VJR:$VJW,'9.-2019'!$VKB:$VKG,'9.-2019'!$VKL:$VKQ,'9.-2019'!$VKV:$VLA,'9.-2019'!$VTN:$VTS,'9.-2019'!$VTX:$VUC,'9.-2019'!$VUH:$VUM,'9.-2019'!$VUR:$VUW,'9.-2019'!$WDJ:$WDO,'9.-2019'!$WDT:$WDY,'9.-2019'!$WED:$WEI,'9.-2019'!$WEN:$WES,'9.-2019'!$WNF:$WNK,'9.-2019'!$WNP:$WNU,'9.-2019'!$WNZ:$WOE,'9.-2019'!$WOJ:$WOO,'9.-2019'!$WXB:$WXG,'9.-2019'!$WXL:$WXQ,'9.-2019'!$WXV:$WYA,'9.-2019'!$WYF:$WYK</definedName>
    <definedName name="Z_A111BC39_1B57_495B_A479_B6AF258D094B_.wvu.PrintArea" localSheetId="0" hidden="1">'7.1.- 2019'!$A$9:$N$69</definedName>
    <definedName name="Z_A111BC39_1B57_495B_A479_B6AF258D094B_.wvu.PrintArea" localSheetId="3" hidden="1">'9.-2019'!$A$1:$CE$62</definedName>
    <definedName name="Z_A111BC39_1B57_495B_A479_B6AF258D094B_.wvu.PrintTitles" localSheetId="0" hidden="1">'7.1.- 2019'!$11:$13</definedName>
    <definedName name="Z_A111BC39_1B57_495B_A479_B6AF258D094B_.wvu.PrintTitles" localSheetId="3" hidden="1">'9.-2019'!$11:$14</definedName>
    <definedName name="Z_A111BC39_1B57_495B_A479_B6AF258D094B_.wvu.Rows" localSheetId="0" hidden="1">'7.1.- 2019'!#REF!,'7.1.- 2019'!#REF!,'7.1.- 2019'!#REF!</definedName>
    <definedName name="Z_A111BC39_1B57_495B_A479_B6AF258D094B_.wvu.Rows" localSheetId="3" hidden="1">'9.-2019'!#REF!</definedName>
    <definedName name="Z_A3BB48D4_4DA9_468B_A02A_08764F583D26_.wvu.Cols" localSheetId="0" hidden="1">'7.1.- 2019'!#REF!,'7.1.- 2019'!#REF!,'7.1.- 2019'!#REF!,'7.1.- 2019'!#REF!,'7.1.- 2019'!#REF!,'7.1.- 2019'!#REF!,'7.1.- 2019'!#REF!,'7.1.- 2019'!$GL:$GL,'7.1.- 2019'!$GT:$GU,'7.1.- 2019'!$QH:$QH,'7.1.- 2019'!$QP:$QQ,'7.1.- 2019'!$AAD:$AAD,'7.1.- 2019'!$AAL:$AAM,'7.1.- 2019'!$AJZ:$AJZ,'7.1.- 2019'!$AKH:$AKI,'7.1.- 2019'!$ATV:$ATV,'7.1.- 2019'!$AUD:$AUE,'7.1.- 2019'!$BDR:$BDR,'7.1.- 2019'!$BDZ:$BEA,'7.1.- 2019'!$BNN:$BNN,'7.1.- 2019'!$BNV:$BNW,'7.1.- 2019'!$BXJ:$BXJ,'7.1.- 2019'!$BXR:$BXS,'7.1.- 2019'!$CHF:$CHF,'7.1.- 2019'!$CHN:$CHO,'7.1.- 2019'!$CRB:$CRB,'7.1.- 2019'!$CRJ:$CRK,'7.1.- 2019'!$DAX:$DAX,'7.1.- 2019'!$DBF:$DBG,'7.1.- 2019'!$DKT:$DKT,'7.1.- 2019'!$DLB:$DLC,'7.1.- 2019'!$DUP:$DUP,'7.1.- 2019'!$DUX:$DUY,'7.1.- 2019'!$EEL:$EEL,'7.1.- 2019'!$EET:$EEU,'7.1.- 2019'!$EOH:$EOH,'7.1.- 2019'!$EOP:$EOQ,'7.1.- 2019'!$EYD:$EYD,'7.1.- 2019'!$EYL:$EYM,'7.1.- 2019'!$FHZ:$FHZ,'7.1.- 2019'!$FIH:$FII,'7.1.- 2019'!$FRV:$FRV,'7.1.- 2019'!$FSD:$FSE,'7.1.- 2019'!$GBR:$GBR,'7.1.- 2019'!$GBZ:$GCA,'7.1.- 2019'!$GLN:$GLN,'7.1.- 2019'!$GLV:$GLW,'7.1.- 2019'!$GVJ:$GVJ,'7.1.- 2019'!$GVR:$GVS,'7.1.- 2019'!$HFF:$HFF,'7.1.- 2019'!$HFN:$HFO,'7.1.- 2019'!$HPB:$HPB,'7.1.- 2019'!$HPJ:$HPK,'7.1.- 2019'!$HYX:$HYX,'7.1.- 2019'!$HZF:$HZG,'7.1.- 2019'!$IIT:$IIT,'7.1.- 2019'!$IJB:$IJC,'7.1.- 2019'!$ISP:$ISP,'7.1.- 2019'!$ISX:$ISY,'7.1.- 2019'!$JCL:$JCL,'7.1.- 2019'!$JCT:$JCU,'7.1.- 2019'!$JMH:$JMH,'7.1.- 2019'!$JMP:$JMQ,'7.1.- 2019'!$JWD:$JWD,'7.1.- 2019'!$JWL:$JWM,'7.1.- 2019'!$KFZ:$KFZ,'7.1.- 2019'!$KGH:$KGI,'7.1.- 2019'!$KPV:$KPV,'7.1.- 2019'!$KQD:$KQE,'7.1.- 2019'!$KZR:$KZR,'7.1.- 2019'!$KZZ:$LAA,'7.1.- 2019'!$LJN:$LJN,'7.1.- 2019'!$LJV:$LJW,'7.1.- 2019'!$LTJ:$LTJ,'7.1.- 2019'!$LTR:$LTS,'7.1.- 2019'!$MDF:$MDF,'7.1.- 2019'!$MDN:$MDO,'7.1.- 2019'!$MNB:$MNB,'7.1.- 2019'!$MNJ:$MNK,'7.1.- 2019'!$MWX:$MWX,'7.1.- 2019'!$MXF:$MXG,'7.1.- 2019'!$NGT:$NGT,'7.1.- 2019'!$NHB:$NHC,'7.1.- 2019'!$NQP:$NQP,'7.1.- 2019'!$NQX:$NQY,'7.1.- 2019'!$OAL:$OAL,'7.1.- 2019'!$OAT:$OAU,'7.1.- 2019'!$OKH:$OKH,'7.1.- 2019'!$OKP:$OKQ,'7.1.- 2019'!$OUD:$OUD,'7.1.- 2019'!$OUL:$OUM,'7.1.- 2019'!$PDZ:$PDZ,'7.1.- 2019'!$PEH:$PEI,'7.1.- 2019'!$PNV:$PNV,'7.1.- 2019'!$POD:$POE,'7.1.- 2019'!$PXR:$PXR,'7.1.- 2019'!$PXZ:$PYA,'7.1.- 2019'!$QHN:$QHN,'7.1.- 2019'!$QHV:$QHW,'7.1.- 2019'!$QRJ:$QRJ,'7.1.- 2019'!$QRR:$QRS,'7.1.- 2019'!$RBF:$RBF,'7.1.- 2019'!$RBN:$RBO,'7.1.- 2019'!$RLB:$RLB,'7.1.- 2019'!$RLJ:$RLK,'7.1.- 2019'!$RUX:$RUX,'7.1.- 2019'!$RVF:$RVG,'7.1.- 2019'!$SET:$SET,'7.1.- 2019'!$SFB:$SFC,'7.1.- 2019'!$SOP:$SOP,'7.1.- 2019'!$SOX:$SOY,'7.1.- 2019'!$SYL:$SYL,'7.1.- 2019'!$SYT:$SYU,'7.1.- 2019'!$TIH:$TIH,'7.1.- 2019'!$TIP:$TIQ,'7.1.- 2019'!$TSD:$TSD,'7.1.- 2019'!$TSL:$TSM,'7.1.- 2019'!$UBZ:$UBZ,'7.1.- 2019'!$UCH:$UCI,'7.1.- 2019'!$ULV:$ULV,'7.1.- 2019'!$UMD:$UME,'7.1.- 2019'!$UVR:$UVR,'7.1.- 2019'!$UVZ:$UWA,'7.1.- 2019'!$VFN:$VFN,'7.1.- 2019'!$VFV:$VFW,'7.1.- 2019'!$VPJ:$VPJ,'7.1.- 2019'!$VPR:$VPS,'7.1.- 2019'!$VZF:$VZF,'7.1.- 2019'!$VZN:$VZO,'7.1.- 2019'!$WJB:$WJB,'7.1.- 2019'!$WJJ:$WJK,'7.1.- 2019'!$WSX:$WSX,'7.1.- 2019'!$WTF:$WTG</definedName>
    <definedName name="Z_A3BB48D4_4DA9_468B_A02A_08764F583D26_.wvu.Cols" localSheetId="3" hidden="1">'9.-2019'!$KP:$KU,'9.-2019'!$KZ:$LE,'9.-2019'!$LJ:$LO,'9.-2019'!$LT:$LY,'9.-2019'!$UL:$UQ,'9.-2019'!$UV:$VA,'9.-2019'!$VF:$VK,'9.-2019'!$VP:$VU,'9.-2019'!$AEH:$AEM,'9.-2019'!$AER:$AEW,'9.-2019'!$AFB:$AFG,'9.-2019'!$AFL:$AFQ,'9.-2019'!$AOD:$AOI,'9.-2019'!$AON:$AOS,'9.-2019'!$AOX:$APC,'9.-2019'!$APH:$APM,'9.-2019'!$AXZ:$AYE,'9.-2019'!$AYJ:$AYO,'9.-2019'!$AYT:$AYY,'9.-2019'!$AZD:$AZI,'9.-2019'!$BHV:$BIA,'9.-2019'!$BIF:$BIK,'9.-2019'!$BIP:$BIU,'9.-2019'!$BIZ:$BJE,'9.-2019'!$BRR:$BRW,'9.-2019'!$BSB:$BSG,'9.-2019'!$BSL:$BSQ,'9.-2019'!$BSV:$BTA,'9.-2019'!$CBN:$CBS,'9.-2019'!$CBX:$CCC,'9.-2019'!$CCH:$CCM,'9.-2019'!$CCR:$CCW,'9.-2019'!$CLJ:$CLO,'9.-2019'!$CLT:$CLY,'9.-2019'!$CMD:$CMI,'9.-2019'!$CMN:$CMS,'9.-2019'!$CVF:$CVK,'9.-2019'!$CVP:$CVU,'9.-2019'!$CVZ:$CWE,'9.-2019'!$CWJ:$CWO,'9.-2019'!$DFB:$DFG,'9.-2019'!$DFL:$DFQ,'9.-2019'!$DFV:$DGA,'9.-2019'!$DGF:$DGK,'9.-2019'!$DOX:$DPC,'9.-2019'!$DPH:$DPM,'9.-2019'!$DPR:$DPW,'9.-2019'!$DQB:$DQG,'9.-2019'!$DYT:$DYY,'9.-2019'!$DZD:$DZI,'9.-2019'!$DZN:$DZS,'9.-2019'!$DZX:$EAC,'9.-2019'!$EIP:$EIU,'9.-2019'!$EIZ:$EJE,'9.-2019'!$EJJ:$EJO,'9.-2019'!$EJT:$EJY,'9.-2019'!$ESL:$ESQ,'9.-2019'!$ESV:$ETA,'9.-2019'!$ETF:$ETK,'9.-2019'!$ETP:$ETU,'9.-2019'!$FCH:$FCM,'9.-2019'!$FCR:$FCW,'9.-2019'!$FDB:$FDG,'9.-2019'!$FDL:$FDQ,'9.-2019'!$FMD:$FMI,'9.-2019'!$FMN:$FMS,'9.-2019'!$FMX:$FNC,'9.-2019'!$FNH:$FNM,'9.-2019'!$FVZ:$FWE,'9.-2019'!$FWJ:$FWO,'9.-2019'!$FWT:$FWY,'9.-2019'!$FXD:$FXI,'9.-2019'!$GFV:$GGA,'9.-2019'!$GGF:$GGK,'9.-2019'!$GGP:$GGU,'9.-2019'!$GGZ:$GHE,'9.-2019'!$GPR:$GPW,'9.-2019'!$GQB:$GQG,'9.-2019'!$GQL:$GQQ,'9.-2019'!$GQV:$GRA,'9.-2019'!$GZN:$GZS,'9.-2019'!$GZX:$HAC,'9.-2019'!$HAH:$HAM,'9.-2019'!$HAR:$HAW,'9.-2019'!$HJJ:$HJO,'9.-2019'!$HJT:$HJY,'9.-2019'!$HKD:$HKI,'9.-2019'!$HKN:$HKS,'9.-2019'!$HTF:$HTK,'9.-2019'!$HTP:$HTU,'9.-2019'!$HTZ:$HUE,'9.-2019'!$HUJ:$HUO,'9.-2019'!$IDB:$IDG,'9.-2019'!$IDL:$IDQ,'9.-2019'!$IDV:$IEA,'9.-2019'!$IEF:$IEK,'9.-2019'!$IMX:$INC,'9.-2019'!$INH:$INM,'9.-2019'!$INR:$INW,'9.-2019'!$IOB:$IOG,'9.-2019'!$IWT:$IWY,'9.-2019'!$IXD:$IXI,'9.-2019'!$IXN:$IXS,'9.-2019'!$IXX:$IYC,'9.-2019'!$JGP:$JGU,'9.-2019'!$JGZ:$JHE,'9.-2019'!$JHJ:$JHO,'9.-2019'!$JHT:$JHY,'9.-2019'!$JQL:$JQQ,'9.-2019'!$JQV:$JRA,'9.-2019'!$JRF:$JRK,'9.-2019'!$JRP:$JRU,'9.-2019'!$KAH:$KAM,'9.-2019'!$KAR:$KAW,'9.-2019'!$KBB:$KBG,'9.-2019'!$KBL:$KBQ,'9.-2019'!$KKD:$KKI,'9.-2019'!$KKN:$KKS,'9.-2019'!$KKX:$KLC,'9.-2019'!$KLH:$KLM,'9.-2019'!$KTZ:$KUE,'9.-2019'!$KUJ:$KUO,'9.-2019'!$KUT:$KUY,'9.-2019'!$KVD:$KVI,'9.-2019'!$LDV:$LEA,'9.-2019'!$LEF:$LEK,'9.-2019'!$LEP:$LEU,'9.-2019'!$LEZ:$LFE,'9.-2019'!$LNR:$LNW,'9.-2019'!$LOB:$LOG,'9.-2019'!$LOL:$LOQ,'9.-2019'!$LOV:$LPA,'9.-2019'!$LXN:$LXS,'9.-2019'!$LXX:$LYC,'9.-2019'!$LYH:$LYM,'9.-2019'!$LYR:$LYW,'9.-2019'!$MHJ:$MHO,'9.-2019'!$MHT:$MHY,'9.-2019'!$MID:$MII,'9.-2019'!$MIN:$MIS,'9.-2019'!$MRF:$MRK,'9.-2019'!$MRP:$MRU,'9.-2019'!$MRZ:$MSE,'9.-2019'!$MSJ:$MSO,'9.-2019'!$NBB:$NBG,'9.-2019'!$NBL:$NBQ,'9.-2019'!$NBV:$NCA,'9.-2019'!$NCF:$NCK,'9.-2019'!$NKX:$NLC,'9.-2019'!$NLH:$NLM,'9.-2019'!$NLR:$NLW,'9.-2019'!$NMB:$NMG,'9.-2019'!$NUT:$NUY,'9.-2019'!$NVD:$NVI,'9.-2019'!$NVN:$NVS,'9.-2019'!$NVX:$NWC,'9.-2019'!$OEP:$OEU,'9.-2019'!$OEZ:$OFE,'9.-2019'!$OFJ:$OFO,'9.-2019'!$OFT:$OFY,'9.-2019'!$OOL:$OOQ,'9.-2019'!$OOV:$OPA,'9.-2019'!$OPF:$OPK,'9.-2019'!$OPP:$OPU,'9.-2019'!$OYH:$OYM,'9.-2019'!$OYR:$OYW,'9.-2019'!$OZB:$OZG,'9.-2019'!$OZL:$OZQ,'9.-2019'!$PID:$PII,'9.-2019'!$PIN:$PIS,'9.-2019'!$PIX:$PJC,'9.-2019'!$PJH:$PJM,'9.-2019'!$PRZ:$PSE,'9.-2019'!$PSJ:$PSO,'9.-2019'!$PST:$PSY,'9.-2019'!$PTD:$PTI,'9.-2019'!$QBV:$QCA,'9.-2019'!$QCF:$QCK,'9.-2019'!$QCP:$QCU,'9.-2019'!$QCZ:$QDE,'9.-2019'!$QLR:$QLW,'9.-2019'!$QMB:$QMG,'9.-2019'!$QML:$QMQ,'9.-2019'!$QMV:$QNA,'9.-2019'!$QVN:$QVS,'9.-2019'!$QVX:$QWC,'9.-2019'!$QWH:$QWM,'9.-2019'!$QWR:$QWW,'9.-2019'!$RFJ:$RFO,'9.-2019'!$RFT:$RFY,'9.-2019'!$RGD:$RGI,'9.-2019'!$RGN:$RGS,'9.-2019'!$RPF:$RPK,'9.-2019'!$RPP:$RPU,'9.-2019'!$RPZ:$RQE,'9.-2019'!$RQJ:$RQO,'9.-2019'!$RZB:$RZG,'9.-2019'!$RZL:$RZQ,'9.-2019'!$RZV:$SAA,'9.-2019'!$SAF:$SAK,'9.-2019'!$SIX:$SJC,'9.-2019'!$SJH:$SJM,'9.-2019'!$SJR:$SJW,'9.-2019'!$SKB:$SKG,'9.-2019'!$SST:$SSY,'9.-2019'!$STD:$STI,'9.-2019'!$STN:$STS,'9.-2019'!$STX:$SUC,'9.-2019'!$TCP:$TCU,'9.-2019'!$TCZ:$TDE,'9.-2019'!$TDJ:$TDO,'9.-2019'!$TDT:$TDY,'9.-2019'!$TML:$TMQ,'9.-2019'!$TMV:$TNA,'9.-2019'!$TNF:$TNK,'9.-2019'!$TNP:$TNU,'9.-2019'!$TWH:$TWM,'9.-2019'!$TWR:$TWW,'9.-2019'!$TXB:$TXG,'9.-2019'!$TXL:$TXQ,'9.-2019'!$UGD:$UGI,'9.-2019'!$UGN:$UGS,'9.-2019'!$UGX:$UHC,'9.-2019'!$UHH:$UHM,'9.-2019'!$UPZ:$UQE,'9.-2019'!$UQJ:$UQO,'9.-2019'!$UQT:$UQY,'9.-2019'!$URD:$URI,'9.-2019'!$UZV:$VAA,'9.-2019'!$VAF:$VAK,'9.-2019'!$VAP:$VAU,'9.-2019'!$VAZ:$VBE,'9.-2019'!$VJR:$VJW,'9.-2019'!$VKB:$VKG,'9.-2019'!$VKL:$VKQ,'9.-2019'!$VKV:$VLA,'9.-2019'!$VTN:$VTS,'9.-2019'!$VTX:$VUC,'9.-2019'!$VUH:$VUM,'9.-2019'!$VUR:$VUW,'9.-2019'!$WDJ:$WDO,'9.-2019'!$WDT:$WDY,'9.-2019'!$WED:$WEI,'9.-2019'!$WEN:$WES,'9.-2019'!$WNF:$WNK,'9.-2019'!$WNP:$WNU,'9.-2019'!$WNZ:$WOE,'9.-2019'!$WOJ:$WOO,'9.-2019'!$WXB:$WXG,'9.-2019'!$WXL:$WXQ,'9.-2019'!$WXV:$WYA,'9.-2019'!$WYF:$WYK</definedName>
    <definedName name="Z_A3BB48D4_4DA9_468B_A02A_08764F583D26_.wvu.PrintArea" localSheetId="0" hidden="1">'7.1.- 2019'!$A$9:$N$69</definedName>
    <definedName name="Z_A3BB48D4_4DA9_468B_A02A_08764F583D26_.wvu.PrintArea" localSheetId="3" hidden="1">'9.-2019'!$A$1:$CE$62</definedName>
    <definedName name="Z_A3BB48D4_4DA9_468B_A02A_08764F583D26_.wvu.PrintTitles" localSheetId="0" hidden="1">'7.1.- 2019'!$11:$13</definedName>
    <definedName name="Z_A3BB48D4_4DA9_468B_A02A_08764F583D26_.wvu.PrintTitles" localSheetId="3" hidden="1">'9.-2019'!$11:$14</definedName>
    <definedName name="Z_A3BB48D4_4DA9_468B_A02A_08764F583D26_.wvu.Rows" localSheetId="0" hidden="1">'7.1.- 2019'!#REF!</definedName>
    <definedName name="Z_A3BB48D4_4DA9_468B_A02A_08764F583D26_.wvu.Rows" localSheetId="3" hidden="1">'9.-2019'!#REF!</definedName>
    <definedName name="Z_A4E4291F_F999_4B45_869F_C185D68FC2E6_.wvu.FilterData" localSheetId="0" hidden="1">'7.1.- 2019'!$A$27:$WTG$27</definedName>
    <definedName name="Z_A5D4EACA_024D_4BC8_872E_42F52DE1E306_.wvu.FilterData" localSheetId="0" hidden="1">'7.1.- 2019'!$A$27:$WTG$27</definedName>
    <definedName name="Z_A5D50E55_93FC_4C5E_995C_1F755226894B_.wvu.Cols" localSheetId="0" hidden="1">'7.1.- 2019'!$GL:$GL,'7.1.- 2019'!$GT:$GU,'7.1.- 2019'!$QH:$QH,'7.1.- 2019'!$QP:$QQ,'7.1.- 2019'!$AAD:$AAD,'7.1.- 2019'!$AAL:$AAM,'7.1.- 2019'!$AJZ:$AJZ,'7.1.- 2019'!$AKH:$AKI,'7.1.- 2019'!$ATV:$ATV,'7.1.- 2019'!$AUD:$AUE,'7.1.- 2019'!$BDR:$BDR,'7.1.- 2019'!$BDZ:$BEA,'7.1.- 2019'!$BNN:$BNN,'7.1.- 2019'!$BNV:$BNW,'7.1.- 2019'!$BXJ:$BXJ,'7.1.- 2019'!$BXR:$BXS,'7.1.- 2019'!$CHF:$CHF,'7.1.- 2019'!$CHN:$CHO,'7.1.- 2019'!$CRB:$CRB,'7.1.- 2019'!$CRJ:$CRK,'7.1.- 2019'!$DAX:$DAX,'7.1.- 2019'!$DBF:$DBG,'7.1.- 2019'!$DKT:$DKT,'7.1.- 2019'!$DLB:$DLC,'7.1.- 2019'!$DUP:$DUP,'7.1.- 2019'!$DUX:$DUY,'7.1.- 2019'!$EEL:$EEL,'7.1.- 2019'!$EET:$EEU,'7.1.- 2019'!$EOH:$EOH,'7.1.- 2019'!$EOP:$EOQ,'7.1.- 2019'!$EYD:$EYD,'7.1.- 2019'!$EYL:$EYM,'7.1.- 2019'!$FHZ:$FHZ,'7.1.- 2019'!$FIH:$FII,'7.1.- 2019'!$FRV:$FRV,'7.1.- 2019'!$FSD:$FSE,'7.1.- 2019'!$GBR:$GBR,'7.1.- 2019'!$GBZ:$GCA,'7.1.- 2019'!$GLN:$GLN,'7.1.- 2019'!$GLV:$GLW,'7.1.- 2019'!$GVJ:$GVJ,'7.1.- 2019'!$GVR:$GVS,'7.1.- 2019'!$HFF:$HFF,'7.1.- 2019'!$HFN:$HFO,'7.1.- 2019'!$HPB:$HPB,'7.1.- 2019'!$HPJ:$HPK,'7.1.- 2019'!$HYX:$HYX,'7.1.- 2019'!$HZF:$HZG,'7.1.- 2019'!$IIT:$IIT,'7.1.- 2019'!$IJB:$IJC,'7.1.- 2019'!$ISP:$ISP,'7.1.- 2019'!$ISX:$ISY,'7.1.- 2019'!$JCL:$JCL,'7.1.- 2019'!$JCT:$JCU,'7.1.- 2019'!$JMH:$JMH,'7.1.- 2019'!$JMP:$JMQ,'7.1.- 2019'!$JWD:$JWD,'7.1.- 2019'!$JWL:$JWM,'7.1.- 2019'!$KFZ:$KFZ,'7.1.- 2019'!$KGH:$KGI,'7.1.- 2019'!$KPV:$KPV,'7.1.- 2019'!$KQD:$KQE,'7.1.- 2019'!$KZR:$KZR,'7.1.- 2019'!$KZZ:$LAA,'7.1.- 2019'!$LJN:$LJN,'7.1.- 2019'!$LJV:$LJW,'7.1.- 2019'!$LTJ:$LTJ,'7.1.- 2019'!$LTR:$LTS,'7.1.- 2019'!$MDF:$MDF,'7.1.- 2019'!$MDN:$MDO,'7.1.- 2019'!$MNB:$MNB,'7.1.- 2019'!$MNJ:$MNK,'7.1.- 2019'!$MWX:$MWX,'7.1.- 2019'!$MXF:$MXG,'7.1.- 2019'!$NGT:$NGT,'7.1.- 2019'!$NHB:$NHC,'7.1.- 2019'!$NQP:$NQP,'7.1.- 2019'!$NQX:$NQY,'7.1.- 2019'!$OAL:$OAL,'7.1.- 2019'!$OAT:$OAU,'7.1.- 2019'!$OKH:$OKH,'7.1.- 2019'!$OKP:$OKQ,'7.1.- 2019'!$OUD:$OUD,'7.1.- 2019'!$OUL:$OUM,'7.1.- 2019'!$PDZ:$PDZ,'7.1.- 2019'!$PEH:$PEI,'7.1.- 2019'!$PNV:$PNV,'7.1.- 2019'!$POD:$POE,'7.1.- 2019'!$PXR:$PXR,'7.1.- 2019'!$PXZ:$PYA,'7.1.- 2019'!$QHN:$QHN,'7.1.- 2019'!$QHV:$QHW,'7.1.- 2019'!$QRJ:$QRJ,'7.1.- 2019'!$QRR:$QRS,'7.1.- 2019'!$RBF:$RBF,'7.1.- 2019'!$RBN:$RBO,'7.1.- 2019'!$RLB:$RLB,'7.1.- 2019'!$RLJ:$RLK,'7.1.- 2019'!$RUX:$RUX,'7.1.- 2019'!$RVF:$RVG,'7.1.- 2019'!$SET:$SET,'7.1.- 2019'!$SFB:$SFC,'7.1.- 2019'!$SOP:$SOP,'7.1.- 2019'!$SOX:$SOY,'7.1.- 2019'!$SYL:$SYL,'7.1.- 2019'!$SYT:$SYU,'7.1.- 2019'!$TIH:$TIH,'7.1.- 2019'!$TIP:$TIQ,'7.1.- 2019'!$TSD:$TSD,'7.1.- 2019'!$TSL:$TSM,'7.1.- 2019'!$UBZ:$UBZ,'7.1.- 2019'!$UCH:$UCI,'7.1.- 2019'!$ULV:$ULV,'7.1.- 2019'!$UMD:$UME,'7.1.- 2019'!$UVR:$UVR,'7.1.- 2019'!$UVZ:$UWA,'7.1.- 2019'!$VFN:$VFN,'7.1.- 2019'!$VFV:$VFW,'7.1.- 2019'!$VPJ:$VPJ,'7.1.- 2019'!$VPR:$VPS,'7.1.- 2019'!$VZF:$VZF,'7.1.- 2019'!$VZN:$VZO,'7.1.- 2019'!$WJB:$WJB,'7.1.- 2019'!$WJJ:$WJK,'7.1.- 2019'!$WSX:$WSX,'7.1.- 2019'!$WTF:$WTG</definedName>
    <definedName name="Z_A5D50E55_93FC_4C5E_995C_1F755226894B_.wvu.Cols" localSheetId="3" hidden="1">'9.-2019'!$KP:$KU,'9.-2019'!$KZ:$LE,'9.-2019'!$LJ:$LO,'9.-2019'!$LT:$LY,'9.-2019'!$UL:$UQ,'9.-2019'!$UV:$VA,'9.-2019'!$VF:$VK,'9.-2019'!$VP:$VU,'9.-2019'!$AEH:$AEM,'9.-2019'!$AER:$AEW,'9.-2019'!$AFB:$AFG,'9.-2019'!$AFL:$AFQ,'9.-2019'!$AOD:$AOI,'9.-2019'!$AON:$AOS,'9.-2019'!$AOX:$APC,'9.-2019'!$APH:$APM,'9.-2019'!$AXZ:$AYE,'9.-2019'!$AYJ:$AYO,'9.-2019'!$AYT:$AYY,'9.-2019'!$AZD:$AZI,'9.-2019'!$BHV:$BIA,'9.-2019'!$BIF:$BIK,'9.-2019'!$BIP:$BIU,'9.-2019'!$BIZ:$BJE,'9.-2019'!$BRR:$BRW,'9.-2019'!$BSB:$BSG,'9.-2019'!$BSL:$BSQ,'9.-2019'!$BSV:$BTA,'9.-2019'!$CBN:$CBS,'9.-2019'!$CBX:$CCC,'9.-2019'!$CCH:$CCM,'9.-2019'!$CCR:$CCW,'9.-2019'!$CLJ:$CLO,'9.-2019'!$CLT:$CLY,'9.-2019'!$CMD:$CMI,'9.-2019'!$CMN:$CMS,'9.-2019'!$CVF:$CVK,'9.-2019'!$CVP:$CVU,'9.-2019'!$CVZ:$CWE,'9.-2019'!$CWJ:$CWO,'9.-2019'!$DFB:$DFG,'9.-2019'!$DFL:$DFQ,'9.-2019'!$DFV:$DGA,'9.-2019'!$DGF:$DGK,'9.-2019'!$DOX:$DPC,'9.-2019'!$DPH:$DPM,'9.-2019'!$DPR:$DPW,'9.-2019'!$DQB:$DQG,'9.-2019'!$DYT:$DYY,'9.-2019'!$DZD:$DZI,'9.-2019'!$DZN:$DZS,'9.-2019'!$DZX:$EAC,'9.-2019'!$EIP:$EIU,'9.-2019'!$EIZ:$EJE,'9.-2019'!$EJJ:$EJO,'9.-2019'!$EJT:$EJY,'9.-2019'!$ESL:$ESQ,'9.-2019'!$ESV:$ETA,'9.-2019'!$ETF:$ETK,'9.-2019'!$ETP:$ETU,'9.-2019'!$FCH:$FCM,'9.-2019'!$FCR:$FCW,'9.-2019'!$FDB:$FDG,'9.-2019'!$FDL:$FDQ,'9.-2019'!$FMD:$FMI,'9.-2019'!$FMN:$FMS,'9.-2019'!$FMX:$FNC,'9.-2019'!$FNH:$FNM,'9.-2019'!$FVZ:$FWE,'9.-2019'!$FWJ:$FWO,'9.-2019'!$FWT:$FWY,'9.-2019'!$FXD:$FXI,'9.-2019'!$GFV:$GGA,'9.-2019'!$GGF:$GGK,'9.-2019'!$GGP:$GGU,'9.-2019'!$GGZ:$GHE,'9.-2019'!$GPR:$GPW,'9.-2019'!$GQB:$GQG,'9.-2019'!$GQL:$GQQ,'9.-2019'!$GQV:$GRA,'9.-2019'!$GZN:$GZS,'9.-2019'!$GZX:$HAC,'9.-2019'!$HAH:$HAM,'9.-2019'!$HAR:$HAW,'9.-2019'!$HJJ:$HJO,'9.-2019'!$HJT:$HJY,'9.-2019'!$HKD:$HKI,'9.-2019'!$HKN:$HKS,'9.-2019'!$HTF:$HTK,'9.-2019'!$HTP:$HTU,'9.-2019'!$HTZ:$HUE,'9.-2019'!$HUJ:$HUO,'9.-2019'!$IDB:$IDG,'9.-2019'!$IDL:$IDQ,'9.-2019'!$IDV:$IEA,'9.-2019'!$IEF:$IEK,'9.-2019'!$IMX:$INC,'9.-2019'!$INH:$INM,'9.-2019'!$INR:$INW,'9.-2019'!$IOB:$IOG,'9.-2019'!$IWT:$IWY,'9.-2019'!$IXD:$IXI,'9.-2019'!$IXN:$IXS,'9.-2019'!$IXX:$IYC,'9.-2019'!$JGP:$JGU,'9.-2019'!$JGZ:$JHE,'9.-2019'!$JHJ:$JHO,'9.-2019'!$JHT:$JHY,'9.-2019'!$JQL:$JQQ,'9.-2019'!$JQV:$JRA,'9.-2019'!$JRF:$JRK,'9.-2019'!$JRP:$JRU,'9.-2019'!$KAH:$KAM,'9.-2019'!$KAR:$KAW,'9.-2019'!$KBB:$KBG,'9.-2019'!$KBL:$KBQ,'9.-2019'!$KKD:$KKI,'9.-2019'!$KKN:$KKS,'9.-2019'!$KKX:$KLC,'9.-2019'!$KLH:$KLM,'9.-2019'!$KTZ:$KUE,'9.-2019'!$KUJ:$KUO,'9.-2019'!$KUT:$KUY,'9.-2019'!$KVD:$KVI,'9.-2019'!$LDV:$LEA,'9.-2019'!$LEF:$LEK,'9.-2019'!$LEP:$LEU,'9.-2019'!$LEZ:$LFE,'9.-2019'!$LNR:$LNW,'9.-2019'!$LOB:$LOG,'9.-2019'!$LOL:$LOQ,'9.-2019'!$LOV:$LPA,'9.-2019'!$LXN:$LXS,'9.-2019'!$LXX:$LYC,'9.-2019'!$LYH:$LYM,'9.-2019'!$LYR:$LYW,'9.-2019'!$MHJ:$MHO,'9.-2019'!$MHT:$MHY,'9.-2019'!$MID:$MII,'9.-2019'!$MIN:$MIS,'9.-2019'!$MRF:$MRK,'9.-2019'!$MRP:$MRU,'9.-2019'!$MRZ:$MSE,'9.-2019'!$MSJ:$MSO,'9.-2019'!$NBB:$NBG,'9.-2019'!$NBL:$NBQ,'9.-2019'!$NBV:$NCA,'9.-2019'!$NCF:$NCK,'9.-2019'!$NKX:$NLC,'9.-2019'!$NLH:$NLM,'9.-2019'!$NLR:$NLW,'9.-2019'!$NMB:$NMG,'9.-2019'!$NUT:$NUY,'9.-2019'!$NVD:$NVI,'9.-2019'!$NVN:$NVS,'9.-2019'!$NVX:$NWC,'9.-2019'!$OEP:$OEU,'9.-2019'!$OEZ:$OFE,'9.-2019'!$OFJ:$OFO,'9.-2019'!$OFT:$OFY,'9.-2019'!$OOL:$OOQ,'9.-2019'!$OOV:$OPA,'9.-2019'!$OPF:$OPK,'9.-2019'!$OPP:$OPU,'9.-2019'!$OYH:$OYM,'9.-2019'!$OYR:$OYW,'9.-2019'!$OZB:$OZG,'9.-2019'!$OZL:$OZQ,'9.-2019'!$PID:$PII,'9.-2019'!$PIN:$PIS,'9.-2019'!$PIX:$PJC,'9.-2019'!$PJH:$PJM,'9.-2019'!$PRZ:$PSE,'9.-2019'!$PSJ:$PSO,'9.-2019'!$PST:$PSY,'9.-2019'!$PTD:$PTI,'9.-2019'!$QBV:$QCA,'9.-2019'!$QCF:$QCK,'9.-2019'!$QCP:$QCU,'9.-2019'!$QCZ:$QDE,'9.-2019'!$QLR:$QLW,'9.-2019'!$QMB:$QMG,'9.-2019'!$QML:$QMQ,'9.-2019'!$QMV:$QNA,'9.-2019'!$QVN:$QVS,'9.-2019'!$QVX:$QWC,'9.-2019'!$QWH:$QWM,'9.-2019'!$QWR:$QWW,'9.-2019'!$RFJ:$RFO,'9.-2019'!$RFT:$RFY,'9.-2019'!$RGD:$RGI,'9.-2019'!$RGN:$RGS,'9.-2019'!$RPF:$RPK,'9.-2019'!$RPP:$RPU,'9.-2019'!$RPZ:$RQE,'9.-2019'!$RQJ:$RQO,'9.-2019'!$RZB:$RZG,'9.-2019'!$RZL:$RZQ,'9.-2019'!$RZV:$SAA,'9.-2019'!$SAF:$SAK,'9.-2019'!$SIX:$SJC,'9.-2019'!$SJH:$SJM,'9.-2019'!$SJR:$SJW,'9.-2019'!$SKB:$SKG,'9.-2019'!$SST:$SSY,'9.-2019'!$STD:$STI,'9.-2019'!$STN:$STS,'9.-2019'!$STX:$SUC,'9.-2019'!$TCP:$TCU,'9.-2019'!$TCZ:$TDE,'9.-2019'!$TDJ:$TDO,'9.-2019'!$TDT:$TDY,'9.-2019'!$TML:$TMQ,'9.-2019'!$TMV:$TNA,'9.-2019'!$TNF:$TNK,'9.-2019'!$TNP:$TNU,'9.-2019'!$TWH:$TWM,'9.-2019'!$TWR:$TWW,'9.-2019'!$TXB:$TXG,'9.-2019'!$TXL:$TXQ,'9.-2019'!$UGD:$UGI,'9.-2019'!$UGN:$UGS,'9.-2019'!$UGX:$UHC,'9.-2019'!$UHH:$UHM,'9.-2019'!$UPZ:$UQE,'9.-2019'!$UQJ:$UQO,'9.-2019'!$UQT:$UQY,'9.-2019'!$URD:$URI,'9.-2019'!$UZV:$VAA,'9.-2019'!$VAF:$VAK,'9.-2019'!$VAP:$VAU,'9.-2019'!$VAZ:$VBE,'9.-2019'!$VJR:$VJW,'9.-2019'!$VKB:$VKG,'9.-2019'!$VKL:$VKQ,'9.-2019'!$VKV:$VLA,'9.-2019'!$VTN:$VTS,'9.-2019'!$VTX:$VUC,'9.-2019'!$VUH:$VUM,'9.-2019'!$VUR:$VUW,'9.-2019'!$WDJ:$WDO,'9.-2019'!$WDT:$WDY,'9.-2019'!$WED:$WEI,'9.-2019'!$WEN:$WES,'9.-2019'!$WNF:$WNK,'9.-2019'!$WNP:$WNU,'9.-2019'!$WNZ:$WOE,'9.-2019'!$WOJ:$WOO,'9.-2019'!$WXB:$WXG,'9.-2019'!$WXL:$WXQ,'9.-2019'!$WXV:$WYA,'9.-2019'!$WYF:$WYK</definedName>
    <definedName name="Z_A5D50E55_93FC_4C5E_995C_1F755226894B_.wvu.FilterData" localSheetId="0" hidden="1">'7.1.- 2019'!$A$14:$WWJ$69</definedName>
    <definedName name="Z_A5D50E55_93FC_4C5E_995C_1F755226894B_.wvu.PrintArea" localSheetId="4" hidden="1">'12.-2019'!$A$1:$C$49</definedName>
    <definedName name="Z_A5D50E55_93FC_4C5E_995C_1F755226894B_.wvu.PrintArea" localSheetId="0" hidden="1">'7.1.- 2019'!$A$1:$AQ$74</definedName>
    <definedName name="Z_A5D50E55_93FC_4C5E_995C_1F755226894B_.wvu.PrintArea" localSheetId="2" hidden="1">'8-2019'!$A$1:$O$65</definedName>
    <definedName name="Z_A5D50E55_93FC_4C5E_995C_1F755226894B_.wvu.PrintArea" localSheetId="3" hidden="1">'9.-2019'!$A$1:$CE$76</definedName>
    <definedName name="Z_A5D50E55_93FC_4C5E_995C_1F755226894B_.wvu.PrintTitles" localSheetId="0" hidden="1">'7.1.- 2019'!$11:$13</definedName>
    <definedName name="Z_A5D50E55_93FC_4C5E_995C_1F755226894B_.wvu.PrintTitles" localSheetId="3" hidden="1">'9.-2019'!$11:$14</definedName>
    <definedName name="Z_AAD622A1_9897_44D7_9281_BDFADB68313A_.wvu.FilterData" localSheetId="0" hidden="1">'7.1.- 2019'!$A$27:$WTG$27</definedName>
    <definedName name="Z_B35E6EBB_494B_48F9_A823_D4EA25B2288D_.wvu.Cols" localSheetId="0" hidden="1">'7.1.- 2019'!#REF!,'7.1.- 2019'!#REF!,'7.1.- 2019'!#REF!,'7.1.- 2019'!#REF!,'7.1.- 2019'!#REF!,'7.1.- 2019'!#REF!,'7.1.- 2019'!$GL:$GL,'7.1.- 2019'!$GT:$GU,'7.1.- 2019'!$QH:$QH,'7.1.- 2019'!$QP:$QQ,'7.1.- 2019'!$AAD:$AAD,'7.1.- 2019'!$AAL:$AAM,'7.1.- 2019'!$AJZ:$AJZ,'7.1.- 2019'!$AKH:$AKI,'7.1.- 2019'!$ATV:$ATV,'7.1.- 2019'!$AUD:$AUE,'7.1.- 2019'!$BDR:$BDR,'7.1.- 2019'!$BDZ:$BEA,'7.1.- 2019'!$BNN:$BNN,'7.1.- 2019'!$BNV:$BNW,'7.1.- 2019'!$BXJ:$BXJ,'7.1.- 2019'!$BXR:$BXS,'7.1.- 2019'!$CHF:$CHF,'7.1.- 2019'!$CHN:$CHO,'7.1.- 2019'!$CRB:$CRB,'7.1.- 2019'!$CRJ:$CRK,'7.1.- 2019'!$DAX:$DAX,'7.1.- 2019'!$DBF:$DBG,'7.1.- 2019'!$DKT:$DKT,'7.1.- 2019'!$DLB:$DLC,'7.1.- 2019'!$DUP:$DUP,'7.1.- 2019'!$DUX:$DUY,'7.1.- 2019'!$EEL:$EEL,'7.1.- 2019'!$EET:$EEU,'7.1.- 2019'!$EOH:$EOH,'7.1.- 2019'!$EOP:$EOQ,'7.1.- 2019'!$EYD:$EYD,'7.1.- 2019'!$EYL:$EYM,'7.1.- 2019'!$FHZ:$FHZ,'7.1.- 2019'!$FIH:$FII,'7.1.- 2019'!$FRV:$FRV,'7.1.- 2019'!$FSD:$FSE,'7.1.- 2019'!$GBR:$GBR,'7.1.- 2019'!$GBZ:$GCA,'7.1.- 2019'!$GLN:$GLN,'7.1.- 2019'!$GLV:$GLW,'7.1.- 2019'!$GVJ:$GVJ,'7.1.- 2019'!$GVR:$GVS,'7.1.- 2019'!$HFF:$HFF,'7.1.- 2019'!$HFN:$HFO,'7.1.- 2019'!$HPB:$HPB,'7.1.- 2019'!$HPJ:$HPK,'7.1.- 2019'!$HYX:$HYX,'7.1.- 2019'!$HZF:$HZG,'7.1.- 2019'!$IIT:$IIT,'7.1.- 2019'!$IJB:$IJC,'7.1.- 2019'!$ISP:$ISP,'7.1.- 2019'!$ISX:$ISY,'7.1.- 2019'!$JCL:$JCL,'7.1.- 2019'!$JCT:$JCU,'7.1.- 2019'!$JMH:$JMH,'7.1.- 2019'!$JMP:$JMQ,'7.1.- 2019'!$JWD:$JWD,'7.1.- 2019'!$JWL:$JWM,'7.1.- 2019'!$KFZ:$KFZ,'7.1.- 2019'!$KGH:$KGI,'7.1.- 2019'!$KPV:$KPV,'7.1.- 2019'!$KQD:$KQE,'7.1.- 2019'!$KZR:$KZR,'7.1.- 2019'!$KZZ:$LAA,'7.1.- 2019'!$LJN:$LJN,'7.1.- 2019'!$LJV:$LJW,'7.1.- 2019'!$LTJ:$LTJ,'7.1.- 2019'!$LTR:$LTS,'7.1.- 2019'!$MDF:$MDF,'7.1.- 2019'!$MDN:$MDO,'7.1.- 2019'!$MNB:$MNB,'7.1.- 2019'!$MNJ:$MNK,'7.1.- 2019'!$MWX:$MWX,'7.1.- 2019'!$MXF:$MXG,'7.1.- 2019'!$NGT:$NGT,'7.1.- 2019'!$NHB:$NHC,'7.1.- 2019'!$NQP:$NQP,'7.1.- 2019'!$NQX:$NQY,'7.1.- 2019'!$OAL:$OAL,'7.1.- 2019'!$OAT:$OAU,'7.1.- 2019'!$OKH:$OKH,'7.1.- 2019'!$OKP:$OKQ,'7.1.- 2019'!$OUD:$OUD,'7.1.- 2019'!$OUL:$OUM,'7.1.- 2019'!$PDZ:$PDZ,'7.1.- 2019'!$PEH:$PEI,'7.1.- 2019'!$PNV:$PNV,'7.1.- 2019'!$POD:$POE,'7.1.- 2019'!$PXR:$PXR,'7.1.- 2019'!$PXZ:$PYA,'7.1.- 2019'!$QHN:$QHN,'7.1.- 2019'!$QHV:$QHW,'7.1.- 2019'!$QRJ:$QRJ,'7.1.- 2019'!$QRR:$QRS,'7.1.- 2019'!$RBF:$RBF,'7.1.- 2019'!$RBN:$RBO,'7.1.- 2019'!$RLB:$RLB,'7.1.- 2019'!$RLJ:$RLK,'7.1.- 2019'!$RUX:$RUX,'7.1.- 2019'!$RVF:$RVG,'7.1.- 2019'!$SET:$SET,'7.1.- 2019'!$SFB:$SFC,'7.1.- 2019'!$SOP:$SOP,'7.1.- 2019'!$SOX:$SOY,'7.1.- 2019'!$SYL:$SYL,'7.1.- 2019'!$SYT:$SYU,'7.1.- 2019'!$TIH:$TIH,'7.1.- 2019'!$TIP:$TIQ,'7.1.- 2019'!$TSD:$TSD,'7.1.- 2019'!$TSL:$TSM,'7.1.- 2019'!$UBZ:$UBZ,'7.1.- 2019'!$UCH:$UCI,'7.1.- 2019'!$ULV:$ULV,'7.1.- 2019'!$UMD:$UME,'7.1.- 2019'!$UVR:$UVR,'7.1.- 2019'!$UVZ:$UWA,'7.1.- 2019'!$VFN:$VFN,'7.1.- 2019'!$VFV:$VFW,'7.1.- 2019'!$VPJ:$VPJ,'7.1.- 2019'!$VPR:$VPS,'7.1.- 2019'!$VZF:$VZF,'7.1.- 2019'!$VZN:$VZO,'7.1.- 2019'!$WJB:$WJB,'7.1.- 2019'!$WJJ:$WJK,'7.1.- 2019'!$WSX:$WSX,'7.1.- 2019'!$WTF:$WTG</definedName>
    <definedName name="Z_B35E6EBB_494B_48F9_A823_D4EA25B2288D_.wvu.Cols" localSheetId="3" hidden="1">'9.-2019'!$KP:$KU,'9.-2019'!$KZ:$LE,'9.-2019'!$LJ:$LO,'9.-2019'!$LT:$LY,'9.-2019'!$UL:$UQ,'9.-2019'!$UV:$VA,'9.-2019'!$VF:$VK,'9.-2019'!$VP:$VU,'9.-2019'!$AEH:$AEM,'9.-2019'!$AER:$AEW,'9.-2019'!$AFB:$AFG,'9.-2019'!$AFL:$AFQ,'9.-2019'!$AOD:$AOI,'9.-2019'!$AON:$AOS,'9.-2019'!$AOX:$APC,'9.-2019'!$APH:$APM,'9.-2019'!$AXZ:$AYE,'9.-2019'!$AYJ:$AYO,'9.-2019'!$AYT:$AYY,'9.-2019'!$AZD:$AZI,'9.-2019'!$BHV:$BIA,'9.-2019'!$BIF:$BIK,'9.-2019'!$BIP:$BIU,'9.-2019'!$BIZ:$BJE,'9.-2019'!$BRR:$BRW,'9.-2019'!$BSB:$BSG,'9.-2019'!$BSL:$BSQ,'9.-2019'!$BSV:$BTA,'9.-2019'!$CBN:$CBS,'9.-2019'!$CBX:$CCC,'9.-2019'!$CCH:$CCM,'9.-2019'!$CCR:$CCW,'9.-2019'!$CLJ:$CLO,'9.-2019'!$CLT:$CLY,'9.-2019'!$CMD:$CMI,'9.-2019'!$CMN:$CMS,'9.-2019'!$CVF:$CVK,'9.-2019'!$CVP:$CVU,'9.-2019'!$CVZ:$CWE,'9.-2019'!$CWJ:$CWO,'9.-2019'!$DFB:$DFG,'9.-2019'!$DFL:$DFQ,'9.-2019'!$DFV:$DGA,'9.-2019'!$DGF:$DGK,'9.-2019'!$DOX:$DPC,'9.-2019'!$DPH:$DPM,'9.-2019'!$DPR:$DPW,'9.-2019'!$DQB:$DQG,'9.-2019'!$DYT:$DYY,'9.-2019'!$DZD:$DZI,'9.-2019'!$DZN:$DZS,'9.-2019'!$DZX:$EAC,'9.-2019'!$EIP:$EIU,'9.-2019'!$EIZ:$EJE,'9.-2019'!$EJJ:$EJO,'9.-2019'!$EJT:$EJY,'9.-2019'!$ESL:$ESQ,'9.-2019'!$ESV:$ETA,'9.-2019'!$ETF:$ETK,'9.-2019'!$ETP:$ETU,'9.-2019'!$FCH:$FCM,'9.-2019'!$FCR:$FCW,'9.-2019'!$FDB:$FDG,'9.-2019'!$FDL:$FDQ,'9.-2019'!$FMD:$FMI,'9.-2019'!$FMN:$FMS,'9.-2019'!$FMX:$FNC,'9.-2019'!$FNH:$FNM,'9.-2019'!$FVZ:$FWE,'9.-2019'!$FWJ:$FWO,'9.-2019'!$FWT:$FWY,'9.-2019'!$FXD:$FXI,'9.-2019'!$GFV:$GGA,'9.-2019'!$GGF:$GGK,'9.-2019'!$GGP:$GGU,'9.-2019'!$GGZ:$GHE,'9.-2019'!$GPR:$GPW,'9.-2019'!$GQB:$GQG,'9.-2019'!$GQL:$GQQ,'9.-2019'!$GQV:$GRA,'9.-2019'!$GZN:$GZS,'9.-2019'!$GZX:$HAC,'9.-2019'!$HAH:$HAM,'9.-2019'!$HAR:$HAW,'9.-2019'!$HJJ:$HJO,'9.-2019'!$HJT:$HJY,'9.-2019'!$HKD:$HKI,'9.-2019'!$HKN:$HKS,'9.-2019'!$HTF:$HTK,'9.-2019'!$HTP:$HTU,'9.-2019'!$HTZ:$HUE,'9.-2019'!$HUJ:$HUO,'9.-2019'!$IDB:$IDG,'9.-2019'!$IDL:$IDQ,'9.-2019'!$IDV:$IEA,'9.-2019'!$IEF:$IEK,'9.-2019'!$IMX:$INC,'9.-2019'!$INH:$INM,'9.-2019'!$INR:$INW,'9.-2019'!$IOB:$IOG,'9.-2019'!$IWT:$IWY,'9.-2019'!$IXD:$IXI,'9.-2019'!$IXN:$IXS,'9.-2019'!$IXX:$IYC,'9.-2019'!$JGP:$JGU,'9.-2019'!$JGZ:$JHE,'9.-2019'!$JHJ:$JHO,'9.-2019'!$JHT:$JHY,'9.-2019'!$JQL:$JQQ,'9.-2019'!$JQV:$JRA,'9.-2019'!$JRF:$JRK,'9.-2019'!$JRP:$JRU,'9.-2019'!$KAH:$KAM,'9.-2019'!$KAR:$KAW,'9.-2019'!$KBB:$KBG,'9.-2019'!$KBL:$KBQ,'9.-2019'!$KKD:$KKI,'9.-2019'!$KKN:$KKS,'9.-2019'!$KKX:$KLC,'9.-2019'!$KLH:$KLM,'9.-2019'!$KTZ:$KUE,'9.-2019'!$KUJ:$KUO,'9.-2019'!$KUT:$KUY,'9.-2019'!$KVD:$KVI,'9.-2019'!$LDV:$LEA,'9.-2019'!$LEF:$LEK,'9.-2019'!$LEP:$LEU,'9.-2019'!$LEZ:$LFE,'9.-2019'!$LNR:$LNW,'9.-2019'!$LOB:$LOG,'9.-2019'!$LOL:$LOQ,'9.-2019'!$LOV:$LPA,'9.-2019'!$LXN:$LXS,'9.-2019'!$LXX:$LYC,'9.-2019'!$LYH:$LYM,'9.-2019'!$LYR:$LYW,'9.-2019'!$MHJ:$MHO,'9.-2019'!$MHT:$MHY,'9.-2019'!$MID:$MII,'9.-2019'!$MIN:$MIS,'9.-2019'!$MRF:$MRK,'9.-2019'!$MRP:$MRU,'9.-2019'!$MRZ:$MSE,'9.-2019'!$MSJ:$MSO,'9.-2019'!$NBB:$NBG,'9.-2019'!$NBL:$NBQ,'9.-2019'!$NBV:$NCA,'9.-2019'!$NCF:$NCK,'9.-2019'!$NKX:$NLC,'9.-2019'!$NLH:$NLM,'9.-2019'!$NLR:$NLW,'9.-2019'!$NMB:$NMG,'9.-2019'!$NUT:$NUY,'9.-2019'!$NVD:$NVI,'9.-2019'!$NVN:$NVS,'9.-2019'!$NVX:$NWC,'9.-2019'!$OEP:$OEU,'9.-2019'!$OEZ:$OFE,'9.-2019'!$OFJ:$OFO,'9.-2019'!$OFT:$OFY,'9.-2019'!$OOL:$OOQ,'9.-2019'!$OOV:$OPA,'9.-2019'!$OPF:$OPK,'9.-2019'!$OPP:$OPU,'9.-2019'!$OYH:$OYM,'9.-2019'!$OYR:$OYW,'9.-2019'!$OZB:$OZG,'9.-2019'!$OZL:$OZQ,'9.-2019'!$PID:$PII,'9.-2019'!$PIN:$PIS,'9.-2019'!$PIX:$PJC,'9.-2019'!$PJH:$PJM,'9.-2019'!$PRZ:$PSE,'9.-2019'!$PSJ:$PSO,'9.-2019'!$PST:$PSY,'9.-2019'!$PTD:$PTI,'9.-2019'!$QBV:$QCA,'9.-2019'!$QCF:$QCK,'9.-2019'!$QCP:$QCU,'9.-2019'!$QCZ:$QDE,'9.-2019'!$QLR:$QLW,'9.-2019'!$QMB:$QMG,'9.-2019'!$QML:$QMQ,'9.-2019'!$QMV:$QNA,'9.-2019'!$QVN:$QVS,'9.-2019'!$QVX:$QWC,'9.-2019'!$QWH:$QWM,'9.-2019'!$QWR:$QWW,'9.-2019'!$RFJ:$RFO,'9.-2019'!$RFT:$RFY,'9.-2019'!$RGD:$RGI,'9.-2019'!$RGN:$RGS,'9.-2019'!$RPF:$RPK,'9.-2019'!$RPP:$RPU,'9.-2019'!$RPZ:$RQE,'9.-2019'!$RQJ:$RQO,'9.-2019'!$RZB:$RZG,'9.-2019'!$RZL:$RZQ,'9.-2019'!$RZV:$SAA,'9.-2019'!$SAF:$SAK,'9.-2019'!$SIX:$SJC,'9.-2019'!$SJH:$SJM,'9.-2019'!$SJR:$SJW,'9.-2019'!$SKB:$SKG,'9.-2019'!$SST:$SSY,'9.-2019'!$STD:$STI,'9.-2019'!$STN:$STS,'9.-2019'!$STX:$SUC,'9.-2019'!$TCP:$TCU,'9.-2019'!$TCZ:$TDE,'9.-2019'!$TDJ:$TDO,'9.-2019'!$TDT:$TDY,'9.-2019'!$TML:$TMQ,'9.-2019'!$TMV:$TNA,'9.-2019'!$TNF:$TNK,'9.-2019'!$TNP:$TNU,'9.-2019'!$TWH:$TWM,'9.-2019'!$TWR:$TWW,'9.-2019'!$TXB:$TXG,'9.-2019'!$TXL:$TXQ,'9.-2019'!$UGD:$UGI,'9.-2019'!$UGN:$UGS,'9.-2019'!$UGX:$UHC,'9.-2019'!$UHH:$UHM,'9.-2019'!$UPZ:$UQE,'9.-2019'!$UQJ:$UQO,'9.-2019'!$UQT:$UQY,'9.-2019'!$URD:$URI,'9.-2019'!$UZV:$VAA,'9.-2019'!$VAF:$VAK,'9.-2019'!$VAP:$VAU,'9.-2019'!$VAZ:$VBE,'9.-2019'!$VJR:$VJW,'9.-2019'!$VKB:$VKG,'9.-2019'!$VKL:$VKQ,'9.-2019'!$VKV:$VLA,'9.-2019'!$VTN:$VTS,'9.-2019'!$VTX:$VUC,'9.-2019'!$VUH:$VUM,'9.-2019'!$VUR:$VUW,'9.-2019'!$WDJ:$WDO,'9.-2019'!$WDT:$WDY,'9.-2019'!$WED:$WEI,'9.-2019'!$WEN:$WES,'9.-2019'!$WNF:$WNK,'9.-2019'!$WNP:$WNU,'9.-2019'!$WNZ:$WOE,'9.-2019'!$WOJ:$WOO,'9.-2019'!$WXB:$WXG,'9.-2019'!$WXL:$WXQ,'9.-2019'!$WXV:$WYA,'9.-2019'!$WYF:$WYK</definedName>
    <definedName name="Z_B35E6EBB_494B_48F9_A823_D4EA25B2288D_.wvu.PrintArea" localSheetId="0" hidden="1">'7.1.- 2019'!$A$9:$N$69</definedName>
    <definedName name="Z_B35E6EBB_494B_48F9_A823_D4EA25B2288D_.wvu.PrintArea" localSheetId="3" hidden="1">'9.-2019'!$A$1:$CE$62</definedName>
    <definedName name="Z_B35E6EBB_494B_48F9_A823_D4EA25B2288D_.wvu.PrintTitles" localSheetId="0" hidden="1">'7.1.- 2019'!$11:$13</definedName>
    <definedName name="Z_B35E6EBB_494B_48F9_A823_D4EA25B2288D_.wvu.PrintTitles" localSheetId="3" hidden="1">'9.-2019'!$11:$14</definedName>
    <definedName name="Z_B35E6EBB_494B_48F9_A823_D4EA25B2288D_.wvu.Rows" localSheetId="0" hidden="1">'7.1.- 2019'!#REF!,'7.1.- 2019'!#REF!,'7.1.- 2019'!#REF!</definedName>
    <definedName name="Z_B35E6EBB_494B_48F9_A823_D4EA25B2288D_.wvu.Rows" localSheetId="3" hidden="1">'9.-2019'!#REF!</definedName>
    <definedName name="Z_B56A7C89_75DA_45C4_BB7D_E068F0437C12_.wvu.FilterData" localSheetId="0" hidden="1">'7.1.- 2019'!$A$27:$WTG$27</definedName>
    <definedName name="Z_C1B6CDAC_4AA6_4DFD_B5B4_DCE929503054_.wvu.Cols" localSheetId="0" hidden="1">'7.1.- 2019'!#REF!,'7.1.- 2019'!#REF!,'7.1.- 2019'!#REF!,'7.1.- 2019'!#REF!,'7.1.- 2019'!#REF!,'7.1.- 2019'!#REF!,'7.1.- 2019'!#REF!,'7.1.- 2019'!#REF!,'7.1.- 2019'!#REF!,'7.1.- 2019'!#REF!,'7.1.- 2019'!#REF!,'7.1.- 2019'!#REF!,'7.1.- 2019'!#REF!,'7.1.- 2019'!$GL:$GL,'7.1.- 2019'!$GT:$GU,'7.1.- 2019'!$QH:$QH,'7.1.- 2019'!$QP:$QQ,'7.1.- 2019'!$AAD:$AAD,'7.1.- 2019'!$AAL:$AAM,'7.1.- 2019'!$AJZ:$AJZ,'7.1.- 2019'!$AKH:$AKI,'7.1.- 2019'!$ATV:$ATV,'7.1.- 2019'!$AUD:$AUE,'7.1.- 2019'!$BDR:$BDR,'7.1.- 2019'!$BDZ:$BEA,'7.1.- 2019'!$BNN:$BNN,'7.1.- 2019'!$BNV:$BNW,'7.1.- 2019'!$BXJ:$BXJ,'7.1.- 2019'!$BXR:$BXS,'7.1.- 2019'!$CHF:$CHF,'7.1.- 2019'!$CHN:$CHO,'7.1.- 2019'!$CRB:$CRB,'7.1.- 2019'!$CRJ:$CRK,'7.1.- 2019'!$DAX:$DAX,'7.1.- 2019'!$DBF:$DBG,'7.1.- 2019'!$DKT:$DKT,'7.1.- 2019'!$DLB:$DLC,'7.1.- 2019'!$DUP:$DUP,'7.1.- 2019'!$DUX:$DUY,'7.1.- 2019'!$EEL:$EEL,'7.1.- 2019'!$EET:$EEU,'7.1.- 2019'!$EOH:$EOH,'7.1.- 2019'!$EOP:$EOQ,'7.1.- 2019'!$EYD:$EYD,'7.1.- 2019'!$EYL:$EYM,'7.1.- 2019'!$FHZ:$FHZ,'7.1.- 2019'!$FIH:$FII,'7.1.- 2019'!$FRV:$FRV,'7.1.- 2019'!$FSD:$FSE,'7.1.- 2019'!$GBR:$GBR,'7.1.- 2019'!$GBZ:$GCA,'7.1.- 2019'!$GLN:$GLN,'7.1.- 2019'!$GLV:$GLW,'7.1.- 2019'!$GVJ:$GVJ,'7.1.- 2019'!$GVR:$GVS,'7.1.- 2019'!$HFF:$HFF,'7.1.- 2019'!$HFN:$HFO,'7.1.- 2019'!$HPB:$HPB,'7.1.- 2019'!$HPJ:$HPK,'7.1.- 2019'!$HYX:$HYX,'7.1.- 2019'!$HZF:$HZG,'7.1.- 2019'!$IIT:$IIT,'7.1.- 2019'!$IJB:$IJC,'7.1.- 2019'!$ISP:$ISP,'7.1.- 2019'!$ISX:$ISY,'7.1.- 2019'!$JCL:$JCL,'7.1.- 2019'!$JCT:$JCU,'7.1.- 2019'!$JMH:$JMH,'7.1.- 2019'!$JMP:$JMQ,'7.1.- 2019'!$JWD:$JWD,'7.1.- 2019'!$JWL:$JWM,'7.1.- 2019'!$KFZ:$KFZ,'7.1.- 2019'!$KGH:$KGI,'7.1.- 2019'!$KPV:$KPV,'7.1.- 2019'!$KQD:$KQE,'7.1.- 2019'!$KZR:$KZR,'7.1.- 2019'!$KZZ:$LAA,'7.1.- 2019'!$LJN:$LJN,'7.1.- 2019'!$LJV:$LJW,'7.1.- 2019'!$LTJ:$LTJ,'7.1.- 2019'!$LTR:$LTS,'7.1.- 2019'!$MDF:$MDF,'7.1.- 2019'!$MDN:$MDO,'7.1.- 2019'!$MNB:$MNB,'7.1.- 2019'!$MNJ:$MNK,'7.1.- 2019'!$MWX:$MWX,'7.1.- 2019'!$MXF:$MXG,'7.1.- 2019'!$NGT:$NGT,'7.1.- 2019'!$NHB:$NHC,'7.1.- 2019'!$NQP:$NQP,'7.1.- 2019'!$NQX:$NQY,'7.1.- 2019'!$OAL:$OAL,'7.1.- 2019'!$OAT:$OAU,'7.1.- 2019'!$OKH:$OKH,'7.1.- 2019'!$OKP:$OKQ,'7.1.- 2019'!$OUD:$OUD,'7.1.- 2019'!$OUL:$OUM,'7.1.- 2019'!$PDZ:$PDZ,'7.1.- 2019'!$PEH:$PEI,'7.1.- 2019'!$PNV:$PNV,'7.1.- 2019'!$POD:$POE,'7.1.- 2019'!$PXR:$PXR,'7.1.- 2019'!$PXZ:$PYA,'7.1.- 2019'!$QHN:$QHN,'7.1.- 2019'!$QHV:$QHW,'7.1.- 2019'!$QRJ:$QRJ,'7.1.- 2019'!$QRR:$QRS,'7.1.- 2019'!$RBF:$RBF,'7.1.- 2019'!$RBN:$RBO,'7.1.- 2019'!$RLB:$RLB,'7.1.- 2019'!$RLJ:$RLK,'7.1.- 2019'!$RUX:$RUX,'7.1.- 2019'!$RVF:$RVG,'7.1.- 2019'!$SET:$SET,'7.1.- 2019'!$SFB:$SFC,'7.1.- 2019'!$SOP:$SOP,'7.1.- 2019'!$SOX:$SOY,'7.1.- 2019'!$SYL:$SYL,'7.1.- 2019'!$SYT:$SYU,'7.1.- 2019'!$TIH:$TIH,'7.1.- 2019'!$TIP:$TIQ,'7.1.- 2019'!$TSD:$TSD,'7.1.- 2019'!$TSL:$TSM,'7.1.- 2019'!$UBZ:$UBZ,'7.1.- 2019'!$UCH:$UCI,'7.1.- 2019'!$ULV:$ULV,'7.1.- 2019'!$UMD:$UME,'7.1.- 2019'!$UVR:$UVR,'7.1.- 2019'!$UVZ:$UWA,'7.1.- 2019'!$VFN:$VFN,'7.1.- 2019'!$VFV:$VFW,'7.1.- 2019'!$VPJ:$VPJ,'7.1.- 2019'!$VPR:$VPS,'7.1.- 2019'!$VZF:$VZF,'7.1.- 2019'!$VZN:$VZO,'7.1.- 2019'!$WJB:$WJB,'7.1.- 2019'!$WJJ:$WJK,'7.1.- 2019'!$WSX:$WSX,'7.1.- 2019'!$WTF:$WTG</definedName>
    <definedName name="Z_C1B6CDAC_4AA6_4DFD_B5B4_DCE929503054_.wvu.Cols" localSheetId="1" hidden="1">'7.2.-2019'!$AK:$AK</definedName>
    <definedName name="Z_C1B6CDAC_4AA6_4DFD_B5B4_DCE929503054_.wvu.Cols" localSheetId="3" hidden="1">'9.-2019'!#REF!,'9.-2019'!#REF!,'9.-2019'!#REF!,'9.-2019'!#REF!,'9.-2019'!$KP:$KU,'9.-2019'!$KZ:$LE,'9.-2019'!$LJ:$LO,'9.-2019'!$LT:$LY,'9.-2019'!$UL:$UQ,'9.-2019'!$UV:$VA,'9.-2019'!$VF:$VK,'9.-2019'!$VP:$VU,'9.-2019'!$AEH:$AEM,'9.-2019'!$AER:$AEW,'9.-2019'!$AFB:$AFG,'9.-2019'!$AFL:$AFQ,'9.-2019'!$AOD:$AOI,'9.-2019'!$AON:$AOS,'9.-2019'!$AOX:$APC,'9.-2019'!$APH:$APM,'9.-2019'!$AXZ:$AYE,'9.-2019'!$AYJ:$AYO,'9.-2019'!$AYT:$AYY,'9.-2019'!$AZD:$AZI,'9.-2019'!$BHV:$BIA,'9.-2019'!$BIF:$BIK,'9.-2019'!$BIP:$BIU,'9.-2019'!$BIZ:$BJE,'9.-2019'!$BRR:$BRW,'9.-2019'!$BSB:$BSG,'9.-2019'!$BSL:$BSQ,'9.-2019'!$BSV:$BTA,'9.-2019'!$CBN:$CBS,'9.-2019'!$CBX:$CCC,'9.-2019'!$CCH:$CCM,'9.-2019'!$CCR:$CCW,'9.-2019'!$CLJ:$CLO,'9.-2019'!$CLT:$CLY,'9.-2019'!$CMD:$CMI,'9.-2019'!$CMN:$CMS,'9.-2019'!$CVF:$CVK,'9.-2019'!$CVP:$CVU,'9.-2019'!$CVZ:$CWE,'9.-2019'!$CWJ:$CWO,'9.-2019'!$DFB:$DFG,'9.-2019'!$DFL:$DFQ,'9.-2019'!$DFV:$DGA,'9.-2019'!$DGF:$DGK,'9.-2019'!$DOX:$DPC,'9.-2019'!$DPH:$DPM,'9.-2019'!$DPR:$DPW,'9.-2019'!$DQB:$DQG,'9.-2019'!$DYT:$DYY,'9.-2019'!$DZD:$DZI,'9.-2019'!$DZN:$DZS,'9.-2019'!$DZX:$EAC,'9.-2019'!$EIP:$EIU,'9.-2019'!$EIZ:$EJE,'9.-2019'!$EJJ:$EJO,'9.-2019'!$EJT:$EJY,'9.-2019'!$ESL:$ESQ,'9.-2019'!$ESV:$ETA,'9.-2019'!$ETF:$ETK,'9.-2019'!$ETP:$ETU,'9.-2019'!$FCH:$FCM,'9.-2019'!$FCR:$FCW,'9.-2019'!$FDB:$FDG,'9.-2019'!$FDL:$FDQ,'9.-2019'!$FMD:$FMI,'9.-2019'!$FMN:$FMS,'9.-2019'!$FMX:$FNC,'9.-2019'!$FNH:$FNM,'9.-2019'!$FVZ:$FWE,'9.-2019'!$FWJ:$FWO,'9.-2019'!$FWT:$FWY,'9.-2019'!$FXD:$FXI,'9.-2019'!$GFV:$GGA,'9.-2019'!$GGF:$GGK,'9.-2019'!$GGP:$GGU,'9.-2019'!$GGZ:$GHE,'9.-2019'!$GPR:$GPW,'9.-2019'!$GQB:$GQG,'9.-2019'!$GQL:$GQQ,'9.-2019'!$GQV:$GRA,'9.-2019'!$GZN:$GZS,'9.-2019'!$GZX:$HAC,'9.-2019'!$HAH:$HAM,'9.-2019'!$HAR:$HAW,'9.-2019'!$HJJ:$HJO,'9.-2019'!$HJT:$HJY,'9.-2019'!$HKD:$HKI,'9.-2019'!$HKN:$HKS,'9.-2019'!$HTF:$HTK,'9.-2019'!$HTP:$HTU,'9.-2019'!$HTZ:$HUE,'9.-2019'!$HUJ:$HUO,'9.-2019'!$IDB:$IDG,'9.-2019'!$IDL:$IDQ,'9.-2019'!$IDV:$IEA,'9.-2019'!$IEF:$IEK,'9.-2019'!$IMX:$INC,'9.-2019'!$INH:$INM,'9.-2019'!$INR:$INW,'9.-2019'!$IOB:$IOG,'9.-2019'!$IWT:$IWY,'9.-2019'!$IXD:$IXI,'9.-2019'!$IXN:$IXS,'9.-2019'!$IXX:$IYC,'9.-2019'!$JGP:$JGU,'9.-2019'!$JGZ:$JHE,'9.-2019'!$JHJ:$JHO,'9.-2019'!$JHT:$JHY,'9.-2019'!$JQL:$JQQ,'9.-2019'!$JQV:$JRA,'9.-2019'!$JRF:$JRK,'9.-2019'!$JRP:$JRU,'9.-2019'!$KAH:$KAM,'9.-2019'!$KAR:$KAW,'9.-2019'!$KBB:$KBG,'9.-2019'!$KBL:$KBQ,'9.-2019'!$KKD:$KKI,'9.-2019'!$KKN:$KKS,'9.-2019'!$KKX:$KLC,'9.-2019'!$KLH:$KLM,'9.-2019'!$KTZ:$KUE,'9.-2019'!$KUJ:$KUO,'9.-2019'!$KUT:$KUY,'9.-2019'!$KVD:$KVI,'9.-2019'!$LDV:$LEA,'9.-2019'!$LEF:$LEK,'9.-2019'!$LEP:$LEU,'9.-2019'!$LEZ:$LFE,'9.-2019'!$LNR:$LNW,'9.-2019'!$LOB:$LOG,'9.-2019'!$LOL:$LOQ,'9.-2019'!$LOV:$LPA,'9.-2019'!$LXN:$LXS,'9.-2019'!$LXX:$LYC,'9.-2019'!$LYH:$LYM,'9.-2019'!$LYR:$LYW,'9.-2019'!$MHJ:$MHO,'9.-2019'!$MHT:$MHY,'9.-2019'!$MID:$MII,'9.-2019'!$MIN:$MIS,'9.-2019'!$MRF:$MRK,'9.-2019'!$MRP:$MRU,'9.-2019'!$MRZ:$MSE,'9.-2019'!$MSJ:$MSO,'9.-2019'!$NBB:$NBG,'9.-2019'!$NBL:$NBQ,'9.-2019'!$NBV:$NCA,'9.-2019'!$NCF:$NCK,'9.-2019'!$NKX:$NLC,'9.-2019'!$NLH:$NLM,'9.-2019'!$NLR:$NLW,'9.-2019'!$NMB:$NMG,'9.-2019'!$NUT:$NUY,'9.-2019'!$NVD:$NVI,'9.-2019'!$NVN:$NVS,'9.-2019'!$NVX:$NWC,'9.-2019'!$OEP:$OEU,'9.-2019'!$OEZ:$OFE,'9.-2019'!$OFJ:$OFO,'9.-2019'!$OFT:$OFY,'9.-2019'!$OOL:$OOQ,'9.-2019'!$OOV:$OPA,'9.-2019'!$OPF:$OPK,'9.-2019'!$OPP:$OPU,'9.-2019'!$OYH:$OYM,'9.-2019'!$OYR:$OYW,'9.-2019'!$OZB:$OZG,'9.-2019'!$OZL:$OZQ,'9.-2019'!$PID:$PII,'9.-2019'!$PIN:$PIS,'9.-2019'!$PIX:$PJC,'9.-2019'!$PJH:$PJM,'9.-2019'!$PRZ:$PSE,'9.-2019'!$PSJ:$PSO,'9.-2019'!$PST:$PSY,'9.-2019'!$PTD:$PTI,'9.-2019'!$QBV:$QCA,'9.-2019'!$QCF:$QCK,'9.-2019'!$QCP:$QCU,'9.-2019'!$QCZ:$QDE,'9.-2019'!$QLR:$QLW,'9.-2019'!$QMB:$QMG,'9.-2019'!$QML:$QMQ,'9.-2019'!$QMV:$QNA,'9.-2019'!$QVN:$QVS,'9.-2019'!$QVX:$QWC,'9.-2019'!$QWH:$QWM,'9.-2019'!$QWR:$QWW,'9.-2019'!$RFJ:$RFO,'9.-2019'!$RFT:$RFY,'9.-2019'!$RGD:$RGI,'9.-2019'!$RGN:$RGS,'9.-2019'!$RPF:$RPK,'9.-2019'!$RPP:$RPU,'9.-2019'!$RPZ:$RQE,'9.-2019'!$RQJ:$RQO,'9.-2019'!$RZB:$RZG,'9.-2019'!$RZL:$RZQ,'9.-2019'!$RZV:$SAA,'9.-2019'!$SAF:$SAK,'9.-2019'!$SIX:$SJC,'9.-2019'!$SJH:$SJM,'9.-2019'!$SJR:$SJW,'9.-2019'!$SKB:$SKG,'9.-2019'!$SST:$SSY,'9.-2019'!$STD:$STI,'9.-2019'!$STN:$STS,'9.-2019'!$STX:$SUC,'9.-2019'!$TCP:$TCU,'9.-2019'!$TCZ:$TDE,'9.-2019'!$TDJ:$TDO,'9.-2019'!$TDT:$TDY,'9.-2019'!$TML:$TMQ,'9.-2019'!$TMV:$TNA,'9.-2019'!$TNF:$TNK,'9.-2019'!$TNP:$TNU,'9.-2019'!$TWH:$TWM,'9.-2019'!$TWR:$TWW,'9.-2019'!$TXB:$TXG,'9.-2019'!$TXL:$TXQ,'9.-2019'!$UGD:$UGI,'9.-2019'!$UGN:$UGS,'9.-2019'!$UGX:$UHC,'9.-2019'!$UHH:$UHM,'9.-2019'!$UPZ:$UQE,'9.-2019'!$UQJ:$UQO,'9.-2019'!$UQT:$UQY,'9.-2019'!$URD:$URI,'9.-2019'!$UZV:$VAA,'9.-2019'!$VAF:$VAK,'9.-2019'!$VAP:$VAU,'9.-2019'!$VAZ:$VBE,'9.-2019'!$VJR:$VJW,'9.-2019'!$VKB:$VKG,'9.-2019'!$VKL:$VKQ,'9.-2019'!$VKV:$VLA,'9.-2019'!$VTN:$VTS,'9.-2019'!$VTX:$VUC,'9.-2019'!$VUH:$VUM,'9.-2019'!$VUR:$VUW,'9.-2019'!$WDJ:$WDO,'9.-2019'!$WDT:$WDY,'9.-2019'!$WED:$WEI,'9.-2019'!$WEN:$WES,'9.-2019'!$WNF:$WNK,'9.-2019'!$WNP:$WNU,'9.-2019'!$WNZ:$WOE,'9.-2019'!$WOJ:$WOO,'9.-2019'!$WXB:$WXG,'9.-2019'!$WXL:$WXQ,'9.-2019'!$WXV:$WYA,'9.-2019'!$WYF:$WYK</definedName>
    <definedName name="Z_C1B6CDAC_4AA6_4DFD_B5B4_DCE929503054_.wvu.FilterData" localSheetId="0" hidden="1">'7.1.- 2019'!$A$13:$WTG$13</definedName>
    <definedName name="Z_C1B6CDAC_4AA6_4DFD_B5B4_DCE929503054_.wvu.PrintArea" localSheetId="4" hidden="1">'12.-2019'!$A$1:$C$44</definedName>
    <definedName name="Z_C1B6CDAC_4AA6_4DFD_B5B4_DCE929503054_.wvu.PrintArea" localSheetId="0" hidden="1">'7.1.- 2019'!$A$1:$N$69</definedName>
    <definedName name="Z_C1B6CDAC_4AA6_4DFD_B5B4_DCE929503054_.wvu.PrintArea" localSheetId="1" hidden="1">'7.2.-2019'!$A$1:$AI$14</definedName>
    <definedName name="Z_C1B6CDAC_4AA6_4DFD_B5B4_DCE929503054_.wvu.PrintArea" localSheetId="3" hidden="1">'9.-2019'!$A$1:$CE$70</definedName>
    <definedName name="Z_C1B6CDAC_4AA6_4DFD_B5B4_DCE929503054_.wvu.PrintTitles" localSheetId="0" hidden="1">'7.1.- 2019'!$11:$13</definedName>
    <definedName name="Z_C1B6CDAC_4AA6_4DFD_B5B4_DCE929503054_.wvu.PrintTitles" localSheetId="1" hidden="1">'7.2.-2019'!$8:$11</definedName>
    <definedName name="Z_C1B6CDAC_4AA6_4DFD_B5B4_DCE929503054_.wvu.PrintTitles" localSheetId="3" hidden="1">'9.-2019'!$11:$14</definedName>
    <definedName name="Z_C1B6CDAC_4AA6_4DFD_B5B4_DCE929503054_.wvu.Rows" localSheetId="4" hidden="1">'12.-2019'!#REF!</definedName>
    <definedName name="Z_C1B6CDAC_4AA6_4DFD_B5B4_DCE929503054_.wvu.Rows" localSheetId="0" hidden="1">'7.1.- 2019'!#REF!</definedName>
    <definedName name="Z_C1B6CDAC_4AA6_4DFD_B5B4_DCE929503054_.wvu.Rows" localSheetId="1" hidden="1">'7.2.-2019'!#REF!</definedName>
    <definedName name="Z_C2AB67DB_3CAE_46ED_B06F_BDE4B6CE0F63_.wvu.FilterData" localSheetId="0" hidden="1">'7.1.- 2019'!$A$27:$WTG$27</definedName>
    <definedName name="Z_D0136F0C_A4F0_45C7_AF89_66699D942B29_.wvu.Cols" localSheetId="1" hidden="1">'7.2.-2019'!$AK:$AK</definedName>
    <definedName name="Z_D0136F0C_A4F0_45C7_AF89_66699D942B29_.wvu.Cols" localSheetId="3" hidden="1">'9.-2019'!$BH:$CE,'9.-2019'!$KP:$KU,'9.-2019'!$KZ:$LE,'9.-2019'!$LJ:$LO,'9.-2019'!$LT:$LY,'9.-2019'!$UL:$UQ,'9.-2019'!$UV:$VA,'9.-2019'!$VF:$VK,'9.-2019'!$VP:$VU,'9.-2019'!$AEH:$AEM,'9.-2019'!$AER:$AEW,'9.-2019'!$AFB:$AFG,'9.-2019'!$AFL:$AFQ,'9.-2019'!$AOD:$AOI,'9.-2019'!$AON:$AOS,'9.-2019'!$AOX:$APC,'9.-2019'!$APH:$APM,'9.-2019'!$AXZ:$AYE,'9.-2019'!$AYJ:$AYO,'9.-2019'!$AYT:$AYY,'9.-2019'!$AZD:$AZI,'9.-2019'!$BHV:$BIA,'9.-2019'!$BIF:$BIK,'9.-2019'!$BIP:$BIU,'9.-2019'!$BIZ:$BJE,'9.-2019'!$BRR:$BRW,'9.-2019'!$BSB:$BSG,'9.-2019'!$BSL:$BSQ,'9.-2019'!$BSV:$BTA,'9.-2019'!$CBN:$CBS,'9.-2019'!$CBX:$CCC,'9.-2019'!$CCH:$CCM,'9.-2019'!$CCR:$CCW,'9.-2019'!$CLJ:$CLO,'9.-2019'!$CLT:$CLY,'9.-2019'!$CMD:$CMI,'9.-2019'!$CMN:$CMS,'9.-2019'!$CVF:$CVK,'9.-2019'!$CVP:$CVU,'9.-2019'!$CVZ:$CWE,'9.-2019'!$CWJ:$CWO,'9.-2019'!$DFB:$DFG,'9.-2019'!$DFL:$DFQ,'9.-2019'!$DFV:$DGA,'9.-2019'!$DGF:$DGK,'9.-2019'!$DOX:$DPC,'9.-2019'!$DPH:$DPM,'9.-2019'!$DPR:$DPW,'9.-2019'!$DQB:$DQG,'9.-2019'!$DYT:$DYY,'9.-2019'!$DZD:$DZI,'9.-2019'!$DZN:$DZS,'9.-2019'!$DZX:$EAC,'9.-2019'!$EIP:$EIU,'9.-2019'!$EIZ:$EJE,'9.-2019'!$EJJ:$EJO,'9.-2019'!$EJT:$EJY,'9.-2019'!$ESL:$ESQ,'9.-2019'!$ESV:$ETA,'9.-2019'!$ETF:$ETK,'9.-2019'!$ETP:$ETU,'9.-2019'!$FCH:$FCM,'9.-2019'!$FCR:$FCW,'9.-2019'!$FDB:$FDG,'9.-2019'!$FDL:$FDQ,'9.-2019'!$FMD:$FMI,'9.-2019'!$FMN:$FMS,'9.-2019'!$FMX:$FNC,'9.-2019'!$FNH:$FNM,'9.-2019'!$FVZ:$FWE,'9.-2019'!$FWJ:$FWO,'9.-2019'!$FWT:$FWY,'9.-2019'!$FXD:$FXI,'9.-2019'!$GFV:$GGA,'9.-2019'!$GGF:$GGK,'9.-2019'!$GGP:$GGU,'9.-2019'!$GGZ:$GHE,'9.-2019'!$GPR:$GPW,'9.-2019'!$GQB:$GQG,'9.-2019'!$GQL:$GQQ,'9.-2019'!$GQV:$GRA,'9.-2019'!$GZN:$GZS,'9.-2019'!$GZX:$HAC,'9.-2019'!$HAH:$HAM,'9.-2019'!$HAR:$HAW,'9.-2019'!$HJJ:$HJO,'9.-2019'!$HJT:$HJY,'9.-2019'!$HKD:$HKI,'9.-2019'!$HKN:$HKS,'9.-2019'!$HTF:$HTK,'9.-2019'!$HTP:$HTU,'9.-2019'!$HTZ:$HUE,'9.-2019'!$HUJ:$HUO,'9.-2019'!$IDB:$IDG,'9.-2019'!$IDL:$IDQ,'9.-2019'!$IDV:$IEA,'9.-2019'!$IEF:$IEK,'9.-2019'!$IMX:$INC,'9.-2019'!$INH:$INM,'9.-2019'!$INR:$INW,'9.-2019'!$IOB:$IOG,'9.-2019'!$IWT:$IWY,'9.-2019'!$IXD:$IXI,'9.-2019'!$IXN:$IXS,'9.-2019'!$IXX:$IYC,'9.-2019'!$JGP:$JGU,'9.-2019'!$JGZ:$JHE,'9.-2019'!$JHJ:$JHO,'9.-2019'!$JHT:$JHY,'9.-2019'!$JQL:$JQQ,'9.-2019'!$JQV:$JRA,'9.-2019'!$JRF:$JRK,'9.-2019'!$JRP:$JRU,'9.-2019'!$KAH:$KAM,'9.-2019'!$KAR:$KAW,'9.-2019'!$KBB:$KBG,'9.-2019'!$KBL:$KBQ,'9.-2019'!$KKD:$KKI,'9.-2019'!$KKN:$KKS,'9.-2019'!$KKX:$KLC,'9.-2019'!$KLH:$KLM,'9.-2019'!$KTZ:$KUE,'9.-2019'!$KUJ:$KUO,'9.-2019'!$KUT:$KUY,'9.-2019'!$KVD:$KVI,'9.-2019'!$LDV:$LEA,'9.-2019'!$LEF:$LEK,'9.-2019'!$LEP:$LEU,'9.-2019'!$LEZ:$LFE,'9.-2019'!$LNR:$LNW,'9.-2019'!$LOB:$LOG,'9.-2019'!$LOL:$LOQ,'9.-2019'!$LOV:$LPA,'9.-2019'!$LXN:$LXS,'9.-2019'!$LXX:$LYC,'9.-2019'!$LYH:$LYM,'9.-2019'!$LYR:$LYW,'9.-2019'!$MHJ:$MHO,'9.-2019'!$MHT:$MHY,'9.-2019'!$MID:$MII,'9.-2019'!$MIN:$MIS,'9.-2019'!$MRF:$MRK,'9.-2019'!$MRP:$MRU,'9.-2019'!$MRZ:$MSE,'9.-2019'!$MSJ:$MSO,'9.-2019'!$NBB:$NBG,'9.-2019'!$NBL:$NBQ,'9.-2019'!$NBV:$NCA,'9.-2019'!$NCF:$NCK,'9.-2019'!$NKX:$NLC,'9.-2019'!$NLH:$NLM,'9.-2019'!$NLR:$NLW,'9.-2019'!$NMB:$NMG,'9.-2019'!$NUT:$NUY,'9.-2019'!$NVD:$NVI,'9.-2019'!$NVN:$NVS,'9.-2019'!$NVX:$NWC,'9.-2019'!$OEP:$OEU,'9.-2019'!$OEZ:$OFE,'9.-2019'!$OFJ:$OFO,'9.-2019'!$OFT:$OFY,'9.-2019'!$OOL:$OOQ,'9.-2019'!$OOV:$OPA,'9.-2019'!$OPF:$OPK,'9.-2019'!$OPP:$OPU,'9.-2019'!$OYH:$OYM,'9.-2019'!$OYR:$OYW,'9.-2019'!$OZB:$OZG,'9.-2019'!$OZL:$OZQ,'9.-2019'!$PID:$PII,'9.-2019'!$PIN:$PIS,'9.-2019'!$PIX:$PJC,'9.-2019'!$PJH:$PJM,'9.-2019'!$PRZ:$PSE,'9.-2019'!$PSJ:$PSO,'9.-2019'!$PST:$PSY,'9.-2019'!$PTD:$PTI,'9.-2019'!$QBV:$QCA,'9.-2019'!$QCF:$QCK,'9.-2019'!$QCP:$QCU,'9.-2019'!$QCZ:$QDE,'9.-2019'!$QLR:$QLW,'9.-2019'!$QMB:$QMG,'9.-2019'!$QML:$QMQ,'9.-2019'!$QMV:$QNA,'9.-2019'!$QVN:$QVS,'9.-2019'!$QVX:$QWC,'9.-2019'!$QWH:$QWM,'9.-2019'!$QWR:$QWW,'9.-2019'!$RFJ:$RFO,'9.-2019'!$RFT:$RFY,'9.-2019'!$RGD:$RGI,'9.-2019'!$RGN:$RGS,'9.-2019'!$RPF:$RPK,'9.-2019'!$RPP:$RPU,'9.-2019'!$RPZ:$RQE,'9.-2019'!$RQJ:$RQO,'9.-2019'!$RZB:$RZG,'9.-2019'!$RZL:$RZQ,'9.-2019'!$RZV:$SAA,'9.-2019'!$SAF:$SAK,'9.-2019'!$SIX:$SJC,'9.-2019'!$SJH:$SJM,'9.-2019'!$SJR:$SJW,'9.-2019'!$SKB:$SKG,'9.-2019'!$SST:$SSY,'9.-2019'!$STD:$STI,'9.-2019'!$STN:$STS,'9.-2019'!$STX:$SUC,'9.-2019'!$TCP:$TCU,'9.-2019'!$TCZ:$TDE,'9.-2019'!$TDJ:$TDO,'9.-2019'!$TDT:$TDY,'9.-2019'!$TML:$TMQ,'9.-2019'!$TMV:$TNA,'9.-2019'!$TNF:$TNK,'9.-2019'!$TNP:$TNU,'9.-2019'!$TWH:$TWM,'9.-2019'!$TWR:$TWW,'9.-2019'!$TXB:$TXG,'9.-2019'!$TXL:$TXQ,'9.-2019'!$UGD:$UGI,'9.-2019'!$UGN:$UGS,'9.-2019'!$UGX:$UHC,'9.-2019'!$UHH:$UHM,'9.-2019'!$UPZ:$UQE,'9.-2019'!$UQJ:$UQO,'9.-2019'!$UQT:$UQY,'9.-2019'!$URD:$URI,'9.-2019'!$UZV:$VAA,'9.-2019'!$VAF:$VAK,'9.-2019'!$VAP:$VAU,'9.-2019'!$VAZ:$VBE,'9.-2019'!$VJR:$VJW,'9.-2019'!$VKB:$VKG,'9.-2019'!$VKL:$VKQ,'9.-2019'!$VKV:$VLA,'9.-2019'!$VTN:$VTS,'9.-2019'!$VTX:$VUC,'9.-2019'!$VUH:$VUM,'9.-2019'!$VUR:$VUW,'9.-2019'!$WDJ:$WDO,'9.-2019'!$WDT:$WDY,'9.-2019'!$WED:$WEI,'9.-2019'!$WEN:$WES,'9.-2019'!$WNF:$WNK,'9.-2019'!$WNP:$WNU,'9.-2019'!$WNZ:$WOE,'9.-2019'!$WOJ:$WOO,'9.-2019'!$WXB:$WXG,'9.-2019'!$WXL:$WXQ,'9.-2019'!$WXV:$WYA,'9.-2019'!$WYF:$WYK</definedName>
    <definedName name="Z_D0136F0C_A4F0_45C7_AF89_66699D942B29_.wvu.PrintArea" localSheetId="4" hidden="1">'12.-2019'!$A$1:$C$44</definedName>
    <definedName name="Z_D0136F0C_A4F0_45C7_AF89_66699D942B29_.wvu.PrintArea" localSheetId="1" hidden="1">'7.2.-2019'!$A$1:$AI$14</definedName>
    <definedName name="Z_D0136F0C_A4F0_45C7_AF89_66699D942B29_.wvu.PrintArea" localSheetId="3" hidden="1">'9.-2019'!$A$1:$CE$70</definedName>
    <definedName name="Z_D0136F0C_A4F0_45C7_AF89_66699D942B29_.wvu.PrintTitles" localSheetId="1" hidden="1">'7.2.-2019'!$8:$11</definedName>
    <definedName name="Z_D0136F0C_A4F0_45C7_AF89_66699D942B29_.wvu.PrintTitles" localSheetId="3" hidden="1">'9.-2019'!$11:$14</definedName>
    <definedName name="Z_D0136F0C_A4F0_45C7_AF89_66699D942B29_.wvu.Rows" localSheetId="4" hidden="1">'12.-2019'!#REF!</definedName>
    <definedName name="Z_DE967445_7733_4619_8A12_9B8484F15683_.wvu.FilterData" localSheetId="0" hidden="1">'7.1.- 2019'!$A$27:$WTG$27</definedName>
    <definedName name="Z_DF8FA71D_B748_43F5_84CD_08BD82C81578_.wvu.FilterData" localSheetId="0" hidden="1">'7.1.- 2019'!$A$13:$WTG$13</definedName>
    <definedName name="Z_EE490DD2_A710_4CF2_9AD2_08CD797F1D35_.wvu.FilterData" localSheetId="0" hidden="1">'7.1.- 2019'!$A$27:$WTG$27</definedName>
    <definedName name="Z_F67B36DF_EBF5_4F15_8050_A4DD9932F8F4_.wvu.FilterData" localSheetId="0" hidden="1">'7.1.- 2019'!$A$27:$WTG$27</definedName>
    <definedName name="Z_F72DFE55_D041_42DB_8A38_735159A57FBC_.wvu.FilterData" localSheetId="0" hidden="1">'7.1.- 2019'!$A$27:$WTG$27</definedName>
    <definedName name="ZERO" localSheetId="4">#REF!</definedName>
    <definedName name="ZERO" localSheetId="0">#REF!</definedName>
    <definedName name="ZERO" localSheetId="1">#REF!</definedName>
    <definedName name="ZERO" localSheetId="3">#REF!</definedName>
    <definedName name="ZERO">#REF!</definedName>
    <definedName name="а" localSheetId="4">#REF!</definedName>
    <definedName name="а" localSheetId="0">#REF!</definedName>
    <definedName name="а" localSheetId="3">#REF!</definedName>
    <definedName name="а">#REF!</definedName>
    <definedName name="а1" localSheetId="4">#REF!</definedName>
    <definedName name="а1" localSheetId="0">#REF!</definedName>
    <definedName name="а1" localSheetId="1">#REF!</definedName>
    <definedName name="а1" localSheetId="3">#REF!</definedName>
    <definedName name="а1">#REF!</definedName>
    <definedName name="А77">[60]Рейтинг!$A$14</definedName>
    <definedName name="А8" localSheetId="4">#REF!</definedName>
    <definedName name="А8" localSheetId="0">#REF!</definedName>
    <definedName name="А8" localSheetId="1">#REF!</definedName>
    <definedName name="А8" localSheetId="3">#REF!</definedName>
    <definedName name="А8">#REF!</definedName>
    <definedName name="аа" localSheetId="4">'12.-2019'!аа</definedName>
    <definedName name="аа" localSheetId="0">'7.1.- 2019'!аа</definedName>
    <definedName name="аа" localSheetId="1">'7.2.-2019'!аа</definedName>
    <definedName name="аа" localSheetId="3">'9.-2019'!аа</definedName>
    <definedName name="аа">[2]!аа</definedName>
    <definedName name="ааа" localSheetId="4" hidden="1">{#N/A,#N/A,TRUE,"Лист1";#N/A,#N/A,TRUE,"Лист2";#N/A,#N/A,TRUE,"Лист3"}</definedName>
    <definedName name="ааа" localSheetId="0" hidden="1">{#N/A,#N/A,TRUE,"Лист1";#N/A,#N/A,TRUE,"Лист2";#N/A,#N/A,TRUE,"Лист3"}</definedName>
    <definedName name="ааа" localSheetId="1" hidden="1">{#N/A,#N/A,TRUE,"Лист1";#N/A,#N/A,TRUE,"Лист2";#N/A,#N/A,TRUE,"Лист3"}</definedName>
    <definedName name="ааа" localSheetId="2" hidden="1">{#N/A,#N/A,TRUE,"Лист1";#N/A,#N/A,TRUE,"Лист2";#N/A,#N/A,TRUE,"Лист3"}</definedName>
    <definedName name="ааа" localSheetId="3" hidden="1">{#N/A,#N/A,TRUE,"Лист1";#N/A,#N/A,TRUE,"Лист2";#N/A,#N/A,TRUE,"Лист3"}</definedName>
    <definedName name="ааа" hidden="1">{#N/A,#N/A,TRUE,"Лист1";#N/A,#N/A,TRUE,"Лист2";#N/A,#N/A,TRUE,"Лист3"}</definedName>
    <definedName name="ааааа" localSheetId="4">'[8]См-2 Шатурс сети  проект работы'!#REF!</definedName>
    <definedName name="ааааа" localSheetId="0">'[8]См-2 Шатурс сети  проект работы'!#REF!</definedName>
    <definedName name="ааааа" localSheetId="3">'[8]См-2 Шатурс сети  проект работы'!#REF!</definedName>
    <definedName name="ааааа">'[8]См-2 Шатурс сети  проект работы'!#REF!</definedName>
    <definedName name="АААААААА" localSheetId="4">'12.-2019'!АААААААА</definedName>
    <definedName name="АААААААА" localSheetId="0">'7.1.- 2019'!АААААААА</definedName>
    <definedName name="АААААААА" localSheetId="1">'7.2.-2019'!АААААААА</definedName>
    <definedName name="АААААААА" localSheetId="3">'9.-2019'!АААААААА</definedName>
    <definedName name="АААААААА">[2]!АААААААА</definedName>
    <definedName name="Абоненты">[61]Реестр!$A$3:$BX$1060</definedName>
    <definedName name="ав" localSheetId="4">'12.-2019'!ав</definedName>
    <definedName name="ав" localSheetId="0">'7.1.- 2019'!ав</definedName>
    <definedName name="ав" localSheetId="1">'7.2.-2019'!ав</definedName>
    <definedName name="ав" localSheetId="3">'9.-2019'!ав</definedName>
    <definedName name="ав">[2]!ав</definedName>
    <definedName name="авг" localSheetId="4">#REF!</definedName>
    <definedName name="авг" localSheetId="0">#REF!</definedName>
    <definedName name="авг" localSheetId="1">#REF!</definedName>
    <definedName name="авг" localSheetId="3">#REF!</definedName>
    <definedName name="авг">#REF!</definedName>
    <definedName name="авг2" localSheetId="4">#REF!</definedName>
    <definedName name="авг2" localSheetId="0">#REF!</definedName>
    <definedName name="авг2" localSheetId="1">#REF!</definedName>
    <definedName name="авг2" localSheetId="3">#REF!</definedName>
    <definedName name="авг2">#REF!</definedName>
    <definedName name="авп" localSheetId="4">'12.-2019'!авп</definedName>
    <definedName name="авп" localSheetId="0">'7.1.- 2019'!авп</definedName>
    <definedName name="авп" localSheetId="1">'7.2.-2019'!авп</definedName>
    <definedName name="авп" localSheetId="3">'9.-2019'!авп</definedName>
    <definedName name="авп">[2]!авп</definedName>
    <definedName name="ап" localSheetId="4">'12.-2019'!ап</definedName>
    <definedName name="ап" localSheetId="0">'7.1.- 2019'!ап</definedName>
    <definedName name="ап" localSheetId="1">'7.2.-2019'!ап</definedName>
    <definedName name="ап" localSheetId="3">'9.-2019'!ап</definedName>
    <definedName name="ап">[2]!ап</definedName>
    <definedName name="апр" localSheetId="4">#REF!</definedName>
    <definedName name="апр" localSheetId="0">#REF!</definedName>
    <definedName name="апр" localSheetId="1">#REF!</definedName>
    <definedName name="апр" localSheetId="3">#REF!</definedName>
    <definedName name="апр">#REF!</definedName>
    <definedName name="апр2" localSheetId="4">#REF!</definedName>
    <definedName name="апр2" localSheetId="0">#REF!</definedName>
    <definedName name="апр2" localSheetId="1">#REF!</definedName>
    <definedName name="апр2" localSheetId="3">#REF!</definedName>
    <definedName name="апр2">#REF!</definedName>
    <definedName name="АТП" localSheetId="4">#REF!</definedName>
    <definedName name="АТП" localSheetId="0">#REF!</definedName>
    <definedName name="АТП" localSheetId="1">#REF!</definedName>
    <definedName name="АТП" localSheetId="3">#REF!</definedName>
    <definedName name="АТП">#REF!</definedName>
    <definedName name="аяыпамыпмипи" localSheetId="4">'12.-2019'!аяыпамыпмипи</definedName>
    <definedName name="аяыпамыпмипи" localSheetId="0">'7.1.- 2019'!аяыпамыпмипи</definedName>
    <definedName name="аяыпамыпмипи" localSheetId="1">'7.2.-2019'!аяыпамыпмипи</definedName>
    <definedName name="аяыпамыпмипи" localSheetId="3">'9.-2019'!аяыпамыпмипи</definedName>
    <definedName name="аяыпамыпмипи">[2]!аяыпамыпмипи</definedName>
    <definedName name="база">[62]SHPZ!$A$1:$BC$4313</definedName>
    <definedName name="_xlnm.Database" localSheetId="4">#REF!</definedName>
    <definedName name="_xlnm.Database" localSheetId="0">#REF!</definedName>
    <definedName name="_xlnm.Database" localSheetId="1">#REF!</definedName>
    <definedName name="_xlnm.Database" localSheetId="3">#REF!</definedName>
    <definedName name="_xlnm.Database">#REF!</definedName>
    <definedName name="Базовые">'[63]Производство электроэнергии'!$A$95</definedName>
    <definedName name="БазовыйПериод">[41]Заголовок!$B$15</definedName>
    <definedName name="баланс">[64]Баланс!$D$60</definedName>
    <definedName name="бб" localSheetId="4">'12.-2019'!бб</definedName>
    <definedName name="бб" localSheetId="0">'7.1.- 2019'!бб</definedName>
    <definedName name="бб" localSheetId="1">'7.2.-2019'!бб</definedName>
    <definedName name="бб" localSheetId="3">'9.-2019'!бб</definedName>
    <definedName name="бб">[2]!бб</definedName>
    <definedName name="БД_2_3" localSheetId="4">#REF!</definedName>
    <definedName name="БД_2_3" localSheetId="0">#REF!</definedName>
    <definedName name="БД_2_3" localSheetId="1">#REF!</definedName>
    <definedName name="БД_2_3" localSheetId="3">#REF!</definedName>
    <definedName name="БД_2_3">#REF!</definedName>
    <definedName name="БИ_1_1" localSheetId="4">#REF!</definedName>
    <definedName name="БИ_1_1" localSheetId="0">#REF!</definedName>
    <definedName name="БИ_1_1" localSheetId="1">#REF!</definedName>
    <definedName name="БИ_1_1" localSheetId="3">#REF!</definedName>
    <definedName name="БИ_1_1">#REF!</definedName>
    <definedName name="БИ_1_10" localSheetId="4">#REF!</definedName>
    <definedName name="БИ_1_10" localSheetId="0">#REF!</definedName>
    <definedName name="БИ_1_10" localSheetId="1">#REF!</definedName>
    <definedName name="БИ_1_10" localSheetId="3">#REF!</definedName>
    <definedName name="БИ_1_10">#REF!</definedName>
    <definedName name="БИ_1_2" localSheetId="4">#REF!</definedName>
    <definedName name="БИ_1_2" localSheetId="0">#REF!</definedName>
    <definedName name="БИ_1_2" localSheetId="1">#REF!</definedName>
    <definedName name="БИ_1_2" localSheetId="3">#REF!</definedName>
    <definedName name="БИ_1_2">#REF!</definedName>
    <definedName name="БИ_2_11_П">'[65]БИ-2-18-П'!$B$8</definedName>
    <definedName name="БИ_2_14">'[65]БИ-2-19-П'!$B$8</definedName>
    <definedName name="БИ_2_3" localSheetId="4">#REF!</definedName>
    <definedName name="БИ_2_3" localSheetId="0">#REF!</definedName>
    <definedName name="БИ_2_3" localSheetId="1">#REF!</definedName>
    <definedName name="БИ_2_3" localSheetId="3">#REF!</definedName>
    <definedName name="БИ_2_3">#REF!</definedName>
    <definedName name="БИ_2_4" localSheetId="4">#REF!</definedName>
    <definedName name="БИ_2_4" localSheetId="0">#REF!</definedName>
    <definedName name="БИ_2_4" localSheetId="1">#REF!</definedName>
    <definedName name="БИ_2_4" localSheetId="3">#REF!</definedName>
    <definedName name="БИ_2_4">#REF!</definedName>
    <definedName name="БИ_2_5">'[65]БИ-2-7-П'!$B$8</definedName>
    <definedName name="БИ_2_6">'[65]БИ-2-9-П'!$B$8</definedName>
    <definedName name="БИ_2_7" localSheetId="4">#REF!</definedName>
    <definedName name="БИ_2_7" localSheetId="0">#REF!</definedName>
    <definedName name="БИ_2_7" localSheetId="1">#REF!</definedName>
    <definedName name="БИ_2_7" localSheetId="3">#REF!</definedName>
    <definedName name="БИ_2_7">#REF!</definedName>
    <definedName name="БИ_2_8">'[65]БИ-2-14-П'!$B$8</definedName>
    <definedName name="БИ_2_9">'[65]БИ-2-16-П'!$B$8</definedName>
    <definedName name="БР_2_20_П" localSheetId="4">#REF!</definedName>
    <definedName name="БР_2_20_П" localSheetId="0">#REF!</definedName>
    <definedName name="БР_2_20_П" localSheetId="1">#REF!</definedName>
    <definedName name="БР_2_20_П" localSheetId="3">#REF!</definedName>
    <definedName name="БР_2_20_П">#REF!</definedName>
    <definedName name="БР_2_3_П" localSheetId="4">#REF!</definedName>
    <definedName name="БР_2_3_П" localSheetId="0">#REF!</definedName>
    <definedName name="БР_2_3_П" localSheetId="1">#REF!</definedName>
    <definedName name="БР_2_3_П" localSheetId="3">#REF!</definedName>
    <definedName name="БР_2_3_П">#REF!</definedName>
    <definedName name="БР_2_6_П" localSheetId="4">#REF!</definedName>
    <definedName name="БР_2_6_П" localSheetId="0">#REF!</definedName>
    <definedName name="БР_2_6_П" localSheetId="1">#REF!</definedName>
    <definedName name="БР_2_6_П" localSheetId="3">#REF!</definedName>
    <definedName name="БР_2_6_П">#REF!</definedName>
    <definedName name="БР_3_4" localSheetId="4">#REF!</definedName>
    <definedName name="БР_3_4" localSheetId="0">#REF!</definedName>
    <definedName name="БР_3_4" localSheetId="1">#REF!</definedName>
    <definedName name="БР_3_4" localSheetId="3">#REF!</definedName>
    <definedName name="БР_3_4">#REF!</definedName>
    <definedName name="БР_РСК" localSheetId="4">#REF!</definedName>
    <definedName name="БР_РСК" localSheetId="0">#REF!</definedName>
    <definedName name="БР_РСК" localSheetId="1">#REF!</definedName>
    <definedName name="БР_РСК" localSheetId="3">#REF!</definedName>
    <definedName name="БР_РСК">#REF!</definedName>
    <definedName name="БС">[66]Справочники!$A$4:$A$6</definedName>
    <definedName name="Бюдж_расч_зак_МТР" localSheetId="4">#REF!</definedName>
    <definedName name="Бюдж_расч_зак_МТР" localSheetId="0">#REF!</definedName>
    <definedName name="Бюдж_расч_зак_МТР" localSheetId="1">#REF!</definedName>
    <definedName name="Бюдж_расч_зак_МТР" localSheetId="3">#REF!</definedName>
    <definedName name="Бюдж_расч_зак_МТР">#REF!</definedName>
    <definedName name="Бюдж_расч_усл_ТОиР" localSheetId="4">#REF!</definedName>
    <definedName name="Бюдж_расч_усл_ТОиР" localSheetId="0">#REF!</definedName>
    <definedName name="Бюдж_расч_усл_ТОиР" localSheetId="1">#REF!</definedName>
    <definedName name="Бюдж_расч_усл_ТОиР" localSheetId="3">#REF!</definedName>
    <definedName name="Бюдж_расч_усл_ТОиР">#REF!</definedName>
    <definedName name="Бюджет_движ_СК" localSheetId="4">#REF!</definedName>
    <definedName name="Бюджет_движ_СК" localSheetId="0">#REF!</definedName>
    <definedName name="Бюджет_движ_СК" localSheetId="1">#REF!</definedName>
    <definedName name="Бюджет_движ_СК" localSheetId="3">#REF!</definedName>
    <definedName name="Бюджет_движ_СК">#REF!</definedName>
    <definedName name="Бюджет_закуп_запасов_МТР_ЦС">'[67]Закупки центр'!$B$9</definedName>
    <definedName name="Бюджет_закупок_сводный" localSheetId="4">#REF!</definedName>
    <definedName name="Бюджет_закупок_сводный" localSheetId="0">#REF!</definedName>
    <definedName name="Бюджет_закупок_сводный" localSheetId="1">#REF!</definedName>
    <definedName name="Бюджет_закупок_сводный" localSheetId="3">#REF!</definedName>
    <definedName name="Бюджет_закупок_сводный">#REF!</definedName>
    <definedName name="Бюджет_кредитов_займов" localSheetId="4">#REF!</definedName>
    <definedName name="Бюджет_кредитов_займов" localSheetId="0">#REF!</definedName>
    <definedName name="Бюджет_кредитов_займов" localSheetId="1">#REF!</definedName>
    <definedName name="Бюджет_кредитов_займов" localSheetId="3">#REF!</definedName>
    <definedName name="Бюджет_кредитов_займов">#REF!</definedName>
    <definedName name="Бюджет_мех_и_ТС_РСК" localSheetId="4">#REF!</definedName>
    <definedName name="Бюджет_мех_и_ТС_РСК" localSheetId="0">#REF!</definedName>
    <definedName name="Бюджет_мех_и_ТС_РСК" localSheetId="1">#REF!</definedName>
    <definedName name="Бюджет_мех_и_ТС_РСК" localSheetId="3">#REF!</definedName>
    <definedName name="Бюджет_мех_и_ТС_РСК">#REF!</definedName>
    <definedName name="Бюджет_МЗ_ТОиР_РСК" localSheetId="4">#REF!</definedName>
    <definedName name="Бюджет_МЗ_ТОиР_РСК" localSheetId="0">#REF!</definedName>
    <definedName name="Бюджет_МЗ_ТОиР_РСК" localSheetId="1">#REF!</definedName>
    <definedName name="Бюджет_МЗ_ТОиР_РСК" localSheetId="3">#REF!</definedName>
    <definedName name="Бюджет_МЗ_ТОиР_РСК">#REF!</definedName>
    <definedName name="Бюджет_налогов" localSheetId="4">#REF!</definedName>
    <definedName name="Бюджет_налогов" localSheetId="0">#REF!</definedName>
    <definedName name="Бюджет_налогов" localSheetId="1">#REF!</definedName>
    <definedName name="Бюджет_налогов" localSheetId="3">#REF!</definedName>
    <definedName name="Бюджет_налогов">#REF!</definedName>
    <definedName name="Бюджет_платежей_МРСК" localSheetId="4">#REF!</definedName>
    <definedName name="Бюджет_платежей_МРСК" localSheetId="0">#REF!</definedName>
    <definedName name="Бюджет_платежей_МРСК" localSheetId="1">#REF!</definedName>
    <definedName name="Бюджет_платежей_МРСК" localSheetId="3">#REF!</definedName>
    <definedName name="Бюджет_платежей_МРСК">#REF!</definedName>
    <definedName name="Бюджет_платежей_ПЭС" localSheetId="4">#REF!</definedName>
    <definedName name="Бюджет_платежей_ПЭС" localSheetId="0">#REF!</definedName>
    <definedName name="Бюджет_платежей_ПЭС" localSheetId="1">#REF!</definedName>
    <definedName name="Бюджет_платежей_ПЭС" localSheetId="3">#REF!</definedName>
    <definedName name="Бюджет_платежей_ПЭС">#REF!</definedName>
    <definedName name="Бюджет_платежей_РСК" localSheetId="4">#REF!</definedName>
    <definedName name="Бюджет_платежей_РСК" localSheetId="0">#REF!</definedName>
    <definedName name="Бюджет_платежей_РСК" localSheetId="1">#REF!</definedName>
    <definedName name="Бюджет_платежей_РСК" localSheetId="3">#REF!</definedName>
    <definedName name="Бюджет_платежей_РСК">#REF!</definedName>
    <definedName name="Бюджет_расходов_пр_ПРУ" localSheetId="4">#REF!</definedName>
    <definedName name="Бюджет_расходов_пр_ПРУ" localSheetId="0">#REF!</definedName>
    <definedName name="Бюджет_расходов_пр_ПРУ" localSheetId="1">#REF!</definedName>
    <definedName name="Бюджет_расходов_пр_ПРУ" localSheetId="3">#REF!</definedName>
    <definedName name="Бюджет_расходов_пр_ПРУ">#REF!</definedName>
    <definedName name="Бюджет_расч_персонал" localSheetId="4">#REF!</definedName>
    <definedName name="Бюджет_расч_персонал" localSheetId="0">#REF!</definedName>
    <definedName name="Бюджет_расч_персонал" localSheetId="1">#REF!</definedName>
    <definedName name="Бюджет_расч_персонал" localSheetId="3">#REF!</definedName>
    <definedName name="Бюджет_расч_персонал">#REF!</definedName>
    <definedName name="Бюджет_расч_покуп_зак_МРСК_пр_ПРУ" localSheetId="4">#REF!</definedName>
    <definedName name="Бюджет_расч_покуп_зак_МРСК_пр_ПРУ" localSheetId="0">#REF!</definedName>
    <definedName name="Бюджет_расч_покуп_зак_МРСК_пр_ПРУ" localSheetId="1">#REF!</definedName>
    <definedName name="Бюджет_расч_покуп_зак_МРСК_пр_ПРУ" localSheetId="3">#REF!</definedName>
    <definedName name="Бюджет_расч_покуп_зак_МРСК_пр_ПРУ">#REF!</definedName>
    <definedName name="Бюджет_расч_покуп_зак_ПЭС_проч_ПРУ" localSheetId="4">#REF!</definedName>
    <definedName name="Бюджет_расч_покуп_зак_ПЭС_проч_ПРУ" localSheetId="0">#REF!</definedName>
    <definedName name="Бюджет_расч_покуп_зак_ПЭС_проч_ПРУ" localSheetId="1">#REF!</definedName>
    <definedName name="Бюджет_расч_покуп_зак_ПЭС_проч_ПРУ" localSheetId="3">#REF!</definedName>
    <definedName name="Бюджет_расч_покуп_зак_ПЭС_проч_ПРУ">#REF!</definedName>
    <definedName name="Бюджет_расч_покуп_зак_РСК_пр_ПРУ" localSheetId="4">#REF!</definedName>
    <definedName name="Бюджет_расч_покуп_зак_РСК_пр_ПРУ" localSheetId="0">#REF!</definedName>
    <definedName name="Бюджет_расч_покуп_зак_РСК_пр_ПРУ" localSheetId="1">#REF!</definedName>
    <definedName name="Бюджет_расч_покуп_зак_РСК_пр_ПРУ" localSheetId="3">#REF!</definedName>
    <definedName name="Бюджет_расч_покуп_зак_РСК_пр_ПРУ">#REF!</definedName>
    <definedName name="Бюджет_расч_покуп_зак_РСК_проч_ПРУ" localSheetId="4">#REF!</definedName>
    <definedName name="Бюджет_расч_покуп_зак_РСК_проч_ПРУ" localSheetId="0">#REF!</definedName>
    <definedName name="Бюджет_расч_покуп_зак_РСК_проч_ПРУ" localSheetId="1">#REF!</definedName>
    <definedName name="Бюджет_расч_покуп_зак_РСК_проч_ПРУ" localSheetId="3">#REF!</definedName>
    <definedName name="Бюджет_расч_покуп_зак_РСК_проч_ПРУ">#REF!</definedName>
    <definedName name="Бюджет_расч_покуп_зак_РСК_ээ" localSheetId="4">#REF!</definedName>
    <definedName name="Бюджет_расч_покуп_зак_РСК_ээ" localSheetId="0">#REF!</definedName>
    <definedName name="Бюджет_расч_покуп_зак_РСК_ээ" localSheetId="1">#REF!</definedName>
    <definedName name="Бюджет_расч_покуп_зак_РСК_ээ" localSheetId="3">#REF!</definedName>
    <definedName name="Бюджет_расч_покуп_зак_РСК_ээ">#REF!</definedName>
    <definedName name="Бюджет_расч_поставщ_ПЭС_ДЦС" localSheetId="4">#REF!</definedName>
    <definedName name="Бюджет_расч_поставщ_ПЭС_ДЦС" localSheetId="0">#REF!</definedName>
    <definedName name="Бюджет_расч_поставщ_ПЭС_ДЦС" localSheetId="1">#REF!</definedName>
    <definedName name="Бюджет_расч_поставщ_ПЭС_ДЦС" localSheetId="3">#REF!</definedName>
    <definedName name="Бюджет_расч_поставщ_ПЭС_ДЦС">#REF!</definedName>
    <definedName name="Бюджет_расч_расходы_МРСК" localSheetId="4">#REF!</definedName>
    <definedName name="Бюджет_расч_расходы_МРСК" localSheetId="0">#REF!</definedName>
    <definedName name="Бюджет_расч_расходы_МРСК" localSheetId="1">#REF!</definedName>
    <definedName name="Бюджет_расч_расходы_МРСК" localSheetId="3">#REF!</definedName>
    <definedName name="Бюджет_расч_расходы_МРСК">#REF!</definedName>
    <definedName name="Бюджет_расч_усл_КВ" localSheetId="4">#REF!</definedName>
    <definedName name="Бюджет_расч_усл_КВ" localSheetId="0">#REF!</definedName>
    <definedName name="Бюджет_расч_усл_КВ" localSheetId="1">#REF!</definedName>
    <definedName name="Бюджет_расч_усл_КВ" localSheetId="3">#REF!</definedName>
    <definedName name="Бюджет_расч_усл_КВ">#REF!</definedName>
    <definedName name="Бюджет_Расчетов_по_ФВ_АУ_МРСК" localSheetId="4">'[68]БФ-2-13-П'!#REF!</definedName>
    <definedName name="Бюджет_Расчетов_по_ФВ_АУ_МРСК" localSheetId="0">'[68]БФ-2-13-П'!#REF!</definedName>
    <definedName name="Бюджет_Расчетов_по_ФВ_АУ_МРСК" localSheetId="1">'[68]БФ-2-13-П'!#REF!</definedName>
    <definedName name="Бюджет_Расчетов_по_ФВ_АУ_МРСК" localSheetId="3">'[68]БФ-2-13-П'!#REF!</definedName>
    <definedName name="Бюджет_Расчетов_по_ФВ_АУ_МРСК">'[68]БФ-2-13-П'!#REF!</definedName>
    <definedName name="Бюджет_расчетов_по_ФВ_РСК">'[69]БФ-2-13-П'!$B$6</definedName>
    <definedName name="Бюджет_РБП_РСК" localSheetId="4">[70]РБП!#REF!</definedName>
    <definedName name="Бюджет_РБП_РСК" localSheetId="0">[70]РБП!#REF!</definedName>
    <definedName name="Бюджет_РБП_РСК" localSheetId="1">[70]РБП!#REF!</definedName>
    <definedName name="Бюджет_РБП_РСК" localSheetId="3">[70]РБП!#REF!</definedName>
    <definedName name="Бюджет_РБП_РСК">[70]РБП!#REF!</definedName>
    <definedName name="Бюджет_усл_подрядчиков_ТОиР_РСК" localSheetId="4">#REF!</definedName>
    <definedName name="Бюджет_усл_подрядчиков_ТОиР_РСК" localSheetId="0">#REF!</definedName>
    <definedName name="Бюджет_усл_подрядчиков_ТОиР_РСК" localSheetId="1">#REF!</definedName>
    <definedName name="Бюджет_усл_подрядчиков_ТОиР_РСК" localSheetId="3">#REF!</definedName>
    <definedName name="Бюджет_усл_подрядчиков_ТОиР_РСК">#REF!</definedName>
    <definedName name="Бюджет_ФОТ_ТОиР_РСК" localSheetId="4">#REF!</definedName>
    <definedName name="Бюджет_ФОТ_ТОиР_РСК" localSheetId="0">#REF!</definedName>
    <definedName name="Бюджет_ФОТ_ТОиР_РСК" localSheetId="1">#REF!</definedName>
    <definedName name="Бюджет_ФОТ_ТОиР_РСК" localSheetId="3">#REF!</definedName>
    <definedName name="Бюджет_ФОТ_ТОиР_РСК">#REF!</definedName>
    <definedName name="Бюджетные_электроэнергии">'[63]Производство электроэнергии'!$A$111</definedName>
    <definedName name="в" localSheetId="4">'12.-2019'!в</definedName>
    <definedName name="в" localSheetId="0">'7.1.- 2019'!в</definedName>
    <definedName name="в" localSheetId="1">'7.2.-2019'!в</definedName>
    <definedName name="в" localSheetId="3">'9.-2019'!в</definedName>
    <definedName name="в">[2]!в</definedName>
    <definedName name="в23ё" localSheetId="4">'12.-2019'!в23ё</definedName>
    <definedName name="в23ё" localSheetId="0">'7.1.- 2019'!в23ё</definedName>
    <definedName name="в23ё" localSheetId="1">'7.2.-2019'!в23ё</definedName>
    <definedName name="в23ё" localSheetId="3">'9.-2019'!в23ё</definedName>
    <definedName name="в23ё">[2]!в23ё</definedName>
    <definedName name="вап" localSheetId="4">'12.-2019'!вап</definedName>
    <definedName name="вап" localSheetId="0">'7.1.- 2019'!вап</definedName>
    <definedName name="вап" localSheetId="1">'7.2.-2019'!вап</definedName>
    <definedName name="вап" localSheetId="3">'9.-2019'!вап</definedName>
    <definedName name="вап">[2]!вап</definedName>
    <definedName name="Вар.их" localSheetId="4">'12.-2019'!Вар.их</definedName>
    <definedName name="Вар.их" localSheetId="0">'7.1.- 2019'!Вар.их</definedName>
    <definedName name="Вар.их" localSheetId="1">'7.2.-2019'!Вар.их</definedName>
    <definedName name="Вар.их" localSheetId="3">'9.-2019'!Вар.их</definedName>
    <definedName name="Вар.их">[2]!Вар.их</definedName>
    <definedName name="Вар.КАЛМЭ" localSheetId="4">'12.-2019'!Вар.КАЛМЭ</definedName>
    <definedName name="Вар.КАЛМЭ" localSheetId="0">'7.1.- 2019'!Вар.КАЛМЭ</definedName>
    <definedName name="Вар.КАЛМЭ" localSheetId="1">'7.2.-2019'!Вар.КАЛМЭ</definedName>
    <definedName name="Вар.КАЛМЭ" localSheetId="3">'9.-2019'!Вар.КАЛМЭ</definedName>
    <definedName name="Вар.КАЛМЭ">[2]!Вар.КАЛМЭ</definedName>
    <definedName name="вв" localSheetId="4">'12.-2019'!вв</definedName>
    <definedName name="вв" localSheetId="0">'7.1.- 2019'!вв</definedName>
    <definedName name="вв" localSheetId="1">'7.2.-2019'!вв</definedName>
    <definedName name="вв" localSheetId="3">'9.-2019'!вв</definedName>
    <definedName name="вв">[2]!вв</definedName>
    <definedName name="вера" localSheetId="4">'12.-2019'!вера</definedName>
    <definedName name="вера" localSheetId="0">'7.1.- 2019'!вера</definedName>
    <definedName name="вера" localSheetId="1">'7.2.-2019'!вера</definedName>
    <definedName name="вера" localSheetId="3">'9.-2019'!вера</definedName>
    <definedName name="вера">[2]!вера</definedName>
    <definedName name="видсс" localSheetId="4" hidden="1">{#N/A,#N/A,FALSE,"Себестоимсть-97"}</definedName>
    <definedName name="видсс" localSheetId="0" hidden="1">{#N/A,#N/A,FALSE,"Себестоимсть-97"}</definedName>
    <definedName name="видсс" localSheetId="1" hidden="1">{#N/A,#N/A,FALSE,"Себестоимсть-97"}</definedName>
    <definedName name="видсс" localSheetId="2" hidden="1">{#N/A,#N/A,FALSE,"Себестоимсть-97"}</definedName>
    <definedName name="видсс" localSheetId="3" hidden="1">{#N/A,#N/A,FALSE,"Себестоимсть-97"}</definedName>
    <definedName name="видсс" hidden="1">{#N/A,#N/A,FALSE,"Себестоимсть-97"}</definedName>
    <definedName name="витт" localSheetId="4" hidden="1">{#N/A,#N/A,TRUE,"Лист1";#N/A,#N/A,TRUE,"Лист2";#N/A,#N/A,TRUE,"Лист3"}</definedName>
    <definedName name="витт" localSheetId="0" hidden="1">{#N/A,#N/A,TRUE,"Лист1";#N/A,#N/A,TRUE,"Лист2";#N/A,#N/A,TRUE,"Лист3"}</definedName>
    <definedName name="витт" localSheetId="1" hidden="1">{#N/A,#N/A,TRUE,"Лист1";#N/A,#N/A,TRUE,"Лист2";#N/A,#N/A,TRUE,"Лист3"}</definedName>
    <definedName name="витт" localSheetId="2" hidden="1">{#N/A,#N/A,TRUE,"Лист1";#N/A,#N/A,TRUE,"Лист2";#N/A,#N/A,TRUE,"Лист3"}</definedName>
    <definedName name="витт" localSheetId="3" hidden="1">{#N/A,#N/A,TRUE,"Лист1";#N/A,#N/A,TRUE,"Лист2";#N/A,#N/A,TRUE,"Лист3"}</definedName>
    <definedName name="витт" hidden="1">{#N/A,#N/A,TRUE,"Лист1";#N/A,#N/A,TRUE,"Лист2";#N/A,#N/A,TRUE,"Лист3"}</definedName>
    <definedName name="вм" localSheetId="4">'12.-2019'!вм</definedName>
    <definedName name="вм" localSheetId="0">'7.1.- 2019'!вм</definedName>
    <definedName name="вм" localSheetId="1">'7.2.-2019'!вм</definedName>
    <definedName name="вм" localSheetId="3">'9.-2019'!вм</definedName>
    <definedName name="вм">[2]!вм</definedName>
    <definedName name="вмивртвр" localSheetId="4">'12.-2019'!вмивртвр</definedName>
    <definedName name="вмивртвр" localSheetId="0">'7.1.- 2019'!вмивртвр</definedName>
    <definedName name="вмивртвр" localSheetId="1">'7.2.-2019'!вмивртвр</definedName>
    <definedName name="вмивртвр" localSheetId="3">'9.-2019'!вмивртвр</definedName>
    <definedName name="вмивртвр">[2]!вмивртвр</definedName>
    <definedName name="восемь" localSheetId="4">#REF!</definedName>
    <definedName name="восемь" localSheetId="0">#REF!</definedName>
    <definedName name="восемь" localSheetId="1">#REF!</definedName>
    <definedName name="восемь" localSheetId="3">#REF!</definedName>
    <definedName name="восемь">#REF!</definedName>
    <definedName name="врадыва" localSheetId="4">#REF!</definedName>
    <definedName name="врадыва" localSheetId="0">#REF!</definedName>
    <definedName name="врадыва" localSheetId="3">#REF!</definedName>
    <definedName name="врадыва">#REF!</definedName>
    <definedName name="вртт" localSheetId="4">'12.-2019'!вртт</definedName>
    <definedName name="вртт" localSheetId="0">'7.1.- 2019'!вртт</definedName>
    <definedName name="вртт" localSheetId="1">'7.2.-2019'!вртт</definedName>
    <definedName name="вртт" localSheetId="3">'9.-2019'!вртт</definedName>
    <definedName name="вртт">[2]!вртт</definedName>
    <definedName name="вс" localSheetId="4">[71]расшифровка!#REF!</definedName>
    <definedName name="вс" localSheetId="0">[71]расшифровка!#REF!</definedName>
    <definedName name="вс" localSheetId="1">[71]расшифровка!#REF!</definedName>
    <definedName name="вс" localSheetId="3">[71]расшифровка!#REF!</definedName>
    <definedName name="вс">[71]расшифровка!#REF!</definedName>
    <definedName name="ВТОП" localSheetId="4">#REF!</definedName>
    <definedName name="ВТОП" localSheetId="0">#REF!</definedName>
    <definedName name="ВТОП" localSheetId="1">#REF!</definedName>
    <definedName name="ВТОП" localSheetId="3">#REF!</definedName>
    <definedName name="ВТОП">#REF!</definedName>
    <definedName name="второй" localSheetId="4">#REF!</definedName>
    <definedName name="второй" localSheetId="0">#REF!</definedName>
    <definedName name="второй" localSheetId="1">#REF!</definedName>
    <definedName name="второй" localSheetId="3">#REF!</definedName>
    <definedName name="второй">#REF!</definedName>
    <definedName name="вуув" localSheetId="4" hidden="1">{#N/A,#N/A,TRUE,"Лист1";#N/A,#N/A,TRUE,"Лист2";#N/A,#N/A,TRUE,"Лист3"}</definedName>
    <definedName name="вуув" localSheetId="0" hidden="1">{#N/A,#N/A,TRUE,"Лист1";#N/A,#N/A,TRUE,"Лист2";#N/A,#N/A,TRUE,"Лист3"}</definedName>
    <definedName name="вуув" localSheetId="1" hidden="1">{#N/A,#N/A,TRUE,"Лист1";#N/A,#N/A,TRUE,"Лист2";#N/A,#N/A,TRUE,"Лист3"}</definedName>
    <definedName name="вуув" localSheetId="2" hidden="1">{#N/A,#N/A,TRUE,"Лист1";#N/A,#N/A,TRUE,"Лист2";#N/A,#N/A,TRUE,"Лист3"}</definedName>
    <definedName name="вуув" localSheetId="3" hidden="1">{#N/A,#N/A,TRUE,"Лист1";#N/A,#N/A,TRUE,"Лист2";#N/A,#N/A,TRUE,"Лист3"}</definedName>
    <definedName name="вуув" hidden="1">{#N/A,#N/A,TRUE,"Лист1";#N/A,#N/A,TRUE,"Лист2";#N/A,#N/A,TRUE,"Лист3"}</definedName>
    <definedName name="Вып_н_2003" localSheetId="4">'[59]Текущие цены'!#REF!</definedName>
    <definedName name="Вып_н_2003" localSheetId="0">'[59]Текущие цены'!#REF!</definedName>
    <definedName name="Вып_н_2003" localSheetId="3">'[59]Текущие цены'!#REF!</definedName>
    <definedName name="Вып_н_2003">'[59]Текущие цены'!#REF!</definedName>
    <definedName name="вып_н_2004" localSheetId="4">'[59]Текущие цены'!#REF!</definedName>
    <definedName name="вып_н_2004" localSheetId="0">'[59]Текущие цены'!#REF!</definedName>
    <definedName name="вып_н_2004" localSheetId="3">'[59]Текущие цены'!#REF!</definedName>
    <definedName name="вып_н_2004">'[59]Текущие цены'!#REF!</definedName>
    <definedName name="Вып_ОФ_с_пц" localSheetId="4">[59]рабочий!$Y$202:$AP$224</definedName>
    <definedName name="Вып_ОФ_с_пц" localSheetId="0">[59]рабочий!$Y$202:$AP$224</definedName>
    <definedName name="Вып_ОФ_с_пц" localSheetId="3">[59]рабочий!$Y$202:$AP$224</definedName>
    <definedName name="Вып_ОФ_с_пц">[59]рабочий!$Y$202:$AP$224</definedName>
    <definedName name="Вып_оф_с_цпг" localSheetId="4">'[59]Текущие цены'!#REF!</definedName>
    <definedName name="Вып_оф_с_цпг" localSheetId="0">'[59]Текущие цены'!#REF!</definedName>
    <definedName name="Вып_оф_с_цпг" localSheetId="3">'[59]Текущие цены'!#REF!</definedName>
    <definedName name="Вып_оф_с_цпг">'[59]Текущие цены'!#REF!</definedName>
    <definedName name="Вып_с_новых_ОФ" localSheetId="4">[59]рабочий!$Y$277:$AP$299</definedName>
    <definedName name="Вып_с_новых_ОФ" localSheetId="0">[59]рабочий!$Y$277:$AP$299</definedName>
    <definedName name="Вып_с_новых_ОФ" localSheetId="3">[59]рабочий!$Y$277:$AP$299</definedName>
    <definedName name="Вып_с_новых_ОФ">[59]рабочий!$Y$277:$AP$299</definedName>
    <definedName name="гг" localSheetId="4">'12.-2019'!гг</definedName>
    <definedName name="гг" localSheetId="0">'7.1.- 2019'!гг</definedName>
    <definedName name="гг" localSheetId="1">'7.2.-2019'!гг</definedName>
    <definedName name="гг" localSheetId="3">'9.-2019'!гг</definedName>
    <definedName name="гг">[2]!гг</definedName>
    <definedName name="гггр" localSheetId="4">'12.-2019'!гггр</definedName>
    <definedName name="гггр" localSheetId="0">'7.1.- 2019'!гггр</definedName>
    <definedName name="гггр" localSheetId="1">'7.2.-2019'!гггр</definedName>
    <definedName name="гггр" localSheetId="3">'9.-2019'!гггр</definedName>
    <definedName name="гггр">[2]!гггр</definedName>
    <definedName name="гнлзщ" localSheetId="4">'12.-2019'!гнлзщ</definedName>
    <definedName name="гнлзщ" localSheetId="0">'7.1.- 2019'!гнлзщ</definedName>
    <definedName name="гнлзщ" localSheetId="1">'7.2.-2019'!гнлзщ</definedName>
    <definedName name="гнлзщ" localSheetId="3">'9.-2019'!гнлзщ</definedName>
    <definedName name="гнлзщ">[2]!гнлзщ</definedName>
    <definedName name="Год" localSheetId="4">[72]Лист1!$B$3:$D$14</definedName>
    <definedName name="Год" localSheetId="3">[72]Лист1!$B$3:$D$14</definedName>
    <definedName name="Год">[72]Лист1!$B$3:$D$14</definedName>
    <definedName name="График">"Диагр. 4"</definedName>
    <definedName name="грприрцфв00ав98" localSheetId="4" hidden="1">{#N/A,#N/A,TRUE,"Лист1";#N/A,#N/A,TRUE,"Лист2";#N/A,#N/A,TRUE,"Лист3"}</definedName>
    <definedName name="грприрцфв00ав98" localSheetId="0" hidden="1">{#N/A,#N/A,TRUE,"Лист1";#N/A,#N/A,TRUE,"Лист2";#N/A,#N/A,TRUE,"Лист3"}</definedName>
    <definedName name="грприрцфв00ав98" localSheetId="1" hidden="1">{#N/A,#N/A,TRUE,"Лист1";#N/A,#N/A,TRUE,"Лист2";#N/A,#N/A,TRUE,"Лист3"}</definedName>
    <definedName name="грприрцфв00ав98" localSheetId="2" hidden="1">{#N/A,#N/A,TRUE,"Лист1";#N/A,#N/A,TRUE,"Лист2";#N/A,#N/A,TRUE,"Лист3"}</definedName>
    <definedName name="грприрцфв00ав98" localSheetId="3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localSheetId="4" hidden="1">{#N/A,#N/A,TRUE,"Лист1";#N/A,#N/A,TRUE,"Лист2";#N/A,#N/A,TRUE,"Лист3"}</definedName>
    <definedName name="грфинцкавг98Х" localSheetId="0" hidden="1">{#N/A,#N/A,TRUE,"Лист1";#N/A,#N/A,TRUE,"Лист2";#N/A,#N/A,TRUE,"Лист3"}</definedName>
    <definedName name="грфинцкавг98Х" localSheetId="1" hidden="1">{#N/A,#N/A,TRUE,"Лист1";#N/A,#N/A,TRUE,"Лист2";#N/A,#N/A,TRUE,"Лист3"}</definedName>
    <definedName name="грфинцкавг98Х" localSheetId="2" hidden="1">{#N/A,#N/A,TRUE,"Лист1";#N/A,#N/A,TRUE,"Лист2";#N/A,#N/A,TRUE,"Лист3"}</definedName>
    <definedName name="грфинцкавг98Х" localSheetId="3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шгш" localSheetId="4" hidden="1">{#N/A,#N/A,TRUE,"Лист1";#N/A,#N/A,TRUE,"Лист2";#N/A,#N/A,TRUE,"Лист3"}</definedName>
    <definedName name="гшгш" localSheetId="0" hidden="1">{#N/A,#N/A,TRUE,"Лист1";#N/A,#N/A,TRUE,"Лист2";#N/A,#N/A,TRUE,"Лист3"}</definedName>
    <definedName name="гшгш" localSheetId="1" hidden="1">{#N/A,#N/A,TRUE,"Лист1";#N/A,#N/A,TRUE,"Лист2";#N/A,#N/A,TRUE,"Лист3"}</definedName>
    <definedName name="гшгш" localSheetId="2" hidden="1">{#N/A,#N/A,TRUE,"Лист1";#N/A,#N/A,TRUE,"Лист2";#N/A,#N/A,TRUE,"Лист3"}</definedName>
    <definedName name="гшгш" localSheetId="3" hidden="1">{#N/A,#N/A,TRUE,"Лист1";#N/A,#N/A,TRUE,"Лист2";#N/A,#N/A,TRUE,"Лист3"}</definedName>
    <definedName name="гшгш" hidden="1">{#N/A,#N/A,TRUE,"Лист1";#N/A,#N/A,TRUE,"Лист2";#N/A,#N/A,TRUE,"Лист3"}</definedName>
    <definedName name="д" localSheetId="4">'[4]Смета2 проект. раб.'!#REF!</definedName>
    <definedName name="д" localSheetId="0">'[4]Смета2 проект. раб.'!#REF!</definedName>
    <definedName name="д" localSheetId="1">'[4]Смета2 проект. раб.'!#REF!</definedName>
    <definedName name="д" localSheetId="3">'[4]Смета2 проект. раб.'!#REF!</definedName>
    <definedName name="д">'[4]Смета2 проект. раб.'!#REF!</definedName>
    <definedName name="да" localSheetId="4">'[73]Аренда (АЭ)'!#REF!</definedName>
    <definedName name="да" localSheetId="0">'[73]Аренда (АЭ)'!#REF!</definedName>
    <definedName name="да" localSheetId="3">'[73]Аренда (АЭ)'!#REF!</definedName>
    <definedName name="да">'[73]Аренда (АЭ)'!#REF!</definedName>
    <definedName name="дата" localSheetId="4">#REF!</definedName>
    <definedName name="дата" localSheetId="0">#REF!</definedName>
    <definedName name="дата" localSheetId="1">#REF!</definedName>
    <definedName name="дата" localSheetId="3">#REF!</definedName>
    <definedName name="дата">#REF!</definedName>
    <definedName name="ддд" localSheetId="4">'12.-2019'!ддд</definedName>
    <definedName name="ддд" localSheetId="0">'7.1.- 2019'!ддд</definedName>
    <definedName name="ддд" localSheetId="1">'7.2.-2019'!ддд</definedName>
    <definedName name="ддд" localSheetId="3">'9.-2019'!ддд</definedName>
    <definedName name="ддд">[2]!ддд</definedName>
    <definedName name="Дебет">[74]Дебет_Кредит!$A$4:$AC$33</definedName>
    <definedName name="дек" localSheetId="4">#REF!</definedName>
    <definedName name="дек" localSheetId="0">#REF!</definedName>
    <definedName name="дек" localSheetId="1">#REF!</definedName>
    <definedName name="дек" localSheetId="3">#REF!</definedName>
    <definedName name="дек">#REF!</definedName>
    <definedName name="дек2" localSheetId="4">#REF!</definedName>
    <definedName name="дек2" localSheetId="0">#REF!</definedName>
    <definedName name="дек2" localSheetId="1">#REF!</definedName>
    <definedName name="дек2" localSheetId="3">#REF!</definedName>
    <definedName name="дек2">#REF!</definedName>
    <definedName name="Детали_28" localSheetId="4">#REF!</definedName>
    <definedName name="Детали_28" localSheetId="0">#REF!</definedName>
    <definedName name="Детали_28" localSheetId="1">#REF!</definedName>
    <definedName name="Детали_28" localSheetId="3">#REF!</definedName>
    <definedName name="Детали_28">#REF!</definedName>
    <definedName name="Детали_28_3" localSheetId="4">#REF!</definedName>
    <definedName name="Детали_28_3" localSheetId="0">#REF!</definedName>
    <definedName name="Детали_28_3" localSheetId="1">#REF!</definedName>
    <definedName name="Детали_28_3" localSheetId="3">#REF!</definedName>
    <definedName name="Детали_28_3">#REF!</definedName>
    <definedName name="Дефл_ц_пред_год" localSheetId="4">'[59]Текущие цены'!$AT$36:$BK$58</definedName>
    <definedName name="Дефл_ц_пред_год" localSheetId="0">'[59]Текущие цены'!$AT$36:$BK$58</definedName>
    <definedName name="Дефл_ц_пред_год" localSheetId="3">'[59]Текущие цены'!$AT$36:$BK$58</definedName>
    <definedName name="Дефл_ц_пред_год">'[59]Текущие цены'!$AT$36:$BK$58</definedName>
    <definedName name="Дефлятор_годовой" localSheetId="4">'[59]Текущие цены'!$Y$4:$AP$27</definedName>
    <definedName name="Дефлятор_годовой" localSheetId="0">'[59]Текущие цены'!$Y$4:$AP$27</definedName>
    <definedName name="Дефлятор_годовой" localSheetId="3">'[59]Текущие цены'!$Y$4:$AP$27</definedName>
    <definedName name="Дефлятор_годовой">'[59]Текущие цены'!$Y$4:$AP$27</definedName>
    <definedName name="Дефлятор_цепной" localSheetId="4">'[59]Текущие цены'!$Y$36:$AP$58</definedName>
    <definedName name="Дефлятор_цепной" localSheetId="0">'[59]Текущие цены'!$Y$36:$AP$58</definedName>
    <definedName name="Дефлятор_цепной" localSheetId="3">'[59]Текущие цены'!$Y$36:$AP$58</definedName>
    <definedName name="Дефлятор_цепной">'[59]Текущие цены'!$Y$36:$AP$58</definedName>
    <definedName name="дж" localSheetId="4">'12.-2019'!дж</definedName>
    <definedName name="дж" localSheetId="0">'7.1.- 2019'!дж</definedName>
    <definedName name="дж" localSheetId="1">'7.2.-2019'!дж</definedName>
    <definedName name="дж" localSheetId="3">'9.-2019'!дж</definedName>
    <definedName name="дж">[2]!дж</definedName>
    <definedName name="ДиапазонЗащиты" localSheetId="4">#REF!,#REF!,#REF!,#REF!,[0]!P1_ДиапазонЗащиты,[0]!P2_ДиапазонЗащиты,[0]!P3_ДиапазонЗащиты,[0]!P4_ДиапазонЗащиты</definedName>
    <definedName name="ДиапазонЗащиты" localSheetId="0">#REF!,#REF!,#REF!,#REF!,[2]!P1_ДиапазонЗащиты,[2]!P2_ДиапазонЗащиты,[2]!P3_ДиапазонЗащиты,[2]!P4_ДиапазонЗащиты</definedName>
    <definedName name="ДиапазонЗащиты" localSheetId="1">#REF!,#REF!,#REF!,#REF!,[2]!P1_ДиапазонЗащиты,[2]!P2_ДиапазонЗащиты,[2]!P3_ДиапазонЗащиты,[2]!P4_ДиапазонЗащиты</definedName>
    <definedName name="ДиапазонЗащиты" localSheetId="3">#REF!,#REF!,#REF!,#REF!,[2]!P1_ДиапазонЗащиты,[2]!P2_ДиапазонЗащиты,[2]!P3_ДиапазонЗащиты,[2]!P4_ДиапазонЗащиты</definedName>
    <definedName name="ДиапазонЗащиты">#REF!,#REF!,#REF!,#REF!,[2]!P1_ДиапазонЗащиты,[2]!P2_ДиапазонЗащиты,[2]!P3_ДиапазонЗащиты,[2]!P4_ДиапазонЗащиты</definedName>
    <definedName name="доли1">'[75]эл ст'!$368:$368</definedName>
    <definedName name="доопатмо" localSheetId="4">'12.-2019'!доопатмо</definedName>
    <definedName name="доопатмо" localSheetId="0">'7.1.- 2019'!доопатмо</definedName>
    <definedName name="доопатмо" localSheetId="1">'7.2.-2019'!доопатмо</definedName>
    <definedName name="доопатмо" localSheetId="3">'9.-2019'!доопатмо</definedName>
    <definedName name="доопатмо">[2]!доопатмо</definedName>
    <definedName name="Дополнение" localSheetId="4">'12.-2019'!Дополнение</definedName>
    <definedName name="Дополнение" localSheetId="0">'7.1.- 2019'!Дополнение</definedName>
    <definedName name="Дополнение" localSheetId="1">'7.2.-2019'!Дополнение</definedName>
    <definedName name="Дополнение" localSheetId="3">'9.-2019'!Дополнение</definedName>
    <definedName name="Дополнение">[2]!Дополнение</definedName>
    <definedName name="ДРУГОЕ">[76]Справочники!$A$26:$A$28</definedName>
    <definedName name="ДС" localSheetId="4">#REF!</definedName>
    <definedName name="ДС" localSheetId="0">#REF!</definedName>
    <definedName name="ДС" localSheetId="3">#REF!</definedName>
    <definedName name="ДС">#REF!</definedName>
    <definedName name="ее" localSheetId="4">'12.-2019'!ее</definedName>
    <definedName name="ее" localSheetId="0">'7.1.- 2019'!ее</definedName>
    <definedName name="ее" localSheetId="1">'7.2.-2019'!ее</definedName>
    <definedName name="ее" localSheetId="3">'9.-2019'!ее</definedName>
    <definedName name="ее">[2]!ее</definedName>
    <definedName name="еще" localSheetId="4">'12.-2019'!еще</definedName>
    <definedName name="еще" localSheetId="0">'7.1.- 2019'!еще</definedName>
    <definedName name="еще" localSheetId="1">'7.2.-2019'!еще</definedName>
    <definedName name="еще" localSheetId="3">'9.-2019'!еще</definedName>
    <definedName name="еще">[2]!еще</definedName>
    <definedName name="ж" localSheetId="4">'12.-2019'!ж</definedName>
    <definedName name="ж" localSheetId="0">'7.1.- 2019'!ж</definedName>
    <definedName name="ж" localSheetId="1">'7.2.-2019'!ж</definedName>
    <definedName name="ж" localSheetId="3">'9.-2019'!ж</definedName>
    <definedName name="ж">[2]!ж</definedName>
    <definedName name="жд" localSheetId="4">'12.-2019'!жд</definedName>
    <definedName name="жд" localSheetId="0">'7.1.- 2019'!жд</definedName>
    <definedName name="жд" localSheetId="1">'7.2.-2019'!жд</definedName>
    <definedName name="жд" localSheetId="3">'9.-2019'!жд</definedName>
    <definedName name="жд">[2]!жд</definedName>
    <definedName name="жж" localSheetId="4">#REF!</definedName>
    <definedName name="жж" localSheetId="0">#REF!</definedName>
    <definedName name="жж" localSheetId="1">#REF!</definedName>
    <definedName name="жж" localSheetId="3">#REF!</definedName>
    <definedName name="жж">#REF!</definedName>
    <definedName name="з4" localSheetId="4">#REF!</definedName>
    <definedName name="з4" localSheetId="0">#REF!</definedName>
    <definedName name="з4" localSheetId="1">#REF!</definedName>
    <definedName name="з4" localSheetId="3">#REF!</definedName>
    <definedName name="з4">#REF!</definedName>
    <definedName name="_xlnm.Print_Titles" localSheetId="0">'7.1.- 2019'!$11:$13</definedName>
    <definedName name="_xlnm.Print_Titles" localSheetId="1">'7.2.-2019'!$8:$11</definedName>
    <definedName name="_xlnm.Print_Titles" localSheetId="3">'9.-2019'!$11:$14</definedName>
    <definedName name="зз" localSheetId="4">'12.-2019'!зз</definedName>
    <definedName name="зз" localSheetId="0">'7.1.- 2019'!зз</definedName>
    <definedName name="зз" localSheetId="1">'7.2.-2019'!зз</definedName>
    <definedName name="зз" localSheetId="3">'9.-2019'!зз</definedName>
    <definedName name="зз">[2]!зз</definedName>
    <definedName name="ЗП1">[77]Лист13!$A$2</definedName>
    <definedName name="ЗП2">[77]Лист13!$B$2</definedName>
    <definedName name="ЗП3">[77]Лист13!$C$2</definedName>
    <definedName name="ЗП4">[77]Лист13!$D$2</definedName>
    <definedName name="зыащ" localSheetId="4">#REF!,#REF!</definedName>
    <definedName name="зыащ" localSheetId="0">#REF!,#REF!</definedName>
    <definedName name="зыащ" localSheetId="1">#REF!,#REF!</definedName>
    <definedName name="зыащ" localSheetId="3">#REF!,#REF!</definedName>
    <definedName name="зыащ">#REF!,#REF!</definedName>
    <definedName name="и_эсо_вн" localSheetId="4">#REF!</definedName>
    <definedName name="и_эсо_вн" localSheetId="0">#REF!</definedName>
    <definedName name="и_эсо_вн" localSheetId="1">#REF!</definedName>
    <definedName name="и_эсо_вн" localSheetId="3">#REF!</definedName>
    <definedName name="и_эсо_вн">#REF!</definedName>
    <definedName name="и_эсо_сн1" localSheetId="4">#REF!</definedName>
    <definedName name="и_эсо_сн1" localSheetId="0">#REF!</definedName>
    <definedName name="и_эсо_сн1" localSheetId="1">#REF!</definedName>
    <definedName name="и_эсо_сн1" localSheetId="3">#REF!</definedName>
    <definedName name="и_эсо_сн1">#REF!</definedName>
    <definedName name="Извлечение_ИМ" localSheetId="4">#REF!</definedName>
    <definedName name="Извлечение_ИМ" localSheetId="0">#REF!</definedName>
    <definedName name="Извлечение_ИМ" localSheetId="1">#REF!</definedName>
    <definedName name="Извлечение_ИМ" localSheetId="3">#REF!</definedName>
    <definedName name="Извлечение_ИМ">#REF!</definedName>
    <definedName name="_xlnm.Extract" localSheetId="4">#REF!</definedName>
    <definedName name="_xlnm.Extract" localSheetId="0">#REF!</definedName>
    <definedName name="_xlnm.Extract" localSheetId="1">#REF!</definedName>
    <definedName name="_xlnm.Extract" localSheetId="3">#REF!</definedName>
    <definedName name="_xlnm.Extract">#REF!</definedName>
    <definedName name="изыскание_форма" localSheetId="4">#REF!</definedName>
    <definedName name="изыскание_форма" localSheetId="0">#REF!</definedName>
    <definedName name="изыскание_форма" localSheetId="1">#REF!</definedName>
    <definedName name="изыскание_форма" localSheetId="3">#REF!</definedName>
    <definedName name="изыскание_форма">#REF!</definedName>
    <definedName name="иии" localSheetId="4">#REF!</definedName>
    <definedName name="иии" localSheetId="0">#REF!</definedName>
    <definedName name="иии" localSheetId="3">#REF!</definedName>
    <definedName name="иии">#REF!</definedName>
    <definedName name="иипиииии" localSheetId="4">'12.-2019'!иипиииии</definedName>
    <definedName name="иипиииии" localSheetId="0">'7.1.- 2019'!иипиииии</definedName>
    <definedName name="иипиииии" localSheetId="1">'7.2.-2019'!иипиииии</definedName>
    <definedName name="иипиииии" localSheetId="3">'9.-2019'!иипиииии</definedName>
    <definedName name="иипиииии">[2]!иипиииии</definedName>
    <definedName name="ий" localSheetId="4">'12.-2019'!ий</definedName>
    <definedName name="ий" localSheetId="0">'7.1.- 2019'!ий</definedName>
    <definedName name="ий" localSheetId="1">'7.2.-2019'!ий</definedName>
    <definedName name="ий" localSheetId="3">'9.-2019'!ий</definedName>
    <definedName name="ий">[2]!ий</definedName>
    <definedName name="ИНДЕКСЫ" localSheetId="4">'[8]См-2 Шатурс сети  проект работы'!#REF!</definedName>
    <definedName name="ИНДЕКСЫ" localSheetId="0">'[8]См-2 Шатурс сети  проект работы'!#REF!</definedName>
    <definedName name="ИНДЕКСЫ" localSheetId="1">'[8]См-2 Шатурс сети  проект работы'!#REF!</definedName>
    <definedName name="ИНДЕКСЫ" localSheetId="3">'[8]См-2 Шатурс сети  проект работы'!#REF!</definedName>
    <definedName name="ИНДЕКСЫ">'[8]См-2 Шатурс сети  проект работы'!#REF!</definedName>
    <definedName name="индцкавг98" localSheetId="4" hidden="1">{#N/A,#N/A,TRUE,"Лист1";#N/A,#N/A,TRUE,"Лист2";#N/A,#N/A,TRUE,"Лист3"}</definedName>
    <definedName name="индцкавг98" localSheetId="0" hidden="1">{#N/A,#N/A,TRUE,"Лист1";#N/A,#N/A,TRUE,"Лист2";#N/A,#N/A,TRUE,"Лист3"}</definedName>
    <definedName name="индцкавг98" localSheetId="1" hidden="1">{#N/A,#N/A,TRUE,"Лист1";#N/A,#N/A,TRUE,"Лист2";#N/A,#N/A,TRUE,"Лист3"}</definedName>
    <definedName name="индцкавг98" localSheetId="2" hidden="1">{#N/A,#N/A,TRUE,"Лист1";#N/A,#N/A,TRUE,"Лист2";#N/A,#N/A,TRUE,"Лист3"}</definedName>
    <definedName name="индцкавг98" localSheetId="3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юл" localSheetId="4">#REF!</definedName>
    <definedName name="июл" localSheetId="0">#REF!</definedName>
    <definedName name="июл" localSheetId="1">#REF!</definedName>
    <definedName name="июл" localSheetId="3">#REF!</definedName>
    <definedName name="июл">#REF!</definedName>
    <definedName name="июл2" localSheetId="4">#REF!</definedName>
    <definedName name="июл2" localSheetId="0">#REF!</definedName>
    <definedName name="июл2" localSheetId="1">#REF!</definedName>
    <definedName name="июл2" localSheetId="3">#REF!</definedName>
    <definedName name="июл2">#REF!</definedName>
    <definedName name="июн" localSheetId="4">#REF!</definedName>
    <definedName name="июн" localSheetId="0">#REF!</definedName>
    <definedName name="июн" localSheetId="1">#REF!</definedName>
    <definedName name="июн" localSheetId="3">#REF!</definedName>
    <definedName name="июн">#REF!</definedName>
    <definedName name="июн2" localSheetId="4">#REF!</definedName>
    <definedName name="июн2" localSheetId="0">#REF!</definedName>
    <definedName name="июн2" localSheetId="1">#REF!</definedName>
    <definedName name="июн2" localSheetId="3">#REF!</definedName>
    <definedName name="июн2">#REF!</definedName>
    <definedName name="й" localSheetId="4">'12.-2019'!й</definedName>
    <definedName name="й" localSheetId="0">'7.1.- 2019'!й</definedName>
    <definedName name="й" localSheetId="1">'7.2.-2019'!й</definedName>
    <definedName name="й" localSheetId="3">'9.-2019'!й</definedName>
    <definedName name="й">[2]!й</definedName>
    <definedName name="йй" localSheetId="4">'12.-2019'!йй</definedName>
    <definedName name="йй" localSheetId="0">'7.1.- 2019'!йй</definedName>
    <definedName name="йй" localSheetId="1">'7.2.-2019'!йй</definedName>
    <definedName name="йй" localSheetId="3">'9.-2019'!йй</definedName>
    <definedName name="йй">[2]!йй</definedName>
    <definedName name="йййййййййййййййййййййййй" localSheetId="4">'12.-2019'!йййййййййййййййййййййййй</definedName>
    <definedName name="йййййййййййййййййййййййй" localSheetId="0">'7.1.- 2019'!йййййййййййййййййййййййй</definedName>
    <definedName name="йййййййййййййййййййййййй" localSheetId="1">'7.2.-2019'!йййййййййййййййййййййййй</definedName>
    <definedName name="йййййййййййййййййййййййй" localSheetId="3">'9.-2019'!йййййййййййййййййййййййй</definedName>
    <definedName name="йййййййййййййййййййййййй">[2]!йййййййййййййййййййййййй</definedName>
    <definedName name="йфц" localSheetId="4">'12.-2019'!йфц</definedName>
    <definedName name="йфц" localSheetId="0">'7.1.- 2019'!йфц</definedName>
    <definedName name="йфц" localSheetId="1">'7.2.-2019'!йфц</definedName>
    <definedName name="йфц" localSheetId="3">'9.-2019'!йфц</definedName>
    <definedName name="йфц">[2]!йфц</definedName>
    <definedName name="йц" localSheetId="4">'12.-2019'!йц</definedName>
    <definedName name="йц" localSheetId="0">'7.1.- 2019'!йц</definedName>
    <definedName name="йц" localSheetId="1">'7.2.-2019'!йц</definedName>
    <definedName name="йц" localSheetId="3">'9.-2019'!йц</definedName>
    <definedName name="йц">[2]!йц</definedName>
    <definedName name="йцу" localSheetId="4">'12.-2019'!йцу</definedName>
    <definedName name="йцу" localSheetId="0">'7.1.- 2019'!йцу</definedName>
    <definedName name="йцу" localSheetId="1">'7.2.-2019'!йцу</definedName>
    <definedName name="йцу" localSheetId="3">'9.-2019'!йцу</definedName>
    <definedName name="йцу">[2]!йцу</definedName>
    <definedName name="кв3" localSheetId="4">'12.-2019'!кв3</definedName>
    <definedName name="кв3" localSheetId="0">'7.1.- 2019'!кв3</definedName>
    <definedName name="кв3" localSheetId="1">'7.2.-2019'!кв3</definedName>
    <definedName name="кв3" localSheetId="3">'9.-2019'!кв3</definedName>
    <definedName name="кв3">[2]!кв3</definedName>
    <definedName name="квартал" localSheetId="4">'12.-2019'!квартал</definedName>
    <definedName name="квартал" localSheetId="0">'7.1.- 2019'!квартал</definedName>
    <definedName name="квартал" localSheetId="1">'7.2.-2019'!квартал</definedName>
    <definedName name="квартал" localSheetId="3">'9.-2019'!квартал</definedName>
    <definedName name="квартал">[2]!квартал</definedName>
    <definedName name="ке" localSheetId="4">'12.-2019'!ке</definedName>
    <definedName name="ке" localSheetId="0">'7.1.- 2019'!ке</definedName>
    <definedName name="ке" localSheetId="1">'7.2.-2019'!ке</definedName>
    <definedName name="ке" localSheetId="3">'9.-2019'!ке</definedName>
    <definedName name="ке">[2]!ке</definedName>
    <definedName name="кеппппппппппп" localSheetId="4" hidden="1">{#N/A,#N/A,TRUE,"Лист1";#N/A,#N/A,TRUE,"Лист2";#N/A,#N/A,TRUE,"Лист3"}</definedName>
    <definedName name="кеппппппппппп" localSheetId="0" hidden="1">{#N/A,#N/A,TRUE,"Лист1";#N/A,#N/A,TRUE,"Лист2";#N/A,#N/A,TRUE,"Лист3"}</definedName>
    <definedName name="кеппппппппппп" localSheetId="1" hidden="1">{#N/A,#N/A,TRUE,"Лист1";#N/A,#N/A,TRUE,"Лист2";#N/A,#N/A,TRUE,"Лист3"}</definedName>
    <definedName name="кеппппппппппп" localSheetId="2" hidden="1">{#N/A,#N/A,TRUE,"Лист1";#N/A,#N/A,TRUE,"Лист2";#N/A,#N/A,TRUE,"Лист3"}</definedName>
    <definedName name="кеппппппппппп" localSheetId="3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к" localSheetId="4">'12.-2019'!кк</definedName>
    <definedName name="кк" localSheetId="0">'7.1.- 2019'!кк</definedName>
    <definedName name="кк" localSheetId="1">'7.2.-2019'!кк</definedName>
    <definedName name="кк" localSheetId="3">'9.-2019'!кк</definedName>
    <definedName name="кк">[2]!кк</definedName>
    <definedName name="ккк" localSheetId="4">[78]тар!#REF!</definedName>
    <definedName name="ккк" localSheetId="0">[78]тар!#REF!</definedName>
    <definedName name="ккк" localSheetId="1">[78]тар!#REF!</definedName>
    <definedName name="ккк" localSheetId="3">[78]тар!#REF!</definedName>
    <definedName name="ккк">[78]тар!#REF!</definedName>
    <definedName name="компенсация" localSheetId="4">'12.-2019'!компенсация</definedName>
    <definedName name="компенсация" localSheetId="0">'7.1.- 2019'!компенсация</definedName>
    <definedName name="компенсация" localSheetId="1">'7.2.-2019'!компенсация</definedName>
    <definedName name="компенсация" localSheetId="3">'9.-2019'!компенсация</definedName>
    <definedName name="компенсация">[2]!компенсация</definedName>
    <definedName name="Консолид_Бюджет_расч_РСК" localSheetId="4">#REF!</definedName>
    <definedName name="Консолид_Бюджет_расч_РСК" localSheetId="0">#REF!</definedName>
    <definedName name="Консолид_Бюджет_расч_РСК" localSheetId="1">#REF!</definedName>
    <definedName name="Консолид_Бюджет_расч_РСК" localSheetId="3">#REF!</definedName>
    <definedName name="Консолид_Бюджет_расч_РСК">#REF!</definedName>
    <definedName name="коэф1" localSheetId="4">#REF!</definedName>
    <definedName name="коэф1" localSheetId="0">#REF!</definedName>
    <definedName name="коэф1" localSheetId="1">#REF!</definedName>
    <definedName name="коэф1" localSheetId="3">#REF!</definedName>
    <definedName name="коэф1">#REF!</definedName>
    <definedName name="коэф2" localSheetId="4">#REF!</definedName>
    <definedName name="коэф2" localSheetId="0">#REF!</definedName>
    <definedName name="коэф2" localSheetId="1">#REF!</definedName>
    <definedName name="коэф2" localSheetId="3">#REF!</definedName>
    <definedName name="коэф2">#REF!</definedName>
    <definedName name="коэф3" localSheetId="4">#REF!</definedName>
    <definedName name="коэф3" localSheetId="0">#REF!</definedName>
    <definedName name="коэф3" localSheetId="1">#REF!</definedName>
    <definedName name="коэф3" localSheetId="3">#REF!</definedName>
    <definedName name="коэф3">#REF!</definedName>
    <definedName name="коэф4" localSheetId="4">#REF!</definedName>
    <definedName name="коэф4" localSheetId="0">#REF!</definedName>
    <definedName name="коэф4" localSheetId="1">#REF!</definedName>
    <definedName name="коэф4" localSheetId="3">#REF!</definedName>
    <definedName name="коэф4">#REF!</definedName>
    <definedName name="коэфф" localSheetId="4">'12.-2019'!коэфф</definedName>
    <definedName name="коэфф" localSheetId="0">'7.1.- 2019'!коэфф</definedName>
    <definedName name="коэфф" localSheetId="1">'7.2.-2019'!коэфф</definedName>
    <definedName name="коэфф" localSheetId="3">'9.-2019'!коэфф</definedName>
    <definedName name="коэфф">[2]!коэфф</definedName>
    <definedName name="кп" localSheetId="4">'12.-2019'!кп</definedName>
    <definedName name="кп" localSheetId="0">'7.1.- 2019'!кп</definedName>
    <definedName name="кп" localSheetId="1">'7.2.-2019'!кп</definedName>
    <definedName name="кп" localSheetId="3">'9.-2019'!кп</definedName>
    <definedName name="кп">[2]!кп</definedName>
    <definedName name="кпнрг" localSheetId="4">'12.-2019'!кпнрг</definedName>
    <definedName name="кпнрг" localSheetId="0">'7.1.- 2019'!кпнрг</definedName>
    <definedName name="кпнрг" localSheetId="1">'7.2.-2019'!кпнрг</definedName>
    <definedName name="кпнрг" localSheetId="3">'9.-2019'!кпнрг</definedName>
    <definedName name="кпнрг">[2]!кпнрг</definedName>
    <definedName name="_xlnm.Criteria" localSheetId="4">#REF!</definedName>
    <definedName name="_xlnm.Criteria" localSheetId="0">#REF!</definedName>
    <definedName name="_xlnm.Criteria" localSheetId="1">#REF!</definedName>
    <definedName name="_xlnm.Criteria" localSheetId="3">#REF!</definedName>
    <definedName name="_xlnm.Criteria">#REF!</definedName>
    <definedName name="Критерии_ИМ" localSheetId="4">#REF!</definedName>
    <definedName name="Критерии_ИМ" localSheetId="0">#REF!</definedName>
    <definedName name="Критерии_ИМ" localSheetId="1">#REF!</definedName>
    <definedName name="Критерии_ИМ" localSheetId="3">#REF!</definedName>
    <definedName name="Критерии_ИМ">#REF!</definedName>
    <definedName name="критерий" localSheetId="4">#REF!</definedName>
    <definedName name="критерий" localSheetId="0">#REF!</definedName>
    <definedName name="критерий" localSheetId="1">#REF!</definedName>
    <definedName name="критерий" localSheetId="3">#REF!</definedName>
    <definedName name="критерий">#REF!</definedName>
    <definedName name="ктджщз" localSheetId="4">'12.-2019'!ктджщз</definedName>
    <definedName name="ктджщз" localSheetId="0">'7.1.- 2019'!ктджщз</definedName>
    <definedName name="ктджщз" localSheetId="1">'7.2.-2019'!ктджщз</definedName>
    <definedName name="ктджщз" localSheetId="3">'9.-2019'!ктджщз</definedName>
    <definedName name="ктджщз">[2]!ктджщз</definedName>
    <definedName name="лара" localSheetId="4">'12.-2019'!лара</definedName>
    <definedName name="лара" localSheetId="0">'7.1.- 2019'!лара</definedName>
    <definedName name="лара" localSheetId="1">'7.2.-2019'!лара</definedName>
    <definedName name="лара" localSheetId="3">'9.-2019'!лара</definedName>
    <definedName name="лара">[2]!лара</definedName>
    <definedName name="лена" localSheetId="4">'12.-2019'!лена</definedName>
    <definedName name="лена" localSheetId="0">'7.1.- 2019'!лена</definedName>
    <definedName name="лена" localSheetId="1">'7.2.-2019'!лена</definedName>
    <definedName name="лена" localSheetId="3">'9.-2019'!лена</definedName>
    <definedName name="лена">[2]!лена</definedName>
    <definedName name="лимит" localSheetId="4" hidden="1">{#N/A,#N/A,FALSE,"Себестоимсть-97"}</definedName>
    <definedName name="лимит" localSheetId="0" hidden="1">{#N/A,#N/A,FALSE,"Себестоимсть-97"}</definedName>
    <definedName name="лимит" localSheetId="1" hidden="1">{#N/A,#N/A,FALSE,"Себестоимсть-97"}</definedName>
    <definedName name="лимит" localSheetId="2" hidden="1">{#N/A,#N/A,FALSE,"Себестоимсть-97"}</definedName>
    <definedName name="лимит" localSheetId="3" hidden="1">{#N/A,#N/A,FALSE,"Себестоимсть-97"}</definedName>
    <definedName name="лимит" hidden="1">{#N/A,#N/A,FALSE,"Себестоимсть-97"}</definedName>
    <definedName name="лист" localSheetId="4">'12.-2019'!лист</definedName>
    <definedName name="лист" localSheetId="0">'7.1.- 2019'!лист</definedName>
    <definedName name="лист" localSheetId="1">'7.2.-2019'!лист</definedName>
    <definedName name="лист" localSheetId="3">'9.-2019'!лист</definedName>
    <definedName name="лист">[2]!лист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ицензии" localSheetId="4" hidden="1">{#N/A,#N/A,TRUE,"Лист1";#N/A,#N/A,TRUE,"Лист2";#N/A,#N/A,TRUE,"Лист3"}</definedName>
    <definedName name="Лицензии" localSheetId="0" hidden="1">{#N/A,#N/A,TRUE,"Лист1";#N/A,#N/A,TRUE,"Лист2";#N/A,#N/A,TRUE,"Лист3"}</definedName>
    <definedName name="Лицензии" localSheetId="1" hidden="1">{#N/A,#N/A,TRUE,"Лист1";#N/A,#N/A,TRUE,"Лист2";#N/A,#N/A,TRUE,"Лист3"}</definedName>
    <definedName name="Лицензии" localSheetId="2" hidden="1">{#N/A,#N/A,TRUE,"Лист1";#N/A,#N/A,TRUE,"Лист2";#N/A,#N/A,TRUE,"Лист3"}</definedName>
    <definedName name="Лицензии" localSheetId="3" hidden="1">{#N/A,#N/A,TRUE,"Лист1";#N/A,#N/A,TRUE,"Лист2";#N/A,#N/A,TRUE,"Лист3"}</definedName>
    <definedName name="Лицензии" hidden="1">{#N/A,#N/A,TRUE,"Лист1";#N/A,#N/A,TRUE,"Лист2";#N/A,#N/A,TRUE,"Лист3"}</definedName>
    <definedName name="лл" localSheetId="4">'12.-2019'!P1_T29?L10</definedName>
    <definedName name="лл" localSheetId="0">'7.1.- 2019'!P1_T29?L10</definedName>
    <definedName name="лл" localSheetId="1">'7.2.-2019'!P1_T29?L10</definedName>
    <definedName name="лл" localSheetId="2">P1_T29?L10</definedName>
    <definedName name="лл" localSheetId="3">'9.-2019'!P1_T29?L10</definedName>
    <definedName name="лл">P1_T29?L10</definedName>
    <definedName name="ллл" localSheetId="4">#REF!</definedName>
    <definedName name="ллл" localSheetId="0">#REF!</definedName>
    <definedName name="ллл" localSheetId="3">#REF!</definedName>
    <definedName name="ллл">#REF!</definedName>
    <definedName name="ллллш" localSheetId="4">'12.-2019'!ллллш</definedName>
    <definedName name="ллллш" localSheetId="0">'7.1.- 2019'!ллллш</definedName>
    <definedName name="ллллш" localSheetId="1">'7.2.-2019'!ллллш</definedName>
    <definedName name="ллллш" localSheetId="3">'9.-2019'!ллллш</definedName>
    <definedName name="ллллш">[2]!ллллш</definedName>
    <definedName name="ло" localSheetId="4">'12.-2019'!ло</definedName>
    <definedName name="ло" localSheetId="0">'7.1.- 2019'!ло</definedName>
    <definedName name="ло" localSheetId="1">'7.2.-2019'!ло</definedName>
    <definedName name="ло" localSheetId="3">'9.-2019'!ло</definedName>
    <definedName name="ло">[2]!ло</definedName>
    <definedName name="лод" localSheetId="4">'12.-2019'!лод</definedName>
    <definedName name="лод" localSheetId="0">'7.1.- 2019'!лод</definedName>
    <definedName name="лод" localSheetId="1">'7.2.-2019'!лод</definedName>
    <definedName name="лод" localSheetId="3">'9.-2019'!лод</definedName>
    <definedName name="лод">[2]!лод</definedName>
    <definedName name="лор" localSheetId="4">'12.-2019'!лор</definedName>
    <definedName name="лор" localSheetId="0">'7.1.- 2019'!лор</definedName>
    <definedName name="лор" localSheetId="1">'7.2.-2019'!лор</definedName>
    <definedName name="лор" localSheetId="3">'9.-2019'!лор</definedName>
    <definedName name="лор">[2]!лор</definedName>
    <definedName name="лрдлолд" localSheetId="4">'[8]См-2 Шатурс сети  проект работы'!#REF!</definedName>
    <definedName name="лрдлолд" localSheetId="0">'[8]См-2 Шатурс сети  проект работы'!#REF!</definedName>
    <definedName name="лрдлолд" localSheetId="1">'[8]См-2 Шатурс сети  проект работы'!#REF!</definedName>
    <definedName name="лрдлолд" localSheetId="3">'[8]См-2 Шатурс сети  проект работы'!#REF!</definedName>
    <definedName name="лрдлолд">'[8]См-2 Шатурс сети  проект работы'!#REF!</definedName>
    <definedName name="лщжо" localSheetId="4" hidden="1">{#N/A,#N/A,TRUE,"Лист1";#N/A,#N/A,TRUE,"Лист2";#N/A,#N/A,TRUE,"Лист3"}</definedName>
    <definedName name="лщжо" localSheetId="0" hidden="1">{#N/A,#N/A,TRUE,"Лист1";#N/A,#N/A,TRUE,"Лист2";#N/A,#N/A,TRUE,"Лист3"}</definedName>
    <definedName name="лщжо" localSheetId="1" hidden="1">{#N/A,#N/A,TRUE,"Лист1";#N/A,#N/A,TRUE,"Лист2";#N/A,#N/A,TRUE,"Лист3"}</definedName>
    <definedName name="лщжо" localSheetId="2" hidden="1">{#N/A,#N/A,TRUE,"Лист1";#N/A,#N/A,TRUE,"Лист2";#N/A,#N/A,TRUE,"Лист3"}</definedName>
    <definedName name="лщжо" localSheetId="3" hidden="1">{#N/A,#N/A,TRUE,"Лист1";#N/A,#N/A,TRUE,"Лист2";#N/A,#N/A,TRUE,"Лист3"}</definedName>
    <definedName name="лщжо" hidden="1">{#N/A,#N/A,TRUE,"Лист1";#N/A,#N/A,TRUE,"Лист2";#N/A,#N/A,TRUE,"Лист3"}</definedName>
    <definedName name="м8" localSheetId="4">'12.-2019'!м8</definedName>
    <definedName name="м8" localSheetId="0">'7.1.- 2019'!м8</definedName>
    <definedName name="м8" localSheetId="1">'7.2.-2019'!м8</definedName>
    <definedName name="м8" localSheetId="3">'9.-2019'!м8</definedName>
    <definedName name="м8">[2]!м8</definedName>
    <definedName name="май" localSheetId="4">#REF!</definedName>
    <definedName name="май" localSheetId="0">#REF!</definedName>
    <definedName name="май" localSheetId="1">#REF!</definedName>
    <definedName name="май" localSheetId="3">#REF!</definedName>
    <definedName name="май">#REF!</definedName>
    <definedName name="май2" localSheetId="4">#REF!</definedName>
    <definedName name="май2" localSheetId="0">#REF!</definedName>
    <definedName name="май2" localSheetId="1">#REF!</definedName>
    <definedName name="май2" localSheetId="3">#REF!</definedName>
    <definedName name="май2">#REF!</definedName>
    <definedName name="мам" localSheetId="4">'12.-2019'!мам</definedName>
    <definedName name="мам" localSheetId="0">'7.1.- 2019'!мам</definedName>
    <definedName name="мам" localSheetId="1">'7.2.-2019'!мам</definedName>
    <definedName name="мам" localSheetId="3">'9.-2019'!мам</definedName>
    <definedName name="мам">[2]!мам</definedName>
    <definedName name="мар" localSheetId="4">#REF!</definedName>
    <definedName name="мар" localSheetId="0">#REF!</definedName>
    <definedName name="мар" localSheetId="1">#REF!</definedName>
    <definedName name="мар" localSheetId="3">#REF!</definedName>
    <definedName name="мар">#REF!</definedName>
    <definedName name="мар2" localSheetId="4">#REF!</definedName>
    <definedName name="мар2" localSheetId="0">#REF!</definedName>
    <definedName name="мар2" localSheetId="1">#REF!</definedName>
    <definedName name="мар2" localSheetId="3">#REF!</definedName>
    <definedName name="мар2">#REF!</definedName>
    <definedName name="мвывы" localSheetId="4">'12.-2019'!мвывы</definedName>
    <definedName name="мвывы" localSheetId="0">'7.1.- 2019'!мвывы</definedName>
    <definedName name="мвывы" localSheetId="1">'7.2.-2019'!мвывы</definedName>
    <definedName name="мвывы" localSheetId="3">'9.-2019'!мвывы</definedName>
    <definedName name="мвывы">[2]!мвывы</definedName>
    <definedName name="Модель2" localSheetId="4">#REF!</definedName>
    <definedName name="Модель2" localSheetId="0">#REF!</definedName>
    <definedName name="Модель2" localSheetId="3">#REF!</definedName>
    <definedName name="Модель2">#REF!</definedName>
    <definedName name="мое" localSheetId="4">'12.-2019'!P1_T18.1?Data,'12.-2019'!P2_T18.1?Data</definedName>
    <definedName name="мое" localSheetId="0">'7.1.- 2019'!P1_T18.1?Data,'7.1.- 2019'!P2_T18.1?Data</definedName>
    <definedName name="мое" localSheetId="1">'7.2.-2019'!P1_T18.1?Data,'7.2.-2019'!P2_T18.1?Data</definedName>
    <definedName name="мое" localSheetId="2">P1_T18.1?Data,P2_T18.1?Data</definedName>
    <definedName name="мое" localSheetId="3">'9.-2019'!P1_T18.1?Data,'9.-2019'!P2_T18.1?Data</definedName>
    <definedName name="мое">P1_T18.1?Data,P2_T18.1?Data</definedName>
    <definedName name="Мониторинг1" localSheetId="4">'[79]Гр5(о)'!#REF!</definedName>
    <definedName name="Мониторинг1" localSheetId="0">'[79]Гр5(о)'!#REF!</definedName>
    <definedName name="Мониторинг1" localSheetId="1">'[79]Гр5(о)'!#REF!</definedName>
    <definedName name="Мониторинг1" localSheetId="3">'[79]Гр5(о)'!#REF!</definedName>
    <definedName name="Мониторинг1">'[79]Гр5(о)'!#REF!</definedName>
    <definedName name="МР" localSheetId="4">#REF!</definedName>
    <definedName name="МР" localSheetId="0">#REF!</definedName>
    <definedName name="МР" localSheetId="1">#REF!</definedName>
    <definedName name="МР" localSheetId="3">#REF!</definedName>
    <definedName name="МР">#REF!</definedName>
    <definedName name="мрпоп" localSheetId="4">[80]!P1_SCOPE_16_PRT,[80]!P2_SCOPE_16_PRT</definedName>
    <definedName name="мрпоп" localSheetId="0">[80]!P1_SCOPE_16_PRT,[80]!P2_SCOPE_16_PRT</definedName>
    <definedName name="мрпоп" localSheetId="3">[80]!P1_SCOPE_16_PRT,[80]!P2_SCOPE_16_PRT</definedName>
    <definedName name="мрпоп">[80]!P1_SCOPE_16_PRT,[80]!P2_SCOPE_16_PRT</definedName>
    <definedName name="мым" localSheetId="4">'12.-2019'!мым</definedName>
    <definedName name="мым" localSheetId="0">'7.1.- 2019'!мым</definedName>
    <definedName name="мым" localSheetId="1">'7.2.-2019'!мым</definedName>
    <definedName name="мым" localSheetId="3">'9.-2019'!мым</definedName>
    <definedName name="мым">[2]!мым</definedName>
    <definedName name="н" localSheetId="4">'12.-2019'!н</definedName>
    <definedName name="н" localSheetId="0">'7.1.- 2019'!н</definedName>
    <definedName name="н" localSheetId="1">'7.2.-2019'!н</definedName>
    <definedName name="н" localSheetId="3">'9.-2019'!н</definedName>
    <definedName name="н">[2]!н</definedName>
    <definedName name="Н5">[81]Данные!$I$7</definedName>
    <definedName name="Население">'[63]Производство электроэнергии'!$A$124</definedName>
    <definedName name="нг" localSheetId="4" hidden="1">{"'D'!$A$1:$E$13"}</definedName>
    <definedName name="нг" localSheetId="0" hidden="1">{"'D'!$A$1:$E$13"}</definedName>
    <definedName name="нг" localSheetId="1" hidden="1">{"'D'!$A$1:$E$13"}</definedName>
    <definedName name="нг" localSheetId="2" hidden="1">{"'D'!$A$1:$E$13"}</definedName>
    <definedName name="нг" localSheetId="3" hidden="1">{"'D'!$A$1:$E$13"}</definedName>
    <definedName name="нг" hidden="1">{"'D'!$A$1:$E$13"}</definedName>
    <definedName name="нгг" localSheetId="4">'12.-2019'!нгг</definedName>
    <definedName name="нгг" localSheetId="0">'7.1.- 2019'!нгг</definedName>
    <definedName name="нгг" localSheetId="1">'7.2.-2019'!нгг</definedName>
    <definedName name="нгг" localSheetId="3">'9.-2019'!нгг</definedName>
    <definedName name="нгг">[2]!нгг</definedName>
    <definedName name="НДС">[64]Макро!$B$8</definedName>
    <definedName name="нн" localSheetId="4">'12.-2019'!нн</definedName>
    <definedName name="нн" localSheetId="0">'7.1.- 2019'!нн</definedName>
    <definedName name="нн" localSheetId="1">'7.2.-2019'!нн</definedName>
    <definedName name="нн" localSheetId="3">'9.-2019'!нн</definedName>
    <definedName name="нн">[2]!нн</definedName>
    <definedName name="новые_ОФ_2003" localSheetId="4">[59]рабочий!$F$305:$W$327</definedName>
    <definedName name="новые_ОФ_2003" localSheetId="0">[59]рабочий!$F$305:$W$327</definedName>
    <definedName name="новые_ОФ_2003" localSheetId="3">[59]рабочий!$F$305:$W$327</definedName>
    <definedName name="новые_ОФ_2003">[59]рабочий!$F$305:$W$327</definedName>
    <definedName name="новые_ОФ_2004" localSheetId="4">[59]рабочий!$F$335:$W$357</definedName>
    <definedName name="новые_ОФ_2004" localSheetId="0">[59]рабочий!$F$335:$W$357</definedName>
    <definedName name="новые_ОФ_2004" localSheetId="3">[59]рабочий!$F$335:$W$357</definedName>
    <definedName name="новые_ОФ_2004">[59]рабочий!$F$335:$W$357</definedName>
    <definedName name="новые_ОФ_а_всего" localSheetId="4">[59]рабочий!$F$767:$V$789</definedName>
    <definedName name="новые_ОФ_а_всего" localSheetId="0">[59]рабочий!$F$767:$V$789</definedName>
    <definedName name="новые_ОФ_а_всего" localSheetId="3">[59]рабочий!$F$767:$V$789</definedName>
    <definedName name="новые_ОФ_а_всего">[59]рабочий!$F$767:$V$789</definedName>
    <definedName name="новые_ОФ_всего" localSheetId="4">[59]рабочий!$F$1331:$V$1353</definedName>
    <definedName name="новые_ОФ_всего" localSheetId="0">[59]рабочий!$F$1331:$V$1353</definedName>
    <definedName name="новые_ОФ_всего" localSheetId="3">[59]рабочий!$F$1331:$V$1353</definedName>
    <definedName name="новые_ОФ_всего">[59]рабочий!$F$1331:$V$1353</definedName>
    <definedName name="новые_ОФ_п_всего" localSheetId="4">[59]рабочий!$F$1293:$V$1315</definedName>
    <definedName name="новые_ОФ_п_всего" localSheetId="0">[59]рабочий!$F$1293:$V$1315</definedName>
    <definedName name="новые_ОФ_п_всего" localSheetId="3">[59]рабочий!$F$1293:$V$1315</definedName>
    <definedName name="новые_ОФ_п_всего">[59]рабочий!$F$1293:$V$1315</definedName>
    <definedName name="ноя" localSheetId="4">#REF!</definedName>
    <definedName name="ноя" localSheetId="0">#REF!</definedName>
    <definedName name="ноя" localSheetId="1">#REF!</definedName>
    <definedName name="ноя" localSheetId="3">#REF!</definedName>
    <definedName name="ноя">#REF!</definedName>
    <definedName name="ноя2" localSheetId="4">#REF!</definedName>
    <definedName name="ноя2" localSheetId="0">#REF!</definedName>
    <definedName name="ноя2" localSheetId="1">#REF!</definedName>
    <definedName name="ноя2" localSheetId="3">#REF!</definedName>
    <definedName name="ноя2">#REF!</definedName>
    <definedName name="НП">[82]Исходные!$H$5</definedName>
    <definedName name="НСРФ" localSheetId="4">#REF!</definedName>
    <definedName name="НСРФ" localSheetId="0">#REF!</definedName>
    <definedName name="НСРФ" localSheetId="1">#REF!</definedName>
    <definedName name="НСРФ" localSheetId="3">#REF!</definedName>
    <definedName name="НСРФ">#REF!</definedName>
    <definedName name="НСРФ2" localSheetId="4">#REF!</definedName>
    <definedName name="НСРФ2" localSheetId="0">#REF!</definedName>
    <definedName name="НСРФ2" localSheetId="1">#REF!</definedName>
    <definedName name="НСРФ2" localSheetId="3">#REF!</definedName>
    <definedName name="НСРФ2">#REF!</definedName>
    <definedName name="ншш" localSheetId="4" hidden="1">{#N/A,#N/A,TRUE,"Лист1";#N/A,#N/A,TRUE,"Лист2";#N/A,#N/A,TRUE,"Лист3"}</definedName>
    <definedName name="ншш" localSheetId="0" hidden="1">{#N/A,#N/A,TRUE,"Лист1";#N/A,#N/A,TRUE,"Лист2";#N/A,#N/A,TRUE,"Лист3"}</definedName>
    <definedName name="ншш" localSheetId="1" hidden="1">{#N/A,#N/A,TRUE,"Лист1";#N/A,#N/A,TRUE,"Лист2";#N/A,#N/A,TRUE,"Лист3"}</definedName>
    <definedName name="ншш" localSheetId="2" hidden="1">{#N/A,#N/A,TRUE,"Лист1";#N/A,#N/A,TRUE,"Лист2";#N/A,#N/A,TRUE,"Лист3"}</definedName>
    <definedName name="ншш" localSheetId="3" hidden="1">{#N/A,#N/A,TRUE,"Лист1";#N/A,#N/A,TRUE,"Лист2";#N/A,#N/A,TRUE,"Лист3"}</definedName>
    <definedName name="ншш" hidden="1">{#N/A,#N/A,TRUE,"Лист1";#N/A,#N/A,TRUE,"Лист2";#N/A,#N/A,TRUE,"Лист3"}</definedName>
    <definedName name="_xlnm.Print_Area" localSheetId="4">'12.-2019'!$A$1:$D$51</definedName>
    <definedName name="_xlnm.Print_Area" localSheetId="1">'7.2.-2019'!$A$1:$AP$74</definedName>
    <definedName name="_xlnm.Print_Area" localSheetId="2">'8-2019'!$A$1:$O$65</definedName>
    <definedName name="_xlnm.Print_Area" localSheetId="3">'9.-2019'!$A$1:$CE$84</definedName>
    <definedName name="ОБЛїРСЬ_МГХїСЖ" localSheetId="4">#REF!</definedName>
    <definedName name="ОБЛїРСЬ_МГХїСЖ" localSheetId="0">#REF!</definedName>
    <definedName name="ОБЛїРСЬ_МГХїСЖ" localSheetId="3">#REF!</definedName>
    <definedName name="ОБЛїРСЬ_МГХїСЖ">#REF!</definedName>
    <definedName name="Оборотка" localSheetId="4">[83]ОБ!$A$4:$O$816</definedName>
    <definedName name="Оборотка" localSheetId="3">[83]ОБ!$A$4:$O$816</definedName>
    <definedName name="Оборотка">[83]ОБ!$A$4:$O$816</definedName>
    <definedName name="окраска_05" localSheetId="4">[59]окраска!$C$7:$Z$30</definedName>
    <definedName name="окраска_05" localSheetId="0">[59]окраска!$C$7:$Z$30</definedName>
    <definedName name="окраска_05" localSheetId="3">[59]окраска!$C$7:$Z$30</definedName>
    <definedName name="окраска_05">[59]окраска!$C$7:$Z$30</definedName>
    <definedName name="окраска_06" localSheetId="4">[59]окраска!$C$35:$Z$58</definedName>
    <definedName name="окраска_06" localSheetId="0">[59]окраска!$C$35:$Z$58</definedName>
    <definedName name="окраска_06" localSheetId="3">[59]окраска!$C$35:$Z$58</definedName>
    <definedName name="окраска_06">[59]окраска!$C$35:$Z$58</definedName>
    <definedName name="окраска_07" localSheetId="4">[59]окраска!$C$63:$Z$86</definedName>
    <definedName name="окраска_07" localSheetId="0">[59]окраска!$C$63:$Z$86</definedName>
    <definedName name="окраска_07" localSheetId="3">[59]окраска!$C$63:$Z$86</definedName>
    <definedName name="окраска_07">[59]окраска!$C$63:$Z$86</definedName>
    <definedName name="окраска_08" localSheetId="4">[59]окраска!$C$91:$Z$114</definedName>
    <definedName name="окраска_08" localSheetId="0">[59]окраска!$C$91:$Z$114</definedName>
    <definedName name="окраска_08" localSheetId="3">[59]окраска!$C$91:$Z$114</definedName>
    <definedName name="окраска_08">[59]окраска!$C$91:$Z$114</definedName>
    <definedName name="окраска_09" localSheetId="4">[59]окраска!$C$119:$Z$142</definedName>
    <definedName name="окраска_09" localSheetId="0">[59]окраска!$C$119:$Z$142</definedName>
    <definedName name="окраска_09" localSheetId="3">[59]окраска!$C$119:$Z$142</definedName>
    <definedName name="окраска_09">[59]окраска!$C$119:$Z$142</definedName>
    <definedName name="окраска_10" localSheetId="4">[59]окраска!$C$147:$Z$170</definedName>
    <definedName name="окраска_10" localSheetId="0">[59]окраска!$C$147:$Z$170</definedName>
    <definedName name="окраска_10" localSheetId="3">[59]окраска!$C$147:$Z$170</definedName>
    <definedName name="окраска_10">[59]окраска!$C$147:$Z$170</definedName>
    <definedName name="окраска_11" localSheetId="4">[59]окраска!$C$175:$Z$198</definedName>
    <definedName name="окраска_11" localSheetId="0">[59]окраска!$C$175:$Z$198</definedName>
    <definedName name="окраска_11" localSheetId="3">[59]окраска!$C$175:$Z$198</definedName>
    <definedName name="окраска_11">[59]окраска!$C$175:$Z$198</definedName>
    <definedName name="окраска_12" localSheetId="4">[59]окраска!$C$203:$Z$226</definedName>
    <definedName name="окраска_12" localSheetId="0">[59]окраска!$C$203:$Z$226</definedName>
    <definedName name="окраска_12" localSheetId="3">[59]окраска!$C$203:$Z$226</definedName>
    <definedName name="окраска_12">[59]окраска!$C$203:$Z$226</definedName>
    <definedName name="окраска_13" localSheetId="4">[59]окраска!$C$231:$Z$254</definedName>
    <definedName name="окраска_13" localSheetId="0">[59]окраска!$C$231:$Z$254</definedName>
    <definedName name="окраска_13" localSheetId="3">[59]окраска!$C$231:$Z$254</definedName>
    <definedName name="окраска_13">[59]окраска!$C$231:$Z$254</definedName>
    <definedName name="окраска_14" localSheetId="4">[59]окраска!$C$259:$Z$282</definedName>
    <definedName name="окраска_14" localSheetId="0">[59]окраска!$C$259:$Z$282</definedName>
    <definedName name="окраска_14" localSheetId="3">[59]окраска!$C$259:$Z$282</definedName>
    <definedName name="окраска_14">[59]окраска!$C$259:$Z$282</definedName>
    <definedName name="окраска_15" localSheetId="4">[59]окраска!$C$287:$Z$310</definedName>
    <definedName name="окраска_15" localSheetId="0">[59]окраска!$C$287:$Z$310</definedName>
    <definedName name="окраска_15" localSheetId="3">[59]окраска!$C$287:$Z$310</definedName>
    <definedName name="окраска_15">[59]окраска!$C$287:$Z$310</definedName>
    <definedName name="окт" localSheetId="4">#REF!</definedName>
    <definedName name="окт" localSheetId="0">#REF!</definedName>
    <definedName name="окт" localSheetId="1">#REF!</definedName>
    <definedName name="окт" localSheetId="3">#REF!</definedName>
    <definedName name="окт">#REF!</definedName>
    <definedName name="окт2" localSheetId="4">#REF!</definedName>
    <definedName name="окт2" localSheetId="0">#REF!</definedName>
    <definedName name="окт2" localSheetId="1">#REF!</definedName>
    <definedName name="окт2" localSheetId="3">#REF!</definedName>
    <definedName name="окт2">#REF!</definedName>
    <definedName name="олло" localSheetId="4">'12.-2019'!олло</definedName>
    <definedName name="олло" localSheetId="0">'7.1.- 2019'!олло</definedName>
    <definedName name="олло" localSheetId="1">'7.2.-2019'!олло</definedName>
    <definedName name="олло" localSheetId="3">'9.-2019'!олло</definedName>
    <definedName name="олло">[2]!олло</definedName>
    <definedName name="олс" localSheetId="4">'12.-2019'!олс</definedName>
    <definedName name="олс" localSheetId="0">'7.1.- 2019'!олс</definedName>
    <definedName name="олс" localSheetId="1">'7.2.-2019'!олс</definedName>
    <definedName name="олс" localSheetId="3">'9.-2019'!олс</definedName>
    <definedName name="олс">[2]!олс</definedName>
    <definedName name="оля" localSheetId="4">#REF!</definedName>
    <definedName name="оля" localSheetId="0">#REF!</definedName>
    <definedName name="оля" localSheetId="3">#REF!</definedName>
    <definedName name="оля">#REF!</definedName>
    <definedName name="ооо" localSheetId="4">'12.-2019'!ооо</definedName>
    <definedName name="ооо" localSheetId="0">'7.1.- 2019'!ооо</definedName>
    <definedName name="ооо" localSheetId="1">'7.2.-2019'!ооо</definedName>
    <definedName name="ооо" localSheetId="3">'9.-2019'!ооо</definedName>
    <definedName name="ооо">[2]!ооо</definedName>
    <definedName name="Операция" localSheetId="4">#REF!</definedName>
    <definedName name="Операция" localSheetId="0">#REF!</definedName>
    <definedName name="Операция" localSheetId="1">#REF!</definedName>
    <definedName name="Операция" localSheetId="3">#REF!</definedName>
    <definedName name="Операция">#REF!</definedName>
    <definedName name="ОРГ" localSheetId="4">#REF!</definedName>
    <definedName name="ОРГ" localSheetId="0">#REF!</definedName>
    <definedName name="ОРГ" localSheetId="1">#REF!</definedName>
    <definedName name="ОРГ" localSheetId="3">#REF!</definedName>
    <definedName name="ОРГ">#REF!</definedName>
    <definedName name="ОРГАНИЗАЦИЯ" localSheetId="4">#REF!</definedName>
    <definedName name="ОРГАНИЗАЦИЯ" localSheetId="0">#REF!</definedName>
    <definedName name="ОРГАНИЗАЦИЯ" localSheetId="1">#REF!</definedName>
    <definedName name="ОРГАНИЗАЦИЯ" localSheetId="3">#REF!</definedName>
    <definedName name="ОРГАНИЗАЦИЯ">#REF!</definedName>
    <definedName name="оро" localSheetId="4">'12.-2019'!оро</definedName>
    <definedName name="оро" localSheetId="0">'7.1.- 2019'!оро</definedName>
    <definedName name="оро" localSheetId="1">'7.2.-2019'!оро</definedName>
    <definedName name="оро" localSheetId="3">'9.-2019'!оро</definedName>
    <definedName name="оро">[2]!оро</definedName>
    <definedName name="орор" localSheetId="4">'12.-2019'!орор</definedName>
    <definedName name="орор" localSheetId="0">'7.1.- 2019'!орор</definedName>
    <definedName name="орор" localSheetId="1">'7.2.-2019'!орор</definedName>
    <definedName name="орор" localSheetId="3">'9.-2019'!орор</definedName>
    <definedName name="орор">[2]!орор</definedName>
    <definedName name="отпуск" localSheetId="4">'12.-2019'!отпуск</definedName>
    <definedName name="отпуск" localSheetId="0">'7.1.- 2019'!отпуск</definedName>
    <definedName name="отпуск" localSheetId="1">'7.2.-2019'!отпуск</definedName>
    <definedName name="отпуск" localSheetId="3">'9.-2019'!отпуск</definedName>
    <definedName name="отпуск">[2]!отпуск</definedName>
    <definedName name="ОтпускЭлектроэнергииИтогоБаз">'[54]6'!$C$15</definedName>
    <definedName name="ОтпускЭлектроэнергииИтогоРег">'[54]6'!$C$24</definedName>
    <definedName name="ОФ_а_с_пц" localSheetId="4">[59]рабочий!$CI$121:$CY$143</definedName>
    <definedName name="ОФ_а_с_пц" localSheetId="0">[59]рабочий!$CI$121:$CY$143</definedName>
    <definedName name="ОФ_а_с_пц" localSheetId="3">[59]рабочий!$CI$121:$CY$143</definedName>
    <definedName name="ОФ_а_с_пц">[59]рабочий!$CI$121:$CY$143</definedName>
    <definedName name="оф_н_а_2003_пц" localSheetId="4">'[59]Текущие цены'!#REF!</definedName>
    <definedName name="оф_н_а_2003_пц" localSheetId="0">'[59]Текущие цены'!#REF!</definedName>
    <definedName name="оф_н_а_2003_пц" localSheetId="3">'[59]Текущие цены'!#REF!</definedName>
    <definedName name="оф_н_а_2003_пц">'[59]Текущие цены'!#REF!</definedName>
    <definedName name="оф_н_а_2004" localSheetId="4">'[59]Текущие цены'!#REF!</definedName>
    <definedName name="оф_н_а_2004" localSheetId="0">'[59]Текущие цены'!#REF!</definedName>
    <definedName name="оф_н_а_2004" localSheetId="3">'[59]Текущие цены'!#REF!</definedName>
    <definedName name="оф_н_а_2004">'[59]Текущие цены'!#REF!</definedName>
    <definedName name="ОХР.ТРУДА" localSheetId="4">'12.-2019'!ОХР.ТРУДА</definedName>
    <definedName name="ОХР.ТРУДА" localSheetId="0">'7.1.- 2019'!ОХР.ТРУДА</definedName>
    <definedName name="ОХР.ТРУДА" localSheetId="1">'7.2.-2019'!ОХР.ТРУДА</definedName>
    <definedName name="ОХР.ТРУДА" localSheetId="3">'9.-2019'!ОХР.ТРУДА</definedName>
    <definedName name="ОХР.ТРУДА">[2]!ОХР.ТРУДА</definedName>
    <definedName name="Очистить">[84]Реестр!$AB$23:$AB$30,[84]Реестр!$AB$33:$AB$387</definedName>
    <definedName name="П">[85]TEHSHEET!$C$6:$C$89</definedName>
    <definedName name="п_авг" localSheetId="4">#REF!</definedName>
    <definedName name="п_авг" localSheetId="0">#REF!</definedName>
    <definedName name="п_авг" localSheetId="1">#REF!</definedName>
    <definedName name="п_авг" localSheetId="3">#REF!</definedName>
    <definedName name="п_авг">#REF!</definedName>
    <definedName name="п_апр" localSheetId="4">#REF!</definedName>
    <definedName name="п_апр" localSheetId="0">#REF!</definedName>
    <definedName name="п_апр" localSheetId="1">#REF!</definedName>
    <definedName name="п_апр" localSheetId="3">#REF!</definedName>
    <definedName name="п_апр">#REF!</definedName>
    <definedName name="п_дек" localSheetId="4">#REF!</definedName>
    <definedName name="п_дек" localSheetId="0">#REF!</definedName>
    <definedName name="п_дек" localSheetId="1">#REF!</definedName>
    <definedName name="п_дек" localSheetId="3">#REF!</definedName>
    <definedName name="п_дек">#REF!</definedName>
    <definedName name="п_июл" localSheetId="4">#REF!</definedName>
    <definedName name="п_июл" localSheetId="0">#REF!</definedName>
    <definedName name="п_июл" localSheetId="1">#REF!</definedName>
    <definedName name="п_июл" localSheetId="3">#REF!</definedName>
    <definedName name="п_июл">#REF!</definedName>
    <definedName name="п_июн" localSheetId="4">#REF!</definedName>
    <definedName name="п_июн" localSheetId="0">#REF!</definedName>
    <definedName name="п_июн" localSheetId="1">#REF!</definedName>
    <definedName name="п_июн" localSheetId="3">#REF!</definedName>
    <definedName name="п_июн">#REF!</definedName>
    <definedName name="п_май" localSheetId="4">#REF!</definedName>
    <definedName name="п_май" localSheetId="0">#REF!</definedName>
    <definedName name="п_май" localSheetId="1">#REF!</definedName>
    <definedName name="п_май" localSheetId="3">#REF!</definedName>
    <definedName name="п_май">#REF!</definedName>
    <definedName name="п_мар" localSheetId="4">#REF!</definedName>
    <definedName name="п_мар" localSheetId="0">#REF!</definedName>
    <definedName name="п_мар" localSheetId="1">#REF!</definedName>
    <definedName name="п_мар" localSheetId="3">#REF!</definedName>
    <definedName name="п_мар">#REF!</definedName>
    <definedName name="п_ноя" localSheetId="4">#REF!</definedName>
    <definedName name="п_ноя" localSheetId="0">#REF!</definedName>
    <definedName name="п_ноя" localSheetId="1">#REF!</definedName>
    <definedName name="п_ноя" localSheetId="3">#REF!</definedName>
    <definedName name="п_ноя">#REF!</definedName>
    <definedName name="п_окт" localSheetId="4">#REF!</definedName>
    <definedName name="п_окт" localSheetId="0">#REF!</definedName>
    <definedName name="п_окт" localSheetId="1">#REF!</definedName>
    <definedName name="п_окт" localSheetId="3">#REF!</definedName>
    <definedName name="п_окт">#REF!</definedName>
    <definedName name="п_сен" localSheetId="4">#REF!</definedName>
    <definedName name="п_сен" localSheetId="0">#REF!</definedName>
    <definedName name="п_сен" localSheetId="1">#REF!</definedName>
    <definedName name="п_сен" localSheetId="3">#REF!</definedName>
    <definedName name="п_сен">#REF!</definedName>
    <definedName name="п_фев" localSheetId="4">#REF!</definedName>
    <definedName name="п_фев" localSheetId="0">#REF!</definedName>
    <definedName name="п_фев" localSheetId="1">#REF!</definedName>
    <definedName name="п_фев" localSheetId="3">#REF!</definedName>
    <definedName name="п_фев">#REF!</definedName>
    <definedName name="п_янв" localSheetId="4">#REF!</definedName>
    <definedName name="п_янв" localSheetId="0">#REF!</definedName>
    <definedName name="п_янв" localSheetId="1">#REF!</definedName>
    <definedName name="п_янв" localSheetId="3">#REF!</definedName>
    <definedName name="п_янв">#REF!</definedName>
    <definedName name="павапп" localSheetId="4">'12.-2019'!павапп</definedName>
    <definedName name="павапп" localSheetId="0">'7.1.- 2019'!павапп</definedName>
    <definedName name="павапп" localSheetId="1">'7.2.-2019'!павапп</definedName>
    <definedName name="павапп" localSheetId="3">'9.-2019'!павапп</definedName>
    <definedName name="павапп">[2]!павапп</definedName>
    <definedName name="паир" localSheetId="4" hidden="1">[86]перекрестка!$F$139:$G$139,[86]перекрестка!$F$145:$G$145,[86]перекрестка!$J$36:$K$40,[0]!P1_T1_Protect,[0]!P2_T1_Protect,[0]!P3_T1_Protect,[0]!P4_T1_Protect</definedName>
    <definedName name="паир" localSheetId="0" hidden="1">[86]перекрестка!$F$139:$G$139,[86]перекрестка!$F$145:$G$145,[86]перекрестка!$J$36:$K$40,[0]!P1_T1_Protect,[0]!P2_T1_Protect,[0]!P3_T1_Protect,[0]!P4_T1_Protect</definedName>
    <definedName name="паир" localSheetId="1" hidden="1">[86]перекрестка!$F$139:$G$139,[86]перекрестка!$F$145:$G$145,[86]перекрестка!$J$36:$K$40,P1_T1_Protect,P2_T1_Protect,P3_T1_Protect,P4_T1_Protect</definedName>
    <definedName name="паир" localSheetId="2" hidden="1">[86]перекрестка!$F$139:$G$139,[86]перекрестка!$F$145:$G$145,[86]перекрестка!$J$36:$K$40,P1_T1_Protect,P2_T1_Protect,P3_T1_Protect,P4_T1_Protect</definedName>
    <definedName name="паир" localSheetId="3" hidden="1">[86]перекрестка!$F$139:$G$139,[86]перекрестка!$F$145:$G$145,[86]перекрестка!$J$36:$K$40,P1_T1_Protect,P2_T1_Protect,P3_T1_Protect,P4_T1_Protect</definedName>
    <definedName name="паир" hidden="1">[86]перекрестка!$F$139:$G$139,[86]перекрестка!$F$145:$G$145,[86]перекрестка!$J$36:$K$40,P1_T1_Protect,P2_T1_Protect,P3_T1_Protect,P4_T1_Protect</definedName>
    <definedName name="первый" localSheetId="4">#REF!</definedName>
    <definedName name="первый" localSheetId="0">#REF!</definedName>
    <definedName name="первый" localSheetId="1">#REF!</definedName>
    <definedName name="первый" localSheetId="3">#REF!</definedName>
    <definedName name="первый">#REF!</definedName>
    <definedName name="Период_19_2" localSheetId="4">#REF!</definedName>
    <definedName name="Период_19_2" localSheetId="0">#REF!</definedName>
    <definedName name="Период_19_2" localSheetId="1">#REF!</definedName>
    <definedName name="Период_19_2" localSheetId="3">#REF!</definedName>
    <definedName name="Период_19_2">#REF!</definedName>
    <definedName name="ПериодРегулирования">[54]Заголовок!$B$14</definedName>
    <definedName name="Периоды_18_2" localSheetId="4">'[43]18.2'!#REF!</definedName>
    <definedName name="Периоды_18_2" localSheetId="0">'[43]18.2'!#REF!</definedName>
    <definedName name="Периоды_18_2" localSheetId="1">'[43]18.2'!#REF!</definedName>
    <definedName name="Периоды_18_2" localSheetId="3">'[43]18.2'!#REF!</definedName>
    <definedName name="Периоды_18_2">'[43]18.2'!#REF!</definedName>
    <definedName name="Периоды_19_1_1" localSheetId="4">#REF!</definedName>
    <definedName name="Периоды_19_1_1" localSheetId="0">#REF!</definedName>
    <definedName name="Периоды_19_1_1" localSheetId="1">#REF!</definedName>
    <definedName name="Периоды_19_1_1" localSheetId="3">#REF!</definedName>
    <definedName name="Периоды_19_1_1">#REF!</definedName>
    <definedName name="План">[87]План!$A$1:$X$817</definedName>
    <definedName name="План_2">[88]План_Сводн!$B$4:$X$1722</definedName>
    <definedName name="План_амортизации_РСК" localSheetId="4">#REF!</definedName>
    <definedName name="План_амортизации_РСК" localSheetId="0">#REF!</definedName>
    <definedName name="План_амортизации_РСК" localSheetId="1">#REF!</definedName>
    <definedName name="План_амортизации_РСК" localSheetId="3">#REF!</definedName>
    <definedName name="План_амортизации_РСК">#REF!</definedName>
    <definedName name="план56" localSheetId="4">'12.-2019'!план56</definedName>
    <definedName name="план56" localSheetId="0">'7.1.- 2019'!план56</definedName>
    <definedName name="план56" localSheetId="1">'7.2.-2019'!план56</definedName>
    <definedName name="план56" localSheetId="3">'9.-2019'!план56</definedName>
    <definedName name="план56">[2]!план56</definedName>
    <definedName name="ПМС" localSheetId="4">'12.-2019'!ПМС</definedName>
    <definedName name="ПМС" localSheetId="0">'7.1.- 2019'!ПМС</definedName>
    <definedName name="ПМС" localSheetId="1">'7.2.-2019'!ПМС</definedName>
    <definedName name="ПМС" localSheetId="3">'9.-2019'!ПМС</definedName>
    <definedName name="ПМС">[2]!ПМС</definedName>
    <definedName name="ПМС1" localSheetId="4">'12.-2019'!ПМС1</definedName>
    <definedName name="ПМС1" localSheetId="0">'7.1.- 2019'!ПМС1</definedName>
    <definedName name="ПМС1" localSheetId="1">'7.2.-2019'!ПМС1</definedName>
    <definedName name="ПМС1" localSheetId="3">'9.-2019'!ПМС1</definedName>
    <definedName name="ПМС1">[2]!ПМС1</definedName>
    <definedName name="ПН">[89]Исходные!$H$5</definedName>
    <definedName name="пнлнееен" localSheetId="4" hidden="1">{#N/A,#N/A,FALSE,"Себестоимсть-97"}</definedName>
    <definedName name="пнлнееен" localSheetId="0" hidden="1">{#N/A,#N/A,FALSE,"Себестоимсть-97"}</definedName>
    <definedName name="пнлнееен" localSheetId="1" hidden="1">{#N/A,#N/A,FALSE,"Себестоимсть-97"}</definedName>
    <definedName name="пнлнееен" localSheetId="2" hidden="1">{#N/A,#N/A,FALSE,"Себестоимсть-97"}</definedName>
    <definedName name="пнлнееен" localSheetId="3" hidden="1">{#N/A,#N/A,FALSE,"Себестоимсть-97"}</definedName>
    <definedName name="пнлнееен" hidden="1">{#N/A,#N/A,FALSE,"Себестоимсть-97"}</definedName>
    <definedName name="по_б_вн" localSheetId="4">#REF!</definedName>
    <definedName name="по_б_вн" localSheetId="0">#REF!</definedName>
    <definedName name="по_б_вн" localSheetId="1">#REF!</definedName>
    <definedName name="по_б_вн" localSheetId="3">#REF!</definedName>
    <definedName name="по_б_вн">#REF!</definedName>
    <definedName name="по_б_всего" localSheetId="4">#REF!</definedName>
    <definedName name="по_б_всего" localSheetId="0">#REF!</definedName>
    <definedName name="по_б_всего" localSheetId="1">#REF!</definedName>
    <definedName name="по_б_всего" localSheetId="3">#REF!</definedName>
    <definedName name="по_б_всего">#REF!</definedName>
    <definedName name="по_б_нн" localSheetId="4">#REF!</definedName>
    <definedName name="по_б_нн" localSheetId="0">#REF!</definedName>
    <definedName name="по_б_нн" localSheetId="1">#REF!</definedName>
    <definedName name="по_б_нн" localSheetId="3">#REF!</definedName>
    <definedName name="по_б_нн">#REF!</definedName>
    <definedName name="по_б_сн1" localSheetId="4">#REF!</definedName>
    <definedName name="по_б_сн1" localSheetId="0">#REF!</definedName>
    <definedName name="по_б_сн1" localSheetId="1">#REF!</definedName>
    <definedName name="по_б_сн1" localSheetId="3">#REF!</definedName>
    <definedName name="по_б_сн1">#REF!</definedName>
    <definedName name="по_б_сн2" localSheetId="4">#REF!</definedName>
    <definedName name="по_б_сн2" localSheetId="0">#REF!</definedName>
    <definedName name="по_б_сн2" localSheetId="1">#REF!</definedName>
    <definedName name="по_б_сн2" localSheetId="3">#REF!</definedName>
    <definedName name="по_б_сн2">#REF!</definedName>
    <definedName name="по_нас_всего" localSheetId="4">#REF!</definedName>
    <definedName name="по_нас_всего" localSheetId="0">#REF!</definedName>
    <definedName name="по_нас_всего" localSheetId="1">#REF!</definedName>
    <definedName name="по_нас_всего" localSheetId="3">#REF!</definedName>
    <definedName name="по_нас_всего">#REF!</definedName>
    <definedName name="по_насел_сн2" localSheetId="4">#REF!</definedName>
    <definedName name="по_насел_сн2" localSheetId="0">#REF!</definedName>
    <definedName name="по_насел_сн2" localSheetId="1">#REF!</definedName>
    <definedName name="по_насел_сн2" localSheetId="3">#REF!</definedName>
    <definedName name="по_насел_сн2">#REF!</definedName>
    <definedName name="Подоперация" localSheetId="4">#REF!</definedName>
    <definedName name="Подоперация" localSheetId="0">#REF!</definedName>
    <definedName name="Подоперация" localSheetId="1">#REF!</definedName>
    <definedName name="Подоперация" localSheetId="3">#REF!</definedName>
    <definedName name="Подоперация">#REF!</definedName>
    <definedName name="пол_нас_нн" localSheetId="4">#REF!</definedName>
    <definedName name="пол_нас_нн" localSheetId="0">#REF!</definedName>
    <definedName name="пол_нас_нн" localSheetId="1">#REF!</definedName>
    <definedName name="пол_нас_нн" localSheetId="3">#REF!</definedName>
    <definedName name="пол_нас_нн">#REF!</definedName>
    <definedName name="полбезпот" localSheetId="4">'[78]т1.15(смета8а)'!#REF!</definedName>
    <definedName name="полбезпот" localSheetId="0">'[78]т1.15(смета8а)'!#REF!</definedName>
    <definedName name="полбезпот" localSheetId="1">'[78]т1.15(смета8а)'!#REF!</definedName>
    <definedName name="полбезпот" localSheetId="3">'[78]т1.15(смета8а)'!#REF!</definedName>
    <definedName name="полбезпот">'[78]т1.15(смета8а)'!#REF!</definedName>
    <definedName name="ПолезныйОтпускБазовыеПотребителиСписок">'[57]6'!$B$18:$B$20</definedName>
    <definedName name="ПолезныйОтпускГруппы2_4Список" localSheetId="4">#REF!</definedName>
    <definedName name="ПолезныйОтпускГруппы2_4Список" localSheetId="0">#REF!</definedName>
    <definedName name="ПолезныйОтпускГруппы2_4Список" localSheetId="1">#REF!</definedName>
    <definedName name="ПолезныйОтпускГруппы2_4Список" localSheetId="3">#REF!</definedName>
    <definedName name="ПолезныйОтпускГруппы2_4Список">#REF!</definedName>
    <definedName name="ПолезныйОтпускМощностьБазовыеПотребители">'[57]6'!$I$18:$N$20</definedName>
    <definedName name="ПолезныйОтпускМощностьГруппы2_4" localSheetId="4">#REF!</definedName>
    <definedName name="ПолезныйОтпускМощностьГруппы2_4" localSheetId="0">#REF!</definedName>
    <definedName name="ПолезныйОтпускМощностьГруппы2_4" localSheetId="1">#REF!</definedName>
    <definedName name="ПолезныйОтпускМощностьГруппы2_4" localSheetId="3">#REF!</definedName>
    <definedName name="ПолезныйОтпускМощностьГруппы2_4">#REF!</definedName>
    <definedName name="ПолезныйОтпускМощностьУровниНапряжения">'[57]6'!$I$5:$N$5</definedName>
    <definedName name="ПолезныйОтпускЭлектроэнергияБазовыеПотребители">'[57]6'!$C$18:$H$20</definedName>
    <definedName name="ПолезныйОтпускЭлектроэнергияГруппы2_4" localSheetId="4">#REF!</definedName>
    <definedName name="ПолезныйОтпускЭлектроэнергияГруппы2_4" localSheetId="0">#REF!</definedName>
    <definedName name="ПолезныйОтпускЭлектроэнергияГруппы2_4" localSheetId="1">#REF!</definedName>
    <definedName name="ПолезныйОтпускЭлектроэнергияГруппы2_4" localSheetId="3">#REF!</definedName>
    <definedName name="ПолезныйОтпускЭлектроэнергияГруппы2_4">#REF!</definedName>
    <definedName name="ПолезныйОтпускЭлектроэнергияУровниНапряжения">'[57]6'!$C$5:$H$5</definedName>
    <definedName name="полпот" localSheetId="4">'[78]т1.15(смета8а)'!#REF!</definedName>
    <definedName name="полпот" localSheetId="0">'[78]т1.15(смета8а)'!#REF!</definedName>
    <definedName name="полпот" localSheetId="1">'[78]т1.15(смета8а)'!#REF!</definedName>
    <definedName name="полпот" localSheetId="3">'[78]т1.15(смета8а)'!#REF!</definedName>
    <definedName name="полпот">'[78]т1.15(смета8а)'!#REF!</definedName>
    <definedName name="ПоследнийГод">[90]Заголовок!$B$16</definedName>
    <definedName name="пост" localSheetId="4">#REF!</definedName>
    <definedName name="пост" localSheetId="0">#REF!</definedName>
    <definedName name="пост" localSheetId="3">#REF!</definedName>
    <definedName name="пост">#REF!</definedName>
    <definedName name="пост2" localSheetId="4">#REF!</definedName>
    <definedName name="пост2" localSheetId="0">#REF!</definedName>
    <definedName name="пост2" localSheetId="3">#REF!</definedName>
    <definedName name="пост2">#REF!</definedName>
    <definedName name="пост3" localSheetId="4">#REF!</definedName>
    <definedName name="пост3" localSheetId="0">#REF!</definedName>
    <definedName name="пост3" localSheetId="3">#REF!</definedName>
    <definedName name="пост3">#REF!</definedName>
    <definedName name="ПОТР._РЫНОКДП" localSheetId="4">[11]vec!#REF!</definedName>
    <definedName name="ПОТР._РЫНОКДП" localSheetId="0">[11]vec!#REF!</definedName>
    <definedName name="ПОТР._РЫНОКДП" localSheetId="3">[11]vec!#REF!</definedName>
    <definedName name="ПОТР._РЫНОКДП">[11]vec!#REF!</definedName>
    <definedName name="Потреб_вып_всего" localSheetId="4">'[59]Текущие цены'!#REF!</definedName>
    <definedName name="Потреб_вып_всего" localSheetId="0">'[59]Текущие цены'!#REF!</definedName>
    <definedName name="Потреб_вып_всего" localSheetId="3">'[59]Текущие цены'!#REF!</definedName>
    <definedName name="Потреб_вып_всего">'[59]Текущие цены'!#REF!</definedName>
    <definedName name="Потреб_вып_оф_н_цпг" localSheetId="4">'[59]Текущие цены'!#REF!</definedName>
    <definedName name="Потреб_вып_оф_н_цпг" localSheetId="0">'[59]Текущие цены'!#REF!</definedName>
    <definedName name="Потреб_вып_оф_н_цпг" localSheetId="3">'[59]Текущие цены'!#REF!</definedName>
    <definedName name="Потреб_вып_оф_н_цпг">'[59]Текущие цены'!#REF!</definedName>
    <definedName name="Потребители_6" localSheetId="4">#REF!</definedName>
    <definedName name="Потребители_6" localSheetId="0">#REF!</definedName>
    <definedName name="Потребители_6" localSheetId="1">#REF!</definedName>
    <definedName name="Потребители_6" localSheetId="3">#REF!</definedName>
    <definedName name="Потребители_6">#REF!</definedName>
    <definedName name="ппп" localSheetId="4">#REF!</definedName>
    <definedName name="ппп" localSheetId="0">#REF!</definedName>
    <definedName name="ппп" localSheetId="3">#REF!</definedName>
    <definedName name="ппп">#REF!</definedName>
    <definedName name="пппп" localSheetId="4">'12.-2019'!пппп</definedName>
    <definedName name="пппп" localSheetId="0">'7.1.- 2019'!пппп</definedName>
    <definedName name="пппп" localSheetId="1">'7.2.-2019'!пппп</definedName>
    <definedName name="пппп" localSheetId="3">'9.-2019'!пппп</definedName>
    <definedName name="пппп">[2]!пппп</definedName>
    <definedName name="пр" localSheetId="4">#REF!</definedName>
    <definedName name="пр" localSheetId="0">#REF!</definedName>
    <definedName name="пр" localSheetId="1">#REF!</definedName>
    <definedName name="пр" localSheetId="3">#REF!</definedName>
    <definedName name="пр">#REF!</definedName>
    <definedName name="ПР№10" localSheetId="4">#REF!</definedName>
    <definedName name="ПР№10" localSheetId="0">#REF!</definedName>
    <definedName name="ПР№10" localSheetId="3">#REF!</definedName>
    <definedName name="ПР№10">#REF!</definedName>
    <definedName name="прибыль" localSheetId="4">'12.-2019'!прибыль</definedName>
    <definedName name="прибыль" localSheetId="0">'7.1.- 2019'!прибыль</definedName>
    <definedName name="прибыль" localSheetId="1">'7.2.-2019'!прибыль</definedName>
    <definedName name="прибыль" localSheetId="3">'9.-2019'!прибыль</definedName>
    <definedName name="прибыль">[2]!прибыль</definedName>
    <definedName name="прибыль3" localSheetId="4" hidden="1">{#N/A,#N/A,TRUE,"Лист1";#N/A,#N/A,TRUE,"Лист2";#N/A,#N/A,TRUE,"Лист3"}</definedName>
    <definedName name="прибыль3" localSheetId="0" hidden="1">{#N/A,#N/A,TRUE,"Лист1";#N/A,#N/A,TRUE,"Лист2";#N/A,#N/A,TRUE,"Лист3"}</definedName>
    <definedName name="прибыль3" localSheetId="1" hidden="1">{#N/A,#N/A,TRUE,"Лист1";#N/A,#N/A,TRUE,"Лист2";#N/A,#N/A,TRUE,"Лист3"}</definedName>
    <definedName name="прибыль3" localSheetId="2" hidden="1">{#N/A,#N/A,TRUE,"Лист1";#N/A,#N/A,TRUE,"Лист2";#N/A,#N/A,TRUE,"Лист3"}</definedName>
    <definedName name="прибыль3" localSheetId="3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лож_скр" localSheetId="4">#REF!</definedName>
    <definedName name="Прилож_скр" localSheetId="0">#REF!</definedName>
    <definedName name="Прилож_скр" localSheetId="3">#REF!</definedName>
    <definedName name="Прилож_скр">#REF!</definedName>
    <definedName name="Приход_расход" localSheetId="4">#REF!</definedName>
    <definedName name="Приход_расход" localSheetId="0">#REF!</definedName>
    <definedName name="Приход_расход" localSheetId="1">#REF!</definedName>
    <definedName name="Приход_расход" localSheetId="3">#REF!</definedName>
    <definedName name="Приход_расход">#REF!</definedName>
    <definedName name="Прогноз_Вып_пц" localSheetId="4">[59]рабочий!$Y$240:$AP$262</definedName>
    <definedName name="Прогноз_Вып_пц" localSheetId="0">[59]рабочий!$Y$240:$AP$262</definedName>
    <definedName name="Прогноз_Вып_пц" localSheetId="3">[59]рабочий!$Y$240:$AP$262</definedName>
    <definedName name="Прогноз_Вып_пц">[59]рабочий!$Y$240:$AP$262</definedName>
    <definedName name="Прогноз_вып_цпг" localSheetId="4">'[59]Текущие цены'!#REF!</definedName>
    <definedName name="Прогноз_вып_цпг" localSheetId="0">'[59]Текущие цены'!#REF!</definedName>
    <definedName name="Прогноз_вып_цпг" localSheetId="3">'[59]Текущие цены'!#REF!</definedName>
    <definedName name="Прогноз_вып_цпг">'[59]Текущие цены'!#REF!</definedName>
    <definedName name="Прогноз97" localSheetId="4">[91]ПРОГНОЗ_1!#REF!</definedName>
    <definedName name="Прогноз97" localSheetId="0">[91]ПРОГНОЗ_1!#REF!</definedName>
    <definedName name="Прогноз97" localSheetId="3">[91]ПРОГНОЗ_1!#REF!</definedName>
    <definedName name="Прогноз97">[91]ПРОГНОЗ_1!#REF!</definedName>
    <definedName name="Проект" localSheetId="4">#REF!</definedName>
    <definedName name="Проект" localSheetId="0">#REF!</definedName>
    <definedName name="Проект" localSheetId="1">#REF!</definedName>
    <definedName name="Проект" localSheetId="3">#REF!</definedName>
    <definedName name="Проект">#REF!</definedName>
    <definedName name="Прочие_электроэнергии">'[63]Производство электроэнергии'!$A$132</definedName>
    <definedName name="прош_год" localSheetId="4">#REF!</definedName>
    <definedName name="прош_год" localSheetId="0">#REF!</definedName>
    <definedName name="прош_год" localSheetId="1">#REF!</definedName>
    <definedName name="прош_год" localSheetId="3">#REF!</definedName>
    <definedName name="прош_год">#REF!</definedName>
    <definedName name="прпар" localSheetId="4">#REF!</definedName>
    <definedName name="прпар" localSheetId="0">#REF!</definedName>
    <definedName name="прпар" localSheetId="1">#REF!</definedName>
    <definedName name="прпар" localSheetId="3">#REF!</definedName>
    <definedName name="прпар">#REF!</definedName>
    <definedName name="ПЭ">[76]Справочники!$A$10:$A$12</definedName>
    <definedName name="р" localSheetId="4">'12.-2019'!р</definedName>
    <definedName name="р" localSheetId="0">'7.1.- 2019'!р</definedName>
    <definedName name="р" localSheetId="1">'7.2.-2019'!р</definedName>
    <definedName name="р" localSheetId="3">'9.-2019'!р</definedName>
    <definedName name="р">[2]!р</definedName>
    <definedName name="разр" localSheetId="4">'12.-2019'!разр</definedName>
    <definedName name="разр" localSheetId="0">'7.1.- 2019'!разр</definedName>
    <definedName name="разр" localSheetId="1">'7.2.-2019'!разр</definedName>
    <definedName name="разр" localSheetId="3">'9.-2019'!разр</definedName>
    <definedName name="разр">[2]!разр</definedName>
    <definedName name="разряды" localSheetId="4">'12.-2019'!разряды</definedName>
    <definedName name="разряды" localSheetId="0">'7.1.- 2019'!разряды</definedName>
    <definedName name="разряды" localSheetId="1">'7.2.-2019'!разряды</definedName>
    <definedName name="разряды" localSheetId="3">'9.-2019'!разряды</definedName>
    <definedName name="разряды">[2]!разряды</definedName>
    <definedName name="РАО" localSheetId="4">'12.-2019'!РАО</definedName>
    <definedName name="РАО" localSheetId="0">'7.1.- 2019'!РАО</definedName>
    <definedName name="РАО" localSheetId="1">'7.2.-2019'!РАО</definedName>
    <definedName name="РАО" localSheetId="3">'9.-2019'!РАО</definedName>
    <definedName name="РАО">[2]!РАО</definedName>
    <definedName name="расчет" localSheetId="4">'[86]18.2'!#REF!</definedName>
    <definedName name="расчет" localSheetId="0">'[86]18.2'!#REF!</definedName>
    <definedName name="расчет" localSheetId="1">'[86]18.2'!#REF!</definedName>
    <definedName name="расчет" localSheetId="3">'[86]18.2'!#REF!</definedName>
    <definedName name="расчет">'[86]18.2'!#REF!</definedName>
    <definedName name="Расчет_амортизации" localSheetId="4">#REF!</definedName>
    <definedName name="Расчет_амортизации" localSheetId="0">#REF!</definedName>
    <definedName name="Расчет_амортизации" localSheetId="1">#REF!</definedName>
    <definedName name="Расчет_амортизации" localSheetId="3">#REF!</definedName>
    <definedName name="Расчет_амортизации">#REF!</definedName>
    <definedName name="Расчет_НДС">'[92]БФ-2-5-П'!$B$6</definedName>
    <definedName name="Расчет_НПр">'[93]НП-2-12-П'!$B$6</definedName>
    <definedName name="РГК">[76]Справочники!$A$4:$A$4</definedName>
    <definedName name="Реестр" localSheetId="4">#REF!</definedName>
    <definedName name="Реестр" localSheetId="0">#REF!</definedName>
    <definedName name="Реестр" localSheetId="3">#REF!</definedName>
    <definedName name="Реестр">#REF!</definedName>
    <definedName name="ри" localSheetId="4">'12.-2019'!ри</definedName>
    <definedName name="ри" localSheetId="0">'7.1.- 2019'!ри</definedName>
    <definedName name="ри" localSheetId="1">'7.2.-2019'!ри</definedName>
    <definedName name="ри" localSheetId="3">'9.-2019'!ри</definedName>
    <definedName name="ри">[2]!ри</definedName>
    <definedName name="рис1" localSheetId="4" hidden="1">{#N/A,#N/A,TRUE,"Лист1";#N/A,#N/A,TRUE,"Лист2";#N/A,#N/A,TRUE,"Лист3"}</definedName>
    <definedName name="рис1" localSheetId="0" hidden="1">{#N/A,#N/A,TRUE,"Лист1";#N/A,#N/A,TRUE,"Лист2";#N/A,#N/A,TRUE,"Лист3"}</definedName>
    <definedName name="рис1" localSheetId="1" hidden="1">{#N/A,#N/A,TRUE,"Лист1";#N/A,#N/A,TRUE,"Лист2";#N/A,#N/A,TRUE,"Лист3"}</definedName>
    <definedName name="рис1" localSheetId="2" hidden="1">{#N/A,#N/A,TRUE,"Лист1";#N/A,#N/A,TRUE,"Лист2";#N/A,#N/A,TRUE,"Лист3"}</definedName>
    <definedName name="рис1" localSheetId="3" hidden="1">{#N/A,#N/A,TRUE,"Лист1";#N/A,#N/A,TRUE,"Лист2";#N/A,#N/A,TRUE,"Лист3"}</definedName>
    <definedName name="рис1" hidden="1">{#N/A,#N/A,TRUE,"Лист1";#N/A,#N/A,TRUE,"Лист2";#N/A,#N/A,TRUE,"Лист3"}</definedName>
    <definedName name="ропор" localSheetId="4">'12.-2019'!ропор</definedName>
    <definedName name="ропор" localSheetId="0">'7.1.- 2019'!ропор</definedName>
    <definedName name="ропор" localSheetId="1">'7.2.-2019'!ропор</definedName>
    <definedName name="ропор" localSheetId="3">'9.-2019'!ропор</definedName>
    <definedName name="ропор">[2]!ропор</definedName>
    <definedName name="рппртпарта" localSheetId="4" hidden="1">#REF!,#REF!,#REF!,#REF!,#REF!,#REF!,#REF!,#REF!</definedName>
    <definedName name="рппртпарта" localSheetId="0" hidden="1">#REF!,#REF!,#REF!,#REF!,#REF!,#REF!,#REF!,#REF!</definedName>
    <definedName name="рппртпарта" localSheetId="1" hidden="1">#REF!,#REF!,#REF!,#REF!,#REF!,#REF!,#REF!,#REF!</definedName>
    <definedName name="рппртпарта" localSheetId="3" hidden="1">#REF!,#REF!,#REF!,#REF!,#REF!,#REF!,#REF!,#REF!</definedName>
    <definedName name="рппртпарта" hidden="1">#REF!,#REF!,#REF!,#REF!,#REF!,#REF!,#REF!,#REF!</definedName>
    <definedName name="рск2" localSheetId="4">'12.-2019'!рск2</definedName>
    <definedName name="рск2" localSheetId="0">'7.1.- 2019'!рск2</definedName>
    <definedName name="рск2" localSheetId="1">'7.2.-2019'!рск2</definedName>
    <definedName name="рск2" localSheetId="3">'9.-2019'!рск2</definedName>
    <definedName name="рск2">[2]!рск2</definedName>
    <definedName name="рск3" localSheetId="4">'12.-2019'!рск3</definedName>
    <definedName name="рск3" localSheetId="0">'7.1.- 2019'!рск3</definedName>
    <definedName name="рск3" localSheetId="1">'7.2.-2019'!рск3</definedName>
    <definedName name="рск3" localSheetId="3">'9.-2019'!рск3</definedName>
    <definedName name="рск3">[2]!рск3</definedName>
    <definedName name="рсср" localSheetId="4">'12.-2019'!рсср</definedName>
    <definedName name="рсср" localSheetId="0">'7.1.- 2019'!рсср</definedName>
    <definedName name="рсср" localSheetId="1">'7.2.-2019'!рсср</definedName>
    <definedName name="рсср" localSheetId="3">'9.-2019'!рсср</definedName>
    <definedName name="рсср">[2]!рсср</definedName>
    <definedName name="с" localSheetId="4">'12.-2019'!с</definedName>
    <definedName name="с" localSheetId="0">'7.1.- 2019'!с</definedName>
    <definedName name="с" localSheetId="1">'7.2.-2019'!с</definedName>
    <definedName name="с" localSheetId="3">'9.-2019'!с</definedName>
    <definedName name="с">[2]!с</definedName>
    <definedName name="с1" localSheetId="4">'12.-2019'!с1</definedName>
    <definedName name="с1" localSheetId="0">'7.1.- 2019'!с1</definedName>
    <definedName name="с1" localSheetId="1">'7.2.-2019'!с1</definedName>
    <definedName name="с1" localSheetId="3">'9.-2019'!с1</definedName>
    <definedName name="с1">[2]!с1</definedName>
    <definedName name="Сбыт_19_2" localSheetId="4">#REF!</definedName>
    <definedName name="Сбыт_19_2" localSheetId="0">#REF!</definedName>
    <definedName name="Сбыт_19_2" localSheetId="1">#REF!</definedName>
    <definedName name="Сбыт_19_2" localSheetId="3">#REF!</definedName>
    <definedName name="Сбыт_19_2">#REF!</definedName>
    <definedName name="сваеррта" localSheetId="4">'12.-2019'!сваеррта</definedName>
    <definedName name="сваеррта" localSheetId="0">'7.1.- 2019'!сваеррта</definedName>
    <definedName name="сваеррта" localSheetId="1">'7.2.-2019'!сваеррта</definedName>
    <definedName name="сваеррта" localSheetId="3">'9.-2019'!сваеррта</definedName>
    <definedName name="сваеррта">[2]!сваеррта</definedName>
    <definedName name="света" localSheetId="4">'[7]См-2 Шатурс сети  проект работы'!#REF!</definedName>
    <definedName name="света" localSheetId="0">'[7]См-2 Шатурс сети  проект работы'!#REF!</definedName>
    <definedName name="света" localSheetId="1">'[7]См-2 Шатурс сети  проект работы'!#REF!</definedName>
    <definedName name="света" localSheetId="3">'[7]См-2 Шатурс сети  проект работы'!#REF!</definedName>
    <definedName name="света">'[7]См-2 Шатурс сети  проект работы'!#REF!</definedName>
    <definedName name="свмпвппв" localSheetId="4">'12.-2019'!свмпвппв</definedName>
    <definedName name="свмпвппв" localSheetId="0">'7.1.- 2019'!свмпвппв</definedName>
    <definedName name="свмпвппв" localSheetId="1">'7.2.-2019'!свмпвппв</definedName>
    <definedName name="свмпвппв" localSheetId="3">'9.-2019'!свмпвппв</definedName>
    <definedName name="свмпвппв">[2]!свмпвппв</definedName>
    <definedName name="Сводная" localSheetId="4">[0]!P1_T28_Protection,[0]!P2_T28_Protection,[0]!P3_T28_Protection,[0]!P4_T28_Protection,[0]!P5_T28_Protection,[0]!P6_T28_Protection,[0]!P7_T28_Protection,[0]!P8_T28_Protection</definedName>
    <definedName name="Сводная" localSheetId="0">[2]!P1_T28_Protection,[2]!P2_T28_Protection,[2]!P3_T28_Protection,[2]!P4_T28_Protection,[2]!P5_T28_Protection,[2]!P6_T28_Protection,[2]!P7_T28_Protection,[2]!P8_T28_Protection</definedName>
    <definedName name="Сводная" localSheetId="1">P1_T28_Protection,P2_T28_Protection,P3_T28_Protection,P4_T28_Protection,P5_T28_Protection,P6_T28_Protection,P7_T28_Protection,P8_T28_Protection</definedName>
    <definedName name="Сводная" localSheetId="2">P1_T28_Protection,P2_T28_Protection,P3_T28_Protection,P4_T28_Protection,P5_T28_Protection,P6_T28_Protection,P7_T28_Protection,P8_T28_Protection</definedName>
    <definedName name="Сводная" localSheetId="3">[0]!P1_T28_Protection,[0]!P2_T28_Protection,[0]!P3_T28_Protection,[0]!P4_T28_Protection,[0]!P5_T28_Protection,[0]!P6_T28_Protection,[0]!P7_T28_Protection,[0]!P8_T28_Protection</definedName>
    <definedName name="Сводная">P1_T28_Protection,P2_T28_Protection,P3_T28_Protection,P4_T28_Protection,P5_T28_Protection,P6_T28_Protection,P7_T28_Protection,P8_T28_Protection</definedName>
    <definedName name="Сводный_бюджет_прям_затрат_РСК" localSheetId="4">#REF!</definedName>
    <definedName name="Сводный_бюджет_прям_затрат_РСК" localSheetId="0">#REF!</definedName>
    <definedName name="Сводный_бюджет_прям_затрат_РСК" localSheetId="1">#REF!</definedName>
    <definedName name="Сводный_бюджет_прям_затрат_РСК" localSheetId="3">#REF!</definedName>
    <definedName name="Сводный_бюджет_прям_затрат_РСК">#REF!</definedName>
    <definedName name="себ" localSheetId="4">'12.-2019'!себ</definedName>
    <definedName name="себ" localSheetId="0">'7.1.- 2019'!себ</definedName>
    <definedName name="себ" localSheetId="1">'7.2.-2019'!себ</definedName>
    <definedName name="себ" localSheetId="3">'9.-2019'!себ</definedName>
    <definedName name="себ">[2]!себ</definedName>
    <definedName name="себестоимость2" localSheetId="4">'12.-2019'!себестоимость2</definedName>
    <definedName name="себестоимость2" localSheetId="0">'7.1.- 2019'!себестоимость2</definedName>
    <definedName name="себестоимость2" localSheetId="1">'7.2.-2019'!себестоимость2</definedName>
    <definedName name="себестоимость2" localSheetId="3">'9.-2019'!себестоимость2</definedName>
    <definedName name="себестоимость2">[2]!себестоимость2</definedName>
    <definedName name="семь" localSheetId="4">#REF!</definedName>
    <definedName name="семь" localSheetId="0">#REF!</definedName>
    <definedName name="семь" localSheetId="1">#REF!</definedName>
    <definedName name="семь" localSheetId="3">#REF!</definedName>
    <definedName name="семь">#REF!</definedName>
    <definedName name="сен" localSheetId="4">#REF!</definedName>
    <definedName name="сен" localSheetId="0">#REF!</definedName>
    <definedName name="сен" localSheetId="1">#REF!</definedName>
    <definedName name="сен" localSheetId="3">#REF!</definedName>
    <definedName name="сен">#REF!</definedName>
    <definedName name="сен2" localSheetId="4">#REF!</definedName>
    <definedName name="сен2" localSheetId="0">#REF!</definedName>
    <definedName name="сен2" localSheetId="1">#REF!</definedName>
    <definedName name="сен2" localSheetId="3">#REF!</definedName>
    <definedName name="сен2">#REF!</definedName>
    <definedName name="сиитьь" localSheetId="4" hidden="1">{#N/A,#N/A,TRUE,"Лист1";#N/A,#N/A,TRUE,"Лист2";#N/A,#N/A,TRUE,"Лист3"}</definedName>
    <definedName name="сиитьь" localSheetId="0" hidden="1">{#N/A,#N/A,TRUE,"Лист1";#N/A,#N/A,TRUE,"Лист2";#N/A,#N/A,TRUE,"Лист3"}</definedName>
    <definedName name="сиитьь" localSheetId="1" hidden="1">{#N/A,#N/A,TRUE,"Лист1";#N/A,#N/A,TRUE,"Лист2";#N/A,#N/A,TRUE,"Лист3"}</definedName>
    <definedName name="сиитьь" localSheetId="2" hidden="1">{#N/A,#N/A,TRUE,"Лист1";#N/A,#N/A,TRUE,"Лист2";#N/A,#N/A,TRUE,"Лист3"}</definedName>
    <definedName name="сиитьь" localSheetId="3" hidden="1">{#N/A,#N/A,TRUE,"Лист1";#N/A,#N/A,TRUE,"Лист2";#N/A,#N/A,TRUE,"Лист3"}</definedName>
    <definedName name="сиитьь" hidden="1">{#N/A,#N/A,TRUE,"Лист1";#N/A,#N/A,TRUE,"Лист2";#N/A,#N/A,TRUE,"Лист3"}</definedName>
    <definedName name="ск" localSheetId="4">'12.-2019'!ск</definedName>
    <definedName name="ск" localSheetId="0">'7.1.- 2019'!ск</definedName>
    <definedName name="ск" localSheetId="1">'7.2.-2019'!ск</definedName>
    <definedName name="ск" localSheetId="3">'9.-2019'!ск</definedName>
    <definedName name="ск">[2]!ск</definedName>
    <definedName name="Смета6" localSheetId="4">'[8]См-2 Шатурс сети  проект работы'!#REF!</definedName>
    <definedName name="Смета6" localSheetId="0">'[8]См-2 Шатурс сети  проект работы'!#REF!</definedName>
    <definedName name="Смета6" localSheetId="1">'[8]См-2 Шатурс сети  проект работы'!#REF!</definedName>
    <definedName name="Смета6" localSheetId="3">'[8]См-2 Шатурс сети  проект работы'!#REF!</definedName>
    <definedName name="Смета6">'[8]См-2 Шатурс сети  проект работы'!#REF!</definedName>
    <definedName name="Собст">'[75]эл ст'!$360:$360</definedName>
    <definedName name="Собств">'[75]эл ст'!$369:$369</definedName>
    <definedName name="сокращение" localSheetId="4">'12.-2019'!сокращение</definedName>
    <definedName name="сокращение" localSheetId="0">'7.1.- 2019'!сокращение</definedName>
    <definedName name="сокращение" localSheetId="1">'7.2.-2019'!сокращение</definedName>
    <definedName name="сокращение" localSheetId="3">'9.-2019'!сокращение</definedName>
    <definedName name="сокращение">[2]!сокращение</definedName>
    <definedName name="сомп" localSheetId="4">'12.-2019'!сомп</definedName>
    <definedName name="сомп" localSheetId="0">'7.1.- 2019'!сомп</definedName>
    <definedName name="сомп" localSheetId="1">'7.2.-2019'!сомп</definedName>
    <definedName name="сомп" localSheetId="3">'9.-2019'!сомп</definedName>
    <definedName name="сомп">[2]!сомп</definedName>
    <definedName name="сомпас" localSheetId="4">'12.-2019'!сомпас</definedName>
    <definedName name="сомпас" localSheetId="0">'7.1.- 2019'!сомпас</definedName>
    <definedName name="сомпас" localSheetId="1">'7.2.-2019'!сомпас</definedName>
    <definedName name="сомпас" localSheetId="3">'9.-2019'!сомпас</definedName>
    <definedName name="сомпас">[2]!сомпас</definedName>
    <definedName name="СписокСЦТ" localSheetId="4">#REF!</definedName>
    <definedName name="СписокСЦТ" localSheetId="0">#REF!</definedName>
    <definedName name="СписокСЦТ" localSheetId="1">#REF!</definedName>
    <definedName name="СписокСЦТ" localSheetId="3">#REF!</definedName>
    <definedName name="СписокСЦТ">#REF!</definedName>
    <definedName name="СреднийОдноставочныйТарифПродажи" localSheetId="4">#REF!</definedName>
    <definedName name="СреднийОдноставочныйТарифПродажи" localSheetId="0">#REF!</definedName>
    <definedName name="СреднийОдноставочныйТарифПродажи" localSheetId="1">#REF!</definedName>
    <definedName name="СреднийОдноставочныйТарифПродажи" localSheetId="3">#REF!</definedName>
    <definedName name="СреднийОдноставочныйТарифПродажи">#REF!</definedName>
    <definedName name="сс" localSheetId="4">'12.-2019'!сс</definedName>
    <definedName name="сс" localSheetId="0">'7.1.- 2019'!сс</definedName>
    <definedName name="сс" localSheetId="1">'7.2.-2019'!сс</definedName>
    <definedName name="сс" localSheetId="3">'9.-2019'!сс</definedName>
    <definedName name="сс">[2]!сс</definedName>
    <definedName name="сссс" localSheetId="4">'12.-2019'!сссс</definedName>
    <definedName name="сссс" localSheetId="0">'7.1.- 2019'!сссс</definedName>
    <definedName name="сссс" localSheetId="1">'7.2.-2019'!сссс</definedName>
    <definedName name="сссс" localSheetId="3">'9.-2019'!сссс</definedName>
    <definedName name="сссс">[2]!сссс</definedName>
    <definedName name="ссы" localSheetId="4">'12.-2019'!ссы</definedName>
    <definedName name="ссы" localSheetId="0">'7.1.- 2019'!ссы</definedName>
    <definedName name="ссы" localSheetId="1">'7.2.-2019'!ссы</definedName>
    <definedName name="ссы" localSheetId="3">'9.-2019'!ссы</definedName>
    <definedName name="ссы">[2]!ссы</definedName>
    <definedName name="ссы2" localSheetId="4">'12.-2019'!ссы2</definedName>
    <definedName name="ссы2" localSheetId="0">'7.1.- 2019'!ссы2</definedName>
    <definedName name="ссы2" localSheetId="1">'7.2.-2019'!ссы2</definedName>
    <definedName name="ссы2" localSheetId="3">'9.-2019'!ссы2</definedName>
    <definedName name="ссы2">[2]!ссы2</definedName>
    <definedName name="ставка_НДС">18%</definedName>
    <definedName name="СтавкаЗаУслугиОрганизацийФОРЭМ" localSheetId="4">#REF!</definedName>
    <definedName name="СтавкаЗаУслугиОрганизацийФОРЭМ" localSheetId="0">#REF!</definedName>
    <definedName name="СтавкаЗаУслугиОрганизацийФОРЭМ" localSheetId="1">#REF!</definedName>
    <definedName name="СтавкаЗаУслугиОрганизацийФОРЭМ" localSheetId="3">#REF!</definedName>
    <definedName name="СтавкаЗаУслугиОрганизацийФОРЭМ">#REF!</definedName>
    <definedName name="Статья" localSheetId="4">#REF!</definedName>
    <definedName name="Статья" localSheetId="0">#REF!</definedName>
    <definedName name="Статья" localSheetId="1">#REF!</definedName>
    <definedName name="Статья" localSheetId="3">#REF!</definedName>
    <definedName name="Статья">#REF!</definedName>
    <definedName name="Столбцы_28_3" localSheetId="4">#REF!</definedName>
    <definedName name="Столбцы_28_3" localSheetId="0">#REF!</definedName>
    <definedName name="Столбцы_28_3" localSheetId="1">#REF!</definedName>
    <definedName name="Столбцы_28_3" localSheetId="3">#REF!</definedName>
    <definedName name="Столбцы_28_3">#REF!</definedName>
    <definedName name="Сумма">[94]Сумма!$A$3:$O$28</definedName>
    <definedName name="СЦТ_19_2" localSheetId="4">#REF!</definedName>
    <definedName name="СЦТ_19_2" localSheetId="0">#REF!</definedName>
    <definedName name="СЦТ_19_2" localSheetId="1">#REF!</definedName>
    <definedName name="СЦТ_19_2" localSheetId="3">#REF!</definedName>
    <definedName name="СЦТ_19_2">#REF!</definedName>
    <definedName name="СЦТ_Copy" localSheetId="4">#REF!</definedName>
    <definedName name="СЦТ_Copy" localSheetId="0">#REF!</definedName>
    <definedName name="СЦТ_Copy" localSheetId="1">#REF!</definedName>
    <definedName name="СЦТ_Copy" localSheetId="3">#REF!</definedName>
    <definedName name="СЦТ_Copy">#REF!</definedName>
    <definedName name="СЦТ_Name" localSheetId="4">#REF!</definedName>
    <definedName name="СЦТ_Name" localSheetId="0">#REF!</definedName>
    <definedName name="СЦТ_Name" localSheetId="1">#REF!</definedName>
    <definedName name="СЦТ_Name" localSheetId="3">#REF!</definedName>
    <definedName name="СЦТ_Name">#REF!</definedName>
    <definedName name="Счёт_ГОД">[95]Актив!$A$1:$AQ$378</definedName>
    <definedName name="Счётчик" localSheetId="4">[84]Реестр!#REF!</definedName>
    <definedName name="Счётчик" localSheetId="0">[84]Реестр!#REF!</definedName>
    <definedName name="Счётчик" localSheetId="3">[84]Реестр!#REF!</definedName>
    <definedName name="Счётчик">[84]Реестр!#REF!</definedName>
    <definedName name="т" localSheetId="4">'12.-2019'!т</definedName>
    <definedName name="т" localSheetId="0">'7.1.- 2019'!т</definedName>
    <definedName name="т" localSheetId="1">'7.2.-2019'!т</definedName>
    <definedName name="т" localSheetId="3">'9.-2019'!т</definedName>
    <definedName name="т">[2]!т</definedName>
    <definedName name="т_аб_пл_1" localSheetId="4">'[78]т1.15(смета8а)'!#REF!</definedName>
    <definedName name="т_аб_пл_1" localSheetId="0">'[78]т1.15(смета8а)'!#REF!</definedName>
    <definedName name="т_аб_пл_1" localSheetId="1">'[78]т1.15(смета8а)'!#REF!</definedName>
    <definedName name="т_аб_пл_1" localSheetId="3">'[78]т1.15(смета8а)'!#REF!</definedName>
    <definedName name="т_аб_пл_1">'[78]т1.15(смета8а)'!#REF!</definedName>
    <definedName name="т_сбыт_1" localSheetId="4">'[78]т1.15(смета8а)'!#REF!</definedName>
    <definedName name="т_сбыт_1" localSheetId="0">'[78]т1.15(смета8а)'!#REF!</definedName>
    <definedName name="т_сбыт_1" localSheetId="1">'[78]т1.15(смета8а)'!#REF!</definedName>
    <definedName name="т_сбыт_1" localSheetId="3">'[78]т1.15(смета8а)'!#REF!</definedName>
    <definedName name="т_сбыт_1">'[78]т1.15(смета8а)'!#REF!</definedName>
    <definedName name="таня" localSheetId="4">'12.-2019'!таня</definedName>
    <definedName name="таня" localSheetId="0">'7.1.- 2019'!таня</definedName>
    <definedName name="таня" localSheetId="1">'7.2.-2019'!таня</definedName>
    <definedName name="таня" localSheetId="3">'9.-2019'!таня</definedName>
    <definedName name="таня">[2]!таня</definedName>
    <definedName name="тариф" localSheetId="4">#REF!</definedName>
    <definedName name="тариф" localSheetId="0">#REF!</definedName>
    <definedName name="тариф" localSheetId="1">#REF!</definedName>
    <definedName name="тариф" localSheetId="3">#REF!</definedName>
    <definedName name="тариф">#REF!</definedName>
    <definedName name="Тариф_2" localSheetId="4">[84]Реестр!#REF!</definedName>
    <definedName name="Тариф_2" localSheetId="0">[84]Реестр!#REF!</definedName>
    <definedName name="Тариф_2" localSheetId="3">[84]Реестр!#REF!</definedName>
    <definedName name="Тариф_2">[84]Реестр!#REF!</definedName>
    <definedName name="Тариф_СК" localSheetId="4">'[72]Тарифы _СК'!$A$4:$N$91</definedName>
    <definedName name="Тариф_СК" localSheetId="3">'[72]Тарифы _СК'!$A$4:$N$91</definedName>
    <definedName name="Тариф_СК">'[72]Тарифы _СК'!$A$4:$N$91</definedName>
    <definedName name="ТарифПокупкиСтавкаЗаМощность">'[57]23'!$E$25</definedName>
    <definedName name="ТарифПокупкиСтавкаЗаМощность2_4">'[57]23'!$E$28</definedName>
    <definedName name="ТарифПокупкиСтавкаЗаЭнергию">'[57]23'!$E$24</definedName>
    <definedName name="ТарифПокупкиСтавкаЗаЭнергию2_4">'[57]23'!$E$27</definedName>
    <definedName name="Тарифы">[87]Тарифы!$A$5:$W57</definedName>
    <definedName name="текмес" localSheetId="4">#REF!</definedName>
    <definedName name="текмес" localSheetId="0">#REF!</definedName>
    <definedName name="текмес" localSheetId="1">#REF!</definedName>
    <definedName name="текмес" localSheetId="3">#REF!</definedName>
    <definedName name="текмес">#REF!</definedName>
    <definedName name="текмес2" localSheetId="4">#REF!</definedName>
    <definedName name="текмес2" localSheetId="0">#REF!</definedName>
    <definedName name="текмес2" localSheetId="1">#REF!</definedName>
    <definedName name="текмес2" localSheetId="3">#REF!</definedName>
    <definedName name="текмес2">#REF!</definedName>
    <definedName name="тепло" localSheetId="4">'12.-2019'!тепло</definedName>
    <definedName name="тепло" localSheetId="0">'7.1.- 2019'!тепло</definedName>
    <definedName name="тепло" localSheetId="1">'7.2.-2019'!тепло</definedName>
    <definedName name="тепло" localSheetId="3">'9.-2019'!тепло</definedName>
    <definedName name="тепло">[2]!тепло</definedName>
    <definedName name="тп" localSheetId="4" hidden="1">{#N/A,#N/A,TRUE,"Лист1";#N/A,#N/A,TRUE,"Лист2";#N/A,#N/A,TRUE,"Лист3"}</definedName>
    <definedName name="тп" localSheetId="0" hidden="1">{#N/A,#N/A,TRUE,"Лист1";#N/A,#N/A,TRUE,"Лист2";#N/A,#N/A,TRUE,"Лист3"}</definedName>
    <definedName name="тп" localSheetId="1" hidden="1">{#N/A,#N/A,TRUE,"Лист1";#N/A,#N/A,TRUE,"Лист2";#N/A,#N/A,TRUE,"Лист3"}</definedName>
    <definedName name="тп" localSheetId="2" hidden="1">{#N/A,#N/A,TRUE,"Лист1";#N/A,#N/A,TRUE,"Лист2";#N/A,#N/A,TRUE,"Лист3"}</definedName>
    <definedName name="тп" localSheetId="3" hidden="1">{#N/A,#N/A,TRUE,"Лист1";#N/A,#N/A,TRUE,"Лист2";#N/A,#N/A,TRUE,"Лист3"}</definedName>
    <definedName name="тп" hidden="1">{#N/A,#N/A,TRUE,"Лист1";#N/A,#N/A,TRUE,"Лист2";#N/A,#N/A,TRUE,"Лист3"}</definedName>
    <definedName name="третий" localSheetId="4">#REF!</definedName>
    <definedName name="третий" localSheetId="0">#REF!</definedName>
    <definedName name="третий" localSheetId="1">#REF!</definedName>
    <definedName name="третий" localSheetId="3">#REF!</definedName>
    <definedName name="третий">#REF!</definedName>
    <definedName name="тт">[96]Реестр!$A$3:$AR$33</definedName>
    <definedName name="ттт" localSheetId="4">#REF!</definedName>
    <definedName name="ттт" localSheetId="0">#REF!</definedName>
    <definedName name="ттт" localSheetId="3">#REF!</definedName>
    <definedName name="ттт">#REF!</definedName>
    <definedName name="ть" localSheetId="4">'12.-2019'!ть</definedName>
    <definedName name="ть" localSheetId="0">'7.1.- 2019'!ть</definedName>
    <definedName name="ть" localSheetId="1">'7.2.-2019'!ть</definedName>
    <definedName name="ть" localSheetId="3">'9.-2019'!ть</definedName>
    <definedName name="ть">[2]!ть</definedName>
    <definedName name="ТЭП2" localSheetId="4" hidden="1">{#N/A,#N/A,TRUE,"Лист1";#N/A,#N/A,TRUE,"Лист2";#N/A,#N/A,TRUE,"Лист3"}</definedName>
    <definedName name="ТЭП2" localSheetId="0" hidden="1">{#N/A,#N/A,TRUE,"Лист1";#N/A,#N/A,TRUE,"Лист2";#N/A,#N/A,TRUE,"Лист3"}</definedName>
    <definedName name="ТЭП2" localSheetId="1" hidden="1">{#N/A,#N/A,TRUE,"Лист1";#N/A,#N/A,TRUE,"Лист2";#N/A,#N/A,TRUE,"Лист3"}</definedName>
    <definedName name="ТЭП2" localSheetId="2" hidden="1">{#N/A,#N/A,TRUE,"Лист1";#N/A,#N/A,TRUE,"Лист2";#N/A,#N/A,TRUE,"Лист3"}</definedName>
    <definedName name="ТЭП2" localSheetId="3" hidden="1">{#N/A,#N/A,TRUE,"Лист1";#N/A,#N/A,TRUE,"Лист2";#N/A,#N/A,TRUE,"Лист3"}</definedName>
    <definedName name="ТЭП2" hidden="1">{#N/A,#N/A,TRUE,"Лист1";#N/A,#N/A,TRUE,"Лист2";#N/A,#N/A,TRUE,"Лист3"}</definedName>
    <definedName name="Тэс" localSheetId="4">'[97]расчет тарифов'!#REF!</definedName>
    <definedName name="Тэс" localSheetId="0">'[97]расчет тарифов'!#REF!</definedName>
    <definedName name="Тэс" localSheetId="1">'[97]расчет тарифов'!#REF!</definedName>
    <definedName name="Тэс" localSheetId="3">'[97]расчет тарифов'!#REF!</definedName>
    <definedName name="Тэс">'[97]расчет тарифов'!#REF!</definedName>
    <definedName name="у" localSheetId="4">'12.-2019'!у</definedName>
    <definedName name="у" localSheetId="0">'7.1.- 2019'!у</definedName>
    <definedName name="у" localSheetId="1">'7.2.-2019'!у</definedName>
    <definedName name="у" localSheetId="3">'9.-2019'!у</definedName>
    <definedName name="у">[2]!у</definedName>
    <definedName name="у1" localSheetId="4">'12.-2019'!у1</definedName>
    <definedName name="у1" localSheetId="0">'7.1.- 2019'!у1</definedName>
    <definedName name="у1" localSheetId="1">'7.2.-2019'!у1</definedName>
    <definedName name="у1" localSheetId="3">'9.-2019'!у1</definedName>
    <definedName name="у1">[2]!у1</definedName>
    <definedName name="УГОЛЬ">[76]Справочники!$A$19:$A$21</definedName>
    <definedName name="ук" localSheetId="4">'12.-2019'!ук</definedName>
    <definedName name="ук" localSheetId="0">'7.1.- 2019'!ук</definedName>
    <definedName name="ук" localSheetId="1">'7.2.-2019'!ук</definedName>
    <definedName name="ук" localSheetId="3">'9.-2019'!ук</definedName>
    <definedName name="ук">[2]!ук</definedName>
    <definedName name="укеееукеееееееееееееее" localSheetId="4" hidden="1">{#N/A,#N/A,TRUE,"Лист1";#N/A,#N/A,TRUE,"Лист2";#N/A,#N/A,TRUE,"Лист3"}</definedName>
    <definedName name="укеееукеееееееееееееее" localSheetId="0" hidden="1">{#N/A,#N/A,TRUE,"Лист1";#N/A,#N/A,TRUE,"Лист2";#N/A,#N/A,TRUE,"Лист3"}</definedName>
    <definedName name="укеееукеееееееееееееее" localSheetId="1" hidden="1">{#N/A,#N/A,TRUE,"Лист1";#N/A,#N/A,TRUE,"Лист2";#N/A,#N/A,TRUE,"Лист3"}</definedName>
    <definedName name="укеееукеееееееееееееее" localSheetId="2" hidden="1">{#N/A,#N/A,TRUE,"Лист1";#N/A,#N/A,TRUE,"Лист2";#N/A,#N/A,TRUE,"Лист3"}</definedName>
    <definedName name="укеееукеееееееееееееее" localSheetId="3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4" hidden="1">{#N/A,#N/A,TRUE,"Лист1";#N/A,#N/A,TRUE,"Лист2";#N/A,#N/A,TRUE,"Лист3"}</definedName>
    <definedName name="укеукеуеуе" localSheetId="0" hidden="1">{#N/A,#N/A,TRUE,"Лист1";#N/A,#N/A,TRUE,"Лист2";#N/A,#N/A,TRUE,"Лист3"}</definedName>
    <definedName name="укеукеуеуе" localSheetId="1" hidden="1">{#N/A,#N/A,TRUE,"Лист1";#N/A,#N/A,TRUE,"Лист2";#N/A,#N/A,TRUE,"Лист3"}</definedName>
    <definedName name="укеукеуеуе" localSheetId="2" hidden="1">{#N/A,#N/A,TRUE,"Лист1";#N/A,#N/A,TRUE,"Лист2";#N/A,#N/A,TRUE,"Лист3"}</definedName>
    <definedName name="укеукеуеуе" localSheetId="3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мер" localSheetId="4">'12.-2019'!умер</definedName>
    <definedName name="умер" localSheetId="0">'7.1.- 2019'!умер</definedName>
    <definedName name="умер" localSheetId="1">'7.2.-2019'!умер</definedName>
    <definedName name="умер" localSheetId="3">'9.-2019'!умер</definedName>
    <definedName name="умер">[2]!умер</definedName>
    <definedName name="УровниНапряжения_6" localSheetId="4">#REF!</definedName>
    <definedName name="УровниНапряжения_6" localSheetId="0">#REF!</definedName>
    <definedName name="УровниНапряжения_6" localSheetId="1">#REF!</definedName>
    <definedName name="УровниНапряжения_6" localSheetId="3">#REF!</definedName>
    <definedName name="УровниНапряжения_6">#REF!</definedName>
    <definedName name="усл.ед." localSheetId="4">'12.-2019'!усл.ед.</definedName>
    <definedName name="усл.ед." localSheetId="0">'7.1.- 2019'!усл.ед.</definedName>
    <definedName name="усл.ед." localSheetId="1">'7.2.-2019'!усл.ед.</definedName>
    <definedName name="усл.ед." localSheetId="3">'9.-2019'!усл.ед.</definedName>
    <definedName name="усл.ед.">[2]!усл.ед.</definedName>
    <definedName name="уу" localSheetId="4">'12.-2019'!уу</definedName>
    <definedName name="уу" localSheetId="0">'7.1.- 2019'!уу</definedName>
    <definedName name="уу" localSheetId="1">'7.2.-2019'!уу</definedName>
    <definedName name="уу" localSheetId="3">'9.-2019'!уу</definedName>
    <definedName name="уу">[2]!уу</definedName>
    <definedName name="ууаку" localSheetId="4">'[7]См-2 Шатурс сети  проект работы'!#REF!</definedName>
    <definedName name="ууаку" localSheetId="0">'[7]См-2 Шатурс сети  проект работы'!#REF!</definedName>
    <definedName name="ууаку" localSheetId="1">'[7]См-2 Шатурс сети  проект работы'!#REF!</definedName>
    <definedName name="ууаку" localSheetId="3">'[7]См-2 Шатурс сети  проект работы'!#REF!</definedName>
    <definedName name="ууаку">'[7]См-2 Шатурс сети  проект работы'!#REF!</definedName>
    <definedName name="УФ" localSheetId="4">'12.-2019'!УФ</definedName>
    <definedName name="УФ" localSheetId="0">'7.1.- 2019'!УФ</definedName>
    <definedName name="УФ" localSheetId="1">'7.2.-2019'!УФ</definedName>
    <definedName name="УФ" localSheetId="3">'9.-2019'!УФ</definedName>
    <definedName name="УФ">[2]!УФ</definedName>
    <definedName name="уыукпе" localSheetId="4">'12.-2019'!уыукпе</definedName>
    <definedName name="уыукпе" localSheetId="0">'7.1.- 2019'!уыукпе</definedName>
    <definedName name="уыукпе" localSheetId="1">'7.2.-2019'!уыукпе</definedName>
    <definedName name="уыукпе" localSheetId="3">'9.-2019'!уыукпе</definedName>
    <definedName name="уыукпе">[2]!уыукпе</definedName>
    <definedName name="ф1">[98]ОПТ!$D$7</definedName>
    <definedName name="ф2">'[99]план 2000'!$G$643</definedName>
    <definedName name="ф3">[98]ОПТ!$D$5</definedName>
    <definedName name="ф4">[98]ОПТ!$D$4</definedName>
    <definedName name="ф5">[98]ОПТ!$D$2</definedName>
    <definedName name="ф6">[98]ОПТ!$D$1</definedName>
    <definedName name="ф7">[98]ОПТ!$E$5</definedName>
    <definedName name="фa1" localSheetId="4">#REF!</definedName>
    <definedName name="фa1" localSheetId="0">#REF!</definedName>
    <definedName name="фa1" localSheetId="3">#REF!</definedName>
    <definedName name="фa1">#REF!</definedName>
    <definedName name="фам" localSheetId="4">'12.-2019'!фам</definedName>
    <definedName name="фам" localSheetId="0">'7.1.- 2019'!фам</definedName>
    <definedName name="фам" localSheetId="1">'7.2.-2019'!фам</definedName>
    <definedName name="фам" localSheetId="3">'9.-2019'!фам</definedName>
    <definedName name="фам">[2]!фам</definedName>
    <definedName name="фев" localSheetId="4">#REF!</definedName>
    <definedName name="фев" localSheetId="0">#REF!</definedName>
    <definedName name="фев" localSheetId="1">#REF!</definedName>
    <definedName name="фев" localSheetId="3">#REF!</definedName>
    <definedName name="фев">#REF!</definedName>
    <definedName name="фев2" localSheetId="4">#REF!</definedName>
    <definedName name="фев2" localSheetId="0">#REF!</definedName>
    <definedName name="фев2" localSheetId="1">#REF!</definedName>
    <definedName name="фев2" localSheetId="3">#REF!</definedName>
    <definedName name="фев2">#REF!</definedName>
    <definedName name="Фильтр" localSheetId="4">#REF!</definedName>
    <definedName name="Фильтр" localSheetId="0">#REF!</definedName>
    <definedName name="Фильтр" localSheetId="3">#REF!</definedName>
    <definedName name="Фильтр">#REF!</definedName>
    <definedName name="Фин.оценка" localSheetId="4">'12.-2019'!Фин.оценка</definedName>
    <definedName name="Фин.оценка" localSheetId="0">'7.1.- 2019'!Фин.оценка</definedName>
    <definedName name="Фин.оценка" localSheetId="1">'7.2.-2019'!Фин.оценка</definedName>
    <definedName name="Фин.оценка" localSheetId="3">'9.-2019'!Фин.оценка</definedName>
    <definedName name="Фин.оценка">[2]!Фин.оценка</definedName>
    <definedName name="фо" localSheetId="4">[100]Лист1!#REF!</definedName>
    <definedName name="фо" localSheetId="0">[100]Лист1!#REF!</definedName>
    <definedName name="фо" localSheetId="1">[101]Лист1!#REF!</definedName>
    <definedName name="фо" localSheetId="3">[100]Лист1!#REF!</definedName>
    <definedName name="фо">[100]Лист1!#REF!</definedName>
    <definedName name="фо_а_н_пц" localSheetId="4">[59]рабочий!$AR$240:$BI$263</definedName>
    <definedName name="фо_а_н_пц" localSheetId="0">[59]рабочий!$AR$240:$BI$263</definedName>
    <definedName name="фо_а_н_пц" localSheetId="3">[59]рабочий!$AR$240:$BI$263</definedName>
    <definedName name="фо_а_н_пц">[59]рабочий!$AR$240:$BI$263</definedName>
    <definedName name="фо_а_с_пц" localSheetId="4">[59]рабочий!$AS$202:$BI$224</definedName>
    <definedName name="фо_а_с_пц" localSheetId="0">[59]рабочий!$AS$202:$BI$224</definedName>
    <definedName name="фо_а_с_пц" localSheetId="3">[59]рабочий!$AS$202:$BI$224</definedName>
    <definedName name="фо_а_с_пц">[59]рабочий!$AS$202:$BI$224</definedName>
    <definedName name="фо_н_03" localSheetId="4">[59]рабочий!$X$305:$X$327</definedName>
    <definedName name="фо_н_03" localSheetId="0">[59]рабочий!$X$305:$X$327</definedName>
    <definedName name="фо_н_03" localSheetId="3">[59]рабочий!$X$305:$X$327</definedName>
    <definedName name="фо_н_03">[59]рабочий!$X$305:$X$327</definedName>
    <definedName name="фо_н_04" localSheetId="4">[59]рабочий!$X$335:$X$357</definedName>
    <definedName name="фо_н_04" localSheetId="0">[59]рабочий!$X$335:$X$357</definedName>
    <definedName name="фо_н_04" localSheetId="3">[59]рабочий!$X$335:$X$357</definedName>
    <definedName name="фо_н_04">[59]рабочий!$X$335:$X$357</definedName>
    <definedName name="Форма" localSheetId="4">'12.-2019'!Форма</definedName>
    <definedName name="Форма" localSheetId="0">'7.1.- 2019'!Форма</definedName>
    <definedName name="Форма" localSheetId="1">'7.2.-2019'!Форма</definedName>
    <definedName name="Форма" localSheetId="3">'9.-2019'!Форма</definedName>
    <definedName name="Форма">[2]!Форма</definedName>
    <definedName name="фыаспит" localSheetId="4">'12.-2019'!фыаспит</definedName>
    <definedName name="фыаспит" localSheetId="0">'7.1.- 2019'!фыаспит</definedName>
    <definedName name="фыаспит" localSheetId="1">'7.2.-2019'!фыаспит</definedName>
    <definedName name="фыаспит" localSheetId="3">'9.-2019'!фыаспит</definedName>
    <definedName name="фыаспит">[2]!фыаспит</definedName>
    <definedName name="фываыва" localSheetId="4" hidden="1">[0]!P2_SCOPE_FULL_LOAD,[0]!P3_SCOPE_FULL_LOAD,[0]!P4_SCOPE_FULL_LOAD,[0]!P5_SCOPE_FULL_LOAD,[0]!P6_SCOPE_FULL_LOAD,[0]!P7_SCOPE_FULL_LOAD,[0]!P8_SCOPE_FULL_LOAD</definedName>
    <definedName name="фываыва" localSheetId="0" hidden="1">[2]!P2_SCOPE_FULL_LOAD,[2]!P3_SCOPE_FULL_LOAD,[2]!P4_SCOPE_FULL_LOAD,[2]!P5_SCOPE_FULL_LOAD,[2]!P6_SCOPE_FULL_LOAD,[2]!P7_SCOPE_FULL_LOAD,[2]!P8_SCOPE_FULL_LOAD</definedName>
    <definedName name="фываыва" localSheetId="3" hidden="1">[2]!P2_SCOPE_FULL_LOAD,[2]!P3_SCOPE_FULL_LOAD,[2]!P4_SCOPE_FULL_LOAD,[2]!P5_SCOPE_FULL_LOAD,[2]!P6_SCOPE_FULL_LOAD,[2]!P7_SCOPE_FULL_LOAD,[2]!P8_SCOPE_FULL_LOAD</definedName>
    <definedName name="фываыва" hidden="1">[2]!P2_SCOPE_FULL_LOAD,[2]!P3_SCOPE_FULL_LOAD,[2]!P4_SCOPE_FULL_LOAD,[2]!P5_SCOPE_FULL_LOAD,[2]!P6_SCOPE_FULL_LOAD,[2]!P7_SCOPE_FULL_LOAD,[2]!P8_SCOPE_FULL_LOAD</definedName>
    <definedName name="хх" localSheetId="4">'[43]6'!$B$28:$B$37,'[43]6'!$D$28:$H$37,'[43]6'!$J$28:$N$37,'[43]6'!$D$39:$H$41,'[43]6'!$J$39:$N$41,'[43]6'!$B$46:$B$55,[0]!P1_T6_Protect</definedName>
    <definedName name="хх" localSheetId="0">'[43]6'!$B$28:$B$37,'[43]6'!$D$28:$H$37,'[43]6'!$J$28:$N$37,'[43]6'!$D$39:$H$41,'[43]6'!$J$39:$N$41,'[43]6'!$B$46:$B$55,[2]!P1_T6_Protect</definedName>
    <definedName name="хх" localSheetId="1">'[43]6'!$B$28:$B$37,'[43]6'!$D$28:$H$37,'[43]6'!$J$28:$N$37,'[43]6'!$D$39:$H$41,'[43]6'!$J$39:$N$41,'[43]6'!$B$46:$B$55,P1_T6_Protect</definedName>
    <definedName name="хх" localSheetId="2">'[43]6'!$B$28:$B$37,'[43]6'!$D$28:$H$37,'[43]6'!$J$28:$N$37,'[43]6'!$D$39:$H$41,'[43]6'!$J$39:$N$41,'[43]6'!$B$46:$B$55,P1_T6_Protect</definedName>
    <definedName name="хх" localSheetId="3">'[43]6'!$B$28:$B$37,'[43]6'!$D$28:$H$37,'[43]6'!$J$28:$N$37,'[43]6'!$D$39:$H$41,'[43]6'!$J$39:$N$41,'[43]6'!$B$46:$B$55,[0]!P1_T6_Protect</definedName>
    <definedName name="хх">'[43]6'!$B$28:$B$37,'[43]6'!$D$28:$H$37,'[43]6'!$J$28:$N$37,'[43]6'!$D$39:$H$41,'[43]6'!$J$39:$N$41,'[43]6'!$B$46:$B$55,P1_T6_Protect</definedName>
    <definedName name="ц" localSheetId="4">'12.-2019'!ц</definedName>
    <definedName name="ц" localSheetId="0">'7.1.- 2019'!ц</definedName>
    <definedName name="ц" localSheetId="1">'7.2.-2019'!ц</definedName>
    <definedName name="ц" localSheetId="3">'9.-2019'!ц</definedName>
    <definedName name="ц">[2]!ц</definedName>
    <definedName name="ц1" localSheetId="4">'12.-2019'!ц1</definedName>
    <definedName name="ц1" localSheetId="0">'7.1.- 2019'!ц1</definedName>
    <definedName name="ц1" localSheetId="1">'7.2.-2019'!ц1</definedName>
    <definedName name="ц1" localSheetId="3">'9.-2019'!ц1</definedName>
    <definedName name="ц1">[2]!ц1</definedName>
    <definedName name="цу" localSheetId="4">'12.-2019'!цу</definedName>
    <definedName name="цу" localSheetId="0">'7.1.- 2019'!цу</definedName>
    <definedName name="цу" localSheetId="1">'7.2.-2019'!цу</definedName>
    <definedName name="цу" localSheetId="3">'9.-2019'!цу</definedName>
    <definedName name="цу">[2]!цу</definedName>
    <definedName name="цуа" localSheetId="4">'12.-2019'!цуа</definedName>
    <definedName name="цуа" localSheetId="0">'7.1.- 2019'!цуа</definedName>
    <definedName name="цуа" localSheetId="1">'7.2.-2019'!цуа</definedName>
    <definedName name="цуа" localSheetId="3">'9.-2019'!цуа</definedName>
    <definedName name="цуа">[2]!цуа</definedName>
    <definedName name="черновик" localSheetId="4">'12.-2019'!черновик</definedName>
    <definedName name="черновик" localSheetId="0">'7.1.- 2019'!черновик</definedName>
    <definedName name="черновик" localSheetId="1">'7.2.-2019'!черновик</definedName>
    <definedName name="черновик" localSheetId="3">'9.-2019'!черновик</definedName>
    <definedName name="черновик">[2]!черновик</definedName>
    <definedName name="четвертый" localSheetId="4">#REF!</definedName>
    <definedName name="четвертый" localSheetId="0">#REF!</definedName>
    <definedName name="четвертый" localSheetId="1">#REF!</definedName>
    <definedName name="четвертый" localSheetId="3">#REF!</definedName>
    <definedName name="четвертый">#REF!</definedName>
    <definedName name="числ." localSheetId="4">'12.-2019'!числ.</definedName>
    <definedName name="числ." localSheetId="0">'7.1.- 2019'!числ.</definedName>
    <definedName name="числ." localSheetId="1">'7.2.-2019'!числ.</definedName>
    <definedName name="числ." localSheetId="3">'9.-2019'!числ.</definedName>
    <definedName name="числ.">[2]!числ.</definedName>
    <definedName name="числ.1" localSheetId="4">'12.-2019'!числ.1</definedName>
    <definedName name="числ.1" localSheetId="0">'7.1.- 2019'!числ.1</definedName>
    <definedName name="числ.1" localSheetId="1">'7.2.-2019'!числ.1</definedName>
    <definedName name="числ.1" localSheetId="3">'9.-2019'!числ.1</definedName>
    <definedName name="числ.1">[2]!числ.1</definedName>
    <definedName name="Шины" localSheetId="4">РТ передача [35]ээ!$I$76:$I$76</definedName>
    <definedName name="Шины" localSheetId="0">РТ передача [35]ээ!$I$76:$I$76</definedName>
    <definedName name="Шины" localSheetId="1">РТ передача [35]ээ!$I$76:$I$76</definedName>
    <definedName name="Шины" localSheetId="2">РТ передача [35]ээ!$I$76:$I$76</definedName>
    <definedName name="Шины" localSheetId="3">РТ передача [35]ээ!$I$76:$I$76</definedName>
    <definedName name="Шины">РТ передача [35]ээ!$I$76:$I$76</definedName>
    <definedName name="шир_дан" localSheetId="4">#REF!</definedName>
    <definedName name="шир_дан" localSheetId="0">#REF!</definedName>
    <definedName name="шир_дан" localSheetId="1">#REF!</definedName>
    <definedName name="шир_дан" localSheetId="3">#REF!</definedName>
    <definedName name="шир_дан">#REF!</definedName>
    <definedName name="шир_отч" localSheetId="4">#REF!</definedName>
    <definedName name="шир_отч" localSheetId="0">#REF!</definedName>
    <definedName name="шир_отч" localSheetId="1">#REF!</definedName>
    <definedName name="шир_отч" localSheetId="3">#REF!</definedName>
    <definedName name="шир_отч">#REF!</definedName>
    <definedName name="шир_прош" localSheetId="4">#REF!</definedName>
    <definedName name="шир_прош" localSheetId="0">#REF!</definedName>
    <definedName name="шир_прош" localSheetId="1">#REF!</definedName>
    <definedName name="шир_прош" localSheetId="3">#REF!</definedName>
    <definedName name="шир_прош">#REF!</definedName>
    <definedName name="шир_тек" localSheetId="4">#REF!</definedName>
    <definedName name="шир_тек" localSheetId="0">#REF!</definedName>
    <definedName name="шир_тек" localSheetId="1">#REF!</definedName>
    <definedName name="шир_тек" localSheetId="3">#REF!</definedName>
    <definedName name="шир_тек">#REF!</definedName>
    <definedName name="шш" localSheetId="4" hidden="1">{#N/A,#N/A,TRUE,"Лист1";#N/A,#N/A,TRUE,"Лист2";#N/A,#N/A,TRUE,"Лист3"}</definedName>
    <definedName name="шш" localSheetId="0" hidden="1">{#N/A,#N/A,TRUE,"Лист1";#N/A,#N/A,TRUE,"Лист2";#N/A,#N/A,TRUE,"Лист3"}</definedName>
    <definedName name="шш" localSheetId="1" hidden="1">{#N/A,#N/A,TRUE,"Лист1";#N/A,#N/A,TRUE,"Лист2";#N/A,#N/A,TRUE,"Лист3"}</definedName>
    <definedName name="шш" localSheetId="2" hidden="1">{#N/A,#N/A,TRUE,"Лист1";#N/A,#N/A,TRUE,"Лист2";#N/A,#N/A,TRUE,"Лист3"}</definedName>
    <definedName name="шш" localSheetId="3" hidden="1">{#N/A,#N/A,TRUE,"Лист1";#N/A,#N/A,TRUE,"Лист2";#N/A,#N/A,TRUE,"Лист3"}</definedName>
    <definedName name="шш" hidden="1">{#N/A,#N/A,TRUE,"Лист1";#N/A,#N/A,TRUE,"Лист2";#N/A,#N/A,TRUE,"Лист3"}</definedName>
    <definedName name="шшшшшо" localSheetId="4">'12.-2019'!шшшшшо</definedName>
    <definedName name="шшшшшо" localSheetId="0">'7.1.- 2019'!шшшшшо</definedName>
    <definedName name="шшшшшо" localSheetId="1">'7.2.-2019'!шшшшшо</definedName>
    <definedName name="шшшшшо" localSheetId="3">'9.-2019'!шшшшшо</definedName>
    <definedName name="шшшшшо">[2]!шшшшшо</definedName>
    <definedName name="щ" localSheetId="4">'12.-2019'!щ</definedName>
    <definedName name="щ" localSheetId="0">'7.1.- 2019'!щ</definedName>
    <definedName name="щ" localSheetId="1">'7.2.-2019'!щ</definedName>
    <definedName name="щ" localSheetId="3">'9.-2019'!щ</definedName>
    <definedName name="щ">[2]!щ</definedName>
    <definedName name="ы" localSheetId="4">'12.-2019'!ы</definedName>
    <definedName name="ы" localSheetId="0">'7.1.- 2019'!ы</definedName>
    <definedName name="ы" localSheetId="1">'7.2.-2019'!ы</definedName>
    <definedName name="ы" localSheetId="3">'9.-2019'!ы</definedName>
    <definedName name="ы">[2]!ы</definedName>
    <definedName name="ыаппр" localSheetId="4">'12.-2019'!ыаппр</definedName>
    <definedName name="ыаппр" localSheetId="0">'7.1.- 2019'!ыаппр</definedName>
    <definedName name="ыаппр" localSheetId="1">'7.2.-2019'!ыаппр</definedName>
    <definedName name="ыаппр" localSheetId="3">'9.-2019'!ыаппр</definedName>
    <definedName name="ыаппр">[2]!ыаппр</definedName>
    <definedName name="ыапр" localSheetId="4" hidden="1">{#N/A,#N/A,TRUE,"Лист1";#N/A,#N/A,TRUE,"Лист2";#N/A,#N/A,TRUE,"Лист3"}</definedName>
    <definedName name="ыапр" localSheetId="0" hidden="1">{#N/A,#N/A,TRUE,"Лист1";#N/A,#N/A,TRUE,"Лист2";#N/A,#N/A,TRUE,"Лист3"}</definedName>
    <definedName name="ыапр" localSheetId="1" hidden="1">{#N/A,#N/A,TRUE,"Лист1";#N/A,#N/A,TRUE,"Лист2";#N/A,#N/A,TRUE,"Лист3"}</definedName>
    <definedName name="ыапр" localSheetId="2" hidden="1">{#N/A,#N/A,TRUE,"Лист1";#N/A,#N/A,TRUE,"Лист2";#N/A,#N/A,TRUE,"Лист3"}</definedName>
    <definedName name="ыапр" localSheetId="3" hidden="1">{#N/A,#N/A,TRUE,"Лист1";#N/A,#N/A,TRUE,"Лист2";#N/A,#N/A,TRUE,"Лист3"}</definedName>
    <definedName name="ыапр" hidden="1">{#N/A,#N/A,TRUE,"Лист1";#N/A,#N/A,TRUE,"Лист2";#N/A,#N/A,TRUE,"Лист3"}</definedName>
    <definedName name="ыаупп" localSheetId="4">'12.-2019'!ыаупп</definedName>
    <definedName name="ыаупп" localSheetId="0">'7.1.- 2019'!ыаупп</definedName>
    <definedName name="ыаупп" localSheetId="1">'7.2.-2019'!ыаупп</definedName>
    <definedName name="ыаупп" localSheetId="3">'9.-2019'!ыаупп</definedName>
    <definedName name="ыаупп">[2]!ыаупп</definedName>
    <definedName name="ыаыыа" localSheetId="4">'12.-2019'!ыаыыа</definedName>
    <definedName name="ыаыыа" localSheetId="0">'7.1.- 2019'!ыаыыа</definedName>
    <definedName name="ыаыыа" localSheetId="1">'7.2.-2019'!ыаыыа</definedName>
    <definedName name="ыаыыа" localSheetId="3">'9.-2019'!ыаыыа</definedName>
    <definedName name="ыаыыа">[2]!ыаыыа</definedName>
    <definedName name="ыв" localSheetId="4">'12.-2019'!ыв</definedName>
    <definedName name="ыв" localSheetId="0">'7.1.- 2019'!ыв</definedName>
    <definedName name="ыв" localSheetId="1">'7.2.-2019'!ыв</definedName>
    <definedName name="ыв" localSheetId="3">'9.-2019'!ыв</definedName>
    <definedName name="ыв">[2]!ыв</definedName>
    <definedName name="ывпкывк" localSheetId="4">'12.-2019'!ывпкывк</definedName>
    <definedName name="ывпкывк" localSheetId="0">'7.1.- 2019'!ывпкывк</definedName>
    <definedName name="ывпкывк" localSheetId="1">'7.2.-2019'!ывпкывк</definedName>
    <definedName name="ывпкывк" localSheetId="3">'9.-2019'!ывпкывк</definedName>
    <definedName name="ывпкывк">[2]!ывпкывк</definedName>
    <definedName name="ывпмьпь" localSheetId="4">'12.-2019'!ывпмьпь</definedName>
    <definedName name="ывпмьпь" localSheetId="0">'7.1.- 2019'!ывпмьпь</definedName>
    <definedName name="ывпмьпь" localSheetId="1">'7.2.-2019'!ывпмьпь</definedName>
    <definedName name="ывпмьпь" localSheetId="3">'9.-2019'!ывпмьпь</definedName>
    <definedName name="ывпмьпь">[2]!ывпмьпь</definedName>
    <definedName name="ымпы" localSheetId="4">'12.-2019'!ымпы</definedName>
    <definedName name="ымпы" localSheetId="0">'7.1.- 2019'!ымпы</definedName>
    <definedName name="ымпы" localSheetId="1">'7.2.-2019'!ымпы</definedName>
    <definedName name="ымпы" localSheetId="3">'9.-2019'!ымпы</definedName>
    <definedName name="ымпы">[2]!ымпы</definedName>
    <definedName name="ыпр" localSheetId="4">'12.-2019'!ыпр</definedName>
    <definedName name="ыпр" localSheetId="0">'7.1.- 2019'!ыпр</definedName>
    <definedName name="ыпр" localSheetId="1">'7.2.-2019'!ыпр</definedName>
    <definedName name="ыпр" localSheetId="3">'9.-2019'!ыпр</definedName>
    <definedName name="ыпр">[2]!ыпр</definedName>
    <definedName name="ыпыим" localSheetId="4" hidden="1">{#N/A,#N/A,TRUE,"Лист1";#N/A,#N/A,TRUE,"Лист2";#N/A,#N/A,TRUE,"Лист3"}</definedName>
    <definedName name="ыпыим" localSheetId="0" hidden="1">{#N/A,#N/A,TRUE,"Лист1";#N/A,#N/A,TRUE,"Лист2";#N/A,#N/A,TRUE,"Лист3"}</definedName>
    <definedName name="ыпыим" localSheetId="1" hidden="1">{#N/A,#N/A,TRUE,"Лист1";#N/A,#N/A,TRUE,"Лист2";#N/A,#N/A,TRUE,"Лист3"}</definedName>
    <definedName name="ыпыим" localSheetId="2" hidden="1">{#N/A,#N/A,TRUE,"Лист1";#N/A,#N/A,TRUE,"Лист2";#N/A,#N/A,TRUE,"Лист3"}</definedName>
    <definedName name="ыпыим" localSheetId="3" hidden="1">{#N/A,#N/A,TRUE,"Лист1";#N/A,#N/A,TRUE,"Лист2";#N/A,#N/A,TRUE,"Лист3"}</definedName>
    <definedName name="ыпыим" hidden="1">{#N/A,#N/A,TRUE,"Лист1";#N/A,#N/A,TRUE,"Лист2";#N/A,#N/A,TRUE,"Лист3"}</definedName>
    <definedName name="ыпыпми" localSheetId="4" hidden="1">{#N/A,#N/A,TRUE,"Лист1";#N/A,#N/A,TRUE,"Лист2";#N/A,#N/A,TRUE,"Лист3"}</definedName>
    <definedName name="ыпыпми" localSheetId="0" hidden="1">{#N/A,#N/A,TRUE,"Лист1";#N/A,#N/A,TRUE,"Лист2";#N/A,#N/A,TRUE,"Лист3"}</definedName>
    <definedName name="ыпыпми" localSheetId="1" hidden="1">{#N/A,#N/A,TRUE,"Лист1";#N/A,#N/A,TRUE,"Лист2";#N/A,#N/A,TRUE,"Лист3"}</definedName>
    <definedName name="ыпыпми" localSheetId="2" hidden="1">{#N/A,#N/A,TRUE,"Лист1";#N/A,#N/A,TRUE,"Лист2";#N/A,#N/A,TRUE,"Лист3"}</definedName>
    <definedName name="ыпыпми" localSheetId="3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localSheetId="4" hidden="1">{#N/A,#N/A,TRUE,"Лист1";#N/A,#N/A,TRUE,"Лист2";#N/A,#N/A,TRUE,"Лист3"}</definedName>
    <definedName name="ысчпи" localSheetId="0" hidden="1">{#N/A,#N/A,TRUE,"Лист1";#N/A,#N/A,TRUE,"Лист2";#N/A,#N/A,TRUE,"Лист3"}</definedName>
    <definedName name="ысчпи" localSheetId="1" hidden="1">{#N/A,#N/A,TRUE,"Лист1";#N/A,#N/A,TRUE,"Лист2";#N/A,#N/A,TRUE,"Лист3"}</definedName>
    <definedName name="ысчпи" localSheetId="2" hidden="1">{#N/A,#N/A,TRUE,"Лист1";#N/A,#N/A,TRUE,"Лист2";#N/A,#N/A,TRUE,"Лист3"}</definedName>
    <definedName name="ысчпи" localSheetId="3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localSheetId="4" hidden="1">{#N/A,#N/A,TRUE,"Лист1";#N/A,#N/A,TRUE,"Лист2";#N/A,#N/A,TRUE,"Лист3"}</definedName>
    <definedName name="ыуаы" localSheetId="0" hidden="1">{#N/A,#N/A,TRUE,"Лист1";#N/A,#N/A,TRUE,"Лист2";#N/A,#N/A,TRUE,"Лист3"}</definedName>
    <definedName name="ыуаы" localSheetId="1" hidden="1">{#N/A,#N/A,TRUE,"Лист1";#N/A,#N/A,TRUE,"Лист2";#N/A,#N/A,TRUE,"Лист3"}</definedName>
    <definedName name="ыуаы" localSheetId="2" hidden="1">{#N/A,#N/A,TRUE,"Лист1";#N/A,#N/A,TRUE,"Лист2";#N/A,#N/A,TRUE,"Лист3"}</definedName>
    <definedName name="ыуаы" localSheetId="3" hidden="1">{#N/A,#N/A,TRUE,"Лист1";#N/A,#N/A,TRUE,"Лист2";#N/A,#N/A,TRUE,"Лист3"}</definedName>
    <definedName name="ыуаы" hidden="1">{#N/A,#N/A,TRUE,"Лист1";#N/A,#N/A,TRUE,"Лист2";#N/A,#N/A,TRUE,"Лист3"}</definedName>
    <definedName name="ыфса" localSheetId="4">'12.-2019'!ыфса</definedName>
    <definedName name="ыфса" localSheetId="0">'7.1.- 2019'!ыфса</definedName>
    <definedName name="ыфса" localSheetId="1">'7.2.-2019'!ыфса</definedName>
    <definedName name="ыфса" localSheetId="3">'9.-2019'!ыфса</definedName>
    <definedName name="ыфса">[2]!ыфса</definedName>
    <definedName name="ыыы" localSheetId="4" hidden="1">{#N/A,#N/A,FALSE,"Себестоимсть-97"}</definedName>
    <definedName name="ыыы" localSheetId="0" hidden="1">{#N/A,#N/A,FALSE,"Себестоимсть-97"}</definedName>
    <definedName name="ыыы" localSheetId="1" hidden="1">{#N/A,#N/A,FALSE,"Себестоимсть-97"}</definedName>
    <definedName name="ыыы" localSheetId="2" hidden="1">{#N/A,#N/A,FALSE,"Себестоимсть-97"}</definedName>
    <definedName name="ыыы" localSheetId="3" hidden="1">{#N/A,#N/A,FALSE,"Себестоимсть-97"}</definedName>
    <definedName name="ыыы" hidden="1">{#N/A,#N/A,FALSE,"Себестоимсть-97"}</definedName>
    <definedName name="ыыыы" localSheetId="4">'12.-2019'!ыыыы</definedName>
    <definedName name="ыыыы" localSheetId="0">'7.1.- 2019'!ыыыы</definedName>
    <definedName name="ыыыы" localSheetId="1">'7.2.-2019'!ыыыы</definedName>
    <definedName name="ыыыы" localSheetId="3">'9.-2019'!ыыыы</definedName>
    <definedName name="ыыыы">[2]!ыыыы</definedName>
    <definedName name="ььтлдолртот" localSheetId="4">'12.-2019'!ььтлдолртот</definedName>
    <definedName name="ььтлдолртот" localSheetId="0">'7.1.- 2019'!ььтлдолртот</definedName>
    <definedName name="ььтлдолртот" localSheetId="1">'7.2.-2019'!ььтлдолртот</definedName>
    <definedName name="ььтлдолртот" localSheetId="3">'9.-2019'!ььтлдолртот</definedName>
    <definedName name="ььтлдолртот">[2]!ььтлдолртот</definedName>
    <definedName name="ььь" localSheetId="4">#REF!</definedName>
    <definedName name="ььь" localSheetId="0">#REF!</definedName>
    <definedName name="ььь" localSheetId="3">#REF!</definedName>
    <definedName name="ььь">#REF!</definedName>
    <definedName name="Э" localSheetId="4">#REF!</definedName>
    <definedName name="Э" localSheetId="0">#REF!</definedName>
    <definedName name="Э" localSheetId="1">#REF!</definedName>
    <definedName name="Э" localSheetId="3">#REF!</definedName>
    <definedName name="Э">#REF!</definedName>
    <definedName name="ээ" localSheetId="4">'12.-2019'!ээ</definedName>
    <definedName name="ээ" localSheetId="0">'7.1.- 2019'!ээ</definedName>
    <definedName name="ээ" localSheetId="1">'7.2.-2019'!ээ</definedName>
    <definedName name="ээ" localSheetId="3">'9.-2019'!ээ</definedName>
    <definedName name="ээ">[2]!ээ</definedName>
    <definedName name="ю" localSheetId="4">'12.-2019'!ю</definedName>
    <definedName name="ю" localSheetId="0">'7.1.- 2019'!ю</definedName>
    <definedName name="ю" localSheetId="1">'7.2.-2019'!ю</definedName>
    <definedName name="ю" localSheetId="3">'9.-2019'!ю</definedName>
    <definedName name="ю">[2]!ю</definedName>
    <definedName name="юю" localSheetId="4">'12.-2019'!P1_T29?item_ext?2СТ.Э</definedName>
    <definedName name="юю" localSheetId="0">'7.1.- 2019'!P1_T29?item_ext?2СТ.Э</definedName>
    <definedName name="юю" localSheetId="1">'7.2.-2019'!P1_T29?item_ext?2СТ.Э</definedName>
    <definedName name="юю" localSheetId="2">P1_T29?item_ext?2СТ.Э</definedName>
    <definedName name="юю" localSheetId="3">'9.-2019'!P1_T29?item_ext?2СТ.Э</definedName>
    <definedName name="юю">P1_T29?item_ext?2СТ.Э</definedName>
    <definedName name="юююю" localSheetId="4">#REF!</definedName>
    <definedName name="юююю" localSheetId="0">#REF!</definedName>
    <definedName name="юююю" localSheetId="3">#REF!</definedName>
    <definedName name="юююю">#REF!</definedName>
    <definedName name="ююююююю" localSheetId="4">'12.-2019'!ююююююю</definedName>
    <definedName name="ююююююю" localSheetId="0">'7.1.- 2019'!ююююююю</definedName>
    <definedName name="ююююююю" localSheetId="1">'7.2.-2019'!ююююююю</definedName>
    <definedName name="ююююююю" localSheetId="3">'9.-2019'!ююююююю</definedName>
    <definedName name="ююююююю">[2]!ююююююю</definedName>
    <definedName name="я" localSheetId="4">[0]!P1_SCOPE_16_PRT,[0]!P2_SCOPE_16_PRT</definedName>
    <definedName name="я" localSheetId="0">[2]!P1_SCOPE_16_PRT,[2]!P2_SCOPE_16_PRT</definedName>
    <definedName name="я" localSheetId="1">[2]!P1_SCOPE_16_PRT,[2]!P2_SCOPE_16_PRT</definedName>
    <definedName name="я" localSheetId="2">P1_SCOPE_16_PRT,P2_SCOPE_16_PRT</definedName>
    <definedName name="я" localSheetId="3">[0]!P1_SCOPE_16_PRT,[0]!P2_SCOPE_16_PRT</definedName>
    <definedName name="я">P1_SCOPE_16_PRT,P2_SCOPE_16_PRT</definedName>
    <definedName name="янв" localSheetId="4">#REF!</definedName>
    <definedName name="янв" localSheetId="0">#REF!</definedName>
    <definedName name="янв" localSheetId="1">#REF!</definedName>
    <definedName name="янв" localSheetId="3">#REF!</definedName>
    <definedName name="янв">#REF!</definedName>
    <definedName name="янв2" localSheetId="4">#REF!</definedName>
    <definedName name="янв2" localSheetId="0">#REF!</definedName>
    <definedName name="янв2" localSheetId="1">#REF!</definedName>
    <definedName name="янв2" localSheetId="3">#REF!</definedName>
    <definedName name="янв2">#REF!</definedName>
    <definedName name="яя" localSheetId="4">'12.-2019'!яя</definedName>
    <definedName name="яя" localSheetId="0">'7.1.- 2019'!яя</definedName>
    <definedName name="яя" localSheetId="1">'7.2.-2019'!яя</definedName>
    <definedName name="яя" localSheetId="3">'9.-2019'!яя</definedName>
    <definedName name="яя">[2]!яя</definedName>
    <definedName name="яяя" localSheetId="4">'12.-2019'!яяя</definedName>
    <definedName name="яяя" localSheetId="0">'7.1.- 2019'!яяя</definedName>
    <definedName name="яяя" localSheetId="1">'7.2.-2019'!яяя</definedName>
    <definedName name="яяя" localSheetId="3">'9.-2019'!яяя</definedName>
    <definedName name="яяя">[2]!яяя</definedName>
    <definedName name="яяяя" localSheetId="4">#REF!</definedName>
    <definedName name="яяяя" localSheetId="0">#REF!</definedName>
    <definedName name="яяяя" localSheetId="3">#REF!</definedName>
    <definedName name="яяяя">#REF!</definedName>
    <definedName name="яяяяя" localSheetId="4">#REF!</definedName>
    <definedName name="яяяяя" localSheetId="0">#REF!</definedName>
    <definedName name="яяяяя" localSheetId="3">#REF!</definedName>
    <definedName name="яяяяя">#REF!</definedName>
  </definedNames>
  <calcPr calcId="144525"/>
  <customWorkbookViews>
    <customWorkbookView name="Данияр Романович Инатуллаев - Личное представление" guid="{2A1A0C7B-E248-4785-BF25-8EF7247AC75C}" mergeInterval="0" personalView="1" maximized="1" windowWidth="1916" windowHeight="775" activeSheetId="6"/>
    <customWorkbookView name="Палькова Ольга - Личное представление" guid="{430DC0A1-4FF6-4F3A-8B8A-55834AE0A1E2}" mergeInterval="0" personalView="1" maximized="1" windowWidth="1916" windowHeight="855" activeSheetId="3"/>
    <customWorkbookView name="Илья Владимирович Полянцев - Личное представление" guid="{9EF5193C-D682-4DFF-BA31-6265179CC669}" mergeInterval="0" personalView="1" maximized="1" windowWidth="1916" windowHeight="821" activeSheetId="4"/>
    <customWorkbookView name="Home - Личное представление" guid="{A5D50E55-93FC-4C5E-995C-1F755226894B}" mergeInterval="0" personalView="1" maximized="1" windowWidth="1916" windowHeight="815" activeSheetId="1"/>
  </customWorkbookViews>
</workbook>
</file>

<file path=xl/calcChain.xml><?xml version="1.0" encoding="utf-8"?>
<calcChain xmlns="http://schemas.openxmlformats.org/spreadsheetml/2006/main">
  <c r="BB37" i="2" l="1"/>
  <c r="AU21" i="2"/>
  <c r="BK41" i="2" l="1"/>
  <c r="BL76" i="2" l="1"/>
  <c r="BK76" i="2" s="1"/>
  <c r="BL75" i="2"/>
  <c r="BK75" i="2" s="1"/>
  <c r="BL74" i="2"/>
  <c r="BK74" i="2"/>
  <c r="BL73" i="2"/>
  <c r="BK73" i="2" s="1"/>
  <c r="BL72" i="2"/>
  <c r="BK72" i="2" s="1"/>
  <c r="BL71" i="2"/>
  <c r="BK71" i="2" s="1"/>
  <c r="BL70" i="2"/>
  <c r="BK70" i="2" s="1"/>
  <c r="BL69" i="2"/>
  <c r="BK69" i="2" s="1"/>
  <c r="BL68" i="2"/>
  <c r="BK68" i="2"/>
  <c r="BL67" i="2"/>
  <c r="BK67" i="2" s="1"/>
  <c r="BL66" i="2"/>
  <c r="BK66" i="2"/>
  <c r="BL65" i="2"/>
  <c r="BK65" i="2" s="1"/>
  <c r="BL64" i="2"/>
  <c r="BK64" i="2" s="1"/>
  <c r="BL63" i="2"/>
  <c r="BK63" i="2" s="1"/>
  <c r="BL62" i="2"/>
  <c r="BK62" i="2" s="1"/>
  <c r="BL61" i="2"/>
  <c r="BK61" i="2" s="1"/>
  <c r="BL60" i="2"/>
  <c r="BK60" i="2" s="1"/>
  <c r="BL57" i="2"/>
  <c r="BK57" i="2"/>
  <c r="BL56" i="2"/>
  <c r="BK56" i="2" s="1"/>
  <c r="BL52" i="2"/>
  <c r="BK52" i="2" s="1"/>
  <c r="BL49" i="2"/>
  <c r="BK49" i="2" s="1"/>
  <c r="BL45" i="2"/>
  <c r="BK45" i="2"/>
  <c r="BL44" i="2"/>
  <c r="BK44" i="2" s="1"/>
  <c r="BL43" i="2"/>
  <c r="BK43" i="2" s="1"/>
  <c r="BL42" i="2"/>
  <c r="BK42" i="2" s="1"/>
  <c r="BL40" i="2"/>
  <c r="BK40" i="2" s="1"/>
  <c r="BL37" i="2"/>
  <c r="BK37" i="2"/>
  <c r="BN41" i="2" l="1"/>
  <c r="BN42" i="2"/>
  <c r="BB63" i="2" l="1"/>
  <c r="BB41" i="2"/>
  <c r="BB21" i="2"/>
  <c r="X12" i="6" l="1"/>
  <c r="Y12" i="6"/>
  <c r="Z12" i="6"/>
  <c r="AA12" i="6"/>
  <c r="AB12" i="6"/>
  <c r="AC12" i="6"/>
  <c r="AD12" i="6"/>
  <c r="AE12" i="6"/>
  <c r="AF12" i="6"/>
  <c r="AG12" i="6"/>
  <c r="AH12" i="6"/>
  <c r="AI12" i="6"/>
  <c r="AJ12" i="6"/>
  <c r="AK12" i="6"/>
  <c r="AL12" i="6"/>
  <c r="X21" i="6"/>
  <c r="Y21" i="6"/>
  <c r="Z21" i="6"/>
  <c r="AA21" i="6"/>
  <c r="AB21" i="6"/>
  <c r="AC21" i="6"/>
  <c r="AD21" i="6"/>
  <c r="AF21" i="6"/>
  <c r="AF13" i="6" s="1"/>
  <c r="AI21" i="6"/>
  <c r="AJ21" i="6"/>
  <c r="AL21" i="6"/>
  <c r="AK21" i="6"/>
  <c r="X13" i="6"/>
  <c r="Y13" i="6"/>
  <c r="Z13" i="6"/>
  <c r="AA13" i="6"/>
  <c r="AB13" i="6"/>
  <c r="AC13" i="6"/>
  <c r="AD13" i="6"/>
  <c r="AI13" i="6"/>
  <c r="AJ13" i="6"/>
  <c r="AK13" i="6"/>
  <c r="AL13" i="6"/>
  <c r="W24" i="6"/>
  <c r="X24" i="6"/>
  <c r="Y24" i="6"/>
  <c r="Z24" i="6"/>
  <c r="AA24" i="6"/>
  <c r="AB24" i="6"/>
  <c r="AC24" i="6"/>
  <c r="AD24" i="6"/>
  <c r="AE24" i="6"/>
  <c r="AF24" i="6"/>
  <c r="AG24" i="6"/>
  <c r="AH24" i="6"/>
  <c r="AI24" i="6"/>
  <c r="AJ24" i="6"/>
  <c r="AK24" i="6"/>
  <c r="AL24" i="6"/>
  <c r="W30" i="6"/>
  <c r="X30" i="6"/>
  <c r="X29" i="6" s="1"/>
  <c r="Y30" i="6"/>
  <c r="Y29" i="6" s="1"/>
  <c r="Z30" i="6"/>
  <c r="AA30" i="6"/>
  <c r="AB30" i="6"/>
  <c r="AB29" i="6" s="1"/>
  <c r="AC30" i="6"/>
  <c r="AC29" i="6" s="1"/>
  <c r="AD30" i="6"/>
  <c r="AE30" i="6"/>
  <c r="AF30" i="6"/>
  <c r="AF29" i="6" s="1"/>
  <c r="AG30" i="6"/>
  <c r="AG29" i="6" s="1"/>
  <c r="AH30" i="6"/>
  <c r="AI30" i="6"/>
  <c r="AJ30" i="6"/>
  <c r="AJ29" i="6" s="1"/>
  <c r="W29" i="6"/>
  <c r="Z29" i="6"/>
  <c r="AA29" i="6"/>
  <c r="AD29" i="6"/>
  <c r="AE29" i="6"/>
  <c r="AH29" i="6"/>
  <c r="AI29" i="6"/>
  <c r="AK29" i="6"/>
  <c r="AL29" i="6"/>
  <c r="AK30" i="6"/>
  <c r="AL43" i="6"/>
  <c r="AK43" i="6"/>
  <c r="AL30" i="6"/>
  <c r="X54" i="6"/>
  <c r="Y54" i="6"/>
  <c r="Z54" i="6"/>
  <c r="AA54" i="6"/>
  <c r="AB54" i="6"/>
  <c r="AC54" i="6"/>
  <c r="AD54" i="6"/>
  <c r="AE54" i="6"/>
  <c r="AF54" i="6"/>
  <c r="AG54" i="6"/>
  <c r="AH54" i="6"/>
  <c r="AI54" i="6"/>
  <c r="AK54" i="6"/>
  <c r="AL54" i="6"/>
  <c r="B25" i="5" l="1"/>
  <c r="V35" i="4" l="1"/>
  <c r="V29" i="4" s="1"/>
  <c r="V59" i="4"/>
  <c r="AN16" i="4"/>
  <c r="AO16" i="4"/>
  <c r="AP16" i="4"/>
  <c r="AQ16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P16" i="4"/>
  <c r="Q16" i="4"/>
  <c r="R16" i="4"/>
  <c r="O16" i="4"/>
  <c r="R35" i="4"/>
  <c r="S35" i="4"/>
  <c r="T35" i="4"/>
  <c r="U35" i="4"/>
  <c r="Q35" i="4"/>
  <c r="M16" i="4" l="1"/>
  <c r="N16" i="4"/>
  <c r="U16" i="4"/>
  <c r="V16" i="4"/>
  <c r="J16" i="4"/>
  <c r="C36" i="4"/>
  <c r="D36" i="4"/>
  <c r="E36" i="4"/>
  <c r="F36" i="4"/>
  <c r="G36" i="4"/>
  <c r="H36" i="4"/>
  <c r="I36" i="4"/>
  <c r="V36" i="4"/>
  <c r="U36" i="4"/>
  <c r="T36" i="4"/>
  <c r="S36" i="4"/>
  <c r="R36" i="4"/>
  <c r="Q36" i="4"/>
  <c r="P36" i="4"/>
  <c r="O36" i="4"/>
  <c r="N36" i="4"/>
  <c r="M36" i="4"/>
  <c r="L36" i="4"/>
  <c r="K36" i="4"/>
  <c r="C34" i="4"/>
  <c r="D34" i="4"/>
  <c r="E34" i="4"/>
  <c r="E32" i="4" s="1"/>
  <c r="E31" i="4" s="1"/>
  <c r="E30" i="4" s="1"/>
  <c r="F34" i="4"/>
  <c r="G34" i="4"/>
  <c r="H34" i="4"/>
  <c r="I34" i="4"/>
  <c r="I32" i="4" s="1"/>
  <c r="I31" i="4" s="1"/>
  <c r="I30" i="4" s="1"/>
  <c r="K34" i="4"/>
  <c r="L34" i="4"/>
  <c r="M34" i="4"/>
  <c r="N34" i="4"/>
  <c r="O34" i="4"/>
  <c r="P34" i="4"/>
  <c r="Q34" i="4"/>
  <c r="R34" i="4"/>
  <c r="S34" i="4"/>
  <c r="T34" i="4"/>
  <c r="U34" i="4"/>
  <c r="V34" i="4"/>
  <c r="K31" i="4"/>
  <c r="K30" i="4" s="1"/>
  <c r="L31" i="4"/>
  <c r="L30" i="4" s="1"/>
  <c r="N31" i="4"/>
  <c r="N30" i="4" s="1"/>
  <c r="O31" i="4"/>
  <c r="O30" i="4" s="1"/>
  <c r="P31" i="4"/>
  <c r="P30" i="4" s="1"/>
  <c r="R31" i="4"/>
  <c r="R30" i="4" s="1"/>
  <c r="S31" i="4"/>
  <c r="S30" i="4" s="1"/>
  <c r="T31" i="4"/>
  <c r="T30" i="4" s="1"/>
  <c r="V31" i="4"/>
  <c r="V30" i="4" s="1"/>
  <c r="C32" i="4"/>
  <c r="C31" i="4" s="1"/>
  <c r="C30" i="4" s="1"/>
  <c r="D32" i="4"/>
  <c r="D31" i="4" s="1"/>
  <c r="D30" i="4" s="1"/>
  <c r="F32" i="4"/>
  <c r="F31" i="4" s="1"/>
  <c r="F30" i="4" s="1"/>
  <c r="G32" i="4"/>
  <c r="G31" i="4" s="1"/>
  <c r="G30" i="4" s="1"/>
  <c r="H32" i="4"/>
  <c r="H31" i="4" s="1"/>
  <c r="H30" i="4" s="1"/>
  <c r="K32" i="4"/>
  <c r="L32" i="4"/>
  <c r="M32" i="4"/>
  <c r="M31" i="4" s="1"/>
  <c r="M30" i="4" s="1"/>
  <c r="N32" i="4"/>
  <c r="O32" i="4"/>
  <c r="P32" i="4"/>
  <c r="Q32" i="4"/>
  <c r="Q31" i="4" s="1"/>
  <c r="Q30" i="4" s="1"/>
  <c r="R32" i="4"/>
  <c r="S32" i="4"/>
  <c r="T32" i="4"/>
  <c r="U32" i="4"/>
  <c r="U31" i="4" s="1"/>
  <c r="U30" i="4" s="1"/>
  <c r="V32" i="4"/>
  <c r="J34" i="4"/>
  <c r="J32" i="4" s="1"/>
  <c r="J31" i="4" s="1"/>
  <c r="J30" i="4" s="1"/>
  <c r="J29" i="4" s="1"/>
  <c r="C40" i="4"/>
  <c r="D40" i="4"/>
  <c r="E40" i="4"/>
  <c r="F40" i="4"/>
  <c r="G40" i="4"/>
  <c r="H40" i="4"/>
  <c r="I40" i="4"/>
  <c r="K40" i="4"/>
  <c r="L40" i="4"/>
  <c r="M40" i="4"/>
  <c r="N40" i="4"/>
  <c r="O40" i="4"/>
  <c r="P40" i="4"/>
  <c r="Q40" i="4"/>
  <c r="R40" i="4"/>
  <c r="C48" i="4"/>
  <c r="D48" i="4"/>
  <c r="E48" i="4"/>
  <c r="F48" i="4"/>
  <c r="G48" i="4"/>
  <c r="H48" i="4"/>
  <c r="I48" i="4"/>
  <c r="K48" i="4"/>
  <c r="L48" i="4"/>
  <c r="M48" i="4"/>
  <c r="N48" i="4"/>
  <c r="O48" i="4"/>
  <c r="P48" i="4"/>
  <c r="Q48" i="4"/>
  <c r="R48" i="4"/>
  <c r="S48" i="4"/>
  <c r="T48" i="4"/>
  <c r="U48" i="4"/>
  <c r="V48" i="4"/>
  <c r="C51" i="4"/>
  <c r="D51" i="4"/>
  <c r="E51" i="4"/>
  <c r="F51" i="4"/>
  <c r="G51" i="4"/>
  <c r="H51" i="4"/>
  <c r="I51" i="4"/>
  <c r="K51" i="4"/>
  <c r="L51" i="4"/>
  <c r="M51" i="4"/>
  <c r="N51" i="4"/>
  <c r="O51" i="4"/>
  <c r="P51" i="4"/>
  <c r="Q51" i="4"/>
  <c r="R51" i="4"/>
  <c r="S51" i="4"/>
  <c r="T51" i="4"/>
  <c r="U51" i="4"/>
  <c r="V51" i="4"/>
  <c r="C54" i="4"/>
  <c r="D54" i="4"/>
  <c r="E54" i="4"/>
  <c r="F54" i="4"/>
  <c r="G54" i="4"/>
  <c r="H54" i="4"/>
  <c r="I54" i="4"/>
  <c r="K54" i="4"/>
  <c r="L54" i="4"/>
  <c r="M54" i="4"/>
  <c r="N54" i="4"/>
  <c r="O54" i="4"/>
  <c r="P54" i="4"/>
  <c r="Q54" i="4"/>
  <c r="R54" i="4"/>
  <c r="S54" i="4"/>
  <c r="T54" i="4"/>
  <c r="U54" i="4"/>
  <c r="V54" i="4"/>
  <c r="C58" i="4"/>
  <c r="D58" i="4"/>
  <c r="E58" i="4"/>
  <c r="F58" i="4"/>
  <c r="G58" i="4"/>
  <c r="H58" i="4"/>
  <c r="I58" i="4"/>
  <c r="K58" i="4"/>
  <c r="L58" i="4"/>
  <c r="M58" i="4"/>
  <c r="N58" i="4"/>
  <c r="O58" i="4"/>
  <c r="P58" i="4"/>
  <c r="Q58" i="4"/>
  <c r="R58" i="4"/>
  <c r="S58" i="4"/>
  <c r="T58" i="4"/>
  <c r="U58" i="4"/>
  <c r="V58" i="4"/>
  <c r="J58" i="4"/>
  <c r="J54" i="4"/>
  <c r="J51" i="4"/>
  <c r="J48" i="4"/>
  <c r="J36" i="4" s="1"/>
  <c r="J35" i="4" s="1"/>
  <c r="J40" i="4"/>
  <c r="J59" i="4"/>
  <c r="I28" i="6" l="1"/>
  <c r="J28" i="6"/>
  <c r="K28" i="6"/>
  <c r="L28" i="6"/>
  <c r="H28" i="6"/>
  <c r="L58" i="6"/>
  <c r="AV52" i="2"/>
  <c r="AV49" i="2"/>
  <c r="AV31" i="2"/>
  <c r="AV37" i="2"/>
  <c r="AV45" i="2"/>
  <c r="AV44" i="2"/>
  <c r="AV43" i="2"/>
  <c r="AV41" i="2"/>
  <c r="H37" i="6" s="1"/>
  <c r="AV40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I20" i="6"/>
  <c r="BL19" i="2" l="1"/>
  <c r="BM19" i="2"/>
  <c r="BM76" i="2"/>
  <c r="BM75" i="2"/>
  <c r="BM74" i="2"/>
  <c r="BM73" i="2"/>
  <c r="BM72" i="2"/>
  <c r="BM71" i="2"/>
  <c r="BM70" i="2"/>
  <c r="BM69" i="2"/>
  <c r="BM68" i="2"/>
  <c r="BM67" i="2"/>
  <c r="BM66" i="2"/>
  <c r="BM65" i="2"/>
  <c r="BM64" i="2"/>
  <c r="BM62" i="2"/>
  <c r="BM61" i="2"/>
  <c r="BM60" i="2"/>
  <c r="BM57" i="2"/>
  <c r="BM56" i="2"/>
  <c r="BM52" i="2"/>
  <c r="BM49" i="2"/>
  <c r="BM45" i="2"/>
  <c r="BM44" i="2"/>
  <c r="BM43" i="2"/>
  <c r="BM42" i="2"/>
  <c r="BM41" i="2"/>
  <c r="BM40" i="2"/>
  <c r="BM37" i="2"/>
  <c r="BM31" i="2"/>
  <c r="BM25" i="2"/>
  <c r="BM21" i="2"/>
  <c r="BM22" i="2"/>
  <c r="BM20" i="2"/>
  <c r="BN56" i="2"/>
  <c r="BN57" i="2"/>
  <c r="BN52" i="2"/>
  <c r="BD63" i="2"/>
  <c r="BM63" i="2" s="1"/>
  <c r="BM23" i="2" l="1"/>
  <c r="BK19" i="2"/>
  <c r="BL22" i="2"/>
  <c r="BK22" i="2" s="1"/>
  <c r="BL20" i="2"/>
  <c r="BK20" i="2" s="1"/>
  <c r="BL21" i="2"/>
  <c r="BK21" i="2" s="1"/>
  <c r="BL23" i="2" l="1"/>
  <c r="BR76" i="2"/>
  <c r="BQ76" i="2"/>
  <c r="BR75" i="2"/>
  <c r="BQ75" i="2"/>
  <c r="BR74" i="2"/>
  <c r="BQ74" i="2"/>
  <c r="BR73" i="2"/>
  <c r="BQ73" i="2"/>
  <c r="BR72" i="2"/>
  <c r="BQ72" i="2"/>
  <c r="BR71" i="2"/>
  <c r="BQ71" i="2"/>
  <c r="BR70" i="2"/>
  <c r="BQ70" i="2"/>
  <c r="BR69" i="2"/>
  <c r="BQ69" i="2"/>
  <c r="BR68" i="2"/>
  <c r="BQ68" i="2"/>
  <c r="BR67" i="2"/>
  <c r="BQ67" i="2"/>
  <c r="BR66" i="2"/>
  <c r="BQ66" i="2"/>
  <c r="BR64" i="2"/>
  <c r="BQ64" i="2"/>
  <c r="BR63" i="2"/>
  <c r="BQ63" i="2"/>
  <c r="BR62" i="2"/>
  <c r="BQ62" i="2"/>
  <c r="BR61" i="2"/>
  <c r="BQ61" i="2"/>
  <c r="BR60" i="2"/>
  <c r="BQ60" i="2"/>
  <c r="BR57" i="2"/>
  <c r="BQ57" i="2"/>
  <c r="BR56" i="2"/>
  <c r="BQ56" i="2"/>
  <c r="BR55" i="2"/>
  <c r="BQ55" i="2"/>
  <c r="BR54" i="2"/>
  <c r="BQ54" i="2"/>
  <c r="BR52" i="2"/>
  <c r="BQ52" i="2"/>
  <c r="BR51" i="2"/>
  <c r="BQ51" i="2"/>
  <c r="BR49" i="2"/>
  <c r="BQ49" i="2"/>
  <c r="BR48" i="2"/>
  <c r="BQ48" i="2"/>
  <c r="BR46" i="2"/>
  <c r="BQ46" i="2"/>
  <c r="BR45" i="2"/>
  <c r="BQ45" i="2"/>
  <c r="BR44" i="2"/>
  <c r="BQ44" i="2"/>
  <c r="BR43" i="2"/>
  <c r="BQ43" i="2"/>
  <c r="BR42" i="2"/>
  <c r="BQ42" i="2"/>
  <c r="BR41" i="2"/>
  <c r="BQ41" i="2"/>
  <c r="BR40" i="2"/>
  <c r="BQ40" i="2"/>
  <c r="BR37" i="2"/>
  <c r="BQ37" i="2"/>
  <c r="BR31" i="2"/>
  <c r="BQ31" i="2"/>
  <c r="BR25" i="2"/>
  <c r="BQ25" i="2"/>
  <c r="BR22" i="2"/>
  <c r="BQ22" i="2"/>
  <c r="BR21" i="2"/>
  <c r="BQ21" i="2"/>
  <c r="BR20" i="2"/>
  <c r="BQ20" i="2"/>
  <c r="BR19" i="2"/>
  <c r="BQ19" i="2"/>
  <c r="M39" i="3" l="1"/>
  <c r="K39" i="3"/>
  <c r="I39" i="3"/>
  <c r="F39" i="3" l="1"/>
  <c r="N30" i="3"/>
  <c r="L30" i="3"/>
  <c r="J30" i="3"/>
  <c r="J18" i="3"/>
  <c r="I31" i="3"/>
  <c r="H30" i="3"/>
  <c r="D46" i="6" l="1"/>
  <c r="E46" i="6"/>
  <c r="F46" i="6"/>
  <c r="G46" i="6"/>
  <c r="I46" i="6"/>
  <c r="J46" i="6"/>
  <c r="K46" i="6"/>
  <c r="L46" i="6"/>
  <c r="S46" i="6"/>
  <c r="T46" i="6"/>
  <c r="U46" i="6"/>
  <c r="V46" i="6"/>
  <c r="AS61" i="2"/>
  <c r="AS60" i="2"/>
  <c r="AS52" i="2"/>
  <c r="AR58" i="4" l="1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M28" i="4"/>
  <c r="BN28" i="4"/>
  <c r="BO28" i="4"/>
  <c r="BP28" i="4"/>
  <c r="BQ28" i="4"/>
  <c r="BR28" i="4"/>
  <c r="BS28" i="4"/>
  <c r="BT28" i="4"/>
  <c r="BU28" i="4"/>
  <c r="BU17" i="4" s="1"/>
  <c r="BV28" i="4"/>
  <c r="BV17" i="4" s="1"/>
  <c r="BW28" i="4"/>
  <c r="BX28" i="4"/>
  <c r="BY28" i="4"/>
  <c r="BZ28" i="4"/>
  <c r="BZ17" i="4" s="1"/>
  <c r="CA28" i="4"/>
  <c r="AR28" i="4"/>
  <c r="AS28" i="4"/>
  <c r="AT28" i="4"/>
  <c r="AT17" i="4" s="1"/>
  <c r="AT16" i="4" s="1"/>
  <c r="AU28" i="4"/>
  <c r="AU17" i="4" s="1"/>
  <c r="AU16" i="4" s="1"/>
  <c r="AV28" i="4"/>
  <c r="AW28" i="4"/>
  <c r="AW17" i="4" s="1"/>
  <c r="AW16" i="4" s="1"/>
  <c r="AX28" i="4"/>
  <c r="AX17" i="4" s="1"/>
  <c r="AX16" i="4" s="1"/>
  <c r="AY28" i="4"/>
  <c r="AZ28" i="4"/>
  <c r="BA28" i="4"/>
  <c r="BB28" i="4"/>
  <c r="BB17" i="4" s="1"/>
  <c r="BC28" i="4"/>
  <c r="BD28" i="4"/>
  <c r="BE28" i="4"/>
  <c r="BF28" i="4"/>
  <c r="BF17" i="4" s="1"/>
  <c r="BF16" i="4" s="1"/>
  <c r="BG28" i="4"/>
  <c r="BL28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M25" i="4"/>
  <c r="BN25" i="4"/>
  <c r="BO25" i="4"/>
  <c r="BO17" i="4" s="1"/>
  <c r="BP25" i="4"/>
  <c r="BQ25" i="4"/>
  <c r="BR25" i="4"/>
  <c r="BS25" i="4"/>
  <c r="BS17" i="4" s="1"/>
  <c r="BT25" i="4"/>
  <c r="BU25" i="4"/>
  <c r="BV25" i="4"/>
  <c r="BW25" i="4"/>
  <c r="BW17" i="4" s="1"/>
  <c r="BX25" i="4"/>
  <c r="BY25" i="4"/>
  <c r="BZ25" i="4"/>
  <c r="CA25" i="4"/>
  <c r="CA17" i="4" s="1"/>
  <c r="BL25" i="4"/>
  <c r="BL17" i="4" s="1"/>
  <c r="AR17" i="4"/>
  <c r="AR16" i="4" s="1"/>
  <c r="AS17" i="4"/>
  <c r="AS16" i="4" s="1"/>
  <c r="AV17" i="4"/>
  <c r="AV16" i="4" s="1"/>
  <c r="AY17" i="4"/>
  <c r="AY16" i="4" s="1"/>
  <c r="AZ17" i="4"/>
  <c r="BA17" i="4"/>
  <c r="BC17" i="4"/>
  <c r="BD17" i="4"/>
  <c r="BD16" i="4" s="1"/>
  <c r="BE17" i="4"/>
  <c r="BE16" i="4" s="1"/>
  <c r="BG17" i="4"/>
  <c r="BG16" i="4"/>
  <c r="BM58" i="4"/>
  <c r="BN58" i="4"/>
  <c r="BO58" i="4"/>
  <c r="BP58" i="4"/>
  <c r="BQ58" i="4"/>
  <c r="BR58" i="4"/>
  <c r="BS58" i="4"/>
  <c r="BT58" i="4"/>
  <c r="BU58" i="4"/>
  <c r="BV58" i="4"/>
  <c r="BW58" i="4"/>
  <c r="BX58" i="4"/>
  <c r="BY58" i="4"/>
  <c r="BZ58" i="4"/>
  <c r="CA58" i="4"/>
  <c r="BM54" i="4"/>
  <c r="BN54" i="4"/>
  <c r="BO54" i="4"/>
  <c r="BP54" i="4"/>
  <c r="BQ54" i="4"/>
  <c r="BR54" i="4"/>
  <c r="BS54" i="4"/>
  <c r="BT54" i="4"/>
  <c r="BU54" i="4"/>
  <c r="BV54" i="4"/>
  <c r="BW54" i="4"/>
  <c r="BX54" i="4"/>
  <c r="BY54" i="4"/>
  <c r="BZ54" i="4"/>
  <c r="CA54" i="4"/>
  <c r="BL58" i="4"/>
  <c r="BL54" i="4"/>
  <c r="BM51" i="4"/>
  <c r="BN51" i="4"/>
  <c r="BO51" i="4"/>
  <c r="BP51" i="4"/>
  <c r="BQ51" i="4"/>
  <c r="BR51" i="4"/>
  <c r="BS51" i="4"/>
  <c r="BT51" i="4"/>
  <c r="BU51" i="4"/>
  <c r="BV51" i="4"/>
  <c r="BW51" i="4"/>
  <c r="BX51" i="4"/>
  <c r="BY51" i="4"/>
  <c r="BZ51" i="4"/>
  <c r="CA51" i="4"/>
  <c r="BL51" i="4"/>
  <c r="BM48" i="4"/>
  <c r="BN48" i="4"/>
  <c r="BO48" i="4"/>
  <c r="BP48" i="4"/>
  <c r="BQ48" i="4"/>
  <c r="BR48" i="4"/>
  <c r="BS48" i="4"/>
  <c r="BT48" i="4"/>
  <c r="BU48" i="4"/>
  <c r="BV48" i="4"/>
  <c r="BW48" i="4"/>
  <c r="BX48" i="4"/>
  <c r="BY48" i="4"/>
  <c r="BZ48" i="4"/>
  <c r="CA48" i="4"/>
  <c r="BL48" i="4"/>
  <c r="BM40" i="4"/>
  <c r="BN40" i="4"/>
  <c r="BO40" i="4"/>
  <c r="BP40" i="4"/>
  <c r="BQ40" i="4"/>
  <c r="BR40" i="4"/>
  <c r="BS40" i="4"/>
  <c r="BT40" i="4"/>
  <c r="BU40" i="4"/>
  <c r="BV40" i="4"/>
  <c r="BW40" i="4"/>
  <c r="BX40" i="4"/>
  <c r="BY40" i="4"/>
  <c r="BZ40" i="4"/>
  <c r="CA40" i="4"/>
  <c r="BL40" i="4"/>
  <c r="BM34" i="4"/>
  <c r="BN34" i="4"/>
  <c r="BO34" i="4"/>
  <c r="BP34" i="4"/>
  <c r="BQ34" i="4"/>
  <c r="BR34" i="4"/>
  <c r="BS34" i="4"/>
  <c r="BT34" i="4"/>
  <c r="BU34" i="4"/>
  <c r="BV34" i="4"/>
  <c r="BW34" i="4"/>
  <c r="BX34" i="4"/>
  <c r="BY34" i="4"/>
  <c r="BZ34" i="4"/>
  <c r="CA34" i="4"/>
  <c r="BL34" i="4"/>
  <c r="BM17" i="4"/>
  <c r="BN17" i="4"/>
  <c r="BP17" i="4"/>
  <c r="BQ17" i="4"/>
  <c r="BR17" i="4"/>
  <c r="BT17" i="4"/>
  <c r="BX17" i="4"/>
  <c r="BY17" i="4"/>
  <c r="C28" i="4"/>
  <c r="D28" i="4"/>
  <c r="E28" i="4"/>
  <c r="F28" i="4"/>
  <c r="G28" i="4"/>
  <c r="H28" i="4"/>
  <c r="I28" i="4"/>
  <c r="J28" i="4"/>
  <c r="K28" i="4"/>
  <c r="L28" i="4"/>
  <c r="M28" i="4"/>
  <c r="N28" i="4"/>
  <c r="P28" i="4"/>
  <c r="Q28" i="4"/>
  <c r="R28" i="4"/>
  <c r="S28" i="4"/>
  <c r="T28" i="4"/>
  <c r="U28" i="4"/>
  <c r="V28" i="4"/>
  <c r="L25" i="4"/>
  <c r="M25" i="4"/>
  <c r="N25" i="4"/>
  <c r="O25" i="4"/>
  <c r="P25" i="4"/>
  <c r="Q25" i="4"/>
  <c r="R25" i="4"/>
  <c r="U25" i="4"/>
  <c r="V25" i="4"/>
  <c r="C25" i="4"/>
  <c r="D25" i="4"/>
  <c r="E25" i="4"/>
  <c r="F25" i="4"/>
  <c r="G25" i="4"/>
  <c r="H25" i="4"/>
  <c r="I25" i="4"/>
  <c r="J25" i="4"/>
  <c r="K25" i="4"/>
  <c r="E18" i="3"/>
  <c r="BK17" i="4" l="1"/>
  <c r="CB17" i="4"/>
  <c r="C36" i="5"/>
  <c r="S28" i="6"/>
  <c r="T28" i="6"/>
  <c r="U28" i="6"/>
  <c r="V28" i="6"/>
  <c r="R28" i="6"/>
  <c r="R33" i="6"/>
  <c r="S53" i="6"/>
  <c r="T53" i="6"/>
  <c r="U53" i="6"/>
  <c r="V53" i="6"/>
  <c r="R71" i="6"/>
  <c r="R70" i="6"/>
  <c r="R69" i="6"/>
  <c r="R68" i="6"/>
  <c r="R67" i="6"/>
  <c r="R66" i="6"/>
  <c r="R65" i="6"/>
  <c r="R64" i="6"/>
  <c r="R63" i="6"/>
  <c r="R62" i="6"/>
  <c r="R61" i="6"/>
  <c r="R60" i="6"/>
  <c r="R59" i="6"/>
  <c r="R58" i="6"/>
  <c r="R57" i="6"/>
  <c r="R56" i="6"/>
  <c r="R55" i="6"/>
  <c r="R52" i="6"/>
  <c r="R51" i="6"/>
  <c r="R53" i="6" s="1"/>
  <c r="R45" i="6"/>
  <c r="R46" i="6" s="1"/>
  <c r="S49" i="6"/>
  <c r="T49" i="6"/>
  <c r="U49" i="6"/>
  <c r="V49" i="6"/>
  <c r="S34" i="6"/>
  <c r="T34" i="6"/>
  <c r="U34" i="6"/>
  <c r="V34" i="6"/>
  <c r="S43" i="6"/>
  <c r="T43" i="6"/>
  <c r="U43" i="6"/>
  <c r="V43" i="6"/>
  <c r="R41" i="6"/>
  <c r="R40" i="6"/>
  <c r="R39" i="6"/>
  <c r="R38" i="6"/>
  <c r="R37" i="6"/>
  <c r="R20" i="6"/>
  <c r="R17" i="6"/>
  <c r="R18" i="6"/>
  <c r="R19" i="6"/>
  <c r="S21" i="6"/>
  <c r="T21" i="6"/>
  <c r="U21" i="6"/>
  <c r="V21" i="6"/>
  <c r="C35" i="5" l="1"/>
  <c r="R21" i="6"/>
  <c r="I43" i="6" l="1"/>
  <c r="K43" i="6"/>
  <c r="L43" i="6"/>
  <c r="H42" i="6"/>
  <c r="AW34" i="2" l="1"/>
  <c r="AW33" i="2" s="1"/>
  <c r="AU75" i="2" l="1"/>
  <c r="C70" i="6" s="1"/>
  <c r="AU64" i="2"/>
  <c r="C59" i="6" s="1"/>
  <c r="H59" i="6"/>
  <c r="H60" i="6"/>
  <c r="AU66" i="2"/>
  <c r="C61" i="6" s="1"/>
  <c r="H61" i="6"/>
  <c r="AU67" i="2"/>
  <c r="C62" i="6" s="1"/>
  <c r="H62" i="6"/>
  <c r="AU68" i="2"/>
  <c r="H63" i="6"/>
  <c r="AU69" i="2"/>
  <c r="C64" i="6" s="1"/>
  <c r="H64" i="6"/>
  <c r="AU70" i="2"/>
  <c r="C65" i="6" s="1"/>
  <c r="H65" i="6"/>
  <c r="AU71" i="2"/>
  <c r="C66" i="6" s="1"/>
  <c r="H66" i="6"/>
  <c r="AU72" i="2"/>
  <c r="C67" i="6" s="1"/>
  <c r="AW72" i="2"/>
  <c r="AU73" i="2"/>
  <c r="C68" i="6" s="1"/>
  <c r="H68" i="6"/>
  <c r="AU74" i="2"/>
  <c r="C69" i="6" s="1"/>
  <c r="H70" i="6"/>
  <c r="AU76" i="2"/>
  <c r="C71" i="6" s="1"/>
  <c r="AV76" i="2"/>
  <c r="H71" i="6" s="1"/>
  <c r="AU63" i="2"/>
  <c r="C58" i="6" s="1"/>
  <c r="H58" i="6"/>
  <c r="H57" i="6"/>
  <c r="AU62" i="2"/>
  <c r="C57" i="6" s="1"/>
  <c r="AU61" i="2"/>
  <c r="C56" i="6" s="1"/>
  <c r="H55" i="6"/>
  <c r="AU60" i="2"/>
  <c r="C55" i="6" s="1"/>
  <c r="AV57" i="2"/>
  <c r="AV56" i="2"/>
  <c r="H51" i="6" s="1"/>
  <c r="H41" i="6"/>
  <c r="AU45" i="2"/>
  <c r="C41" i="6" s="1"/>
  <c r="H40" i="6"/>
  <c r="AU44" i="2"/>
  <c r="C40" i="6" s="1"/>
  <c r="H39" i="6"/>
  <c r="AU43" i="2"/>
  <c r="C39" i="6" s="1"/>
  <c r="H38" i="6"/>
  <c r="AU42" i="2"/>
  <c r="C38" i="6" s="1"/>
  <c r="C37" i="6"/>
  <c r="H33" i="6"/>
  <c r="AU37" i="2"/>
  <c r="C33" i="6" s="1"/>
  <c r="AV25" i="2"/>
  <c r="AU25" i="2"/>
  <c r="AW71" i="2"/>
  <c r="AW67" i="2"/>
  <c r="AW64" i="2"/>
  <c r="AW60" i="2"/>
  <c r="BE59" i="2"/>
  <c r="AZ76" i="2"/>
  <c r="AZ75" i="2"/>
  <c r="AZ74" i="2"/>
  <c r="AZ73" i="2"/>
  <c r="AZ72" i="2"/>
  <c r="AZ71" i="2"/>
  <c r="AZ70" i="2"/>
  <c r="AZ69" i="2"/>
  <c r="AW69" i="2"/>
  <c r="AZ66" i="2"/>
  <c r="AW66" i="2"/>
  <c r="AZ65" i="2"/>
  <c r="AX65" i="2"/>
  <c r="BP65" i="2"/>
  <c r="AT65" i="2"/>
  <c r="AZ64" i="2"/>
  <c r="AT64" i="2"/>
  <c r="AZ63" i="2"/>
  <c r="AY59" i="2"/>
  <c r="AZ61" i="2"/>
  <c r="BM59" i="2"/>
  <c r="BL59" i="2"/>
  <c r="BG59" i="2"/>
  <c r="BF59" i="2"/>
  <c r="BC59" i="2"/>
  <c r="BM58" i="2"/>
  <c r="BL58" i="2"/>
  <c r="BJ58" i="2"/>
  <c r="BI58" i="2"/>
  <c r="BG58" i="2"/>
  <c r="BF58" i="2"/>
  <c r="BE58" i="2"/>
  <c r="BC58" i="2"/>
  <c r="BB58" i="2"/>
  <c r="BA58" i="2"/>
  <c r="AY58" i="2"/>
  <c r="AS58" i="2"/>
  <c r="AZ58" i="2"/>
  <c r="BP55" i="2"/>
  <c r="BM53" i="2"/>
  <c r="BL53" i="2"/>
  <c r="BI53" i="2"/>
  <c r="BG53" i="2"/>
  <c r="BE53" i="2"/>
  <c r="BD53" i="2"/>
  <c r="BC53" i="2"/>
  <c r="BA53" i="2"/>
  <c r="BB53" i="2" s="1"/>
  <c r="AZ53" i="2"/>
  <c r="AY53" i="2"/>
  <c r="BK53" i="2"/>
  <c r="AT52" i="2"/>
  <c r="AT53" i="2" s="1"/>
  <c r="BP51" i="2"/>
  <c r="BL50" i="2"/>
  <c r="BD50" i="2"/>
  <c r="BC50" i="2"/>
  <c r="BA50" i="2"/>
  <c r="AZ50" i="2"/>
  <c r="AY50" i="2"/>
  <c r="AX50" i="2"/>
  <c r="BR50" i="2" s="1"/>
  <c r="BN49" i="2"/>
  <c r="BM50" i="2"/>
  <c r="BK50" i="2"/>
  <c r="BE50" i="2"/>
  <c r="AT49" i="2"/>
  <c r="AT50" i="2" s="1"/>
  <c r="BP48" i="2"/>
  <c r="BM47" i="2"/>
  <c r="BL47" i="2"/>
  <c r="BJ47" i="2"/>
  <c r="BI47" i="2"/>
  <c r="BG47" i="2"/>
  <c r="BC47" i="2"/>
  <c r="BN45" i="2"/>
  <c r="AT45" i="2"/>
  <c r="BN44" i="2"/>
  <c r="AT44" i="2"/>
  <c r="BN43" i="2"/>
  <c r="AT43" i="2"/>
  <c r="AT42" i="2"/>
  <c r="BH47" i="2"/>
  <c r="BD47" i="2"/>
  <c r="BB47" i="2"/>
  <c r="AZ47" i="2"/>
  <c r="BN40" i="2"/>
  <c r="BR39" i="2"/>
  <c r="BQ39" i="2"/>
  <c r="BP39" i="2"/>
  <c r="BM38" i="2"/>
  <c r="BL38" i="2"/>
  <c r="BJ38" i="2"/>
  <c r="BI38" i="2"/>
  <c r="BH38" i="2"/>
  <c r="BG38" i="2"/>
  <c r="BE38" i="2"/>
  <c r="BC38" i="2"/>
  <c r="BA38" i="2"/>
  <c r="BB38" i="2" s="1"/>
  <c r="AY38" i="2"/>
  <c r="BQ38" i="2" s="1"/>
  <c r="AX38" i="2"/>
  <c r="BR38" i="2" s="1"/>
  <c r="AU38" i="2"/>
  <c r="BN37" i="2"/>
  <c r="BK38" i="2"/>
  <c r="BF38" i="2"/>
  <c r="BD38" i="2"/>
  <c r="AT38" i="2"/>
  <c r="BR35" i="2"/>
  <c r="BQ35" i="2"/>
  <c r="BP35" i="2"/>
  <c r="BM32" i="2"/>
  <c r="BM29" i="2" s="1"/>
  <c r="BM28" i="2" s="1"/>
  <c r="BL32" i="2"/>
  <c r="BL29" i="2" s="1"/>
  <c r="BL28" i="2" s="1"/>
  <c r="BI32" i="2"/>
  <c r="BI29" i="2" s="1"/>
  <c r="BI28" i="2" s="1"/>
  <c r="BH32" i="2"/>
  <c r="BH29" i="2" s="1"/>
  <c r="BH28" i="2" s="1"/>
  <c r="BG32" i="2"/>
  <c r="BG29" i="2" s="1"/>
  <c r="BG28" i="2" s="1"/>
  <c r="BF32" i="2"/>
  <c r="BF29" i="2" s="1"/>
  <c r="BF28" i="2" s="1"/>
  <c r="BE32" i="2"/>
  <c r="BE29" i="2" s="1"/>
  <c r="BE28" i="2" s="1"/>
  <c r="BD32" i="2"/>
  <c r="BC32" i="2"/>
  <c r="BC29" i="2" s="1"/>
  <c r="BA32" i="2"/>
  <c r="BB32" i="2" s="1"/>
  <c r="AZ32" i="2"/>
  <c r="AZ29" i="2" s="1"/>
  <c r="AZ28" i="2" s="1"/>
  <c r="AY32" i="2"/>
  <c r="AS32" i="2"/>
  <c r="BN31" i="2"/>
  <c r="BK31" i="2"/>
  <c r="BK32" i="2" s="1"/>
  <c r="BK29" i="2" s="1"/>
  <c r="BK28" i="2" s="1"/>
  <c r="AT31" i="2"/>
  <c r="AT32" i="2" s="1"/>
  <c r="AT29" i="2" s="1"/>
  <c r="AT28" i="2" s="1"/>
  <c r="BR30" i="2"/>
  <c r="BQ30" i="2"/>
  <c r="BP30" i="2"/>
  <c r="BJ29" i="2"/>
  <c r="BJ28" i="2" s="1"/>
  <c r="BM26" i="2"/>
  <c r="BL26" i="2"/>
  <c r="BJ26" i="2"/>
  <c r="BI26" i="2"/>
  <c r="BG26" i="2"/>
  <c r="BE26" i="2"/>
  <c r="BC26" i="2"/>
  <c r="BA26" i="2"/>
  <c r="AY26" i="2"/>
  <c r="BQ26" i="2" s="1"/>
  <c r="AX26" i="2"/>
  <c r="BR26" i="2" s="1"/>
  <c r="BP25" i="2"/>
  <c r="BP26" i="2" s="1"/>
  <c r="BO25" i="2"/>
  <c r="BK26" i="2"/>
  <c r="BH26" i="2"/>
  <c r="BF26" i="2"/>
  <c r="BD26" i="2"/>
  <c r="BB26" i="2"/>
  <c r="AZ26" i="2"/>
  <c r="BR24" i="2"/>
  <c r="BQ24" i="2"/>
  <c r="BP24" i="2"/>
  <c r="BM17" i="2"/>
  <c r="BM16" i="2" s="1"/>
  <c r="BM15" i="2" s="1"/>
  <c r="BJ23" i="2"/>
  <c r="BG23" i="2"/>
  <c r="BE23" i="2"/>
  <c r="AY23" i="2"/>
  <c r="AV22" i="2"/>
  <c r="AV21" i="2"/>
  <c r="BF23" i="2"/>
  <c r="AV19" i="2"/>
  <c r="BQ65" i="2" l="1"/>
  <c r="BR65" i="2"/>
  <c r="AY29" i="2"/>
  <c r="BQ50" i="2"/>
  <c r="BP76" i="2"/>
  <c r="AW56" i="2"/>
  <c r="M38" i="6"/>
  <c r="AW68" i="2"/>
  <c r="AW70" i="2"/>
  <c r="AW63" i="2"/>
  <c r="M37" i="6"/>
  <c r="AW31" i="2"/>
  <c r="AW32" i="2" s="1"/>
  <c r="AV32" i="2"/>
  <c r="AV29" i="2" s="1"/>
  <c r="AV28" i="2" s="1"/>
  <c r="AW25" i="2"/>
  <c r="AU65" i="2"/>
  <c r="C60" i="6" s="1"/>
  <c r="AW57" i="2"/>
  <c r="H52" i="6"/>
  <c r="AW61" i="2"/>
  <c r="H56" i="6"/>
  <c r="AW74" i="2"/>
  <c r="H69" i="6"/>
  <c r="BP72" i="2"/>
  <c r="H67" i="6"/>
  <c r="BK23" i="2"/>
  <c r="BK17" i="2" s="1"/>
  <c r="BK16" i="2" s="1"/>
  <c r="BK15" i="2" s="1"/>
  <c r="H17" i="6"/>
  <c r="BJ17" i="2"/>
  <c r="BJ16" i="2" s="1"/>
  <c r="BP68" i="2"/>
  <c r="C63" i="6"/>
  <c r="H19" i="6"/>
  <c r="AW22" i="2"/>
  <c r="H20" i="6"/>
  <c r="AU26" i="2"/>
  <c r="C23" i="6"/>
  <c r="AV53" i="2"/>
  <c r="H48" i="6"/>
  <c r="AW40" i="2"/>
  <c r="H36" i="6"/>
  <c r="AW52" i="2"/>
  <c r="BP74" i="2"/>
  <c r="BE17" i="2"/>
  <c r="BE16" i="2" s="1"/>
  <c r="BE15" i="2" s="1"/>
  <c r="BC34" i="2"/>
  <c r="BC33" i="2" s="1"/>
  <c r="BG17" i="2"/>
  <c r="BG16" i="2" s="1"/>
  <c r="BH16" i="2" s="1"/>
  <c r="BH15" i="2" s="1"/>
  <c r="BA59" i="2"/>
  <c r="AX59" i="2"/>
  <c r="BR59" i="2" s="1"/>
  <c r="AY17" i="2"/>
  <c r="AY16" i="2" s="1"/>
  <c r="AY15" i="2" s="1"/>
  <c r="BH23" i="2"/>
  <c r="BH17" i="2" s="1"/>
  <c r="BB23" i="2"/>
  <c r="BB17" i="2" s="1"/>
  <c r="BB16" i="2" s="1"/>
  <c r="BB15" i="2" s="1"/>
  <c r="AW21" i="2"/>
  <c r="BD29" i="2"/>
  <c r="BC28" i="2"/>
  <c r="BD28" i="2" s="1"/>
  <c r="AW42" i="2"/>
  <c r="AT56" i="2"/>
  <c r="BD58" i="2"/>
  <c r="BK59" i="2"/>
  <c r="BD59" i="2"/>
  <c r="BM34" i="2"/>
  <c r="BM33" i="2" s="1"/>
  <c r="BM27" i="2" s="1"/>
  <c r="BM14" i="2" s="1"/>
  <c r="BH58" i="2"/>
  <c r="AT59" i="2"/>
  <c r="BB59" i="2"/>
  <c r="BB34" i="2" s="1"/>
  <c r="AW19" i="2"/>
  <c r="AW44" i="2"/>
  <c r="BF49" i="2"/>
  <c r="BK58" i="2"/>
  <c r="AZ23" i="2"/>
  <c r="AZ17" i="2" s="1"/>
  <c r="AZ16" i="2" s="1"/>
  <c r="AZ15" i="2" s="1"/>
  <c r="AT47" i="2"/>
  <c r="BA47" i="2"/>
  <c r="BL34" i="2"/>
  <c r="BL33" i="2" s="1"/>
  <c r="BL27" i="2" s="1"/>
  <c r="AT57" i="2"/>
  <c r="AV58" i="2"/>
  <c r="BP58" i="2" s="1"/>
  <c r="BH59" i="2"/>
  <c r="BP69" i="2"/>
  <c r="BP71" i="2"/>
  <c r="BF17" i="2"/>
  <c r="AS29" i="2"/>
  <c r="AS28" i="2" s="1"/>
  <c r="AZ38" i="2"/>
  <c r="BK47" i="2"/>
  <c r="BC23" i="2"/>
  <c r="BC17" i="2" s="1"/>
  <c r="BC16" i="2" s="1"/>
  <c r="BC15" i="2" s="1"/>
  <c r="BD23" i="2"/>
  <c r="BD17" i="2" s="1"/>
  <c r="BD16" i="2" s="1"/>
  <c r="BD15" i="2" s="1"/>
  <c r="AV20" i="2"/>
  <c r="H18" i="6" s="1"/>
  <c r="BJ15" i="2"/>
  <c r="BA29" i="2"/>
  <c r="BP19" i="2"/>
  <c r="BN25" i="2"/>
  <c r="BN26" i="2" s="1"/>
  <c r="BO26" i="2"/>
  <c r="BI59" i="2"/>
  <c r="AZ62" i="2"/>
  <c r="AV38" i="2"/>
  <c r="AW37" i="2"/>
  <c r="AY47" i="2"/>
  <c r="AV47" i="2"/>
  <c r="AV26" i="2"/>
  <c r="AW43" i="2"/>
  <c r="AW45" i="2"/>
  <c r="BP56" i="2"/>
  <c r="BP57" i="2"/>
  <c r="AW76" i="2"/>
  <c r="BP70" i="2"/>
  <c r="AW65" i="2"/>
  <c r="T61" i="2"/>
  <c r="T60" i="2"/>
  <c r="T52" i="2"/>
  <c r="T40" i="2"/>
  <c r="T31" i="2"/>
  <c r="AY28" i="2" l="1"/>
  <c r="BQ59" i="2"/>
  <c r="BL17" i="2"/>
  <c r="BL16" i="2" s="1"/>
  <c r="BL15" i="2" s="1"/>
  <c r="BL14" i="2" s="1"/>
  <c r="BP32" i="2"/>
  <c r="BP29" i="2"/>
  <c r="BD34" i="2"/>
  <c r="BD33" i="2" s="1"/>
  <c r="BD27" i="2" s="1"/>
  <c r="BD14" i="2" s="1"/>
  <c r="BG50" i="2"/>
  <c r="BG34" i="2" s="1"/>
  <c r="BG33" i="2" s="1"/>
  <c r="BG27" i="2" s="1"/>
  <c r="BF16" i="2"/>
  <c r="BF15" i="2" s="1"/>
  <c r="BH49" i="2"/>
  <c r="BI49" i="2" s="1"/>
  <c r="AU49" i="2" s="1"/>
  <c r="C45" i="6" s="1"/>
  <c r="C46" i="6" s="1"/>
  <c r="BH34" i="2"/>
  <c r="BH33" i="2" s="1"/>
  <c r="BH27" i="2" s="1"/>
  <c r="BH14" i="2" s="1"/>
  <c r="BG15" i="2"/>
  <c r="BK34" i="2"/>
  <c r="BK33" i="2" s="1"/>
  <c r="BK27" i="2" s="1"/>
  <c r="BK14" i="2" s="1"/>
  <c r="BA34" i="2"/>
  <c r="AT58" i="2"/>
  <c r="AT34" i="2" s="1"/>
  <c r="AT33" i="2" s="1"/>
  <c r="AT27" i="2" s="1"/>
  <c r="BC27" i="2"/>
  <c r="BC14" i="2" s="1"/>
  <c r="J17" i="3" s="1"/>
  <c r="AY34" i="2"/>
  <c r="AW62" i="2"/>
  <c r="BP28" i="2"/>
  <c r="BB29" i="2"/>
  <c r="BA28" i="2"/>
  <c r="AW20" i="2"/>
  <c r="AV23" i="2"/>
  <c r="AW75" i="2"/>
  <c r="BP75" i="2"/>
  <c r="AZ59" i="2"/>
  <c r="AZ34" i="2" s="1"/>
  <c r="AZ33" i="2" s="1"/>
  <c r="AZ27" i="2" s="1"/>
  <c r="AZ14" i="2" s="1"/>
  <c r="BJ59" i="2"/>
  <c r="BJ34" i="2" s="1"/>
  <c r="BJ33" i="2" s="1"/>
  <c r="BJ27" i="2" s="1"/>
  <c r="BJ14" i="2" s="1"/>
  <c r="N17" i="3" s="1"/>
  <c r="C17" i="4"/>
  <c r="D17" i="4"/>
  <c r="E17" i="4"/>
  <c r="E16" i="4" s="1"/>
  <c r="F17" i="4"/>
  <c r="F16" i="4" s="1"/>
  <c r="G17" i="4"/>
  <c r="H17" i="4"/>
  <c r="I17" i="4"/>
  <c r="I16" i="4" s="1"/>
  <c r="J17" i="4"/>
  <c r="M17" i="4"/>
  <c r="N17" i="4"/>
  <c r="C16" i="4"/>
  <c r="D16" i="4"/>
  <c r="G16" i="4"/>
  <c r="H16" i="4"/>
  <c r="P17" i="4"/>
  <c r="Q17" i="4"/>
  <c r="R17" i="4"/>
  <c r="S23" i="4"/>
  <c r="T23" i="4"/>
  <c r="T25" i="4" s="1"/>
  <c r="U23" i="4"/>
  <c r="V23" i="4"/>
  <c r="BH24" i="4"/>
  <c r="BI24" i="4"/>
  <c r="BJ24" i="4"/>
  <c r="BK24" i="4"/>
  <c r="BH26" i="4"/>
  <c r="BI26" i="4"/>
  <c r="BJ26" i="4"/>
  <c r="BK26" i="4"/>
  <c r="BH27" i="4"/>
  <c r="BH28" i="4" s="1"/>
  <c r="BI27" i="4"/>
  <c r="BI28" i="4" s="1"/>
  <c r="BJ27" i="4"/>
  <c r="BJ28" i="4" s="1"/>
  <c r="BK27" i="4"/>
  <c r="BK28" i="4" s="1"/>
  <c r="BH23" i="4"/>
  <c r="BI23" i="4"/>
  <c r="BJ23" i="4"/>
  <c r="BK23" i="4"/>
  <c r="AM17" i="4"/>
  <c r="AI25" i="4"/>
  <c r="AJ28" i="4"/>
  <c r="AK28" i="4"/>
  <c r="AL28" i="4"/>
  <c r="AM28" i="4"/>
  <c r="AI28" i="4"/>
  <c r="AQ27" i="4"/>
  <c r="AQ28" i="4" s="1"/>
  <c r="AQ17" i="4" s="1"/>
  <c r="AP27" i="4"/>
  <c r="AP28" i="4" s="1"/>
  <c r="AP17" i="4" s="1"/>
  <c r="AO27" i="4"/>
  <c r="AO28" i="4" s="1"/>
  <c r="AO17" i="4" s="1"/>
  <c r="AN27" i="4"/>
  <c r="AN28" i="4" s="1"/>
  <c r="BI50" i="2" l="1"/>
  <c r="BI34" i="2" s="1"/>
  <c r="BI33" i="2" s="1"/>
  <c r="BI27" i="2" s="1"/>
  <c r="AU50" i="2"/>
  <c r="BG14" i="2"/>
  <c r="L17" i="3" s="1"/>
  <c r="AW49" i="2"/>
  <c r="H45" i="6"/>
  <c r="H46" i="6" s="1"/>
  <c r="AV50" i="2"/>
  <c r="BA33" i="2"/>
  <c r="BE47" i="2"/>
  <c r="BF47" i="2"/>
  <c r="BF34" i="2" s="1"/>
  <c r="BF33" i="2" s="1"/>
  <c r="BF27" i="2" s="1"/>
  <c r="BF14" i="2" s="1"/>
  <c r="BB28" i="2"/>
  <c r="AY33" i="2"/>
  <c r="BP73" i="2"/>
  <c r="AW73" i="2"/>
  <c r="AU59" i="2"/>
  <c r="AV17" i="2"/>
  <c r="AV59" i="2"/>
  <c r="AN53" i="4"/>
  <c r="AO53" i="4"/>
  <c r="AP53" i="4"/>
  <c r="AQ53" i="4"/>
  <c r="A74" i="4"/>
  <c r="A75" i="4"/>
  <c r="A76" i="4"/>
  <c r="A65" i="4"/>
  <c r="A66" i="4"/>
  <c r="A67" i="4"/>
  <c r="A68" i="4" s="1"/>
  <c r="A69" i="4" s="1"/>
  <c r="A70" i="4" s="1"/>
  <c r="A71" i="4" s="1"/>
  <c r="A62" i="4"/>
  <c r="A63" i="4"/>
  <c r="A64" i="4"/>
  <c r="A61" i="4"/>
  <c r="A60" i="4"/>
  <c r="A50" i="4"/>
  <c r="A44" i="4"/>
  <c r="A45" i="4"/>
  <c r="A46" i="4"/>
  <c r="A47" i="4" s="1"/>
  <c r="A43" i="4"/>
  <c r="S71" i="4"/>
  <c r="T71" i="4"/>
  <c r="U71" i="4"/>
  <c r="V71" i="4"/>
  <c r="AN71" i="4"/>
  <c r="AO71" i="4"/>
  <c r="AP71" i="4"/>
  <c r="AQ71" i="4"/>
  <c r="S72" i="4"/>
  <c r="T72" i="4"/>
  <c r="U72" i="4"/>
  <c r="V72" i="4"/>
  <c r="AN72" i="4"/>
  <c r="AO72" i="4"/>
  <c r="AP72" i="4"/>
  <c r="AQ72" i="4"/>
  <c r="S73" i="4"/>
  <c r="T73" i="4"/>
  <c r="U73" i="4"/>
  <c r="V73" i="4"/>
  <c r="AN73" i="4"/>
  <c r="AO73" i="4"/>
  <c r="AP73" i="4"/>
  <c r="AQ73" i="4"/>
  <c r="S74" i="4"/>
  <c r="T74" i="4"/>
  <c r="U74" i="4"/>
  <c r="V74" i="4"/>
  <c r="AN74" i="4"/>
  <c r="AO74" i="4"/>
  <c r="AP74" i="4"/>
  <c r="AQ74" i="4"/>
  <c r="S75" i="4"/>
  <c r="T75" i="4"/>
  <c r="U75" i="4"/>
  <c r="V75" i="4"/>
  <c r="AN75" i="4"/>
  <c r="AO75" i="4"/>
  <c r="AP75" i="4"/>
  <c r="AQ75" i="4"/>
  <c r="S76" i="4"/>
  <c r="T76" i="4"/>
  <c r="U76" i="4"/>
  <c r="V76" i="4"/>
  <c r="AN76" i="4"/>
  <c r="AO76" i="4"/>
  <c r="AP76" i="4"/>
  <c r="AQ76" i="4"/>
  <c r="CB71" i="4"/>
  <c r="CC71" i="4"/>
  <c r="CD71" i="4"/>
  <c r="CE71" i="4"/>
  <c r="CB72" i="4"/>
  <c r="CC72" i="4"/>
  <c r="CD72" i="4"/>
  <c r="CE72" i="4"/>
  <c r="CB73" i="4"/>
  <c r="CC73" i="4"/>
  <c r="CD73" i="4"/>
  <c r="CE73" i="4"/>
  <c r="CB74" i="4"/>
  <c r="CC74" i="4"/>
  <c r="CD74" i="4"/>
  <c r="CE74" i="4"/>
  <c r="CB75" i="4"/>
  <c r="CC75" i="4"/>
  <c r="CD75" i="4"/>
  <c r="CE75" i="4"/>
  <c r="CB76" i="4"/>
  <c r="CC76" i="4"/>
  <c r="CD76" i="4"/>
  <c r="CE76" i="4"/>
  <c r="BJ71" i="4"/>
  <c r="BK71" i="4"/>
  <c r="BJ72" i="4"/>
  <c r="BK72" i="4"/>
  <c r="BJ73" i="4"/>
  <c r="BK73" i="4"/>
  <c r="BJ74" i="4"/>
  <c r="BK74" i="4"/>
  <c r="BJ75" i="4"/>
  <c r="BK75" i="4"/>
  <c r="BJ76" i="4"/>
  <c r="BK76" i="4"/>
  <c r="BI71" i="4"/>
  <c r="BI72" i="4"/>
  <c r="BI73" i="4"/>
  <c r="BI74" i="4"/>
  <c r="BI75" i="4"/>
  <c r="BI76" i="4"/>
  <c r="BH71" i="4"/>
  <c r="BH72" i="4"/>
  <c r="BH73" i="4"/>
  <c r="BH74" i="4"/>
  <c r="BH75" i="4"/>
  <c r="BH76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60" i="4"/>
  <c r="B57" i="4"/>
  <c r="B56" i="4"/>
  <c r="O28" i="4"/>
  <c r="O17" i="4"/>
  <c r="S27" i="4"/>
  <c r="AV34" i="2" l="1"/>
  <c r="AV33" i="2" s="1"/>
  <c r="AV27" i="2" s="1"/>
  <c r="BA27" i="2"/>
  <c r="BB27" i="2"/>
  <c r="AV16" i="2"/>
  <c r="AY27" i="2"/>
  <c r="BE34" i="2"/>
  <c r="BE33" i="2" s="1"/>
  <c r="BE27" i="2" s="1"/>
  <c r="BE14" i="2" s="1"/>
  <c r="K13" i="3" s="1"/>
  <c r="A72" i="4"/>
  <c r="BC36" i="4"/>
  <c r="BB34" i="4"/>
  <c r="BC34" i="4"/>
  <c r="AY14" i="2" l="1"/>
  <c r="H17" i="3" s="1"/>
  <c r="AV15" i="2"/>
  <c r="A73" i="4"/>
  <c r="B27" i="4"/>
  <c r="B28" i="4"/>
  <c r="B26" i="4"/>
  <c r="AV14" i="2" l="1"/>
  <c r="B22" i="4"/>
  <c r="B23" i="4"/>
  <c r="B24" i="4"/>
  <c r="B21" i="4"/>
  <c r="F17" i="3" l="1"/>
  <c r="B34" i="5"/>
  <c r="K54" i="6"/>
  <c r="J54" i="6"/>
  <c r="L54" i="6"/>
  <c r="I54" i="6"/>
  <c r="S69" i="2" l="1"/>
  <c r="T69" i="2" s="1"/>
  <c r="P64" i="6" l="1"/>
  <c r="P65" i="6"/>
  <c r="J34" i="6"/>
  <c r="K34" i="6"/>
  <c r="L34" i="6"/>
  <c r="D43" i="6"/>
  <c r="E43" i="6"/>
  <c r="F43" i="6"/>
  <c r="G43" i="6"/>
  <c r="D49" i="6"/>
  <c r="E49" i="6"/>
  <c r="F49" i="6"/>
  <c r="G49" i="6"/>
  <c r="I49" i="6"/>
  <c r="J49" i="6"/>
  <c r="K49" i="6"/>
  <c r="L49" i="6"/>
  <c r="AI26" i="2" l="1"/>
  <c r="AK26" i="2"/>
  <c r="AL26" i="2"/>
  <c r="AQ26" i="2"/>
  <c r="W23" i="2"/>
  <c r="AC23" i="2"/>
  <c r="AE23" i="2"/>
  <c r="AH23" i="2"/>
  <c r="W26" i="2"/>
  <c r="Y26" i="2"/>
  <c r="AA26" i="2"/>
  <c r="AC26" i="2"/>
  <c r="AE26" i="2"/>
  <c r="AG26" i="2"/>
  <c r="AH26" i="2"/>
  <c r="U26" i="2"/>
  <c r="AC76" i="2"/>
  <c r="Y75" i="2"/>
  <c r="Y74" i="2"/>
  <c r="Y73" i="2"/>
  <c r="Y72" i="2"/>
  <c r="U31" i="2"/>
  <c r="U57" i="2"/>
  <c r="U56" i="2"/>
  <c r="U52" i="2"/>
  <c r="U40" i="2"/>
  <c r="U19" i="2"/>
  <c r="Y41" i="2"/>
  <c r="AE17" i="2" l="1"/>
  <c r="AC17" i="2"/>
  <c r="AH17" i="2"/>
  <c r="W17" i="2"/>
  <c r="AP74" i="2"/>
  <c r="AP72" i="2"/>
  <c r="AP71" i="2"/>
  <c r="AP70" i="2"/>
  <c r="AP69" i="2"/>
  <c r="AP68" i="2"/>
  <c r="AP67" i="2"/>
  <c r="BP67" i="2" s="1"/>
  <c r="AP66" i="2"/>
  <c r="BP66" i="2" s="1"/>
  <c r="AP65" i="2"/>
  <c r="AP64" i="2"/>
  <c r="AP63" i="2"/>
  <c r="AP62" i="2"/>
  <c r="AP61" i="2"/>
  <c r="AP60" i="2"/>
  <c r="AP52" i="2"/>
  <c r="AS53" i="2" s="1"/>
  <c r="BP53" i="2" s="1"/>
  <c r="AP57" i="2"/>
  <c r="AP56" i="2"/>
  <c r="AP37" i="2"/>
  <c r="AP45" i="2"/>
  <c r="AP44" i="2"/>
  <c r="AP43" i="2"/>
  <c r="AP42" i="2"/>
  <c r="AP41" i="2"/>
  <c r="AP40" i="2"/>
  <c r="AP25" i="2"/>
  <c r="AP26" i="2" s="1"/>
  <c r="AQ76" i="2"/>
  <c r="AQ75" i="2"/>
  <c r="AQ74" i="2"/>
  <c r="AQ73" i="2"/>
  <c r="AQ72" i="2"/>
  <c r="AQ71" i="2"/>
  <c r="AQ70" i="2"/>
  <c r="AQ69" i="2"/>
  <c r="AQ68" i="2"/>
  <c r="AQ67" i="2"/>
  <c r="AQ66" i="2"/>
  <c r="AQ64" i="2"/>
  <c r="AQ63" i="2"/>
  <c r="AQ62" i="2"/>
  <c r="AO69" i="2"/>
  <c r="AN71" i="2" l="1"/>
  <c r="AM76" i="2" l="1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57" i="2"/>
  <c r="AM56" i="2"/>
  <c r="AM52" i="2"/>
  <c r="AM49" i="2"/>
  <c r="AM45" i="2"/>
  <c r="AM44" i="2"/>
  <c r="AM43" i="2"/>
  <c r="AM42" i="2"/>
  <c r="AM41" i="2"/>
  <c r="AM40" i="2"/>
  <c r="AM37" i="2"/>
  <c r="AM31" i="2"/>
  <c r="AM22" i="2"/>
  <c r="AM21" i="2"/>
  <c r="AM20" i="2"/>
  <c r="AM19" i="2"/>
  <c r="AN25" i="2"/>
  <c r="AN26" i="2" s="1"/>
  <c r="AM25" i="2" l="1"/>
  <c r="AM26" i="2" s="1"/>
  <c r="AK70" i="2"/>
  <c r="AJ70" i="2" s="1"/>
  <c r="AJ20" i="2"/>
  <c r="AJ76" i="2"/>
  <c r="AJ75" i="2"/>
  <c r="AJ74" i="2"/>
  <c r="AJ73" i="2"/>
  <c r="AJ72" i="2"/>
  <c r="AJ71" i="2"/>
  <c r="AJ69" i="2"/>
  <c r="AJ68" i="2"/>
  <c r="AJ67" i="2"/>
  <c r="AJ66" i="2"/>
  <c r="AJ65" i="2"/>
  <c r="AJ64" i="2"/>
  <c r="AJ63" i="2"/>
  <c r="AJ62" i="2"/>
  <c r="AJ61" i="2"/>
  <c r="AJ60" i="2"/>
  <c r="AJ57" i="2"/>
  <c r="AJ56" i="2"/>
  <c r="AJ52" i="2"/>
  <c r="AJ49" i="2"/>
  <c r="AJ45" i="2"/>
  <c r="AJ44" i="2"/>
  <c r="AJ43" i="2"/>
  <c r="AJ42" i="2"/>
  <c r="AJ41" i="2"/>
  <c r="AJ40" i="2"/>
  <c r="AJ37" i="2"/>
  <c r="AJ31" i="2"/>
  <c r="AJ25" i="2"/>
  <c r="AJ26" i="2" s="1"/>
  <c r="AJ21" i="2"/>
  <c r="AJ22" i="2"/>
  <c r="S19" i="2" l="1"/>
  <c r="S21" i="2"/>
  <c r="T21" i="2" s="1"/>
  <c r="S22" i="2"/>
  <c r="T22" i="2" s="1"/>
  <c r="T19" i="2" l="1"/>
  <c r="AK19" i="2"/>
  <c r="AT23" i="2" l="1"/>
  <c r="AJ19" i="2"/>
  <c r="AJ23" i="2" s="1"/>
  <c r="AJ17" i="2" s="1"/>
  <c r="AK23" i="2"/>
  <c r="AK17" i="2" s="1"/>
  <c r="AT26" i="2" l="1"/>
  <c r="AT17" i="2"/>
  <c r="AT16" i="2" s="1"/>
  <c r="AT15" i="2" s="1"/>
  <c r="AT14" i="2" s="1"/>
  <c r="E30" i="3"/>
  <c r="Q26" i="2"/>
  <c r="Q71" i="2"/>
  <c r="Q63" i="2"/>
  <c r="AI63" i="2" s="1"/>
  <c r="C34" i="6"/>
  <c r="Q19" i="6"/>
  <c r="P19" i="6"/>
  <c r="P20" i="6"/>
  <c r="O19" i="6"/>
  <c r="O20" i="6"/>
  <c r="N19" i="6"/>
  <c r="N20" i="6"/>
  <c r="Q67" i="6"/>
  <c r="Q66" i="6"/>
  <c r="O67" i="6"/>
  <c r="Q69" i="6"/>
  <c r="C42" i="6"/>
  <c r="I53" i="6"/>
  <c r="J53" i="6"/>
  <c r="K53" i="6"/>
  <c r="L53" i="6"/>
  <c r="D53" i="6"/>
  <c r="E53" i="6"/>
  <c r="F53" i="6"/>
  <c r="G53" i="6"/>
  <c r="M56" i="6"/>
  <c r="CE70" i="4"/>
  <c r="CD70" i="4"/>
  <c r="CC70" i="4"/>
  <c r="CB70" i="4"/>
  <c r="BK70" i="4"/>
  <c r="BJ70" i="4"/>
  <c r="BI70" i="4"/>
  <c r="BH70" i="4"/>
  <c r="AQ70" i="4"/>
  <c r="AP70" i="4"/>
  <c r="AO70" i="4"/>
  <c r="AN70" i="4"/>
  <c r="V70" i="4"/>
  <c r="U70" i="4"/>
  <c r="T70" i="4"/>
  <c r="S70" i="4"/>
  <c r="CE69" i="4"/>
  <c r="CD69" i="4"/>
  <c r="CC69" i="4"/>
  <c r="CB69" i="4"/>
  <c r="BK69" i="4"/>
  <c r="BJ69" i="4"/>
  <c r="BI69" i="4"/>
  <c r="BH69" i="4"/>
  <c r="AQ69" i="4"/>
  <c r="AP69" i="4"/>
  <c r="AO69" i="4"/>
  <c r="AN69" i="4"/>
  <c r="V69" i="4"/>
  <c r="U69" i="4"/>
  <c r="T69" i="4"/>
  <c r="S69" i="4"/>
  <c r="CE68" i="4"/>
  <c r="CD68" i="4"/>
  <c r="CC68" i="4"/>
  <c r="CB68" i="4"/>
  <c r="BK68" i="4"/>
  <c r="BJ68" i="4"/>
  <c r="BI68" i="4"/>
  <c r="BH68" i="4"/>
  <c r="AQ68" i="4"/>
  <c r="AP68" i="4"/>
  <c r="AO68" i="4"/>
  <c r="AN68" i="4"/>
  <c r="V68" i="4"/>
  <c r="U68" i="4"/>
  <c r="T68" i="4"/>
  <c r="S68" i="4"/>
  <c r="CE67" i="4"/>
  <c r="CD67" i="4"/>
  <c r="CC67" i="4"/>
  <c r="CB67" i="4"/>
  <c r="BK67" i="4"/>
  <c r="BJ67" i="4"/>
  <c r="BI67" i="4"/>
  <c r="BH67" i="4"/>
  <c r="AQ67" i="4"/>
  <c r="AP67" i="4"/>
  <c r="AO67" i="4"/>
  <c r="AN67" i="4"/>
  <c r="V67" i="4"/>
  <c r="U67" i="4"/>
  <c r="T67" i="4"/>
  <c r="S67" i="4"/>
  <c r="CE65" i="4"/>
  <c r="CD65" i="4"/>
  <c r="CC65" i="4"/>
  <c r="CB65" i="4"/>
  <c r="BK65" i="4"/>
  <c r="BJ65" i="4"/>
  <c r="BI65" i="4"/>
  <c r="BH65" i="4"/>
  <c r="AQ65" i="4"/>
  <c r="AO65" i="4"/>
  <c r="AN65" i="4"/>
  <c r="V65" i="4"/>
  <c r="U65" i="4"/>
  <c r="T65" i="4"/>
  <c r="S65" i="4"/>
  <c r="CE64" i="4"/>
  <c r="CD64" i="4"/>
  <c r="CC64" i="4"/>
  <c r="CB64" i="4"/>
  <c r="BK64" i="4"/>
  <c r="BJ64" i="4"/>
  <c r="BI64" i="4"/>
  <c r="BH64" i="4"/>
  <c r="AQ64" i="4"/>
  <c r="AP64" i="4"/>
  <c r="AO64" i="4"/>
  <c r="AN64" i="4"/>
  <c r="V64" i="4"/>
  <c r="U64" i="4"/>
  <c r="T64" i="4"/>
  <c r="S64" i="4"/>
  <c r="CE63" i="4"/>
  <c r="CD63" i="4"/>
  <c r="CC63" i="4"/>
  <c r="CB63" i="4"/>
  <c r="BK63" i="4"/>
  <c r="BJ63" i="4"/>
  <c r="BI63" i="4"/>
  <c r="BH63" i="4"/>
  <c r="AQ63" i="4"/>
  <c r="AP63" i="4"/>
  <c r="AO63" i="4"/>
  <c r="AN63" i="4"/>
  <c r="V63" i="4"/>
  <c r="U63" i="4"/>
  <c r="T63" i="4"/>
  <c r="S63" i="4"/>
  <c r="CE62" i="4"/>
  <c r="CD62" i="4"/>
  <c r="CC62" i="4"/>
  <c r="CB62" i="4"/>
  <c r="BK62" i="4"/>
  <c r="BJ62" i="4"/>
  <c r="BI62" i="4"/>
  <c r="BH62" i="4"/>
  <c r="AP62" i="4"/>
  <c r="AO62" i="4"/>
  <c r="AN62" i="4"/>
  <c r="V62" i="4"/>
  <c r="U62" i="4"/>
  <c r="T62" i="4"/>
  <c r="S62" i="4"/>
  <c r="CE61" i="4"/>
  <c r="CD61" i="4"/>
  <c r="CC61" i="4"/>
  <c r="CB61" i="4"/>
  <c r="BK61" i="4"/>
  <c r="BJ61" i="4"/>
  <c r="BI61" i="4"/>
  <c r="BH61" i="4"/>
  <c r="AQ61" i="4"/>
  <c r="AP61" i="4"/>
  <c r="AO61" i="4"/>
  <c r="AN61" i="4"/>
  <c r="V61" i="4"/>
  <c r="U61" i="4"/>
  <c r="T61" i="4"/>
  <c r="S61" i="4"/>
  <c r="CE60" i="4"/>
  <c r="CD60" i="4"/>
  <c r="CC60" i="4"/>
  <c r="CB60" i="4"/>
  <c r="BK60" i="4"/>
  <c r="BJ60" i="4"/>
  <c r="BI60" i="4"/>
  <c r="BH60" i="4"/>
  <c r="AQ60" i="4"/>
  <c r="AP60" i="4"/>
  <c r="AO60" i="4"/>
  <c r="AN60" i="4"/>
  <c r="V60" i="4"/>
  <c r="U60" i="4"/>
  <c r="T60" i="4"/>
  <c r="S60" i="4"/>
  <c r="AQ59" i="4"/>
  <c r="AP59" i="4"/>
  <c r="AO59" i="4"/>
  <c r="AN59" i="4"/>
  <c r="CE58" i="4"/>
  <c r="CD58" i="4"/>
  <c r="CC58" i="4"/>
  <c r="CB58" i="4"/>
  <c r="AQ58" i="4"/>
  <c r="AP58" i="4"/>
  <c r="AO58" i="4"/>
  <c r="AN58" i="4"/>
  <c r="CE57" i="4"/>
  <c r="CD57" i="4"/>
  <c r="CC57" i="4"/>
  <c r="CB57" i="4"/>
  <c r="BK57" i="4"/>
  <c r="BJ57" i="4"/>
  <c r="BI57" i="4"/>
  <c r="BH57" i="4"/>
  <c r="AQ57" i="4"/>
  <c r="AP57" i="4"/>
  <c r="AO57" i="4"/>
  <c r="AN57" i="4"/>
  <c r="V57" i="4"/>
  <c r="U57" i="4"/>
  <c r="T57" i="4"/>
  <c r="S57" i="4"/>
  <c r="CE56" i="4"/>
  <c r="CD56" i="4"/>
  <c r="CC56" i="4"/>
  <c r="CB56" i="4"/>
  <c r="BK56" i="4"/>
  <c r="BJ56" i="4"/>
  <c r="BI56" i="4"/>
  <c r="BH56" i="4"/>
  <c r="AQ56" i="4"/>
  <c r="AP56" i="4"/>
  <c r="AO56" i="4"/>
  <c r="AN56" i="4"/>
  <c r="V56" i="4"/>
  <c r="U56" i="4"/>
  <c r="T56" i="4"/>
  <c r="S56" i="4"/>
  <c r="CE55" i="4"/>
  <c r="CD55" i="4"/>
  <c r="CC55" i="4"/>
  <c r="CB55" i="4"/>
  <c r="BK55" i="4"/>
  <c r="BJ55" i="4"/>
  <c r="BI55" i="4"/>
  <c r="BH55" i="4"/>
  <c r="AQ55" i="4"/>
  <c r="AP55" i="4"/>
  <c r="AO55" i="4"/>
  <c r="AN55" i="4"/>
  <c r="V55" i="4"/>
  <c r="U55" i="4"/>
  <c r="T55" i="4"/>
  <c r="S55" i="4"/>
  <c r="CE54" i="4"/>
  <c r="CD54" i="4"/>
  <c r="CC54" i="4"/>
  <c r="CB54" i="4"/>
  <c r="AQ54" i="4"/>
  <c r="AP54" i="4"/>
  <c r="AO54" i="4"/>
  <c r="AN54" i="4"/>
  <c r="CE53" i="4"/>
  <c r="CD53" i="4"/>
  <c r="CC53" i="4"/>
  <c r="CB53" i="4"/>
  <c r="BK53" i="4"/>
  <c r="BJ53" i="4"/>
  <c r="BI53" i="4"/>
  <c r="BH53" i="4"/>
  <c r="V53" i="4"/>
  <c r="U53" i="4"/>
  <c r="T53" i="4"/>
  <c r="S53" i="4"/>
  <c r="CE52" i="4"/>
  <c r="CD52" i="4"/>
  <c r="CC52" i="4"/>
  <c r="CB52" i="4"/>
  <c r="BK52" i="4"/>
  <c r="BJ52" i="4"/>
  <c r="BI52" i="4"/>
  <c r="BH52" i="4"/>
  <c r="AQ52" i="4"/>
  <c r="AP52" i="4"/>
  <c r="AO52" i="4"/>
  <c r="AN52" i="4"/>
  <c r="V52" i="4"/>
  <c r="U52" i="4"/>
  <c r="T52" i="4"/>
  <c r="S52" i="4"/>
  <c r="CE51" i="4"/>
  <c r="CD51" i="4"/>
  <c r="CC51" i="4"/>
  <c r="CB51" i="4"/>
  <c r="AQ51" i="4"/>
  <c r="AP51" i="4"/>
  <c r="AO51" i="4"/>
  <c r="AN51" i="4"/>
  <c r="CE50" i="4"/>
  <c r="CD50" i="4"/>
  <c r="CC50" i="4"/>
  <c r="CB50" i="4"/>
  <c r="BK50" i="4"/>
  <c r="BJ50" i="4"/>
  <c r="BI50" i="4"/>
  <c r="BH50" i="4"/>
  <c r="AQ50" i="4"/>
  <c r="AP50" i="4"/>
  <c r="AO50" i="4"/>
  <c r="AN50" i="4"/>
  <c r="V50" i="4"/>
  <c r="U50" i="4"/>
  <c r="T50" i="4"/>
  <c r="CE49" i="4"/>
  <c r="CD49" i="4"/>
  <c r="CC49" i="4"/>
  <c r="CB49" i="4"/>
  <c r="BK49" i="4"/>
  <c r="BJ49" i="4"/>
  <c r="BI49" i="4"/>
  <c r="BH49" i="4"/>
  <c r="AQ49" i="4"/>
  <c r="AP49" i="4"/>
  <c r="AO49" i="4"/>
  <c r="AN49" i="4"/>
  <c r="V49" i="4"/>
  <c r="U49" i="4"/>
  <c r="T49" i="4"/>
  <c r="S49" i="4"/>
  <c r="CE48" i="4"/>
  <c r="CD48" i="4"/>
  <c r="CC48" i="4"/>
  <c r="CB48" i="4"/>
  <c r="AQ48" i="4"/>
  <c r="AP48" i="4"/>
  <c r="AO48" i="4"/>
  <c r="AN48" i="4"/>
  <c r="CE47" i="4"/>
  <c r="CD47" i="4"/>
  <c r="CC47" i="4"/>
  <c r="CB47" i="4"/>
  <c r="BK47" i="4"/>
  <c r="BJ47" i="4"/>
  <c r="BI47" i="4"/>
  <c r="BH47" i="4"/>
  <c r="AQ47" i="4"/>
  <c r="AP47" i="4"/>
  <c r="AO47" i="4"/>
  <c r="AN47" i="4"/>
  <c r="V47" i="4"/>
  <c r="U47" i="4"/>
  <c r="T47" i="4"/>
  <c r="S47" i="4"/>
  <c r="CE46" i="4"/>
  <c r="CD46" i="4"/>
  <c r="CC46" i="4"/>
  <c r="CB46" i="4"/>
  <c r="BK46" i="4"/>
  <c r="BJ46" i="4"/>
  <c r="BI46" i="4"/>
  <c r="BH46" i="4"/>
  <c r="AQ46" i="4"/>
  <c r="AP46" i="4"/>
  <c r="AO46" i="4"/>
  <c r="AN46" i="4"/>
  <c r="V46" i="4"/>
  <c r="U46" i="4"/>
  <c r="T46" i="4"/>
  <c r="S46" i="4"/>
  <c r="CE45" i="4"/>
  <c r="CD45" i="4"/>
  <c r="CC45" i="4"/>
  <c r="CB45" i="4"/>
  <c r="BK45" i="4"/>
  <c r="BJ45" i="4"/>
  <c r="BI45" i="4"/>
  <c r="BH45" i="4"/>
  <c r="AQ45" i="4"/>
  <c r="AP45" i="4"/>
  <c r="AO45" i="4"/>
  <c r="AN45" i="4"/>
  <c r="V45" i="4"/>
  <c r="U45" i="4"/>
  <c r="T45" i="4"/>
  <c r="S45" i="4"/>
  <c r="CE44" i="4"/>
  <c r="CD44" i="4"/>
  <c r="CC44" i="4"/>
  <c r="CB44" i="4"/>
  <c r="BK44" i="4"/>
  <c r="BJ44" i="4"/>
  <c r="BI44" i="4"/>
  <c r="BH44" i="4"/>
  <c r="AQ44" i="4"/>
  <c r="AP44" i="4"/>
  <c r="AO44" i="4"/>
  <c r="AN44" i="4"/>
  <c r="V44" i="4"/>
  <c r="U44" i="4"/>
  <c r="T44" i="4"/>
  <c r="S44" i="4"/>
  <c r="CE43" i="4"/>
  <c r="CD43" i="4"/>
  <c r="CC43" i="4"/>
  <c r="CB43" i="4"/>
  <c r="BK43" i="4"/>
  <c r="BJ43" i="4"/>
  <c r="BI43" i="4"/>
  <c r="BH43" i="4"/>
  <c r="AQ43" i="4"/>
  <c r="AP43" i="4"/>
  <c r="AO43" i="4"/>
  <c r="AN43" i="4"/>
  <c r="V43" i="4"/>
  <c r="U43" i="4"/>
  <c r="T43" i="4"/>
  <c r="S43" i="4"/>
  <c r="CE42" i="4"/>
  <c r="CD42" i="4"/>
  <c r="CC42" i="4"/>
  <c r="CB42" i="4"/>
  <c r="BK42" i="4"/>
  <c r="BJ42" i="4"/>
  <c r="BI42" i="4"/>
  <c r="BH42" i="4"/>
  <c r="AQ42" i="4"/>
  <c r="AP42" i="4"/>
  <c r="AO42" i="4"/>
  <c r="AN42" i="4"/>
  <c r="V42" i="4"/>
  <c r="U42" i="4"/>
  <c r="T42" i="4"/>
  <c r="S42" i="4"/>
  <c r="CE41" i="4"/>
  <c r="CD41" i="4"/>
  <c r="CC41" i="4"/>
  <c r="CB41" i="4"/>
  <c r="BK41" i="4"/>
  <c r="BJ41" i="4"/>
  <c r="BI41" i="4"/>
  <c r="BH41" i="4"/>
  <c r="AQ41" i="4"/>
  <c r="AP41" i="4"/>
  <c r="AO41" i="4"/>
  <c r="AN41" i="4"/>
  <c r="V41" i="4"/>
  <c r="U41" i="4"/>
  <c r="T41" i="4"/>
  <c r="S41" i="4"/>
  <c r="CE40" i="4"/>
  <c r="CD40" i="4"/>
  <c r="CC40" i="4"/>
  <c r="CB40" i="4"/>
  <c r="AQ40" i="4"/>
  <c r="AP40" i="4"/>
  <c r="AO40" i="4"/>
  <c r="AN40" i="4"/>
  <c r="CE39" i="4"/>
  <c r="CD39" i="4"/>
  <c r="CC39" i="4"/>
  <c r="CB39" i="4"/>
  <c r="BK39" i="4"/>
  <c r="BK40" i="4" s="1"/>
  <c r="BJ39" i="4"/>
  <c r="BJ40" i="4" s="1"/>
  <c r="BI39" i="4"/>
  <c r="BI40" i="4" s="1"/>
  <c r="BH39" i="4"/>
  <c r="BH40" i="4" s="1"/>
  <c r="AQ39" i="4"/>
  <c r="AP39" i="4"/>
  <c r="AO39" i="4"/>
  <c r="AN39" i="4"/>
  <c r="V39" i="4"/>
  <c r="V40" i="4" s="1"/>
  <c r="U39" i="4"/>
  <c r="U40" i="4" s="1"/>
  <c r="T39" i="4"/>
  <c r="T40" i="4" s="1"/>
  <c r="S39" i="4"/>
  <c r="S40" i="4" s="1"/>
  <c r="CE37" i="4"/>
  <c r="CD37" i="4"/>
  <c r="CC37" i="4"/>
  <c r="CB37" i="4"/>
  <c r="BK37" i="4"/>
  <c r="BJ37" i="4"/>
  <c r="BI37" i="4"/>
  <c r="BH37" i="4"/>
  <c r="AQ37" i="4"/>
  <c r="AP37" i="4"/>
  <c r="AO37" i="4"/>
  <c r="AN37" i="4"/>
  <c r="V37" i="4"/>
  <c r="U37" i="4"/>
  <c r="T37" i="4"/>
  <c r="S37" i="4"/>
  <c r="CE36" i="4"/>
  <c r="CD36" i="4"/>
  <c r="CC36" i="4"/>
  <c r="CB36" i="4"/>
  <c r="BK36" i="4"/>
  <c r="AQ36" i="4"/>
  <c r="AP36" i="4"/>
  <c r="AO36" i="4"/>
  <c r="AN36" i="4"/>
  <c r="CE34" i="4"/>
  <c r="CD34" i="4"/>
  <c r="CC34" i="4"/>
  <c r="CB34" i="4"/>
  <c r="BK34" i="4"/>
  <c r="BJ34" i="4"/>
  <c r="BH34" i="4"/>
  <c r="BA34" i="4"/>
  <c r="BI34" i="4" s="1"/>
  <c r="AZ34" i="4"/>
  <c r="AQ34" i="4"/>
  <c r="AP34" i="4"/>
  <c r="AO34" i="4"/>
  <c r="AN34" i="4"/>
  <c r="CE33" i="4"/>
  <c r="CD33" i="4"/>
  <c r="CC33" i="4"/>
  <c r="CB33" i="4"/>
  <c r="BK33" i="4"/>
  <c r="BJ33" i="4"/>
  <c r="BI33" i="4"/>
  <c r="BH33" i="4"/>
  <c r="AQ33" i="4"/>
  <c r="AP33" i="4"/>
  <c r="AO33" i="4"/>
  <c r="AN33" i="4"/>
  <c r="V33" i="4"/>
  <c r="U33" i="4"/>
  <c r="T33" i="4"/>
  <c r="S33" i="4"/>
  <c r="CE32" i="4"/>
  <c r="CD32" i="4"/>
  <c r="CC32" i="4"/>
  <c r="CB32" i="4"/>
  <c r="BK32" i="4"/>
  <c r="BJ32" i="4"/>
  <c r="BI32" i="4"/>
  <c r="BH32" i="4"/>
  <c r="AQ32" i="4"/>
  <c r="AP32" i="4"/>
  <c r="AO32" i="4"/>
  <c r="AN32" i="4"/>
  <c r="CE31" i="4"/>
  <c r="CD31" i="4"/>
  <c r="CC31" i="4"/>
  <c r="CB31" i="4"/>
  <c r="AQ31" i="4"/>
  <c r="AP31" i="4"/>
  <c r="AO31" i="4"/>
  <c r="AN31" i="4"/>
  <c r="CE30" i="4"/>
  <c r="CD30" i="4"/>
  <c r="CC30" i="4"/>
  <c r="CB30" i="4"/>
  <c r="AQ30" i="4"/>
  <c r="AP30" i="4"/>
  <c r="AO30" i="4"/>
  <c r="AN30" i="4"/>
  <c r="AQ29" i="4"/>
  <c r="AP29" i="4"/>
  <c r="AO29" i="4"/>
  <c r="AN29" i="4"/>
  <c r="CE25" i="4"/>
  <c r="CD25" i="4"/>
  <c r="CC25" i="4"/>
  <c r="CB25" i="4"/>
  <c r="AQ25" i="4"/>
  <c r="AP25" i="4"/>
  <c r="AO25" i="4"/>
  <c r="AN25" i="4"/>
  <c r="AN17" i="4" s="1"/>
  <c r="CE24" i="4"/>
  <c r="CD24" i="4"/>
  <c r="CC24" i="4"/>
  <c r="CB24" i="4"/>
  <c r="AQ24" i="4"/>
  <c r="AP24" i="4"/>
  <c r="AO24" i="4"/>
  <c r="AN24" i="4"/>
  <c r="V24" i="4" s="1"/>
  <c r="U24" i="4" s="1"/>
  <c r="L19" i="4" s="1"/>
  <c r="S24" i="4" s="1"/>
  <c r="CE22" i="4"/>
  <c r="CD22" i="4"/>
  <c r="CC22" i="4"/>
  <c r="CB22" i="4"/>
  <c r="BK22" i="4"/>
  <c r="BJ22" i="4"/>
  <c r="BI22" i="4"/>
  <c r="BH22" i="4"/>
  <c r="AQ22" i="4"/>
  <c r="AP22" i="4"/>
  <c r="AO22" i="4"/>
  <c r="AN22" i="4"/>
  <c r="V22" i="4"/>
  <c r="U22" i="4"/>
  <c r="T22" i="4"/>
  <c r="S22" i="4"/>
  <c r="A22" i="4"/>
  <c r="A23" i="4" s="1"/>
  <c r="A24" i="4" s="1"/>
  <c r="CE21" i="4"/>
  <c r="CD21" i="4"/>
  <c r="CC21" i="4"/>
  <c r="CB21" i="4"/>
  <c r="BK21" i="4"/>
  <c r="BJ21" i="4"/>
  <c r="BI21" i="4"/>
  <c r="BH21" i="4"/>
  <c r="AQ21" i="4"/>
  <c r="AP21" i="4"/>
  <c r="AO21" i="4"/>
  <c r="AN21" i="4"/>
  <c r="V21" i="4"/>
  <c r="U21" i="4"/>
  <c r="T21" i="4"/>
  <c r="S21" i="4"/>
  <c r="S25" i="4" s="1"/>
  <c r="CE20" i="4"/>
  <c r="CD20" i="4"/>
  <c r="CC20" i="4"/>
  <c r="CB20" i="4"/>
  <c r="BK20" i="4"/>
  <c r="BJ20" i="4"/>
  <c r="BI20" i="4"/>
  <c r="BH20" i="4"/>
  <c r="AQ20" i="4"/>
  <c r="AP20" i="4"/>
  <c r="AO20" i="4"/>
  <c r="AN20" i="4"/>
  <c r="V20" i="4"/>
  <c r="U20" i="4"/>
  <c r="T20" i="4"/>
  <c r="S20" i="4"/>
  <c r="CE19" i="4"/>
  <c r="CD19" i="4"/>
  <c r="CC19" i="4"/>
  <c r="CB19" i="4"/>
  <c r="BK19" i="4"/>
  <c r="BJ19" i="4"/>
  <c r="BI19" i="4"/>
  <c r="BH19" i="4"/>
  <c r="AQ19" i="4"/>
  <c r="AP19" i="4"/>
  <c r="AO19" i="4"/>
  <c r="AN19" i="4"/>
  <c r="N19" i="4"/>
  <c r="V19" i="4" s="1"/>
  <c r="M19" i="4"/>
  <c r="U19" i="4" s="1"/>
  <c r="K19" i="4"/>
  <c r="S19" i="4" s="1"/>
  <c r="CE18" i="4"/>
  <c r="CD18" i="4"/>
  <c r="CC18" i="4"/>
  <c r="CB18" i="4"/>
  <c r="BK18" i="4"/>
  <c r="BJ18" i="4"/>
  <c r="BI18" i="4"/>
  <c r="BH18" i="4"/>
  <c r="AQ18" i="4"/>
  <c r="AP18" i="4"/>
  <c r="AO18" i="4"/>
  <c r="AN18" i="4"/>
  <c r="CE17" i="4"/>
  <c r="CD17" i="4"/>
  <c r="CC17" i="4"/>
  <c r="BJ17" i="4"/>
  <c r="BI17" i="4"/>
  <c r="BH17" i="4"/>
  <c r="B15" i="4"/>
  <c r="S15" i="4" s="1"/>
  <c r="T15" i="4" s="1"/>
  <c r="U15" i="4" s="1"/>
  <c r="V15" i="4" s="1"/>
  <c r="AN15" i="4" s="1"/>
  <c r="AO15" i="4" s="1"/>
  <c r="AP15" i="4" s="1"/>
  <c r="AQ15" i="4" s="1"/>
  <c r="BH15" i="4" s="1"/>
  <c r="BI15" i="4" s="1"/>
  <c r="BJ15" i="4" s="1"/>
  <c r="BK15" i="4" s="1"/>
  <c r="CB15" i="4" s="1"/>
  <c r="CC15" i="4" s="1"/>
  <c r="CD15" i="4" s="1"/>
  <c r="CE15" i="4" s="1"/>
  <c r="D48" i="3"/>
  <c r="C48" i="3"/>
  <c r="D39" i="3"/>
  <c r="C39" i="3"/>
  <c r="F38" i="3"/>
  <c r="F37" i="3"/>
  <c r="F36" i="3"/>
  <c r="F35" i="3"/>
  <c r="F34" i="3"/>
  <c r="F33" i="3"/>
  <c r="F32" i="3"/>
  <c r="B32" i="3"/>
  <c r="B40" i="3" s="1"/>
  <c r="D31" i="3"/>
  <c r="D30" i="3" s="1"/>
  <c r="C31" i="3"/>
  <c r="G30" i="3"/>
  <c r="C30" i="3"/>
  <c r="B24" i="3"/>
  <c r="B36" i="3" s="1"/>
  <c r="B44" i="3" s="1"/>
  <c r="B23" i="3"/>
  <c r="B35" i="3" s="1"/>
  <c r="B43" i="3" s="1"/>
  <c r="B22" i="3"/>
  <c r="B34" i="3" s="1"/>
  <c r="B42" i="3" s="1"/>
  <c r="B21" i="3"/>
  <c r="B33" i="3" s="1"/>
  <c r="B41" i="3" s="1"/>
  <c r="D19" i="3"/>
  <c r="D18" i="3" s="1"/>
  <c r="C19" i="3"/>
  <c r="C18" i="3" s="1"/>
  <c r="E13" i="3"/>
  <c r="Q71" i="6"/>
  <c r="P71" i="6"/>
  <c r="O71" i="6"/>
  <c r="N71" i="6"/>
  <c r="B71" i="6"/>
  <c r="Q70" i="6"/>
  <c r="P70" i="6"/>
  <c r="O70" i="6"/>
  <c r="N70" i="6"/>
  <c r="B70" i="6"/>
  <c r="P69" i="6"/>
  <c r="O69" i="6"/>
  <c r="N69" i="6"/>
  <c r="B69" i="6"/>
  <c r="Q68" i="6"/>
  <c r="P68" i="6"/>
  <c r="O68" i="6"/>
  <c r="N68" i="6"/>
  <c r="B68" i="6"/>
  <c r="P67" i="6"/>
  <c r="N67" i="6"/>
  <c r="B67" i="6"/>
  <c r="S54" i="6"/>
  <c r="P66" i="6"/>
  <c r="O66" i="6"/>
  <c r="N66" i="6"/>
  <c r="B66" i="6"/>
  <c r="Q65" i="6"/>
  <c r="O65" i="6"/>
  <c r="N65" i="6"/>
  <c r="B65" i="6"/>
  <c r="Q64" i="6"/>
  <c r="O64" i="6"/>
  <c r="N64" i="6"/>
  <c r="B64" i="6"/>
  <c r="Q63" i="6"/>
  <c r="P63" i="6"/>
  <c r="O63" i="6"/>
  <c r="N63" i="6"/>
  <c r="B63" i="6"/>
  <c r="Q62" i="6"/>
  <c r="P62" i="6"/>
  <c r="O62" i="6"/>
  <c r="N62" i="6"/>
  <c r="B62" i="6"/>
  <c r="Q61" i="6"/>
  <c r="N61" i="6"/>
  <c r="P61" i="6"/>
  <c r="O61" i="6"/>
  <c r="B61" i="6"/>
  <c r="P60" i="6"/>
  <c r="O60" i="6"/>
  <c r="N60" i="6"/>
  <c r="B60" i="6"/>
  <c r="Q59" i="6"/>
  <c r="P59" i="6"/>
  <c r="O59" i="6"/>
  <c r="N59" i="6"/>
  <c r="B59" i="6"/>
  <c r="Q58" i="6"/>
  <c r="P58" i="6"/>
  <c r="O58" i="6"/>
  <c r="N58" i="6"/>
  <c r="B58" i="6"/>
  <c r="Q57" i="6"/>
  <c r="P57" i="6"/>
  <c r="O57" i="6"/>
  <c r="N57" i="6"/>
  <c r="B57" i="6"/>
  <c r="Q56" i="6"/>
  <c r="P56" i="6"/>
  <c r="N56" i="6"/>
  <c r="O56" i="6"/>
  <c r="B56" i="6"/>
  <c r="P55" i="6"/>
  <c r="N55" i="6"/>
  <c r="Q55" i="6"/>
  <c r="E54" i="6"/>
  <c r="M55" i="6"/>
  <c r="B55" i="6"/>
  <c r="V54" i="6"/>
  <c r="U54" i="6"/>
  <c r="T54" i="6"/>
  <c r="T30" i="6" s="1"/>
  <c r="T29" i="6" s="1"/>
  <c r="R54" i="6"/>
  <c r="F54" i="6"/>
  <c r="D54" i="6"/>
  <c r="B54" i="6"/>
  <c r="Q53" i="6"/>
  <c r="P53" i="6"/>
  <c r="O53" i="6"/>
  <c r="N53" i="6"/>
  <c r="B53" i="6"/>
  <c r="Q52" i="6"/>
  <c r="P52" i="6"/>
  <c r="O52" i="6"/>
  <c r="N52" i="6"/>
  <c r="B52" i="6"/>
  <c r="Q51" i="6"/>
  <c r="P51" i="6"/>
  <c r="O51" i="6"/>
  <c r="N51" i="6"/>
  <c r="B51" i="6"/>
  <c r="Q50" i="6"/>
  <c r="P50" i="6"/>
  <c r="O50" i="6"/>
  <c r="N50" i="6"/>
  <c r="M50" i="6"/>
  <c r="B50" i="6"/>
  <c r="B49" i="6"/>
  <c r="R49" i="6"/>
  <c r="H49" i="6"/>
  <c r="B48" i="6"/>
  <c r="Q47" i="6"/>
  <c r="P47" i="6"/>
  <c r="O47" i="6"/>
  <c r="N47" i="6"/>
  <c r="M47" i="6"/>
  <c r="B47" i="6"/>
  <c r="B46" i="6"/>
  <c r="Q45" i="6"/>
  <c r="Q46" i="6" s="1"/>
  <c r="P45" i="6"/>
  <c r="P46" i="6" s="1"/>
  <c r="O45" i="6"/>
  <c r="O46" i="6" s="1"/>
  <c r="N45" i="6"/>
  <c r="N46" i="6" s="1"/>
  <c r="B45" i="6"/>
  <c r="A45" i="6"/>
  <c r="Q44" i="6"/>
  <c r="P44" i="6"/>
  <c r="O44" i="6"/>
  <c r="N44" i="6"/>
  <c r="M44" i="6"/>
  <c r="B44" i="6"/>
  <c r="K30" i="6"/>
  <c r="K29" i="6" s="1"/>
  <c r="B43" i="6"/>
  <c r="A42" i="6"/>
  <c r="Q41" i="6"/>
  <c r="P41" i="6"/>
  <c r="O41" i="6"/>
  <c r="N41" i="6"/>
  <c r="B41" i="6"/>
  <c r="Q40" i="6"/>
  <c r="P40" i="6"/>
  <c r="O40" i="6"/>
  <c r="N40" i="6"/>
  <c r="B40" i="6"/>
  <c r="Q39" i="6"/>
  <c r="P39" i="6"/>
  <c r="O39" i="6"/>
  <c r="N39" i="6"/>
  <c r="B39" i="6"/>
  <c r="Q38" i="6"/>
  <c r="P38" i="6"/>
  <c r="O38" i="6"/>
  <c r="N38" i="6"/>
  <c r="B38" i="6"/>
  <c r="B37" i="6"/>
  <c r="N36" i="6"/>
  <c r="P36" i="6"/>
  <c r="B36" i="6"/>
  <c r="Q35" i="6"/>
  <c r="P35" i="6"/>
  <c r="O35" i="6"/>
  <c r="N35" i="6"/>
  <c r="M35" i="6"/>
  <c r="B35" i="6"/>
  <c r="R34" i="6"/>
  <c r="G34" i="6"/>
  <c r="Q34" i="6" s="1"/>
  <c r="E34" i="6"/>
  <c r="B34" i="6"/>
  <c r="Q33" i="6"/>
  <c r="O33" i="6"/>
  <c r="D34" i="6"/>
  <c r="B33" i="6"/>
  <c r="A33" i="6"/>
  <c r="Q31" i="6"/>
  <c r="P31" i="6"/>
  <c r="O31" i="6"/>
  <c r="N31" i="6"/>
  <c r="C31" i="6"/>
  <c r="M31" i="6" s="1"/>
  <c r="B31" i="6"/>
  <c r="B30" i="6"/>
  <c r="B29" i="6"/>
  <c r="G28" i="6"/>
  <c r="E28" i="6"/>
  <c r="D28" i="6"/>
  <c r="B28" i="6"/>
  <c r="Q27" i="6"/>
  <c r="B27" i="6"/>
  <c r="A27" i="6"/>
  <c r="Q26" i="6"/>
  <c r="P26" i="6"/>
  <c r="O26" i="6"/>
  <c r="N26" i="6"/>
  <c r="M26" i="6"/>
  <c r="B26" i="6"/>
  <c r="B25" i="6"/>
  <c r="B24" i="6"/>
  <c r="L21" i="6"/>
  <c r="K21" i="6"/>
  <c r="K15" i="6" s="1"/>
  <c r="K14" i="6" s="1"/>
  <c r="I21" i="6"/>
  <c r="I15" i="6" s="1"/>
  <c r="I14" i="6" s="1"/>
  <c r="B21" i="6"/>
  <c r="Q20" i="6"/>
  <c r="B20" i="6"/>
  <c r="A20" i="6"/>
  <c r="B19" i="6"/>
  <c r="Q18" i="6"/>
  <c r="O18" i="6"/>
  <c r="N18" i="6"/>
  <c r="B18" i="6"/>
  <c r="P17" i="6"/>
  <c r="J21" i="6"/>
  <c r="J15" i="6" s="1"/>
  <c r="J14" i="6" s="1"/>
  <c r="G21" i="6"/>
  <c r="G15" i="6" s="1"/>
  <c r="G14" i="6" s="1"/>
  <c r="G13" i="6" s="1"/>
  <c r="D21" i="6"/>
  <c r="B17" i="6"/>
  <c r="A17" i="6"/>
  <c r="Q16" i="6"/>
  <c r="P16" i="6"/>
  <c r="O16" i="6"/>
  <c r="N16" i="6"/>
  <c r="M16" i="6"/>
  <c r="B16" i="6"/>
  <c r="V15" i="6"/>
  <c r="U15" i="6"/>
  <c r="T15" i="6"/>
  <c r="T14" i="6" s="1"/>
  <c r="T13" i="6" s="1"/>
  <c r="S15" i="6"/>
  <c r="R15" i="6"/>
  <c r="R14" i="6" s="1"/>
  <c r="R13" i="6" s="1"/>
  <c r="B15" i="6"/>
  <c r="B14" i="6"/>
  <c r="B13" i="6"/>
  <c r="B12" i="6"/>
  <c r="AF76" i="2"/>
  <c r="AP76" i="2" s="1"/>
  <c r="AB76" i="2"/>
  <c r="X76" i="2"/>
  <c r="AF75" i="2"/>
  <c r="AG75" i="2" s="1"/>
  <c r="AH75" i="2" s="1"/>
  <c r="S75" i="2" s="1"/>
  <c r="T75" i="2" s="1"/>
  <c r="AB75" i="2"/>
  <c r="X75" i="2"/>
  <c r="AF74" i="2"/>
  <c r="AB74" i="2"/>
  <c r="X74" i="2"/>
  <c r="S74" i="2"/>
  <c r="O74" i="2"/>
  <c r="AF73" i="2"/>
  <c r="AG73" i="2" s="1"/>
  <c r="AB73" i="2"/>
  <c r="X73" i="2"/>
  <c r="O73" i="2"/>
  <c r="AF72" i="2"/>
  <c r="AB72" i="2"/>
  <c r="X72" i="2"/>
  <c r="S72" i="2"/>
  <c r="T72" i="2" s="1"/>
  <c r="P72" i="2"/>
  <c r="O72" i="2"/>
  <c r="AF71" i="2"/>
  <c r="AB71" i="2"/>
  <c r="X71" i="2"/>
  <c r="S71" i="2"/>
  <c r="T71" i="2" s="1"/>
  <c r="P71" i="2"/>
  <c r="O71" i="2"/>
  <c r="AF70" i="2"/>
  <c r="AB70" i="2"/>
  <c r="X70" i="2"/>
  <c r="S70" i="2"/>
  <c r="O70" i="2"/>
  <c r="AI69" i="2"/>
  <c r="X69" i="2"/>
  <c r="M64" i="6"/>
  <c r="I69" i="2"/>
  <c r="H69" i="2"/>
  <c r="G69" i="2"/>
  <c r="F69" i="2"/>
  <c r="L69" i="2" s="1"/>
  <c r="D69" i="2"/>
  <c r="AB68" i="2"/>
  <c r="Z68" i="2"/>
  <c r="S68" i="2"/>
  <c r="O68" i="2"/>
  <c r="F68" i="2"/>
  <c r="L68" i="2" s="1"/>
  <c r="D68" i="2"/>
  <c r="P68" i="2" s="1"/>
  <c r="AB67" i="2"/>
  <c r="Z67" i="2"/>
  <c r="S67" i="2"/>
  <c r="F67" i="2"/>
  <c r="N67" i="2" s="1"/>
  <c r="D67" i="2"/>
  <c r="P67" i="2" s="1"/>
  <c r="AB66" i="2"/>
  <c r="Z66" i="2"/>
  <c r="AI66" i="2"/>
  <c r="X66" i="2"/>
  <c r="S66" i="2"/>
  <c r="F66" i="2"/>
  <c r="L66" i="2" s="1"/>
  <c r="O66" i="2" s="1"/>
  <c r="D66" i="2"/>
  <c r="P66" i="2" s="1"/>
  <c r="AB65" i="2"/>
  <c r="X65" i="2"/>
  <c r="V65" i="2"/>
  <c r="U65" i="2"/>
  <c r="AQ65" i="2" s="1"/>
  <c r="S65" i="2"/>
  <c r="G65" i="2"/>
  <c r="F65" i="2"/>
  <c r="N65" i="2" s="1"/>
  <c r="D65" i="2"/>
  <c r="AB64" i="2"/>
  <c r="X64" i="2"/>
  <c r="S64" i="2"/>
  <c r="Q64" i="2"/>
  <c r="N64" i="2"/>
  <c r="M64" i="2"/>
  <c r="L64" i="2"/>
  <c r="O64" i="2" s="1"/>
  <c r="AO64" i="2" s="1"/>
  <c r="AS64" i="2" s="1"/>
  <c r="BP64" i="2" s="1"/>
  <c r="D64" i="2"/>
  <c r="P64" i="2" s="1"/>
  <c r="AB63" i="2"/>
  <c r="Z63" i="2"/>
  <c r="X63" i="2"/>
  <c r="S63" i="2"/>
  <c r="O63" i="2"/>
  <c r="N63" i="2"/>
  <c r="M63" i="2"/>
  <c r="L63" i="2"/>
  <c r="D63" i="2"/>
  <c r="P63" i="2" s="1"/>
  <c r="W62" i="2"/>
  <c r="W59" i="2" s="1"/>
  <c r="N62" i="2"/>
  <c r="M62" i="2"/>
  <c r="L62" i="2"/>
  <c r="D62" i="2"/>
  <c r="P62" i="2" s="1"/>
  <c r="X61" i="2"/>
  <c r="H61" i="2"/>
  <c r="F61" i="2"/>
  <c r="N61" i="2" s="1"/>
  <c r="D61" i="2"/>
  <c r="H60" i="2"/>
  <c r="I60" i="2" s="1"/>
  <c r="F60" i="2"/>
  <c r="N60" i="2" s="1"/>
  <c r="D60" i="2"/>
  <c r="AL59" i="2"/>
  <c r="AK59" i="2"/>
  <c r="AJ59" i="2"/>
  <c r="AE59" i="2"/>
  <c r="AD59" i="2"/>
  <c r="AC59" i="2"/>
  <c r="AA59" i="2"/>
  <c r="E59" i="2"/>
  <c r="C59" i="2"/>
  <c r="AL58" i="2"/>
  <c r="AK58" i="2"/>
  <c r="AJ58" i="2"/>
  <c r="AI58" i="2"/>
  <c r="AH58" i="2"/>
  <c r="AG58" i="2"/>
  <c r="AE58" i="2"/>
  <c r="AD58" i="2"/>
  <c r="AC58" i="2"/>
  <c r="AA58" i="2"/>
  <c r="Z58" i="2"/>
  <c r="Y58" i="2"/>
  <c r="W58" i="2"/>
  <c r="V58" i="2"/>
  <c r="U58" i="2"/>
  <c r="Q58" i="2"/>
  <c r="O58" i="2"/>
  <c r="K58" i="2"/>
  <c r="J58" i="2"/>
  <c r="I58" i="2"/>
  <c r="H58" i="2"/>
  <c r="G58" i="2"/>
  <c r="F58" i="2"/>
  <c r="E58" i="2"/>
  <c r="N58" i="2" s="1"/>
  <c r="D58" i="2"/>
  <c r="C58" i="2"/>
  <c r="AQ57" i="2"/>
  <c r="AF57" i="2"/>
  <c r="AB57" i="2"/>
  <c r="X57" i="2"/>
  <c r="S57" i="2"/>
  <c r="N57" i="2"/>
  <c r="M57" i="2"/>
  <c r="L57" i="2"/>
  <c r="AQ56" i="2"/>
  <c r="AF56" i="2"/>
  <c r="AF58" i="2" s="1"/>
  <c r="AB56" i="2"/>
  <c r="X56" i="2"/>
  <c r="S56" i="2"/>
  <c r="N56" i="2"/>
  <c r="M56" i="2"/>
  <c r="L56" i="2"/>
  <c r="L58" i="2" s="1"/>
  <c r="AQ55" i="2"/>
  <c r="AP55" i="2"/>
  <c r="AO55" i="2"/>
  <c r="AI55" i="2"/>
  <c r="AL53" i="2"/>
  <c r="AK53" i="2"/>
  <c r="AJ53" i="2"/>
  <c r="AG53" i="2"/>
  <c r="AE53" i="2"/>
  <c r="AC53" i="2"/>
  <c r="AB53" i="2"/>
  <c r="AA53" i="2"/>
  <c r="Y53" i="2"/>
  <c r="Z53" i="2" s="1"/>
  <c r="X53" i="2"/>
  <c r="W53" i="2"/>
  <c r="V53" i="2"/>
  <c r="U53" i="2"/>
  <c r="S53" i="2"/>
  <c r="Q53" i="2"/>
  <c r="K53" i="2"/>
  <c r="J53" i="2"/>
  <c r="H53" i="2"/>
  <c r="G53" i="2"/>
  <c r="F53" i="2"/>
  <c r="E53" i="2"/>
  <c r="C53" i="2"/>
  <c r="N52" i="2"/>
  <c r="M52" i="2"/>
  <c r="L52" i="2"/>
  <c r="L53" i="2" s="1"/>
  <c r="D52" i="2"/>
  <c r="P52" i="2" s="1"/>
  <c r="P53" i="2" s="1"/>
  <c r="A52" i="2"/>
  <c r="A48" i="6" s="1"/>
  <c r="AQ51" i="2"/>
  <c r="AP51" i="2"/>
  <c r="AO51" i="2"/>
  <c r="AI51" i="2"/>
  <c r="AB50" i="2"/>
  <c r="AA50" i="2"/>
  <c r="Y50" i="2"/>
  <c r="X50" i="2"/>
  <c r="W50" i="2"/>
  <c r="V50" i="2"/>
  <c r="U50" i="2"/>
  <c r="K50" i="2"/>
  <c r="J50" i="2"/>
  <c r="H50" i="2"/>
  <c r="G50" i="2"/>
  <c r="F50" i="2"/>
  <c r="E50" i="2"/>
  <c r="N50" i="2" s="1"/>
  <c r="C50" i="2"/>
  <c r="AQ49" i="2"/>
  <c r="AI49" i="2"/>
  <c r="AC49" i="2"/>
  <c r="AC50" i="2" s="1"/>
  <c r="N49" i="2"/>
  <c r="M49" i="2"/>
  <c r="L49" i="2"/>
  <c r="L50" i="2" s="1"/>
  <c r="D49" i="2"/>
  <c r="P49" i="2" s="1"/>
  <c r="P50" i="2" s="1"/>
  <c r="AQ48" i="2"/>
  <c r="AP48" i="2"/>
  <c r="AO48" i="2"/>
  <c r="AI48" i="2"/>
  <c r="AL47" i="2"/>
  <c r="AK47" i="2"/>
  <c r="AJ47" i="2"/>
  <c r="AH47" i="2"/>
  <c r="AG47" i="2"/>
  <c r="AE47" i="2"/>
  <c r="AA47" i="2"/>
  <c r="Y47" i="2"/>
  <c r="K47" i="2"/>
  <c r="J47" i="2"/>
  <c r="I47" i="2"/>
  <c r="H47" i="2"/>
  <c r="G47" i="2"/>
  <c r="F47" i="2"/>
  <c r="E47" i="2"/>
  <c r="C47" i="2"/>
  <c r="AQ45" i="2"/>
  <c r="S45" i="2"/>
  <c r="T45" i="2" s="1"/>
  <c r="Q45" i="2"/>
  <c r="AI45" i="2" s="1"/>
  <c r="N45" i="2"/>
  <c r="M45" i="2"/>
  <c r="L45" i="2"/>
  <c r="D45" i="2"/>
  <c r="P45" i="2" s="1"/>
  <c r="AQ44" i="2"/>
  <c r="S44" i="2"/>
  <c r="T44" i="2" s="1"/>
  <c r="Q44" i="2"/>
  <c r="AI44" i="2" s="1"/>
  <c r="N44" i="2"/>
  <c r="M44" i="2"/>
  <c r="L44" i="2"/>
  <c r="D44" i="2"/>
  <c r="P44" i="2" s="1"/>
  <c r="AQ43" i="2"/>
  <c r="S43" i="2"/>
  <c r="T43" i="2" s="1"/>
  <c r="Q43" i="2"/>
  <c r="AI43" i="2" s="1"/>
  <c r="N43" i="2"/>
  <c r="M43" i="2"/>
  <c r="L43" i="2"/>
  <c r="D43" i="2"/>
  <c r="P43" i="2" s="1"/>
  <c r="AQ42" i="2"/>
  <c r="S42" i="2"/>
  <c r="Q42" i="2"/>
  <c r="AI42" i="2" s="1"/>
  <c r="N42" i="2"/>
  <c r="M42" i="2"/>
  <c r="L42" i="2"/>
  <c r="D42" i="2"/>
  <c r="AF41" i="2"/>
  <c r="AF47" i="2" s="1"/>
  <c r="AB41" i="2"/>
  <c r="AB47" i="2" s="1"/>
  <c r="Z41" i="2"/>
  <c r="Z47" i="2" s="1"/>
  <c r="X41" i="2"/>
  <c r="X47" i="2" s="1"/>
  <c r="W41" i="2"/>
  <c r="P41" i="2"/>
  <c r="O41" i="2"/>
  <c r="O47" i="2" s="1"/>
  <c r="AQ40" i="2"/>
  <c r="AO40" i="2"/>
  <c r="AS40" i="2" s="1"/>
  <c r="N40" i="2"/>
  <c r="M40" i="2"/>
  <c r="L40" i="2"/>
  <c r="D40" i="2"/>
  <c r="A40" i="2"/>
  <c r="A36" i="6" s="1"/>
  <c r="AQ39" i="2"/>
  <c r="AP39" i="2"/>
  <c r="AO39" i="2"/>
  <c r="AI39" i="2"/>
  <c r="AL38" i="2"/>
  <c r="AK38" i="2"/>
  <c r="AJ38" i="2"/>
  <c r="AH38" i="2"/>
  <c r="AE38" i="2"/>
  <c r="AC38" i="2"/>
  <c r="AA38" i="2"/>
  <c r="Y38" i="2"/>
  <c r="W38" i="2"/>
  <c r="U38" i="2"/>
  <c r="Q38" i="2"/>
  <c r="K38" i="2"/>
  <c r="J38" i="2"/>
  <c r="I38" i="2"/>
  <c r="H38" i="2"/>
  <c r="E38" i="2"/>
  <c r="C38" i="2"/>
  <c r="AG38" i="2"/>
  <c r="AF37" i="2"/>
  <c r="AF38" i="2" s="1"/>
  <c r="AD37" i="2"/>
  <c r="AD38" i="2" s="1"/>
  <c r="AB37" i="2"/>
  <c r="AB38" i="2" s="1"/>
  <c r="Z37" i="2"/>
  <c r="X37" i="2"/>
  <c r="AQ37" i="2"/>
  <c r="S37" i="2"/>
  <c r="G37" i="2"/>
  <c r="G38" i="2" s="1"/>
  <c r="F37" i="2"/>
  <c r="N37" i="2" s="1"/>
  <c r="D37" i="2"/>
  <c r="D38" i="2" s="1"/>
  <c r="AQ35" i="2"/>
  <c r="AP35" i="2"/>
  <c r="AO35" i="2"/>
  <c r="AI35" i="2"/>
  <c r="AL32" i="2"/>
  <c r="AL29" i="2" s="1"/>
  <c r="AL28" i="2" s="1"/>
  <c r="AK32" i="2"/>
  <c r="AK29" i="2" s="1"/>
  <c r="AK28" i="2" s="1"/>
  <c r="AJ32" i="2"/>
  <c r="AJ29" i="2" s="1"/>
  <c r="AJ28" i="2" s="1"/>
  <c r="AG32" i="2"/>
  <c r="AF32" i="2"/>
  <c r="AF29" i="2" s="1"/>
  <c r="AF28" i="2" s="1"/>
  <c r="AE32" i="2"/>
  <c r="AE29" i="2" s="1"/>
  <c r="AE28" i="2" s="1"/>
  <c r="AD32" i="2"/>
  <c r="AD29" i="2" s="1"/>
  <c r="AD28" i="2" s="1"/>
  <c r="AC32" i="2"/>
  <c r="AC29" i="2" s="1"/>
  <c r="AC28" i="2" s="1"/>
  <c r="AB32" i="2"/>
  <c r="AA32" i="2"/>
  <c r="AA29" i="2" s="1"/>
  <c r="AA28" i="2" s="1"/>
  <c r="AB28" i="2" s="1"/>
  <c r="Y32" i="2"/>
  <c r="Z32" i="2" s="1"/>
  <c r="X32" i="2"/>
  <c r="X29" i="2" s="1"/>
  <c r="X28" i="2" s="1"/>
  <c r="W32" i="2"/>
  <c r="W29" i="2" s="1"/>
  <c r="V32" i="2"/>
  <c r="V29" i="2" s="1"/>
  <c r="V28" i="2" s="1"/>
  <c r="U32" i="2"/>
  <c r="U29" i="2" s="1"/>
  <c r="U28" i="2" s="1"/>
  <c r="S32" i="2"/>
  <c r="Q32" i="2"/>
  <c r="O32" i="2"/>
  <c r="O29" i="2" s="1"/>
  <c r="O28" i="2" s="1"/>
  <c r="K32" i="2"/>
  <c r="K29" i="2" s="1"/>
  <c r="K28" i="2" s="1"/>
  <c r="J32" i="2"/>
  <c r="J29" i="2" s="1"/>
  <c r="J28" i="2" s="1"/>
  <c r="I32" i="2"/>
  <c r="I29" i="2" s="1"/>
  <c r="I28" i="2" s="1"/>
  <c r="H32" i="2"/>
  <c r="H29" i="2" s="1"/>
  <c r="H28" i="2" s="1"/>
  <c r="G32" i="2"/>
  <c r="G29" i="2" s="1"/>
  <c r="G28" i="2" s="1"/>
  <c r="F32" i="2"/>
  <c r="E32" i="2"/>
  <c r="E29" i="2" s="1"/>
  <c r="E28" i="2" s="1"/>
  <c r="C32" i="2"/>
  <c r="C29" i="2" s="1"/>
  <c r="C28" i="2" s="1"/>
  <c r="AQ31" i="2"/>
  <c r="AP31" i="2"/>
  <c r="N31" i="2"/>
  <c r="M31" i="2"/>
  <c r="L31" i="2"/>
  <c r="L32" i="2" s="1"/>
  <c r="L29" i="2" s="1"/>
  <c r="L28" i="2" s="1"/>
  <c r="D31" i="2"/>
  <c r="D32" i="2" s="1"/>
  <c r="D29" i="2" s="1"/>
  <c r="D28" i="2" s="1"/>
  <c r="AQ30" i="2"/>
  <c r="AP30" i="2"/>
  <c r="AO30" i="2"/>
  <c r="AI30" i="2"/>
  <c r="N30" i="2"/>
  <c r="M30" i="2"/>
  <c r="AH29" i="2"/>
  <c r="AH28" i="2" s="1"/>
  <c r="AG29" i="2"/>
  <c r="AG28" i="2" s="1"/>
  <c r="AO25" i="2"/>
  <c r="AF25" i="2"/>
  <c r="AF26" i="2" s="1"/>
  <c r="AD25" i="2"/>
  <c r="AD26" i="2" s="1"/>
  <c r="AB25" i="2"/>
  <c r="AB26" i="2" s="1"/>
  <c r="Z25" i="2"/>
  <c r="Z26" i="2" s="1"/>
  <c r="X25" i="2"/>
  <c r="X26" i="2" s="1"/>
  <c r="V25" i="2"/>
  <c r="V26" i="2" s="1"/>
  <c r="S25" i="2"/>
  <c r="T25" i="2" s="1"/>
  <c r="AQ24" i="2"/>
  <c r="AP24" i="2"/>
  <c r="AO24" i="2"/>
  <c r="AI24" i="2"/>
  <c r="AL23" i="2"/>
  <c r="AJ16" i="2"/>
  <c r="AJ15" i="2" s="1"/>
  <c r="AH16" i="2"/>
  <c r="AH15" i="2" s="1"/>
  <c r="W16" i="2"/>
  <c r="Q23" i="2"/>
  <c r="Q17" i="2" s="1"/>
  <c r="Q16" i="2" s="1"/>
  <c r="K23" i="2"/>
  <c r="K17" i="2" s="1"/>
  <c r="K16" i="2" s="1"/>
  <c r="K15" i="2" s="1"/>
  <c r="J23" i="2"/>
  <c r="J17" i="2" s="1"/>
  <c r="J16" i="2" s="1"/>
  <c r="J15" i="2" s="1"/>
  <c r="H23" i="2"/>
  <c r="H17" i="2" s="1"/>
  <c r="H16" i="2" s="1"/>
  <c r="H15" i="2" s="1"/>
  <c r="G23" i="2"/>
  <c r="G17" i="2" s="1"/>
  <c r="G16" i="2" s="1"/>
  <c r="G15" i="2" s="1"/>
  <c r="F23" i="2"/>
  <c r="F17" i="2" s="1"/>
  <c r="E23" i="2"/>
  <c r="E17" i="2" s="1"/>
  <c r="N17" i="2" s="1"/>
  <c r="C23" i="2"/>
  <c r="C17" i="2" s="1"/>
  <c r="C16" i="2" s="1"/>
  <c r="C15" i="2" s="1"/>
  <c r="AG22" i="2"/>
  <c r="AP22" i="2" s="1"/>
  <c r="X22" i="2"/>
  <c r="U22" i="2"/>
  <c r="V22" i="2" s="1"/>
  <c r="AG21" i="2"/>
  <c r="AP21" i="2" s="1"/>
  <c r="AF21" i="2"/>
  <c r="AB21" i="2"/>
  <c r="X21" i="2"/>
  <c r="U21" i="2"/>
  <c r="AI20" i="2"/>
  <c r="AF20" i="2"/>
  <c r="AD20" i="2"/>
  <c r="X20" i="2"/>
  <c r="Y20" i="2" s="1"/>
  <c r="Z20" i="2" s="1"/>
  <c r="U20" i="2"/>
  <c r="AQ20" i="2" s="1"/>
  <c r="N20" i="2"/>
  <c r="M20" i="2"/>
  <c r="L20" i="2"/>
  <c r="O20" i="2" s="1"/>
  <c r="D20" i="2"/>
  <c r="P20" i="2" s="1"/>
  <c r="A20" i="2"/>
  <c r="A21" i="2" s="1"/>
  <c r="A19" i="6" s="1"/>
  <c r="AF19" i="2"/>
  <c r="AB19" i="2"/>
  <c r="Z19" i="2"/>
  <c r="X19" i="2"/>
  <c r="O19" i="2"/>
  <c r="N19" i="2"/>
  <c r="M19" i="2"/>
  <c r="L19" i="2"/>
  <c r="D19" i="2"/>
  <c r="AI18" i="2"/>
  <c r="AK16" i="2"/>
  <c r="AK15" i="2" s="1"/>
  <c r="I17" i="2"/>
  <c r="I16" i="2" s="1"/>
  <c r="I15" i="2" s="1"/>
  <c r="I10" i="2"/>
  <c r="H10" i="2"/>
  <c r="AL17" i="2" l="1"/>
  <c r="AL16" i="2" s="1"/>
  <c r="AL15" i="2" s="1"/>
  <c r="U14" i="6"/>
  <c r="U13" i="6" s="1"/>
  <c r="V14" i="6"/>
  <c r="V13" i="6" s="1"/>
  <c r="S14" i="6"/>
  <c r="S13" i="6" s="1"/>
  <c r="C17" i="3"/>
  <c r="C56" i="3" s="1"/>
  <c r="BP40" i="2"/>
  <c r="AO26" i="2"/>
  <c r="AS25" i="2"/>
  <c r="L17" i="4"/>
  <c r="K17" i="4"/>
  <c r="L30" i="6"/>
  <c r="L29" i="6" s="1"/>
  <c r="L24" i="6" s="1"/>
  <c r="O23" i="2"/>
  <c r="O26" i="2" s="1"/>
  <c r="L15" i="6"/>
  <c r="L14" i="6" s="1"/>
  <c r="D23" i="2"/>
  <c r="D17" i="2" s="1"/>
  <c r="D16" i="2" s="1"/>
  <c r="D15" i="2" s="1"/>
  <c r="L23" i="2"/>
  <c r="L17" i="2" s="1"/>
  <c r="L16" i="2" s="1"/>
  <c r="L15" i="2" s="1"/>
  <c r="AD49" i="2"/>
  <c r="AE49" i="2" s="1"/>
  <c r="S49" i="2" s="1"/>
  <c r="S50" i="2" s="1"/>
  <c r="D50" i="2"/>
  <c r="AO66" i="2"/>
  <c r="N47" i="2"/>
  <c r="AP50" i="2"/>
  <c r="G60" i="2"/>
  <c r="G61" i="2"/>
  <c r="AO63" i="2"/>
  <c r="AS63" i="2" s="1"/>
  <c r="BP63" i="2" s="1"/>
  <c r="M68" i="2"/>
  <c r="P19" i="2"/>
  <c r="Y29" i="2"/>
  <c r="Z29" i="2" s="1"/>
  <c r="AI53" i="2"/>
  <c r="AP53" i="2"/>
  <c r="L61" i="2"/>
  <c r="M66" i="2"/>
  <c r="N66" i="2"/>
  <c r="N69" i="2"/>
  <c r="M50" i="2"/>
  <c r="P56" i="2"/>
  <c r="J60" i="2"/>
  <c r="K60" i="2" s="1"/>
  <c r="H59" i="2"/>
  <c r="H34" i="2" s="1"/>
  <c r="H33" i="2" s="1"/>
  <c r="H27" i="2" s="1"/>
  <c r="H14" i="2" s="1"/>
  <c r="H9" i="2" s="1"/>
  <c r="N68" i="2"/>
  <c r="AH73" i="2"/>
  <c r="AH59" i="2" s="1"/>
  <c r="AH34" i="2" s="1"/>
  <c r="AH33" i="2" s="1"/>
  <c r="AG59" i="2"/>
  <c r="V20" i="2"/>
  <c r="Z23" i="2"/>
  <c r="Z17" i="2" s="1"/>
  <c r="T42" i="2"/>
  <c r="M47" i="2"/>
  <c r="O52" i="2"/>
  <c r="O53" i="2" s="1"/>
  <c r="AO53" i="2" s="1"/>
  <c r="P65" i="2"/>
  <c r="M65" i="2"/>
  <c r="M61" i="6"/>
  <c r="T66" i="2"/>
  <c r="M62" i="6"/>
  <c r="T67" i="2"/>
  <c r="M63" i="6"/>
  <c r="T68" i="2"/>
  <c r="M69" i="2"/>
  <c r="AO74" i="2"/>
  <c r="W47" i="2"/>
  <c r="W34" i="2" s="1"/>
  <c r="U41" i="2"/>
  <c r="U47" i="2" s="1"/>
  <c r="T56" i="2"/>
  <c r="T57" i="2"/>
  <c r="T64" i="2"/>
  <c r="M60" i="6"/>
  <c r="T65" i="2"/>
  <c r="AO65" i="2"/>
  <c r="AO70" i="2"/>
  <c r="AF59" i="2"/>
  <c r="AF34" i="2" s="1"/>
  <c r="AF33" i="2" s="1"/>
  <c r="AF27" i="2" s="1"/>
  <c r="M69" i="6"/>
  <c r="T74" i="2"/>
  <c r="AF23" i="2"/>
  <c r="AF17" i="2" s="1"/>
  <c r="V21" i="2"/>
  <c r="Y21" i="2"/>
  <c r="X58" i="2"/>
  <c r="M65" i="6"/>
  <c r="T70" i="2"/>
  <c r="P23" i="2"/>
  <c r="P17" i="2" s="1"/>
  <c r="P16" i="2" s="1"/>
  <c r="P15" i="2" s="1"/>
  <c r="M17" i="2"/>
  <c r="X23" i="2"/>
  <c r="X17" i="2" s="1"/>
  <c r="X16" i="2" s="1"/>
  <c r="X15" i="2" s="1"/>
  <c r="AG20" i="2"/>
  <c r="AG23" i="2" s="1"/>
  <c r="AG17" i="2" s="1"/>
  <c r="AQ21" i="2"/>
  <c r="AB29" i="2"/>
  <c r="AO32" i="2"/>
  <c r="H34" i="6"/>
  <c r="M34" i="6" s="1"/>
  <c r="T37" i="2"/>
  <c r="S41" i="2"/>
  <c r="S47" i="2" s="1"/>
  <c r="AO47" i="2" s="1"/>
  <c r="D47" i="2"/>
  <c r="AB58" i="2"/>
  <c r="M61" i="2"/>
  <c r="M58" i="6"/>
  <c r="T63" i="2"/>
  <c r="L65" i="2"/>
  <c r="AO68" i="2"/>
  <c r="P69" i="2"/>
  <c r="N53" i="2"/>
  <c r="M32" i="2"/>
  <c r="F29" i="2"/>
  <c r="F28" i="2" s="1"/>
  <c r="N28" i="2" s="1"/>
  <c r="S29" i="2"/>
  <c r="S28" i="2" s="1"/>
  <c r="AO28" i="2" s="1"/>
  <c r="F16" i="2"/>
  <c r="F15" i="2" s="1"/>
  <c r="M23" i="2"/>
  <c r="AQ53" i="2"/>
  <c r="N23" i="2"/>
  <c r="E34" i="2"/>
  <c r="E33" i="2" s="1"/>
  <c r="E27" i="2" s="1"/>
  <c r="AQ50" i="2"/>
  <c r="M58" i="2"/>
  <c r="C34" i="2"/>
  <c r="C33" i="2" s="1"/>
  <c r="C27" i="2" s="1"/>
  <c r="C14" i="2" s="1"/>
  <c r="C9" i="2" s="1"/>
  <c r="AP32" i="2"/>
  <c r="AQ32" i="2"/>
  <c r="AQ58" i="2"/>
  <c r="D17" i="3"/>
  <c r="D56" i="3" s="1"/>
  <c r="K18" i="4"/>
  <c r="S18" i="4" s="1"/>
  <c r="N18" i="4"/>
  <c r="T19" i="4"/>
  <c r="L18" i="4"/>
  <c r="M18" i="4"/>
  <c r="T24" i="4"/>
  <c r="M67" i="6"/>
  <c r="AO72" i="2"/>
  <c r="M66" i="6"/>
  <c r="AO71" i="2"/>
  <c r="T24" i="6"/>
  <c r="T12" i="6" s="1"/>
  <c r="N54" i="6"/>
  <c r="AP58" i="2"/>
  <c r="M70" i="6"/>
  <c r="AO75" i="2"/>
  <c r="AI75" i="2"/>
  <c r="AP75" i="2"/>
  <c r="O17" i="2"/>
  <c r="O16" i="2" s="1"/>
  <c r="O15" i="2" s="1"/>
  <c r="D15" i="6"/>
  <c r="N28" i="6"/>
  <c r="M59" i="6"/>
  <c r="AO42" i="2"/>
  <c r="AS42" i="2" s="1"/>
  <c r="BP42" i="2" s="1"/>
  <c r="E16" i="2"/>
  <c r="AO29" i="2"/>
  <c r="AQ29" i="2"/>
  <c r="AI32" i="2"/>
  <c r="Q29" i="2"/>
  <c r="AP29" i="2"/>
  <c r="W28" i="2"/>
  <c r="M39" i="6"/>
  <c r="AO43" i="2"/>
  <c r="AS43" i="2" s="1"/>
  <c r="BP43" i="2" s="1"/>
  <c r="M40" i="6"/>
  <c r="AO44" i="2"/>
  <c r="AS44" i="2" s="1"/>
  <c r="BP44" i="2" s="1"/>
  <c r="M41" i="6"/>
  <c r="AO45" i="2"/>
  <c r="AS45" i="2" s="1"/>
  <c r="BP45" i="2" s="1"/>
  <c r="D53" i="2"/>
  <c r="M53" i="2"/>
  <c r="M60" i="2"/>
  <c r="F59" i="2"/>
  <c r="M59" i="2" s="1"/>
  <c r="L60" i="2"/>
  <c r="M67" i="2"/>
  <c r="L67" i="2"/>
  <c r="O67" i="2" s="1"/>
  <c r="AO67" i="2" s="1"/>
  <c r="AI67" i="2"/>
  <c r="Y59" i="2"/>
  <c r="Y34" i="2" s="1"/>
  <c r="AI68" i="2"/>
  <c r="A18" i="6"/>
  <c r="V37" i="2"/>
  <c r="V38" i="2" s="1"/>
  <c r="X38" i="2"/>
  <c r="A41" i="2"/>
  <c r="P42" i="2"/>
  <c r="P47" i="2" s="1"/>
  <c r="A56" i="2"/>
  <c r="N32" i="2"/>
  <c r="AO56" i="2"/>
  <c r="D59" i="2"/>
  <c r="J61" i="2"/>
  <c r="K61" i="2" s="1"/>
  <c r="K59" i="2" s="1"/>
  <c r="K34" i="2" s="1"/>
  <c r="K33" i="2" s="1"/>
  <c r="K27" i="2" s="1"/>
  <c r="K14" i="2" s="1"/>
  <c r="I61" i="2"/>
  <c r="I59" i="2" s="1"/>
  <c r="I34" i="2" s="1"/>
  <c r="I33" i="2" s="1"/>
  <c r="I27" i="2" s="1"/>
  <c r="I14" i="2" s="1"/>
  <c r="I9" i="2" s="1"/>
  <c r="AI76" i="2"/>
  <c r="S76" i="2"/>
  <c r="T76" i="2" s="1"/>
  <c r="L47" i="2"/>
  <c r="Z59" i="2"/>
  <c r="O49" i="2"/>
  <c r="P31" i="2"/>
  <c r="P32" i="2" s="1"/>
  <c r="P29" i="2" s="1"/>
  <c r="P28" i="2" s="1"/>
  <c r="AQ38" i="2"/>
  <c r="S62" i="2"/>
  <c r="O62" i="2" s="1"/>
  <c r="AO62" i="2" s="1"/>
  <c r="AS62" i="2" s="1"/>
  <c r="AS59" i="2" s="1"/>
  <c r="X62" i="2"/>
  <c r="AI64" i="2"/>
  <c r="Q47" i="2"/>
  <c r="Y22" i="2"/>
  <c r="U59" i="2"/>
  <c r="AI65" i="2"/>
  <c r="AA34" i="2"/>
  <c r="AA33" i="2" s="1"/>
  <c r="AA27" i="2" s="1"/>
  <c r="W15" i="2"/>
  <c r="I30" i="3"/>
  <c r="K31" i="3"/>
  <c r="M31" i="3" s="1"/>
  <c r="P57" i="2"/>
  <c r="P58" i="2" s="1"/>
  <c r="S58" i="2"/>
  <c r="AO58" i="2" s="1"/>
  <c r="AO57" i="2"/>
  <c r="AB59" i="2"/>
  <c r="Z38" i="2"/>
  <c r="AP38" i="2"/>
  <c r="AI37" i="2"/>
  <c r="AI38" i="2"/>
  <c r="S38" i="2"/>
  <c r="S26" i="2"/>
  <c r="AO22" i="2"/>
  <c r="AS22" i="2" s="1"/>
  <c r="BP22" i="2" s="1"/>
  <c r="AO19" i="2"/>
  <c r="AA20" i="2"/>
  <c r="L37" i="2"/>
  <c r="P37" i="2"/>
  <c r="P38" i="2" s="1"/>
  <c r="F38" i="2"/>
  <c r="M37" i="2"/>
  <c r="E12" i="3"/>
  <c r="Q15" i="2"/>
  <c r="D30" i="6"/>
  <c r="D29" i="6" s="1"/>
  <c r="D24" i="6" s="1"/>
  <c r="N49" i="6"/>
  <c r="Q21" i="6"/>
  <c r="Q49" i="6"/>
  <c r="Q15" i="6"/>
  <c r="Q14" i="6" s="1"/>
  <c r="O17" i="6"/>
  <c r="E21" i="6"/>
  <c r="N43" i="6"/>
  <c r="F28" i="6"/>
  <c r="Q28" i="6"/>
  <c r="V30" i="6"/>
  <c r="V29" i="6" s="1"/>
  <c r="V24" i="6" s="1"/>
  <c r="S30" i="6"/>
  <c r="S29" i="6" s="1"/>
  <c r="S24" i="6" s="1"/>
  <c r="Q36" i="6"/>
  <c r="O34" i="6"/>
  <c r="P54" i="6"/>
  <c r="P18" i="6"/>
  <c r="F21" i="6"/>
  <c r="N21" i="6"/>
  <c r="O54" i="6"/>
  <c r="O28" i="6"/>
  <c r="Q43" i="6"/>
  <c r="P43" i="6"/>
  <c r="O55" i="6"/>
  <c r="Q17" i="6"/>
  <c r="N17" i="6"/>
  <c r="J36" i="6"/>
  <c r="J43" i="6" s="1"/>
  <c r="V12" i="6" l="1"/>
  <c r="S12" i="6"/>
  <c r="Q62" i="2"/>
  <c r="BP62" i="2"/>
  <c r="BP59" i="2"/>
  <c r="AB34" i="2"/>
  <c r="AB33" i="2" s="1"/>
  <c r="AB27" i="2" s="1"/>
  <c r="S17" i="4"/>
  <c r="D14" i="6"/>
  <c r="D13" i="6" s="1"/>
  <c r="D12" i="6" s="1"/>
  <c r="Y23" i="2"/>
  <c r="Y17" i="2" s="1"/>
  <c r="Y16" i="2" s="1"/>
  <c r="Z16" i="2" s="1"/>
  <c r="L13" i="6"/>
  <c r="Q13" i="6" s="1"/>
  <c r="M33" i="6"/>
  <c r="G59" i="2"/>
  <c r="G34" i="2" s="1"/>
  <c r="G33" i="2" s="1"/>
  <c r="G27" i="2" s="1"/>
  <c r="G14" i="2" s="1"/>
  <c r="G10" i="2" s="1"/>
  <c r="AP20" i="2"/>
  <c r="AF49" i="2"/>
  <c r="AG49" i="2" s="1"/>
  <c r="Q49" i="2" s="1"/>
  <c r="Q50" i="2" s="1"/>
  <c r="AI21" i="2"/>
  <c r="AE50" i="2"/>
  <c r="AE34" i="2" s="1"/>
  <c r="AE33" i="2" s="1"/>
  <c r="AE27" i="2" s="1"/>
  <c r="N29" i="2"/>
  <c r="M28" i="2"/>
  <c r="Y28" i="2"/>
  <c r="Z28" i="2" s="1"/>
  <c r="H53" i="6"/>
  <c r="P59" i="2"/>
  <c r="P34" i="2" s="1"/>
  <c r="P33" i="2" s="1"/>
  <c r="P27" i="2" s="1"/>
  <c r="P14" i="2" s="1"/>
  <c r="T62" i="2"/>
  <c r="M29" i="2"/>
  <c r="P26" i="2"/>
  <c r="T41" i="2"/>
  <c r="AB20" i="2"/>
  <c r="AB23" i="2" s="1"/>
  <c r="AB17" i="2" s="1"/>
  <c r="AB16" i="2" s="1"/>
  <c r="AB15" i="2" s="1"/>
  <c r="AB14" i="2" s="1"/>
  <c r="AA23" i="2"/>
  <c r="AA17" i="2" s="1"/>
  <c r="AA16" i="2" s="1"/>
  <c r="AA15" i="2" s="1"/>
  <c r="AA14" i="2" s="1"/>
  <c r="AO41" i="2"/>
  <c r="AS41" i="2" s="1"/>
  <c r="AC41" i="2"/>
  <c r="AQ41" i="2"/>
  <c r="V41" i="2"/>
  <c r="V47" i="2" s="1"/>
  <c r="T49" i="2"/>
  <c r="AP73" i="2"/>
  <c r="S73" i="2"/>
  <c r="S59" i="2" s="1"/>
  <c r="S34" i="2" s="1"/>
  <c r="S33" i="2" s="1"/>
  <c r="S27" i="2" s="1"/>
  <c r="AP28" i="2"/>
  <c r="M16" i="2"/>
  <c r="AQ28" i="2"/>
  <c r="V18" i="4"/>
  <c r="U18" i="4"/>
  <c r="T18" i="4"/>
  <c r="AH27" i="2"/>
  <c r="AH14" i="2" s="1"/>
  <c r="AO76" i="2"/>
  <c r="F15" i="6"/>
  <c r="F14" i="6" s="1"/>
  <c r="E15" i="6"/>
  <c r="Y33" i="2"/>
  <c r="Z34" i="2"/>
  <c r="U34" i="2"/>
  <c r="U33" i="2" s="1"/>
  <c r="U27" i="2" s="1"/>
  <c r="D34" i="2"/>
  <c r="D33" i="2" s="1"/>
  <c r="D27" i="2" s="1"/>
  <c r="D14" i="2" s="1"/>
  <c r="AD19" i="2"/>
  <c r="AD23" i="2" s="1"/>
  <c r="AD17" i="2" s="1"/>
  <c r="O50" i="2"/>
  <c r="AO50" i="2" s="1"/>
  <c r="AO49" i="2"/>
  <c r="AS49" i="2" s="1"/>
  <c r="J59" i="2"/>
  <c r="J34" i="2" s="1"/>
  <c r="J33" i="2" s="1"/>
  <c r="J27" i="2" s="1"/>
  <c r="J14" i="2" s="1"/>
  <c r="AI29" i="2"/>
  <c r="Q28" i="2"/>
  <c r="S20" i="2"/>
  <c r="T20" i="2" s="1"/>
  <c r="N59" i="2"/>
  <c r="A57" i="2"/>
  <c r="A51" i="6"/>
  <c r="A42" i="2"/>
  <c r="A37" i="6"/>
  <c r="L59" i="2"/>
  <c r="E15" i="2"/>
  <c r="N16" i="2"/>
  <c r="AQ47" i="2"/>
  <c r="AP47" i="2"/>
  <c r="V62" i="2"/>
  <c r="V59" i="2" s="1"/>
  <c r="X59" i="2"/>
  <c r="X34" i="2" s="1"/>
  <c r="X33" i="2" s="1"/>
  <c r="G54" i="6"/>
  <c r="Q60" i="6"/>
  <c r="AQ59" i="2"/>
  <c r="AP59" i="2"/>
  <c r="C54" i="6"/>
  <c r="AI62" i="2"/>
  <c r="Q59" i="2"/>
  <c r="O59" i="2"/>
  <c r="K30" i="3"/>
  <c r="K17" i="3" s="1"/>
  <c r="K18" i="3"/>
  <c r="M30" i="3"/>
  <c r="W33" i="2"/>
  <c r="W27" i="2" s="1"/>
  <c r="AE16" i="2"/>
  <c r="N38" i="2"/>
  <c r="F34" i="2"/>
  <c r="M38" i="2"/>
  <c r="L38" i="2"/>
  <c r="O37" i="2"/>
  <c r="O21" i="6"/>
  <c r="P21" i="6"/>
  <c r="I34" i="6"/>
  <c r="I30" i="6" s="1"/>
  <c r="I29" i="6" s="1"/>
  <c r="N33" i="6"/>
  <c r="P27" i="6"/>
  <c r="K13" i="6"/>
  <c r="O36" i="6"/>
  <c r="J30" i="6"/>
  <c r="J29" i="6" s="1"/>
  <c r="P33" i="6"/>
  <c r="F34" i="6"/>
  <c r="N15" i="6"/>
  <c r="N14" i="6" s="1"/>
  <c r="K12" i="3" l="1"/>
  <c r="BP41" i="2"/>
  <c r="AS47" i="2"/>
  <c r="BP47" i="2" s="1"/>
  <c r="AI28" i="2"/>
  <c r="L12" i="6"/>
  <c r="E14" i="6"/>
  <c r="E13" i="6" s="1"/>
  <c r="Y27" i="2"/>
  <c r="P10" i="2"/>
  <c r="P9" i="2" s="1"/>
  <c r="AP49" i="2"/>
  <c r="AS50" i="2" s="1"/>
  <c r="AG50" i="2"/>
  <c r="AG34" i="2" s="1"/>
  <c r="AG33" i="2" s="1"/>
  <c r="AG27" i="2" s="1"/>
  <c r="V34" i="2"/>
  <c r="V33" i="2" s="1"/>
  <c r="V27" i="2" s="1"/>
  <c r="AC47" i="2"/>
  <c r="AD41" i="2"/>
  <c r="AD47" i="2" s="1"/>
  <c r="AD34" i="2" s="1"/>
  <c r="AD33" i="2" s="1"/>
  <c r="AD27" i="2" s="1"/>
  <c r="M45" i="6"/>
  <c r="M46" i="6" s="1"/>
  <c r="H43" i="6"/>
  <c r="M68" i="6"/>
  <c r="T73" i="2"/>
  <c r="AO73" i="2"/>
  <c r="L34" i="2"/>
  <c r="L33" i="2" s="1"/>
  <c r="L27" i="2" s="1"/>
  <c r="L14" i="2" s="1"/>
  <c r="O10" i="2" s="1"/>
  <c r="Y15" i="2"/>
  <c r="Z15" i="2" s="1"/>
  <c r="X27" i="2"/>
  <c r="X14" i="2" s="1"/>
  <c r="V17" i="4"/>
  <c r="T17" i="4"/>
  <c r="U17" i="4"/>
  <c r="P15" i="6"/>
  <c r="P14" i="6" s="1"/>
  <c r="O15" i="6"/>
  <c r="O14" i="6" s="1"/>
  <c r="Z33" i="2"/>
  <c r="Z27" i="2" s="1"/>
  <c r="M71" i="6"/>
  <c r="H54" i="6"/>
  <c r="F13" i="6"/>
  <c r="P13" i="6" s="1"/>
  <c r="AP34" i="2"/>
  <c r="AO59" i="2"/>
  <c r="AQ34" i="2"/>
  <c r="J12" i="3"/>
  <c r="A52" i="6"/>
  <c r="A60" i="2"/>
  <c r="A61" i="2" s="1"/>
  <c r="N15" i="2"/>
  <c r="E14" i="2"/>
  <c r="E9" i="2" s="1"/>
  <c r="E8" i="2" s="1"/>
  <c r="M15" i="2"/>
  <c r="A43" i="2"/>
  <c r="A38" i="6"/>
  <c r="G30" i="6"/>
  <c r="Q54" i="6"/>
  <c r="M57" i="6"/>
  <c r="AI59" i="2"/>
  <c r="Q34" i="2"/>
  <c r="AP33" i="2"/>
  <c r="AQ33" i="2"/>
  <c r="S23" i="2"/>
  <c r="S17" i="2" s="1"/>
  <c r="AO20" i="2"/>
  <c r="AS20" i="2" s="1"/>
  <c r="AF16" i="2"/>
  <c r="AF15" i="2" s="1"/>
  <c r="AF14" i="2" s="1"/>
  <c r="AE15" i="2"/>
  <c r="AE14" i="2" s="1"/>
  <c r="AO21" i="2"/>
  <c r="AS21" i="2" s="1"/>
  <c r="BP21" i="2" s="1"/>
  <c r="H21" i="6"/>
  <c r="N34" i="2"/>
  <c r="M34" i="2"/>
  <c r="F33" i="2"/>
  <c r="AO37" i="2"/>
  <c r="AS37" i="2" s="1"/>
  <c r="O38" i="2"/>
  <c r="O43" i="6"/>
  <c r="E30" i="6"/>
  <c r="E29" i="6" s="1"/>
  <c r="E24" i="6" s="1"/>
  <c r="O49" i="6"/>
  <c r="F30" i="6"/>
  <c r="F29" i="6" s="1"/>
  <c r="F24" i="6" s="1"/>
  <c r="P34" i="6"/>
  <c r="I13" i="6"/>
  <c r="P28" i="6"/>
  <c r="P49" i="6"/>
  <c r="J13" i="6"/>
  <c r="N34" i="6"/>
  <c r="AS23" i="2" l="1"/>
  <c r="BP20" i="2"/>
  <c r="AS38" i="2"/>
  <c r="BP38" i="2" s="1"/>
  <c r="BP37" i="2"/>
  <c r="E12" i="6"/>
  <c r="BP49" i="2"/>
  <c r="L10" i="2"/>
  <c r="AI50" i="2"/>
  <c r="Y14" i="2"/>
  <c r="H30" i="6"/>
  <c r="H29" i="6" s="1"/>
  <c r="H24" i="6" s="1"/>
  <c r="Z14" i="2"/>
  <c r="BP50" i="2"/>
  <c r="AC34" i="2"/>
  <c r="AC33" i="2" s="1"/>
  <c r="AC27" i="2" s="1"/>
  <c r="AI47" i="2"/>
  <c r="F12" i="6"/>
  <c r="AC16" i="2"/>
  <c r="AO23" i="2"/>
  <c r="A39" i="6"/>
  <c r="A44" i="2"/>
  <c r="A58" i="6"/>
  <c r="A62" i="2"/>
  <c r="Q30" i="6"/>
  <c r="G29" i="6"/>
  <c r="Q33" i="2"/>
  <c r="AI34" i="2"/>
  <c r="M54" i="6"/>
  <c r="W14" i="2"/>
  <c r="AQ27" i="2"/>
  <c r="AP27" i="2"/>
  <c r="L12" i="3"/>
  <c r="AO17" i="2"/>
  <c r="S16" i="2"/>
  <c r="H15" i="6"/>
  <c r="H14" i="6" s="1"/>
  <c r="O34" i="2"/>
  <c r="AO38" i="2"/>
  <c r="M33" i="2"/>
  <c r="F27" i="2"/>
  <c r="N33" i="2"/>
  <c r="O13" i="6"/>
  <c r="N13" i="6"/>
  <c r="O30" i="6"/>
  <c r="N30" i="6"/>
  <c r="P30" i="6"/>
  <c r="P29" i="6"/>
  <c r="AS34" i="2" l="1"/>
  <c r="AS33" i="2" s="1"/>
  <c r="BP23" i="2"/>
  <c r="AS17" i="2"/>
  <c r="AS26" i="2"/>
  <c r="BP34" i="2"/>
  <c r="A45" i="2"/>
  <c r="A41" i="6" s="1"/>
  <c r="A40" i="6"/>
  <c r="AC15" i="2"/>
  <c r="AC14" i="2" s="1"/>
  <c r="AD16" i="2"/>
  <c r="AD15" i="2" s="1"/>
  <c r="AD14" i="2" s="1"/>
  <c r="A63" i="2"/>
  <c r="A59" i="6"/>
  <c r="Q29" i="6"/>
  <c r="G24" i="6"/>
  <c r="AI33" i="2"/>
  <c r="Q27" i="2"/>
  <c r="AO16" i="2"/>
  <c r="S15" i="2"/>
  <c r="N27" i="2"/>
  <c r="M27" i="2"/>
  <c r="F14" i="2"/>
  <c r="O33" i="2"/>
  <c r="AO34" i="2"/>
  <c r="K24" i="6"/>
  <c r="P24" i="6" s="1"/>
  <c r="O29" i="6"/>
  <c r="J24" i="6"/>
  <c r="N29" i="6"/>
  <c r="I24" i="6"/>
  <c r="AS16" i="2" l="1"/>
  <c r="BP17" i="2"/>
  <c r="BP33" i="2"/>
  <c r="AS27" i="2"/>
  <c r="BP27" i="2" s="1"/>
  <c r="K12" i="6"/>
  <c r="P12" i="6" s="1"/>
  <c r="A64" i="2"/>
  <c r="A65" i="2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Q24" i="6"/>
  <c r="G12" i="6"/>
  <c r="Q12" i="6" s="1"/>
  <c r="AI27" i="2"/>
  <c r="Q14" i="2"/>
  <c r="H12" i="3"/>
  <c r="AO15" i="2"/>
  <c r="S14" i="2"/>
  <c r="H13" i="6"/>
  <c r="O27" i="2"/>
  <c r="AO33" i="2"/>
  <c r="F10" i="2"/>
  <c r="N14" i="2"/>
  <c r="M14" i="2"/>
  <c r="N24" i="6"/>
  <c r="I12" i="6"/>
  <c r="N12" i="6" s="1"/>
  <c r="O24" i="6"/>
  <c r="J12" i="6"/>
  <c r="O12" i="6" s="1"/>
  <c r="BP16" i="2" l="1"/>
  <c r="AS15" i="2"/>
  <c r="BP15" i="2" s="1"/>
  <c r="C7" i="6"/>
  <c r="H12" i="6"/>
  <c r="H7" i="6"/>
  <c r="AO27" i="2"/>
  <c r="O14" i="2"/>
  <c r="F31" i="3"/>
  <c r="F30" i="3"/>
  <c r="AS14" i="2" l="1"/>
  <c r="BP14" i="2" s="1"/>
  <c r="AO14" i="2"/>
  <c r="O9" i="2"/>
  <c r="AL49" i="2"/>
  <c r="AL50" i="2" s="1"/>
  <c r="AL34" i="2" s="1"/>
  <c r="AL33" i="2" s="1"/>
  <c r="AL27" i="2" s="1"/>
  <c r="AL14" i="2" s="1"/>
  <c r="AJ50" i="2"/>
  <c r="AJ34" i="2" s="1"/>
  <c r="AJ33" i="2" s="1"/>
  <c r="AJ27" i="2" s="1"/>
  <c r="AJ14" i="2" s="1"/>
  <c r="R7" i="6" s="1"/>
  <c r="AK50" i="2" l="1"/>
  <c r="AK34" i="2" s="1"/>
  <c r="AK33" i="2" s="1"/>
  <c r="AK27" i="2" s="1"/>
  <c r="AK14" i="2" s="1"/>
  <c r="AQ19" i="2"/>
  <c r="V19" i="2"/>
  <c r="V23" i="2" s="1"/>
  <c r="V17" i="2" s="1"/>
  <c r="AI19" i="2"/>
  <c r="U23" i="2"/>
  <c r="AP23" i="2" l="1"/>
  <c r="U17" i="2"/>
  <c r="V16" i="2"/>
  <c r="V15" i="2" s="1"/>
  <c r="V14" i="2" s="1"/>
  <c r="AQ23" i="2"/>
  <c r="AP19" i="2"/>
  <c r="AI23" i="2" l="1"/>
  <c r="AQ17" i="2"/>
  <c r="U16" i="2"/>
  <c r="AI17" i="2"/>
  <c r="AG16" i="2"/>
  <c r="AP17" i="2"/>
  <c r="AG15" i="2" l="1"/>
  <c r="AP16" i="2"/>
  <c r="U15" i="2"/>
  <c r="AI16" i="2"/>
  <c r="AQ16" i="2"/>
  <c r="AP15" i="2" l="1"/>
  <c r="AG14" i="2"/>
  <c r="AI15" i="2"/>
  <c r="AQ15" i="2"/>
  <c r="U14" i="2"/>
  <c r="AP14" i="2" l="1"/>
  <c r="AI14" i="2"/>
  <c r="AQ14" i="2"/>
  <c r="B39" i="4" l="1"/>
  <c r="BB36" i="4"/>
  <c r="BJ36" i="4" s="1"/>
  <c r="BA36" i="4"/>
  <c r="BI36" i="4" s="1"/>
  <c r="AZ36" i="4"/>
  <c r="BH36" i="4" s="1"/>
  <c r="CE35" i="4"/>
  <c r="CD35" i="4"/>
  <c r="CC35" i="4"/>
  <c r="CB35" i="4"/>
  <c r="AQ35" i="4"/>
  <c r="AP35" i="4"/>
  <c r="AO35" i="4"/>
  <c r="AN35" i="4"/>
  <c r="B33" i="4"/>
  <c r="BC31" i="4"/>
  <c r="BK31" i="4" s="1"/>
  <c r="BB31" i="4"/>
  <c r="BJ31" i="4" s="1"/>
  <c r="BA31" i="4"/>
  <c r="BI31" i="4" s="1"/>
  <c r="AZ31" i="4"/>
  <c r="BH31" i="4" s="1"/>
  <c r="G17" i="3" l="1"/>
  <c r="AX23" i="2"/>
  <c r="BR23" i="2" s="1"/>
  <c r="AU19" i="2"/>
  <c r="C17" i="6" s="1"/>
  <c r="F19" i="3" l="1"/>
  <c r="F18" i="3" s="1"/>
  <c r="M17" i="6"/>
  <c r="AX17" i="2"/>
  <c r="BQ23" i="2"/>
  <c r="BR17" i="2" l="1"/>
  <c r="BQ17" i="2"/>
  <c r="AX16" i="2"/>
  <c r="BQ16" i="2" l="1"/>
  <c r="BR16" i="2"/>
  <c r="AX15" i="2"/>
  <c r="AU20" i="2"/>
  <c r="C18" i="6" s="1"/>
  <c r="C19" i="6"/>
  <c r="M19" i="6" s="1"/>
  <c r="BA23" i="2"/>
  <c r="BA17" i="2" s="1"/>
  <c r="BA16" i="2" s="1"/>
  <c r="BR15" i="2" l="1"/>
  <c r="BQ15" i="2"/>
  <c r="M18" i="6"/>
  <c r="BA15" i="2"/>
  <c r="BA14" i="2" l="1"/>
  <c r="I13" i="3" s="1"/>
  <c r="I18" i="3" s="1"/>
  <c r="I17" i="3" s="1"/>
  <c r="I12" i="3" s="1"/>
  <c r="BB14" i="2"/>
  <c r="BI23" i="2"/>
  <c r="BI17" i="2" s="1"/>
  <c r="AU22" i="2"/>
  <c r="AU23" i="2" l="1"/>
  <c r="AU17" i="2" s="1"/>
  <c r="AU16" i="2" s="1"/>
  <c r="AU15" i="2" s="1"/>
  <c r="C20" i="6"/>
  <c r="BI16" i="2"/>
  <c r="M20" i="6" l="1"/>
  <c r="C21" i="6"/>
  <c r="BI15" i="2"/>
  <c r="C15" i="6" l="1"/>
  <c r="C14" i="6" s="1"/>
  <c r="M21" i="6"/>
  <c r="BI14" i="2"/>
  <c r="M13" i="3" s="1"/>
  <c r="M19" i="3" s="1"/>
  <c r="M18" i="3" s="1"/>
  <c r="M17" i="3" s="1"/>
  <c r="M12" i="3" s="1"/>
  <c r="AX32" i="2"/>
  <c r="AU31" i="2"/>
  <c r="AU32" i="2" s="1"/>
  <c r="AU29" i="2" s="1"/>
  <c r="BR32" i="2" l="1"/>
  <c r="BQ32" i="2"/>
  <c r="AU28" i="2"/>
  <c r="C27" i="6"/>
  <c r="C28" i="6" s="1"/>
  <c r="M28" i="6" s="1"/>
  <c r="M15" i="6"/>
  <c r="M14" i="6" s="1"/>
  <c r="AX29" i="2"/>
  <c r="BR29" i="2" l="1"/>
  <c r="BQ29" i="2"/>
  <c r="C13" i="6"/>
  <c r="AX28" i="2"/>
  <c r="BR28" i="2" l="1"/>
  <c r="BQ28" i="2"/>
  <c r="M13" i="6"/>
  <c r="AX47" i="2"/>
  <c r="AU40" i="2"/>
  <c r="AX53" i="2"/>
  <c r="AU52" i="2"/>
  <c r="BR53" i="2" l="1"/>
  <c r="BQ53" i="2"/>
  <c r="BQ47" i="2"/>
  <c r="BR47" i="2"/>
  <c r="AU47" i="2"/>
  <c r="C36" i="6"/>
  <c r="AU53" i="2"/>
  <c r="C48" i="6"/>
  <c r="C49" i="6" s="1"/>
  <c r="M49" i="6" s="1"/>
  <c r="AU56" i="2"/>
  <c r="C51" i="6" s="1"/>
  <c r="AX58" i="2"/>
  <c r="AU57" i="2"/>
  <c r="BR58" i="2" l="1"/>
  <c r="BQ58" i="2"/>
  <c r="AU58" i="2"/>
  <c r="AU34" i="2" s="1"/>
  <c r="AU33" i="2" s="1"/>
  <c r="AU27" i="2" s="1"/>
  <c r="AU14" i="2" s="1"/>
  <c r="C52" i="6"/>
  <c r="M52" i="6" s="1"/>
  <c r="M36" i="6"/>
  <c r="C43" i="6"/>
  <c r="AX34" i="2"/>
  <c r="M51" i="6"/>
  <c r="BR34" i="2" l="1"/>
  <c r="BQ34" i="2"/>
  <c r="C53" i="6"/>
  <c r="M53" i="6" s="1"/>
  <c r="AX33" i="2"/>
  <c r="M43" i="6"/>
  <c r="AX27" i="2" l="1"/>
  <c r="BQ33" i="2"/>
  <c r="BR33" i="2"/>
  <c r="C30" i="6"/>
  <c r="M30" i="6" s="1"/>
  <c r="BR27" i="2"/>
  <c r="BQ27" i="2"/>
  <c r="AX14" i="2"/>
  <c r="C29" i="6" l="1"/>
  <c r="C24" i="6" s="1"/>
  <c r="B33" i="5"/>
  <c r="B35" i="5" s="1"/>
  <c r="G13" i="3"/>
  <c r="G12" i="3" s="1"/>
  <c r="BR14" i="2"/>
  <c r="BQ14" i="2"/>
  <c r="M29" i="6" l="1"/>
  <c r="B36" i="5"/>
  <c r="M24" i="6"/>
  <c r="C12" i="6"/>
  <c r="M12" i="6" s="1"/>
  <c r="U30" i="6"/>
  <c r="U29" i="6" s="1"/>
  <c r="U24" i="6" s="1"/>
  <c r="U12" i="6" s="1"/>
  <c r="R36" i="6"/>
  <c r="R43" i="6" s="1"/>
  <c r="R30" i="6" s="1"/>
  <c r="R29" i="6" s="1"/>
  <c r="R24" i="6" s="1"/>
  <c r="R12" i="6" s="1"/>
  <c r="O29" i="4"/>
  <c r="M29" i="4"/>
  <c r="R29" i="4"/>
  <c r="T29" i="4"/>
  <c r="N29" i="4"/>
  <c r="P29" i="4"/>
  <c r="U29" i="4"/>
  <c r="S29" i="4"/>
  <c r="Q29" i="4"/>
  <c r="K29" i="4"/>
  <c r="K16" i="4"/>
  <c r="S16" i="4" s="1"/>
  <c r="L29" i="4"/>
  <c r="L16" i="4" s="1"/>
  <c r="T16" i="4" s="1"/>
  <c r="BA35" i="4"/>
  <c r="BI35" i="4"/>
  <c r="F59" i="4"/>
  <c r="BC30" i="4"/>
  <c r="BK30" i="4"/>
  <c r="BQ16" i="4"/>
  <c r="BW16" i="4"/>
  <c r="BH35" i="4"/>
  <c r="AZ35" i="4"/>
  <c r="CC29" i="4"/>
  <c r="C29" i="4"/>
  <c r="F29" i="4"/>
  <c r="BP16" i="4"/>
  <c r="G29" i="4"/>
  <c r="I29" i="4"/>
  <c r="Q59" i="4"/>
  <c r="BV16" i="4"/>
  <c r="CE16" i="4"/>
  <c r="BB30" i="4"/>
  <c r="BJ30" i="4"/>
  <c r="CB16" i="4"/>
  <c r="I59" i="4"/>
  <c r="BX16" i="4"/>
  <c r="AZ59" i="4"/>
  <c r="BW29" i="4"/>
  <c r="BW59" i="4"/>
  <c r="AW59" i="4"/>
  <c r="BE59" i="4"/>
  <c r="BA59" i="4"/>
  <c r="D59" i="4"/>
  <c r="BJ29" i="4"/>
  <c r="AY59" i="4"/>
  <c r="G59" i="4"/>
  <c r="BI29" i="4"/>
  <c r="BB35" i="4"/>
  <c r="BJ35" i="4"/>
  <c r="O59" i="4"/>
  <c r="BH29" i="4"/>
  <c r="BA29" i="4"/>
  <c r="BA16" i="4"/>
  <c r="BI16" i="4"/>
  <c r="AU59" i="4"/>
  <c r="AS59" i="4"/>
  <c r="CD16" i="4"/>
  <c r="AZ29" i="4"/>
  <c r="AZ16" i="4"/>
  <c r="BH16" i="4"/>
  <c r="CB29" i="4"/>
  <c r="BL59" i="4"/>
  <c r="BL29" i="4"/>
  <c r="BL16" i="4"/>
  <c r="BJ59" i="4"/>
  <c r="BS16" i="4"/>
  <c r="BC35" i="4"/>
  <c r="BK35" i="4"/>
  <c r="BR16" i="4"/>
  <c r="K59" i="4"/>
  <c r="T59" i="4"/>
  <c r="H59" i="4"/>
  <c r="D29" i="4"/>
  <c r="BK29" i="4"/>
  <c r="BI30" i="4"/>
  <c r="BA30" i="4"/>
  <c r="U59" i="4"/>
  <c r="BQ59" i="4"/>
  <c r="BQ29" i="4"/>
  <c r="BS59" i="4"/>
  <c r="BS29" i="4"/>
  <c r="BR59" i="4"/>
  <c r="BR29" i="4"/>
  <c r="BU59" i="4"/>
  <c r="BU29" i="4"/>
  <c r="BU16" i="4"/>
  <c r="BZ59" i="4"/>
  <c r="BZ29" i="4"/>
  <c r="BZ16" i="4"/>
  <c r="BN16" i="4"/>
  <c r="BN59" i="4"/>
  <c r="BN29" i="4"/>
  <c r="CD29" i="4"/>
  <c r="BH59" i="4"/>
  <c r="BB59" i="4"/>
  <c r="BY59" i="4"/>
  <c r="BY29" i="4"/>
  <c r="BY16" i="4"/>
  <c r="H29" i="4"/>
  <c r="M59" i="4"/>
  <c r="AZ30" i="4"/>
  <c r="BH30" i="4"/>
  <c r="CE29" i="4"/>
  <c r="BO59" i="4"/>
  <c r="BO29" i="4"/>
  <c r="BO16" i="4"/>
  <c r="BF59" i="4"/>
  <c r="L59" i="4"/>
  <c r="E59" i="4"/>
  <c r="BM16" i="4"/>
  <c r="CC16" i="4"/>
  <c r="BP59" i="4"/>
  <c r="BP29" i="4"/>
  <c r="CA59" i="4"/>
  <c r="CA29" i="4"/>
  <c r="CA16" i="4"/>
  <c r="C59" i="4"/>
  <c r="BV59" i="4"/>
  <c r="BV29" i="4"/>
  <c r="BM59" i="4"/>
  <c r="BM29" i="4"/>
  <c r="CB59" i="4"/>
  <c r="BX59" i="4"/>
  <c r="BX29" i="4"/>
  <c r="BT59" i="4"/>
  <c r="BT29" i="4"/>
  <c r="BT16" i="4"/>
  <c r="AV59" i="4"/>
  <c r="BB29" i="4"/>
  <c r="BB16" i="4"/>
  <c r="BJ16" i="4"/>
  <c r="R59" i="4"/>
  <c r="AR59" i="4"/>
  <c r="CD59" i="4"/>
  <c r="S59" i="4"/>
  <c r="E29" i="4"/>
  <c r="BK59" i="4"/>
  <c r="CC59" i="4"/>
  <c r="AT59" i="4"/>
  <c r="CE59" i="4"/>
  <c r="BD59" i="4"/>
  <c r="AX59" i="4"/>
  <c r="BG59" i="4"/>
  <c r="BC29" i="4"/>
  <c r="BC16" i="4"/>
  <c r="BK16" i="4"/>
  <c r="P59" i="4"/>
  <c r="BC59" i="4"/>
  <c r="N59" i="4"/>
</calcChain>
</file>

<file path=xl/comments1.xml><?xml version="1.0" encoding="utf-8"?>
<comments xmlns="http://schemas.openxmlformats.org/spreadsheetml/2006/main">
  <authors>
    <author>Щукина Элина Васильевна</author>
  </authors>
  <commentList>
    <comment ref="C8" authorId="0">
      <text>
        <r>
          <rPr>
            <b/>
            <sz val="9"/>
            <color indexed="81"/>
            <rFont val="Tahoma"/>
            <family val="2"/>
            <charset val="204"/>
          </rPr>
          <t>Щукина Элина Васильевна:</t>
        </r>
        <r>
          <rPr>
            <sz val="9"/>
            <color indexed="81"/>
            <rFont val="Tahoma"/>
            <family val="2"/>
            <charset val="204"/>
          </rPr>
          <t xml:space="preserve">
годовой объем!!</t>
        </r>
      </text>
    </comment>
  </commentList>
</comments>
</file>

<file path=xl/sharedStrings.xml><?xml version="1.0" encoding="utf-8"?>
<sst xmlns="http://schemas.openxmlformats.org/spreadsheetml/2006/main" count="516" uniqueCount="246">
  <si>
    <t>тыс. рублей</t>
  </si>
  <si>
    <t>№
п/п</t>
  </si>
  <si>
    <t>Факт</t>
  </si>
  <si>
    <t>1.1</t>
  </si>
  <si>
    <t>1.2</t>
  </si>
  <si>
    <t>1</t>
  </si>
  <si>
    <t>1.3</t>
  </si>
  <si>
    <t>1.4</t>
  </si>
  <si>
    <t>2</t>
  </si>
  <si>
    <t>2.1</t>
  </si>
  <si>
    <t>Чистая прибыль</t>
  </si>
  <si>
    <t>Утверждаю:</t>
  </si>
  <si>
    <t xml:space="preserve"> </t>
  </si>
  <si>
    <t>М.П.</t>
  </si>
  <si>
    <t>№ п/п</t>
  </si>
  <si>
    <t>Наименование проекта</t>
  </si>
  <si>
    <t>Ввод мощностей</t>
  </si>
  <si>
    <t>Вывод мощностей</t>
  </si>
  <si>
    <t>км</t>
  </si>
  <si>
    <t>МВА</t>
  </si>
  <si>
    <t>Наименование объекта</t>
  </si>
  <si>
    <t>Энергосбережение и повышение энергетической эффективности</t>
  </si>
  <si>
    <t>МО Белоярский район</t>
  </si>
  <si>
    <t>Новое строительство и расширение:</t>
  </si>
  <si>
    <t>ИТОГО по МО Белоярский район</t>
  </si>
  <si>
    <t>МО Березовский район</t>
  </si>
  <si>
    <t>ИТОГО по МО Березовский район</t>
  </si>
  <si>
    <t>МО Кондинский район</t>
  </si>
  <si>
    <t>ИТОГО по МО Кондинский район</t>
  </si>
  <si>
    <t>МО Ханты-Мансийский район</t>
  </si>
  <si>
    <t>Прочее строительство, в т.ч.</t>
  </si>
  <si>
    <t>млн. руб. с НДС</t>
  </si>
  <si>
    <t>всего</t>
  </si>
  <si>
    <t xml:space="preserve">Приложение № 12
</t>
  </si>
  <si>
    <t>Наименование показателя</t>
  </si>
  <si>
    <t>место учета</t>
  </si>
  <si>
    <t>Выручка</t>
  </si>
  <si>
    <t>Направления распределения чистой прибыли:</t>
  </si>
  <si>
    <t xml:space="preserve">   дивиденды</t>
  </si>
  <si>
    <t xml:space="preserve">   другое (расшифровать)</t>
  </si>
  <si>
    <t>EBITDA</t>
  </si>
  <si>
    <t>Дебиторская задолженность, в т.ч.:</t>
  </si>
  <si>
    <t xml:space="preserve">   покупатели и заказчики</t>
  </si>
  <si>
    <t xml:space="preserve">   авансы выданные</t>
  </si>
  <si>
    <t>Амортизация</t>
  </si>
  <si>
    <t>Собственный капитал</t>
  </si>
  <si>
    <t>* Заемный капитал (долгосрочные обязательства),
в т.ч.:</t>
  </si>
  <si>
    <t xml:space="preserve">   кредиты</t>
  </si>
  <si>
    <t xml:space="preserve">   облигационные займы</t>
  </si>
  <si>
    <t xml:space="preserve">   займы организаций</t>
  </si>
  <si>
    <t xml:space="preserve">   прочее</t>
  </si>
  <si>
    <t>Краткосрочные обязательства, в т.ч.:</t>
  </si>
  <si>
    <t xml:space="preserve">   кредиты и займы*</t>
  </si>
  <si>
    <t xml:space="preserve">   кредиторская задолженность, в т.ч.:</t>
  </si>
  <si>
    <t xml:space="preserve">      по строительству</t>
  </si>
  <si>
    <t xml:space="preserve">      по ремонтам</t>
  </si>
  <si>
    <t xml:space="preserve">      по поставкам топлива</t>
  </si>
  <si>
    <t>Сумма процентов, выплаченных по кредитам и займам</t>
  </si>
  <si>
    <t>Оценка обеспеченности инвестиционных программ</t>
  </si>
  <si>
    <t>Всего потребность в финансировании 
инвестиционной программы</t>
  </si>
  <si>
    <t>Профинансировано на отчетную дату</t>
  </si>
  <si>
    <t>Обеспеченность источниками финансирования</t>
  </si>
  <si>
    <t>Дефицит финансирования</t>
  </si>
  <si>
    <t>Оценка кредитного потенциала</t>
  </si>
  <si>
    <t>Собственная оценка кредитного потенциала:</t>
  </si>
  <si>
    <t xml:space="preserve">   на 2010 г.</t>
  </si>
  <si>
    <t xml:space="preserve">   на период 2010 - 2012 гг.</t>
  </si>
  <si>
    <t>Пояснения по расчету кредитного потенциала</t>
  </si>
  <si>
    <t>* По кредитам и займам необходимо указать сумму открытых кредитных линий и сумму реально выбранных средств.</t>
  </si>
  <si>
    <t>План</t>
  </si>
  <si>
    <t>млн. рублей</t>
  </si>
  <si>
    <t>Источник финансирования</t>
  </si>
  <si>
    <t xml:space="preserve">план </t>
  </si>
  <si>
    <t>Собственные средства</t>
  </si>
  <si>
    <t>Прибыль, направляемая на инвестиции:</t>
  </si>
  <si>
    <t>1.1.1</t>
  </si>
  <si>
    <t>в т.ч. инвестиционная составляющая в тарифе</t>
  </si>
  <si>
    <t>1.1.2</t>
  </si>
  <si>
    <t>в т.ч. прибыль со свободного сектора</t>
  </si>
  <si>
    <t>1.1.3</t>
  </si>
  <si>
    <t>в т.ч. от технологического присоединения
(для электросетевых компаний)</t>
  </si>
  <si>
    <t>1.1.3.1</t>
  </si>
  <si>
    <t>в т.ч. от технологического присоединения генерации</t>
  </si>
  <si>
    <t>1.1.3.2</t>
  </si>
  <si>
    <t>в т.ч. от технологического присоединения потребителей</t>
  </si>
  <si>
    <t>1.1.4</t>
  </si>
  <si>
    <t>Прочая прибыль</t>
  </si>
  <si>
    <t>1.2.1</t>
  </si>
  <si>
    <t>Амортизация, учтенная в тарифе</t>
  </si>
  <si>
    <t>1.2.2</t>
  </si>
  <si>
    <t>Прочая амортизация</t>
  </si>
  <si>
    <t>1.2.3</t>
  </si>
  <si>
    <t>Недоиспользованная амортизация прошлых лет</t>
  </si>
  <si>
    <t>Возврат НДС</t>
  </si>
  <si>
    <t>Прочие собственные средства</t>
  </si>
  <si>
    <t>1.4.1</t>
  </si>
  <si>
    <t>в т.ч. средства допэмиссии</t>
  </si>
  <si>
    <t>1.5</t>
  </si>
  <si>
    <t>Остаток собственных средств на начало года</t>
  </si>
  <si>
    <t>Привлеченные средства, в т.ч.:</t>
  </si>
  <si>
    <t>Кредиты</t>
  </si>
  <si>
    <t>2.2</t>
  </si>
  <si>
    <t>Облигационные займы</t>
  </si>
  <si>
    <t>2.3</t>
  </si>
  <si>
    <t>Займы организаций</t>
  </si>
  <si>
    <t>2.4</t>
  </si>
  <si>
    <t>Бюджетное финансирование</t>
  </si>
  <si>
    <t>2.5</t>
  </si>
  <si>
    <t>Средства внешних инвесторов</t>
  </si>
  <si>
    <t>2.6</t>
  </si>
  <si>
    <t>Использование лизинга</t>
  </si>
  <si>
    <t>2.7</t>
  </si>
  <si>
    <t>Прочие привлеченные средства</t>
  </si>
  <si>
    <t>ВСЕГО источников финансирования</t>
  </si>
  <si>
    <t>для ОГК/ТГК, в том числе</t>
  </si>
  <si>
    <t>ДПМ</t>
  </si>
  <si>
    <t>вне ДПМ</t>
  </si>
  <si>
    <t>** Накопленным итогом за год.</t>
  </si>
  <si>
    <t>Причины</t>
  </si>
  <si>
    <t>факт**</t>
  </si>
  <si>
    <t>Остаток стоимости
на начало
года</t>
  </si>
  <si>
    <t>Освоено (закрыто актами выпол-
ненных работ),
млн. рублей</t>
  </si>
  <si>
    <t>Введено (оформлено актами ввода
в эксплуатацию),
млн. рублей</t>
  </si>
  <si>
    <t xml:space="preserve">Осталось профинанси-
ровать по ре-
зультатам отчетного периода </t>
  </si>
  <si>
    <t>Причины отклонений</t>
  </si>
  <si>
    <t>%</t>
  </si>
  <si>
    <t xml:space="preserve">факт </t>
  </si>
  <si>
    <t>Отклонение 
за отчетный год</t>
  </si>
  <si>
    <t>Приложение №6.1.</t>
  </si>
  <si>
    <t>Генеральный директор АО "Юграэнерго"</t>
  </si>
  <si>
    <t>_______________________ А.Е. Голубев</t>
  </si>
  <si>
    <t>ДЭС-0,4 кВ в д.Сартынья Березовского района</t>
  </si>
  <si>
    <t>ДЭС-0,4 кВ в п. Шугур Кондинского района</t>
  </si>
  <si>
    <t>МО Нижневартовский район</t>
  </si>
  <si>
    <t>ИТОГО по МО Нижневартовский район</t>
  </si>
  <si>
    <t>ИТОГО по МО Ханты-Мансйиский район</t>
  </si>
  <si>
    <t>Объем финансирования
 в 2017 году</t>
  </si>
  <si>
    <t>ВСЕГО (в сфере производства электрической энергии и теплоснабжения)</t>
  </si>
  <si>
    <t>ВСЕГО (в сфере передачи электрической энергии и технологического присоединения к электрическим сетям)</t>
  </si>
  <si>
    <t>ДЭС-0,4 кВ в п.Сосьва Березовского района</t>
  </si>
  <si>
    <t>ДЭС-0,4 кВ в д.Анеева Березовского района</t>
  </si>
  <si>
    <t>ДЭС-0,4 кВ в д.Кимкьясуй Березовского района</t>
  </si>
  <si>
    <t>ДЭС-0,4 кВ в с.Ломбовож Березовского района</t>
  </si>
  <si>
    <t>ДЭС-0,4 кВ в с.Няксимволь Березовского района</t>
  </si>
  <si>
    <t>Техперевооружение и реконструкция</t>
  </si>
  <si>
    <t>ДЭС-0,4 кВ в д. Сосновый бор Нижневартовского района</t>
  </si>
  <si>
    <t>ВСЕГО по инвестиционной программе, в том числе:</t>
  </si>
  <si>
    <t>без НДС</t>
  </si>
  <si>
    <t>Объем финансирования на 2017 год</t>
  </si>
  <si>
    <t>Сети электроснабжения 0,4 кВ от РУ-0,4 кВ ДЭС в с. Ломбовож Березовского района. 2 этап. ВЛИ-0,4 кВ</t>
  </si>
  <si>
    <t>Сети электроснабжения 10-0,4 кВ, КТП-0,4/10 кВ, КТП-10/0,4 кВ и РУ-0,4 кВ от ДЭС в п. Сосьва Березовского района</t>
  </si>
  <si>
    <t xml:space="preserve">ДЭС-0,4 кВ в с. Ванзеват Белоярского района       </t>
  </si>
  <si>
    <t>Приобретение земельного участка для строительства объекта "ДЭС-0,4 кВ в п. Сосьва Березовского района"</t>
  </si>
  <si>
    <t>Приобретение здания ДЭС для строительства объекта "ДЭС-0,4 кВ в п. Сосьва Березовского района"</t>
  </si>
  <si>
    <t>Приобретение оборудования, не входящего в смету строек (расходные емкости 50 м3 в д.Сосновый бор)</t>
  </si>
  <si>
    <t>Приобретение оборудования, не входящего в смету строек (ДГУ 320 кВт в п.Урманный)</t>
  </si>
  <si>
    <t>Приобретение оборудования, не входящего в смету строек (приборы учета дизельного топлива для ДЭС в п.Саранпауль)</t>
  </si>
  <si>
    <t>Приобретение оборудования, не входящего в смету строек (приборы учета дизельного топлива для ДЭС в с.Няксимволь)</t>
  </si>
  <si>
    <t>Приобретение оборудования, не входящего в смету строек (приборы учета дизельного топлива для ДЭС в п.Кедровый)</t>
  </si>
  <si>
    <t>Приобретение оборудования, не входящего в смету строек (узел учета приема-выдачи дизельного топлива "весовым методом" для ДЭС в п.Кирпичный)</t>
  </si>
  <si>
    <t>МВт</t>
  </si>
  <si>
    <r>
      <t>Другое (м</t>
    </r>
    <r>
      <rPr>
        <b/>
        <sz val="11"/>
        <rFont val="Calibri"/>
        <family val="2"/>
        <charset val="204"/>
      </rPr>
      <t>³</t>
    </r>
    <r>
      <rPr>
        <b/>
        <sz val="8.8000000000000007"/>
        <rFont val="Times New Roman"/>
        <family val="1"/>
        <charset val="204"/>
      </rPr>
      <t>)</t>
    </r>
  </si>
  <si>
    <t xml:space="preserve">Корректировка стоимости проекта согласно результатам конкурсных процедур </t>
  </si>
  <si>
    <t>Уточнение технических решений, а также стоимости комплектующих и оборудования</t>
  </si>
  <si>
    <t>«_______»_________________ 2018 года</t>
  </si>
  <si>
    <t>О.А.Палькова</t>
  </si>
  <si>
    <t>Начальник ФУ АО "Юграэнерго"</t>
  </si>
  <si>
    <t>О.В.Копьева</t>
  </si>
  <si>
    <t>Авансирование оборудование, остаток переносится на 2018 год, в связи с транспортной логистикой</t>
  </si>
  <si>
    <t xml:space="preserve">Корректировка технических решений, уточнение стоимости в процессе проведения конкурсных процедур </t>
  </si>
  <si>
    <t>Уточнение стоимости в процессе проведения конкурсных процедур, оплата аванса в 2017 году.</t>
  </si>
  <si>
    <t>I кв.</t>
  </si>
  <si>
    <t>II кв.</t>
  </si>
  <si>
    <t>III кв.</t>
  </si>
  <si>
    <t>IV кв.</t>
  </si>
  <si>
    <t>план</t>
  </si>
  <si>
    <t>факт</t>
  </si>
  <si>
    <t>за отчетный квартал</t>
  </si>
  <si>
    <t>Отклонение 
за отчетный квартал</t>
  </si>
  <si>
    <t>Объем финансирования
 в 2018 году</t>
  </si>
  <si>
    <t>Отклонение фактической стоимости работ от плановой стоимости, млн. руб.</t>
  </si>
  <si>
    <t>Технические характеристики созданных объектов</t>
  </si>
  <si>
    <t>генерирующие объекты</t>
  </si>
  <si>
    <t>подстанции</t>
  </si>
  <si>
    <t>линии электропередачи</t>
  </si>
  <si>
    <t>ПИР</t>
  </si>
  <si>
    <t>СМР</t>
  </si>
  <si>
    <t>оборудо-
вание и мате-
риалы</t>
  </si>
  <si>
    <t>прочие</t>
  </si>
  <si>
    <t>год ввода
в эксплуа-
тацию</t>
  </si>
  <si>
    <t>норма-
тивный срок службы, лет</t>
  </si>
  <si>
    <t>мощ-
ность, МВт</t>
  </si>
  <si>
    <t>тепловая энергия, Гкал/час</t>
  </si>
  <si>
    <t>количество
и марка силовых 
трансформаторов, шт.</t>
  </si>
  <si>
    <t>мощ-
ность, МВА</t>
  </si>
  <si>
    <t>тип опор</t>
  </si>
  <si>
    <t>марка кабеля</t>
  </si>
  <si>
    <t>протя-
жен-
ность, км</t>
  </si>
  <si>
    <t>Проверка</t>
  </si>
  <si>
    <t>Приложение  №9</t>
  </si>
  <si>
    <t>Приложение  № 8</t>
  </si>
  <si>
    <t>шт.</t>
  </si>
  <si>
    <t>Сети электроснабжения 0,4 кВ от ДЭС в д. Никулкина Кондинского района</t>
  </si>
  <si>
    <t>Сети электроснабжения 10-0,4 кВ, КТП-0,4/10 кВ, КТП-10/0,4 кВ и РУ-0,4 кВ от ДЭС в с. Няксимволь Березовского района</t>
  </si>
  <si>
    <t>Сети электроснабжения 10-0,4 кВ, КТП-0,4/10 кВ,  и РУ - 0,4 кВ от ДЭС в с. Саранпауль Березовского района</t>
  </si>
  <si>
    <t>Прочее новое строительство МО Ханты-Мансийский район</t>
  </si>
  <si>
    <t>Расходный склад при ДЭС-0,4 кВ в п.Кедровый, Ханты-Мансийского района, ХМАО-Югры.</t>
  </si>
  <si>
    <t>Расходный склад при ДЭС-0,4 кВ в п.Урманный, Ханты-Мансийского района, ХМАО-Югры.</t>
  </si>
  <si>
    <t>Приобретение оборудования (мобильный комплекс ДЭС для д.Сартынья Березовского района)</t>
  </si>
  <si>
    <t>Приобретение оборудования не входящего в смету строек для ДЭС (комьютеры и периферийное оборудование)</t>
  </si>
  <si>
    <t>Отчет об исполнении инвестиционной программы АО "Юграэнерго" за 2018 год</t>
  </si>
  <si>
    <t>Отчет об источниках финансирования инвестиционной программы АО "Юграэнерго"</t>
  </si>
  <si>
    <t>на конец  2018 года/
за 2018 год</t>
  </si>
  <si>
    <t>Приобретение оборудования (мобильный комплекс ДЭС для д.Сосновый Бор Нижневартовского района)</t>
  </si>
  <si>
    <t>ДЭС-0,4 кВ в д. Сосновый Бор Нижневартовского района</t>
  </si>
  <si>
    <t>Приобретение оборудования, не входящего в смету строек (расходные ёмкости 50 м3 в д.Сартынья Березовского района)</t>
  </si>
  <si>
    <t>Приобретение оборудования, не входящего в смету строек (расходные ёмкости для ДЭС в д.Кимкьясуй Березовского района)</t>
  </si>
  <si>
    <t>Приобретение оборудования (Расходные ёмкости для ДЭС с. Няксимволь Березовского района)</t>
  </si>
  <si>
    <t>Приобретение оборудования (Расходные ёмкости для ДЭС с. Саранпауль Березовского района)</t>
  </si>
  <si>
    <t>Приобретение оборудования (Расходные ёмкости для ДЭС п. Урманный Ханты-Мансийского района)</t>
  </si>
  <si>
    <t>СИП-4</t>
  </si>
  <si>
    <t>Дерево</t>
  </si>
  <si>
    <t>ИНЫЕ норма-
тивный срок службы, лет</t>
  </si>
  <si>
    <t>ИНЫЕ год ввода
в эксплуа-
тацию</t>
  </si>
  <si>
    <t>ИНЫЕ
объекты, м3</t>
  </si>
  <si>
    <t>Приобретение оборудования не входящего в смету строек (мастерские для ДЭС  с. Ванзеват, с. Ломбовож, д. Согом)</t>
  </si>
  <si>
    <t>ДЭС-0,4 кВ в п.Сосьва, Березовского района</t>
  </si>
  <si>
    <t>Объем финансирования
 в 2019 году</t>
  </si>
  <si>
    <t>«_______»_________________ 2019 года</t>
  </si>
  <si>
    <t>Фактически профинансировано в 2019 году, млн. руб.</t>
  </si>
  <si>
    <t>Фактически освоено за 2019 год
(закрыто актами выполненных работ), млн. руб.</t>
  </si>
  <si>
    <t>3</t>
  </si>
  <si>
    <t>Утверждаю:
Генеральный директор АО "Юграэнерго"
________________ А.Е. Голубев
"____" ________ 2019 года
М.П.</t>
  </si>
  <si>
    <t>Объем финансирования на 2019 год</t>
  </si>
  <si>
    <t xml:space="preserve">Плановый объем финансирования на 2019 год,
млн. руб. </t>
  </si>
  <si>
    <t>Отчет об исполнении инвестиционной программы АО "Юграэнерго" за 2 кв. 2019 год</t>
  </si>
  <si>
    <t>за 2 кв. 2019 год</t>
  </si>
  <si>
    <t>Отчет о вводах/выводах объектов
по инвестиционной программе АО "Юграэнерго"
за 2 кв. 2019 год</t>
  </si>
  <si>
    <t>Финансовые показатели за 2 квартал 2019 год</t>
  </si>
  <si>
    <t>на конец 2 квартала  2019 года/
за 2019 год</t>
  </si>
  <si>
    <t xml:space="preserve">Отчет об исполнении основных этапов работ по реализации инвестиционной программы АО "Юграэнерго" </t>
  </si>
  <si>
    <t>Невыполнение объемов финансирования обусловлено: 
- уточнением технических параметров объектов по результатам проектирования;
- уточнением стоимости основного оборудования согласно результатам закупочных процеду.</t>
  </si>
  <si>
    <t>свод</t>
  </si>
  <si>
    <t>отчет</t>
  </si>
  <si>
    <t>Дали в тарифе</t>
  </si>
  <si>
    <t>Утв.Депжкк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</si>
</sst>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9">
    <numFmt numFmtId="43" formatCode="_-* #,##0.00\ _₽_-;\-* #,##0.00\ _₽_-;_-* &quot;-&quot;??\ _₽_-;_-@_-"/>
    <numFmt numFmtId="164" formatCode="#,##0.00&quot;р.&quot;;\-#,##0.00&quot;р.&quot;"/>
    <numFmt numFmtId="165" formatCode="_-* #,##0_р_._-;\-* #,##0_р_._-;_-* &quot;-&quot;_р_._-;_-@_-"/>
    <numFmt numFmtId="166" formatCode="_-* #,##0.00&quot;р.&quot;_-;\-* #,##0.00&quot;р.&quot;_-;_-* &quot;-&quot;??&quot;р.&quot;_-;_-@_-"/>
    <numFmt numFmtId="167" formatCode="_-* #,##0.00_р_._-;\-* #,##0.00_р_._-;_-* &quot;-&quot;??_р_._-;_-@_-"/>
    <numFmt numFmtId="168" formatCode="_-* #,##0.00_р_._-;\-* #,##0.00_р_._-;_-* &quot;-&quot;????????_р_._-;_-@_-"/>
    <numFmt numFmtId="169" formatCode="_-* #,##0.00000000_р_._-;\-* #,##0.00000000_р_._-;_-* &quot;-&quot;????????_р_._-;_-@_-"/>
    <numFmt numFmtId="170" formatCode="_-* #,##0.0000\ _₽_-;\-* #,##0.0000\ _₽_-;_-* &quot;-&quot;??\ _₽_-;_-@_-"/>
    <numFmt numFmtId="171" formatCode="_-* #,##0.000\ _₽_-;\-* #,##0.000\ _₽_-;_-* &quot;-&quot;??\ _₽_-;_-@_-"/>
    <numFmt numFmtId="172" formatCode="_-* #,##0.00000000\ _₽_-;\-* #,##0.00000000\ _₽_-;_-* &quot;-&quot;????????\ _₽_-;_-@_-"/>
    <numFmt numFmtId="173" formatCode="_-* #,##0.00[$€-1]_-;\-* #,##0.00[$€-1]_-;_-* &quot;-&quot;??[$€-1]_-"/>
    <numFmt numFmtId="174" formatCode="0.0%"/>
    <numFmt numFmtId="175" formatCode="0.0%_);\(0.0%\)"/>
    <numFmt numFmtId="176" formatCode="#,##0_);[Red]\(#,##0\)"/>
    <numFmt numFmtId="177" formatCode="#,##0;\(#,##0\)"/>
    <numFmt numFmtId="178" formatCode="_-* #,##0.00\ _$_-;\-* #,##0.00\ _$_-;_-* &quot;-&quot;??\ _$_-;_-@_-"/>
    <numFmt numFmtId="179" formatCode="#.##0\.00"/>
    <numFmt numFmtId="180" formatCode="#\.00"/>
    <numFmt numFmtId="181" formatCode="_(&quot;р.&quot;* #,##0.00_);_(&quot;р.&quot;* \(#,##0.00\);_(&quot;р.&quot;* &quot;-&quot;??_);_(@_)"/>
    <numFmt numFmtId="182" formatCode="\$#\.00"/>
    <numFmt numFmtId="183" formatCode="#\."/>
    <numFmt numFmtId="184" formatCode="General_)"/>
    <numFmt numFmtId="185" formatCode="_-* #,##0&quot;đ.&quot;_-;\-* #,##0&quot;đ.&quot;_-;_-* &quot;-&quot;&quot;đ.&quot;_-;_-@_-"/>
    <numFmt numFmtId="186" formatCode="_-* #,##0.00&quot;đ.&quot;_-;\-* #,##0.00&quot;đ.&quot;_-;_-* &quot;-&quot;??&quot;đ.&quot;_-;_-@_-"/>
    <numFmt numFmtId="187" formatCode="&quot;$&quot;#,##0_);[Red]\(&quot;$&quot;#,##0\)"/>
    <numFmt numFmtId="188" formatCode="\$#,##0\ ;\(\$#,##0\)"/>
    <numFmt numFmtId="189" formatCode="#,##0.000[$р.-419];\-#,##0.000[$р.-419]"/>
    <numFmt numFmtId="190" formatCode="_-* #,##0.0\ _$_-;\-* #,##0.0\ _$_-;_-* &quot;-&quot;??\ _$_-;_-@_-"/>
    <numFmt numFmtId="191" formatCode="0.0"/>
    <numFmt numFmtId="192" formatCode="#,##0.0_);\(#,##0.0\)"/>
    <numFmt numFmtId="193" formatCode="#,##0_ ;[Red]\-#,##0\ "/>
    <numFmt numFmtId="194" formatCode="#,##0_);[Blue]\(#,##0\)"/>
    <numFmt numFmtId="195" formatCode="_-* #,##0_-;\-* #,##0_-;_-* &quot;-&quot;_-;_-@_-"/>
    <numFmt numFmtId="196" formatCode="_-* #,##0.00_-;\-* #,##0.00_-;_-* &quot;-&quot;??_-;_-@_-"/>
    <numFmt numFmtId="197" formatCode="#,##0__\ \ \ \ "/>
    <numFmt numFmtId="198" formatCode="_-&quot;£&quot;* #,##0_-;\-&quot;£&quot;* #,##0_-;_-&quot;£&quot;* &quot;-&quot;_-;_-@_-"/>
    <numFmt numFmtId="199" formatCode="_-&quot;£&quot;* #,##0.00_-;\-&quot;£&quot;* #,##0.00_-;_-&quot;£&quot;* &quot;-&quot;??_-;_-@_-"/>
    <numFmt numFmtId="200" formatCode="#,##0.00&quot;т.р.&quot;;\-#,##0.00&quot;т.р.&quot;"/>
    <numFmt numFmtId="201" formatCode="#,##0.0;[Red]#,##0.0"/>
    <numFmt numFmtId="202" formatCode="_-* #,##0_đ_._-;\-* #,##0_đ_._-;_-* &quot;-&quot;_đ_._-;_-@_-"/>
    <numFmt numFmtId="203" formatCode="_-* #,##0\ _d_._-;\-* #,##0\ _d_._-;_-* &quot;-&quot;\ _d_._-;_-@_-"/>
    <numFmt numFmtId="204" formatCode="_-* #,##0.00_đ_._-;\-* #,##0.00_đ_._-;_-* &quot;-&quot;??_đ_._-;_-@_-"/>
    <numFmt numFmtId="205" formatCode="_-* #,##0.00\ _d_._-;\-* #,##0.00\ _d_._-;_-* &quot;-&quot;??\ _d_._-;_-@_-"/>
    <numFmt numFmtId="206" formatCode="\(#,##0.0\)"/>
    <numFmt numFmtId="207" formatCode="#,##0\ &quot;?.&quot;;\-#,##0\ &quot;?.&quot;"/>
    <numFmt numFmtId="208" formatCode="#,##0______;;&quot;------------      &quot;"/>
    <numFmt numFmtId="209" formatCode="#,##0.000_ ;\-#,##0.000\ "/>
    <numFmt numFmtId="210" formatCode="#,##0.00_ ;[Red]\-#,##0.00\ "/>
    <numFmt numFmtId="211" formatCode="#,##0.000"/>
    <numFmt numFmtId="212" formatCode="&quot;р.&quot;#,##0.00_);\(&quot;р.&quot;#,##0.00\)"/>
    <numFmt numFmtId="213" formatCode="0.000"/>
    <numFmt numFmtId="214" formatCode="_-* #,##0\ _р_._-;\-* #,##0\ _р_._-;_-* &quot;-&quot;\ _р_._-;_-@_-"/>
    <numFmt numFmtId="215" formatCode="_-* #,##0.00\ _р_._-;\-* #,##0.00\ _р_._-;_-* &quot;-&quot;??\ _р_._-;_-@_-"/>
    <numFmt numFmtId="216" formatCode="_(* #,##0_);_(* \(#,##0\);_(* &quot;-&quot;_);_(@_)"/>
    <numFmt numFmtId="217" formatCode="* #,##0;* \-#,##0;* &quot;-&quot;;@"/>
    <numFmt numFmtId="218" formatCode="_(* #,##0.00_);_(* \(#,##0.00\);_(* &quot;-&quot;??_);_(@_)"/>
    <numFmt numFmtId="219" formatCode="* #,##0.00;* \-#,##0.00;* &quot;-&quot;??;@"/>
    <numFmt numFmtId="220" formatCode="_-* #,##0\ _$_-;\-* #,##0\ _$_-;_-* &quot;-&quot;\ _$_-;_-@_-"/>
    <numFmt numFmtId="221" formatCode="#,##0.00_ ;\-#,##0.00\ "/>
    <numFmt numFmtId="222" formatCode="#,##0.0"/>
    <numFmt numFmtId="223" formatCode="%#\.00"/>
    <numFmt numFmtId="224" formatCode="_-* #,##0.0000000_р_._-;\-* #,##0.0000000_р_._-;_-* &quot;-&quot;??_р_._-;_-@_-"/>
    <numFmt numFmtId="225" formatCode="#,##0.00000000000000000000"/>
    <numFmt numFmtId="226" formatCode="_-* #,##0.0000000000\ _₽_-;\-* #,##0.0000000000\ _₽_-;_-* &quot;-&quot;????????\ _₽_-;_-@_-"/>
    <numFmt numFmtId="227" formatCode="_-* #,##0.000_р_._-;\-* #,##0.000_р_._-;_-* &quot;-&quot;??_р_._-;_-@_-"/>
    <numFmt numFmtId="228" formatCode="_-* #,##0.00000_р_._-;\-* #,##0.00000_р_._-;_-* &quot;-&quot;??_р_._-;_-@_-"/>
    <numFmt numFmtId="229" formatCode="_-* #,##0.000\ _₽_-;\-* #,##0.000\ _₽_-;_-* &quot;-&quot;???\ _₽_-;_-@_-"/>
    <numFmt numFmtId="230" formatCode="#,##0.000\ _₽"/>
    <numFmt numFmtId="231" formatCode="_-* #,##0.000000_р_._-;\-* #,##0.000000_р_._-;_-* &quot;-&quot;??_р_._-;_-@_-"/>
  </numFmts>
  <fonts count="194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2"/>
      <charset val="204"/>
    </font>
    <font>
      <sz val="12"/>
      <name val="Times New Roman"/>
      <family val="1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i/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Arial Cyr"/>
      <charset val="204"/>
    </font>
    <font>
      <b/>
      <sz val="11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10"/>
      <name val="Helv"/>
    </font>
    <font>
      <sz val="10"/>
      <name val="Helv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0"/>
      <name val="Arial Cyr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sz val="10"/>
      <name val="Times New Roman CYR"/>
      <family val="1"/>
      <charset val="204"/>
    </font>
    <font>
      <sz val="1"/>
      <color indexed="8"/>
      <name val="Courier"/>
      <family val="1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1"/>
      <charset val="204"/>
    </font>
    <font>
      <b/>
      <sz val="1"/>
      <color indexed="8"/>
      <name val="Courier"/>
      <family val="3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u/>
      <sz val="10"/>
      <color indexed="12"/>
      <name val="Courier"/>
      <family val="3"/>
    </font>
    <font>
      <sz val="11"/>
      <color indexed="20"/>
      <name val="Calibri"/>
      <family val="2"/>
      <charset val="204"/>
    </font>
    <font>
      <sz val="9"/>
      <color indexed="56"/>
      <name val="Frutiger 45 Light"/>
      <family val="2"/>
    </font>
    <font>
      <sz val="10"/>
      <name val="Times New Roman"/>
      <family val="1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57"/>
      <name val="Wingdings"/>
      <charset val="2"/>
    </font>
    <font>
      <sz val="8"/>
      <name val="Palatino"/>
      <family val="1"/>
    </font>
    <font>
      <sz val="10"/>
      <color indexed="24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8"/>
      <name val="Arial Cyr"/>
      <charset val="204"/>
    </font>
    <font>
      <sz val="12"/>
      <name val="Tms Rmn"/>
      <charset val="204"/>
    </font>
    <font>
      <u/>
      <sz val="8"/>
      <color indexed="12"/>
      <name val="Arial Cyr"/>
      <charset val="204"/>
    </font>
    <font>
      <sz val="14"/>
      <name val="Times New Roman"/>
      <family val="1"/>
      <charset val="204"/>
    </font>
    <font>
      <i/>
      <sz val="11"/>
      <color indexed="23"/>
      <name val="Calibri"/>
      <family val="2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sz val="10"/>
      <name val="Courier"/>
      <family val="1"/>
      <charset val="204"/>
    </font>
    <font>
      <u/>
      <sz val="10"/>
      <color indexed="36"/>
      <name val="Arial Cyr"/>
      <charset val="204"/>
    </font>
    <font>
      <sz val="7"/>
      <name val="Palatino"/>
      <family val="1"/>
    </font>
    <font>
      <sz val="11"/>
      <color indexed="17"/>
      <name val="Calibri"/>
      <family val="2"/>
      <charset val="204"/>
    </font>
    <font>
      <sz val="10"/>
      <name val="Arial"/>
      <family val="2"/>
    </font>
    <font>
      <sz val="9"/>
      <name val="Futura UBS Bk"/>
      <family val="2"/>
    </font>
    <font>
      <sz val="6"/>
      <color indexed="16"/>
      <name val="Palatino"/>
      <family val="1"/>
    </font>
    <font>
      <b/>
      <sz val="10"/>
      <color indexed="18"/>
      <name val="Arial Cyr"/>
      <charset val="204"/>
    </font>
    <font>
      <b/>
      <sz val="15"/>
      <color indexed="56"/>
      <name val="Calibri"/>
      <family val="2"/>
      <charset val="204"/>
    </font>
    <font>
      <b/>
      <sz val="18"/>
      <color indexed="24"/>
      <name val="Arial"/>
      <family val="2"/>
      <charset val="204"/>
    </font>
    <font>
      <b/>
      <sz val="13"/>
      <color indexed="56"/>
      <name val="Calibri"/>
      <family val="2"/>
      <charset val="204"/>
    </font>
    <font>
      <b/>
      <sz val="12"/>
      <color indexed="24"/>
      <name val="Arial"/>
      <family val="2"/>
      <charset val="204"/>
    </font>
    <font>
      <b/>
      <sz val="11"/>
      <color indexed="56"/>
      <name val="Calibri"/>
      <family val="2"/>
      <charset val="204"/>
    </font>
    <font>
      <sz val="8"/>
      <color indexed="13"/>
      <name val="Arial"/>
      <family val="2"/>
    </font>
    <font>
      <b/>
      <sz val="8"/>
      <name val="Arial Cyr"/>
      <charset val="204"/>
    </font>
    <font>
      <u/>
      <sz val="10"/>
      <color indexed="12"/>
      <name val="Arial Cyr"/>
      <charset val="204"/>
    </font>
    <font>
      <sz val="12"/>
      <name val="Times New Roman Cyr"/>
      <charset val="204"/>
    </font>
    <font>
      <sz val="10"/>
      <name val="Courier"/>
      <family val="3"/>
    </font>
    <font>
      <u/>
      <sz val="10"/>
      <color indexed="36"/>
      <name val="Courier"/>
      <family val="3"/>
    </font>
    <font>
      <b/>
      <i/>
      <sz val="11"/>
      <color indexed="12"/>
      <name val="Arial Cyr"/>
      <family val="2"/>
      <charset val="204"/>
    </font>
    <font>
      <sz val="11"/>
      <color indexed="62"/>
      <name val="Calibri"/>
      <family val="2"/>
      <charset val="204"/>
    </font>
    <font>
      <sz val="8"/>
      <color indexed="12"/>
      <name val="Palatino"/>
      <family val="1"/>
    </font>
    <font>
      <sz val="11"/>
      <color indexed="52"/>
      <name val="Calibri"/>
      <family val="2"/>
      <charset val="204"/>
    </font>
    <font>
      <sz val="12"/>
      <name val="Gill Sans"/>
    </font>
    <font>
      <i/>
      <sz val="10"/>
      <name val="PragmaticaC"/>
      <charset val="204"/>
    </font>
    <font>
      <sz val="11"/>
      <color indexed="60"/>
      <name val="Calibri"/>
      <family val="2"/>
      <charset val="204"/>
    </font>
    <font>
      <sz val="12"/>
      <name val="Arial"/>
      <family val="2"/>
      <charset val="204"/>
    </font>
    <font>
      <sz val="14"/>
      <name val="NewtonC"/>
      <charset val="204"/>
    </font>
    <font>
      <sz val="8"/>
      <name val="Helv"/>
      <charset val="204"/>
    </font>
    <font>
      <sz val="10"/>
      <name val="Palatino"/>
      <family val="1"/>
    </font>
    <font>
      <sz val="9"/>
      <name val="Tahoma"/>
      <family val="2"/>
      <charset val="204"/>
    </font>
    <font>
      <b/>
      <sz val="11"/>
      <color indexed="63"/>
      <name val="Calibri"/>
      <family val="2"/>
      <charset val="204"/>
    </font>
    <font>
      <sz val="10"/>
      <color indexed="16"/>
      <name val="Helvetica-Black"/>
    </font>
    <font>
      <sz val="22"/>
      <name val="UBSHeadline"/>
      <family val="1"/>
    </font>
    <font>
      <u/>
      <sz val="10"/>
      <name val="Arial"/>
      <family val="2"/>
      <charset val="204"/>
    </font>
    <font>
      <sz val="8"/>
      <name val="Helv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b/>
      <i/>
      <sz val="8"/>
      <color rgb="FF000000"/>
      <name val="Arial"/>
      <family val="2"/>
      <charset val="204"/>
    </font>
    <font>
      <b/>
      <sz val="11"/>
      <color indexed="8"/>
      <name val="Arial"/>
      <family val="2"/>
    </font>
    <font>
      <sz val="7"/>
      <color rgb="FF000000"/>
      <name val="Arial"/>
      <family val="2"/>
      <charset val="204"/>
    </font>
    <font>
      <b/>
      <sz val="10"/>
      <color indexed="8"/>
      <name val="Arial"/>
      <family val="2"/>
    </font>
    <font>
      <sz val="8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b/>
      <sz val="8"/>
      <color rgb="FF000000"/>
      <name val="Arial"/>
      <family val="2"/>
      <charset val="204"/>
    </font>
    <font>
      <b/>
      <sz val="7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0"/>
      <color indexed="8"/>
      <name val="Arial"/>
      <family val="2"/>
    </font>
    <font>
      <i/>
      <sz val="10"/>
      <color indexed="8"/>
      <name val="Arial"/>
      <family val="2"/>
    </font>
    <font>
      <sz val="9.5"/>
      <color indexed="23"/>
      <name val="Helvetica-Black"/>
    </font>
    <font>
      <sz val="10"/>
      <color indexed="39"/>
      <name val="Arial"/>
      <family val="2"/>
    </font>
    <font>
      <b/>
      <sz val="12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8"/>
      <name val="Arial Cyr"/>
      <family val="2"/>
      <charset val="204"/>
    </font>
    <font>
      <b/>
      <sz val="10"/>
      <color indexed="9"/>
      <name val="Verdana"/>
      <family val="2"/>
      <charset val="204"/>
    </font>
    <font>
      <sz val="10"/>
      <color indexed="9"/>
      <name val="Arial"/>
      <family val="2"/>
      <charset val="204"/>
    </font>
    <font>
      <sz val="10"/>
      <color indexed="8"/>
      <name val="Verdana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color indexed="9"/>
      <name val="Arial Cyr"/>
      <charset val="204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8"/>
      <name val="Palatino"/>
      <family val="1"/>
    </font>
    <font>
      <u/>
      <sz val="8"/>
      <color indexed="8"/>
      <name val="Arial"/>
      <family val="2"/>
    </font>
    <font>
      <sz val="11"/>
      <color indexed="10"/>
      <name val="Calibri"/>
      <family val="2"/>
      <charset val="204"/>
    </font>
    <font>
      <b/>
      <i/>
      <sz val="8"/>
      <name val="Helv"/>
    </font>
    <font>
      <b/>
      <sz val="8"/>
      <name val="Arial CYR"/>
      <family val="2"/>
      <charset val="204"/>
    </font>
    <font>
      <b/>
      <u/>
      <sz val="11"/>
      <color indexed="12"/>
      <name val="Arial"/>
      <family val="2"/>
      <charset val="204"/>
    </font>
    <font>
      <u/>
      <sz val="11"/>
      <color theme="10"/>
      <name val="Calibri"/>
      <family val="2"/>
      <charset val="204"/>
    </font>
    <font>
      <u/>
      <sz val="10.4"/>
      <color theme="10"/>
      <name val="Arial"/>
      <family val="2"/>
    </font>
    <font>
      <u/>
      <sz val="10"/>
      <color indexed="12"/>
      <name val="Arial"/>
      <family val="2"/>
      <charset val="204"/>
    </font>
    <font>
      <u/>
      <sz val="9"/>
      <color indexed="12"/>
      <name val="Tahoma"/>
      <family val="2"/>
      <charset val="204"/>
    </font>
    <font>
      <b/>
      <u/>
      <sz val="9"/>
      <color indexed="12"/>
      <name val="Tahoma"/>
      <family val="2"/>
      <charset val="204"/>
    </font>
    <font>
      <u/>
      <sz val="11"/>
      <color theme="10"/>
      <name val="Calibri"/>
      <family val="2"/>
      <scheme val="minor"/>
    </font>
    <font>
      <u/>
      <sz val="7.2"/>
      <color theme="10"/>
      <name val="Arial"/>
      <family val="2"/>
    </font>
    <font>
      <u/>
      <sz val="11"/>
      <color theme="10"/>
      <name val="Calibri"/>
      <family val="2"/>
      <charset val="204"/>
      <scheme val="minor"/>
    </font>
    <font>
      <b/>
      <sz val="12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sz val="11"/>
      <color theme="1"/>
      <name val="Times New Roman"/>
      <family val="2"/>
      <charset val="204"/>
    </font>
    <font>
      <sz val="11"/>
      <color indexed="8"/>
      <name val="Times New Roman"/>
      <family val="2"/>
      <charset val="204"/>
    </font>
    <font>
      <b/>
      <sz val="14"/>
      <name val="Franklin Gothic Medium"/>
      <family val="2"/>
      <charset val="204"/>
    </font>
    <font>
      <b/>
      <sz val="15"/>
      <color indexed="55"/>
      <name val="Calibri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9"/>
      <name val="Tahoma"/>
      <family val="2"/>
      <charset val="204"/>
    </font>
    <font>
      <b/>
      <sz val="14"/>
      <name val="Arial Cyr"/>
      <family val="2"/>
      <charset val="204"/>
    </font>
    <font>
      <b/>
      <sz val="14"/>
      <name val="Arial"/>
      <family val="2"/>
      <charset val="204"/>
    </font>
    <font>
      <b/>
      <sz val="10"/>
      <name val="Arial Cyr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sz val="11"/>
      <color theme="1"/>
      <name val="Calibri"/>
      <family val="2"/>
      <scheme val="minor"/>
    </font>
    <font>
      <sz val="10"/>
      <color indexed="64"/>
      <name val="Arial"/>
      <family val="2"/>
      <charset val="204"/>
    </font>
    <font>
      <sz val="10"/>
      <name val="Times New Roman CYR"/>
      <charset val="204"/>
    </font>
    <font>
      <sz val="8"/>
      <name val="Arial"/>
      <family val="2"/>
    </font>
    <font>
      <b/>
      <i/>
      <sz val="10"/>
      <color indexed="10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Times New Roman Cyr"/>
      <family val="1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b/>
      <u/>
      <sz val="9"/>
      <color rgb="FF0000FF"/>
      <name val="Tahoma"/>
      <family val="2"/>
      <charset val="204"/>
    </font>
    <font>
      <sz val="14"/>
      <name val="Arial Cyr"/>
      <family val="2"/>
      <charset val="204"/>
    </font>
    <font>
      <sz val="12"/>
      <color indexed="24"/>
      <name val="Arial"/>
      <family val="2"/>
      <charset val="204"/>
    </font>
    <font>
      <b/>
      <sz val="10"/>
      <name val="Arial"/>
      <family val="2"/>
      <charset val="204"/>
    </font>
    <font>
      <sz val="10"/>
      <color theme="1"/>
      <name val="Times New Roman"/>
      <family val="2"/>
      <charset val="204"/>
    </font>
    <font>
      <sz val="10"/>
      <color indexed="8"/>
      <name val="Times New Roman"/>
      <family val="2"/>
      <charset val="204"/>
    </font>
    <font>
      <sz val="11"/>
      <color indexed="8"/>
      <name val="Calibri"/>
      <family val="2"/>
    </font>
    <font>
      <sz val="9"/>
      <name val="Times New Roman"/>
      <family val="1"/>
      <charset val="204"/>
    </font>
    <font>
      <sz val="9"/>
      <color theme="0"/>
      <name val="Times New Roman"/>
      <family val="1"/>
      <charset val="204"/>
    </font>
    <font>
      <b/>
      <sz val="12"/>
      <color indexed="8"/>
      <name val="Times New Roman"/>
      <family val="2"/>
      <charset val="204"/>
    </font>
    <font>
      <b/>
      <sz val="12"/>
      <name val="Times New Roman"/>
      <family val="2"/>
      <charset val="204"/>
    </font>
    <font>
      <sz val="12"/>
      <name val="Times New Roman"/>
      <family val="2"/>
      <charset val="204"/>
    </font>
    <font>
      <i/>
      <sz val="12"/>
      <name val="Times New Roman"/>
      <family val="2"/>
      <charset val="204"/>
    </font>
    <font>
      <sz val="14"/>
      <color indexed="8"/>
      <name val="Times New Roman"/>
      <family val="1"/>
      <charset val="204"/>
    </font>
    <font>
      <sz val="11"/>
      <color rgb="FF000000"/>
      <name val="SimSun"/>
      <family val="2"/>
      <charset val="204"/>
    </font>
    <font>
      <b/>
      <sz val="11"/>
      <name val="Calibri"/>
      <family val="2"/>
      <charset val="204"/>
    </font>
    <font>
      <b/>
      <sz val="8.8000000000000007"/>
      <name val="Times New Roman"/>
      <family val="1"/>
      <charset val="204"/>
    </font>
    <font>
      <sz val="12"/>
      <color theme="0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0"/>
      <color theme="0"/>
      <name val="Arial Cyr"/>
      <charset val="204"/>
    </font>
    <font>
      <sz val="10"/>
      <color theme="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6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i/>
      <sz val="12"/>
      <name val="Times New Roman"/>
      <family val="1"/>
      <charset val="204"/>
    </font>
  </fonts>
  <fills count="92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3"/>
        <bgColor indexed="24"/>
      </patternFill>
    </fill>
    <fill>
      <patternFill patternType="lightUp">
        <fgColor theme="0" tint="-0.24994659260841701"/>
        <bgColor indexed="65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</borders>
  <cellStyleXfs count="64670">
    <xf numFmtId="0" fontId="0" fillId="0" borderId="0"/>
    <xf numFmtId="0" fontId="2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1" fillId="0" borderId="0"/>
    <xf numFmtId="0" fontId="17" fillId="0" borderId="0"/>
    <xf numFmtId="173" fontId="17" fillId="0" borderId="0"/>
    <xf numFmtId="0" fontId="18" fillId="0" borderId="0"/>
    <xf numFmtId="0" fontId="19" fillId="0" borderId="0"/>
    <xf numFmtId="174" fontId="20" fillId="0" borderId="0">
      <alignment vertical="top"/>
    </xf>
    <xf numFmtId="174" fontId="21" fillId="0" borderId="0">
      <alignment vertical="top"/>
    </xf>
    <xf numFmtId="175" fontId="21" fillId="8" borderId="0">
      <alignment vertical="top"/>
    </xf>
    <xf numFmtId="174" fontId="21" fillId="7" borderId="0">
      <alignment vertical="top"/>
    </xf>
    <xf numFmtId="40" fontId="22" fillId="0" borderId="0" applyFont="0" applyFill="0" applyBorder="0" applyAlignment="0" applyProtection="0"/>
    <xf numFmtId="0" fontId="23" fillId="0" borderId="0"/>
    <xf numFmtId="0" fontId="19" fillId="0" borderId="0"/>
    <xf numFmtId="0" fontId="4" fillId="0" borderId="0"/>
    <xf numFmtId="0" fontId="24" fillId="0" borderId="0"/>
    <xf numFmtId="0" fontId="4" fillId="0" borderId="0"/>
    <xf numFmtId="0" fontId="24" fillId="0" borderId="0"/>
    <xf numFmtId="0" fontId="24" fillId="0" borderId="0"/>
    <xf numFmtId="0" fontId="17" fillId="0" borderId="0"/>
    <xf numFmtId="0" fontId="18" fillId="0" borderId="0"/>
    <xf numFmtId="0" fontId="25" fillId="0" borderId="0">
      <alignment vertical="top"/>
    </xf>
    <xf numFmtId="0" fontId="17" fillId="0" borderId="0"/>
    <xf numFmtId="176" fontId="20" fillId="0" borderId="0">
      <alignment vertical="top"/>
    </xf>
    <xf numFmtId="176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176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176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176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176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177" fontId="19" fillId="9" borderId="18">
      <alignment wrapText="1"/>
      <protection locked="0"/>
    </xf>
    <xf numFmtId="177" fontId="19" fillId="9" borderId="18">
      <alignment wrapText="1"/>
      <protection locked="0"/>
    </xf>
    <xf numFmtId="177" fontId="19" fillId="9" borderId="18">
      <alignment wrapText="1"/>
      <protection locked="0"/>
    </xf>
    <xf numFmtId="177" fontId="19" fillId="9" borderId="18">
      <alignment wrapText="1"/>
      <protection locked="0"/>
    </xf>
    <xf numFmtId="0" fontId="18" fillId="0" borderId="0"/>
    <xf numFmtId="0" fontId="26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4" fontId="27" fillId="0" borderId="0">
      <alignment vertical="center"/>
    </xf>
    <xf numFmtId="0" fontId="17" fillId="0" borderId="0"/>
    <xf numFmtId="0" fontId="18" fillId="0" borderId="0"/>
    <xf numFmtId="0" fontId="17" fillId="0" borderId="0"/>
    <xf numFmtId="176" fontId="20" fillId="0" borderId="0">
      <alignment vertical="top"/>
    </xf>
    <xf numFmtId="176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176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176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0" fontId="17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176" fontId="20" fillId="0" borderId="0">
      <alignment vertical="top"/>
    </xf>
    <xf numFmtId="176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176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176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0" fontId="18" fillId="0" borderId="0"/>
    <xf numFmtId="0" fontId="17" fillId="0" borderId="0"/>
    <xf numFmtId="0" fontId="4" fillId="0" borderId="0"/>
    <xf numFmtId="0" fontId="17" fillId="0" borderId="0"/>
    <xf numFmtId="0" fontId="24" fillId="0" borderId="0"/>
    <xf numFmtId="4" fontId="27" fillId="0" borderId="0">
      <alignment vertical="center"/>
    </xf>
    <xf numFmtId="0" fontId="24" fillId="0" borderId="0"/>
    <xf numFmtId="0" fontId="24" fillId="0" borderId="0"/>
    <xf numFmtId="0" fontId="17" fillId="0" borderId="0"/>
    <xf numFmtId="0" fontId="19" fillId="0" borderId="0"/>
    <xf numFmtId="0" fontId="18" fillId="0" borderId="0"/>
    <xf numFmtId="0" fontId="26" fillId="0" borderId="0"/>
    <xf numFmtId="0" fontId="18" fillId="0" borderId="0"/>
    <xf numFmtId="4" fontId="27" fillId="0" borderId="0">
      <alignment vertical="center"/>
    </xf>
    <xf numFmtId="0" fontId="18" fillId="0" borderId="0"/>
    <xf numFmtId="0" fontId="18" fillId="0" borderId="0"/>
    <xf numFmtId="0" fontId="24" fillId="0" borderId="0"/>
    <xf numFmtId="0" fontId="4" fillId="0" borderId="0"/>
    <xf numFmtId="0" fontId="24" fillId="0" borderId="0"/>
    <xf numFmtId="0" fontId="4" fillId="0" borderId="0"/>
    <xf numFmtId="0" fontId="18" fillId="0" borderId="0"/>
    <xf numFmtId="176" fontId="20" fillId="0" borderId="0">
      <alignment vertical="top"/>
    </xf>
    <xf numFmtId="176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176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176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176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176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4" fontId="27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4" fontId="27" fillId="0" borderId="0">
      <alignment vertical="center"/>
    </xf>
    <xf numFmtId="0" fontId="26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" fillId="0" borderId="0"/>
    <xf numFmtId="0" fontId="18" fillId="0" borderId="0"/>
    <xf numFmtId="178" fontId="4" fillId="0" borderId="0" applyFont="0" applyFill="0" applyBorder="0" applyAlignment="0" applyProtection="0"/>
    <xf numFmtId="179" fontId="28" fillId="0" borderId="0">
      <protection locked="0"/>
    </xf>
    <xf numFmtId="180" fontId="28" fillId="0" borderId="0">
      <protection locked="0"/>
    </xf>
    <xf numFmtId="179" fontId="28" fillId="0" borderId="0">
      <protection locked="0"/>
    </xf>
    <xf numFmtId="179" fontId="28" fillId="0" borderId="0">
      <protection locked="0"/>
    </xf>
    <xf numFmtId="166" fontId="29" fillId="0" borderId="0">
      <protection locked="0"/>
    </xf>
    <xf numFmtId="181" fontId="29" fillId="0" borderId="0">
      <protection locked="0"/>
    </xf>
    <xf numFmtId="166" fontId="29" fillId="0" borderId="0">
      <protection locked="0"/>
    </xf>
    <xf numFmtId="166" fontId="29" fillId="0" borderId="0">
      <protection locked="0"/>
    </xf>
    <xf numFmtId="181" fontId="29" fillId="0" borderId="0">
      <protection locked="0"/>
    </xf>
    <xf numFmtId="166" fontId="29" fillId="0" borderId="0">
      <protection locked="0"/>
    </xf>
    <xf numFmtId="181" fontId="29" fillId="0" borderId="0">
      <protection locked="0"/>
    </xf>
    <xf numFmtId="166" fontId="29" fillId="0" borderId="0">
      <protection locked="0"/>
    </xf>
    <xf numFmtId="166" fontId="29" fillId="0" borderId="0">
      <protection locked="0"/>
    </xf>
    <xf numFmtId="166" fontId="29" fillId="0" borderId="0">
      <protection locked="0"/>
    </xf>
    <xf numFmtId="166" fontId="29" fillId="0" borderId="0">
      <protection locked="0"/>
    </xf>
    <xf numFmtId="166" fontId="28" fillId="0" borderId="0">
      <protection locked="0"/>
    </xf>
    <xf numFmtId="166" fontId="29" fillId="0" borderId="0">
      <protection locked="0"/>
    </xf>
    <xf numFmtId="166" fontId="28" fillId="0" borderId="0">
      <protection locked="0"/>
    </xf>
    <xf numFmtId="180" fontId="28" fillId="0" borderId="0">
      <protection locked="0"/>
    </xf>
    <xf numFmtId="180" fontId="28" fillId="0" borderId="0">
      <protection locked="0"/>
    </xf>
    <xf numFmtId="166" fontId="29" fillId="0" borderId="0">
      <protection locked="0"/>
    </xf>
    <xf numFmtId="181" fontId="29" fillId="0" borderId="0">
      <protection locked="0"/>
    </xf>
    <xf numFmtId="166" fontId="29" fillId="0" borderId="0">
      <protection locked="0"/>
    </xf>
    <xf numFmtId="166" fontId="29" fillId="0" borderId="0">
      <protection locked="0"/>
    </xf>
    <xf numFmtId="181" fontId="29" fillId="0" borderId="0">
      <protection locked="0"/>
    </xf>
    <xf numFmtId="166" fontId="29" fillId="0" borderId="0">
      <protection locked="0"/>
    </xf>
    <xf numFmtId="181" fontId="29" fillId="0" borderId="0">
      <protection locked="0"/>
    </xf>
    <xf numFmtId="166" fontId="29" fillId="0" borderId="0">
      <protection locked="0"/>
    </xf>
    <xf numFmtId="166" fontId="29" fillId="0" borderId="0">
      <protection locked="0"/>
    </xf>
    <xf numFmtId="166" fontId="29" fillId="0" borderId="0">
      <protection locked="0"/>
    </xf>
    <xf numFmtId="166" fontId="29" fillId="0" borderId="0">
      <protection locked="0"/>
    </xf>
    <xf numFmtId="166" fontId="28" fillId="0" borderId="0">
      <protection locked="0"/>
    </xf>
    <xf numFmtId="166" fontId="29" fillId="0" borderId="0">
      <protection locked="0"/>
    </xf>
    <xf numFmtId="166" fontId="28" fillId="0" borderId="0">
      <protection locked="0"/>
    </xf>
    <xf numFmtId="182" fontId="28" fillId="0" borderId="0">
      <protection locked="0"/>
    </xf>
    <xf numFmtId="182" fontId="28" fillId="0" borderId="0">
      <protection locked="0"/>
    </xf>
    <xf numFmtId="166" fontId="29" fillId="0" borderId="0">
      <protection locked="0"/>
    </xf>
    <xf numFmtId="181" fontId="29" fillId="0" borderId="0">
      <protection locked="0"/>
    </xf>
    <xf numFmtId="166" fontId="29" fillId="0" borderId="0">
      <protection locked="0"/>
    </xf>
    <xf numFmtId="166" fontId="29" fillId="0" borderId="0">
      <protection locked="0"/>
    </xf>
    <xf numFmtId="181" fontId="29" fillId="0" borderId="0">
      <protection locked="0"/>
    </xf>
    <xf numFmtId="166" fontId="29" fillId="0" borderId="0">
      <protection locked="0"/>
    </xf>
    <xf numFmtId="181" fontId="29" fillId="0" borderId="0">
      <protection locked="0"/>
    </xf>
    <xf numFmtId="166" fontId="29" fillId="0" borderId="0">
      <protection locked="0"/>
    </xf>
    <xf numFmtId="166" fontId="29" fillId="0" borderId="0">
      <protection locked="0"/>
    </xf>
    <xf numFmtId="166" fontId="29" fillId="0" borderId="0">
      <protection locked="0"/>
    </xf>
    <xf numFmtId="166" fontId="29" fillId="0" borderId="0">
      <protection locked="0"/>
    </xf>
    <xf numFmtId="166" fontId="28" fillId="0" borderId="0">
      <protection locked="0"/>
    </xf>
    <xf numFmtId="166" fontId="29" fillId="0" borderId="0">
      <protection locked="0"/>
    </xf>
    <xf numFmtId="166" fontId="28" fillId="0" borderId="0">
      <protection locked="0"/>
    </xf>
    <xf numFmtId="183" fontId="28" fillId="0" borderId="19">
      <protection locked="0"/>
    </xf>
    <xf numFmtId="183" fontId="30" fillId="0" borderId="0">
      <protection locked="0"/>
    </xf>
    <xf numFmtId="183" fontId="30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0" fillId="0" borderId="0">
      <protection locked="0"/>
    </xf>
    <xf numFmtId="0" fontId="31" fillId="0" borderId="0">
      <protection locked="0"/>
    </xf>
    <xf numFmtId="183" fontId="30" fillId="0" borderId="0">
      <protection locked="0"/>
    </xf>
    <xf numFmtId="183" fontId="30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0" fillId="0" borderId="0">
      <protection locked="0"/>
    </xf>
    <xf numFmtId="0" fontId="31" fillId="0" borderId="0">
      <protection locked="0"/>
    </xf>
    <xf numFmtId="183" fontId="28" fillId="0" borderId="19">
      <protection locked="0"/>
    </xf>
    <xf numFmtId="183" fontId="28" fillId="0" borderId="19">
      <protection locked="0"/>
    </xf>
    <xf numFmtId="0" fontId="29" fillId="0" borderId="19">
      <protection locked="0"/>
    </xf>
    <xf numFmtId="0" fontId="29" fillId="0" borderId="19">
      <protection locked="0"/>
    </xf>
    <xf numFmtId="0" fontId="29" fillId="0" borderId="19">
      <protection locked="0"/>
    </xf>
    <xf numFmtId="0" fontId="28" fillId="0" borderId="19">
      <protection locked="0"/>
    </xf>
    <xf numFmtId="0" fontId="29" fillId="0" borderId="19">
      <protection locked="0"/>
    </xf>
    <xf numFmtId="0" fontId="32" fillId="10" borderId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7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7" borderId="0" applyNumberFormat="0" applyBorder="0" applyAlignment="0" applyProtection="0"/>
    <xf numFmtId="0" fontId="33" fillId="11" borderId="0" applyNumberFormat="0" applyBorder="0" applyAlignment="0" applyProtection="0"/>
    <xf numFmtId="0" fontId="33" fillId="17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7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7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8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8" borderId="0" applyNumberFormat="0" applyBorder="0" applyAlignment="0" applyProtection="0"/>
    <xf numFmtId="0" fontId="33" fillId="12" borderId="0" applyNumberFormat="0" applyBorder="0" applyAlignment="0" applyProtection="0"/>
    <xf numFmtId="0" fontId="33" fillId="18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8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8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9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9" borderId="0" applyNumberFormat="0" applyBorder="0" applyAlignment="0" applyProtection="0"/>
    <xf numFmtId="0" fontId="33" fillId="13" borderId="0" applyNumberFormat="0" applyBorder="0" applyAlignment="0" applyProtection="0"/>
    <xf numFmtId="0" fontId="33" fillId="19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9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9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20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20" borderId="0" applyNumberFormat="0" applyBorder="0" applyAlignment="0" applyProtection="0"/>
    <xf numFmtId="0" fontId="33" fillId="14" borderId="0" applyNumberFormat="0" applyBorder="0" applyAlignment="0" applyProtection="0"/>
    <xf numFmtId="0" fontId="33" fillId="20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20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20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21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21" borderId="0" applyNumberFormat="0" applyBorder="0" applyAlignment="0" applyProtection="0"/>
    <xf numFmtId="0" fontId="33" fillId="15" borderId="0" applyNumberFormat="0" applyBorder="0" applyAlignment="0" applyProtection="0"/>
    <xf numFmtId="0" fontId="33" fillId="21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21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21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22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22" borderId="0" applyNumberFormat="0" applyBorder="0" applyAlignment="0" applyProtection="0"/>
    <xf numFmtId="0" fontId="33" fillId="16" borderId="0" applyNumberFormat="0" applyBorder="0" applyAlignment="0" applyProtection="0"/>
    <xf numFmtId="0" fontId="33" fillId="22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22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22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8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8" borderId="0" applyNumberFormat="0" applyBorder="0" applyAlignment="0" applyProtection="0"/>
    <xf numFmtId="0" fontId="33" fillId="24" borderId="0" applyNumberFormat="0" applyBorder="0" applyAlignment="0" applyProtection="0"/>
    <xf numFmtId="0" fontId="33" fillId="28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8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8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9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9" borderId="0" applyNumberFormat="0" applyBorder="0" applyAlignment="0" applyProtection="0"/>
    <xf numFmtId="0" fontId="33" fillId="25" borderId="0" applyNumberFormat="0" applyBorder="0" applyAlignment="0" applyProtection="0"/>
    <xf numFmtId="0" fontId="33" fillId="29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9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9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20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20" borderId="0" applyNumberFormat="0" applyBorder="0" applyAlignment="0" applyProtection="0"/>
    <xf numFmtId="0" fontId="33" fillId="14" borderId="0" applyNumberFormat="0" applyBorder="0" applyAlignment="0" applyProtection="0"/>
    <xf numFmtId="0" fontId="33" fillId="20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20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20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30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30" borderId="0" applyNumberFormat="0" applyBorder="0" applyAlignment="0" applyProtection="0"/>
    <xf numFmtId="0" fontId="33" fillId="26" borderId="0" applyNumberFormat="0" applyBorder="0" applyAlignment="0" applyProtection="0"/>
    <xf numFmtId="0" fontId="33" fillId="30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30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30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4" fillId="31" borderId="0" applyNumberFormat="0" applyBorder="0" applyAlignment="0" applyProtection="0"/>
    <xf numFmtId="0" fontId="34" fillId="24" borderId="0" applyNumberFormat="0" applyBorder="0" applyAlignment="0" applyProtection="0"/>
    <xf numFmtId="0" fontId="34" fillId="25" borderId="0" applyNumberFormat="0" applyBorder="0" applyAlignment="0" applyProtection="0"/>
    <xf numFmtId="0" fontId="34" fillId="32" borderId="0" applyNumberFormat="0" applyBorder="0" applyAlignment="0" applyProtection="0"/>
    <xf numFmtId="0" fontId="34" fillId="33" borderId="0" applyNumberFormat="0" applyBorder="0" applyAlignment="0" applyProtection="0"/>
    <xf numFmtId="0" fontId="34" fillId="34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5" borderId="0" applyNumberFormat="0" applyBorder="0" applyAlignment="0" applyProtection="0"/>
    <xf numFmtId="0" fontId="34" fillId="31" borderId="0" applyNumberFormat="0" applyBorder="0" applyAlignment="0" applyProtection="0"/>
    <xf numFmtId="0" fontId="34" fillId="35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5" borderId="0" applyNumberFormat="0" applyBorder="0" applyAlignment="0" applyProtection="0"/>
    <xf numFmtId="0" fontId="34" fillId="31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8" borderId="0" applyNumberFormat="0" applyBorder="0" applyAlignment="0" applyProtection="0"/>
    <xf numFmtId="0" fontId="34" fillId="24" borderId="0" applyNumberFormat="0" applyBorder="0" applyAlignment="0" applyProtection="0"/>
    <xf numFmtId="0" fontId="34" fillId="28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8" borderId="0" applyNumberFormat="0" applyBorder="0" applyAlignment="0" applyProtection="0"/>
    <xf numFmtId="0" fontId="34" fillId="24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9" borderId="0" applyNumberFormat="0" applyBorder="0" applyAlignment="0" applyProtection="0"/>
    <xf numFmtId="0" fontId="34" fillId="25" borderId="0" applyNumberFormat="0" applyBorder="0" applyAlignment="0" applyProtection="0"/>
    <xf numFmtId="0" fontId="34" fillId="29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9" borderId="0" applyNumberFormat="0" applyBorder="0" applyAlignment="0" applyProtection="0"/>
    <xf numFmtId="0" fontId="34" fillId="25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6" borderId="0" applyNumberFormat="0" applyBorder="0" applyAlignment="0" applyProtection="0"/>
    <xf numFmtId="0" fontId="34" fillId="32" borderId="0" applyNumberFormat="0" applyBorder="0" applyAlignment="0" applyProtection="0"/>
    <xf numFmtId="0" fontId="34" fillId="36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6" borderId="0" applyNumberFormat="0" applyBorder="0" applyAlignment="0" applyProtection="0"/>
    <xf numFmtId="0" fontId="34" fillId="3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7" borderId="0" applyNumberFormat="0" applyBorder="0" applyAlignment="0" applyProtection="0"/>
    <xf numFmtId="0" fontId="34" fillId="33" borderId="0" applyNumberFormat="0" applyBorder="0" applyAlignment="0" applyProtection="0"/>
    <xf numFmtId="0" fontId="34" fillId="37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7" borderId="0" applyNumberFormat="0" applyBorder="0" applyAlignment="0" applyProtection="0"/>
    <xf numFmtId="0" fontId="34" fillId="3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8" borderId="0" applyNumberFormat="0" applyBorder="0" applyAlignment="0" applyProtection="0"/>
    <xf numFmtId="0" fontId="34" fillId="34" borderId="0" applyNumberFormat="0" applyBorder="0" applyAlignment="0" applyProtection="0"/>
    <xf numFmtId="0" fontId="34" fillId="3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8" borderId="0" applyNumberFormat="0" applyBorder="0" applyAlignment="0" applyProtection="0"/>
    <xf numFmtId="0" fontId="34" fillId="34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9" borderId="0" applyNumberFormat="0" applyBorder="0" applyAlignment="0" applyProtection="0"/>
    <xf numFmtId="0" fontId="34" fillId="40" borderId="0" applyNumberFormat="0" applyBorder="0" applyAlignment="0" applyProtection="0"/>
    <xf numFmtId="0" fontId="34" fillId="41" borderId="0" applyNumberFormat="0" applyBorder="0" applyAlignment="0" applyProtection="0"/>
    <xf numFmtId="0" fontId="34" fillId="32" borderId="0" applyNumberFormat="0" applyBorder="0" applyAlignment="0" applyProtection="0"/>
    <xf numFmtId="0" fontId="34" fillId="33" borderId="0" applyNumberFormat="0" applyBorder="0" applyAlignment="0" applyProtection="0"/>
    <xf numFmtId="0" fontId="34" fillId="42" borderId="0" applyNumberFormat="0" applyBorder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0" fontId="24" fillId="0" borderId="0"/>
    <xf numFmtId="184" fontId="26" fillId="0" borderId="20">
      <protection locked="0"/>
    </xf>
    <xf numFmtId="184" fontId="26" fillId="0" borderId="20">
      <protection locked="0"/>
    </xf>
    <xf numFmtId="184" fontId="26" fillId="0" borderId="20">
      <protection locked="0"/>
    </xf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0" fontId="36" fillId="12" borderId="0" applyNumberFormat="0" applyBorder="0" applyAlignment="0" applyProtection="0"/>
    <xf numFmtId="10" fontId="37" fillId="0" borderId="0" applyNumberFormat="0" applyFill="0" applyBorder="0" applyAlignment="0"/>
    <xf numFmtId="0" fontId="38" fillId="0" borderId="0"/>
    <xf numFmtId="0" fontId="39" fillId="43" borderId="21" applyNumberFormat="0" applyAlignment="0" applyProtection="0"/>
    <xf numFmtId="0" fontId="39" fillId="43" borderId="21" applyNumberFormat="0" applyAlignment="0" applyProtection="0"/>
    <xf numFmtId="0" fontId="39" fillId="43" borderId="21" applyNumberFormat="0" applyAlignment="0" applyProtection="0"/>
    <xf numFmtId="0" fontId="39" fillId="43" borderId="21" applyNumberFormat="0" applyAlignment="0" applyProtection="0"/>
    <xf numFmtId="0" fontId="39" fillId="43" borderId="21" applyNumberFormat="0" applyAlignment="0" applyProtection="0"/>
    <xf numFmtId="0" fontId="39" fillId="43" borderId="21" applyNumberFormat="0" applyAlignment="0" applyProtection="0"/>
    <xf numFmtId="0" fontId="39" fillId="43" borderId="21" applyNumberFormat="0" applyAlignment="0" applyProtection="0"/>
    <xf numFmtId="0" fontId="39" fillId="43" borderId="21" applyNumberFormat="0" applyAlignment="0" applyProtection="0"/>
    <xf numFmtId="0" fontId="39" fillId="43" borderId="21" applyNumberFormat="0" applyAlignment="0" applyProtection="0"/>
    <xf numFmtId="0" fontId="39" fillId="43" borderId="21" applyNumberFormat="0" applyAlignment="0" applyProtection="0"/>
    <xf numFmtId="0" fontId="39" fillId="43" borderId="21" applyNumberFormat="0" applyAlignment="0" applyProtection="0"/>
    <xf numFmtId="0" fontId="39" fillId="43" borderId="21" applyNumberFormat="0" applyAlignment="0" applyProtection="0"/>
    <xf numFmtId="0" fontId="39" fillId="43" borderId="21" applyNumberFormat="0" applyAlignment="0" applyProtection="0"/>
    <xf numFmtId="0" fontId="39" fillId="43" borderId="21" applyNumberFormat="0" applyAlignment="0" applyProtection="0"/>
    <xf numFmtId="0" fontId="39" fillId="43" borderId="21" applyNumberFormat="0" applyAlignment="0" applyProtection="0"/>
    <xf numFmtId="0" fontId="39" fillId="43" borderId="21" applyNumberFormat="0" applyAlignment="0" applyProtection="0"/>
    <xf numFmtId="0" fontId="39" fillId="43" borderId="21" applyNumberFormat="0" applyAlignment="0" applyProtection="0"/>
    <xf numFmtId="0" fontId="39" fillId="43" borderId="21" applyNumberFormat="0" applyAlignment="0" applyProtection="0"/>
    <xf numFmtId="0" fontId="39" fillId="43" borderId="21" applyNumberFormat="0" applyAlignment="0" applyProtection="0"/>
    <xf numFmtId="0" fontId="39" fillId="43" borderId="21" applyNumberFormat="0" applyAlignment="0" applyProtection="0"/>
    <xf numFmtId="0" fontId="39" fillId="43" borderId="21" applyNumberFormat="0" applyAlignment="0" applyProtection="0"/>
    <xf numFmtId="0" fontId="39" fillId="43" borderId="21" applyNumberFormat="0" applyAlignment="0" applyProtection="0"/>
    <xf numFmtId="0" fontId="40" fillId="44" borderId="22" applyNumberFormat="0" applyAlignment="0" applyProtection="0"/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165" fontId="19" fillId="0" borderId="0" applyFont="0" applyFill="0" applyBorder="0" applyAlignment="0" applyProtection="0"/>
    <xf numFmtId="0" fontId="42" fillId="0" borderId="0" applyFont="0" applyFill="0" applyBorder="0" applyAlignment="0" applyProtection="0">
      <alignment horizontal="right"/>
    </xf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>
      <alignment horizontal="right"/>
    </xf>
    <xf numFmtId="0" fontId="42" fillId="0" borderId="0" applyFont="0" applyFill="0" applyBorder="0" applyAlignment="0" applyProtection="0"/>
    <xf numFmtId="167" fontId="19" fillId="0" borderId="0" applyFont="0" applyFill="0" applyBorder="0" applyAlignment="0" applyProtection="0"/>
    <xf numFmtId="3" fontId="43" fillId="0" borderId="0" applyFont="0" applyFill="0" applyBorder="0" applyAlignment="0" applyProtection="0"/>
    <xf numFmtId="184" fontId="44" fillId="45" borderId="20"/>
    <xf numFmtId="184" fontId="44" fillId="45" borderId="20"/>
    <xf numFmtId="184" fontId="44" fillId="45" borderId="2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0" fontId="42" fillId="0" borderId="0" applyFont="0" applyFill="0" applyBorder="0" applyAlignment="0" applyProtection="0">
      <alignment horizontal="right"/>
    </xf>
    <xf numFmtId="0" fontId="42" fillId="0" borderId="0" applyFont="0" applyFill="0" applyBorder="0" applyAlignment="0" applyProtection="0">
      <alignment horizontal="right"/>
    </xf>
    <xf numFmtId="166" fontId="4" fillId="0" borderId="0" applyFont="0" applyFill="0" applyBorder="0" applyAlignment="0" applyProtection="0"/>
    <xf numFmtId="188" fontId="43" fillId="0" borderId="0" applyFont="0" applyFill="0" applyBorder="0" applyAlignment="0" applyProtection="0"/>
    <xf numFmtId="0" fontId="42" fillId="0" borderId="0" applyFill="0" applyBorder="0" applyProtection="0">
      <alignment vertical="center"/>
    </xf>
    <xf numFmtId="0" fontId="43" fillId="0" borderId="0" applyFont="0" applyFill="0" applyBorder="0" applyAlignment="0" applyProtection="0"/>
    <xf numFmtId="0" fontId="42" fillId="0" borderId="0" applyFont="0" applyFill="0" applyBorder="0" applyAlignment="0" applyProtection="0"/>
    <xf numFmtId="14" fontId="45" fillId="0" borderId="0">
      <alignment vertical="top"/>
    </xf>
    <xf numFmtId="189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0" fontId="42" fillId="0" borderId="24" applyNumberFormat="0" applyFont="0" applyFill="0" applyAlignment="0" applyProtection="0"/>
    <xf numFmtId="0" fontId="46" fillId="0" borderId="0" applyNumberFormat="0" applyFill="0" applyBorder="0" applyAlignment="0" applyProtection="0"/>
    <xf numFmtId="176" fontId="47" fillId="0" borderId="0">
      <alignment vertical="top"/>
    </xf>
    <xf numFmtId="176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173" fontId="4" fillId="0" borderId="0" applyFont="0" applyFill="0" applyBorder="0" applyAlignment="0" applyProtection="0"/>
    <xf numFmtId="173" fontId="45" fillId="0" borderId="0" applyFont="0" applyFill="0" applyBorder="0" applyAlignment="0" applyProtection="0"/>
    <xf numFmtId="173" fontId="45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8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8" fillId="0" borderId="0" applyFont="0" applyFill="0" applyBorder="0" applyAlignment="0" applyProtection="0"/>
    <xf numFmtId="173" fontId="45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5" fillId="0" borderId="0" applyFont="0" applyFill="0" applyBorder="0" applyAlignment="0" applyProtection="0"/>
    <xf numFmtId="173" fontId="45" fillId="0" borderId="0" applyFont="0" applyFill="0" applyBorder="0" applyAlignment="0" applyProtection="0"/>
    <xf numFmtId="173" fontId="48" fillId="0" borderId="0" applyFont="0" applyFill="0" applyBorder="0" applyAlignment="0" applyProtection="0"/>
    <xf numFmtId="173" fontId="48" fillId="0" borderId="0" applyFont="0" applyFill="0" applyBorder="0" applyAlignment="0" applyProtection="0"/>
    <xf numFmtId="173" fontId="45" fillId="0" borderId="0" applyFont="0" applyFill="0" applyBorder="0" applyAlignment="0" applyProtection="0"/>
    <xf numFmtId="173" fontId="48" fillId="0" borderId="0" applyFont="0" applyFill="0" applyBorder="0" applyAlignment="0" applyProtection="0"/>
    <xf numFmtId="173" fontId="48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5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8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5" fillId="0" borderId="0" applyFont="0" applyFill="0" applyBorder="0" applyAlignment="0" applyProtection="0"/>
    <xf numFmtId="173" fontId="48" fillId="0" borderId="0" applyFont="0" applyFill="0" applyBorder="0" applyAlignment="0" applyProtection="0"/>
    <xf numFmtId="37" fontId="19" fillId="0" borderId="0"/>
    <xf numFmtId="0" fontId="33" fillId="0" borderId="0"/>
    <xf numFmtId="0" fontId="49" fillId="0" borderId="0" applyNumberFormat="0" applyFill="0" applyBorder="0" applyAlignment="0" applyProtection="0"/>
    <xf numFmtId="191" fontId="50" fillId="0" borderId="0" applyFill="0" applyBorder="0" applyAlignment="0" applyProtection="0"/>
    <xf numFmtId="191" fontId="20" fillId="0" borderId="0" applyFill="0" applyBorder="0" applyAlignment="0" applyProtection="0"/>
    <xf numFmtId="191" fontId="51" fillId="0" borderId="0" applyFill="0" applyBorder="0" applyAlignment="0" applyProtection="0"/>
    <xf numFmtId="191" fontId="52" fillId="0" borderId="0" applyFill="0" applyBorder="0" applyAlignment="0" applyProtection="0"/>
    <xf numFmtId="191" fontId="53" fillId="0" borderId="0" applyFill="0" applyBorder="0" applyAlignment="0" applyProtection="0"/>
    <xf numFmtId="191" fontId="54" fillId="0" borderId="0" applyFill="0" applyBorder="0" applyAlignment="0" applyProtection="0"/>
    <xf numFmtId="191" fontId="55" fillId="0" borderId="0" applyFill="0" applyBorder="0" applyAlignment="0" applyProtection="0"/>
    <xf numFmtId="2" fontId="43" fillId="0" borderId="0" applyFont="0" applyFill="0" applyBorder="0" applyAlignment="0" applyProtection="0"/>
    <xf numFmtId="0" fontId="56" fillId="0" borderId="0">
      <alignment vertical="center"/>
    </xf>
    <xf numFmtId="0" fontId="57" fillId="0" borderId="0" applyNumberFormat="0" applyFill="0" applyBorder="0" applyAlignment="0" applyProtection="0">
      <alignment vertical="top"/>
      <protection locked="0"/>
    </xf>
    <xf numFmtId="0" fontId="58" fillId="0" borderId="0" applyFill="0" applyBorder="0" applyProtection="0">
      <alignment horizontal="left"/>
    </xf>
    <xf numFmtId="0" fontId="59" fillId="13" borderId="0" applyNumberForma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0" fontId="42" fillId="0" borderId="0" applyFont="0" applyFill="0" applyBorder="0" applyAlignment="0" applyProtection="0">
      <alignment horizontal="right"/>
    </xf>
    <xf numFmtId="192" fontId="61" fillId="7" borderId="0" applyNumberFormat="0" applyFont="0" applyAlignment="0"/>
    <xf numFmtId="0" fontId="62" fillId="0" borderId="0" applyProtection="0">
      <alignment horizontal="right"/>
    </xf>
    <xf numFmtId="0" fontId="63" fillId="0" borderId="0">
      <alignment vertical="top"/>
    </xf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27" applyNumberFormat="0" applyFill="0" applyAlignment="0" applyProtection="0"/>
    <xf numFmtId="0" fontId="68" fillId="0" borderId="0" applyNumberFormat="0" applyFill="0" applyBorder="0" applyAlignment="0" applyProtection="0"/>
    <xf numFmtId="2" fontId="69" fillId="46" borderId="0" applyAlignment="0">
      <alignment horizontal="right"/>
      <protection locked="0"/>
    </xf>
    <xf numFmtId="176" fontId="70" fillId="0" borderId="0">
      <alignment vertical="top"/>
    </xf>
    <xf numFmtId="176" fontId="70" fillId="0" borderId="0">
      <alignment vertical="top"/>
    </xf>
    <xf numFmtId="38" fontId="70" fillId="0" borderId="0">
      <alignment vertical="top"/>
    </xf>
    <xf numFmtId="38" fontId="70" fillId="0" borderId="0">
      <alignment vertical="top"/>
    </xf>
    <xf numFmtId="0" fontId="71" fillId="0" borderId="0" applyNumberFormat="0" applyFill="0" applyBorder="0" applyAlignment="0" applyProtection="0">
      <alignment vertical="top"/>
      <protection locked="0"/>
    </xf>
    <xf numFmtId="0" fontId="72" fillId="0" borderId="0">
      <alignment vertical="center" wrapText="1"/>
    </xf>
    <xf numFmtId="184" fontId="73" fillId="0" borderId="0"/>
    <xf numFmtId="0" fontId="19" fillId="0" borderId="0"/>
    <xf numFmtId="0" fontId="74" fillId="0" borderId="0" applyNumberFormat="0" applyFill="0" applyBorder="0" applyAlignment="0" applyProtection="0">
      <alignment vertical="top"/>
      <protection locked="0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7" fillId="0" borderId="0" applyFill="0" applyBorder="0" applyProtection="0">
      <alignment vertical="center"/>
    </xf>
    <xf numFmtId="0" fontId="77" fillId="0" borderId="0" applyFill="0" applyBorder="0" applyProtection="0">
      <alignment vertical="center"/>
    </xf>
    <xf numFmtId="0" fontId="77" fillId="0" borderId="0" applyFill="0" applyBorder="0" applyProtection="0">
      <alignment vertical="center"/>
    </xf>
    <xf numFmtId="0" fontId="77" fillId="0" borderId="0" applyFill="0" applyBorder="0" applyProtection="0">
      <alignment vertical="center"/>
    </xf>
    <xf numFmtId="176" fontId="21" fillId="0" borderId="0">
      <alignment vertical="top"/>
    </xf>
    <xf numFmtId="176" fontId="21" fillId="8" borderId="0">
      <alignment vertical="top"/>
    </xf>
    <xf numFmtId="176" fontId="21" fillId="8" borderId="0">
      <alignment vertical="top"/>
    </xf>
    <xf numFmtId="38" fontId="21" fillId="8" borderId="0">
      <alignment vertical="top"/>
    </xf>
    <xf numFmtId="38" fontId="21" fillId="8" borderId="0">
      <alignment vertical="top"/>
    </xf>
    <xf numFmtId="176" fontId="21" fillId="0" borderId="0">
      <alignment vertical="top"/>
    </xf>
    <xf numFmtId="38" fontId="21" fillId="0" borderId="0">
      <alignment vertical="top"/>
    </xf>
    <xf numFmtId="176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194" fontId="21" fillId="7" borderId="0">
      <alignment vertical="top"/>
    </xf>
    <xf numFmtId="38" fontId="21" fillId="0" borderId="0">
      <alignment vertical="top"/>
    </xf>
    <xf numFmtId="0" fontId="78" fillId="0" borderId="29" applyNumberFormat="0" applyFill="0" applyAlignment="0" applyProtection="0"/>
    <xf numFmtId="195" fontId="79" fillId="0" borderId="0" applyFont="0" applyFill="0" applyBorder="0" applyAlignment="0" applyProtection="0"/>
    <xf numFmtId="196" fontId="79" fillId="0" borderId="0" applyFont="0" applyFill="0" applyBorder="0" applyAlignment="0" applyProtection="0"/>
    <xf numFmtId="195" fontId="79" fillId="0" borderId="0" applyFont="0" applyFill="0" applyBorder="0" applyAlignment="0" applyProtection="0"/>
    <xf numFmtId="196" fontId="79" fillId="0" borderId="0" applyFont="0" applyFill="0" applyBorder="0" applyAlignment="0" applyProtection="0"/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8" fontId="79" fillId="0" borderId="0" applyFont="0" applyFill="0" applyBorder="0" applyAlignment="0" applyProtection="0"/>
    <xf numFmtId="199" fontId="79" fillId="0" borderId="0" applyFont="0" applyFill="0" applyBorder="0" applyAlignment="0" applyProtection="0"/>
    <xf numFmtId="198" fontId="79" fillId="0" borderId="0" applyFont="0" applyFill="0" applyBorder="0" applyAlignment="0" applyProtection="0"/>
    <xf numFmtId="199" fontId="79" fillId="0" borderId="0" applyFont="0" applyFill="0" applyBorder="0" applyAlignment="0" applyProtection="0"/>
    <xf numFmtId="0" fontId="42" fillId="0" borderId="0" applyFont="0" applyFill="0" applyBorder="0" applyAlignment="0" applyProtection="0">
      <alignment horizontal="right"/>
    </xf>
    <xf numFmtId="0" fontId="42" fillId="0" borderId="0" applyFill="0" applyBorder="0" applyProtection="0">
      <alignment vertical="center"/>
    </xf>
    <xf numFmtId="0" fontId="42" fillId="0" borderId="0" applyFont="0" applyFill="0" applyBorder="0" applyAlignment="0" applyProtection="0">
      <alignment horizontal="right"/>
    </xf>
    <xf numFmtId="3" fontId="4" fillId="0" borderId="30" applyFont="0" applyBorder="0">
      <alignment horizontal="center" vertical="center"/>
    </xf>
    <xf numFmtId="0" fontId="81" fillId="47" borderId="0" applyNumberFormat="0" applyBorder="0" applyAlignment="0" applyProtection="0"/>
    <xf numFmtId="0" fontId="32" fillId="0" borderId="31"/>
    <xf numFmtId="0" fontId="32" fillId="0" borderId="31"/>
    <xf numFmtId="0" fontId="32" fillId="0" borderId="31"/>
    <xf numFmtId="0" fontId="82" fillId="0" borderId="0" applyNumberFormat="0" applyFill="0" applyBorder="0" applyAlignment="0" applyProtection="0"/>
    <xf numFmtId="200" fontId="4" fillId="0" borderId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>
      <alignment horizontal="right"/>
    </xf>
    <xf numFmtId="0" fontId="4" fillId="0" borderId="0"/>
    <xf numFmtId="0" fontId="84" fillId="0" borderId="0"/>
    <xf numFmtId="0" fontId="42" fillId="0" borderId="0" applyFill="0" applyBorder="0" applyProtection="0">
      <alignment vertical="center"/>
    </xf>
    <xf numFmtId="0" fontId="85" fillId="0" borderId="0"/>
    <xf numFmtId="0" fontId="19" fillId="0" borderId="0"/>
    <xf numFmtId="0" fontId="17" fillId="0" borderId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86" fillId="48" borderId="32" applyNumberFormat="0" applyFont="0" applyAlignment="0" applyProtection="0"/>
    <xf numFmtId="0" fontId="86" fillId="48" borderId="32" applyNumberFormat="0" applyFont="0" applyAlignment="0" applyProtection="0"/>
    <xf numFmtId="0" fontId="86" fillId="48" borderId="32" applyNumberFormat="0" applyFont="0" applyAlignment="0" applyProtection="0"/>
    <xf numFmtId="0" fontId="86" fillId="48" borderId="32" applyNumberFormat="0" applyFont="0" applyAlignment="0" applyProtection="0"/>
    <xf numFmtId="0" fontId="86" fillId="48" borderId="32" applyNumberFormat="0" applyFont="0" applyAlignment="0" applyProtection="0"/>
    <xf numFmtId="0" fontId="86" fillId="48" borderId="32" applyNumberFormat="0" applyFont="0" applyAlignment="0" applyProtection="0"/>
    <xf numFmtId="0" fontId="86" fillId="48" borderId="32" applyNumberFormat="0" applyFont="0" applyAlignment="0" applyProtection="0"/>
    <xf numFmtId="0" fontId="86" fillId="48" borderId="32" applyNumberFormat="0" applyFont="0" applyAlignment="0" applyProtection="0"/>
    <xf numFmtId="0" fontId="86" fillId="48" borderId="32" applyNumberFormat="0" applyFont="0" applyAlignment="0" applyProtection="0"/>
    <xf numFmtId="0" fontId="86" fillId="48" borderId="32" applyNumberFormat="0" applyFont="0" applyAlignment="0" applyProtection="0"/>
    <xf numFmtId="0" fontId="86" fillId="48" borderId="32" applyNumberFormat="0" applyFont="0" applyAlignment="0" applyProtection="0"/>
    <xf numFmtId="0" fontId="86" fillId="48" borderId="32" applyNumberFormat="0" applyFont="0" applyAlignment="0" applyProtection="0"/>
    <xf numFmtId="0" fontId="86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201" fontId="4" fillId="0" borderId="0" applyFont="0" applyAlignment="0">
      <alignment horizontal="center"/>
    </xf>
    <xf numFmtId="202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205" fontId="4" fillId="0" borderId="0" applyFont="0" applyFill="0" applyBorder="0" applyAlignment="0" applyProtection="0"/>
    <xf numFmtId="0" fontId="60" fillId="0" borderId="0"/>
    <xf numFmtId="206" fontId="60" fillId="0" borderId="0" applyFont="0" applyFill="0" applyBorder="0" applyAlignment="0" applyProtection="0"/>
    <xf numFmtId="207" fontId="60" fillId="0" borderId="0" applyFont="0" applyFill="0" applyBorder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1" fontId="88" fillId="0" borderId="0" applyProtection="0">
      <alignment horizontal="right" vertical="center"/>
    </xf>
    <xf numFmtId="49" fontId="89" fillId="0" borderId="16" applyFill="0" applyProtection="0">
      <alignment vertical="center"/>
    </xf>
    <xf numFmtId="9" fontId="19" fillId="0" borderId="0" applyFont="0" applyFill="0" applyBorder="0" applyAlignment="0" applyProtection="0"/>
    <xf numFmtId="0" fontId="42" fillId="0" borderId="0" applyFill="0" applyBorder="0" applyProtection="0">
      <alignment vertical="center"/>
    </xf>
    <xf numFmtId="37" fontId="90" fillId="9" borderId="34"/>
    <xf numFmtId="37" fontId="90" fillId="9" borderId="34"/>
    <xf numFmtId="0" fontId="91" fillId="0" borderId="0" applyNumberFormat="0">
      <alignment horizontal="left"/>
    </xf>
    <xf numFmtId="208" fontId="92" fillId="0" borderId="35" applyBorder="0">
      <alignment horizontal="right"/>
      <protection locked="0"/>
    </xf>
    <xf numFmtId="208" fontId="92" fillId="0" borderId="35" applyBorder="0">
      <alignment horizontal="right"/>
      <protection locked="0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0" fontId="94" fillId="0" borderId="0">
      <alignment horizontal="right" vertical="center"/>
    </xf>
    <xf numFmtId="0" fontId="94" fillId="0" borderId="0">
      <alignment horizontal="right" vertical="center"/>
    </xf>
    <xf numFmtId="0" fontId="95" fillId="49" borderId="0">
      <alignment horizontal="center" vertical="top"/>
    </xf>
    <xf numFmtId="0" fontId="96" fillId="0" borderId="0">
      <alignment horizontal="left" vertical="center"/>
    </xf>
    <xf numFmtId="0" fontId="96" fillId="0" borderId="0">
      <alignment horizontal="left" vertical="center"/>
    </xf>
    <xf numFmtId="0" fontId="97" fillId="47" borderId="0">
      <alignment horizontal="center" vertical="top"/>
    </xf>
    <xf numFmtId="0" fontId="98" fillId="0" borderId="0">
      <alignment horizontal="left" vertical="top"/>
    </xf>
    <xf numFmtId="0" fontId="98" fillId="0" borderId="0">
      <alignment horizontal="left" vertical="top"/>
    </xf>
    <xf numFmtId="0" fontId="98" fillId="0" borderId="0">
      <alignment horizontal="center" vertical="center"/>
    </xf>
    <xf numFmtId="0" fontId="98" fillId="0" borderId="0">
      <alignment horizontal="center" vertical="center"/>
    </xf>
    <xf numFmtId="0" fontId="98" fillId="0" borderId="0">
      <alignment horizontal="center" vertical="center"/>
    </xf>
    <xf numFmtId="0" fontId="98" fillId="0" borderId="0">
      <alignment horizontal="center" vertical="center"/>
    </xf>
    <xf numFmtId="0" fontId="98" fillId="0" borderId="0">
      <alignment horizontal="center" vertical="center"/>
    </xf>
    <xf numFmtId="0" fontId="98" fillId="0" borderId="0">
      <alignment horizontal="center" vertical="center"/>
    </xf>
    <xf numFmtId="0" fontId="98" fillId="0" borderId="0">
      <alignment horizontal="left" vertical="center"/>
    </xf>
    <xf numFmtId="0" fontId="98" fillId="0" borderId="0">
      <alignment horizontal="left" vertical="center"/>
    </xf>
    <xf numFmtId="0" fontId="98" fillId="0" borderId="0">
      <alignment horizontal="right" vertical="center"/>
    </xf>
    <xf numFmtId="0" fontId="98" fillId="0" borderId="0">
      <alignment horizontal="right" vertical="center"/>
    </xf>
    <xf numFmtId="0" fontId="98" fillId="0" borderId="0">
      <alignment horizontal="center" vertical="center"/>
    </xf>
    <xf numFmtId="0" fontId="98" fillId="0" borderId="0">
      <alignment horizontal="center" vertical="center"/>
    </xf>
    <xf numFmtId="0" fontId="98" fillId="0" borderId="0">
      <alignment horizontal="left" vertical="top"/>
    </xf>
    <xf numFmtId="0" fontId="98" fillId="0" borderId="0">
      <alignment horizontal="left" vertical="top"/>
    </xf>
    <xf numFmtId="0" fontId="98" fillId="0" borderId="0">
      <alignment horizontal="right" vertical="center"/>
    </xf>
    <xf numFmtId="0" fontId="98" fillId="0" borderId="0">
      <alignment horizontal="right" vertical="center"/>
    </xf>
    <xf numFmtId="0" fontId="98" fillId="0" borderId="0">
      <alignment horizontal="right" vertical="top"/>
    </xf>
    <xf numFmtId="0" fontId="98" fillId="0" borderId="0">
      <alignment horizontal="right" vertical="top"/>
    </xf>
    <xf numFmtId="0" fontId="98" fillId="0" borderId="0">
      <alignment horizontal="left" vertical="center"/>
    </xf>
    <xf numFmtId="0" fontId="98" fillId="0" borderId="0">
      <alignment horizontal="left" vertical="center"/>
    </xf>
    <xf numFmtId="0" fontId="97" fillId="50" borderId="0">
      <alignment horizontal="left" vertical="top"/>
    </xf>
    <xf numFmtId="0" fontId="98" fillId="0" borderId="0">
      <alignment horizontal="left" vertical="top"/>
    </xf>
    <xf numFmtId="0" fontId="98" fillId="0" borderId="0">
      <alignment horizontal="left" vertical="top"/>
    </xf>
    <xf numFmtId="0" fontId="99" fillId="0" borderId="0">
      <alignment horizontal="left" vertical="top"/>
    </xf>
    <xf numFmtId="0" fontId="99" fillId="0" borderId="0">
      <alignment horizontal="left" vertical="top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8" fillId="0" borderId="0">
      <alignment horizontal="left" vertical="top"/>
    </xf>
    <xf numFmtId="0" fontId="98" fillId="0" borderId="0">
      <alignment horizontal="left" vertical="top"/>
    </xf>
    <xf numFmtId="0" fontId="97" fillId="49" borderId="0">
      <alignment horizontal="left" vertical="top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100" fillId="0" borderId="16">
      <alignment horizontal="center" vertical="center"/>
    </xf>
    <xf numFmtId="0" fontId="100" fillId="0" borderId="16">
      <alignment horizontal="center" vertical="center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100" fillId="0" borderId="36">
      <alignment horizontal="left" vertical="top"/>
    </xf>
    <xf numFmtId="0" fontId="100" fillId="0" borderId="36">
      <alignment horizontal="left" vertical="top"/>
    </xf>
    <xf numFmtId="0" fontId="100" fillId="0" borderId="36">
      <alignment horizontal="left" vertical="top"/>
    </xf>
    <xf numFmtId="0" fontId="100" fillId="0" borderId="36">
      <alignment horizontal="left" vertical="top"/>
    </xf>
    <xf numFmtId="0" fontId="100" fillId="0" borderId="36">
      <alignment horizontal="left" vertical="top"/>
    </xf>
    <xf numFmtId="0" fontId="100" fillId="0" borderId="36">
      <alignment horizontal="left" vertical="top"/>
    </xf>
    <xf numFmtId="0" fontId="100" fillId="0" borderId="36">
      <alignment horizontal="left" vertical="top"/>
    </xf>
    <xf numFmtId="0" fontId="100" fillId="0" borderId="36">
      <alignment horizontal="left" vertical="top"/>
    </xf>
    <xf numFmtId="0" fontId="100" fillId="0" borderId="36">
      <alignment horizontal="left" vertical="top"/>
    </xf>
    <xf numFmtId="0" fontId="100" fillId="0" borderId="36">
      <alignment horizontal="left" vertical="top"/>
    </xf>
    <xf numFmtId="0" fontId="100" fillId="0" borderId="36">
      <alignment horizontal="left" vertical="top"/>
    </xf>
    <xf numFmtId="0" fontId="100" fillId="0" borderId="36">
      <alignment horizontal="left" vertical="top"/>
    </xf>
    <xf numFmtId="0" fontId="100" fillId="0" borderId="36">
      <alignment horizontal="left" vertical="top"/>
    </xf>
    <xf numFmtId="0" fontId="100" fillId="0" borderId="36">
      <alignment horizontal="left" vertical="top"/>
    </xf>
    <xf numFmtId="0" fontId="100" fillId="0" borderId="36">
      <alignment horizontal="left" vertical="top"/>
    </xf>
    <xf numFmtId="0" fontId="100" fillId="0" borderId="36">
      <alignment horizontal="left" vertical="top"/>
    </xf>
    <xf numFmtId="0" fontId="100" fillId="0" borderId="36">
      <alignment horizontal="left" vertical="top"/>
    </xf>
    <xf numFmtId="0" fontId="100" fillId="0" borderId="36">
      <alignment horizontal="left" vertical="top"/>
    </xf>
    <xf numFmtId="0" fontId="100" fillId="0" borderId="36">
      <alignment horizontal="left" vertical="top"/>
    </xf>
    <xf numFmtId="0" fontId="100" fillId="0" borderId="36">
      <alignment horizontal="left" vertical="top"/>
    </xf>
    <xf numFmtId="0" fontId="100" fillId="0" borderId="36">
      <alignment horizontal="left" vertical="top"/>
    </xf>
    <xf numFmtId="0" fontId="100" fillId="0" borderId="36">
      <alignment horizontal="left" vertical="top"/>
    </xf>
    <xf numFmtId="0" fontId="100" fillId="0" borderId="36">
      <alignment horizontal="left" vertical="top"/>
    </xf>
    <xf numFmtId="0" fontId="100" fillId="0" borderId="36">
      <alignment horizontal="left" vertical="top"/>
    </xf>
    <xf numFmtId="0" fontId="100" fillId="0" borderId="36">
      <alignment horizontal="left" vertical="top"/>
    </xf>
    <xf numFmtId="0" fontId="101" fillId="0" borderId="36">
      <alignment horizontal="right" vertical="top"/>
    </xf>
    <xf numFmtId="0" fontId="101" fillId="0" borderId="36">
      <alignment horizontal="right" vertical="top"/>
    </xf>
    <xf numFmtId="0" fontId="101" fillId="0" borderId="36">
      <alignment horizontal="right" vertical="top"/>
    </xf>
    <xf numFmtId="0" fontId="101" fillId="0" borderId="36">
      <alignment horizontal="right" vertical="top"/>
    </xf>
    <xf numFmtId="0" fontId="101" fillId="0" borderId="36">
      <alignment horizontal="right" vertical="top"/>
    </xf>
    <xf numFmtId="0" fontId="101" fillId="0" borderId="36">
      <alignment horizontal="right" vertical="top"/>
    </xf>
    <xf numFmtId="0" fontId="101" fillId="0" borderId="36">
      <alignment horizontal="right" vertical="top"/>
    </xf>
    <xf numFmtId="0" fontId="101" fillId="0" borderId="36">
      <alignment horizontal="right" vertical="top"/>
    </xf>
    <xf numFmtId="0" fontId="101" fillId="0" borderId="36">
      <alignment horizontal="right" vertical="top"/>
    </xf>
    <xf numFmtId="0" fontId="101" fillId="0" borderId="36">
      <alignment horizontal="right" vertical="top"/>
    </xf>
    <xf numFmtId="0" fontId="101" fillId="0" borderId="36">
      <alignment horizontal="right" vertical="top"/>
    </xf>
    <xf numFmtId="0" fontId="101" fillId="0" borderId="36">
      <alignment horizontal="right" vertical="top"/>
    </xf>
    <xf numFmtId="0" fontId="101" fillId="0" borderId="36">
      <alignment horizontal="right" vertical="top"/>
    </xf>
    <xf numFmtId="0" fontId="101" fillId="0" borderId="36">
      <alignment horizontal="right" vertical="top"/>
    </xf>
    <xf numFmtId="0" fontId="101" fillId="0" borderId="36">
      <alignment horizontal="right" vertical="top"/>
    </xf>
    <xf numFmtId="0" fontId="101" fillId="0" borderId="36">
      <alignment horizontal="right" vertical="top"/>
    </xf>
    <xf numFmtId="0" fontId="101" fillId="0" borderId="36">
      <alignment horizontal="right" vertical="top"/>
    </xf>
    <xf numFmtId="0" fontId="101" fillId="0" borderId="36">
      <alignment horizontal="right" vertical="top"/>
    </xf>
    <xf numFmtId="0" fontId="101" fillId="0" borderId="36">
      <alignment horizontal="right" vertical="top"/>
    </xf>
    <xf numFmtId="0" fontId="101" fillId="0" borderId="36">
      <alignment horizontal="right" vertical="top"/>
    </xf>
    <xf numFmtId="0" fontId="101" fillId="0" borderId="36">
      <alignment horizontal="right" vertical="top"/>
    </xf>
    <xf numFmtId="0" fontId="101" fillId="0" borderId="36">
      <alignment horizontal="right" vertical="top"/>
    </xf>
    <xf numFmtId="0" fontId="101" fillId="0" borderId="36">
      <alignment horizontal="right" vertical="top"/>
    </xf>
    <xf numFmtId="0" fontId="101" fillId="0" borderId="36">
      <alignment horizontal="right" vertical="top"/>
    </xf>
    <xf numFmtId="0" fontId="101" fillId="0" borderId="36">
      <alignment horizontal="right" vertical="top"/>
    </xf>
    <xf numFmtId="0" fontId="100" fillId="0" borderId="36">
      <alignment horizontal="right" vertical="top"/>
    </xf>
    <xf numFmtId="0" fontId="100" fillId="0" borderId="36">
      <alignment horizontal="right" vertical="top"/>
    </xf>
    <xf numFmtId="0" fontId="100" fillId="0" borderId="36">
      <alignment horizontal="right" vertical="top"/>
    </xf>
    <xf numFmtId="0" fontId="100" fillId="0" borderId="36">
      <alignment horizontal="right" vertical="top"/>
    </xf>
    <xf numFmtId="0" fontId="100" fillId="0" borderId="36">
      <alignment horizontal="right" vertical="top"/>
    </xf>
    <xf numFmtId="0" fontId="100" fillId="0" borderId="36">
      <alignment horizontal="right" vertical="top"/>
    </xf>
    <xf numFmtId="0" fontId="100" fillId="0" borderId="36">
      <alignment horizontal="right" vertical="top"/>
    </xf>
    <xf numFmtId="0" fontId="100" fillId="0" borderId="36">
      <alignment horizontal="right" vertical="top"/>
    </xf>
    <xf numFmtId="0" fontId="100" fillId="0" borderId="36">
      <alignment horizontal="right" vertical="top"/>
    </xf>
    <xf numFmtId="0" fontId="100" fillId="0" borderId="36">
      <alignment horizontal="right" vertical="top"/>
    </xf>
    <xf numFmtId="0" fontId="100" fillId="0" borderId="36">
      <alignment horizontal="right" vertical="top"/>
    </xf>
    <xf numFmtId="0" fontId="100" fillId="0" borderId="36">
      <alignment horizontal="right" vertical="top"/>
    </xf>
    <xf numFmtId="0" fontId="100" fillId="0" borderId="36">
      <alignment horizontal="right" vertical="top"/>
    </xf>
    <xf numFmtId="0" fontId="100" fillId="0" borderId="36">
      <alignment horizontal="right" vertical="top"/>
    </xf>
    <xf numFmtId="0" fontId="100" fillId="0" borderId="36">
      <alignment horizontal="right" vertical="top"/>
    </xf>
    <xf numFmtId="0" fontId="100" fillId="0" borderId="36">
      <alignment horizontal="right" vertical="top"/>
    </xf>
    <xf numFmtId="0" fontId="100" fillId="0" borderId="36">
      <alignment horizontal="right" vertical="top"/>
    </xf>
    <xf numFmtId="0" fontId="100" fillId="0" borderId="36">
      <alignment horizontal="right" vertical="top"/>
    </xf>
    <xf numFmtId="0" fontId="100" fillId="0" borderId="36">
      <alignment horizontal="right" vertical="top"/>
    </xf>
    <xf numFmtId="0" fontId="100" fillId="0" borderId="36">
      <alignment horizontal="right" vertical="top"/>
    </xf>
    <xf numFmtId="0" fontId="100" fillId="0" borderId="36">
      <alignment horizontal="right" vertical="top"/>
    </xf>
    <xf numFmtId="0" fontId="100" fillId="0" borderId="36">
      <alignment horizontal="right" vertical="top"/>
    </xf>
    <xf numFmtId="0" fontId="100" fillId="0" borderId="36">
      <alignment horizontal="right" vertical="top"/>
    </xf>
    <xf numFmtId="0" fontId="100" fillId="0" borderId="36">
      <alignment horizontal="right" vertical="top"/>
    </xf>
    <xf numFmtId="0" fontId="100" fillId="0" borderId="36">
      <alignment horizontal="right" vertical="top"/>
    </xf>
    <xf numFmtId="0" fontId="102" fillId="0" borderId="0">
      <alignment horizontal="center" vertical="center"/>
    </xf>
    <xf numFmtId="0" fontId="102" fillId="0" borderId="0">
      <alignment horizontal="center" vertical="center"/>
    </xf>
    <xf numFmtId="0" fontId="103" fillId="49" borderId="0">
      <alignment horizontal="left" vertical="top"/>
    </xf>
    <xf numFmtId="0" fontId="101" fillId="0" borderId="0">
      <alignment horizontal="right" vertical="top"/>
    </xf>
    <xf numFmtId="0" fontId="100" fillId="0" borderId="0">
      <alignment horizontal="right" vertical="top"/>
    </xf>
    <xf numFmtId="0" fontId="100" fillId="0" borderId="0">
      <alignment horizontal="righ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98" fillId="0" borderId="0">
      <alignment horizontal="right" vertical="center"/>
    </xf>
    <xf numFmtId="0" fontId="98" fillId="0" borderId="0">
      <alignment horizontal="left" vertical="center"/>
    </xf>
    <xf numFmtId="0" fontId="98" fillId="0" borderId="0">
      <alignment horizontal="left" vertical="top"/>
    </xf>
    <xf numFmtId="0" fontId="98" fillId="0" borderId="0">
      <alignment horizontal="center" vertical="top"/>
    </xf>
    <xf numFmtId="0" fontId="98" fillId="0" borderId="0">
      <alignment horizontal="center" vertical="top"/>
    </xf>
    <xf numFmtId="0" fontId="104" fillId="49" borderId="0">
      <alignment horizontal="left" vertical="top"/>
    </xf>
    <xf numFmtId="0" fontId="98" fillId="0" borderId="16">
      <alignment horizontal="left" vertical="center"/>
    </xf>
    <xf numFmtId="0" fontId="98" fillId="0" borderId="16">
      <alignment horizontal="left" vertical="center"/>
    </xf>
    <xf numFmtId="0" fontId="100" fillId="0" borderId="0">
      <alignment horizontal="left" vertical="top"/>
    </xf>
    <xf numFmtId="0" fontId="100" fillId="0" borderId="0">
      <alignment horizontal="left" vertical="top"/>
    </xf>
    <xf numFmtId="0" fontId="103" fillId="49" borderId="0">
      <alignment horizontal="center" vertical="top"/>
    </xf>
    <xf numFmtId="0" fontId="98" fillId="0" borderId="0">
      <alignment horizontal="left" vertical="top"/>
    </xf>
    <xf numFmtId="0" fontId="98" fillId="0" borderId="0">
      <alignment horizontal="left" vertical="top"/>
    </xf>
    <xf numFmtId="0" fontId="103" fillId="49" borderId="0">
      <alignment horizontal="left" vertical="top"/>
    </xf>
    <xf numFmtId="0" fontId="100" fillId="0" borderId="0">
      <alignment horizontal="left" vertical="center"/>
    </xf>
    <xf numFmtId="0" fontId="100" fillId="0" borderId="0">
      <alignment horizontal="left" vertical="center"/>
    </xf>
    <xf numFmtId="0" fontId="100" fillId="0" borderId="0">
      <alignment horizontal="left" vertical="top"/>
    </xf>
    <xf numFmtId="0" fontId="100" fillId="0" borderId="0">
      <alignment horizontal="left" vertical="top"/>
    </xf>
    <xf numFmtId="0" fontId="105" fillId="0" borderId="37">
      <alignment vertical="center"/>
    </xf>
    <xf numFmtId="4" fontId="103" fillId="9" borderId="33" applyNumberFormat="0" applyProtection="0">
      <alignment vertical="center"/>
    </xf>
    <xf numFmtId="4" fontId="103" fillId="9" borderId="33" applyNumberFormat="0" applyProtection="0">
      <alignment vertical="center"/>
    </xf>
    <xf numFmtId="4" fontId="103" fillId="9" borderId="33" applyNumberFormat="0" applyProtection="0">
      <alignment vertical="center"/>
    </xf>
    <xf numFmtId="4" fontId="103" fillId="9" borderId="33" applyNumberFormat="0" applyProtection="0">
      <alignment vertical="center"/>
    </xf>
    <xf numFmtId="4" fontId="103" fillId="9" borderId="33" applyNumberFormat="0" applyProtection="0">
      <alignment vertical="center"/>
    </xf>
    <xf numFmtId="4" fontId="103" fillId="9" borderId="33" applyNumberFormat="0" applyProtection="0">
      <alignment vertical="center"/>
    </xf>
    <xf numFmtId="4" fontId="103" fillId="9" borderId="33" applyNumberFormat="0" applyProtection="0">
      <alignment vertical="center"/>
    </xf>
    <xf numFmtId="4" fontId="103" fillId="9" borderId="33" applyNumberFormat="0" applyProtection="0">
      <alignment vertical="center"/>
    </xf>
    <xf numFmtId="4" fontId="103" fillId="9" borderId="33" applyNumberFormat="0" applyProtection="0">
      <alignment vertical="center"/>
    </xf>
    <xf numFmtId="4" fontId="103" fillId="9" borderId="33" applyNumberFormat="0" applyProtection="0">
      <alignment vertical="center"/>
    </xf>
    <xf numFmtId="4" fontId="103" fillId="9" borderId="33" applyNumberFormat="0" applyProtection="0">
      <alignment vertical="center"/>
    </xf>
    <xf numFmtId="4" fontId="103" fillId="9" borderId="33" applyNumberFormat="0" applyProtection="0">
      <alignment vertical="center"/>
    </xf>
    <xf numFmtId="4" fontId="103" fillId="9" borderId="33" applyNumberFormat="0" applyProtection="0">
      <alignment vertical="center"/>
    </xf>
    <xf numFmtId="4" fontId="103" fillId="9" borderId="33" applyNumberFormat="0" applyProtection="0">
      <alignment vertical="center"/>
    </xf>
    <xf numFmtId="4" fontId="103" fillId="9" borderId="33" applyNumberFormat="0" applyProtection="0">
      <alignment vertical="center"/>
    </xf>
    <xf numFmtId="4" fontId="103" fillId="9" borderId="33" applyNumberFormat="0" applyProtection="0">
      <alignment vertical="center"/>
    </xf>
    <xf numFmtId="4" fontId="103" fillId="9" borderId="33" applyNumberFormat="0" applyProtection="0">
      <alignment vertical="center"/>
    </xf>
    <xf numFmtId="4" fontId="103" fillId="9" borderId="33" applyNumberFormat="0" applyProtection="0">
      <alignment vertical="center"/>
    </xf>
    <xf numFmtId="4" fontId="103" fillId="9" borderId="33" applyNumberFormat="0" applyProtection="0">
      <alignment vertical="center"/>
    </xf>
    <xf numFmtId="4" fontId="103" fillId="9" borderId="33" applyNumberFormat="0" applyProtection="0">
      <alignment vertical="center"/>
    </xf>
    <xf numFmtId="4" fontId="103" fillId="9" borderId="33" applyNumberFormat="0" applyProtection="0">
      <alignment vertical="center"/>
    </xf>
    <xf numFmtId="4" fontId="103" fillId="9" borderId="33" applyNumberFormat="0" applyProtection="0">
      <alignment vertical="center"/>
    </xf>
    <xf numFmtId="4" fontId="106" fillId="9" borderId="33" applyNumberFormat="0" applyProtection="0">
      <alignment vertical="center"/>
    </xf>
    <xf numFmtId="4" fontId="106" fillId="9" borderId="33" applyNumberFormat="0" applyProtection="0">
      <alignment vertical="center"/>
    </xf>
    <xf numFmtId="4" fontId="106" fillId="9" borderId="33" applyNumberFormat="0" applyProtection="0">
      <alignment vertical="center"/>
    </xf>
    <xf numFmtId="4" fontId="106" fillId="9" borderId="33" applyNumberFormat="0" applyProtection="0">
      <alignment vertical="center"/>
    </xf>
    <xf numFmtId="4" fontId="106" fillId="9" borderId="33" applyNumberFormat="0" applyProtection="0">
      <alignment vertical="center"/>
    </xf>
    <xf numFmtId="4" fontId="106" fillId="9" borderId="33" applyNumberFormat="0" applyProtection="0">
      <alignment vertical="center"/>
    </xf>
    <xf numFmtId="4" fontId="106" fillId="9" borderId="33" applyNumberFormat="0" applyProtection="0">
      <alignment vertical="center"/>
    </xf>
    <xf numFmtId="4" fontId="106" fillId="9" borderId="33" applyNumberFormat="0" applyProtection="0">
      <alignment vertical="center"/>
    </xf>
    <xf numFmtId="4" fontId="106" fillId="9" borderId="33" applyNumberFormat="0" applyProtection="0">
      <alignment vertical="center"/>
    </xf>
    <xf numFmtId="4" fontId="106" fillId="9" borderId="33" applyNumberFormat="0" applyProtection="0">
      <alignment vertical="center"/>
    </xf>
    <xf numFmtId="4" fontId="106" fillId="9" borderId="33" applyNumberFormat="0" applyProtection="0">
      <alignment vertical="center"/>
    </xf>
    <xf numFmtId="4" fontId="106" fillId="9" borderId="33" applyNumberFormat="0" applyProtection="0">
      <alignment vertical="center"/>
    </xf>
    <xf numFmtId="4" fontId="106" fillId="9" borderId="33" applyNumberFormat="0" applyProtection="0">
      <alignment vertical="center"/>
    </xf>
    <xf numFmtId="4" fontId="106" fillId="9" borderId="33" applyNumberFormat="0" applyProtection="0">
      <alignment vertical="center"/>
    </xf>
    <xf numFmtId="4" fontId="106" fillId="9" borderId="33" applyNumberFormat="0" applyProtection="0">
      <alignment vertical="center"/>
    </xf>
    <xf numFmtId="4" fontId="106" fillId="9" borderId="33" applyNumberFormat="0" applyProtection="0">
      <alignment vertical="center"/>
    </xf>
    <xf numFmtId="4" fontId="106" fillId="9" borderId="33" applyNumberFormat="0" applyProtection="0">
      <alignment vertical="center"/>
    </xf>
    <xf numFmtId="4" fontId="106" fillId="9" borderId="33" applyNumberFormat="0" applyProtection="0">
      <alignment vertical="center"/>
    </xf>
    <xf numFmtId="4" fontId="106" fillId="9" borderId="33" applyNumberFormat="0" applyProtection="0">
      <alignment vertical="center"/>
    </xf>
    <xf numFmtId="4" fontId="106" fillId="9" borderId="33" applyNumberFormat="0" applyProtection="0">
      <alignment vertical="center"/>
    </xf>
    <xf numFmtId="4" fontId="106" fillId="9" borderId="33" applyNumberFormat="0" applyProtection="0">
      <alignment vertical="center"/>
    </xf>
    <xf numFmtId="4" fontId="106" fillId="9" borderId="33" applyNumberFormat="0" applyProtection="0">
      <alignment vertical="center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4" fontId="103" fillId="52" borderId="33" applyNumberFormat="0" applyProtection="0">
      <alignment horizontal="right" vertical="center"/>
    </xf>
    <xf numFmtId="4" fontId="103" fillId="52" borderId="33" applyNumberFormat="0" applyProtection="0">
      <alignment horizontal="right" vertical="center"/>
    </xf>
    <xf numFmtId="4" fontId="103" fillId="52" borderId="33" applyNumberFormat="0" applyProtection="0">
      <alignment horizontal="right" vertical="center"/>
    </xf>
    <xf numFmtId="4" fontId="103" fillId="52" borderId="33" applyNumberFormat="0" applyProtection="0">
      <alignment horizontal="right" vertical="center"/>
    </xf>
    <xf numFmtId="4" fontId="103" fillId="52" borderId="33" applyNumberFormat="0" applyProtection="0">
      <alignment horizontal="right" vertical="center"/>
    </xf>
    <xf numFmtId="4" fontId="103" fillId="52" borderId="33" applyNumberFormat="0" applyProtection="0">
      <alignment horizontal="right" vertical="center"/>
    </xf>
    <xf numFmtId="4" fontId="103" fillId="52" borderId="33" applyNumberFormat="0" applyProtection="0">
      <alignment horizontal="right" vertical="center"/>
    </xf>
    <xf numFmtId="4" fontId="103" fillId="52" borderId="33" applyNumberFormat="0" applyProtection="0">
      <alignment horizontal="right" vertical="center"/>
    </xf>
    <xf numFmtId="4" fontId="103" fillId="52" borderId="33" applyNumberFormat="0" applyProtection="0">
      <alignment horizontal="right" vertical="center"/>
    </xf>
    <xf numFmtId="4" fontId="103" fillId="52" borderId="33" applyNumberFormat="0" applyProtection="0">
      <alignment horizontal="right" vertical="center"/>
    </xf>
    <xf numFmtId="4" fontId="103" fillId="52" borderId="33" applyNumberFormat="0" applyProtection="0">
      <alignment horizontal="right" vertical="center"/>
    </xf>
    <xf numFmtId="4" fontId="103" fillId="52" borderId="33" applyNumberFormat="0" applyProtection="0">
      <alignment horizontal="right" vertical="center"/>
    </xf>
    <xf numFmtId="4" fontId="103" fillId="52" borderId="33" applyNumberFormat="0" applyProtection="0">
      <alignment horizontal="right" vertical="center"/>
    </xf>
    <xf numFmtId="4" fontId="103" fillId="52" borderId="33" applyNumberFormat="0" applyProtection="0">
      <alignment horizontal="right" vertical="center"/>
    </xf>
    <xf numFmtId="4" fontId="103" fillId="52" borderId="33" applyNumberFormat="0" applyProtection="0">
      <alignment horizontal="right" vertical="center"/>
    </xf>
    <xf numFmtId="4" fontId="103" fillId="52" borderId="33" applyNumberFormat="0" applyProtection="0">
      <alignment horizontal="right" vertical="center"/>
    </xf>
    <xf numFmtId="4" fontId="103" fillId="52" borderId="33" applyNumberFormat="0" applyProtection="0">
      <alignment horizontal="right" vertical="center"/>
    </xf>
    <xf numFmtId="4" fontId="103" fillId="52" borderId="33" applyNumberFormat="0" applyProtection="0">
      <alignment horizontal="right" vertical="center"/>
    </xf>
    <xf numFmtId="4" fontId="103" fillId="52" borderId="33" applyNumberFormat="0" applyProtection="0">
      <alignment horizontal="right" vertical="center"/>
    </xf>
    <xf numFmtId="4" fontId="103" fillId="52" borderId="33" applyNumberFormat="0" applyProtection="0">
      <alignment horizontal="right" vertical="center"/>
    </xf>
    <xf numFmtId="4" fontId="103" fillId="52" borderId="33" applyNumberFormat="0" applyProtection="0">
      <alignment horizontal="right" vertical="center"/>
    </xf>
    <xf numFmtId="4" fontId="103" fillId="52" borderId="33" applyNumberFormat="0" applyProtection="0">
      <alignment horizontal="right" vertical="center"/>
    </xf>
    <xf numFmtId="4" fontId="103" fillId="53" borderId="33" applyNumberFormat="0" applyProtection="0">
      <alignment horizontal="right" vertical="center"/>
    </xf>
    <xf numFmtId="4" fontId="103" fillId="53" borderId="33" applyNumberFormat="0" applyProtection="0">
      <alignment horizontal="right" vertical="center"/>
    </xf>
    <xf numFmtId="4" fontId="103" fillId="53" borderId="33" applyNumberFormat="0" applyProtection="0">
      <alignment horizontal="right" vertical="center"/>
    </xf>
    <xf numFmtId="4" fontId="103" fillId="53" borderId="33" applyNumberFormat="0" applyProtection="0">
      <alignment horizontal="right" vertical="center"/>
    </xf>
    <xf numFmtId="4" fontId="103" fillId="53" borderId="33" applyNumberFormat="0" applyProtection="0">
      <alignment horizontal="right" vertical="center"/>
    </xf>
    <xf numFmtId="4" fontId="103" fillId="53" borderId="33" applyNumberFormat="0" applyProtection="0">
      <alignment horizontal="right" vertical="center"/>
    </xf>
    <xf numFmtId="4" fontId="103" fillId="53" borderId="33" applyNumberFormat="0" applyProtection="0">
      <alignment horizontal="right" vertical="center"/>
    </xf>
    <xf numFmtId="4" fontId="103" fillId="53" borderId="33" applyNumberFormat="0" applyProtection="0">
      <alignment horizontal="right" vertical="center"/>
    </xf>
    <xf numFmtId="4" fontId="103" fillId="53" borderId="33" applyNumberFormat="0" applyProtection="0">
      <alignment horizontal="right" vertical="center"/>
    </xf>
    <xf numFmtId="4" fontId="103" fillId="53" borderId="33" applyNumberFormat="0" applyProtection="0">
      <alignment horizontal="right" vertical="center"/>
    </xf>
    <xf numFmtId="4" fontId="103" fillId="53" borderId="33" applyNumberFormat="0" applyProtection="0">
      <alignment horizontal="right" vertical="center"/>
    </xf>
    <xf numFmtId="4" fontId="103" fillId="53" borderId="33" applyNumberFormat="0" applyProtection="0">
      <alignment horizontal="right" vertical="center"/>
    </xf>
    <xf numFmtId="4" fontId="103" fillId="53" borderId="33" applyNumberFormat="0" applyProtection="0">
      <alignment horizontal="right" vertical="center"/>
    </xf>
    <xf numFmtId="4" fontId="103" fillId="53" borderId="33" applyNumberFormat="0" applyProtection="0">
      <alignment horizontal="right" vertical="center"/>
    </xf>
    <xf numFmtId="4" fontId="103" fillId="53" borderId="33" applyNumberFormat="0" applyProtection="0">
      <alignment horizontal="right" vertical="center"/>
    </xf>
    <xf numFmtId="4" fontId="103" fillId="53" borderId="33" applyNumberFormat="0" applyProtection="0">
      <alignment horizontal="right" vertical="center"/>
    </xf>
    <xf numFmtId="4" fontId="103" fillId="53" borderId="33" applyNumberFormat="0" applyProtection="0">
      <alignment horizontal="right" vertical="center"/>
    </xf>
    <xf numFmtId="4" fontId="103" fillId="53" borderId="33" applyNumberFormat="0" applyProtection="0">
      <alignment horizontal="right" vertical="center"/>
    </xf>
    <xf numFmtId="4" fontId="103" fillId="53" borderId="33" applyNumberFormat="0" applyProtection="0">
      <alignment horizontal="right" vertical="center"/>
    </xf>
    <xf numFmtId="4" fontId="103" fillId="53" borderId="33" applyNumberFormat="0" applyProtection="0">
      <alignment horizontal="right" vertical="center"/>
    </xf>
    <xf numFmtId="4" fontId="103" fillId="53" borderId="33" applyNumberFormat="0" applyProtection="0">
      <alignment horizontal="right" vertical="center"/>
    </xf>
    <xf numFmtId="4" fontId="103" fillId="53" borderId="33" applyNumberFormat="0" applyProtection="0">
      <alignment horizontal="right" vertical="center"/>
    </xf>
    <xf numFmtId="4" fontId="103" fillId="54" borderId="33" applyNumberFormat="0" applyProtection="0">
      <alignment horizontal="right" vertical="center"/>
    </xf>
    <xf numFmtId="4" fontId="103" fillId="54" borderId="33" applyNumberFormat="0" applyProtection="0">
      <alignment horizontal="right" vertical="center"/>
    </xf>
    <xf numFmtId="4" fontId="103" fillId="54" borderId="33" applyNumberFormat="0" applyProtection="0">
      <alignment horizontal="right" vertical="center"/>
    </xf>
    <xf numFmtId="4" fontId="103" fillId="54" borderId="33" applyNumberFormat="0" applyProtection="0">
      <alignment horizontal="right" vertical="center"/>
    </xf>
    <xf numFmtId="4" fontId="103" fillId="54" borderId="33" applyNumberFormat="0" applyProtection="0">
      <alignment horizontal="right" vertical="center"/>
    </xf>
    <xf numFmtId="4" fontId="103" fillId="54" borderId="33" applyNumberFormat="0" applyProtection="0">
      <alignment horizontal="right" vertical="center"/>
    </xf>
    <xf numFmtId="4" fontId="103" fillId="54" borderId="33" applyNumberFormat="0" applyProtection="0">
      <alignment horizontal="right" vertical="center"/>
    </xf>
    <xf numFmtId="4" fontId="103" fillId="54" borderId="33" applyNumberFormat="0" applyProtection="0">
      <alignment horizontal="right" vertical="center"/>
    </xf>
    <xf numFmtId="4" fontId="103" fillId="54" borderId="33" applyNumberFormat="0" applyProtection="0">
      <alignment horizontal="right" vertical="center"/>
    </xf>
    <xf numFmtId="4" fontId="103" fillId="54" borderId="33" applyNumberFormat="0" applyProtection="0">
      <alignment horizontal="right" vertical="center"/>
    </xf>
    <xf numFmtId="4" fontId="103" fillId="54" borderId="33" applyNumberFormat="0" applyProtection="0">
      <alignment horizontal="right" vertical="center"/>
    </xf>
    <xf numFmtId="4" fontId="103" fillId="54" borderId="33" applyNumberFormat="0" applyProtection="0">
      <alignment horizontal="right" vertical="center"/>
    </xf>
    <xf numFmtId="4" fontId="103" fillId="54" borderId="33" applyNumberFormat="0" applyProtection="0">
      <alignment horizontal="right" vertical="center"/>
    </xf>
    <xf numFmtId="4" fontId="103" fillId="54" borderId="33" applyNumberFormat="0" applyProtection="0">
      <alignment horizontal="right" vertical="center"/>
    </xf>
    <xf numFmtId="4" fontId="103" fillId="54" borderId="33" applyNumberFormat="0" applyProtection="0">
      <alignment horizontal="right" vertical="center"/>
    </xf>
    <xf numFmtId="4" fontId="103" fillId="54" borderId="33" applyNumberFormat="0" applyProtection="0">
      <alignment horizontal="right" vertical="center"/>
    </xf>
    <xf numFmtId="4" fontId="103" fillId="54" borderId="33" applyNumberFormat="0" applyProtection="0">
      <alignment horizontal="right" vertical="center"/>
    </xf>
    <xf numFmtId="4" fontId="103" fillId="54" borderId="33" applyNumberFormat="0" applyProtection="0">
      <alignment horizontal="right" vertical="center"/>
    </xf>
    <xf numFmtId="4" fontId="103" fillId="54" borderId="33" applyNumberFormat="0" applyProtection="0">
      <alignment horizontal="right" vertical="center"/>
    </xf>
    <xf numFmtId="4" fontId="103" fillId="54" borderId="33" applyNumberFormat="0" applyProtection="0">
      <alignment horizontal="right" vertical="center"/>
    </xf>
    <xf numFmtId="4" fontId="103" fillId="54" borderId="33" applyNumberFormat="0" applyProtection="0">
      <alignment horizontal="right" vertical="center"/>
    </xf>
    <xf numFmtId="4" fontId="103" fillId="54" borderId="33" applyNumberFormat="0" applyProtection="0">
      <alignment horizontal="right" vertical="center"/>
    </xf>
    <xf numFmtId="4" fontId="103" fillId="55" borderId="33" applyNumberFormat="0" applyProtection="0">
      <alignment horizontal="right" vertical="center"/>
    </xf>
    <xf numFmtId="4" fontId="103" fillId="55" borderId="33" applyNumberFormat="0" applyProtection="0">
      <alignment horizontal="right" vertical="center"/>
    </xf>
    <xf numFmtId="4" fontId="103" fillId="55" borderId="33" applyNumberFormat="0" applyProtection="0">
      <alignment horizontal="right" vertical="center"/>
    </xf>
    <xf numFmtId="4" fontId="103" fillId="55" borderId="33" applyNumberFormat="0" applyProtection="0">
      <alignment horizontal="right" vertical="center"/>
    </xf>
    <xf numFmtId="4" fontId="103" fillId="55" borderId="33" applyNumberFormat="0" applyProtection="0">
      <alignment horizontal="right" vertical="center"/>
    </xf>
    <xf numFmtId="4" fontId="103" fillId="55" borderId="33" applyNumberFormat="0" applyProtection="0">
      <alignment horizontal="right" vertical="center"/>
    </xf>
    <xf numFmtId="4" fontId="103" fillId="55" borderId="33" applyNumberFormat="0" applyProtection="0">
      <alignment horizontal="right" vertical="center"/>
    </xf>
    <xf numFmtId="4" fontId="103" fillId="55" borderId="33" applyNumberFormat="0" applyProtection="0">
      <alignment horizontal="right" vertical="center"/>
    </xf>
    <xf numFmtId="4" fontId="103" fillId="55" borderId="33" applyNumberFormat="0" applyProtection="0">
      <alignment horizontal="right" vertical="center"/>
    </xf>
    <xf numFmtId="4" fontId="103" fillId="55" borderId="33" applyNumberFormat="0" applyProtection="0">
      <alignment horizontal="right" vertical="center"/>
    </xf>
    <xf numFmtId="4" fontId="103" fillId="55" borderId="33" applyNumberFormat="0" applyProtection="0">
      <alignment horizontal="right" vertical="center"/>
    </xf>
    <xf numFmtId="4" fontId="103" fillId="55" borderId="33" applyNumberFormat="0" applyProtection="0">
      <alignment horizontal="right" vertical="center"/>
    </xf>
    <xf numFmtId="4" fontId="103" fillId="55" borderId="33" applyNumberFormat="0" applyProtection="0">
      <alignment horizontal="right" vertical="center"/>
    </xf>
    <xf numFmtId="4" fontId="103" fillId="55" borderId="33" applyNumberFormat="0" applyProtection="0">
      <alignment horizontal="right" vertical="center"/>
    </xf>
    <xf numFmtId="4" fontId="103" fillId="55" borderId="33" applyNumberFormat="0" applyProtection="0">
      <alignment horizontal="right" vertical="center"/>
    </xf>
    <xf numFmtId="4" fontId="103" fillId="55" borderId="33" applyNumberFormat="0" applyProtection="0">
      <alignment horizontal="right" vertical="center"/>
    </xf>
    <xf numFmtId="4" fontId="103" fillId="55" borderId="33" applyNumberFormat="0" applyProtection="0">
      <alignment horizontal="right" vertical="center"/>
    </xf>
    <xf numFmtId="4" fontId="103" fillId="55" borderId="33" applyNumberFormat="0" applyProtection="0">
      <alignment horizontal="right" vertical="center"/>
    </xf>
    <xf numFmtId="4" fontId="103" fillId="55" borderId="33" applyNumberFormat="0" applyProtection="0">
      <alignment horizontal="right" vertical="center"/>
    </xf>
    <xf numFmtId="4" fontId="103" fillId="55" borderId="33" applyNumberFormat="0" applyProtection="0">
      <alignment horizontal="right" vertical="center"/>
    </xf>
    <xf numFmtId="4" fontId="103" fillId="55" borderId="33" applyNumberFormat="0" applyProtection="0">
      <alignment horizontal="right" vertical="center"/>
    </xf>
    <xf numFmtId="4" fontId="103" fillId="55" borderId="33" applyNumberFormat="0" applyProtection="0">
      <alignment horizontal="right" vertical="center"/>
    </xf>
    <xf numFmtId="4" fontId="103" fillId="56" borderId="33" applyNumberFormat="0" applyProtection="0">
      <alignment horizontal="right" vertical="center"/>
    </xf>
    <xf numFmtId="4" fontId="103" fillId="56" borderId="33" applyNumberFormat="0" applyProtection="0">
      <alignment horizontal="right" vertical="center"/>
    </xf>
    <xf numFmtId="4" fontId="103" fillId="56" borderId="33" applyNumberFormat="0" applyProtection="0">
      <alignment horizontal="right" vertical="center"/>
    </xf>
    <xf numFmtId="4" fontId="103" fillId="56" borderId="33" applyNumberFormat="0" applyProtection="0">
      <alignment horizontal="right" vertical="center"/>
    </xf>
    <xf numFmtId="4" fontId="103" fillId="56" borderId="33" applyNumberFormat="0" applyProtection="0">
      <alignment horizontal="right" vertical="center"/>
    </xf>
    <xf numFmtId="4" fontId="103" fillId="56" borderId="33" applyNumberFormat="0" applyProtection="0">
      <alignment horizontal="right" vertical="center"/>
    </xf>
    <xf numFmtId="4" fontId="103" fillId="56" borderId="33" applyNumberFormat="0" applyProtection="0">
      <alignment horizontal="right" vertical="center"/>
    </xf>
    <xf numFmtId="4" fontId="103" fillId="56" borderId="33" applyNumberFormat="0" applyProtection="0">
      <alignment horizontal="right" vertical="center"/>
    </xf>
    <xf numFmtId="4" fontId="103" fillId="56" borderId="33" applyNumberFormat="0" applyProtection="0">
      <alignment horizontal="right" vertical="center"/>
    </xf>
    <xf numFmtId="4" fontId="103" fillId="56" borderId="33" applyNumberFormat="0" applyProtection="0">
      <alignment horizontal="right" vertical="center"/>
    </xf>
    <xf numFmtId="4" fontId="103" fillId="56" borderId="33" applyNumberFormat="0" applyProtection="0">
      <alignment horizontal="right" vertical="center"/>
    </xf>
    <xf numFmtId="4" fontId="103" fillId="56" borderId="33" applyNumberFormat="0" applyProtection="0">
      <alignment horizontal="right" vertical="center"/>
    </xf>
    <xf numFmtId="4" fontId="103" fillId="56" borderId="33" applyNumberFormat="0" applyProtection="0">
      <alignment horizontal="right" vertical="center"/>
    </xf>
    <xf numFmtId="4" fontId="103" fillId="56" borderId="33" applyNumberFormat="0" applyProtection="0">
      <alignment horizontal="right" vertical="center"/>
    </xf>
    <xf numFmtId="4" fontId="103" fillId="56" borderId="33" applyNumberFormat="0" applyProtection="0">
      <alignment horizontal="right" vertical="center"/>
    </xf>
    <xf numFmtId="4" fontId="103" fillId="56" borderId="33" applyNumberFormat="0" applyProtection="0">
      <alignment horizontal="right" vertical="center"/>
    </xf>
    <xf numFmtId="4" fontId="103" fillId="56" borderId="33" applyNumberFormat="0" applyProtection="0">
      <alignment horizontal="right" vertical="center"/>
    </xf>
    <xf numFmtId="4" fontId="103" fillId="56" borderId="33" applyNumberFormat="0" applyProtection="0">
      <alignment horizontal="right" vertical="center"/>
    </xf>
    <xf numFmtId="4" fontId="103" fillId="56" borderId="33" applyNumberFormat="0" applyProtection="0">
      <alignment horizontal="right" vertical="center"/>
    </xf>
    <xf numFmtId="4" fontId="103" fillId="56" borderId="33" applyNumberFormat="0" applyProtection="0">
      <alignment horizontal="right" vertical="center"/>
    </xf>
    <xf numFmtId="4" fontId="103" fillId="56" borderId="33" applyNumberFormat="0" applyProtection="0">
      <alignment horizontal="right" vertical="center"/>
    </xf>
    <xf numFmtId="4" fontId="103" fillId="56" borderId="33" applyNumberFormat="0" applyProtection="0">
      <alignment horizontal="right" vertical="center"/>
    </xf>
    <xf numFmtId="4" fontId="103" fillId="57" borderId="33" applyNumberFormat="0" applyProtection="0">
      <alignment horizontal="right" vertical="center"/>
    </xf>
    <xf numFmtId="4" fontId="103" fillId="57" borderId="33" applyNumberFormat="0" applyProtection="0">
      <alignment horizontal="right" vertical="center"/>
    </xf>
    <xf numFmtId="4" fontId="103" fillId="57" borderId="33" applyNumberFormat="0" applyProtection="0">
      <alignment horizontal="right" vertical="center"/>
    </xf>
    <xf numFmtId="4" fontId="103" fillId="57" borderId="33" applyNumberFormat="0" applyProtection="0">
      <alignment horizontal="right" vertical="center"/>
    </xf>
    <xf numFmtId="4" fontId="103" fillId="57" borderId="33" applyNumberFormat="0" applyProtection="0">
      <alignment horizontal="right" vertical="center"/>
    </xf>
    <xf numFmtId="4" fontId="103" fillId="57" borderId="33" applyNumberFormat="0" applyProtection="0">
      <alignment horizontal="right" vertical="center"/>
    </xf>
    <xf numFmtId="4" fontId="103" fillId="57" borderId="33" applyNumberFormat="0" applyProtection="0">
      <alignment horizontal="right" vertical="center"/>
    </xf>
    <xf numFmtId="4" fontId="103" fillId="57" borderId="33" applyNumberFormat="0" applyProtection="0">
      <alignment horizontal="right" vertical="center"/>
    </xf>
    <xf numFmtId="4" fontId="103" fillId="57" borderId="33" applyNumberFormat="0" applyProtection="0">
      <alignment horizontal="right" vertical="center"/>
    </xf>
    <xf numFmtId="4" fontId="103" fillId="57" borderId="33" applyNumberFormat="0" applyProtection="0">
      <alignment horizontal="right" vertical="center"/>
    </xf>
    <xf numFmtId="4" fontId="103" fillId="57" borderId="33" applyNumberFormat="0" applyProtection="0">
      <alignment horizontal="right" vertical="center"/>
    </xf>
    <xf numFmtId="4" fontId="103" fillId="57" borderId="33" applyNumberFormat="0" applyProtection="0">
      <alignment horizontal="right" vertical="center"/>
    </xf>
    <xf numFmtId="4" fontId="103" fillId="57" borderId="33" applyNumberFormat="0" applyProtection="0">
      <alignment horizontal="right" vertical="center"/>
    </xf>
    <xf numFmtId="4" fontId="103" fillId="57" borderId="33" applyNumberFormat="0" applyProtection="0">
      <alignment horizontal="right" vertical="center"/>
    </xf>
    <xf numFmtId="4" fontId="103" fillId="57" borderId="33" applyNumberFormat="0" applyProtection="0">
      <alignment horizontal="right" vertical="center"/>
    </xf>
    <xf numFmtId="4" fontId="103" fillId="57" borderId="33" applyNumberFormat="0" applyProtection="0">
      <alignment horizontal="right" vertical="center"/>
    </xf>
    <xf numFmtId="4" fontId="103" fillId="57" borderId="33" applyNumberFormat="0" applyProtection="0">
      <alignment horizontal="right" vertical="center"/>
    </xf>
    <xf numFmtId="4" fontId="103" fillId="57" borderId="33" applyNumberFormat="0" applyProtection="0">
      <alignment horizontal="right" vertical="center"/>
    </xf>
    <xf numFmtId="4" fontId="103" fillId="57" borderId="33" applyNumberFormat="0" applyProtection="0">
      <alignment horizontal="right" vertical="center"/>
    </xf>
    <xf numFmtId="4" fontId="103" fillId="57" borderId="33" applyNumberFormat="0" applyProtection="0">
      <alignment horizontal="right" vertical="center"/>
    </xf>
    <xf numFmtId="4" fontId="103" fillId="57" borderId="33" applyNumberFormat="0" applyProtection="0">
      <alignment horizontal="right" vertical="center"/>
    </xf>
    <xf numFmtId="4" fontId="103" fillId="57" borderId="33" applyNumberFormat="0" applyProtection="0">
      <alignment horizontal="right" vertical="center"/>
    </xf>
    <xf numFmtId="4" fontId="103" fillId="58" borderId="33" applyNumberFormat="0" applyProtection="0">
      <alignment horizontal="right" vertical="center"/>
    </xf>
    <xf numFmtId="4" fontId="103" fillId="58" borderId="33" applyNumberFormat="0" applyProtection="0">
      <alignment horizontal="right" vertical="center"/>
    </xf>
    <xf numFmtId="4" fontId="103" fillId="58" borderId="33" applyNumberFormat="0" applyProtection="0">
      <alignment horizontal="right" vertical="center"/>
    </xf>
    <xf numFmtId="4" fontId="103" fillId="58" borderId="33" applyNumberFormat="0" applyProtection="0">
      <alignment horizontal="right" vertical="center"/>
    </xf>
    <xf numFmtId="4" fontId="103" fillId="58" borderId="33" applyNumberFormat="0" applyProtection="0">
      <alignment horizontal="right" vertical="center"/>
    </xf>
    <xf numFmtId="4" fontId="103" fillId="58" borderId="33" applyNumberFormat="0" applyProtection="0">
      <alignment horizontal="right" vertical="center"/>
    </xf>
    <xf numFmtId="4" fontId="103" fillId="58" borderId="33" applyNumberFormat="0" applyProtection="0">
      <alignment horizontal="right" vertical="center"/>
    </xf>
    <xf numFmtId="4" fontId="103" fillId="58" borderId="33" applyNumberFormat="0" applyProtection="0">
      <alignment horizontal="right" vertical="center"/>
    </xf>
    <xf numFmtId="4" fontId="103" fillId="58" borderId="33" applyNumberFormat="0" applyProtection="0">
      <alignment horizontal="right" vertical="center"/>
    </xf>
    <xf numFmtId="4" fontId="103" fillId="58" borderId="33" applyNumberFormat="0" applyProtection="0">
      <alignment horizontal="right" vertical="center"/>
    </xf>
    <xf numFmtId="4" fontId="103" fillId="58" borderId="33" applyNumberFormat="0" applyProtection="0">
      <alignment horizontal="right" vertical="center"/>
    </xf>
    <xf numFmtId="4" fontId="103" fillId="58" borderId="33" applyNumberFormat="0" applyProtection="0">
      <alignment horizontal="right" vertical="center"/>
    </xf>
    <xf numFmtId="4" fontId="103" fillId="58" borderId="33" applyNumberFormat="0" applyProtection="0">
      <alignment horizontal="right" vertical="center"/>
    </xf>
    <xf numFmtId="4" fontId="103" fillId="58" borderId="33" applyNumberFormat="0" applyProtection="0">
      <alignment horizontal="right" vertical="center"/>
    </xf>
    <xf numFmtId="4" fontId="103" fillId="58" borderId="33" applyNumberFormat="0" applyProtection="0">
      <alignment horizontal="right" vertical="center"/>
    </xf>
    <xf numFmtId="4" fontId="103" fillId="58" borderId="33" applyNumberFormat="0" applyProtection="0">
      <alignment horizontal="right" vertical="center"/>
    </xf>
    <xf numFmtId="4" fontId="103" fillId="58" borderId="33" applyNumberFormat="0" applyProtection="0">
      <alignment horizontal="right" vertical="center"/>
    </xf>
    <xf numFmtId="4" fontId="103" fillId="58" borderId="33" applyNumberFormat="0" applyProtection="0">
      <alignment horizontal="right" vertical="center"/>
    </xf>
    <xf numFmtId="4" fontId="103" fillId="58" borderId="33" applyNumberFormat="0" applyProtection="0">
      <alignment horizontal="right" vertical="center"/>
    </xf>
    <xf numFmtId="4" fontId="103" fillId="58" borderId="33" applyNumberFormat="0" applyProtection="0">
      <alignment horizontal="right" vertical="center"/>
    </xf>
    <xf numFmtId="4" fontId="103" fillId="58" borderId="33" applyNumberFormat="0" applyProtection="0">
      <alignment horizontal="right" vertical="center"/>
    </xf>
    <xf numFmtId="4" fontId="103" fillId="58" borderId="33" applyNumberFormat="0" applyProtection="0">
      <alignment horizontal="right" vertical="center"/>
    </xf>
    <xf numFmtId="4" fontId="103" fillId="59" borderId="33" applyNumberFormat="0" applyProtection="0">
      <alignment horizontal="right" vertical="center"/>
    </xf>
    <xf numFmtId="4" fontId="103" fillId="59" borderId="33" applyNumberFormat="0" applyProtection="0">
      <alignment horizontal="right" vertical="center"/>
    </xf>
    <xf numFmtId="4" fontId="103" fillId="59" borderId="33" applyNumberFormat="0" applyProtection="0">
      <alignment horizontal="right" vertical="center"/>
    </xf>
    <xf numFmtId="4" fontId="103" fillId="59" borderId="33" applyNumberFormat="0" applyProtection="0">
      <alignment horizontal="right" vertical="center"/>
    </xf>
    <xf numFmtId="4" fontId="103" fillId="59" borderId="33" applyNumberFormat="0" applyProtection="0">
      <alignment horizontal="right" vertical="center"/>
    </xf>
    <xf numFmtId="4" fontId="103" fillId="59" borderId="33" applyNumberFormat="0" applyProtection="0">
      <alignment horizontal="right" vertical="center"/>
    </xf>
    <xf numFmtId="4" fontId="103" fillId="59" borderId="33" applyNumberFormat="0" applyProtection="0">
      <alignment horizontal="right" vertical="center"/>
    </xf>
    <xf numFmtId="4" fontId="103" fillId="59" borderId="33" applyNumberFormat="0" applyProtection="0">
      <alignment horizontal="right" vertical="center"/>
    </xf>
    <xf numFmtId="4" fontId="103" fillId="59" borderId="33" applyNumberFormat="0" applyProtection="0">
      <alignment horizontal="right" vertical="center"/>
    </xf>
    <xf numFmtId="4" fontId="103" fillId="59" borderId="33" applyNumberFormat="0" applyProtection="0">
      <alignment horizontal="right" vertical="center"/>
    </xf>
    <xf numFmtId="4" fontId="103" fillId="59" borderId="33" applyNumberFormat="0" applyProtection="0">
      <alignment horizontal="right" vertical="center"/>
    </xf>
    <xf numFmtId="4" fontId="103" fillId="59" borderId="33" applyNumberFormat="0" applyProtection="0">
      <alignment horizontal="right" vertical="center"/>
    </xf>
    <xf numFmtId="4" fontId="103" fillId="59" borderId="33" applyNumberFormat="0" applyProtection="0">
      <alignment horizontal="right" vertical="center"/>
    </xf>
    <xf numFmtId="4" fontId="103" fillId="59" borderId="33" applyNumberFormat="0" applyProtection="0">
      <alignment horizontal="right" vertical="center"/>
    </xf>
    <xf numFmtId="4" fontId="103" fillId="59" borderId="33" applyNumberFormat="0" applyProtection="0">
      <alignment horizontal="right" vertical="center"/>
    </xf>
    <xf numFmtId="4" fontId="103" fillId="59" borderId="33" applyNumberFormat="0" applyProtection="0">
      <alignment horizontal="right" vertical="center"/>
    </xf>
    <xf numFmtId="4" fontId="103" fillId="59" borderId="33" applyNumberFormat="0" applyProtection="0">
      <alignment horizontal="right" vertical="center"/>
    </xf>
    <xf numFmtId="4" fontId="103" fillId="59" borderId="33" applyNumberFormat="0" applyProtection="0">
      <alignment horizontal="right" vertical="center"/>
    </xf>
    <xf numFmtId="4" fontId="103" fillId="59" borderId="33" applyNumberFormat="0" applyProtection="0">
      <alignment horizontal="right" vertical="center"/>
    </xf>
    <xf numFmtId="4" fontId="103" fillId="59" borderId="33" applyNumberFormat="0" applyProtection="0">
      <alignment horizontal="right" vertical="center"/>
    </xf>
    <xf numFmtId="4" fontId="103" fillId="59" borderId="33" applyNumberFormat="0" applyProtection="0">
      <alignment horizontal="right" vertical="center"/>
    </xf>
    <xf numFmtId="4" fontId="103" fillId="59" borderId="33" applyNumberFormat="0" applyProtection="0">
      <alignment horizontal="right" vertical="center"/>
    </xf>
    <xf numFmtId="4" fontId="103" fillId="60" borderId="33" applyNumberFormat="0" applyProtection="0">
      <alignment horizontal="right" vertical="center"/>
    </xf>
    <xf numFmtId="4" fontId="103" fillId="60" borderId="33" applyNumberFormat="0" applyProtection="0">
      <alignment horizontal="right" vertical="center"/>
    </xf>
    <xf numFmtId="4" fontId="103" fillId="60" borderId="33" applyNumberFormat="0" applyProtection="0">
      <alignment horizontal="right" vertical="center"/>
    </xf>
    <xf numFmtId="4" fontId="103" fillId="60" borderId="33" applyNumberFormat="0" applyProtection="0">
      <alignment horizontal="right" vertical="center"/>
    </xf>
    <xf numFmtId="4" fontId="103" fillId="60" borderId="33" applyNumberFormat="0" applyProtection="0">
      <alignment horizontal="right" vertical="center"/>
    </xf>
    <xf numFmtId="4" fontId="103" fillId="60" borderId="33" applyNumberFormat="0" applyProtection="0">
      <alignment horizontal="right" vertical="center"/>
    </xf>
    <xf numFmtId="4" fontId="103" fillId="60" borderId="33" applyNumberFormat="0" applyProtection="0">
      <alignment horizontal="right" vertical="center"/>
    </xf>
    <xf numFmtId="4" fontId="103" fillId="60" borderId="33" applyNumberFormat="0" applyProtection="0">
      <alignment horizontal="right" vertical="center"/>
    </xf>
    <xf numFmtId="4" fontId="103" fillId="60" borderId="33" applyNumberFormat="0" applyProtection="0">
      <alignment horizontal="right" vertical="center"/>
    </xf>
    <xf numFmtId="4" fontId="103" fillId="60" borderId="33" applyNumberFormat="0" applyProtection="0">
      <alignment horizontal="right" vertical="center"/>
    </xf>
    <xf numFmtId="4" fontId="103" fillId="60" borderId="33" applyNumberFormat="0" applyProtection="0">
      <alignment horizontal="right" vertical="center"/>
    </xf>
    <xf numFmtId="4" fontId="103" fillId="60" borderId="33" applyNumberFormat="0" applyProtection="0">
      <alignment horizontal="right" vertical="center"/>
    </xf>
    <xf numFmtId="4" fontId="103" fillId="60" borderId="33" applyNumberFormat="0" applyProtection="0">
      <alignment horizontal="right" vertical="center"/>
    </xf>
    <xf numFmtId="4" fontId="103" fillId="60" borderId="33" applyNumberFormat="0" applyProtection="0">
      <alignment horizontal="right" vertical="center"/>
    </xf>
    <xf numFmtId="4" fontId="103" fillId="60" borderId="33" applyNumberFormat="0" applyProtection="0">
      <alignment horizontal="right" vertical="center"/>
    </xf>
    <xf numFmtId="4" fontId="103" fillId="60" borderId="33" applyNumberFormat="0" applyProtection="0">
      <alignment horizontal="right" vertical="center"/>
    </xf>
    <xf numFmtId="4" fontId="103" fillId="60" borderId="33" applyNumberFormat="0" applyProtection="0">
      <alignment horizontal="right" vertical="center"/>
    </xf>
    <xf numFmtId="4" fontId="103" fillId="60" borderId="33" applyNumberFormat="0" applyProtection="0">
      <alignment horizontal="right" vertical="center"/>
    </xf>
    <xf numFmtId="4" fontId="103" fillId="60" borderId="33" applyNumberFormat="0" applyProtection="0">
      <alignment horizontal="right" vertical="center"/>
    </xf>
    <xf numFmtId="4" fontId="103" fillId="60" borderId="33" applyNumberFormat="0" applyProtection="0">
      <alignment horizontal="right" vertical="center"/>
    </xf>
    <xf numFmtId="4" fontId="103" fillId="60" borderId="33" applyNumberFormat="0" applyProtection="0">
      <alignment horizontal="right" vertical="center"/>
    </xf>
    <xf numFmtId="4" fontId="103" fillId="60" borderId="33" applyNumberFormat="0" applyProtection="0">
      <alignment horizontal="right" vertical="center"/>
    </xf>
    <xf numFmtId="4" fontId="97" fillId="61" borderId="33" applyNumberFormat="0" applyProtection="0">
      <alignment horizontal="left" vertical="center" indent="1"/>
    </xf>
    <xf numFmtId="4" fontId="97" fillId="61" borderId="33" applyNumberFormat="0" applyProtection="0">
      <alignment horizontal="left" vertical="center" indent="1"/>
    </xf>
    <xf numFmtId="4" fontId="97" fillId="61" borderId="33" applyNumberFormat="0" applyProtection="0">
      <alignment horizontal="left" vertical="center" indent="1"/>
    </xf>
    <xf numFmtId="4" fontId="97" fillId="61" borderId="33" applyNumberFormat="0" applyProtection="0">
      <alignment horizontal="left" vertical="center" indent="1"/>
    </xf>
    <xf numFmtId="4" fontId="97" fillId="61" borderId="33" applyNumberFormat="0" applyProtection="0">
      <alignment horizontal="left" vertical="center" indent="1"/>
    </xf>
    <xf numFmtId="4" fontId="97" fillId="61" borderId="33" applyNumberFormat="0" applyProtection="0">
      <alignment horizontal="left" vertical="center" indent="1"/>
    </xf>
    <xf numFmtId="4" fontId="97" fillId="61" borderId="33" applyNumberFormat="0" applyProtection="0">
      <alignment horizontal="left" vertical="center" indent="1"/>
    </xf>
    <xf numFmtId="4" fontId="97" fillId="61" borderId="33" applyNumberFormat="0" applyProtection="0">
      <alignment horizontal="left" vertical="center" indent="1"/>
    </xf>
    <xf numFmtId="4" fontId="97" fillId="61" borderId="33" applyNumberFormat="0" applyProtection="0">
      <alignment horizontal="left" vertical="center" indent="1"/>
    </xf>
    <xf numFmtId="4" fontId="97" fillId="61" borderId="33" applyNumberFormat="0" applyProtection="0">
      <alignment horizontal="left" vertical="center" indent="1"/>
    </xf>
    <xf numFmtId="4" fontId="97" fillId="61" borderId="33" applyNumberFormat="0" applyProtection="0">
      <alignment horizontal="left" vertical="center" indent="1"/>
    </xf>
    <xf numFmtId="4" fontId="97" fillId="61" borderId="33" applyNumberFormat="0" applyProtection="0">
      <alignment horizontal="left" vertical="center" indent="1"/>
    </xf>
    <xf numFmtId="4" fontId="97" fillId="61" borderId="33" applyNumberFormat="0" applyProtection="0">
      <alignment horizontal="left" vertical="center" indent="1"/>
    </xf>
    <xf numFmtId="4" fontId="97" fillId="61" borderId="33" applyNumberFormat="0" applyProtection="0">
      <alignment horizontal="left" vertical="center" indent="1"/>
    </xf>
    <xf numFmtId="4" fontId="97" fillId="61" borderId="33" applyNumberFormat="0" applyProtection="0">
      <alignment horizontal="left" vertical="center" indent="1"/>
    </xf>
    <xf numFmtId="4" fontId="97" fillId="61" borderId="33" applyNumberFormat="0" applyProtection="0">
      <alignment horizontal="left" vertical="center" indent="1"/>
    </xf>
    <xf numFmtId="4" fontId="97" fillId="61" borderId="33" applyNumberFormat="0" applyProtection="0">
      <alignment horizontal="left" vertical="center" indent="1"/>
    </xf>
    <xf numFmtId="4" fontId="97" fillId="61" borderId="33" applyNumberFormat="0" applyProtection="0">
      <alignment horizontal="left" vertical="center" indent="1"/>
    </xf>
    <xf numFmtId="4" fontId="97" fillId="61" borderId="33" applyNumberFormat="0" applyProtection="0">
      <alignment horizontal="left" vertical="center" indent="1"/>
    </xf>
    <xf numFmtId="4" fontId="97" fillId="61" borderId="33" applyNumberFormat="0" applyProtection="0">
      <alignment horizontal="left" vertical="center" indent="1"/>
    </xf>
    <xf numFmtId="4" fontId="97" fillId="61" borderId="33" applyNumberFormat="0" applyProtection="0">
      <alignment horizontal="left" vertical="center" indent="1"/>
    </xf>
    <xf numFmtId="4" fontId="97" fillId="61" borderId="33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7" fillId="63" borderId="0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4" fontId="25" fillId="62" borderId="33" applyNumberFormat="0" applyProtection="0">
      <alignment horizontal="left" vertical="center" indent="1"/>
    </xf>
    <xf numFmtId="4" fontId="25" fillId="62" borderId="33" applyNumberFormat="0" applyProtection="0">
      <alignment horizontal="left" vertical="center" indent="1"/>
    </xf>
    <xf numFmtId="4" fontId="25" fillId="62" borderId="33" applyNumberFormat="0" applyProtection="0">
      <alignment horizontal="left" vertical="center" indent="1"/>
    </xf>
    <xf numFmtId="4" fontId="25" fillId="62" borderId="33" applyNumberFormat="0" applyProtection="0">
      <alignment horizontal="left" vertical="center" indent="1"/>
    </xf>
    <xf numFmtId="4" fontId="25" fillId="62" borderId="33" applyNumberFormat="0" applyProtection="0">
      <alignment horizontal="left" vertical="center" indent="1"/>
    </xf>
    <xf numFmtId="4" fontId="25" fillId="62" borderId="33" applyNumberFormat="0" applyProtection="0">
      <alignment horizontal="left" vertical="center" indent="1"/>
    </xf>
    <xf numFmtId="4" fontId="25" fillId="62" borderId="33" applyNumberFormat="0" applyProtection="0">
      <alignment horizontal="left" vertical="center" indent="1"/>
    </xf>
    <xf numFmtId="4" fontId="25" fillId="62" borderId="33" applyNumberFormat="0" applyProtection="0">
      <alignment horizontal="left" vertical="center" indent="1"/>
    </xf>
    <xf numFmtId="4" fontId="25" fillId="62" borderId="33" applyNumberFormat="0" applyProtection="0">
      <alignment horizontal="left" vertical="center" indent="1"/>
    </xf>
    <xf numFmtId="4" fontId="25" fillId="62" borderId="33" applyNumberFormat="0" applyProtection="0">
      <alignment horizontal="left" vertical="center" indent="1"/>
    </xf>
    <xf numFmtId="4" fontId="25" fillId="62" borderId="33" applyNumberFormat="0" applyProtection="0">
      <alignment horizontal="left" vertical="center" indent="1"/>
    </xf>
    <xf numFmtId="4" fontId="25" fillId="62" borderId="33" applyNumberFormat="0" applyProtection="0">
      <alignment horizontal="left" vertical="center" indent="1"/>
    </xf>
    <xf numFmtId="4" fontId="25" fillId="62" borderId="33" applyNumberFormat="0" applyProtection="0">
      <alignment horizontal="left" vertical="center" indent="1"/>
    </xf>
    <xf numFmtId="4" fontId="25" fillId="62" borderId="33" applyNumberFormat="0" applyProtection="0">
      <alignment horizontal="left" vertical="center" indent="1"/>
    </xf>
    <xf numFmtId="4" fontId="25" fillId="62" borderId="33" applyNumberFormat="0" applyProtection="0">
      <alignment horizontal="left" vertical="center" indent="1"/>
    </xf>
    <xf numFmtId="4" fontId="25" fillId="62" borderId="33" applyNumberFormat="0" applyProtection="0">
      <alignment horizontal="left" vertical="center" indent="1"/>
    </xf>
    <xf numFmtId="4" fontId="25" fillId="62" borderId="33" applyNumberFormat="0" applyProtection="0">
      <alignment horizontal="left" vertical="center" indent="1"/>
    </xf>
    <xf numFmtId="4" fontId="25" fillId="62" borderId="33" applyNumberFormat="0" applyProtection="0">
      <alignment horizontal="left" vertical="center" indent="1"/>
    </xf>
    <xf numFmtId="4" fontId="25" fillId="62" borderId="33" applyNumberFormat="0" applyProtection="0">
      <alignment horizontal="left" vertical="center" indent="1"/>
    </xf>
    <xf numFmtId="4" fontId="25" fillId="62" borderId="33" applyNumberFormat="0" applyProtection="0">
      <alignment horizontal="left" vertical="center" indent="1"/>
    </xf>
    <xf numFmtId="4" fontId="25" fillId="62" borderId="33" applyNumberFormat="0" applyProtection="0">
      <alignment horizontal="left" vertical="center" indent="1"/>
    </xf>
    <xf numFmtId="4" fontId="25" fillId="62" borderId="33" applyNumberFormat="0" applyProtection="0">
      <alignment horizontal="left" vertical="center" indent="1"/>
    </xf>
    <xf numFmtId="4" fontId="25" fillId="64" borderId="33" applyNumberFormat="0" applyProtection="0">
      <alignment horizontal="left" vertical="center" indent="1"/>
    </xf>
    <xf numFmtId="4" fontId="25" fillId="64" borderId="33" applyNumberFormat="0" applyProtection="0">
      <alignment horizontal="left" vertical="center" indent="1"/>
    </xf>
    <xf numFmtId="4" fontId="25" fillId="64" borderId="33" applyNumberFormat="0" applyProtection="0">
      <alignment horizontal="left" vertical="center" indent="1"/>
    </xf>
    <xf numFmtId="4" fontId="25" fillId="64" borderId="33" applyNumberFormat="0" applyProtection="0">
      <alignment horizontal="left" vertical="center" indent="1"/>
    </xf>
    <xf numFmtId="4" fontId="25" fillId="64" borderId="33" applyNumberFormat="0" applyProtection="0">
      <alignment horizontal="left" vertical="center" indent="1"/>
    </xf>
    <xf numFmtId="4" fontId="25" fillId="64" borderId="33" applyNumberFormat="0" applyProtection="0">
      <alignment horizontal="left" vertical="center" indent="1"/>
    </xf>
    <xf numFmtId="4" fontId="25" fillId="64" borderId="33" applyNumberFormat="0" applyProtection="0">
      <alignment horizontal="left" vertical="center" indent="1"/>
    </xf>
    <xf numFmtId="4" fontId="25" fillId="64" borderId="33" applyNumberFormat="0" applyProtection="0">
      <alignment horizontal="left" vertical="center" indent="1"/>
    </xf>
    <xf numFmtId="4" fontId="25" fillId="64" borderId="33" applyNumberFormat="0" applyProtection="0">
      <alignment horizontal="left" vertical="center" indent="1"/>
    </xf>
    <xf numFmtId="4" fontId="25" fillId="64" borderId="33" applyNumberFormat="0" applyProtection="0">
      <alignment horizontal="left" vertical="center" indent="1"/>
    </xf>
    <xf numFmtId="4" fontId="25" fillId="64" borderId="33" applyNumberFormat="0" applyProtection="0">
      <alignment horizontal="left" vertical="center" indent="1"/>
    </xf>
    <xf numFmtId="4" fontId="25" fillId="64" borderId="33" applyNumberFormat="0" applyProtection="0">
      <alignment horizontal="left" vertical="center" indent="1"/>
    </xf>
    <xf numFmtId="4" fontId="25" fillId="64" borderId="33" applyNumberFormat="0" applyProtection="0">
      <alignment horizontal="left" vertical="center" indent="1"/>
    </xf>
    <xf numFmtId="4" fontId="25" fillId="64" borderId="33" applyNumberFormat="0" applyProtection="0">
      <alignment horizontal="left" vertical="center" indent="1"/>
    </xf>
    <xf numFmtId="4" fontId="25" fillId="64" borderId="33" applyNumberFormat="0" applyProtection="0">
      <alignment horizontal="left" vertical="center" indent="1"/>
    </xf>
    <xf numFmtId="4" fontId="25" fillId="64" borderId="33" applyNumberFormat="0" applyProtection="0">
      <alignment horizontal="left" vertical="center" indent="1"/>
    </xf>
    <xf numFmtId="4" fontId="25" fillId="64" borderId="33" applyNumberFormat="0" applyProtection="0">
      <alignment horizontal="left" vertical="center" indent="1"/>
    </xf>
    <xf numFmtId="4" fontId="25" fillId="64" borderId="33" applyNumberFormat="0" applyProtection="0">
      <alignment horizontal="left" vertical="center" indent="1"/>
    </xf>
    <xf numFmtId="4" fontId="25" fillId="64" borderId="33" applyNumberFormat="0" applyProtection="0">
      <alignment horizontal="left" vertical="center" indent="1"/>
    </xf>
    <xf numFmtId="4" fontId="25" fillId="64" borderId="33" applyNumberFormat="0" applyProtection="0">
      <alignment horizontal="left" vertical="center" indent="1"/>
    </xf>
    <xf numFmtId="4" fontId="25" fillId="64" borderId="33" applyNumberFormat="0" applyProtection="0">
      <alignment horizontal="left" vertical="center" indent="1"/>
    </xf>
    <xf numFmtId="4" fontId="25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4" fillId="0" borderId="0"/>
    <xf numFmtId="0" fontId="4" fillId="0" borderId="0"/>
    <xf numFmtId="0" fontId="4" fillId="0" borderId="0"/>
    <xf numFmtId="0" fontId="4" fillId="0" borderId="0"/>
    <xf numFmtId="4" fontId="103" fillId="66" borderId="33" applyNumberFormat="0" applyProtection="0">
      <alignment vertical="center"/>
    </xf>
    <xf numFmtId="4" fontId="103" fillId="66" borderId="33" applyNumberFormat="0" applyProtection="0">
      <alignment vertical="center"/>
    </xf>
    <xf numFmtId="4" fontId="103" fillId="66" borderId="33" applyNumberFormat="0" applyProtection="0">
      <alignment vertical="center"/>
    </xf>
    <xf numFmtId="4" fontId="103" fillId="66" borderId="33" applyNumberFormat="0" applyProtection="0">
      <alignment vertical="center"/>
    </xf>
    <xf numFmtId="4" fontId="103" fillId="66" borderId="33" applyNumberFormat="0" applyProtection="0">
      <alignment vertical="center"/>
    </xf>
    <xf numFmtId="4" fontId="103" fillId="66" borderId="33" applyNumberFormat="0" applyProtection="0">
      <alignment vertical="center"/>
    </xf>
    <xf numFmtId="4" fontId="103" fillId="66" borderId="33" applyNumberFormat="0" applyProtection="0">
      <alignment vertical="center"/>
    </xf>
    <xf numFmtId="4" fontId="103" fillId="66" borderId="33" applyNumberFormat="0" applyProtection="0">
      <alignment vertical="center"/>
    </xf>
    <xf numFmtId="4" fontId="103" fillId="66" borderId="33" applyNumberFormat="0" applyProtection="0">
      <alignment vertical="center"/>
    </xf>
    <xf numFmtId="4" fontId="103" fillId="66" borderId="33" applyNumberFormat="0" applyProtection="0">
      <alignment vertical="center"/>
    </xf>
    <xf numFmtId="4" fontId="103" fillId="66" borderId="33" applyNumberFormat="0" applyProtection="0">
      <alignment vertical="center"/>
    </xf>
    <xf numFmtId="4" fontId="103" fillId="66" borderId="33" applyNumberFormat="0" applyProtection="0">
      <alignment vertical="center"/>
    </xf>
    <xf numFmtId="4" fontId="103" fillId="66" borderId="33" applyNumberFormat="0" applyProtection="0">
      <alignment vertical="center"/>
    </xf>
    <xf numFmtId="4" fontId="103" fillId="66" borderId="33" applyNumberFormat="0" applyProtection="0">
      <alignment vertical="center"/>
    </xf>
    <xf numFmtId="4" fontId="103" fillId="66" borderId="33" applyNumberFormat="0" applyProtection="0">
      <alignment vertical="center"/>
    </xf>
    <xf numFmtId="4" fontId="103" fillId="66" borderId="33" applyNumberFormat="0" applyProtection="0">
      <alignment vertical="center"/>
    </xf>
    <xf numFmtId="4" fontId="103" fillId="66" borderId="33" applyNumberFormat="0" applyProtection="0">
      <alignment vertical="center"/>
    </xf>
    <xf numFmtId="4" fontId="103" fillId="66" borderId="33" applyNumberFormat="0" applyProtection="0">
      <alignment vertical="center"/>
    </xf>
    <xf numFmtId="4" fontId="103" fillId="66" borderId="33" applyNumberFormat="0" applyProtection="0">
      <alignment vertical="center"/>
    </xf>
    <xf numFmtId="4" fontId="103" fillId="66" borderId="33" applyNumberFormat="0" applyProtection="0">
      <alignment vertical="center"/>
    </xf>
    <xf numFmtId="4" fontId="103" fillId="66" borderId="33" applyNumberFormat="0" applyProtection="0">
      <alignment vertical="center"/>
    </xf>
    <xf numFmtId="4" fontId="103" fillId="66" borderId="33" applyNumberFormat="0" applyProtection="0">
      <alignment vertical="center"/>
    </xf>
    <xf numFmtId="4" fontId="106" fillId="66" borderId="33" applyNumberFormat="0" applyProtection="0">
      <alignment vertical="center"/>
    </xf>
    <xf numFmtId="4" fontId="106" fillId="66" borderId="33" applyNumberFormat="0" applyProtection="0">
      <alignment vertical="center"/>
    </xf>
    <xf numFmtId="4" fontId="106" fillId="66" borderId="33" applyNumberFormat="0" applyProtection="0">
      <alignment vertical="center"/>
    </xf>
    <xf numFmtId="4" fontId="106" fillId="66" borderId="33" applyNumberFormat="0" applyProtection="0">
      <alignment vertical="center"/>
    </xf>
    <xf numFmtId="4" fontId="106" fillId="66" borderId="33" applyNumberFormat="0" applyProtection="0">
      <alignment vertical="center"/>
    </xf>
    <xf numFmtId="4" fontId="106" fillId="66" borderId="33" applyNumberFormat="0" applyProtection="0">
      <alignment vertical="center"/>
    </xf>
    <xf numFmtId="4" fontId="106" fillId="66" borderId="33" applyNumberFormat="0" applyProtection="0">
      <alignment vertical="center"/>
    </xf>
    <xf numFmtId="4" fontId="106" fillId="66" borderId="33" applyNumberFormat="0" applyProtection="0">
      <alignment vertical="center"/>
    </xf>
    <xf numFmtId="4" fontId="106" fillId="66" borderId="33" applyNumberFormat="0" applyProtection="0">
      <alignment vertical="center"/>
    </xf>
    <xf numFmtId="4" fontId="106" fillId="66" borderId="33" applyNumberFormat="0" applyProtection="0">
      <alignment vertical="center"/>
    </xf>
    <xf numFmtId="4" fontId="106" fillId="66" borderId="33" applyNumberFormat="0" applyProtection="0">
      <alignment vertical="center"/>
    </xf>
    <xf numFmtId="4" fontId="106" fillId="66" borderId="33" applyNumberFormat="0" applyProtection="0">
      <alignment vertical="center"/>
    </xf>
    <xf numFmtId="4" fontId="106" fillId="66" borderId="33" applyNumberFormat="0" applyProtection="0">
      <alignment vertical="center"/>
    </xf>
    <xf numFmtId="4" fontId="106" fillId="66" borderId="33" applyNumberFormat="0" applyProtection="0">
      <alignment vertical="center"/>
    </xf>
    <xf numFmtId="4" fontId="106" fillId="66" borderId="33" applyNumberFormat="0" applyProtection="0">
      <alignment vertical="center"/>
    </xf>
    <xf numFmtId="4" fontId="106" fillId="66" borderId="33" applyNumberFormat="0" applyProtection="0">
      <alignment vertical="center"/>
    </xf>
    <xf numFmtId="4" fontId="106" fillId="66" borderId="33" applyNumberFormat="0" applyProtection="0">
      <alignment vertical="center"/>
    </xf>
    <xf numFmtId="4" fontId="106" fillId="66" borderId="33" applyNumberFormat="0" applyProtection="0">
      <alignment vertical="center"/>
    </xf>
    <xf numFmtId="4" fontId="106" fillId="66" borderId="33" applyNumberFormat="0" applyProtection="0">
      <alignment vertical="center"/>
    </xf>
    <xf numFmtId="4" fontId="106" fillId="66" borderId="33" applyNumberFormat="0" applyProtection="0">
      <alignment vertical="center"/>
    </xf>
    <xf numFmtId="4" fontId="106" fillId="66" borderId="33" applyNumberFormat="0" applyProtection="0">
      <alignment vertical="center"/>
    </xf>
    <xf numFmtId="4" fontId="106" fillId="66" borderId="33" applyNumberFormat="0" applyProtection="0">
      <alignment vertical="center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2" borderId="33" applyNumberFormat="0" applyProtection="0">
      <alignment horizontal="right" vertical="center"/>
    </xf>
    <xf numFmtId="4" fontId="103" fillId="62" borderId="33" applyNumberFormat="0" applyProtection="0">
      <alignment horizontal="right" vertical="center"/>
    </xf>
    <xf numFmtId="4" fontId="103" fillId="62" borderId="33" applyNumberFormat="0" applyProtection="0">
      <alignment horizontal="right" vertical="center"/>
    </xf>
    <xf numFmtId="4" fontId="103" fillId="62" borderId="33" applyNumberFormat="0" applyProtection="0">
      <alignment horizontal="right" vertical="center"/>
    </xf>
    <xf numFmtId="4" fontId="103" fillId="62" borderId="33" applyNumberFormat="0" applyProtection="0">
      <alignment horizontal="right" vertical="center"/>
    </xf>
    <xf numFmtId="4" fontId="103" fillId="62" borderId="33" applyNumberFormat="0" applyProtection="0">
      <alignment horizontal="right" vertical="center"/>
    </xf>
    <xf numFmtId="4" fontId="103" fillId="62" borderId="33" applyNumberFormat="0" applyProtection="0">
      <alignment horizontal="right" vertical="center"/>
    </xf>
    <xf numFmtId="4" fontId="103" fillId="62" borderId="33" applyNumberFormat="0" applyProtection="0">
      <alignment horizontal="right" vertical="center"/>
    </xf>
    <xf numFmtId="4" fontId="103" fillId="62" borderId="33" applyNumberFormat="0" applyProtection="0">
      <alignment horizontal="right" vertical="center"/>
    </xf>
    <xf numFmtId="4" fontId="103" fillId="62" borderId="33" applyNumberFormat="0" applyProtection="0">
      <alignment horizontal="right" vertical="center"/>
    </xf>
    <xf numFmtId="4" fontId="103" fillId="62" borderId="33" applyNumberFormat="0" applyProtection="0">
      <alignment horizontal="right" vertical="center"/>
    </xf>
    <xf numFmtId="4" fontId="103" fillId="62" borderId="33" applyNumberFormat="0" applyProtection="0">
      <alignment horizontal="right" vertical="center"/>
    </xf>
    <xf numFmtId="4" fontId="103" fillId="62" borderId="33" applyNumberFormat="0" applyProtection="0">
      <alignment horizontal="right" vertical="center"/>
    </xf>
    <xf numFmtId="4" fontId="103" fillId="62" borderId="33" applyNumberFormat="0" applyProtection="0">
      <alignment horizontal="right" vertical="center"/>
    </xf>
    <xf numFmtId="4" fontId="103" fillId="62" borderId="33" applyNumberFormat="0" applyProtection="0">
      <alignment horizontal="right" vertical="center"/>
    </xf>
    <xf numFmtId="4" fontId="103" fillId="62" borderId="33" applyNumberFormat="0" applyProtection="0">
      <alignment horizontal="right" vertical="center"/>
    </xf>
    <xf numFmtId="4" fontId="103" fillId="62" borderId="33" applyNumberFormat="0" applyProtection="0">
      <alignment horizontal="right" vertical="center"/>
    </xf>
    <xf numFmtId="4" fontId="103" fillId="62" borderId="33" applyNumberFormat="0" applyProtection="0">
      <alignment horizontal="right" vertical="center"/>
    </xf>
    <xf numFmtId="4" fontId="103" fillId="62" borderId="33" applyNumberFormat="0" applyProtection="0">
      <alignment horizontal="right" vertical="center"/>
    </xf>
    <xf numFmtId="4" fontId="103" fillId="62" borderId="33" applyNumberFormat="0" applyProtection="0">
      <alignment horizontal="right" vertical="center"/>
    </xf>
    <xf numFmtId="4" fontId="103" fillId="62" borderId="33" applyNumberFormat="0" applyProtection="0">
      <alignment horizontal="right" vertical="center"/>
    </xf>
    <xf numFmtId="4" fontId="103" fillId="62" borderId="33" applyNumberFormat="0" applyProtection="0">
      <alignment horizontal="right" vertical="center"/>
    </xf>
    <xf numFmtId="4" fontId="106" fillId="62" borderId="33" applyNumberFormat="0" applyProtection="0">
      <alignment horizontal="right" vertical="center"/>
    </xf>
    <xf numFmtId="4" fontId="106" fillId="62" borderId="33" applyNumberFormat="0" applyProtection="0">
      <alignment horizontal="right" vertical="center"/>
    </xf>
    <xf numFmtId="4" fontId="106" fillId="62" borderId="33" applyNumberFormat="0" applyProtection="0">
      <alignment horizontal="right" vertical="center"/>
    </xf>
    <xf numFmtId="4" fontId="106" fillId="62" borderId="33" applyNumberFormat="0" applyProtection="0">
      <alignment horizontal="right" vertical="center"/>
    </xf>
    <xf numFmtId="4" fontId="106" fillId="62" borderId="33" applyNumberFormat="0" applyProtection="0">
      <alignment horizontal="right" vertical="center"/>
    </xf>
    <xf numFmtId="4" fontId="106" fillId="62" borderId="33" applyNumberFormat="0" applyProtection="0">
      <alignment horizontal="right" vertical="center"/>
    </xf>
    <xf numFmtId="4" fontId="106" fillId="62" borderId="33" applyNumberFormat="0" applyProtection="0">
      <alignment horizontal="right" vertical="center"/>
    </xf>
    <xf numFmtId="4" fontId="106" fillId="62" borderId="33" applyNumberFormat="0" applyProtection="0">
      <alignment horizontal="right" vertical="center"/>
    </xf>
    <xf numFmtId="4" fontId="106" fillId="62" borderId="33" applyNumberFormat="0" applyProtection="0">
      <alignment horizontal="right" vertical="center"/>
    </xf>
    <xf numFmtId="4" fontId="106" fillId="62" borderId="33" applyNumberFormat="0" applyProtection="0">
      <alignment horizontal="right" vertical="center"/>
    </xf>
    <xf numFmtId="4" fontId="106" fillId="62" borderId="33" applyNumberFormat="0" applyProtection="0">
      <alignment horizontal="right" vertical="center"/>
    </xf>
    <xf numFmtId="4" fontId="106" fillId="62" borderId="33" applyNumberFormat="0" applyProtection="0">
      <alignment horizontal="right" vertical="center"/>
    </xf>
    <xf numFmtId="4" fontId="106" fillId="62" borderId="33" applyNumberFormat="0" applyProtection="0">
      <alignment horizontal="right" vertical="center"/>
    </xf>
    <xf numFmtId="4" fontId="106" fillId="62" borderId="33" applyNumberFormat="0" applyProtection="0">
      <alignment horizontal="right" vertical="center"/>
    </xf>
    <xf numFmtId="4" fontId="106" fillId="62" borderId="33" applyNumberFormat="0" applyProtection="0">
      <alignment horizontal="right" vertical="center"/>
    </xf>
    <xf numFmtId="4" fontId="106" fillId="62" borderId="33" applyNumberFormat="0" applyProtection="0">
      <alignment horizontal="right" vertical="center"/>
    </xf>
    <xf numFmtId="4" fontId="106" fillId="62" borderId="33" applyNumberFormat="0" applyProtection="0">
      <alignment horizontal="right" vertical="center"/>
    </xf>
    <xf numFmtId="4" fontId="106" fillId="62" borderId="33" applyNumberFormat="0" applyProtection="0">
      <alignment horizontal="right" vertical="center"/>
    </xf>
    <xf numFmtId="4" fontId="106" fillId="62" borderId="33" applyNumberFormat="0" applyProtection="0">
      <alignment horizontal="right" vertical="center"/>
    </xf>
    <xf numFmtId="4" fontId="106" fillId="62" borderId="33" applyNumberFormat="0" applyProtection="0">
      <alignment horizontal="right" vertical="center"/>
    </xf>
    <xf numFmtId="4" fontId="106" fillId="62" borderId="33" applyNumberFormat="0" applyProtection="0">
      <alignment horizontal="right" vertical="center"/>
    </xf>
    <xf numFmtId="4" fontId="106" fillId="62" borderId="33" applyNumberFormat="0" applyProtection="0">
      <alignment horizontal="right" vertical="center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08" fillId="0" borderId="0"/>
    <xf numFmtId="4" fontId="109" fillId="62" borderId="33" applyNumberFormat="0" applyProtection="0">
      <alignment horizontal="right" vertical="center"/>
    </xf>
    <xf numFmtId="4" fontId="109" fillId="62" borderId="33" applyNumberFormat="0" applyProtection="0">
      <alignment horizontal="right" vertical="center"/>
    </xf>
    <xf numFmtId="4" fontId="109" fillId="62" borderId="33" applyNumberFormat="0" applyProtection="0">
      <alignment horizontal="right" vertical="center"/>
    </xf>
    <xf numFmtId="4" fontId="109" fillId="62" borderId="33" applyNumberFormat="0" applyProtection="0">
      <alignment horizontal="right" vertical="center"/>
    </xf>
    <xf numFmtId="4" fontId="109" fillId="62" borderId="33" applyNumberFormat="0" applyProtection="0">
      <alignment horizontal="right" vertical="center"/>
    </xf>
    <xf numFmtId="4" fontId="109" fillId="62" borderId="33" applyNumberFormat="0" applyProtection="0">
      <alignment horizontal="right" vertical="center"/>
    </xf>
    <xf numFmtId="4" fontId="109" fillId="62" borderId="33" applyNumberFormat="0" applyProtection="0">
      <alignment horizontal="right" vertical="center"/>
    </xf>
    <xf numFmtId="4" fontId="109" fillId="62" borderId="33" applyNumberFormat="0" applyProtection="0">
      <alignment horizontal="right" vertical="center"/>
    </xf>
    <xf numFmtId="4" fontId="109" fillId="62" borderId="33" applyNumberFormat="0" applyProtection="0">
      <alignment horizontal="right" vertical="center"/>
    </xf>
    <xf numFmtId="4" fontId="109" fillId="62" borderId="33" applyNumberFormat="0" applyProtection="0">
      <alignment horizontal="right" vertical="center"/>
    </xf>
    <xf numFmtId="4" fontId="109" fillId="62" borderId="33" applyNumberFormat="0" applyProtection="0">
      <alignment horizontal="right" vertical="center"/>
    </xf>
    <xf numFmtId="4" fontId="109" fillId="62" borderId="33" applyNumberFormat="0" applyProtection="0">
      <alignment horizontal="right" vertical="center"/>
    </xf>
    <xf numFmtId="4" fontId="109" fillId="62" borderId="33" applyNumberFormat="0" applyProtection="0">
      <alignment horizontal="right" vertical="center"/>
    </xf>
    <xf numFmtId="4" fontId="109" fillId="62" borderId="33" applyNumberFormat="0" applyProtection="0">
      <alignment horizontal="right" vertical="center"/>
    </xf>
    <xf numFmtId="4" fontId="109" fillId="62" borderId="33" applyNumberFormat="0" applyProtection="0">
      <alignment horizontal="right" vertical="center"/>
    </xf>
    <xf numFmtId="4" fontId="109" fillId="62" borderId="33" applyNumberFormat="0" applyProtection="0">
      <alignment horizontal="right" vertical="center"/>
    </xf>
    <xf numFmtId="4" fontId="109" fillId="62" borderId="33" applyNumberFormat="0" applyProtection="0">
      <alignment horizontal="right" vertical="center"/>
    </xf>
    <xf numFmtId="4" fontId="109" fillId="62" borderId="33" applyNumberFormat="0" applyProtection="0">
      <alignment horizontal="right" vertical="center"/>
    </xf>
    <xf numFmtId="4" fontId="109" fillId="62" borderId="33" applyNumberFormat="0" applyProtection="0">
      <alignment horizontal="right" vertical="center"/>
    </xf>
    <xf numFmtId="4" fontId="109" fillId="62" borderId="33" applyNumberFormat="0" applyProtection="0">
      <alignment horizontal="right" vertical="center"/>
    </xf>
    <xf numFmtId="4" fontId="109" fillId="62" borderId="33" applyNumberFormat="0" applyProtection="0">
      <alignment horizontal="right" vertical="center"/>
    </xf>
    <xf numFmtId="4" fontId="109" fillId="62" borderId="33" applyNumberFormat="0" applyProtection="0">
      <alignment horizontal="right" vertical="center"/>
    </xf>
    <xf numFmtId="0" fontId="110" fillId="0" borderId="0">
      <alignment horizontal="left" vertical="center" wrapText="1"/>
    </xf>
    <xf numFmtId="0" fontId="19" fillId="0" borderId="0"/>
    <xf numFmtId="0" fontId="17" fillId="0" borderId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2" fillId="0" borderId="0" applyFill="0" applyBorder="0" applyProtection="0"/>
    <xf numFmtId="2" fontId="113" fillId="0" borderId="0" applyFill="0" applyBorder="0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0" fontId="114" fillId="0" borderId="0" applyBorder="0" applyProtection="0">
      <alignment vertical="center"/>
    </xf>
    <xf numFmtId="0" fontId="114" fillId="0" borderId="16" applyBorder="0" applyProtection="0">
      <alignment horizontal="right" vertical="center"/>
    </xf>
    <xf numFmtId="0" fontId="114" fillId="0" borderId="16" applyBorder="0" applyProtection="0">
      <alignment horizontal="right" vertical="center"/>
    </xf>
    <xf numFmtId="0" fontId="115" fillId="71" borderId="0" applyBorder="0" applyProtection="0">
      <alignment horizontal="centerContinuous" vertical="center"/>
    </xf>
    <xf numFmtId="0" fontId="115" fillId="72" borderId="16" applyBorder="0" applyProtection="0">
      <alignment horizontal="centerContinuous" vertical="center"/>
    </xf>
    <xf numFmtId="0" fontId="115" fillId="72" borderId="16" applyBorder="0" applyProtection="0">
      <alignment horizontal="centerContinuous" vertical="center"/>
    </xf>
    <xf numFmtId="0" fontId="116" fillId="0" borderId="0"/>
    <xf numFmtId="176" fontId="117" fillId="73" borderId="0">
      <alignment horizontal="right" vertical="top"/>
    </xf>
    <xf numFmtId="176" fontId="117" fillId="73" borderId="0">
      <alignment horizontal="right" vertical="top"/>
    </xf>
    <xf numFmtId="38" fontId="117" fillId="73" borderId="0">
      <alignment horizontal="right" vertical="top"/>
    </xf>
    <xf numFmtId="38" fontId="117" fillId="73" borderId="0">
      <alignment horizontal="right" vertical="top"/>
    </xf>
    <xf numFmtId="0" fontId="85" fillId="0" borderId="0"/>
    <xf numFmtId="0" fontId="118" fillId="0" borderId="0" applyFill="0" applyBorder="0" applyProtection="0">
      <alignment horizontal="left"/>
    </xf>
    <xf numFmtId="0" fontId="58" fillId="0" borderId="40" applyFill="0" applyBorder="0" applyProtection="0">
      <alignment horizontal="left" vertical="top"/>
    </xf>
    <xf numFmtId="0" fontId="58" fillId="0" borderId="40" applyFill="0" applyBorder="0" applyProtection="0">
      <alignment horizontal="left" vertical="top"/>
    </xf>
    <xf numFmtId="0" fontId="58" fillId="0" borderId="40" applyFill="0" applyBorder="0" applyProtection="0">
      <alignment horizontal="left" vertical="top"/>
    </xf>
    <xf numFmtId="0" fontId="58" fillId="0" borderId="40" applyFill="0" applyBorder="0" applyProtection="0">
      <alignment horizontal="left" vertical="top"/>
    </xf>
    <xf numFmtId="0" fontId="119" fillId="0" borderId="0">
      <alignment horizontal="centerContinuous"/>
    </xf>
    <xf numFmtId="0" fontId="120" fillId="0" borderId="40" applyFill="0" applyBorder="0" applyProtection="0"/>
    <xf numFmtId="0" fontId="120" fillId="0" borderId="0"/>
    <xf numFmtId="0" fontId="120" fillId="0" borderId="40" applyFill="0" applyBorder="0" applyProtection="0"/>
    <xf numFmtId="0" fontId="120" fillId="0" borderId="40" applyFill="0" applyBorder="0" applyProtection="0"/>
    <xf numFmtId="0" fontId="120" fillId="0" borderId="40" applyFill="0" applyBorder="0" applyProtection="0"/>
    <xf numFmtId="0" fontId="121" fillId="0" borderId="0" applyFill="0" applyBorder="0" applyProtection="0"/>
    <xf numFmtId="0" fontId="122" fillId="0" borderId="0"/>
    <xf numFmtId="0" fontId="123" fillId="0" borderId="0" applyNumberFormat="0" applyFill="0" applyBorder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43" fillId="0" borderId="42" applyNumberFormat="0" applyFont="0" applyFill="0" applyAlignment="0" applyProtection="0"/>
    <xf numFmtId="0" fontId="43" fillId="0" borderId="42" applyNumberFormat="0" applyFont="0" applyFill="0" applyAlignment="0" applyProtection="0"/>
    <xf numFmtId="0" fontId="43" fillId="0" borderId="42" applyNumberFormat="0" applyFon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5" fillId="0" borderId="24" applyFill="0" applyBorder="0" applyProtection="0">
      <alignment vertical="center"/>
    </xf>
    <xf numFmtId="0" fontId="126" fillId="0" borderId="0">
      <alignment horizontal="fill"/>
    </xf>
    <xf numFmtId="0" fontId="60" fillId="0" borderId="0"/>
    <xf numFmtId="0" fontId="127" fillId="0" borderId="0" applyNumberFormat="0" applyFill="0" applyBorder="0" applyAlignment="0" applyProtection="0"/>
    <xf numFmtId="0" fontId="128" fillId="0" borderId="16" applyBorder="0" applyProtection="0">
      <alignment horizontal="right"/>
    </xf>
    <xf numFmtId="0" fontId="128" fillId="0" borderId="16" applyBorder="0" applyProtection="0">
      <alignment horizontal="right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4" fillId="0" borderId="0">
      <alignment vertical="top"/>
    </xf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74" borderId="0" applyNumberFormat="0" applyBorder="0" applyAlignment="0" applyProtection="0"/>
    <xf numFmtId="0" fontId="34" fillId="39" borderId="0" applyNumberFormat="0" applyBorder="0" applyAlignment="0" applyProtection="0"/>
    <xf numFmtId="0" fontId="34" fillId="74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74" borderId="0" applyNumberFormat="0" applyBorder="0" applyAlignment="0" applyProtection="0"/>
    <xf numFmtId="0" fontId="34" fillId="39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75" borderId="0" applyNumberFormat="0" applyBorder="0" applyAlignment="0" applyProtection="0"/>
    <xf numFmtId="0" fontId="34" fillId="40" borderId="0" applyNumberFormat="0" applyBorder="0" applyAlignment="0" applyProtection="0"/>
    <xf numFmtId="0" fontId="34" fillId="75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75" borderId="0" applyNumberFormat="0" applyBorder="0" applyAlignment="0" applyProtection="0"/>
    <xf numFmtId="0" fontId="34" fillId="40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76" borderId="0" applyNumberFormat="0" applyBorder="0" applyAlignment="0" applyProtection="0"/>
    <xf numFmtId="0" fontId="34" fillId="41" borderId="0" applyNumberFormat="0" applyBorder="0" applyAlignment="0" applyProtection="0"/>
    <xf numFmtId="0" fontId="34" fillId="76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76" borderId="0" applyNumberFormat="0" applyBorder="0" applyAlignment="0" applyProtection="0"/>
    <xf numFmtId="0" fontId="34" fillId="41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6" borderId="0" applyNumberFormat="0" applyBorder="0" applyAlignment="0" applyProtection="0"/>
    <xf numFmtId="0" fontId="34" fillId="32" borderId="0" applyNumberFormat="0" applyBorder="0" applyAlignment="0" applyProtection="0"/>
    <xf numFmtId="0" fontId="34" fillId="36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6" borderId="0" applyNumberFormat="0" applyBorder="0" applyAlignment="0" applyProtection="0"/>
    <xf numFmtId="0" fontId="34" fillId="3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7" borderId="0" applyNumberFormat="0" applyBorder="0" applyAlignment="0" applyProtection="0"/>
    <xf numFmtId="0" fontId="34" fillId="33" borderId="0" applyNumberFormat="0" applyBorder="0" applyAlignment="0" applyProtection="0"/>
    <xf numFmtId="0" fontId="34" fillId="37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7" borderId="0" applyNumberFormat="0" applyBorder="0" applyAlignment="0" applyProtection="0"/>
    <xf numFmtId="0" fontId="34" fillId="3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77" borderId="0" applyNumberFormat="0" applyBorder="0" applyAlignment="0" applyProtection="0"/>
    <xf numFmtId="0" fontId="34" fillId="42" borderId="0" applyNumberFormat="0" applyBorder="0" applyAlignment="0" applyProtection="0"/>
    <xf numFmtId="0" fontId="34" fillId="77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77" borderId="0" applyNumberFormat="0" applyBorder="0" applyAlignment="0" applyProtection="0"/>
    <xf numFmtId="0" fontId="34" fillId="77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77" borderId="0" applyNumberFormat="0" applyBorder="0" applyAlignment="0" applyProtection="0"/>
    <xf numFmtId="0" fontId="34" fillId="42" borderId="0" applyNumberFormat="0" applyBorder="0" applyAlignment="0" applyProtection="0"/>
    <xf numFmtId="0" fontId="34" fillId="77" borderId="0" applyNumberFormat="0" applyBorder="0" applyAlignment="0" applyProtection="0"/>
    <xf numFmtId="0" fontId="34" fillId="77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184" fontId="26" fillId="0" borderId="20">
      <protection locked="0"/>
    </xf>
    <xf numFmtId="184" fontId="26" fillId="0" borderId="20">
      <protection locked="0"/>
    </xf>
    <xf numFmtId="184" fontId="26" fillId="0" borderId="20">
      <protection locked="0"/>
    </xf>
    <xf numFmtId="184" fontId="26" fillId="0" borderId="20">
      <protection locked="0"/>
    </xf>
    <xf numFmtId="184" fontId="26" fillId="0" borderId="20">
      <protection locked="0"/>
    </xf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22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22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16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22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16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22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0">
      <alignment vertical="top"/>
    </xf>
    <xf numFmtId="3" fontId="129" fillId="0" borderId="0">
      <alignment horizontal="center" vertical="center" textRotation="90" wrapText="1"/>
    </xf>
    <xf numFmtId="209" fontId="26" fillId="0" borderId="43">
      <alignment vertical="top" wrapText="1"/>
    </xf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43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78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43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78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78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43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78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43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78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130" fillId="0" borderId="0" applyNumberFormat="0" applyFill="0" applyBorder="0" applyAlignment="0" applyProtection="0">
      <alignment vertical="top"/>
      <protection locked="0"/>
    </xf>
    <xf numFmtId="0" fontId="130" fillId="0" borderId="0" applyNumberFormat="0" applyFill="0" applyBorder="0" applyAlignment="0" applyProtection="0">
      <alignment vertical="top"/>
      <protection locked="0"/>
    </xf>
    <xf numFmtId="0" fontId="131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130" fillId="0" borderId="0" applyNumberFormat="0" applyFill="0" applyBorder="0" applyAlignment="0" applyProtection="0">
      <alignment vertical="top"/>
      <protection locked="0"/>
    </xf>
    <xf numFmtId="0" fontId="130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130" fillId="0" borderId="0" applyNumberFormat="0" applyFill="0" applyBorder="0" applyAlignment="0" applyProtection="0">
      <alignment vertical="top"/>
      <protection locked="0"/>
    </xf>
    <xf numFmtId="0" fontId="134" fillId="0" borderId="0" applyNumberFormat="0" applyFill="0" applyBorder="0" applyAlignment="0" applyProtection="0">
      <alignment vertical="top"/>
      <protection locked="0"/>
    </xf>
    <xf numFmtId="0" fontId="134" fillId="0" borderId="0" applyNumberFormat="0" applyFill="0" applyBorder="0" applyAlignment="0" applyProtection="0">
      <alignment vertical="top"/>
      <protection locked="0"/>
    </xf>
    <xf numFmtId="0" fontId="135" fillId="0" borderId="0" applyNumberFormat="0" applyFill="0" applyBorder="0" applyAlignment="0" applyProtection="0">
      <alignment vertical="top"/>
      <protection locked="0"/>
    </xf>
    <xf numFmtId="0" fontId="136" fillId="0" borderId="0" applyNumberFormat="0" applyFill="0" applyBorder="0" applyAlignment="0" applyProtection="0"/>
    <xf numFmtId="0" fontId="135" fillId="0" borderId="0" applyNumberFormat="0" applyFill="0" applyBorder="0" applyAlignment="0" applyProtection="0">
      <alignment vertical="top"/>
      <protection locked="0"/>
    </xf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0" fontId="136" fillId="0" borderId="0" applyNumberFormat="0" applyFill="0" applyBorder="0" applyAlignment="0" applyProtection="0"/>
    <xf numFmtId="0" fontId="131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/>
    <xf numFmtId="210" fontId="139" fillId="0" borderId="43">
      <alignment vertical="top" wrapText="1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210" fontId="139" fillId="0" borderId="43">
      <alignment vertical="top" wrapText="1"/>
    </xf>
    <xf numFmtId="210" fontId="139" fillId="0" borderId="43">
      <alignment vertical="top" wrapText="1"/>
    </xf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181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144" fillId="0" borderId="0" applyFont="0" applyFill="0" applyBorder="0" applyAlignment="0" applyProtection="0"/>
    <xf numFmtId="181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145" fillId="0" borderId="0" applyFont="0" applyFill="0" applyBorder="0" applyAlignment="0" applyProtection="0"/>
    <xf numFmtId="181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144" fillId="0" borderId="0" applyFont="0" applyFill="0" applyBorder="0" applyAlignment="0" applyProtection="0"/>
    <xf numFmtId="166" fontId="144" fillId="0" borderId="0" applyFont="0" applyFill="0" applyBorder="0" applyAlignment="0" applyProtection="0"/>
    <xf numFmtId="166" fontId="144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145" fillId="0" borderId="0" applyFont="0" applyFill="0" applyBorder="0" applyAlignment="0" applyProtection="0"/>
    <xf numFmtId="166" fontId="145" fillId="0" borderId="0" applyFont="0" applyFill="0" applyBorder="0" applyAlignment="0" applyProtection="0"/>
    <xf numFmtId="181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46" fillId="0" borderId="0" applyBorder="0">
      <alignment horizontal="center" vertical="center" wrapText="1"/>
    </xf>
    <xf numFmtId="0" fontId="147" fillId="0" borderId="25" applyNumberFormat="0" applyFill="0" applyAlignment="0" applyProtection="0"/>
    <xf numFmtId="0" fontId="147" fillId="0" borderId="25" applyNumberFormat="0" applyFill="0" applyAlignment="0" applyProtection="0"/>
    <xf numFmtId="0" fontId="64" fillId="0" borderId="25" applyNumberFormat="0" applyFill="0" applyAlignment="0" applyProtection="0"/>
    <xf numFmtId="0" fontId="147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49" fontId="86" fillId="0" borderId="0" applyFill="0" applyBorder="0" applyProtection="0">
      <alignment horizontal="center" vertical="top"/>
    </xf>
    <xf numFmtId="49" fontId="86" fillId="0" borderId="0" applyFill="0" applyBorder="0" applyProtection="0">
      <alignment horizontal="center" vertical="top"/>
    </xf>
    <xf numFmtId="49" fontId="86" fillId="0" borderId="0" applyFill="0" applyBorder="0" applyProtection="0">
      <alignment horizontal="center" vertical="top"/>
    </xf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50" fillId="0" borderId="17" applyBorder="0">
      <alignment horizontal="center" vertical="center" wrapText="1"/>
    </xf>
    <xf numFmtId="0" fontId="150" fillId="0" borderId="17" applyBorder="0">
      <alignment horizontal="center" vertical="center" wrapText="1"/>
    </xf>
    <xf numFmtId="184" fontId="44" fillId="45" borderId="20"/>
    <xf numFmtId="184" fontId="44" fillId="45" borderId="20"/>
    <xf numFmtId="184" fontId="44" fillId="45" borderId="20"/>
    <xf numFmtId="184" fontId="44" fillId="45" borderId="20"/>
    <xf numFmtId="184" fontId="44" fillId="45" borderId="20"/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9" fontId="151" fillId="0" borderId="0" applyBorder="0">
      <alignment vertical="center"/>
    </xf>
    <xf numFmtId="0" fontId="4" fillId="0" borderId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" fillId="0" borderId="0">
      <alignment horizontal="right" vertical="top" wrapText="1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82" fillId="0" borderId="19" applyNumberFormat="0" applyFill="0" applyAlignment="0" applyProtection="0"/>
    <xf numFmtId="0" fontId="82" fillId="0" borderId="19" applyNumberFormat="0" applyFill="0" applyAlignment="0" applyProtection="0"/>
    <xf numFmtId="0" fontId="82" fillId="0" borderId="19" applyNumberFormat="0" applyFill="0" applyAlignment="0" applyProtection="0"/>
    <xf numFmtId="0" fontId="82" fillId="0" borderId="19" applyNumberFormat="0" applyFill="0" applyAlignment="0" applyProtection="0"/>
    <xf numFmtId="0" fontId="82" fillId="0" borderId="19" applyNumberFormat="0" applyFill="0" applyAlignment="0" applyProtection="0"/>
    <xf numFmtId="0" fontId="82" fillId="0" borderId="19" applyNumberFormat="0" applyFill="0" applyAlignment="0" applyProtection="0"/>
    <xf numFmtId="0" fontId="82" fillId="0" borderId="19" applyNumberFormat="0" applyFill="0" applyAlignment="0" applyProtection="0"/>
    <xf numFmtId="0" fontId="82" fillId="0" borderId="19" applyNumberFormat="0" applyFill="0" applyAlignment="0" applyProtection="0"/>
    <xf numFmtId="0" fontId="82" fillId="0" borderId="19" applyNumberFormat="0" applyFill="0" applyAlignment="0" applyProtection="0"/>
    <xf numFmtId="0" fontId="82" fillId="0" borderId="19" applyNumberFormat="0" applyFill="0" applyAlignment="0" applyProtection="0"/>
    <xf numFmtId="0" fontId="4" fillId="0" borderId="0"/>
    <xf numFmtId="0" fontId="40" fillId="44" borderId="22" applyNumberFormat="0" applyAlignment="0" applyProtection="0"/>
    <xf numFmtId="0" fontId="40" fillId="44" borderId="22" applyNumberFormat="0" applyAlignment="0" applyProtection="0"/>
    <xf numFmtId="0" fontId="40" fillId="82" borderId="22" applyNumberFormat="0" applyAlignment="0" applyProtection="0"/>
    <xf numFmtId="0" fontId="40" fillId="44" borderId="22" applyNumberFormat="0" applyAlignment="0" applyProtection="0"/>
    <xf numFmtId="0" fontId="40" fillId="82" borderId="22" applyNumberFormat="0" applyAlignment="0" applyProtection="0"/>
    <xf numFmtId="0" fontId="40" fillId="44" borderId="22" applyNumberFormat="0" applyAlignment="0" applyProtection="0"/>
    <xf numFmtId="0" fontId="40" fillId="44" borderId="22" applyNumberFormat="0" applyAlignment="0" applyProtection="0"/>
    <xf numFmtId="0" fontId="40" fillId="82" borderId="22" applyNumberFormat="0" applyAlignment="0" applyProtection="0"/>
    <xf numFmtId="0" fontId="40" fillId="82" borderId="22" applyNumberFormat="0" applyAlignment="0" applyProtection="0"/>
    <xf numFmtId="0" fontId="40" fillId="44" borderId="22" applyNumberFormat="0" applyAlignment="0" applyProtection="0"/>
    <xf numFmtId="0" fontId="40" fillId="44" borderId="22" applyNumberFormat="0" applyAlignment="0" applyProtection="0"/>
    <xf numFmtId="0" fontId="40" fillId="82" borderId="22" applyNumberFormat="0" applyAlignment="0" applyProtection="0"/>
    <xf numFmtId="0" fontId="40" fillId="44" borderId="22" applyNumberFormat="0" applyAlignment="0" applyProtection="0"/>
    <xf numFmtId="0" fontId="40" fillId="82" borderId="22" applyNumberFormat="0" applyAlignment="0" applyProtection="0"/>
    <xf numFmtId="0" fontId="40" fillId="82" borderId="22" applyNumberFormat="0" applyAlignment="0" applyProtection="0"/>
    <xf numFmtId="0" fontId="40" fillId="44" borderId="22" applyNumberFormat="0" applyAlignment="0" applyProtection="0"/>
    <xf numFmtId="0" fontId="40" fillId="44" borderId="22" applyNumberFormat="0" applyAlignment="0" applyProtection="0"/>
    <xf numFmtId="0" fontId="40" fillId="44" borderId="22" applyNumberFormat="0" applyAlignment="0" applyProtection="0"/>
    <xf numFmtId="0" fontId="40" fillId="44" borderId="22" applyNumberFormat="0" applyAlignment="0" applyProtection="0"/>
    <xf numFmtId="0" fontId="40" fillId="44" borderId="22" applyNumberFormat="0" applyAlignment="0" applyProtection="0"/>
    <xf numFmtId="0" fontId="40" fillId="44" borderId="22" applyNumberFormat="0" applyAlignment="0" applyProtection="0"/>
    <xf numFmtId="0" fontId="40" fillId="44" borderId="22" applyNumberFormat="0" applyAlignment="0" applyProtection="0"/>
    <xf numFmtId="0" fontId="40" fillId="44" borderId="22" applyNumberFormat="0" applyAlignment="0" applyProtection="0"/>
    <xf numFmtId="0" fontId="40" fillId="44" borderId="22" applyNumberFormat="0" applyAlignment="0" applyProtection="0"/>
    <xf numFmtId="0" fontId="40" fillId="44" borderId="22" applyNumberFormat="0" applyAlignment="0" applyProtection="0"/>
    <xf numFmtId="0" fontId="40" fillId="44" borderId="22" applyNumberFormat="0" applyAlignment="0" applyProtection="0"/>
    <xf numFmtId="0" fontId="40" fillId="44" borderId="22" applyNumberFormat="0" applyAlignment="0" applyProtection="0"/>
    <xf numFmtId="0" fontId="40" fillId="44" borderId="22" applyNumberFormat="0" applyAlignment="0" applyProtection="0"/>
    <xf numFmtId="0" fontId="40" fillId="44" borderId="22" applyNumberFormat="0" applyAlignment="0" applyProtection="0"/>
    <xf numFmtId="0" fontId="40" fillId="44" borderId="22" applyNumberFormat="0" applyAlignment="0" applyProtection="0"/>
    <xf numFmtId="0" fontId="40" fillId="44" borderId="22" applyNumberFormat="0" applyAlignment="0" applyProtection="0"/>
    <xf numFmtId="0" fontId="40" fillId="44" borderId="22" applyNumberFormat="0" applyAlignment="0" applyProtection="0"/>
    <xf numFmtId="0" fontId="40" fillId="44" borderId="22" applyNumberFormat="0" applyAlignment="0" applyProtection="0"/>
    <xf numFmtId="0" fontId="40" fillId="44" borderId="22" applyNumberFormat="0" applyAlignment="0" applyProtection="0"/>
    <xf numFmtId="0" fontId="40" fillId="44" borderId="22" applyNumberFormat="0" applyAlignment="0" applyProtection="0"/>
    <xf numFmtId="0" fontId="40" fillId="44" borderId="22" applyNumberFormat="0" applyAlignment="0" applyProtection="0"/>
    <xf numFmtId="0" fontId="40" fillId="44" borderId="22" applyNumberFormat="0" applyAlignment="0" applyProtection="0"/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4" fillId="0" borderId="0">
      <alignment vertical="top"/>
    </xf>
    <xf numFmtId="0" fontId="4" fillId="0" borderId="0"/>
    <xf numFmtId="0" fontId="4" fillId="0" borderId="0">
      <alignment wrapText="1"/>
    </xf>
    <xf numFmtId="0" fontId="149" fillId="0" borderId="0">
      <alignment horizontal="center" vertical="top" wrapText="1"/>
    </xf>
    <xf numFmtId="0" fontId="152" fillId="0" borderId="0">
      <alignment horizontal="centerContinuous" vertical="center" wrapText="1"/>
    </xf>
    <xf numFmtId="0" fontId="152" fillId="0" borderId="0">
      <alignment horizontal="centerContinuous" vertical="center" wrapText="1"/>
    </xf>
    <xf numFmtId="0" fontId="152" fillId="0" borderId="0">
      <alignment horizontal="center" vertical="center" wrapText="1"/>
    </xf>
    <xf numFmtId="0" fontId="152" fillId="0" borderId="0">
      <alignment horizontal="center" vertical="center" wrapText="1"/>
    </xf>
    <xf numFmtId="0" fontId="152" fillId="0" borderId="0">
      <alignment horizontal="center" vertical="center"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164" fontId="154" fillId="0" borderId="0"/>
    <xf numFmtId="212" fontId="154" fillId="0" borderId="0"/>
    <xf numFmtId="164" fontId="154" fillId="0" borderId="0"/>
    <xf numFmtId="164" fontId="154" fillId="0" borderId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83" borderId="0" applyNumberFormat="0" applyBorder="0" applyAlignment="0" applyProtection="0"/>
    <xf numFmtId="0" fontId="81" fillId="47" borderId="0" applyNumberFormat="0" applyBorder="0" applyAlignment="0" applyProtection="0"/>
    <xf numFmtId="0" fontId="81" fillId="83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83" borderId="0" applyNumberFormat="0" applyBorder="0" applyAlignment="0" applyProtection="0"/>
    <xf numFmtId="0" fontId="81" fillId="83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83" borderId="0" applyNumberFormat="0" applyBorder="0" applyAlignment="0" applyProtection="0"/>
    <xf numFmtId="0" fontId="81" fillId="47" borderId="0" applyNumberFormat="0" applyBorder="0" applyAlignment="0" applyProtection="0"/>
    <xf numFmtId="0" fontId="81" fillId="83" borderId="0" applyNumberFormat="0" applyBorder="0" applyAlignment="0" applyProtection="0"/>
    <xf numFmtId="0" fontId="81" fillId="83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191" fontId="155" fillId="0" borderId="0">
      <alignment horizontal="right" vertical="top" wrapText="1"/>
    </xf>
    <xf numFmtId="0" fontId="4" fillId="0" borderId="0"/>
    <xf numFmtId="49" fontId="86" fillId="0" borderId="0" applyBorder="0">
      <alignment vertical="top"/>
    </xf>
    <xf numFmtId="0" fontId="4" fillId="0" borderId="0"/>
    <xf numFmtId="49" fontId="86" fillId="0" borderId="0" applyBorder="0">
      <alignment vertical="top"/>
    </xf>
    <xf numFmtId="0" fontId="4" fillId="0" borderId="0"/>
    <xf numFmtId="49" fontId="86" fillId="0" borderId="0" applyBorder="0">
      <alignment vertical="top"/>
    </xf>
    <xf numFmtId="49" fontId="86" fillId="0" borderId="0" applyBorder="0">
      <alignment vertical="top"/>
    </xf>
    <xf numFmtId="49" fontId="86" fillId="0" borderId="0" applyBorder="0">
      <alignment vertical="top"/>
    </xf>
    <xf numFmtId="0" fontId="4" fillId="0" borderId="0"/>
    <xf numFmtId="49" fontId="86" fillId="0" borderId="0" applyBorder="0">
      <alignment vertical="top"/>
    </xf>
    <xf numFmtId="0" fontId="4" fillId="0" borderId="0"/>
    <xf numFmtId="0" fontId="4" fillId="0" borderId="0"/>
    <xf numFmtId="0" fontId="4" fillId="0" borderId="0"/>
    <xf numFmtId="49" fontId="86" fillId="0" borderId="0" applyBorder="0">
      <alignment vertical="top"/>
    </xf>
    <xf numFmtId="0" fontId="4" fillId="0" borderId="0"/>
    <xf numFmtId="49" fontId="86" fillId="0" borderId="0" applyBorder="0">
      <alignment vertical="top"/>
    </xf>
    <xf numFmtId="49" fontId="86" fillId="0" borderId="0" applyBorder="0">
      <alignment vertical="top"/>
    </xf>
    <xf numFmtId="0" fontId="33" fillId="0" borderId="0"/>
    <xf numFmtId="0" fontId="4" fillId="0" borderId="0"/>
    <xf numFmtId="0" fontId="4" fillId="0" borderId="0"/>
    <xf numFmtId="0" fontId="4" fillId="0" borderId="0"/>
    <xf numFmtId="49" fontId="86" fillId="0" borderId="0" applyBorder="0">
      <alignment vertical="top"/>
    </xf>
    <xf numFmtId="49" fontId="86" fillId="0" borderId="0" applyBorder="0">
      <alignment vertical="top"/>
    </xf>
    <xf numFmtId="0" fontId="4" fillId="0" borderId="0"/>
    <xf numFmtId="49" fontId="86" fillId="0" borderId="0" applyBorder="0">
      <alignment vertical="top"/>
    </xf>
    <xf numFmtId="49" fontId="86" fillId="0" borderId="0" applyBorder="0">
      <alignment vertical="top"/>
    </xf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56" fillId="0" borderId="0"/>
    <xf numFmtId="0" fontId="156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9" fillId="0" borderId="0"/>
    <xf numFmtId="0" fontId="157" fillId="0" borderId="0"/>
    <xf numFmtId="0" fontId="157" fillId="0" borderId="0"/>
    <xf numFmtId="0" fontId="19" fillId="0" borderId="0"/>
    <xf numFmtId="0" fontId="157" fillId="0" borderId="0"/>
    <xf numFmtId="0" fontId="1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7" fillId="0" borderId="0"/>
    <xf numFmtId="0" fontId="15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7" fillId="0" borderId="0"/>
    <xf numFmtId="0" fontId="157" fillId="0" borderId="0"/>
    <xf numFmtId="0" fontId="4" fillId="0" borderId="0"/>
    <xf numFmtId="0" fontId="157" fillId="0" borderId="0"/>
    <xf numFmtId="0" fontId="157" fillId="0" borderId="0"/>
    <xf numFmtId="0" fontId="157" fillId="0" borderId="0"/>
    <xf numFmtId="0" fontId="4" fillId="0" borderId="0"/>
    <xf numFmtId="0" fontId="157" fillId="0" borderId="0"/>
    <xf numFmtId="0" fontId="4" fillId="0" borderId="0"/>
    <xf numFmtId="0" fontId="4" fillId="0" borderId="0"/>
    <xf numFmtId="0" fontId="157" fillId="0" borderId="0"/>
    <xf numFmtId="0" fontId="156" fillId="0" borderId="0"/>
    <xf numFmtId="0" fontId="1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9" fillId="0" borderId="0"/>
    <xf numFmtId="0" fontId="1" fillId="0" borderId="0"/>
    <xf numFmtId="0" fontId="156" fillId="0" borderId="0"/>
    <xf numFmtId="0" fontId="4" fillId="0" borderId="0"/>
    <xf numFmtId="0" fontId="1" fillId="0" borderId="0"/>
    <xf numFmtId="0" fontId="33" fillId="0" borderId="0"/>
    <xf numFmtId="0" fontId="33" fillId="0" borderId="0"/>
    <xf numFmtId="0" fontId="156" fillId="0" borderId="0"/>
    <xf numFmtId="0" fontId="33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56" fillId="0" borderId="0"/>
    <xf numFmtId="49" fontId="86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86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49" fontId="86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86" fillId="0" borderId="0" applyBorder="0">
      <alignment vertical="top"/>
    </xf>
    <xf numFmtId="0" fontId="1" fillId="0" borderId="0"/>
    <xf numFmtId="0" fontId="1" fillId="0" borderId="0"/>
    <xf numFmtId="0" fontId="4" fillId="0" borderId="0"/>
    <xf numFmtId="0" fontId="1" fillId="0" borderId="0"/>
    <xf numFmtId="0" fontId="156" fillId="0" borderId="0"/>
    <xf numFmtId="0" fontId="1" fillId="0" borderId="0"/>
    <xf numFmtId="49" fontId="86" fillId="0" borderId="0" applyBorder="0">
      <alignment vertical="top"/>
    </xf>
    <xf numFmtId="0" fontId="4" fillId="0" borderId="0"/>
    <xf numFmtId="49" fontId="86" fillId="0" borderId="0" applyBorder="0">
      <alignment vertical="top"/>
    </xf>
    <xf numFmtId="49" fontId="86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56" fillId="0" borderId="0"/>
    <xf numFmtId="0" fontId="156" fillId="0" borderId="0"/>
    <xf numFmtId="49" fontId="86" fillId="0" borderId="0" applyBorder="0">
      <alignment vertical="top"/>
    </xf>
    <xf numFmtId="0" fontId="1" fillId="0" borderId="0"/>
    <xf numFmtId="0" fontId="2" fillId="0" borderId="0"/>
    <xf numFmtId="0" fontId="2" fillId="0" borderId="0"/>
    <xf numFmtId="49" fontId="86" fillId="0" borderId="0" applyBorder="0">
      <alignment vertical="top"/>
    </xf>
    <xf numFmtId="0" fontId="2" fillId="0" borderId="0"/>
    <xf numFmtId="49" fontId="86" fillId="0" borderId="0" applyBorder="0">
      <alignment vertical="top"/>
    </xf>
    <xf numFmtId="49" fontId="86" fillId="0" borderId="0" applyBorder="0">
      <alignment vertical="top"/>
    </xf>
    <xf numFmtId="49" fontId="86" fillId="0" borderId="0" applyBorder="0">
      <alignment vertical="top"/>
    </xf>
    <xf numFmtId="49" fontId="86" fillId="0" borderId="0" applyBorder="0">
      <alignment vertical="top"/>
    </xf>
    <xf numFmtId="0" fontId="2" fillId="0" borderId="0"/>
    <xf numFmtId="49" fontId="86" fillId="0" borderId="0" applyBorder="0">
      <alignment vertical="top"/>
    </xf>
    <xf numFmtId="49" fontId="86" fillId="0" borderId="0" applyBorder="0">
      <alignment vertical="top"/>
    </xf>
    <xf numFmtId="49" fontId="86" fillId="0" borderId="0" applyBorder="0">
      <alignment vertical="top"/>
    </xf>
    <xf numFmtId="0" fontId="2" fillId="0" borderId="0"/>
    <xf numFmtId="0" fontId="2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5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86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86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9" fillId="0" borderId="0"/>
    <xf numFmtId="0" fontId="158" fillId="0" borderId="0"/>
    <xf numFmtId="0" fontId="19" fillId="0" borderId="0"/>
    <xf numFmtId="0" fontId="158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33" fillId="0" borderId="0"/>
    <xf numFmtId="0" fontId="4" fillId="0" borderId="0"/>
    <xf numFmtId="0" fontId="156" fillId="0" borderId="0"/>
    <xf numFmtId="0" fontId="4" fillId="0" borderId="0"/>
    <xf numFmtId="0" fontId="156" fillId="0" borderId="0"/>
    <xf numFmtId="0" fontId="156" fillId="0" borderId="0"/>
    <xf numFmtId="0" fontId="4" fillId="0" borderId="0"/>
    <xf numFmtId="0" fontId="156" fillId="0" borderId="0"/>
    <xf numFmtId="0" fontId="4" fillId="0" borderId="0"/>
    <xf numFmtId="0" fontId="15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6" fillId="0" borderId="0"/>
    <xf numFmtId="0" fontId="4" fillId="0" borderId="0"/>
    <xf numFmtId="0" fontId="156" fillId="0" borderId="0"/>
    <xf numFmtId="0" fontId="4" fillId="0" borderId="0"/>
    <xf numFmtId="0" fontId="156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4" fillId="0" borderId="0"/>
    <xf numFmtId="0" fontId="159" fillId="0" borderId="0"/>
    <xf numFmtId="0" fontId="4" fillId="0" borderId="0"/>
    <xf numFmtId="0" fontId="4" fillId="0" borderId="0"/>
    <xf numFmtId="0" fontId="156" fillId="0" borderId="0"/>
    <xf numFmtId="0" fontId="4" fillId="0" borderId="0"/>
    <xf numFmtId="0" fontId="159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86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/>
    <xf numFmtId="0" fontId="159" fillId="0" borderId="0"/>
    <xf numFmtId="49" fontId="86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" fillId="0" borderId="0"/>
    <xf numFmtId="0" fontId="4" fillId="0" borderId="0"/>
    <xf numFmtId="0" fontId="33" fillId="0" borderId="0"/>
    <xf numFmtId="0" fontId="4" fillId="0" borderId="0"/>
    <xf numFmtId="0" fontId="4" fillId="0" borderId="0"/>
    <xf numFmtId="0" fontId="3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3" fillId="0" borderId="0"/>
    <xf numFmtId="0" fontId="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33" fillId="0" borderId="0"/>
    <xf numFmtId="0" fontId="3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3" fillId="0" borderId="0"/>
    <xf numFmtId="0" fontId="33" fillId="0" borderId="0"/>
    <xf numFmtId="0" fontId="19" fillId="0" borderId="0"/>
    <xf numFmtId="0" fontId="33" fillId="0" borderId="0"/>
    <xf numFmtId="0" fontId="33" fillId="0" borderId="0"/>
    <xf numFmtId="0" fontId="33" fillId="0" borderId="0"/>
    <xf numFmtId="0" fontId="19" fillId="0" borderId="0"/>
    <xf numFmtId="0" fontId="33" fillId="0" borderId="0"/>
    <xf numFmtId="0" fontId="19" fillId="0" borderId="0"/>
    <xf numFmtId="0" fontId="19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33" fillId="0" borderId="0"/>
    <xf numFmtId="0" fontId="33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4" fillId="0" borderId="0"/>
    <xf numFmtId="0" fontId="33" fillId="0" borderId="0"/>
    <xf numFmtId="0" fontId="33" fillId="0" borderId="0"/>
    <xf numFmtId="0" fontId="159" fillId="0" borderId="0"/>
    <xf numFmtId="0" fontId="33" fillId="0" borderId="0"/>
    <xf numFmtId="0" fontId="33" fillId="0" borderId="0"/>
    <xf numFmtId="0" fontId="4" fillId="0" borderId="0"/>
    <xf numFmtId="0" fontId="159" fillId="0" borderId="0"/>
    <xf numFmtId="0" fontId="33" fillId="0" borderId="0"/>
    <xf numFmtId="0" fontId="159" fillId="0" borderId="0"/>
    <xf numFmtId="0" fontId="159" fillId="0" borderId="0"/>
    <xf numFmtId="0" fontId="4" fillId="0" borderId="0"/>
    <xf numFmtId="0" fontId="4" fillId="0" borderId="0"/>
    <xf numFmtId="0" fontId="33" fillId="0" borderId="0"/>
    <xf numFmtId="0" fontId="33" fillId="0" borderId="0"/>
    <xf numFmtId="0" fontId="4" fillId="0" borderId="0"/>
    <xf numFmtId="0" fontId="33" fillId="0" borderId="0"/>
    <xf numFmtId="0" fontId="4" fillId="0" borderId="0"/>
    <xf numFmtId="0" fontId="159" fillId="0" borderId="0"/>
    <xf numFmtId="0" fontId="4" fillId="0" borderId="0"/>
    <xf numFmtId="0" fontId="15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" fillId="0" borderId="0"/>
    <xf numFmtId="0" fontId="4" fillId="0" borderId="0"/>
    <xf numFmtId="0" fontId="33" fillId="0" borderId="0"/>
    <xf numFmtId="0" fontId="4" fillId="0" borderId="0"/>
    <xf numFmtId="0" fontId="4" fillId="0" borderId="0"/>
    <xf numFmtId="0" fontId="33" fillId="0" borderId="0"/>
    <xf numFmtId="0" fontId="4" fillId="0" borderId="0"/>
    <xf numFmtId="0" fontId="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" fillId="0" borderId="0"/>
    <xf numFmtId="0" fontId="4" fillId="0" borderId="0"/>
    <xf numFmtId="0" fontId="33" fillId="0" borderId="0"/>
    <xf numFmtId="0" fontId="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59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4" fillId="0" borderId="0"/>
    <xf numFmtId="0" fontId="4" fillId="0" borderId="0"/>
    <xf numFmtId="0" fontId="33" fillId="0" borderId="0"/>
    <xf numFmtId="0" fontId="4" fillId="0" borderId="0"/>
    <xf numFmtId="0" fontId="33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33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4" fillId="0" borderId="0"/>
    <xf numFmtId="0" fontId="19" fillId="0" borderId="0"/>
    <xf numFmtId="0" fontId="156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9" fillId="0" borderId="0"/>
    <xf numFmtId="0" fontId="4" fillId="0" borderId="0"/>
    <xf numFmtId="0" fontId="4" fillId="0" borderId="0"/>
    <xf numFmtId="0" fontId="19" fillId="0" borderId="0"/>
    <xf numFmtId="0" fontId="4" fillId="0" borderId="0"/>
    <xf numFmtId="0" fontId="4" fillId="0" borderId="0"/>
    <xf numFmtId="0" fontId="19" fillId="0" borderId="0"/>
    <xf numFmtId="0" fontId="4" fillId="0" borderId="0"/>
    <xf numFmtId="0" fontId="4" fillId="0" borderId="0"/>
    <xf numFmtId="0" fontId="19" fillId="0" borderId="0"/>
    <xf numFmtId="0" fontId="4" fillId="0" borderId="0"/>
    <xf numFmtId="0" fontId="4" fillId="0" borderId="0"/>
    <xf numFmtId="0" fontId="19" fillId="0" borderId="0"/>
    <xf numFmtId="0" fontId="4" fillId="0" borderId="0"/>
    <xf numFmtId="0" fontId="4" fillId="0" borderId="0"/>
    <xf numFmtId="0" fontId="19" fillId="0" borderId="0"/>
    <xf numFmtId="0" fontId="4" fillId="0" borderId="0"/>
    <xf numFmtId="0" fontId="4" fillId="0" borderId="0"/>
    <xf numFmtId="0" fontId="19" fillId="0" borderId="0"/>
    <xf numFmtId="0" fontId="4" fillId="0" borderId="0"/>
    <xf numFmtId="0" fontId="4" fillId="0" borderId="0"/>
    <xf numFmtId="0" fontId="19" fillId="0" borderId="0"/>
    <xf numFmtId="0" fontId="4" fillId="0" borderId="0"/>
    <xf numFmtId="0" fontId="4" fillId="0" borderId="0"/>
    <xf numFmtId="0" fontId="19" fillId="0" borderId="0"/>
    <xf numFmtId="0" fontId="4" fillId="0" borderId="0"/>
    <xf numFmtId="0" fontId="1" fillId="0" borderId="0"/>
    <xf numFmtId="0" fontId="159" fillId="0" borderId="0"/>
    <xf numFmtId="0" fontId="156" fillId="0" borderId="0"/>
    <xf numFmtId="0" fontId="1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9" fillId="0" borderId="0"/>
    <xf numFmtId="0" fontId="19" fillId="0" borderId="0"/>
    <xf numFmtId="0" fontId="4" fillId="0" borderId="0"/>
    <xf numFmtId="0" fontId="19" fillId="0" borderId="0"/>
    <xf numFmtId="0" fontId="19" fillId="0" borderId="0"/>
    <xf numFmtId="0" fontId="4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19" fillId="0" borderId="0"/>
    <xf numFmtId="0" fontId="19" fillId="0" borderId="0"/>
    <xf numFmtId="0" fontId="19" fillId="0" borderId="0"/>
    <xf numFmtId="0" fontId="33" fillId="0" borderId="0"/>
    <xf numFmtId="0" fontId="4" fillId="0" borderId="0"/>
    <xf numFmtId="0" fontId="4" fillId="0" borderId="0"/>
    <xf numFmtId="0" fontId="33" fillId="0" borderId="0"/>
    <xf numFmtId="0" fontId="4" fillId="0" borderId="0"/>
    <xf numFmtId="0" fontId="33" fillId="0" borderId="0"/>
    <xf numFmtId="0" fontId="33" fillId="0" borderId="0"/>
    <xf numFmtId="0" fontId="33" fillId="0" borderId="0"/>
    <xf numFmtId="0" fontId="4" fillId="0" borderId="0"/>
    <xf numFmtId="0" fontId="33" fillId="0" borderId="0"/>
    <xf numFmtId="0" fontId="4" fillId="0" borderId="0"/>
    <xf numFmtId="0" fontId="33" fillId="0" borderId="0"/>
    <xf numFmtId="0" fontId="33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3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3" fillId="0" borderId="0"/>
    <xf numFmtId="0" fontId="33" fillId="0" borderId="0"/>
    <xf numFmtId="0" fontId="3" fillId="0" borderId="0"/>
    <xf numFmtId="0" fontId="33" fillId="0" borderId="0"/>
    <xf numFmtId="0" fontId="3" fillId="0" borderId="0"/>
    <xf numFmtId="0" fontId="3" fillId="0" borderId="0"/>
    <xf numFmtId="0" fontId="159" fillId="0" borderId="0"/>
    <xf numFmtId="0" fontId="159" fillId="0" borderId="0"/>
    <xf numFmtId="0" fontId="19" fillId="0" borderId="0"/>
    <xf numFmtId="0" fontId="3" fillId="0" borderId="0"/>
    <xf numFmtId="0" fontId="156" fillId="0" borderId="0"/>
    <xf numFmtId="0" fontId="3" fillId="0" borderId="0"/>
    <xf numFmtId="0" fontId="3" fillId="0" borderId="0"/>
    <xf numFmtId="0" fontId="19" fillId="0" borderId="0"/>
    <xf numFmtId="0" fontId="33" fillId="0" borderId="0"/>
    <xf numFmtId="0" fontId="33" fillId="0" borderId="0"/>
    <xf numFmtId="0" fontId="19" fillId="0" borderId="0"/>
    <xf numFmtId="0" fontId="3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156" fillId="0" borderId="0"/>
    <xf numFmtId="0" fontId="4" fillId="0" borderId="0"/>
    <xf numFmtId="0" fontId="156" fillId="0" borderId="0"/>
    <xf numFmtId="0" fontId="4" fillId="0" borderId="0"/>
    <xf numFmtId="0" fontId="156" fillId="0" borderId="0"/>
    <xf numFmtId="0" fontId="4" fillId="0" borderId="0"/>
    <xf numFmtId="0" fontId="156" fillId="0" borderId="0"/>
    <xf numFmtId="0" fontId="4" fillId="0" borderId="0"/>
    <xf numFmtId="0" fontId="156" fillId="0" borderId="0"/>
    <xf numFmtId="0" fontId="4" fillId="0" borderId="0"/>
    <xf numFmtId="0" fontId="15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159" fillId="0" borderId="0"/>
    <xf numFmtId="0" fontId="19" fillId="0" borderId="0"/>
    <xf numFmtId="49" fontId="86" fillId="0" borderId="0" applyBorder="0">
      <alignment vertical="top"/>
    </xf>
    <xf numFmtId="0" fontId="19" fillId="0" borderId="0"/>
    <xf numFmtId="0" fontId="159" fillId="0" borderId="0"/>
    <xf numFmtId="0" fontId="159" fillId="0" borderId="0"/>
    <xf numFmtId="0" fontId="19" fillId="0" borderId="0"/>
    <xf numFmtId="0" fontId="19" fillId="0" borderId="0"/>
    <xf numFmtId="49" fontId="86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4" fillId="0" borderId="0"/>
    <xf numFmtId="0" fontId="3" fillId="0" borderId="0"/>
    <xf numFmtId="0" fontId="159" fillId="0" borderId="0"/>
    <xf numFmtId="0" fontId="3" fillId="0" borderId="0"/>
    <xf numFmtId="0" fontId="159" fillId="0" borderId="0"/>
    <xf numFmtId="0" fontId="3" fillId="0" borderId="0"/>
    <xf numFmtId="0" fontId="4" fillId="0" borderId="0"/>
    <xf numFmtId="0" fontId="159" fillId="0" borderId="0"/>
    <xf numFmtId="0" fontId="159" fillId="0" borderId="0"/>
    <xf numFmtId="0" fontId="19" fillId="0" borderId="0"/>
    <xf numFmtId="0" fontId="4" fillId="0" borderId="0"/>
    <xf numFmtId="0" fontId="19" fillId="0" borderId="0"/>
    <xf numFmtId="0" fontId="19" fillId="0" borderId="0"/>
    <xf numFmtId="0" fontId="4" fillId="0" borderId="0"/>
    <xf numFmtId="0" fontId="19" fillId="0" borderId="0"/>
    <xf numFmtId="0" fontId="3" fillId="0" borderId="0"/>
    <xf numFmtId="0" fontId="19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59" fillId="0" borderId="0"/>
    <xf numFmtId="0" fontId="19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49" fontId="86" fillId="0" borderId="0" applyBorder="0">
      <alignment vertical="top"/>
    </xf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56" fillId="0" borderId="0"/>
    <xf numFmtId="184" fontId="56" fillId="0" borderId="0"/>
    <xf numFmtId="184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19" fillId="0" borderId="0"/>
    <xf numFmtId="49" fontId="86" fillId="0" borderId="0" applyBorder="0">
      <alignment vertical="top"/>
    </xf>
    <xf numFmtId="0" fontId="19" fillId="0" borderId="0"/>
    <xf numFmtId="0" fontId="19" fillId="0" borderId="0"/>
    <xf numFmtId="49" fontId="86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86" fillId="0" borderId="0" applyBorder="0">
      <alignment vertical="top"/>
    </xf>
    <xf numFmtId="49" fontId="86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86" fillId="0" borderId="0" applyBorder="0">
      <alignment vertical="top"/>
    </xf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/>
    <xf numFmtId="0" fontId="1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56" fillId="0" borderId="0"/>
    <xf numFmtId="0" fontId="1" fillId="0" borderId="0"/>
    <xf numFmtId="0" fontId="1" fillId="0" borderId="0"/>
    <xf numFmtId="0" fontId="159" fillId="0" borderId="0"/>
    <xf numFmtId="0" fontId="1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9" fillId="0" borderId="0" applyNumberFormat="0" applyFont="0" applyFill="0" applyBorder="0" applyAlignment="0" applyProtection="0">
      <alignment vertical="top"/>
    </xf>
    <xf numFmtId="0" fontId="3" fillId="0" borderId="0"/>
    <xf numFmtId="0" fontId="19" fillId="0" borderId="0" applyNumberFormat="0" applyFont="0" applyFill="0" applyBorder="0" applyAlignment="0" applyProtection="0">
      <alignment vertical="top"/>
    </xf>
    <xf numFmtId="0" fontId="19" fillId="0" borderId="0" applyNumberFormat="0" applyFont="0" applyFill="0" applyBorder="0" applyAlignment="0" applyProtection="0">
      <alignment vertical="top"/>
    </xf>
    <xf numFmtId="49" fontId="86" fillId="0" borderId="0" applyBorder="0">
      <alignment vertical="top"/>
    </xf>
    <xf numFmtId="0" fontId="19" fillId="0" borderId="0" applyNumberFormat="0" applyFont="0" applyFill="0" applyBorder="0" applyAlignment="0" applyProtection="0">
      <alignment vertical="top"/>
    </xf>
    <xf numFmtId="49" fontId="86" fillId="0" borderId="0" applyBorder="0">
      <alignment vertical="top"/>
    </xf>
    <xf numFmtId="0" fontId="4" fillId="0" borderId="0"/>
    <xf numFmtId="0" fontId="4" fillId="0" borderId="0"/>
    <xf numFmtId="0" fontId="2" fillId="0" borderId="0"/>
    <xf numFmtId="49" fontId="86" fillId="0" borderId="0" applyBorder="0">
      <alignment vertical="top"/>
    </xf>
    <xf numFmtId="0" fontId="2" fillId="0" borderId="0"/>
    <xf numFmtId="0" fontId="4" fillId="0" borderId="0"/>
    <xf numFmtId="0" fontId="4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4" fillId="0" borderId="0"/>
    <xf numFmtId="0" fontId="1" fillId="0" borderId="0"/>
    <xf numFmtId="0" fontId="1" fillId="0" borderId="0"/>
    <xf numFmtId="0" fontId="19" fillId="0" borderId="0"/>
    <xf numFmtId="0" fontId="156" fillId="0" borderId="0"/>
    <xf numFmtId="0" fontId="4" fillId="0" borderId="0"/>
    <xf numFmtId="0" fontId="4" fillId="0" borderId="0"/>
    <xf numFmtId="0" fontId="156" fillId="0" borderId="0"/>
    <xf numFmtId="0" fontId="4" fillId="0" borderId="0"/>
    <xf numFmtId="0" fontId="4" fillId="0" borderId="0"/>
    <xf numFmtId="0" fontId="156" fillId="0" borderId="0"/>
    <xf numFmtId="0" fontId="4" fillId="0" borderId="0"/>
    <xf numFmtId="0" fontId="4" fillId="0" borderId="0"/>
    <xf numFmtId="0" fontId="4" fillId="0" borderId="0"/>
    <xf numFmtId="49" fontId="86" fillId="0" borderId="0" applyBorder="0">
      <alignment vertical="top"/>
    </xf>
    <xf numFmtId="0" fontId="4" fillId="0" borderId="0"/>
    <xf numFmtId="49" fontId="86" fillId="0" borderId="0" applyBorder="0">
      <alignment vertical="top"/>
    </xf>
    <xf numFmtId="0" fontId="156" fillId="0" borderId="0"/>
    <xf numFmtId="49" fontId="86" fillId="0" borderId="0" applyBorder="0">
      <alignment vertical="top"/>
    </xf>
    <xf numFmtId="0" fontId="156" fillId="0" borderId="0"/>
    <xf numFmtId="0" fontId="4" fillId="0" borderId="0"/>
    <xf numFmtId="0" fontId="156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5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49" fontId="86" fillId="0" borderId="0" applyBorder="0">
      <alignment vertical="top"/>
    </xf>
    <xf numFmtId="0" fontId="156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" fillId="0" borderId="0"/>
    <xf numFmtId="0" fontId="1" fillId="0" borderId="0"/>
    <xf numFmtId="0" fontId="156" fillId="0" borderId="0"/>
    <xf numFmtId="0" fontId="156" fillId="0" borderId="0"/>
    <xf numFmtId="0" fontId="1" fillId="0" borderId="0"/>
    <xf numFmtId="0" fontId="1" fillId="0" borderId="0"/>
    <xf numFmtId="0" fontId="156" fillId="0" borderId="0"/>
    <xf numFmtId="0" fontId="156" fillId="0" borderId="0"/>
    <xf numFmtId="0" fontId="1" fillId="0" borderId="0"/>
    <xf numFmtId="0" fontId="1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86" fillId="0" borderId="0" applyBorder="0">
      <alignment vertical="top"/>
    </xf>
    <xf numFmtId="49" fontId="86" fillId="0" borderId="0" applyBorder="0">
      <alignment vertical="top"/>
    </xf>
    <xf numFmtId="0" fontId="1" fillId="0" borderId="0"/>
    <xf numFmtId="49" fontId="86" fillId="0" borderId="0" applyBorder="0">
      <alignment vertical="top"/>
    </xf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86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86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4" fontId="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86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4" fillId="0" borderId="0"/>
    <xf numFmtId="49" fontId="86" fillId="0" borderId="0" applyBorder="0">
      <alignment vertical="top"/>
    </xf>
    <xf numFmtId="49" fontId="86" fillId="0" borderId="0" applyBorder="0">
      <alignment vertical="top"/>
    </xf>
    <xf numFmtId="0" fontId="4" fillId="0" borderId="0"/>
    <xf numFmtId="0" fontId="4" fillId="0" borderId="0"/>
    <xf numFmtId="0" fontId="4" fillId="0" borderId="0"/>
    <xf numFmtId="0" fontId="156" fillId="0" borderId="0"/>
    <xf numFmtId="0" fontId="4" fillId="0" borderId="0"/>
    <xf numFmtId="0" fontId="156" fillId="0" borderId="0"/>
    <xf numFmtId="49" fontId="86" fillId="0" borderId="0" applyBorder="0">
      <alignment vertical="top"/>
    </xf>
    <xf numFmtId="0" fontId="4" fillId="0" borderId="0"/>
    <xf numFmtId="49" fontId="86" fillId="0" borderId="0" applyBorder="0">
      <alignment vertical="top"/>
    </xf>
    <xf numFmtId="49" fontId="86" fillId="0" borderId="0" applyBorder="0">
      <alignment vertical="top"/>
    </xf>
    <xf numFmtId="0" fontId="156" fillId="0" borderId="0"/>
    <xf numFmtId="0" fontId="156" fillId="0" borderId="0"/>
    <xf numFmtId="49" fontId="86" fillId="0" borderId="0" applyBorder="0">
      <alignment vertical="top"/>
    </xf>
    <xf numFmtId="0" fontId="156" fillId="0" borderId="0"/>
    <xf numFmtId="0" fontId="156" fillId="0" borderId="0"/>
    <xf numFmtId="0" fontId="4" fillId="0" borderId="0"/>
    <xf numFmtId="49" fontId="86" fillId="0" borderId="0" applyBorder="0">
      <alignment vertical="top"/>
    </xf>
    <xf numFmtId="0" fontId="4" fillId="0" borderId="0"/>
    <xf numFmtId="0" fontId="4" fillId="0" borderId="0"/>
    <xf numFmtId="0" fontId="156" fillId="0" borderId="0"/>
    <xf numFmtId="0" fontId="4" fillId="0" borderId="0"/>
    <xf numFmtId="49" fontId="86" fillId="0" borderId="0" applyBorder="0">
      <alignment vertical="top"/>
    </xf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72" fillId="0" borderId="0">
      <alignment vertical="center" wrapText="1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0" fontId="12" fillId="0" borderId="0"/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8" borderId="0" applyNumberFormat="0" applyBorder="0" applyAlignment="0" applyProtection="0"/>
    <xf numFmtId="0" fontId="36" fillId="12" borderId="0" applyNumberFormat="0" applyBorder="0" applyAlignment="0" applyProtection="0"/>
    <xf numFmtId="0" fontId="36" fillId="18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8" borderId="0" applyNumberFormat="0" applyBorder="0" applyAlignment="0" applyProtection="0"/>
    <xf numFmtId="0" fontId="36" fillId="12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4" fillId="0" borderId="0" applyFont="0" applyFill="0" applyBorder="0" applyProtection="0">
      <alignment horizontal="center" vertical="center" wrapText="1"/>
    </xf>
    <xf numFmtId="0" fontId="4" fillId="0" borderId="0" applyFont="0" applyFill="0" applyBorder="0" applyProtection="0">
      <alignment horizontal="center" vertical="center" wrapText="1"/>
    </xf>
    <xf numFmtId="0" fontId="4" fillId="0" borderId="0" applyFont="0" applyFill="0" applyBorder="0" applyProtection="0">
      <alignment horizontal="center" vertical="center" wrapText="1"/>
    </xf>
    <xf numFmtId="0" fontId="4" fillId="0" borderId="0" applyFont="0" applyFill="0" applyBorder="0" applyProtection="0">
      <alignment horizontal="center" vertical="center" wrapText="1"/>
    </xf>
    <xf numFmtId="0" fontId="4" fillId="0" borderId="0" applyNumberFormat="0" applyFont="0" applyFill="0" applyBorder="0" applyProtection="0">
      <alignment horizontal="justify" vertical="center" wrapText="1"/>
    </xf>
    <xf numFmtId="0" fontId="4" fillId="0" borderId="0" applyNumberFormat="0" applyFont="0" applyFill="0" applyBorder="0" applyProtection="0">
      <alignment horizontal="justify" vertical="center" wrapText="1"/>
    </xf>
    <xf numFmtId="0" fontId="4" fillId="0" borderId="0" applyNumberFormat="0" applyFont="0" applyFill="0" applyBorder="0" applyProtection="0">
      <alignment horizontal="justify" vertical="center" wrapText="1"/>
    </xf>
    <xf numFmtId="0" fontId="4" fillId="0" borderId="0" applyNumberFormat="0" applyFont="0" applyFill="0" applyBorder="0" applyProtection="0">
      <alignment horizontal="justify" vertical="center" wrapText="1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191" fontId="162" fillId="9" borderId="34" applyNumberFormat="0" applyBorder="0" applyAlignment="0">
      <alignment vertical="center"/>
      <protection locked="0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48" borderId="32" applyNumberFormat="0" applyFont="0" applyAlignment="0" applyProtection="0"/>
    <xf numFmtId="0" fontId="86" fillId="2" borderId="1" applyNumberFormat="0" applyFont="0" applyAlignment="0" applyProtection="0"/>
    <xf numFmtId="0" fontId="19" fillId="48" borderId="32" applyNumberFormat="0" applyFon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48" borderId="32" applyNumberFormat="0" applyFon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84" borderId="32" applyNumberForma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48" borderId="32" applyNumberFormat="0" applyFon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" fillId="0" borderId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84" borderId="32" applyNumberForma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86" fillId="2" borderId="1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33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33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49" fontId="141" fillId="0" borderId="18">
      <alignment horizontal="left" vertical="center"/>
    </xf>
    <xf numFmtId="49" fontId="141" fillId="0" borderId="18">
      <alignment horizontal="left" vertical="center"/>
    </xf>
    <xf numFmtId="49" fontId="141" fillId="0" borderId="18">
      <alignment horizontal="left" vertical="center"/>
    </xf>
    <xf numFmtId="49" fontId="141" fillId="0" borderId="18">
      <alignment horizontal="left" vertical="center"/>
    </xf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4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4" fillId="0" borderId="0"/>
    <xf numFmtId="0" fontId="4" fillId="0" borderId="0"/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3" fontId="164" fillId="85" borderId="18">
      <alignment horizontal="justify" vertical="center"/>
    </xf>
    <xf numFmtId="3" fontId="164" fillId="85" borderId="18">
      <alignment horizontal="justify" vertical="center"/>
    </xf>
    <xf numFmtId="3" fontId="164" fillId="85" borderId="18">
      <alignment horizontal="justify" vertical="center"/>
    </xf>
    <xf numFmtId="3" fontId="164" fillId="85" borderId="18">
      <alignment horizontal="justify" vertical="center"/>
    </xf>
    <xf numFmtId="0" fontId="4" fillId="0" borderId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12" fillId="0" borderId="0">
      <alignment horizontal="center" vertical="top" wrapText="1"/>
    </xf>
    <xf numFmtId="0" fontId="17" fillId="0" borderId="0"/>
    <xf numFmtId="0" fontId="17" fillId="0" borderId="0"/>
    <xf numFmtId="0" fontId="18" fillId="0" borderId="0"/>
    <xf numFmtId="0" fontId="18" fillId="0" borderId="0"/>
    <xf numFmtId="176" fontId="20" fillId="0" borderId="0">
      <alignment vertical="top"/>
    </xf>
    <xf numFmtId="176" fontId="20" fillId="0" borderId="0">
      <alignment vertical="top"/>
    </xf>
    <xf numFmtId="38" fontId="20" fillId="0" borderId="0">
      <alignment vertical="top"/>
    </xf>
    <xf numFmtId="176" fontId="20" fillId="0" borderId="0">
      <alignment vertical="top"/>
    </xf>
    <xf numFmtId="38" fontId="20" fillId="0" borderId="0">
      <alignment vertical="top"/>
    </xf>
    <xf numFmtId="0" fontId="18" fillId="0" borderId="0"/>
    <xf numFmtId="38" fontId="20" fillId="0" borderId="0">
      <alignment vertical="top"/>
    </xf>
    <xf numFmtId="0" fontId="17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6" fontId="20" fillId="0" borderId="0">
      <alignment vertical="top"/>
    </xf>
    <xf numFmtId="49" fontId="165" fillId="86" borderId="44" applyBorder="0" applyProtection="0">
      <alignment horizontal="left" vertical="center"/>
    </xf>
    <xf numFmtId="49" fontId="165" fillId="86" borderId="44" applyBorder="0" applyProtection="0">
      <alignment horizontal="left" vertical="center"/>
    </xf>
    <xf numFmtId="49" fontId="165" fillId="86" borderId="44" applyBorder="0" applyProtection="0">
      <alignment horizontal="left" vertical="center"/>
    </xf>
    <xf numFmtId="49" fontId="155" fillId="0" borderId="0"/>
    <xf numFmtId="49" fontId="166" fillId="0" borderId="0">
      <alignment vertical="top"/>
    </xf>
    <xf numFmtId="191" fontId="82" fillId="0" borderId="0" applyFill="0" applyBorder="0" applyAlignment="0" applyProtection="0"/>
    <xf numFmtId="3" fontId="167" fillId="0" borderId="0"/>
    <xf numFmtId="191" fontId="82" fillId="0" borderId="0" applyFill="0" applyBorder="0" applyAlignment="0" applyProtection="0"/>
    <xf numFmtId="3" fontId="167" fillId="0" borderId="0"/>
    <xf numFmtId="3" fontId="167" fillId="0" borderId="0"/>
    <xf numFmtId="191" fontId="82" fillId="0" borderId="0" applyFill="0" applyBorder="0" applyAlignment="0" applyProtection="0"/>
    <xf numFmtId="191" fontId="82" fillId="0" borderId="0" applyFill="0" applyBorder="0" applyAlignment="0" applyProtection="0"/>
    <xf numFmtId="191" fontId="82" fillId="0" borderId="0" applyFill="0" applyBorder="0" applyAlignment="0" applyProtection="0"/>
    <xf numFmtId="191" fontId="82" fillId="0" borderId="0" applyFill="0" applyBorder="0" applyAlignment="0" applyProtection="0"/>
    <xf numFmtId="191" fontId="82" fillId="0" borderId="0" applyFill="0" applyBorder="0" applyAlignment="0" applyProtection="0"/>
    <xf numFmtId="191" fontId="82" fillId="0" borderId="0" applyFill="0" applyBorder="0" applyAlignment="0" applyProtection="0"/>
    <xf numFmtId="191" fontId="82" fillId="0" borderId="0" applyFill="0" applyBorder="0" applyAlignment="0" applyProtection="0"/>
    <xf numFmtId="191" fontId="82" fillId="0" borderId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49" fontId="82" fillId="0" borderId="0">
      <alignment horizontal="center"/>
    </xf>
    <xf numFmtId="49" fontId="82" fillId="0" borderId="0">
      <alignment horizontal="center"/>
    </xf>
    <xf numFmtId="49" fontId="82" fillId="0" borderId="0">
      <alignment horizontal="center"/>
    </xf>
    <xf numFmtId="49" fontId="82" fillId="0" borderId="0">
      <alignment horizontal="center"/>
    </xf>
    <xf numFmtId="49" fontId="82" fillId="0" borderId="0">
      <alignment horizontal="center"/>
    </xf>
    <xf numFmtId="49" fontId="82" fillId="0" borderId="0">
      <alignment horizontal="center"/>
    </xf>
    <xf numFmtId="49" fontId="82" fillId="0" borderId="0">
      <alignment horizontal="center"/>
    </xf>
    <xf numFmtId="49" fontId="82" fillId="0" borderId="0">
      <alignment horizontal="center"/>
    </xf>
    <xf numFmtId="49" fontId="82" fillId="0" borderId="0">
      <alignment horizontal="center"/>
    </xf>
    <xf numFmtId="49" fontId="82" fillId="0" borderId="0">
      <alignment horizontal="center"/>
    </xf>
    <xf numFmtId="49" fontId="82" fillId="0" borderId="0">
      <alignment horizontal="center"/>
    </xf>
    <xf numFmtId="0" fontId="12" fillId="0" borderId="0">
      <alignment horizontal="center"/>
    </xf>
    <xf numFmtId="214" fontId="24" fillId="0" borderId="0" applyFont="0" applyFill="0" applyBorder="0" applyAlignment="0" applyProtection="0"/>
    <xf numFmtId="215" fontId="4" fillId="0" borderId="0" applyFont="0" applyFill="0" applyBorder="0" applyAlignment="0" applyProtection="0"/>
    <xf numFmtId="2" fontId="82" fillId="0" borderId="0" applyFill="0" applyBorder="0" applyAlignment="0" applyProtection="0"/>
    <xf numFmtId="2" fontId="82" fillId="0" borderId="0" applyFill="0" applyBorder="0" applyAlignment="0" applyProtection="0"/>
    <xf numFmtId="2" fontId="82" fillId="0" borderId="0" applyFill="0" applyBorder="0" applyAlignment="0" applyProtection="0"/>
    <xf numFmtId="2" fontId="82" fillId="0" borderId="0" applyFill="0" applyBorder="0" applyAlignment="0" applyProtection="0"/>
    <xf numFmtId="2" fontId="82" fillId="0" borderId="0" applyFill="0" applyBorder="0" applyAlignment="0" applyProtection="0"/>
    <xf numFmtId="2" fontId="82" fillId="0" borderId="0" applyFill="0" applyBorder="0" applyAlignment="0" applyProtection="0"/>
    <xf numFmtId="2" fontId="82" fillId="0" borderId="0" applyFill="0" applyBorder="0" applyAlignment="0" applyProtection="0"/>
    <xf numFmtId="2" fontId="82" fillId="0" borderId="0" applyFill="0" applyBorder="0" applyAlignment="0" applyProtection="0"/>
    <xf numFmtId="2" fontId="82" fillId="0" borderId="0" applyFill="0" applyBorder="0" applyAlignment="0" applyProtection="0"/>
    <xf numFmtId="2" fontId="82" fillId="0" borderId="0" applyFill="0" applyBorder="0" applyAlignment="0" applyProtection="0"/>
    <xf numFmtId="216" fontId="19" fillId="0" borderId="0" applyFont="0" applyFill="0" applyBorder="0" applyAlignment="0" applyProtection="0"/>
    <xf numFmtId="216" fontId="19" fillId="0" borderId="0" applyFont="0" applyFill="0" applyBorder="0" applyAlignment="0" applyProtection="0"/>
    <xf numFmtId="216" fontId="19" fillId="0" borderId="0" applyFont="0" applyFill="0" applyBorder="0" applyAlignment="0" applyProtection="0"/>
    <xf numFmtId="21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216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216" fontId="4" fillId="0" borderId="0" applyFont="0" applyFill="0" applyBorder="0" applyAlignment="0" applyProtection="0"/>
    <xf numFmtId="165" fontId="19" fillId="0" borderId="0" applyFont="0" applyFill="0" applyBorder="0" applyAlignment="0" applyProtection="0"/>
    <xf numFmtId="21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216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216" fontId="4" fillId="0" borderId="0" applyFont="0" applyFill="0" applyBorder="0" applyAlignment="0" applyProtection="0"/>
    <xf numFmtId="165" fontId="19" fillId="0" borderId="0" applyFont="0" applyFill="0" applyBorder="0" applyAlignment="0" applyProtection="0"/>
    <xf numFmtId="217" fontId="168" fillId="0" borderId="0" applyFont="0" applyFill="0" applyBorder="0" applyAlignment="0" applyProtection="0"/>
    <xf numFmtId="217" fontId="168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8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8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218" fontId="33" fillId="0" borderId="0" applyFont="0" applyFill="0" applyBorder="0" applyAlignment="0" applyProtection="0"/>
    <xf numFmtId="218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69" fillId="0" borderId="0" applyFont="0" applyFill="0" applyBorder="0" applyAlignment="0" applyProtection="0"/>
    <xf numFmtId="167" fontId="169" fillId="0" borderId="0" applyFont="0" applyFill="0" applyBorder="0" applyAlignment="0" applyProtection="0"/>
    <xf numFmtId="167" fontId="170" fillId="0" borderId="0" applyFont="0" applyFill="0" applyBorder="0" applyAlignment="0" applyProtection="0"/>
    <xf numFmtId="167" fontId="170" fillId="0" borderId="0" applyFont="0" applyFill="0" applyBorder="0" applyAlignment="0" applyProtection="0"/>
    <xf numFmtId="218" fontId="170" fillId="0" borderId="0" applyFont="0" applyFill="0" applyBorder="0" applyAlignment="0" applyProtection="0"/>
    <xf numFmtId="167" fontId="170" fillId="0" borderId="0" applyFont="0" applyFill="0" applyBorder="0" applyAlignment="0" applyProtection="0"/>
    <xf numFmtId="218" fontId="170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70" fillId="0" borderId="0" applyFont="0" applyFill="0" applyBorder="0" applyAlignment="0" applyProtection="0"/>
    <xf numFmtId="167" fontId="170" fillId="0" borderId="0" applyFont="0" applyFill="0" applyBorder="0" applyAlignment="0" applyProtection="0"/>
    <xf numFmtId="167" fontId="170" fillId="0" borderId="0" applyFont="0" applyFill="0" applyBorder="0" applyAlignment="0" applyProtection="0"/>
    <xf numFmtId="167" fontId="170" fillId="0" borderId="0" applyFont="0" applyFill="0" applyBorder="0" applyAlignment="0" applyProtection="0"/>
    <xf numFmtId="167" fontId="170" fillId="0" borderId="0" applyFont="0" applyFill="0" applyBorder="0" applyAlignment="0" applyProtection="0"/>
    <xf numFmtId="218" fontId="169" fillId="0" borderId="0" applyFont="0" applyFill="0" applyBorder="0" applyAlignment="0" applyProtection="0"/>
    <xf numFmtId="218" fontId="16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6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6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69" fillId="0" borderId="0" applyFont="0" applyFill="0" applyBorder="0" applyAlignment="0" applyProtection="0"/>
    <xf numFmtId="167" fontId="16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8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218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218" fontId="33" fillId="0" borderId="0" applyFont="0" applyFill="0" applyBorder="0" applyAlignment="0" applyProtection="0"/>
    <xf numFmtId="218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56" fillId="0" borderId="0" applyFont="0" applyFill="0" applyBorder="0" applyAlignment="0" applyProtection="0"/>
    <xf numFmtId="167" fontId="156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56" fillId="0" borderId="0" applyFont="0" applyFill="0" applyBorder="0" applyAlignment="0" applyProtection="0"/>
    <xf numFmtId="167" fontId="156" fillId="0" borderId="0" applyFont="0" applyFill="0" applyBorder="0" applyAlignment="0" applyProtection="0"/>
    <xf numFmtId="167" fontId="156" fillId="0" borderId="0" applyFont="0" applyFill="0" applyBorder="0" applyAlignment="0" applyProtection="0"/>
    <xf numFmtId="167" fontId="17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56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56" fillId="0" borderId="0" applyFont="0" applyFill="0" applyBorder="0" applyAlignment="0" applyProtection="0"/>
    <xf numFmtId="167" fontId="15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33" fillId="0" borderId="0" applyFont="0" applyFill="0" applyBorder="0" applyAlignment="0" applyProtection="0"/>
    <xf numFmtId="218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19" fillId="0" borderId="0" applyFont="0" applyFill="0" applyBorder="0" applyAlignment="0" applyProtection="0"/>
    <xf numFmtId="218" fontId="33" fillId="0" borderId="0" applyFont="0" applyFill="0" applyBorder="0" applyAlignment="0" applyProtection="0"/>
    <xf numFmtId="218" fontId="33" fillId="0" borderId="0" applyFont="0" applyFill="0" applyBorder="0" applyAlignment="0" applyProtection="0"/>
    <xf numFmtId="218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218" fontId="33" fillId="0" borderId="0" applyFont="0" applyFill="0" applyBorder="0" applyAlignment="0" applyProtection="0"/>
    <xf numFmtId="21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218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218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218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218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19" fillId="0" borderId="0" applyFont="0" applyFill="0" applyBorder="0" applyAlignment="0" applyProtection="0"/>
    <xf numFmtId="218" fontId="33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19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33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33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218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56" fillId="0" borderId="0" applyFont="0" applyFill="0" applyBorder="0" applyAlignment="0" applyProtection="0"/>
    <xf numFmtId="167" fontId="15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56" fillId="0" borderId="0" applyFont="0" applyFill="0" applyBorder="0" applyAlignment="0" applyProtection="0"/>
    <xf numFmtId="167" fontId="15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56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9" fillId="0" borderId="0" applyFont="0" applyFill="0" applyBorder="0" applyAlignment="0" applyProtection="0"/>
    <xf numFmtId="219" fontId="168" fillId="0" borderId="0" applyFont="0" applyFill="0" applyBorder="0" applyAlignment="0" applyProtection="0"/>
    <xf numFmtId="0" fontId="19" fillId="0" borderId="0" applyFont="0" applyFill="0" applyBorder="0" applyAlignment="0" applyProtection="0"/>
    <xf numFmtId="219" fontId="168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33" fillId="0" borderId="0" applyFont="0" applyFill="0" applyBorder="0" applyAlignment="0" applyProtection="0"/>
    <xf numFmtId="219" fontId="168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4" fillId="0" borderId="0" applyFont="0" applyFill="0" applyBorder="0" applyAlignment="0" applyProtection="0"/>
    <xf numFmtId="215" fontId="19" fillId="0" borderId="0" applyFont="0" applyFill="0" applyBorder="0" applyAlignment="0" applyProtection="0"/>
    <xf numFmtId="167" fontId="33" fillId="0" borderId="0" applyFont="0" applyFill="0" applyBorder="0" applyAlignment="0" applyProtection="0"/>
    <xf numFmtId="218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218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215" fontId="19" fillId="0" borderId="0" applyFont="0" applyFill="0" applyBorder="0" applyAlignment="0" applyProtection="0"/>
    <xf numFmtId="215" fontId="19" fillId="0" borderId="0" applyFont="0" applyFill="0" applyBorder="0" applyAlignment="0" applyProtection="0"/>
    <xf numFmtId="167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215" fontId="19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215" fontId="19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4" fillId="0" borderId="0" applyFont="0" applyFill="0" applyBorder="0" applyAlignment="0" applyProtection="0"/>
    <xf numFmtId="215" fontId="19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82" fontId="19" fillId="0" borderId="0" applyFont="0" applyFill="0" applyBorder="0" applyAlignment="0" applyProtection="0"/>
    <xf numFmtId="219" fontId="168" fillId="0" borderId="0" applyFont="0" applyFill="0" applyBorder="0" applyAlignment="0" applyProtection="0"/>
    <xf numFmtId="218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219" fontId="168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219" fontId="168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219" fontId="168" fillId="0" borderId="0" applyFont="0" applyFill="0" applyBorder="0" applyAlignment="0" applyProtection="0"/>
    <xf numFmtId="219" fontId="168" fillId="0" borderId="0" applyFont="0" applyFill="0" applyBorder="0" applyAlignment="0" applyProtection="0"/>
    <xf numFmtId="218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219" fontId="168" fillId="0" borderId="0" applyFont="0" applyFill="0" applyBorder="0" applyAlignment="0" applyProtection="0"/>
    <xf numFmtId="219" fontId="1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59" fillId="0" borderId="0" applyFont="0" applyFill="0" applyBorder="0" applyAlignment="0" applyProtection="0"/>
    <xf numFmtId="167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159" fillId="0" borderId="0" applyFont="0" applyFill="0" applyBorder="0" applyAlignment="0" applyProtection="0"/>
    <xf numFmtId="167" fontId="159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159" fillId="0" borderId="0" applyFont="0" applyFill="0" applyBorder="0" applyAlignment="0" applyProtection="0"/>
    <xf numFmtId="167" fontId="159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59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59" fillId="0" borderId="0" applyFont="0" applyFill="0" applyBorder="0" applyAlignment="0" applyProtection="0"/>
    <xf numFmtId="167" fontId="159" fillId="0" borderId="0" applyFont="0" applyFill="0" applyBorder="0" applyAlignment="0" applyProtection="0"/>
    <xf numFmtId="167" fontId="159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218" fontId="159" fillId="0" borderId="0" applyFont="0" applyFill="0" applyBorder="0" applyAlignment="0" applyProtection="0"/>
    <xf numFmtId="167" fontId="159" fillId="0" borderId="0" applyFont="0" applyFill="0" applyBorder="0" applyAlignment="0" applyProtection="0"/>
    <xf numFmtId="167" fontId="159" fillId="0" borderId="0" applyFont="0" applyFill="0" applyBorder="0" applyAlignment="0" applyProtection="0"/>
    <xf numFmtId="167" fontId="159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159" fillId="0" borderId="0" applyFont="0" applyFill="0" applyBorder="0" applyAlignment="0" applyProtection="0"/>
    <xf numFmtId="167" fontId="159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8" fontId="86" fillId="0" borderId="0" applyFont="0" applyFill="0" applyBorder="0" applyAlignment="0" applyProtection="0"/>
    <xf numFmtId="167" fontId="33" fillId="0" borderId="0" applyFont="0" applyFill="0" applyBorder="0" applyAlignment="0" applyProtection="0"/>
    <xf numFmtId="215" fontId="24" fillId="0" borderId="0" applyFont="0" applyFill="0" applyBorder="0" applyAlignment="0" applyProtection="0"/>
    <xf numFmtId="218" fontId="33" fillId="0" borderId="0" applyFont="0" applyFill="0" applyBorder="0" applyAlignment="0" applyProtection="0"/>
    <xf numFmtId="215" fontId="24" fillId="0" borderId="0" applyFont="0" applyFill="0" applyBorder="0" applyAlignment="0" applyProtection="0"/>
    <xf numFmtId="218" fontId="86" fillId="0" borderId="0" applyFont="0" applyFill="0" applyBorder="0" applyAlignment="0" applyProtection="0"/>
    <xf numFmtId="218" fontId="33" fillId="0" borderId="0" applyFont="0" applyFill="0" applyBorder="0" applyAlignment="0" applyProtection="0"/>
    <xf numFmtId="218" fontId="33" fillId="0" borderId="0" applyFont="0" applyFill="0" applyBorder="0" applyAlignment="0" applyProtection="0"/>
    <xf numFmtId="218" fontId="86" fillId="0" borderId="0" applyFont="0" applyFill="0" applyBorder="0" applyAlignment="0" applyProtection="0"/>
    <xf numFmtId="218" fontId="33" fillId="0" borderId="0" applyFont="0" applyFill="0" applyBorder="0" applyAlignment="0" applyProtection="0"/>
    <xf numFmtId="218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215" fontId="24" fillId="0" borderId="0" applyFont="0" applyFill="0" applyBorder="0" applyAlignment="0" applyProtection="0"/>
    <xf numFmtId="218" fontId="86" fillId="0" borderId="0" applyFont="0" applyFill="0" applyBorder="0" applyAlignment="0" applyProtection="0"/>
    <xf numFmtId="215" fontId="24" fillId="0" borderId="0" applyFont="0" applyFill="0" applyBorder="0" applyAlignment="0" applyProtection="0"/>
    <xf numFmtId="218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215" fontId="24" fillId="0" borderId="0" applyFont="0" applyFill="0" applyBorder="0" applyAlignment="0" applyProtection="0"/>
    <xf numFmtId="215" fontId="24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218" fontId="33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218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8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218" fontId="86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218" fontId="8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8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218" fontId="86" fillId="0" borderId="0" applyFont="0" applyFill="0" applyBorder="0" applyAlignment="0" applyProtection="0"/>
    <xf numFmtId="218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218" fontId="33" fillId="0" borderId="0" applyFont="0" applyFill="0" applyBorder="0" applyAlignment="0" applyProtection="0"/>
    <xf numFmtId="218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3" fillId="0" borderId="0" applyFont="0" applyFill="0" applyBorder="0" applyAlignment="0" applyProtection="0"/>
    <xf numFmtId="218" fontId="33" fillId="0" borderId="0" applyFont="0" applyFill="0" applyBorder="0" applyAlignment="0" applyProtection="0"/>
    <xf numFmtId="218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218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8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218" fontId="33" fillId="0" borderId="0" applyFont="0" applyFill="0" applyBorder="0" applyAlignment="0" applyProtection="0"/>
    <xf numFmtId="218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218" fontId="33" fillId="0" borderId="0" applyFont="0" applyFill="0" applyBorder="0" applyAlignment="0" applyProtection="0"/>
    <xf numFmtId="218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218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218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218" fontId="33" fillId="0" borderId="0" applyFont="0" applyFill="0" applyBorder="0" applyAlignment="0" applyProtection="0"/>
    <xf numFmtId="218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8" fontId="1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218" fontId="33" fillId="0" borderId="0" applyFont="0" applyFill="0" applyBorder="0" applyAlignment="0" applyProtection="0"/>
    <xf numFmtId="218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218" fontId="1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218" fontId="1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218" fontId="19" fillId="0" borderId="0" applyFont="0" applyFill="0" applyBorder="0" applyAlignment="0" applyProtection="0"/>
    <xf numFmtId="21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9" fillId="0" borderId="0" applyFont="0" applyFill="0" applyBorder="0" applyAlignment="0" applyProtection="0"/>
    <xf numFmtId="218" fontId="1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218" fontId="19" fillId="0" borderId="0" applyFont="0" applyFill="0" applyBorder="0" applyAlignment="0" applyProtection="0"/>
    <xf numFmtId="21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20" fontId="4" fillId="0" borderId="0" applyFont="0" applyFill="0" applyBorder="0" applyAlignment="0" applyProtection="0"/>
    <xf numFmtId="4" fontId="86" fillId="7" borderId="0" applyBorder="0">
      <alignment horizontal="right"/>
    </xf>
    <xf numFmtId="4" fontId="86" fillId="7" borderId="0" applyBorder="0">
      <alignment horizontal="right"/>
    </xf>
    <xf numFmtId="4" fontId="86" fillId="7" borderId="0" applyFont="0" applyBorder="0">
      <alignment horizontal="right"/>
    </xf>
    <xf numFmtId="4" fontId="86" fillId="7" borderId="0" applyFont="0" applyBorder="0">
      <alignment horizontal="right"/>
    </xf>
    <xf numFmtId="4" fontId="86" fillId="7" borderId="0" applyFont="0" applyBorder="0">
      <alignment horizontal="right"/>
    </xf>
    <xf numFmtId="4" fontId="86" fillId="7" borderId="0" applyFont="0" applyBorder="0">
      <alignment horizontal="right"/>
    </xf>
    <xf numFmtId="4" fontId="86" fillId="7" borderId="0" applyBorder="0">
      <alignment horizontal="right"/>
    </xf>
    <xf numFmtId="4" fontId="86" fillId="87" borderId="2" applyBorder="0">
      <alignment horizontal="right"/>
    </xf>
    <xf numFmtId="4" fontId="86" fillId="7" borderId="2" applyBorder="0">
      <alignment horizontal="right"/>
    </xf>
    <xf numFmtId="4" fontId="86" fillId="87" borderId="2" applyBorder="0">
      <alignment horizontal="right"/>
    </xf>
    <xf numFmtId="4" fontId="86" fillId="7" borderId="2" applyBorder="0">
      <alignment horizontal="right"/>
    </xf>
    <xf numFmtId="4" fontId="86" fillId="7" borderId="2" applyBorder="0">
      <alignment horizontal="right"/>
    </xf>
    <xf numFmtId="4" fontId="86" fillId="7" borderId="2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87" borderId="4" applyBorder="0">
      <alignment horizontal="right"/>
    </xf>
    <xf numFmtId="4" fontId="86" fillId="87" borderId="4" applyBorder="0">
      <alignment horizontal="right"/>
    </xf>
    <xf numFmtId="4" fontId="86" fillId="87" borderId="4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0" fontId="12" fillId="0" borderId="0">
      <alignment horizontal="left" vertical="top"/>
    </xf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9" borderId="0" applyNumberFormat="0" applyBorder="0" applyAlignment="0" applyProtection="0"/>
    <xf numFmtId="0" fontId="59" fillId="13" borderId="0" applyNumberFormat="0" applyBorder="0" applyAlignment="0" applyProtection="0"/>
    <xf numFmtId="0" fontId="59" fillId="19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9" borderId="0" applyNumberFormat="0" applyBorder="0" applyAlignment="0" applyProtection="0"/>
    <xf numFmtId="0" fontId="59" fillId="13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221" fontId="26" fillId="0" borderId="18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3" fontId="4" fillId="0" borderId="0" applyFont="0" applyBorder="0">
      <alignment horizontal="center"/>
    </xf>
    <xf numFmtId="223" fontId="28" fillId="0" borderId="0">
      <protection locked="0"/>
    </xf>
    <xf numFmtId="223" fontId="28" fillId="0" borderId="0">
      <protection locked="0"/>
    </xf>
    <xf numFmtId="166" fontId="29" fillId="0" borderId="0">
      <protection locked="0"/>
    </xf>
    <xf numFmtId="181" fontId="29" fillId="0" borderId="0">
      <protection locked="0"/>
    </xf>
    <xf numFmtId="166" fontId="29" fillId="0" borderId="0">
      <protection locked="0"/>
    </xf>
    <xf numFmtId="166" fontId="29" fillId="0" borderId="0">
      <protection locked="0"/>
    </xf>
    <xf numFmtId="181" fontId="29" fillId="0" borderId="0">
      <protection locked="0"/>
    </xf>
    <xf numFmtId="166" fontId="29" fillId="0" borderId="0">
      <protection locked="0"/>
    </xf>
    <xf numFmtId="181" fontId="29" fillId="0" borderId="0">
      <protection locked="0"/>
    </xf>
    <xf numFmtId="166" fontId="29" fillId="0" borderId="0">
      <protection locked="0"/>
    </xf>
    <xf numFmtId="166" fontId="29" fillId="0" borderId="0">
      <protection locked="0"/>
    </xf>
    <xf numFmtId="166" fontId="29" fillId="0" borderId="0">
      <protection locked="0"/>
    </xf>
    <xf numFmtId="166" fontId="29" fillId="0" borderId="0">
      <protection locked="0"/>
    </xf>
    <xf numFmtId="166" fontId="28" fillId="0" borderId="0">
      <protection locked="0"/>
    </xf>
    <xf numFmtId="166" fontId="29" fillId="0" borderId="0">
      <protection locked="0"/>
    </xf>
    <xf numFmtId="166" fontId="28" fillId="0" borderId="0">
      <protection locked="0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49" fontId="139" fillId="0" borderId="23">
      <alignment horizontal="center" vertical="center" wrapText="1"/>
    </xf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0" fontId="12" fillId="0" borderId="0"/>
    <xf numFmtId="211" fontId="4" fillId="0" borderId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124" fillId="0" borderId="41" applyNumberFormat="0" applyFill="0" applyAlignment="0" applyProtection="0"/>
    <xf numFmtId="0" fontId="36" fillId="18" borderId="0" applyNumberFormat="0" applyBorder="0" applyAlignment="0" applyProtection="0"/>
    <xf numFmtId="0" fontId="34" fillId="75" borderId="0" applyNumberFormat="0" applyBorder="0" applyAlignment="0" applyProtection="0"/>
    <xf numFmtId="0" fontId="36" fillId="18" borderId="0" applyNumberFormat="0" applyBorder="0" applyAlignment="0" applyProtection="0"/>
    <xf numFmtId="0" fontId="12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64" fillId="0" borderId="25" applyNumberFormat="0" applyFill="0" applyAlignment="0" applyProtection="0"/>
    <xf numFmtId="0" fontId="19" fillId="84" borderId="32" applyNumberFormat="0" applyAlignment="0" applyProtection="0"/>
    <xf numFmtId="0" fontId="34" fillId="29" borderId="0" applyNumberFormat="0" applyBorder="0" applyAlignment="0" applyProtection="0"/>
    <xf numFmtId="0" fontId="78" fillId="0" borderId="29" applyNumberFormat="0" applyFill="0" applyAlignment="0" applyProtection="0"/>
    <xf numFmtId="0" fontId="40" fillId="82" borderId="22" applyNumberFormat="0" applyAlignment="0" applyProtection="0"/>
    <xf numFmtId="0" fontId="127" fillId="0" borderId="0" applyNumberFormat="0" applyFill="0" applyBorder="0" applyAlignment="0" applyProtection="0"/>
    <xf numFmtId="0" fontId="19" fillId="0" borderId="0"/>
    <xf numFmtId="4" fontId="86" fillId="7" borderId="23" applyFont="0" applyBorder="0">
      <alignment horizontal="right"/>
    </xf>
    <xf numFmtId="189" fontId="3" fillId="0" borderId="0"/>
    <xf numFmtId="189" fontId="3" fillId="0" borderId="0"/>
    <xf numFmtId="189" fontId="156" fillId="0" borderId="0"/>
    <xf numFmtId="189" fontId="1" fillId="0" borderId="0"/>
    <xf numFmtId="177" fontId="19" fillId="9" borderId="18">
      <alignment wrapText="1"/>
      <protection locked="0"/>
    </xf>
    <xf numFmtId="177" fontId="19" fillId="9" borderId="18">
      <alignment wrapText="1"/>
      <protection locked="0"/>
    </xf>
    <xf numFmtId="177" fontId="19" fillId="9" borderId="18">
      <alignment wrapText="1"/>
      <protection locked="0"/>
    </xf>
    <xf numFmtId="177" fontId="19" fillId="9" borderId="18">
      <alignment wrapText="1"/>
      <protection locked="0"/>
    </xf>
    <xf numFmtId="177" fontId="19" fillId="9" borderId="18">
      <alignment wrapText="1"/>
      <protection locked="0"/>
    </xf>
    <xf numFmtId="177" fontId="19" fillId="9" borderId="18">
      <alignment wrapText="1"/>
      <protection locked="0"/>
    </xf>
    <xf numFmtId="177" fontId="19" fillId="9" borderId="18">
      <alignment wrapText="1"/>
      <protection locked="0"/>
    </xf>
    <xf numFmtId="177" fontId="19" fillId="9" borderId="18">
      <alignment wrapText="1"/>
      <protection locked="0"/>
    </xf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8" fillId="0" borderId="0" applyFont="0" applyFill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208" fontId="92" fillId="0" borderId="35" applyBorder="0">
      <alignment horizontal="right"/>
      <protection locked="0"/>
    </xf>
    <xf numFmtId="208" fontId="92" fillId="0" borderId="35" applyBorder="0">
      <alignment horizontal="right"/>
      <protection locked="0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4" fontId="103" fillId="9" borderId="64" applyNumberFormat="0" applyProtection="0">
      <alignment vertical="center"/>
    </xf>
    <xf numFmtId="4" fontId="103" fillId="9" borderId="64" applyNumberFormat="0" applyProtection="0">
      <alignment vertical="center"/>
    </xf>
    <xf numFmtId="4" fontId="106" fillId="9" borderId="64" applyNumberFormat="0" applyProtection="0">
      <alignment vertical="center"/>
    </xf>
    <xf numFmtId="4" fontId="106" fillId="9" borderId="64" applyNumberFormat="0" applyProtection="0">
      <alignment vertical="center"/>
    </xf>
    <xf numFmtId="4" fontId="103" fillId="9" borderId="64" applyNumberFormat="0" applyProtection="0">
      <alignment horizontal="left" vertical="center" indent="1"/>
    </xf>
    <xf numFmtId="4" fontId="103" fillId="9" borderId="64" applyNumberFormat="0" applyProtection="0">
      <alignment horizontal="left" vertical="center" indent="1"/>
    </xf>
    <xf numFmtId="4" fontId="103" fillId="9" borderId="64" applyNumberFormat="0" applyProtection="0">
      <alignment horizontal="left" vertical="center" indent="1"/>
    </xf>
    <xf numFmtId="4" fontId="103" fillId="9" borderId="64" applyNumberFormat="0" applyProtection="0">
      <alignment horizontal="left" vertical="center" indent="1"/>
    </xf>
    <xf numFmtId="189" fontId="19" fillId="51" borderId="64" applyNumberFormat="0" applyProtection="0">
      <alignment horizontal="left" vertical="center" indent="1"/>
    </xf>
    <xf numFmtId="189" fontId="19" fillId="51" borderId="64" applyNumberFormat="0" applyProtection="0">
      <alignment horizontal="left" vertical="center" indent="1"/>
    </xf>
    <xf numFmtId="4" fontId="103" fillId="52" borderId="64" applyNumberFormat="0" applyProtection="0">
      <alignment horizontal="right" vertical="center"/>
    </xf>
    <xf numFmtId="4" fontId="103" fillId="52" borderId="64" applyNumberFormat="0" applyProtection="0">
      <alignment horizontal="right" vertical="center"/>
    </xf>
    <xf numFmtId="4" fontId="103" fillId="53" borderId="64" applyNumberFormat="0" applyProtection="0">
      <alignment horizontal="right" vertical="center"/>
    </xf>
    <xf numFmtId="4" fontId="103" fillId="53" borderId="64" applyNumberFormat="0" applyProtection="0">
      <alignment horizontal="right" vertical="center"/>
    </xf>
    <xf numFmtId="4" fontId="103" fillId="54" borderId="64" applyNumberFormat="0" applyProtection="0">
      <alignment horizontal="right" vertical="center"/>
    </xf>
    <xf numFmtId="4" fontId="103" fillId="54" borderId="64" applyNumberFormat="0" applyProtection="0">
      <alignment horizontal="right" vertical="center"/>
    </xf>
    <xf numFmtId="4" fontId="103" fillId="55" borderId="64" applyNumberFormat="0" applyProtection="0">
      <alignment horizontal="right" vertical="center"/>
    </xf>
    <xf numFmtId="4" fontId="103" fillId="55" borderId="64" applyNumberFormat="0" applyProtection="0">
      <alignment horizontal="right" vertical="center"/>
    </xf>
    <xf numFmtId="4" fontId="103" fillId="56" borderId="64" applyNumberFormat="0" applyProtection="0">
      <alignment horizontal="right" vertical="center"/>
    </xf>
    <xf numFmtId="4" fontId="103" fillId="56" borderId="64" applyNumberFormat="0" applyProtection="0">
      <alignment horizontal="right" vertical="center"/>
    </xf>
    <xf numFmtId="4" fontId="103" fillId="57" borderId="64" applyNumberFormat="0" applyProtection="0">
      <alignment horizontal="right" vertical="center"/>
    </xf>
    <xf numFmtId="4" fontId="103" fillId="57" borderId="64" applyNumberFormat="0" applyProtection="0">
      <alignment horizontal="right" vertical="center"/>
    </xf>
    <xf numFmtId="4" fontId="103" fillId="58" borderId="64" applyNumberFormat="0" applyProtection="0">
      <alignment horizontal="right" vertical="center"/>
    </xf>
    <xf numFmtId="4" fontId="103" fillId="58" borderId="64" applyNumberFormat="0" applyProtection="0">
      <alignment horizontal="right" vertical="center"/>
    </xf>
    <xf numFmtId="4" fontId="103" fillId="59" borderId="64" applyNumberFormat="0" applyProtection="0">
      <alignment horizontal="right" vertical="center"/>
    </xf>
    <xf numFmtId="4" fontId="103" fillId="59" borderId="64" applyNumberFormat="0" applyProtection="0">
      <alignment horizontal="right" vertical="center"/>
    </xf>
    <xf numFmtId="4" fontId="103" fillId="60" borderId="64" applyNumberFormat="0" applyProtection="0">
      <alignment horizontal="right" vertical="center"/>
    </xf>
    <xf numFmtId="4" fontId="103" fillId="60" borderId="64" applyNumberFormat="0" applyProtection="0">
      <alignment horizontal="right" vertical="center"/>
    </xf>
    <xf numFmtId="4" fontId="97" fillId="61" borderId="64" applyNumberFormat="0" applyProtection="0">
      <alignment horizontal="left" vertical="center" indent="1"/>
    </xf>
    <xf numFmtId="4" fontId="97" fillId="61" borderId="64" applyNumberFormat="0" applyProtection="0">
      <alignment horizontal="left" vertical="center" indent="1"/>
    </xf>
    <xf numFmtId="189" fontId="19" fillId="51" borderId="64" applyNumberFormat="0" applyProtection="0">
      <alignment horizontal="left" vertical="center" indent="1"/>
    </xf>
    <xf numFmtId="189" fontId="19" fillId="51" borderId="64" applyNumberFormat="0" applyProtection="0">
      <alignment horizontal="left" vertical="center" indent="1"/>
    </xf>
    <xf numFmtId="4" fontId="25" fillId="62" borderId="64" applyNumberFormat="0" applyProtection="0">
      <alignment horizontal="left" vertical="center" indent="1"/>
    </xf>
    <xf numFmtId="4" fontId="25" fillId="62" borderId="64" applyNumberFormat="0" applyProtection="0">
      <alignment horizontal="left" vertical="center" indent="1"/>
    </xf>
    <xf numFmtId="4" fontId="25" fillId="64" borderId="64" applyNumberFormat="0" applyProtection="0">
      <alignment horizontal="left" vertical="center" indent="1"/>
    </xf>
    <xf numFmtId="4" fontId="25" fillId="64" borderId="64" applyNumberFormat="0" applyProtection="0">
      <alignment horizontal="left" vertical="center" indent="1"/>
    </xf>
    <xf numFmtId="189" fontId="19" fillId="64" borderId="64" applyNumberFormat="0" applyProtection="0">
      <alignment horizontal="left" vertical="center" indent="1"/>
    </xf>
    <xf numFmtId="189" fontId="19" fillId="64" borderId="64" applyNumberFormat="0" applyProtection="0">
      <alignment horizontal="left" vertical="center" indent="1"/>
    </xf>
    <xf numFmtId="189" fontId="19" fillId="64" borderId="64" applyNumberFormat="0" applyProtection="0">
      <alignment horizontal="left" vertical="center" indent="1"/>
    </xf>
    <xf numFmtId="189" fontId="19" fillId="64" borderId="64" applyNumberFormat="0" applyProtection="0">
      <alignment horizontal="left" vertical="center" indent="1"/>
    </xf>
    <xf numFmtId="189" fontId="19" fillId="65" borderId="64" applyNumberFormat="0" applyProtection="0">
      <alignment horizontal="left" vertical="center" indent="1"/>
    </xf>
    <xf numFmtId="189" fontId="19" fillId="65" borderId="64" applyNumberFormat="0" applyProtection="0">
      <alignment horizontal="left" vertical="center" indent="1"/>
    </xf>
    <xf numFmtId="189" fontId="19" fillId="65" borderId="64" applyNumberFormat="0" applyProtection="0">
      <alignment horizontal="left" vertical="center" indent="1"/>
    </xf>
    <xf numFmtId="189" fontId="19" fillId="65" borderId="64" applyNumberFormat="0" applyProtection="0">
      <alignment horizontal="left" vertical="center" indent="1"/>
    </xf>
    <xf numFmtId="189" fontId="19" fillId="8" borderId="64" applyNumberFormat="0" applyProtection="0">
      <alignment horizontal="left" vertical="center" indent="1"/>
    </xf>
    <xf numFmtId="189" fontId="19" fillId="8" borderId="64" applyNumberFormat="0" applyProtection="0">
      <alignment horizontal="left" vertical="center" indent="1"/>
    </xf>
    <xf numFmtId="189" fontId="19" fillId="8" borderId="64" applyNumberFormat="0" applyProtection="0">
      <alignment horizontal="left" vertical="center" indent="1"/>
    </xf>
    <xf numFmtId="189" fontId="19" fillId="8" borderId="64" applyNumberFormat="0" applyProtection="0">
      <alignment horizontal="left" vertical="center" indent="1"/>
    </xf>
    <xf numFmtId="189" fontId="19" fillId="51" borderId="64" applyNumberFormat="0" applyProtection="0">
      <alignment horizontal="left" vertical="center" indent="1"/>
    </xf>
    <xf numFmtId="189" fontId="19" fillId="51" borderId="64" applyNumberFormat="0" applyProtection="0">
      <alignment horizontal="left" vertical="center" indent="1"/>
    </xf>
    <xf numFmtId="189" fontId="19" fillId="51" borderId="64" applyNumberFormat="0" applyProtection="0">
      <alignment horizontal="left" vertical="center" indent="1"/>
    </xf>
    <xf numFmtId="189" fontId="19" fillId="51" borderId="64" applyNumberFormat="0" applyProtection="0">
      <alignment horizontal="left" vertical="center" indent="1"/>
    </xf>
    <xf numFmtId="4" fontId="103" fillId="66" borderId="64" applyNumberFormat="0" applyProtection="0">
      <alignment vertical="center"/>
    </xf>
    <xf numFmtId="4" fontId="103" fillId="66" borderId="64" applyNumberFormat="0" applyProtection="0">
      <alignment vertical="center"/>
    </xf>
    <xf numFmtId="4" fontId="106" fillId="66" borderId="64" applyNumberFormat="0" applyProtection="0">
      <alignment vertical="center"/>
    </xf>
    <xf numFmtId="4" fontId="106" fillId="66" borderId="64" applyNumberFormat="0" applyProtection="0">
      <alignment vertical="center"/>
    </xf>
    <xf numFmtId="4" fontId="103" fillId="66" borderId="64" applyNumberFormat="0" applyProtection="0">
      <alignment horizontal="left" vertical="center" indent="1"/>
    </xf>
    <xf numFmtId="4" fontId="103" fillId="66" borderId="64" applyNumberFormat="0" applyProtection="0">
      <alignment horizontal="left" vertical="center" indent="1"/>
    </xf>
    <xf numFmtId="4" fontId="103" fillId="66" borderId="64" applyNumberFormat="0" applyProtection="0">
      <alignment horizontal="left" vertical="center" indent="1"/>
    </xf>
    <xf numFmtId="4" fontId="103" fillId="66" borderId="64" applyNumberFormat="0" applyProtection="0">
      <alignment horizontal="left" vertical="center" indent="1"/>
    </xf>
    <xf numFmtId="4" fontId="103" fillId="62" borderId="64" applyNumberFormat="0" applyProtection="0">
      <alignment horizontal="right" vertical="center"/>
    </xf>
    <xf numFmtId="4" fontId="103" fillId="62" borderId="64" applyNumberFormat="0" applyProtection="0">
      <alignment horizontal="right" vertical="center"/>
    </xf>
    <xf numFmtId="4" fontId="106" fillId="62" borderId="64" applyNumberFormat="0" applyProtection="0">
      <alignment horizontal="right" vertical="center"/>
    </xf>
    <xf numFmtId="4" fontId="106" fillId="62" borderId="64" applyNumberFormat="0" applyProtection="0">
      <alignment horizontal="right" vertical="center"/>
    </xf>
    <xf numFmtId="189" fontId="19" fillId="51" borderId="64" applyNumberFormat="0" applyProtection="0">
      <alignment horizontal="left" vertical="center" indent="1"/>
    </xf>
    <xf numFmtId="189" fontId="19" fillId="51" borderId="64" applyNumberFormat="0" applyProtection="0">
      <alignment horizontal="left" vertical="center" indent="1"/>
    </xf>
    <xf numFmtId="189" fontId="19" fillId="51" borderId="64" applyNumberFormat="0" applyProtection="0">
      <alignment horizontal="left" vertical="center" indent="1"/>
    </xf>
    <xf numFmtId="189" fontId="19" fillId="51" borderId="64" applyNumberFormat="0" applyProtection="0">
      <alignment horizontal="left" vertical="center" indent="1"/>
    </xf>
    <xf numFmtId="4" fontId="109" fillId="62" borderId="64" applyNumberFormat="0" applyProtection="0">
      <alignment horizontal="right" vertical="center"/>
    </xf>
    <xf numFmtId="4" fontId="109" fillId="62" borderId="64" applyNumberFormat="0" applyProtection="0">
      <alignment horizontal="right" vertical="center"/>
    </xf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76" fillId="16" borderId="66" applyNumberFormat="0" applyAlignment="0" applyProtection="0"/>
    <xf numFmtId="189" fontId="76" fillId="16" borderId="66" applyNumberFormat="0" applyAlignment="0" applyProtection="0"/>
    <xf numFmtId="189" fontId="76" fillId="22" borderId="66" applyNumberFormat="0" applyAlignment="0" applyProtection="0"/>
    <xf numFmtId="189" fontId="76" fillId="22" borderId="66" applyNumberFormat="0" applyAlignment="0" applyProtection="0"/>
    <xf numFmtId="189" fontId="76" fillId="16" borderId="66" applyNumberFormat="0" applyAlignment="0" applyProtection="0"/>
    <xf numFmtId="189" fontId="76" fillId="16" borderId="66" applyNumberFormat="0" applyAlignment="0" applyProtection="0"/>
    <xf numFmtId="189" fontId="76" fillId="22" borderId="66" applyNumberFormat="0" applyAlignment="0" applyProtection="0"/>
    <xf numFmtId="189" fontId="76" fillId="16" borderId="66" applyNumberFormat="0" applyAlignment="0" applyProtection="0"/>
    <xf numFmtId="189" fontId="76" fillId="22" borderId="66" applyNumberFormat="0" applyAlignment="0" applyProtection="0"/>
    <xf numFmtId="189" fontId="76" fillId="16" borderId="66" applyNumberFormat="0" applyAlignment="0" applyProtection="0"/>
    <xf numFmtId="189" fontId="76" fillId="16" borderId="66" applyNumberFormat="0" applyAlignment="0" applyProtection="0"/>
    <xf numFmtId="189" fontId="76" fillId="16" borderId="66" applyNumberFormat="0" applyAlignment="0" applyProtection="0"/>
    <xf numFmtId="189" fontId="76" fillId="22" borderId="66" applyNumberFormat="0" applyAlignment="0" applyProtection="0"/>
    <xf numFmtId="189" fontId="76" fillId="22" borderId="66" applyNumberFormat="0" applyAlignment="0" applyProtection="0"/>
    <xf numFmtId="189" fontId="76" fillId="16" borderId="66" applyNumberFormat="0" applyAlignment="0" applyProtection="0"/>
    <xf numFmtId="189" fontId="76" fillId="16" borderId="66" applyNumberFormat="0" applyAlignment="0" applyProtection="0"/>
    <xf numFmtId="189" fontId="76" fillId="16" borderId="66" applyNumberFormat="0" applyAlignment="0" applyProtection="0"/>
    <xf numFmtId="189" fontId="76" fillId="16" borderId="66" applyNumberFormat="0" applyAlignment="0" applyProtection="0"/>
    <xf numFmtId="189" fontId="76" fillId="16" borderId="66" applyNumberFormat="0" applyAlignment="0" applyProtection="0"/>
    <xf numFmtId="189" fontId="76" fillId="16" borderId="66" applyNumberFormat="0" applyAlignment="0" applyProtection="0"/>
    <xf numFmtId="189" fontId="76" fillId="16" borderId="66" applyNumberFormat="0" applyAlignment="0" applyProtection="0"/>
    <xf numFmtId="189" fontId="76" fillId="16" borderId="66" applyNumberFormat="0" applyAlignment="0" applyProtection="0"/>
    <xf numFmtId="189" fontId="76" fillId="16" borderId="66" applyNumberFormat="0" applyAlignment="0" applyProtection="0"/>
    <xf numFmtId="189" fontId="76" fillId="16" borderId="66" applyNumberFormat="0" applyAlignment="0" applyProtection="0"/>
    <xf numFmtId="189" fontId="76" fillId="16" borderId="66" applyNumberFormat="0" applyAlignment="0" applyProtection="0"/>
    <xf numFmtId="189" fontId="76" fillId="16" borderId="66" applyNumberFormat="0" applyAlignment="0" applyProtection="0"/>
    <xf numFmtId="189" fontId="76" fillId="16" borderId="66" applyNumberFormat="0" applyAlignment="0" applyProtection="0"/>
    <xf numFmtId="189" fontId="76" fillId="16" borderId="66" applyNumberFormat="0" applyAlignment="0" applyProtection="0"/>
    <xf numFmtId="189" fontId="76" fillId="16" borderId="66" applyNumberFormat="0" applyAlignment="0" applyProtection="0"/>
    <xf numFmtId="189" fontId="76" fillId="16" borderId="66" applyNumberFormat="0" applyAlignment="0" applyProtection="0"/>
    <xf numFmtId="189" fontId="76" fillId="16" borderId="66" applyNumberFormat="0" applyAlignment="0" applyProtection="0"/>
    <xf numFmtId="189" fontId="76" fillId="16" borderId="66" applyNumberFormat="0" applyAlignment="0" applyProtection="0"/>
    <xf numFmtId="189" fontId="76" fillId="16" borderId="66" applyNumberFormat="0" applyAlignment="0" applyProtection="0"/>
    <xf numFmtId="189" fontId="76" fillId="16" borderId="66" applyNumberFormat="0" applyAlignment="0" applyProtection="0"/>
    <xf numFmtId="189" fontId="76" fillId="16" borderId="66" applyNumberFormat="0" applyAlignment="0" applyProtection="0"/>
    <xf numFmtId="189" fontId="76" fillId="16" borderId="66" applyNumberFormat="0" applyAlignment="0" applyProtection="0"/>
    <xf numFmtId="189" fontId="76" fillId="16" borderId="66" applyNumberFormat="0" applyAlignment="0" applyProtection="0"/>
    <xf numFmtId="189" fontId="76" fillId="16" borderId="66" applyNumberFormat="0" applyAlignment="0" applyProtection="0"/>
    <xf numFmtId="189" fontId="76" fillId="16" borderId="66" applyNumberFormat="0" applyAlignment="0" applyProtection="0"/>
    <xf numFmtId="189" fontId="76" fillId="16" borderId="66" applyNumberFormat="0" applyAlignment="0" applyProtection="0"/>
    <xf numFmtId="189" fontId="76" fillId="16" borderId="66" applyNumberFormat="0" applyAlignment="0" applyProtection="0"/>
    <xf numFmtId="189" fontId="76" fillId="16" borderId="66" applyNumberFormat="0" applyAlignment="0" applyProtection="0"/>
    <xf numFmtId="189" fontId="87" fillId="43" borderId="64" applyNumberFormat="0" applyAlignment="0" applyProtection="0"/>
    <xf numFmtId="189" fontId="87" fillId="43" borderId="64" applyNumberFormat="0" applyAlignment="0" applyProtection="0"/>
    <xf numFmtId="189" fontId="87" fillId="78" borderId="64" applyNumberFormat="0" applyAlignment="0" applyProtection="0"/>
    <xf numFmtId="189" fontId="87" fillId="78" borderId="64" applyNumberFormat="0" applyAlignment="0" applyProtection="0"/>
    <xf numFmtId="189" fontId="87" fillId="43" borderId="64" applyNumberFormat="0" applyAlignment="0" applyProtection="0"/>
    <xf numFmtId="189" fontId="87" fillId="43" borderId="64" applyNumberFormat="0" applyAlignment="0" applyProtection="0"/>
    <xf numFmtId="189" fontId="87" fillId="78" borderId="64" applyNumberFormat="0" applyAlignment="0" applyProtection="0"/>
    <xf numFmtId="189" fontId="87" fillId="43" borderId="64" applyNumberFormat="0" applyAlignment="0" applyProtection="0"/>
    <xf numFmtId="189" fontId="87" fillId="78" borderId="64" applyNumberFormat="0" applyAlignment="0" applyProtection="0"/>
    <xf numFmtId="189" fontId="87" fillId="43" borderId="64" applyNumberFormat="0" applyAlignment="0" applyProtection="0"/>
    <xf numFmtId="189" fontId="87" fillId="43" borderId="64" applyNumberFormat="0" applyAlignment="0" applyProtection="0"/>
    <xf numFmtId="189" fontId="87" fillId="43" borderId="64" applyNumberFormat="0" applyAlignment="0" applyProtection="0"/>
    <xf numFmtId="189" fontId="87" fillId="78" borderId="64" applyNumberFormat="0" applyAlignment="0" applyProtection="0"/>
    <xf numFmtId="189" fontId="87" fillId="78" borderId="64" applyNumberFormat="0" applyAlignment="0" applyProtection="0"/>
    <xf numFmtId="189" fontId="87" fillId="43" borderId="64" applyNumberFormat="0" applyAlignment="0" applyProtection="0"/>
    <xf numFmtId="189" fontId="87" fillId="43" borderId="64" applyNumberFormat="0" applyAlignment="0" applyProtection="0"/>
    <xf numFmtId="189" fontId="87" fillId="43" borderId="64" applyNumberFormat="0" applyAlignment="0" applyProtection="0"/>
    <xf numFmtId="189" fontId="87" fillId="43" borderId="64" applyNumberFormat="0" applyAlignment="0" applyProtection="0"/>
    <xf numFmtId="189" fontId="87" fillId="43" borderId="64" applyNumberFormat="0" applyAlignment="0" applyProtection="0"/>
    <xf numFmtId="189" fontId="87" fillId="43" borderId="64" applyNumberFormat="0" applyAlignment="0" applyProtection="0"/>
    <xf numFmtId="189" fontId="87" fillId="43" borderId="64" applyNumberFormat="0" applyAlignment="0" applyProtection="0"/>
    <xf numFmtId="189" fontId="87" fillId="43" borderId="64" applyNumberFormat="0" applyAlignment="0" applyProtection="0"/>
    <xf numFmtId="189" fontId="87" fillId="43" borderId="64" applyNumberFormat="0" applyAlignment="0" applyProtection="0"/>
    <xf numFmtId="189" fontId="87" fillId="43" borderId="64" applyNumberFormat="0" applyAlignment="0" applyProtection="0"/>
    <xf numFmtId="189" fontId="87" fillId="43" borderId="64" applyNumberFormat="0" applyAlignment="0" applyProtection="0"/>
    <xf numFmtId="189" fontId="87" fillId="43" borderId="64" applyNumberFormat="0" applyAlignment="0" applyProtection="0"/>
    <xf numFmtId="189" fontId="87" fillId="43" borderId="64" applyNumberFormat="0" applyAlignment="0" applyProtection="0"/>
    <xf numFmtId="189" fontId="87" fillId="43" borderId="64" applyNumberFormat="0" applyAlignment="0" applyProtection="0"/>
    <xf numFmtId="189" fontId="87" fillId="43" borderId="64" applyNumberFormat="0" applyAlignment="0" applyProtection="0"/>
    <xf numFmtId="189" fontId="87" fillId="43" borderId="64" applyNumberFormat="0" applyAlignment="0" applyProtection="0"/>
    <xf numFmtId="189" fontId="87" fillId="43" borderId="64" applyNumberFormat="0" applyAlignment="0" applyProtection="0"/>
    <xf numFmtId="189" fontId="87" fillId="43" borderId="64" applyNumberFormat="0" applyAlignment="0" applyProtection="0"/>
    <xf numFmtId="189" fontId="87" fillId="43" borderId="64" applyNumberFormat="0" applyAlignment="0" applyProtection="0"/>
    <xf numFmtId="189" fontId="87" fillId="43" borderId="64" applyNumberFormat="0" applyAlignment="0" applyProtection="0"/>
    <xf numFmtId="189" fontId="87" fillId="43" borderId="64" applyNumberFormat="0" applyAlignment="0" applyProtection="0"/>
    <xf numFmtId="189" fontId="87" fillId="43" borderId="64" applyNumberFormat="0" applyAlignment="0" applyProtection="0"/>
    <xf numFmtId="189" fontId="87" fillId="43" borderId="64" applyNumberFormat="0" applyAlignment="0" applyProtection="0"/>
    <xf numFmtId="189" fontId="87" fillId="43" borderId="64" applyNumberFormat="0" applyAlignment="0" applyProtection="0"/>
    <xf numFmtId="189" fontId="87" fillId="43" borderId="64" applyNumberFormat="0" applyAlignment="0" applyProtection="0"/>
    <xf numFmtId="189" fontId="87" fillId="43" borderId="64" applyNumberFormat="0" applyAlignment="0" applyProtection="0"/>
    <xf numFmtId="189" fontId="87" fillId="43" borderId="64" applyNumberFormat="0" applyAlignment="0" applyProtection="0"/>
    <xf numFmtId="189" fontId="87" fillId="43" borderId="64" applyNumberFormat="0" applyAlignment="0" applyProtection="0"/>
    <xf numFmtId="189" fontId="39" fillId="43" borderId="66" applyNumberFormat="0" applyAlignment="0" applyProtection="0"/>
    <xf numFmtId="189" fontId="39" fillId="43" borderId="66" applyNumberFormat="0" applyAlignment="0" applyProtection="0"/>
    <xf numFmtId="189" fontId="39" fillId="78" borderId="66" applyNumberFormat="0" applyAlignment="0" applyProtection="0"/>
    <xf numFmtId="189" fontId="39" fillId="78" borderId="66" applyNumberFormat="0" applyAlignment="0" applyProtection="0"/>
    <xf numFmtId="189" fontId="39" fillId="43" borderId="66" applyNumberFormat="0" applyAlignment="0" applyProtection="0"/>
    <xf numFmtId="189" fontId="39" fillId="43" borderId="66" applyNumberFormat="0" applyAlignment="0" applyProtection="0"/>
    <xf numFmtId="189" fontId="39" fillId="78" borderId="66" applyNumberFormat="0" applyAlignment="0" applyProtection="0"/>
    <xf numFmtId="189" fontId="39" fillId="43" borderId="66" applyNumberFormat="0" applyAlignment="0" applyProtection="0"/>
    <xf numFmtId="189" fontId="39" fillId="78" borderId="66" applyNumberFormat="0" applyAlignment="0" applyProtection="0"/>
    <xf numFmtId="189" fontId="39" fillId="43" borderId="66" applyNumberFormat="0" applyAlignment="0" applyProtection="0"/>
    <xf numFmtId="189" fontId="39" fillId="43" borderId="66" applyNumberFormat="0" applyAlignment="0" applyProtection="0"/>
    <xf numFmtId="189" fontId="39" fillId="43" borderId="66" applyNumberFormat="0" applyAlignment="0" applyProtection="0"/>
    <xf numFmtId="189" fontId="39" fillId="78" borderId="66" applyNumberFormat="0" applyAlignment="0" applyProtection="0"/>
    <xf numFmtId="189" fontId="39" fillId="78" borderId="66" applyNumberFormat="0" applyAlignment="0" applyProtection="0"/>
    <xf numFmtId="189" fontId="39" fillId="43" borderId="66" applyNumberFormat="0" applyAlignment="0" applyProtection="0"/>
    <xf numFmtId="189" fontId="39" fillId="43" borderId="66" applyNumberFormat="0" applyAlignment="0" applyProtection="0"/>
    <xf numFmtId="189" fontId="39" fillId="43" borderId="66" applyNumberFormat="0" applyAlignment="0" applyProtection="0"/>
    <xf numFmtId="189" fontId="39" fillId="43" borderId="66" applyNumberFormat="0" applyAlignment="0" applyProtection="0"/>
    <xf numFmtId="189" fontId="39" fillId="43" borderId="66" applyNumberFormat="0" applyAlignment="0" applyProtection="0"/>
    <xf numFmtId="189" fontId="39" fillId="43" borderId="66" applyNumberFormat="0" applyAlignment="0" applyProtection="0"/>
    <xf numFmtId="189" fontId="39" fillId="43" borderId="66" applyNumberFormat="0" applyAlignment="0" applyProtection="0"/>
    <xf numFmtId="189" fontId="39" fillId="43" borderId="66" applyNumberFormat="0" applyAlignment="0" applyProtection="0"/>
    <xf numFmtId="189" fontId="39" fillId="43" borderId="66" applyNumberFormat="0" applyAlignment="0" applyProtection="0"/>
    <xf numFmtId="189" fontId="39" fillId="43" borderId="66" applyNumberFormat="0" applyAlignment="0" applyProtection="0"/>
    <xf numFmtId="189" fontId="39" fillId="43" borderId="66" applyNumberFormat="0" applyAlignment="0" applyProtection="0"/>
    <xf numFmtId="189" fontId="39" fillId="43" borderId="66" applyNumberFormat="0" applyAlignment="0" applyProtection="0"/>
    <xf numFmtId="189" fontId="39" fillId="43" borderId="66" applyNumberFormat="0" applyAlignment="0" applyProtection="0"/>
    <xf numFmtId="189" fontId="39" fillId="43" borderId="66" applyNumberFormat="0" applyAlignment="0" applyProtection="0"/>
    <xf numFmtId="189" fontId="39" fillId="43" borderId="66" applyNumberFormat="0" applyAlignment="0" applyProtection="0"/>
    <xf numFmtId="189" fontId="39" fillId="43" borderId="66" applyNumberFormat="0" applyAlignment="0" applyProtection="0"/>
    <xf numFmtId="189" fontId="39" fillId="43" borderId="66" applyNumberFormat="0" applyAlignment="0" applyProtection="0"/>
    <xf numFmtId="189" fontId="39" fillId="43" borderId="66" applyNumberFormat="0" applyAlignment="0" applyProtection="0"/>
    <xf numFmtId="189" fontId="39" fillId="43" borderId="66" applyNumberFormat="0" applyAlignment="0" applyProtection="0"/>
    <xf numFmtId="189" fontId="39" fillId="43" borderId="66" applyNumberFormat="0" applyAlignment="0" applyProtection="0"/>
    <xf numFmtId="189" fontId="39" fillId="43" borderId="66" applyNumberFormat="0" applyAlignment="0" applyProtection="0"/>
    <xf numFmtId="189" fontId="39" fillId="43" borderId="66" applyNumberFormat="0" applyAlignment="0" applyProtection="0"/>
    <xf numFmtId="189" fontId="39" fillId="43" borderId="66" applyNumberFormat="0" applyAlignment="0" applyProtection="0"/>
    <xf numFmtId="189" fontId="39" fillId="43" borderId="66" applyNumberFormat="0" applyAlignment="0" applyProtection="0"/>
    <xf numFmtId="189" fontId="39" fillId="43" borderId="66" applyNumberFormat="0" applyAlignment="0" applyProtection="0"/>
    <xf numFmtId="189" fontId="39" fillId="43" borderId="66" applyNumberFormat="0" applyAlignment="0" applyProtection="0"/>
    <xf numFmtId="189" fontId="39" fillId="43" borderId="66" applyNumberFormat="0" applyAlignment="0" applyProtection="0"/>
    <xf numFmtId="189" fontId="39" fillId="43" borderId="66" applyNumberForma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3" fillId="0" borderId="0"/>
    <xf numFmtId="189" fontId="3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79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79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0" fontId="3" fillId="0" borderId="0"/>
    <xf numFmtId="0" fontId="3" fillId="0" borderId="0"/>
    <xf numFmtId="0" fontId="1" fillId="0" borderId="0"/>
    <xf numFmtId="0" fontId="19" fillId="0" borderId="0"/>
    <xf numFmtId="0" fontId="1" fillId="0" borderId="0"/>
    <xf numFmtId="0" fontId="4" fillId="0" borderId="0"/>
    <xf numFmtId="0" fontId="4" fillId="0" borderId="0"/>
    <xf numFmtId="0" fontId="19" fillId="0" borderId="0"/>
    <xf numFmtId="0" fontId="159" fillId="0" borderId="0"/>
    <xf numFmtId="0" fontId="4" fillId="0" borderId="0"/>
    <xf numFmtId="0" fontId="19" fillId="0" borderId="0"/>
    <xf numFmtId="9" fontId="19" fillId="0" borderId="0" applyFont="0" applyFill="0" applyBorder="0" applyAlignment="0" applyProtection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67" fontId="1" fillId="0" borderId="0" applyFont="0" applyFill="0" applyBorder="0" applyAlignment="0" applyProtection="0"/>
  </cellStyleXfs>
  <cellXfs count="598">
    <xf numFmtId="0" fontId="0" fillId="0" borderId="0" xfId="0"/>
    <xf numFmtId="0" fontId="8" fillId="0" borderId="0" xfId="0" applyFont="1" applyFill="1"/>
    <xf numFmtId="0" fontId="9" fillId="0" borderId="0" xfId="0" applyFont="1" applyFill="1"/>
    <xf numFmtId="0" fontId="8" fillId="0" borderId="0" xfId="0" applyFont="1" applyFill="1" applyAlignment="1">
      <alignment horizontal="right"/>
    </xf>
    <xf numFmtId="0" fontId="8" fillId="0" borderId="0" xfId="0" applyFont="1" applyFill="1" applyBorder="1" applyAlignment="1">
      <alignment vertical="top"/>
    </xf>
    <xf numFmtId="0" fontId="10" fillId="0" borderId="0" xfId="0" applyFont="1" applyFill="1" applyAlignment="1">
      <alignment horizontal="center"/>
    </xf>
    <xf numFmtId="0" fontId="9" fillId="0" borderId="0" xfId="0" applyFont="1" applyFill="1" applyBorder="1"/>
    <xf numFmtId="167" fontId="10" fillId="0" borderId="0" xfId="0" applyNumberFormat="1" applyFont="1" applyFill="1" applyAlignment="1">
      <alignment horizontal="center"/>
    </xf>
    <xf numFmtId="2" fontId="10" fillId="0" borderId="0" xfId="0" applyNumberFormat="1" applyFont="1" applyFill="1" applyAlignment="1">
      <alignment horizontal="center"/>
    </xf>
    <xf numFmtId="167" fontId="10" fillId="0" borderId="0" xfId="0" applyNumberFormat="1" applyFont="1" applyFill="1" applyBorder="1" applyAlignment="1">
      <alignment horizontal="center" vertical="center"/>
    </xf>
    <xf numFmtId="170" fontId="10" fillId="0" borderId="0" xfId="0" applyNumberFormat="1" applyFont="1" applyFill="1" applyBorder="1" applyAlignment="1">
      <alignment horizontal="center"/>
    </xf>
    <xf numFmtId="171" fontId="10" fillId="0" borderId="0" xfId="0" applyNumberFormat="1" applyFont="1" applyFill="1" applyBorder="1" applyAlignment="1">
      <alignment horizontal="center"/>
    </xf>
    <xf numFmtId="167" fontId="11" fillId="0" borderId="0" xfId="0" applyNumberFormat="1" applyFont="1" applyFill="1" applyBorder="1" applyAlignment="1">
      <alignment horizontal="center" vertical="center"/>
    </xf>
    <xf numFmtId="167" fontId="9" fillId="0" borderId="0" xfId="0" applyNumberFormat="1" applyFont="1" applyFill="1"/>
    <xf numFmtId="169" fontId="8" fillId="0" borderId="0" xfId="0" applyNumberFormat="1" applyFont="1" applyFill="1" applyAlignment="1">
      <alignment horizontal="right"/>
    </xf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167" fontId="8" fillId="0" borderId="0" xfId="0" applyNumberFormat="1" applyFont="1" applyFill="1" applyBorder="1" applyAlignment="1">
      <alignment horizontal="center" vertical="center"/>
    </xf>
    <xf numFmtId="167" fontId="9" fillId="0" borderId="0" xfId="0" applyNumberFormat="1" applyFont="1" applyFill="1" applyBorder="1"/>
    <xf numFmtId="167" fontId="8" fillId="0" borderId="0" xfId="0" applyNumberFormat="1" applyFont="1" applyFill="1" applyBorder="1" applyAlignment="1">
      <alignment horizontal="left"/>
    </xf>
    <xf numFmtId="0" fontId="0" fillId="0" borderId="0" xfId="0" applyFill="1"/>
    <xf numFmtId="43" fontId="0" fillId="0" borderId="0" xfId="0" applyNumberFormat="1" applyFill="1"/>
    <xf numFmtId="0" fontId="12" fillId="0" borderId="0" xfId="0" applyFont="1" applyFill="1"/>
    <xf numFmtId="0" fontId="4" fillId="0" borderId="0" xfId="0" applyFont="1" applyFill="1"/>
    <xf numFmtId="49" fontId="8" fillId="0" borderId="0" xfId="0" applyNumberFormat="1" applyFont="1"/>
    <xf numFmtId="0" fontId="12" fillId="0" borderId="0" xfId="0" applyFont="1" applyFill="1" applyAlignment="1">
      <alignment horizontal="right" vertical="top" wrapText="1"/>
    </xf>
    <xf numFmtId="0" fontId="3" fillId="0" borderId="0" xfId="0" applyFont="1" applyFill="1"/>
    <xf numFmtId="0" fontId="11" fillId="0" borderId="0" xfId="0" applyFont="1" applyFill="1" applyAlignment="1">
      <alignment horizontal="center" vertical="top" wrapText="1"/>
    </xf>
    <xf numFmtId="0" fontId="8" fillId="0" borderId="0" xfId="0" applyFont="1" applyFill="1" applyAlignment="1">
      <alignment horizontal="right" wrapText="1"/>
    </xf>
    <xf numFmtId="0" fontId="12" fillId="0" borderId="0" xfId="0" applyFont="1" applyFill="1" applyAlignment="1">
      <alignment horizontal="right"/>
    </xf>
    <xf numFmtId="49" fontId="8" fillId="0" borderId="2" xfId="0" applyNumberFormat="1" applyFont="1" applyBorder="1" applyAlignment="1">
      <alignment vertical="center"/>
    </xf>
    <xf numFmtId="49" fontId="8" fillId="0" borderId="8" xfId="0" applyNumberFormat="1" applyFont="1" applyBorder="1" applyAlignment="1">
      <alignment vertical="center"/>
    </xf>
    <xf numFmtId="0" fontId="8" fillId="0" borderId="4" xfId="0" applyFont="1" applyFill="1" applyBorder="1" applyAlignment="1">
      <alignment vertical="center"/>
    </xf>
    <xf numFmtId="49" fontId="11" fillId="6" borderId="10" xfId="0" applyNumberFormat="1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0" fontId="12" fillId="0" borderId="0" xfId="0" applyFont="1"/>
    <xf numFmtId="49" fontId="8" fillId="0" borderId="10" xfId="0" applyNumberFormat="1" applyFont="1" applyBorder="1" applyAlignment="1">
      <alignment vertical="center"/>
    </xf>
    <xf numFmtId="49" fontId="8" fillId="0" borderId="5" xfId="0" applyNumberFormat="1" applyFont="1" applyBorder="1" applyAlignment="1">
      <alignment vertical="center"/>
    </xf>
    <xf numFmtId="49" fontId="8" fillId="0" borderId="13" xfId="0" applyNumberFormat="1" applyFont="1" applyBorder="1" applyAlignment="1">
      <alignment vertical="center"/>
    </xf>
    <xf numFmtId="0" fontId="8" fillId="0" borderId="6" xfId="0" applyFont="1" applyBorder="1" applyAlignment="1">
      <alignment vertical="center"/>
    </xf>
    <xf numFmtId="49" fontId="12" fillId="0" borderId="0" xfId="0" applyNumberFormat="1" applyFont="1"/>
    <xf numFmtId="49" fontId="12" fillId="0" borderId="0" xfId="0" applyNumberFormat="1" applyFont="1" applyAlignment="1">
      <alignment horizontal="left" vertical="top"/>
    </xf>
    <xf numFmtId="49" fontId="11" fillId="6" borderId="44" xfId="0" applyNumberFormat="1" applyFont="1" applyFill="1" applyBorder="1" applyAlignment="1">
      <alignment horizontal="center" vertical="center" wrapText="1"/>
    </xf>
    <xf numFmtId="0" fontId="11" fillId="6" borderId="23" xfId="0" applyFont="1" applyFill="1" applyBorder="1" applyAlignment="1">
      <alignment horizontal="center" vertical="center" wrapText="1"/>
    </xf>
    <xf numFmtId="49" fontId="11" fillId="6" borderId="44" xfId="0" applyNumberFormat="1" applyFont="1" applyFill="1" applyBorder="1" applyAlignment="1">
      <alignment horizontal="center" vertical="center"/>
    </xf>
    <xf numFmtId="49" fontId="8" fillId="0" borderId="44" xfId="0" applyNumberFormat="1" applyFont="1" applyFill="1" applyBorder="1" applyAlignment="1">
      <alignment vertical="center"/>
    </xf>
    <xf numFmtId="165" fontId="8" fillId="0" borderId="23" xfId="0" applyNumberFormat="1" applyFont="1" applyFill="1" applyBorder="1" applyAlignment="1">
      <alignment vertical="center"/>
    </xf>
    <xf numFmtId="49" fontId="8" fillId="0" borderId="44" xfId="0" applyNumberFormat="1" applyFont="1" applyFill="1" applyBorder="1" applyAlignment="1">
      <alignment vertical="center" wrapText="1"/>
    </xf>
    <xf numFmtId="49" fontId="15" fillId="0" borderId="44" xfId="0" applyNumberFormat="1" applyFont="1" applyFill="1" applyBorder="1" applyAlignment="1">
      <alignment vertical="center"/>
    </xf>
    <xf numFmtId="49" fontId="8" fillId="0" borderId="44" xfId="0" applyNumberFormat="1" applyFont="1" applyBorder="1" applyAlignment="1">
      <alignment vertical="center"/>
    </xf>
    <xf numFmtId="0" fontId="8" fillId="0" borderId="45" xfId="0" applyFont="1" applyBorder="1" applyAlignment="1">
      <alignment vertical="center"/>
    </xf>
    <xf numFmtId="169" fontId="172" fillId="0" borderId="0" xfId="3" applyNumberFormat="1" applyFont="1" applyFill="1"/>
    <xf numFmtId="0" fontId="12" fillId="0" borderId="0" xfId="5" applyFont="1" applyFill="1" applyAlignment="1">
      <alignment horizontal="right"/>
    </xf>
    <xf numFmtId="169" fontId="172" fillId="0" borderId="0" xfId="5" applyNumberFormat="1" applyFont="1" applyFill="1" applyAlignment="1">
      <alignment horizontal="right"/>
    </xf>
    <xf numFmtId="0" fontId="3" fillId="0" borderId="0" xfId="5" applyFont="1" applyFill="1" applyBorder="1" applyAlignment="1">
      <alignment horizontal="right"/>
    </xf>
    <xf numFmtId="169" fontId="3" fillId="0" borderId="0" xfId="6" applyNumberFormat="1" applyFont="1" applyFill="1" applyAlignment="1">
      <alignment horizontal="right"/>
    </xf>
    <xf numFmtId="49" fontId="175" fillId="0" borderId="2" xfId="37459" applyNumberFormat="1" applyFont="1" applyFill="1" applyBorder="1" applyAlignment="1">
      <alignment horizontal="center" vertical="center" wrapText="1"/>
    </xf>
    <xf numFmtId="0" fontId="175" fillId="0" borderId="14" xfId="37459" applyFont="1" applyFill="1" applyBorder="1" applyAlignment="1">
      <alignment horizontal="left" vertical="center" wrapText="1"/>
    </xf>
    <xf numFmtId="167" fontId="175" fillId="0" borderId="2" xfId="37459" applyNumberFormat="1" applyFont="1" applyFill="1" applyBorder="1" applyAlignment="1">
      <alignment horizontal="right" vertical="center" wrapText="1"/>
    </xf>
    <xf numFmtId="49" fontId="2" fillId="0" borderId="0" xfId="37459" applyNumberFormat="1" applyFont="1" applyFill="1" applyAlignment="1">
      <alignment horizontal="center" vertical="center" wrapText="1"/>
    </xf>
    <xf numFmtId="167" fontId="175" fillId="0" borderId="0" xfId="37459" applyNumberFormat="1" applyFont="1" applyFill="1" applyBorder="1" applyAlignment="1">
      <alignment horizontal="right" vertical="center" wrapText="1"/>
    </xf>
    <xf numFmtId="169" fontId="2" fillId="0" borderId="0" xfId="37459" applyNumberFormat="1" applyFont="1" applyFill="1" applyAlignment="1">
      <alignment horizontal="center" vertical="center" wrapText="1"/>
    </xf>
    <xf numFmtId="0" fontId="172" fillId="0" borderId="0" xfId="3" applyFont="1" applyFill="1"/>
    <xf numFmtId="0" fontId="4" fillId="0" borderId="0" xfId="3" applyFill="1"/>
    <xf numFmtId="169" fontId="172" fillId="0" borderId="0" xfId="3" applyNumberFormat="1" applyFont="1" applyFill="1" applyAlignment="1">
      <alignment horizontal="right"/>
    </xf>
    <xf numFmtId="169" fontId="173" fillId="0" borderId="0" xfId="3" applyNumberFormat="1" applyFont="1" applyFill="1" applyAlignment="1">
      <alignment horizontal="right"/>
    </xf>
    <xf numFmtId="0" fontId="156" fillId="0" borderId="0" xfId="34863" applyFill="1"/>
    <xf numFmtId="169" fontId="4" fillId="0" borderId="0" xfId="3" applyNumberFormat="1" applyFill="1"/>
    <xf numFmtId="1" fontId="172" fillId="0" borderId="0" xfId="17621" applyNumberFormat="1" applyFont="1" applyFill="1"/>
    <xf numFmtId="0" fontId="172" fillId="0" borderId="0" xfId="17621" applyFont="1" applyFill="1"/>
    <xf numFmtId="0" fontId="12" fillId="0" borderId="0" xfId="17621" applyFont="1" applyFill="1"/>
    <xf numFmtId="0" fontId="13" fillId="0" borderId="0" xfId="17621" applyFont="1" applyFill="1"/>
    <xf numFmtId="43" fontId="172" fillId="0" borderId="0" xfId="17621" applyNumberFormat="1" applyFont="1" applyFill="1"/>
    <xf numFmtId="43" fontId="12" fillId="0" borderId="0" xfId="17621" applyNumberFormat="1" applyFont="1" applyFill="1"/>
    <xf numFmtId="43" fontId="12" fillId="0" borderId="0" xfId="17621" applyNumberFormat="1" applyFont="1" applyFill="1" applyAlignment="1"/>
    <xf numFmtId="43" fontId="12" fillId="0" borderId="0" xfId="17621" applyNumberFormat="1" applyFont="1" applyFill="1" applyAlignment="1">
      <alignment horizontal="right"/>
    </xf>
    <xf numFmtId="43" fontId="3" fillId="0" borderId="0" xfId="5" applyNumberFormat="1" applyFont="1" applyFill="1" applyBorder="1" applyAlignment="1">
      <alignment wrapText="1"/>
    </xf>
    <xf numFmtId="43" fontId="3" fillId="0" borderId="0" xfId="5" applyNumberFormat="1" applyFont="1" applyFill="1" applyBorder="1" applyAlignment="1">
      <alignment horizontal="right"/>
    </xf>
    <xf numFmtId="43" fontId="3" fillId="0" borderId="0" xfId="5" applyNumberFormat="1" applyFont="1" applyFill="1" applyAlignment="1">
      <alignment horizontal="right"/>
    </xf>
    <xf numFmtId="43" fontId="3" fillId="0" borderId="0" xfId="6" applyNumberFormat="1" applyFont="1" applyFill="1" applyAlignment="1">
      <alignment horizontal="right"/>
    </xf>
    <xf numFmtId="43" fontId="178" fillId="0" borderId="0" xfId="17621" applyNumberFormat="1" applyFont="1" applyFill="1" applyAlignment="1">
      <alignment horizontal="center"/>
    </xf>
    <xf numFmtId="43" fontId="4" fillId="0" borderId="0" xfId="17621" applyNumberFormat="1" applyFont="1" applyFill="1"/>
    <xf numFmtId="1" fontId="3" fillId="0" borderId="0" xfId="17621" applyNumberFormat="1" applyFont="1" applyFill="1" applyAlignment="1">
      <alignment horizontal="center"/>
    </xf>
    <xf numFmtId="169" fontId="3" fillId="0" borderId="0" xfId="17621" applyNumberFormat="1" applyFont="1" applyFill="1" applyAlignment="1">
      <alignment horizontal="center"/>
    </xf>
    <xf numFmtId="43" fontId="3" fillId="0" borderId="0" xfId="17621" applyNumberFormat="1" applyFont="1" applyFill="1" applyAlignment="1">
      <alignment horizontal="center"/>
    </xf>
    <xf numFmtId="0" fontId="11" fillId="5" borderId="43" xfId="17621" applyFont="1" applyFill="1" applyBorder="1" applyAlignment="1">
      <alignment horizontal="center" vertical="center" wrapText="1"/>
    </xf>
    <xf numFmtId="0" fontId="8" fillId="0" borderId="43" xfId="17621" applyFont="1" applyFill="1" applyBorder="1" applyAlignment="1">
      <alignment horizontal="left" vertical="center" wrapText="1"/>
    </xf>
    <xf numFmtId="0" fontId="11" fillId="4" borderId="43" xfId="17621" applyFont="1" applyFill="1" applyBorder="1" applyAlignment="1">
      <alignment horizontal="left" vertical="center" wrapText="1"/>
    </xf>
    <xf numFmtId="0" fontId="11" fillId="0" borderId="43" xfId="17621" applyFont="1" applyFill="1" applyBorder="1" applyAlignment="1">
      <alignment horizontal="left" vertical="center" wrapText="1"/>
    </xf>
    <xf numFmtId="0" fontId="11" fillId="5" borderId="43" xfId="10838" applyFont="1" applyFill="1" applyBorder="1" applyAlignment="1">
      <alignment horizontal="center" vertical="center" wrapText="1"/>
    </xf>
    <xf numFmtId="167" fontId="11" fillId="5" borderId="43" xfId="17621" applyNumberFormat="1" applyFont="1" applyFill="1" applyBorder="1" applyAlignment="1">
      <alignment horizontal="center" vertical="center"/>
    </xf>
    <xf numFmtId="167" fontId="8" fillId="3" borderId="43" xfId="17621" applyNumberFormat="1" applyFont="1" applyFill="1" applyBorder="1" applyAlignment="1">
      <alignment horizontal="center" vertical="center"/>
    </xf>
    <xf numFmtId="167" fontId="11" fillId="0" borderId="43" xfId="17621" applyNumberFormat="1" applyFont="1" applyBorder="1" applyAlignment="1">
      <alignment horizontal="center" vertical="center"/>
    </xf>
    <xf numFmtId="167" fontId="11" fillId="0" borderId="43" xfId="17621" applyNumberFormat="1" applyFont="1" applyFill="1" applyBorder="1" applyAlignment="1">
      <alignment horizontal="center" vertical="center"/>
    </xf>
    <xf numFmtId="0" fontId="11" fillId="0" borderId="43" xfId="17621" applyFont="1" applyFill="1" applyBorder="1" applyAlignment="1">
      <alignment horizontal="center" vertical="center"/>
    </xf>
    <xf numFmtId="167" fontId="11" fillId="0" borderId="67" xfId="17621" applyNumberFormat="1" applyFont="1" applyFill="1" applyBorder="1" applyAlignment="1">
      <alignment horizontal="center" vertical="center"/>
    </xf>
    <xf numFmtId="0" fontId="8" fillId="0" borderId="67" xfId="17621" applyFont="1" applyFill="1" applyBorder="1" applyAlignment="1">
      <alignment horizontal="left" vertical="center" wrapText="1"/>
    </xf>
    <xf numFmtId="167" fontId="8" fillId="3" borderId="67" xfId="17621" applyNumberFormat="1" applyFont="1" applyFill="1" applyBorder="1" applyAlignment="1">
      <alignment horizontal="center" vertical="center"/>
    </xf>
    <xf numFmtId="167" fontId="11" fillId="5" borderId="67" xfId="17621" applyNumberFormat="1" applyFont="1" applyFill="1" applyBorder="1" applyAlignment="1">
      <alignment horizontal="center" vertical="center"/>
    </xf>
    <xf numFmtId="1" fontId="11" fillId="0" borderId="43" xfId="17621" applyNumberFormat="1" applyFont="1" applyFill="1" applyBorder="1" applyAlignment="1">
      <alignment horizontal="center" vertical="center"/>
    </xf>
    <xf numFmtId="43" fontId="11" fillId="5" borderId="43" xfId="17621" applyNumberFormat="1" applyFont="1" applyFill="1" applyBorder="1" applyAlignment="1">
      <alignment horizontal="center" vertical="center"/>
    </xf>
    <xf numFmtId="43" fontId="11" fillId="0" borderId="43" xfId="17621" applyNumberFormat="1" applyFont="1" applyFill="1" applyBorder="1" applyAlignment="1">
      <alignment horizontal="center" vertical="center"/>
    </xf>
    <xf numFmtId="1" fontId="11" fillId="0" borderId="67" xfId="17621" applyNumberFormat="1" applyFont="1" applyFill="1" applyBorder="1" applyAlignment="1">
      <alignment horizontal="center" vertical="center"/>
    </xf>
    <xf numFmtId="43" fontId="11" fillId="0" borderId="67" xfId="17621" applyNumberFormat="1" applyFont="1" applyFill="1" applyBorder="1" applyAlignment="1">
      <alignment horizontal="center" vertical="center"/>
    </xf>
    <xf numFmtId="1" fontId="11" fillId="88" borderId="43" xfId="17621" applyNumberFormat="1" applyFont="1" applyFill="1" applyBorder="1" applyAlignment="1">
      <alignment horizontal="center" vertical="center"/>
    </xf>
    <xf numFmtId="167" fontId="11" fillId="88" borderId="43" xfId="17621" applyNumberFormat="1" applyFont="1" applyFill="1" applyBorder="1" applyAlignment="1">
      <alignment horizontal="center" vertical="center" wrapText="1"/>
    </xf>
    <xf numFmtId="167" fontId="11" fillId="88" borderId="43" xfId="17621" applyNumberFormat="1" applyFont="1" applyFill="1" applyBorder="1" applyAlignment="1">
      <alignment horizontal="center" vertical="center"/>
    </xf>
    <xf numFmtId="1" fontId="11" fillId="89" borderId="43" xfId="17621" applyNumberFormat="1" applyFont="1" applyFill="1" applyBorder="1" applyAlignment="1">
      <alignment horizontal="center" vertical="center"/>
    </xf>
    <xf numFmtId="167" fontId="11" fillId="89" borderId="43" xfId="17621" applyNumberFormat="1" applyFont="1" applyFill="1" applyBorder="1" applyAlignment="1">
      <alignment horizontal="center" vertical="center" wrapText="1"/>
    </xf>
    <xf numFmtId="167" fontId="11" fillId="89" borderId="43" xfId="17621" applyNumberFormat="1" applyFont="1" applyFill="1" applyBorder="1" applyAlignment="1">
      <alignment horizontal="center" vertical="center"/>
    </xf>
    <xf numFmtId="167" fontId="11" fillId="89" borderId="67" xfId="17621" applyNumberFormat="1" applyFont="1" applyFill="1" applyBorder="1" applyAlignment="1">
      <alignment horizontal="center" vertical="center"/>
    </xf>
    <xf numFmtId="43" fontId="8" fillId="0" borderId="43" xfId="17621" applyNumberFormat="1" applyFont="1" applyFill="1" applyBorder="1" applyAlignment="1">
      <alignment horizontal="center" vertical="center"/>
    </xf>
    <xf numFmtId="1" fontId="11" fillId="5" borderId="43" xfId="17621" applyNumberFormat="1" applyFont="1" applyFill="1" applyBorder="1" applyAlignment="1">
      <alignment horizontal="center" vertical="center"/>
    </xf>
    <xf numFmtId="1" fontId="11" fillId="5" borderId="67" xfId="17621" applyNumberFormat="1" applyFont="1" applyFill="1" applyBorder="1" applyAlignment="1">
      <alignment horizontal="center" vertical="center"/>
    </xf>
    <xf numFmtId="43" fontId="11" fillId="5" borderId="67" xfId="17621" applyNumberFormat="1" applyFont="1" applyFill="1" applyBorder="1" applyAlignment="1">
      <alignment horizontal="center" vertical="center"/>
    </xf>
    <xf numFmtId="1" fontId="8" fillId="0" borderId="43" xfId="17621" applyNumberFormat="1" applyFont="1" applyFill="1" applyBorder="1" applyAlignment="1">
      <alignment horizontal="center" vertical="center"/>
    </xf>
    <xf numFmtId="167" fontId="8" fillId="0" borderId="67" xfId="17621" applyNumberFormat="1" applyFont="1" applyFill="1" applyBorder="1" applyAlignment="1">
      <alignment horizontal="center" vertical="center"/>
    </xf>
    <xf numFmtId="224" fontId="11" fillId="88" borderId="43" xfId="17621" applyNumberFormat="1" applyFont="1" applyFill="1" applyBorder="1" applyAlignment="1">
      <alignment horizontal="center" vertical="center"/>
    </xf>
    <xf numFmtId="43" fontId="8" fillId="0" borderId="67" xfId="17621" applyNumberFormat="1" applyFont="1" applyFill="1" applyBorder="1" applyAlignment="1">
      <alignment horizontal="center" vertical="center"/>
    </xf>
    <xf numFmtId="43" fontId="11" fillId="0" borderId="70" xfId="17621" applyNumberFormat="1" applyFont="1" applyFill="1" applyBorder="1" applyAlignment="1">
      <alignment horizontal="center" vertical="center" wrapText="1"/>
    </xf>
    <xf numFmtId="43" fontId="11" fillId="0" borderId="68" xfId="17621" applyNumberFormat="1" applyFont="1" applyFill="1" applyBorder="1" applyAlignment="1">
      <alignment horizontal="center" vertical="center" wrapText="1"/>
    </xf>
    <xf numFmtId="43" fontId="11" fillId="0" borderId="69" xfId="17621" applyNumberFormat="1" applyFont="1" applyFill="1" applyBorder="1" applyAlignment="1">
      <alignment horizontal="center" vertical="center" wrapText="1"/>
    </xf>
    <xf numFmtId="43" fontId="11" fillId="0" borderId="0" xfId="17621" applyNumberFormat="1" applyFont="1" applyFill="1" applyBorder="1" applyAlignment="1">
      <alignment horizontal="center" vertical="center" wrapText="1"/>
    </xf>
    <xf numFmtId="43" fontId="11" fillId="0" borderId="61" xfId="17621" applyNumberFormat="1" applyFont="1" applyFill="1" applyBorder="1" applyAlignment="1">
      <alignment horizontal="center" vertical="center"/>
    </xf>
    <xf numFmtId="43" fontId="11" fillId="0" borderId="60" xfId="17621" applyNumberFormat="1" applyFont="1" applyFill="1" applyBorder="1" applyAlignment="1">
      <alignment horizontal="center" vertical="center"/>
    </xf>
    <xf numFmtId="43" fontId="11" fillId="0" borderId="0" xfId="17621" applyNumberFormat="1" applyFont="1" applyFill="1" applyBorder="1" applyAlignment="1">
      <alignment horizontal="center" vertical="center"/>
    </xf>
    <xf numFmtId="49" fontId="176" fillId="0" borderId="71" xfId="37459" applyNumberFormat="1" applyFont="1" applyFill="1" applyBorder="1" applyAlignment="1">
      <alignment horizontal="center" vertical="center" wrapText="1"/>
    </xf>
    <xf numFmtId="0" fontId="7" fillId="0" borderId="72" xfId="37459" applyFont="1" applyFill="1" applyBorder="1" applyAlignment="1">
      <alignment horizontal="left" vertical="center" wrapText="1"/>
    </xf>
    <xf numFmtId="167" fontId="175" fillId="0" borderId="73" xfId="37459" applyNumberFormat="1" applyFont="1" applyFill="1" applyBorder="1" applyAlignment="1">
      <alignment horizontal="right" vertical="center" wrapText="1"/>
    </xf>
    <xf numFmtId="167" fontId="7" fillId="0" borderId="73" xfId="37459" applyNumberFormat="1" applyFont="1" applyFill="1" applyBorder="1" applyAlignment="1">
      <alignment horizontal="right" vertical="center" wrapText="1"/>
    </xf>
    <xf numFmtId="167" fontId="175" fillId="0" borderId="14" xfId="37459" applyNumberFormat="1" applyFont="1" applyFill="1" applyBorder="1" applyAlignment="1">
      <alignment horizontal="right" vertical="center" wrapText="1"/>
    </xf>
    <xf numFmtId="167" fontId="11" fillId="5" borderId="23" xfId="17621" applyNumberFormat="1" applyFont="1" applyFill="1" applyBorder="1" applyAlignment="1">
      <alignment horizontal="center" vertical="center"/>
    </xf>
    <xf numFmtId="167" fontId="8" fillId="3" borderId="23" xfId="17621" applyNumberFormat="1" applyFont="1" applyFill="1" applyBorder="1" applyAlignment="1">
      <alignment horizontal="center" vertical="center"/>
    </xf>
    <xf numFmtId="43" fontId="8" fillId="3" borderId="43" xfId="17621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 wrapText="1"/>
    </xf>
    <xf numFmtId="0" fontId="11" fillId="0" borderId="76" xfId="0" applyFont="1" applyFill="1" applyBorder="1" applyAlignment="1">
      <alignment horizontal="center" vertical="center"/>
    </xf>
    <xf numFmtId="0" fontId="8" fillId="0" borderId="77" xfId="0" applyFont="1" applyFill="1" applyBorder="1" applyAlignment="1">
      <alignment horizontal="center" vertical="center"/>
    </xf>
    <xf numFmtId="0" fontId="8" fillId="0" borderId="5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1" fontId="11" fillId="88" borderId="50" xfId="17621" applyNumberFormat="1" applyFont="1" applyFill="1" applyBorder="1" applyAlignment="1">
      <alignment horizontal="center" vertical="center"/>
    </xf>
    <xf numFmtId="167" fontId="11" fillId="88" borderId="46" xfId="17621" applyNumberFormat="1" applyFont="1" applyFill="1" applyBorder="1" applyAlignment="1">
      <alignment horizontal="center" vertical="center" wrapText="1"/>
    </xf>
    <xf numFmtId="167" fontId="11" fillId="88" borderId="44" xfId="17621" applyNumberFormat="1" applyFont="1" applyFill="1" applyBorder="1" applyAlignment="1">
      <alignment horizontal="center" vertical="center"/>
    </xf>
    <xf numFmtId="1" fontId="11" fillId="89" borderId="50" xfId="17621" applyNumberFormat="1" applyFont="1" applyFill="1" applyBorder="1" applyAlignment="1">
      <alignment horizontal="center" vertical="center"/>
    </xf>
    <xf numFmtId="167" fontId="11" fillId="89" borderId="46" xfId="17621" applyNumberFormat="1" applyFont="1" applyFill="1" applyBorder="1" applyAlignment="1">
      <alignment horizontal="center" vertical="center" wrapText="1"/>
    </xf>
    <xf numFmtId="167" fontId="11" fillId="89" borderId="44" xfId="17621" applyNumberFormat="1" applyFont="1" applyFill="1" applyBorder="1" applyAlignment="1">
      <alignment horizontal="center" vertical="center"/>
    </xf>
    <xf numFmtId="1" fontId="11" fillId="0" borderId="50" xfId="17621" applyNumberFormat="1" applyFont="1" applyFill="1" applyBorder="1" applyAlignment="1">
      <alignment horizontal="center" vertical="center"/>
    </xf>
    <xf numFmtId="0" fontId="11" fillId="0" borderId="46" xfId="17621" applyFont="1" applyFill="1" applyBorder="1" applyAlignment="1">
      <alignment horizontal="center" vertical="center"/>
    </xf>
    <xf numFmtId="167" fontId="11" fillId="0" borderId="44" xfId="17621" applyNumberFormat="1" applyFont="1" applyFill="1" applyBorder="1" applyAlignment="1">
      <alignment horizontal="center" vertical="center"/>
    </xf>
    <xf numFmtId="1" fontId="11" fillId="5" borderId="50" xfId="17621" applyNumberFormat="1" applyFont="1" applyFill="1" applyBorder="1" applyAlignment="1">
      <alignment horizontal="center" vertical="center"/>
    </xf>
    <xf numFmtId="0" fontId="11" fillId="5" borderId="46" xfId="10838" applyFont="1" applyFill="1" applyBorder="1" applyAlignment="1">
      <alignment horizontal="center" vertical="center" wrapText="1"/>
    </xf>
    <xf numFmtId="167" fontId="11" fillId="5" borderId="44" xfId="17621" applyNumberFormat="1" applyFont="1" applyFill="1" applyBorder="1" applyAlignment="1">
      <alignment horizontal="center" vertical="center"/>
    </xf>
    <xf numFmtId="1" fontId="8" fillId="0" borderId="50" xfId="17621" applyNumberFormat="1" applyFont="1" applyFill="1" applyBorder="1" applyAlignment="1">
      <alignment horizontal="center" vertical="center"/>
    </xf>
    <xf numFmtId="0" fontId="8" fillId="0" borderId="46" xfId="17621" applyFont="1" applyFill="1" applyBorder="1" applyAlignment="1">
      <alignment horizontal="left" vertical="center" wrapText="1"/>
    </xf>
    <xf numFmtId="43" fontId="11" fillId="0" borderId="44" xfId="17621" applyNumberFormat="1" applyFont="1" applyFill="1" applyBorder="1" applyAlignment="1">
      <alignment horizontal="center" vertical="center"/>
    </xf>
    <xf numFmtId="0" fontId="11" fillId="0" borderId="46" xfId="17621" applyFont="1" applyFill="1" applyBorder="1" applyAlignment="1">
      <alignment horizontal="left" vertical="center" wrapText="1"/>
    </xf>
    <xf numFmtId="0" fontId="11" fillId="5" borderId="46" xfId="17621" applyFont="1" applyFill="1" applyBorder="1" applyAlignment="1">
      <alignment horizontal="center" vertical="center" wrapText="1"/>
    </xf>
    <xf numFmtId="0" fontId="11" fillId="4" borderId="46" xfId="17621" applyFont="1" applyFill="1" applyBorder="1" applyAlignment="1">
      <alignment horizontal="left" vertical="center" wrapText="1"/>
    </xf>
    <xf numFmtId="167" fontId="11" fillId="0" borderId="44" xfId="17621" applyNumberFormat="1" applyFont="1" applyBorder="1" applyAlignment="1">
      <alignment horizontal="center" vertical="center"/>
    </xf>
    <xf numFmtId="189" fontId="8" fillId="0" borderId="46" xfId="0" applyNumberFormat="1" applyFont="1" applyFill="1" applyBorder="1" applyAlignment="1">
      <alignment horizontal="left" vertical="center" wrapText="1"/>
    </xf>
    <xf numFmtId="43" fontId="173" fillId="0" borderId="0" xfId="17621" applyNumberFormat="1" applyFont="1" applyFill="1"/>
    <xf numFmtId="43" fontId="182" fillId="0" borderId="0" xfId="17621" applyNumberFormat="1" applyFont="1" applyFill="1" applyAlignment="1">
      <alignment horizontal="center"/>
    </xf>
    <xf numFmtId="43" fontId="11" fillId="3" borderId="43" xfId="17621" applyNumberFormat="1" applyFont="1" applyFill="1" applyBorder="1" applyAlignment="1">
      <alignment horizontal="center" vertical="center"/>
    </xf>
    <xf numFmtId="43" fontId="11" fillId="3" borderId="67" xfId="17621" applyNumberFormat="1" applyFont="1" applyFill="1" applyBorder="1" applyAlignment="1">
      <alignment horizontal="center" vertical="center"/>
    </xf>
    <xf numFmtId="0" fontId="8" fillId="3" borderId="43" xfId="17621" applyFont="1" applyFill="1" applyBorder="1" applyAlignment="1">
      <alignment horizontal="left" vertical="center" wrapText="1"/>
    </xf>
    <xf numFmtId="0" fontId="8" fillId="3" borderId="46" xfId="17621" applyFont="1" applyFill="1" applyBorder="1" applyAlignment="1">
      <alignment horizontal="left" vertical="center" wrapText="1"/>
    </xf>
    <xf numFmtId="0" fontId="2" fillId="0" borderId="0" xfId="37459" applyFont="1" applyFill="1" applyAlignment="1">
      <alignment horizontal="left" vertical="center"/>
    </xf>
    <xf numFmtId="0" fontId="6" fillId="0" borderId="0" xfId="0" applyFont="1"/>
    <xf numFmtId="0" fontId="11" fillId="0" borderId="81" xfId="0" applyFont="1" applyFill="1" applyBorder="1" applyAlignment="1">
      <alignment horizontal="center" vertical="center"/>
    </xf>
    <xf numFmtId="43" fontId="8" fillId="3" borderId="67" xfId="17621" applyNumberFormat="1" applyFont="1" applyFill="1" applyBorder="1" applyAlignment="1">
      <alignment horizontal="center" vertical="center"/>
    </xf>
    <xf numFmtId="0" fontId="5" fillId="0" borderId="0" xfId="3" applyFont="1" applyFill="1" applyAlignment="1">
      <alignment horizontal="center"/>
    </xf>
    <xf numFmtId="0" fontId="2" fillId="0" borderId="0" xfId="37459" applyFont="1" applyFill="1" applyAlignment="1">
      <alignment horizontal="center" vertical="center" wrapText="1"/>
    </xf>
    <xf numFmtId="169" fontId="13" fillId="0" borderId="82" xfId="37459" applyNumberFormat="1" applyFont="1" applyFill="1" applyBorder="1" applyAlignment="1">
      <alignment horizontal="center" vertical="center" wrapText="1"/>
    </xf>
    <xf numFmtId="0" fontId="176" fillId="0" borderId="72" xfId="37459" applyFont="1" applyFill="1" applyBorder="1" applyAlignment="1">
      <alignment horizontal="left" vertical="center" wrapText="1"/>
    </xf>
    <xf numFmtId="167" fontId="175" fillId="0" borderId="71" xfId="37459" applyNumberFormat="1" applyFont="1" applyFill="1" applyBorder="1" applyAlignment="1">
      <alignment horizontal="right" vertical="center" wrapText="1"/>
    </xf>
    <xf numFmtId="0" fontId="176" fillId="0" borderId="72" xfId="37459" applyNumberFormat="1" applyFont="1" applyFill="1" applyBorder="1" applyAlignment="1">
      <alignment horizontal="left" vertical="center" wrapText="1"/>
    </xf>
    <xf numFmtId="49" fontId="177" fillId="0" borderId="71" xfId="37459" applyNumberFormat="1" applyFont="1" applyFill="1" applyBorder="1" applyAlignment="1">
      <alignment horizontal="center" vertical="center" wrapText="1"/>
    </xf>
    <xf numFmtId="0" fontId="177" fillId="0" borderId="72" xfId="37459" applyFont="1" applyFill="1" applyBorder="1" applyAlignment="1">
      <alignment horizontal="left" vertical="center" wrapText="1"/>
    </xf>
    <xf numFmtId="49" fontId="176" fillId="0" borderId="80" xfId="37459" applyNumberFormat="1" applyFont="1" applyFill="1" applyBorder="1" applyAlignment="1">
      <alignment horizontal="center" vertical="center" wrapText="1"/>
    </xf>
    <xf numFmtId="0" fontId="176" fillId="0" borderId="74" xfId="37459" applyFont="1" applyFill="1" applyBorder="1" applyAlignment="1">
      <alignment horizontal="left" vertical="center" wrapText="1"/>
    </xf>
    <xf numFmtId="167" fontId="175" fillId="0" borderId="80" xfId="37459" applyNumberFormat="1" applyFont="1" applyFill="1" applyBorder="1" applyAlignment="1">
      <alignment horizontal="right" vertical="center" wrapText="1"/>
    </xf>
    <xf numFmtId="0" fontId="176" fillId="0" borderId="72" xfId="37459" applyFont="1" applyFill="1" applyBorder="1" applyAlignment="1">
      <alignment horizontal="right" vertical="center" wrapText="1"/>
    </xf>
    <xf numFmtId="49" fontId="176" fillId="0" borderId="82" xfId="37459" applyNumberFormat="1" applyFont="1" applyFill="1" applyBorder="1" applyAlignment="1">
      <alignment horizontal="center" vertical="center" wrapText="1"/>
    </xf>
    <xf numFmtId="0" fontId="176" fillId="0" borderId="83" xfId="37459" applyFont="1" applyFill="1" applyBorder="1" applyAlignment="1">
      <alignment horizontal="right" vertical="center" wrapText="1"/>
    </xf>
    <xf numFmtId="167" fontId="175" fillId="0" borderId="82" xfId="37459" applyNumberFormat="1" applyFont="1" applyFill="1" applyBorder="1" applyAlignment="1">
      <alignment horizontal="right" vertical="center" wrapText="1"/>
    </xf>
    <xf numFmtId="225" fontId="4" fillId="0" borderId="0" xfId="3" applyNumberFormat="1" applyFill="1"/>
    <xf numFmtId="167" fontId="11" fillId="0" borderId="67" xfId="17621" applyNumberFormat="1" applyFont="1" applyBorder="1" applyAlignment="1">
      <alignment horizontal="center" vertical="center"/>
    </xf>
    <xf numFmtId="167" fontId="8" fillId="3" borderId="78" xfId="17621" applyNumberFormat="1" applyFont="1" applyFill="1" applyBorder="1" applyAlignment="1">
      <alignment horizontal="center" vertical="center"/>
    </xf>
    <xf numFmtId="169" fontId="13" fillId="0" borderId="80" xfId="17621" applyNumberFormat="1" applyFont="1" applyFill="1" applyBorder="1" applyAlignment="1">
      <alignment horizontal="center" vertical="center"/>
    </xf>
    <xf numFmtId="169" fontId="13" fillId="0" borderId="76" xfId="17621" applyNumberFormat="1" applyFont="1" applyFill="1" applyBorder="1" applyAlignment="1">
      <alignment horizontal="center" vertical="center"/>
    </xf>
    <xf numFmtId="226" fontId="13" fillId="0" borderId="76" xfId="17621" applyNumberFormat="1" applyFont="1" applyFill="1" applyBorder="1" applyAlignment="1">
      <alignment horizontal="center" vertical="center"/>
    </xf>
    <xf numFmtId="168" fontId="13" fillId="0" borderId="76" xfId="17621" applyNumberFormat="1" applyFont="1" applyFill="1" applyBorder="1" applyAlignment="1">
      <alignment horizontal="center" vertical="center"/>
    </xf>
    <xf numFmtId="169" fontId="13" fillId="0" borderId="81" xfId="17621" applyNumberFormat="1" applyFont="1" applyFill="1" applyBorder="1" applyAlignment="1">
      <alignment horizontal="center" vertical="center"/>
    </xf>
    <xf numFmtId="169" fontId="13" fillId="0" borderId="80" xfId="17621" applyNumberFormat="1" applyFont="1" applyFill="1" applyBorder="1" applyAlignment="1">
      <alignment horizontal="center" vertical="center" wrapText="1"/>
    </xf>
    <xf numFmtId="169" fontId="13" fillId="0" borderId="81" xfId="17621" applyNumberFormat="1" applyFont="1" applyFill="1" applyBorder="1" applyAlignment="1">
      <alignment horizontal="center" vertical="center" wrapText="1"/>
    </xf>
    <xf numFmtId="167" fontId="11" fillId="88" borderId="72" xfId="17621" applyNumberFormat="1" applyFont="1" applyFill="1" applyBorder="1" applyAlignment="1">
      <alignment horizontal="center" vertical="center"/>
    </xf>
    <xf numFmtId="167" fontId="11" fillId="89" borderId="72" xfId="17621" applyNumberFormat="1" applyFont="1" applyFill="1" applyBorder="1" applyAlignment="1">
      <alignment horizontal="center" vertical="center"/>
    </xf>
    <xf numFmtId="167" fontId="11" fillId="0" borderId="72" xfId="17621" applyNumberFormat="1" applyFont="1" applyFill="1" applyBorder="1" applyAlignment="1">
      <alignment horizontal="center" vertical="center"/>
    </xf>
    <xf numFmtId="43" fontId="11" fillId="5" borderId="72" xfId="17621" applyNumberFormat="1" applyFont="1" applyFill="1" applyBorder="1" applyAlignment="1">
      <alignment horizontal="center" vertical="center"/>
    </xf>
    <xf numFmtId="43" fontId="11" fillId="0" borderId="72" xfId="17621" applyNumberFormat="1" applyFont="1" applyFill="1" applyBorder="1" applyAlignment="1">
      <alignment horizontal="center" vertical="center"/>
    </xf>
    <xf numFmtId="167" fontId="8" fillId="3" borderId="72" xfId="17621" applyNumberFormat="1" applyFont="1" applyFill="1" applyBorder="1" applyAlignment="1">
      <alignment horizontal="center" vertical="center"/>
    </xf>
    <xf numFmtId="167" fontId="11" fillId="5" borderId="72" xfId="17621" applyNumberFormat="1" applyFont="1" applyFill="1" applyBorder="1" applyAlignment="1">
      <alignment horizontal="center" vertical="center"/>
    </xf>
    <xf numFmtId="43" fontId="8" fillId="3" borderId="72" xfId="17621" applyNumberFormat="1" applyFont="1" applyFill="1" applyBorder="1" applyAlignment="1">
      <alignment horizontal="center" vertical="center"/>
    </xf>
    <xf numFmtId="167" fontId="11" fillId="0" borderId="72" xfId="17621" applyNumberFormat="1" applyFont="1" applyBorder="1" applyAlignment="1">
      <alignment horizontal="center" vertical="center"/>
    </xf>
    <xf numFmtId="43" fontId="8" fillId="0" borderId="72" xfId="17621" applyNumberFormat="1" applyFont="1" applyFill="1" applyBorder="1" applyAlignment="1">
      <alignment horizontal="center" vertical="center"/>
    </xf>
    <xf numFmtId="167" fontId="11" fillId="5" borderId="63" xfId="17621" applyNumberFormat="1" applyFont="1" applyFill="1" applyBorder="1" applyAlignment="1">
      <alignment horizontal="center" vertical="center"/>
    </xf>
    <xf numFmtId="167" fontId="8" fillId="3" borderId="84" xfId="17621" applyNumberFormat="1" applyFont="1" applyFill="1" applyBorder="1" applyAlignment="1">
      <alignment horizontal="center" vertical="center"/>
    </xf>
    <xf numFmtId="172" fontId="13" fillId="0" borderId="75" xfId="17621" applyNumberFormat="1" applyFont="1" applyFill="1" applyBorder="1" applyAlignment="1">
      <alignment horizontal="center" vertical="center" wrapText="1"/>
    </xf>
    <xf numFmtId="43" fontId="11" fillId="5" borderId="63" xfId="17621" applyNumberFormat="1" applyFont="1" applyFill="1" applyBorder="1" applyAlignment="1">
      <alignment horizontal="center" vertical="center"/>
    </xf>
    <xf numFmtId="43" fontId="8" fillId="0" borderId="63" xfId="17621" applyNumberFormat="1" applyFont="1" applyFill="1" applyBorder="1" applyAlignment="1">
      <alignment horizontal="center" vertical="center"/>
    </xf>
    <xf numFmtId="0" fontId="5" fillId="0" borderId="0" xfId="3" applyFont="1" applyFill="1" applyAlignment="1">
      <alignment horizontal="center"/>
    </xf>
    <xf numFmtId="169" fontId="13" fillId="0" borderId="85" xfId="37459" applyNumberFormat="1" applyFont="1" applyFill="1" applyBorder="1" applyAlignment="1">
      <alignment horizontal="center" vertical="center" wrapText="1"/>
    </xf>
    <xf numFmtId="167" fontId="175" fillId="0" borderId="47" xfId="37459" applyNumberFormat="1" applyFont="1" applyFill="1" applyBorder="1" applyAlignment="1">
      <alignment horizontal="right" vertical="center" wrapText="1"/>
    </xf>
    <xf numFmtId="169" fontId="14" fillId="0" borderId="88" xfId="37459" applyNumberFormat="1" applyFont="1" applyFill="1" applyBorder="1" applyAlignment="1">
      <alignment vertical="center" wrapText="1"/>
    </xf>
    <xf numFmtId="167" fontId="4" fillId="0" borderId="89" xfId="3" applyNumberFormat="1" applyFill="1" applyBorder="1"/>
    <xf numFmtId="167" fontId="175" fillId="0" borderId="43" xfId="37459" applyNumberFormat="1" applyFont="1" applyFill="1" applyBorder="1" applyAlignment="1">
      <alignment horizontal="right" vertical="center" wrapText="1"/>
    </xf>
    <xf numFmtId="167" fontId="7" fillId="0" borderId="43" xfId="37459" applyNumberFormat="1" applyFont="1" applyFill="1" applyBorder="1" applyAlignment="1">
      <alignment horizontal="right" vertical="center" wrapText="1"/>
    </xf>
    <xf numFmtId="167" fontId="175" fillId="0" borderId="90" xfId="37459" applyNumberFormat="1" applyFont="1" applyFill="1" applyBorder="1" applyAlignment="1">
      <alignment horizontal="right" vertical="center" wrapText="1"/>
    </xf>
    <xf numFmtId="167" fontId="175" fillId="0" borderId="44" xfId="37459" applyNumberFormat="1" applyFont="1" applyFill="1" applyBorder="1" applyAlignment="1">
      <alignment horizontal="right" vertical="center" wrapText="1"/>
    </xf>
    <xf numFmtId="167" fontId="175" fillId="0" borderId="45" xfId="37459" applyNumberFormat="1" applyFont="1" applyFill="1" applyBorder="1" applyAlignment="1">
      <alignment horizontal="right" vertical="center" wrapText="1"/>
    </xf>
    <xf numFmtId="167" fontId="7" fillId="0" borderId="44" xfId="37459" applyNumberFormat="1" applyFont="1" applyFill="1" applyBorder="1" applyAlignment="1">
      <alignment horizontal="right" vertical="center" wrapText="1"/>
    </xf>
    <xf numFmtId="167" fontId="7" fillId="0" borderId="45" xfId="37459" applyNumberFormat="1" applyFont="1" applyFill="1" applyBorder="1" applyAlignment="1">
      <alignment horizontal="right" vertical="center" wrapText="1"/>
    </xf>
    <xf numFmtId="167" fontId="175" fillId="0" borderId="92" xfId="37459" applyNumberFormat="1" applyFont="1" applyFill="1" applyBorder="1" applyAlignment="1">
      <alignment horizontal="right" vertical="center" wrapText="1"/>
    </xf>
    <xf numFmtId="167" fontId="175" fillId="0" borderId="78" xfId="37459" applyNumberFormat="1" applyFont="1" applyFill="1" applyBorder="1" applyAlignment="1">
      <alignment horizontal="right" vertical="center" wrapText="1"/>
    </xf>
    <xf numFmtId="167" fontId="175" fillId="0" borderId="84" xfId="37459" applyNumberFormat="1" applyFont="1" applyFill="1" applyBorder="1" applyAlignment="1">
      <alignment horizontal="right" vertical="center" wrapText="1"/>
    </xf>
    <xf numFmtId="169" fontId="13" fillId="0" borderId="51" xfId="37459" applyNumberFormat="1" applyFont="1" applyFill="1" applyBorder="1" applyAlignment="1">
      <alignment horizontal="center" vertical="center" wrapText="1"/>
    </xf>
    <xf numFmtId="172" fontId="13" fillId="0" borderId="34" xfId="17621" applyNumberFormat="1" applyFont="1" applyFill="1" applyBorder="1" applyAlignment="1">
      <alignment horizontal="center" vertical="center" wrapText="1"/>
    </xf>
    <xf numFmtId="172" fontId="13" fillId="0" borderId="40" xfId="17621" applyNumberFormat="1" applyFont="1" applyFill="1" applyBorder="1" applyAlignment="1">
      <alignment horizontal="center" vertical="center" wrapText="1"/>
    </xf>
    <xf numFmtId="1" fontId="8" fillId="0" borderId="0" xfId="0" applyNumberFormat="1" applyFont="1" applyAlignment="1">
      <alignment horizontal="center" vertical="center"/>
    </xf>
    <xf numFmtId="0" fontId="8" fillId="0" borderId="0" xfId="0" applyFont="1"/>
    <xf numFmtId="0" fontId="8" fillId="0" borderId="0" xfId="0" applyNumberFormat="1" applyFont="1"/>
    <xf numFmtId="167" fontId="8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/>
    <xf numFmtId="43" fontId="8" fillId="0" borderId="0" xfId="0" applyNumberFormat="1" applyFont="1"/>
    <xf numFmtId="167" fontId="8" fillId="0" borderId="0" xfId="0" applyNumberFormat="1" applyFont="1" applyFill="1"/>
    <xf numFmtId="0" fontId="8" fillId="0" borderId="0" xfId="0" applyNumberFormat="1" applyFont="1" applyFill="1"/>
    <xf numFmtId="227" fontId="8" fillId="0" borderId="0" xfId="0" applyNumberFormat="1" applyFont="1" applyFill="1"/>
    <xf numFmtId="167" fontId="11" fillId="0" borderId="0" xfId="0" applyNumberFormat="1" applyFont="1" applyFill="1" applyAlignment="1">
      <alignment horizontal="center" wrapText="1"/>
    </xf>
    <xf numFmtId="228" fontId="11" fillId="0" borderId="0" xfId="0" applyNumberFormat="1" applyFont="1" applyFill="1" applyAlignment="1">
      <alignment horizontal="center" wrapText="1"/>
    </xf>
    <xf numFmtId="1" fontId="11" fillId="0" borderId="0" xfId="0" applyNumberFormat="1" applyFont="1" applyAlignment="1">
      <alignment horizontal="center" wrapText="1"/>
    </xf>
    <xf numFmtId="0" fontId="11" fillId="0" borderId="0" xfId="0" applyFont="1" applyAlignment="1">
      <alignment horizontal="center" wrapText="1"/>
    </xf>
    <xf numFmtId="43" fontId="11" fillId="0" borderId="0" xfId="0" applyNumberFormat="1" applyFont="1" applyAlignment="1">
      <alignment horizontal="center" wrapText="1"/>
    </xf>
    <xf numFmtId="172" fontId="11" fillId="0" borderId="0" xfId="0" applyNumberFormat="1" applyFont="1" applyAlignment="1">
      <alignment horizontal="center" wrapText="1"/>
    </xf>
    <xf numFmtId="229" fontId="11" fillId="0" borderId="0" xfId="0" applyNumberFormat="1" applyFont="1" applyAlignment="1">
      <alignment horizontal="center" wrapText="1"/>
    </xf>
    <xf numFmtId="0" fontId="185" fillId="0" borderId="0" xfId="0" applyFont="1" applyFill="1"/>
    <xf numFmtId="0" fontId="185" fillId="0" borderId="0" xfId="0" applyFont="1" applyFill="1" applyBorder="1"/>
    <xf numFmtId="0" fontId="8" fillId="0" borderId="23" xfId="0" applyFont="1" applyFill="1" applyBorder="1"/>
    <xf numFmtId="0" fontId="8" fillId="0" borderId="23" xfId="0" applyNumberFormat="1" applyFont="1" applyFill="1" applyBorder="1"/>
    <xf numFmtId="0" fontId="185" fillId="0" borderId="0" xfId="0" applyFont="1"/>
    <xf numFmtId="167" fontId="8" fillId="0" borderId="23" xfId="0" applyNumberFormat="1" applyFont="1" applyFill="1" applyBorder="1"/>
    <xf numFmtId="0" fontId="8" fillId="0" borderId="23" xfId="0" applyFont="1" applyBorder="1"/>
    <xf numFmtId="0" fontId="8" fillId="0" borderId="23" xfId="0" applyNumberFormat="1" applyFont="1" applyBorder="1"/>
    <xf numFmtId="167" fontId="8" fillId="0" borderId="23" xfId="0" applyNumberFormat="1" applyFont="1" applyBorder="1"/>
    <xf numFmtId="43" fontId="11" fillId="0" borderId="98" xfId="17621" applyNumberFormat="1" applyFont="1" applyFill="1" applyBorder="1" applyAlignment="1">
      <alignment horizontal="center" vertical="center"/>
    </xf>
    <xf numFmtId="167" fontId="11" fillId="0" borderId="98" xfId="17621" applyNumberFormat="1" applyFont="1" applyFill="1" applyBorder="1" applyAlignment="1">
      <alignment horizontal="center" vertical="center"/>
    </xf>
    <xf numFmtId="43" fontId="8" fillId="0" borderId="23" xfId="0" applyNumberFormat="1" applyFont="1" applyBorder="1"/>
    <xf numFmtId="43" fontId="187" fillId="0" borderId="0" xfId="17621" applyNumberFormat="1" applyFont="1" applyFill="1"/>
    <xf numFmtId="43" fontId="187" fillId="0" borderId="0" xfId="17621" applyNumberFormat="1" applyFont="1" applyFill="1" applyAlignment="1">
      <alignment horizontal="right"/>
    </xf>
    <xf numFmtId="43" fontId="8" fillId="3" borderId="63" xfId="17621" applyNumberFormat="1" applyFont="1" applyFill="1" applyBorder="1" applyAlignment="1">
      <alignment horizontal="center" vertical="center"/>
    </xf>
    <xf numFmtId="167" fontId="11" fillId="88" borderId="63" xfId="17621" applyNumberFormat="1" applyFont="1" applyFill="1" applyBorder="1" applyAlignment="1">
      <alignment horizontal="center" vertical="center"/>
    </xf>
    <xf numFmtId="167" fontId="11" fillId="89" borderId="63" xfId="17621" applyNumberFormat="1" applyFont="1" applyFill="1" applyBorder="1" applyAlignment="1">
      <alignment horizontal="center" vertical="center"/>
    </xf>
    <xf numFmtId="167" fontId="11" fillId="0" borderId="63" xfId="17621" applyNumberFormat="1" applyFont="1" applyFill="1" applyBorder="1" applyAlignment="1">
      <alignment horizontal="center" vertical="center"/>
    </xf>
    <xf numFmtId="167" fontId="8" fillId="3" borderId="63" xfId="17621" applyNumberFormat="1" applyFont="1" applyFill="1" applyBorder="1" applyAlignment="1">
      <alignment horizontal="center" vertical="center"/>
    </xf>
    <xf numFmtId="167" fontId="11" fillId="0" borderId="63" xfId="17621" applyNumberFormat="1" applyFont="1" applyBorder="1" applyAlignment="1">
      <alignment horizontal="center" vertical="center"/>
    </xf>
    <xf numFmtId="167" fontId="8" fillId="0" borderId="63" xfId="17621" applyNumberFormat="1" applyFont="1" applyFill="1" applyBorder="1" applyAlignment="1">
      <alignment horizontal="center" vertical="center"/>
    </xf>
    <xf numFmtId="1" fontId="11" fillId="88" borderId="100" xfId="17621" applyNumberFormat="1" applyFont="1" applyFill="1" applyBorder="1" applyAlignment="1">
      <alignment horizontal="center" vertical="center"/>
    </xf>
    <xf numFmtId="167" fontId="11" fillId="88" borderId="98" xfId="17621" applyNumberFormat="1" applyFont="1" applyFill="1" applyBorder="1" applyAlignment="1">
      <alignment horizontal="center" vertical="center" wrapText="1"/>
    </xf>
    <xf numFmtId="1" fontId="11" fillId="89" borderId="100" xfId="17621" applyNumberFormat="1" applyFont="1" applyFill="1" applyBorder="1" applyAlignment="1">
      <alignment horizontal="center" vertical="center"/>
    </xf>
    <xf numFmtId="167" fontId="11" fillId="89" borderId="98" xfId="17621" applyNumberFormat="1" applyFont="1" applyFill="1" applyBorder="1" applyAlignment="1">
      <alignment horizontal="center" vertical="center" wrapText="1"/>
    </xf>
    <xf numFmtId="1" fontId="11" fillId="0" borderId="100" xfId="17621" applyNumberFormat="1" applyFont="1" applyFill="1" applyBorder="1" applyAlignment="1">
      <alignment horizontal="center" vertical="center"/>
    </xf>
    <xf numFmtId="0" fontId="11" fillId="0" borderId="98" xfId="17621" applyFont="1" applyFill="1" applyBorder="1" applyAlignment="1">
      <alignment horizontal="center" vertical="center"/>
    </xf>
    <xf numFmtId="1" fontId="11" fillId="5" borderId="100" xfId="17621" applyNumberFormat="1" applyFont="1" applyFill="1" applyBorder="1" applyAlignment="1">
      <alignment horizontal="center" vertical="center"/>
    </xf>
    <xf numFmtId="0" fontId="11" fillId="5" borderId="98" xfId="10838" applyFont="1" applyFill="1" applyBorder="1" applyAlignment="1">
      <alignment horizontal="center" vertical="center" wrapText="1"/>
    </xf>
    <xf numFmtId="1" fontId="8" fillId="0" borderId="100" xfId="17621" applyNumberFormat="1" applyFont="1" applyFill="1" applyBorder="1" applyAlignment="1">
      <alignment horizontal="center" vertical="center"/>
    </xf>
    <xf numFmtId="0" fontId="8" fillId="0" borderId="98" xfId="17621" applyFont="1" applyFill="1" applyBorder="1" applyAlignment="1">
      <alignment horizontal="left" vertical="center" wrapText="1"/>
    </xf>
    <xf numFmtId="0" fontId="11" fillId="0" borderId="98" xfId="17621" applyFont="1" applyFill="1" applyBorder="1" applyAlignment="1">
      <alignment horizontal="left" vertical="center" wrapText="1"/>
    </xf>
    <xf numFmtId="0" fontId="11" fillId="89" borderId="98" xfId="17621" applyFont="1" applyFill="1" applyBorder="1" applyAlignment="1">
      <alignment horizontal="center" vertical="center"/>
    </xf>
    <xf numFmtId="0" fontId="11" fillId="5" borderId="98" xfId="17621" applyFont="1" applyFill="1" applyBorder="1" applyAlignment="1">
      <alignment horizontal="center" vertical="center" wrapText="1"/>
    </xf>
    <xf numFmtId="0" fontId="8" fillId="3" borderId="98" xfId="17621" applyFont="1" applyFill="1" applyBorder="1" applyAlignment="1">
      <alignment horizontal="left" vertical="center" wrapText="1"/>
    </xf>
    <xf numFmtId="0" fontId="11" fillId="4" borderId="98" xfId="17621" applyFont="1" applyFill="1" applyBorder="1" applyAlignment="1">
      <alignment horizontal="left" vertical="center" wrapText="1"/>
    </xf>
    <xf numFmtId="189" fontId="8" fillId="3" borderId="98" xfId="0" applyNumberFormat="1" applyFont="1" applyFill="1" applyBorder="1" applyAlignment="1">
      <alignment horizontal="left" vertical="center" wrapText="1"/>
    </xf>
    <xf numFmtId="189" fontId="8" fillId="0" borderId="98" xfId="0" applyNumberFormat="1" applyFont="1" applyFill="1" applyBorder="1" applyAlignment="1">
      <alignment horizontal="left" vertical="center" wrapText="1"/>
    </xf>
    <xf numFmtId="172" fontId="13" fillId="0" borderId="101" xfId="17621" applyNumberFormat="1" applyFont="1" applyFill="1" applyBorder="1" applyAlignment="1">
      <alignment horizontal="center" vertical="center" wrapText="1"/>
    </xf>
    <xf numFmtId="167" fontId="11" fillId="89" borderId="100" xfId="17621" applyNumberFormat="1" applyFont="1" applyFill="1" applyBorder="1" applyAlignment="1">
      <alignment horizontal="center" vertical="center"/>
    </xf>
    <xf numFmtId="167" fontId="11" fillId="89" borderId="98" xfId="17621" applyNumberFormat="1" applyFont="1" applyFill="1" applyBorder="1" applyAlignment="1">
      <alignment horizontal="center" vertical="center"/>
    </xf>
    <xf numFmtId="0" fontId="11" fillId="89" borderId="89" xfId="17621" applyFont="1" applyFill="1" applyBorder="1"/>
    <xf numFmtId="167" fontId="11" fillId="0" borderId="100" xfId="17621" applyNumberFormat="1" applyFont="1" applyFill="1" applyBorder="1" applyAlignment="1">
      <alignment horizontal="center" vertical="center"/>
    </xf>
    <xf numFmtId="0" fontId="11" fillId="0" borderId="89" xfId="17621" applyFont="1" applyFill="1" applyBorder="1"/>
    <xf numFmtId="43" fontId="11" fillId="5" borderId="100" xfId="17621" applyNumberFormat="1" applyFont="1" applyFill="1" applyBorder="1" applyAlignment="1">
      <alignment horizontal="center" vertical="center"/>
    </xf>
    <xf numFmtId="43" fontId="11" fillId="5" borderId="98" xfId="17621" applyNumberFormat="1" applyFont="1" applyFill="1" applyBorder="1" applyAlignment="1">
      <alignment horizontal="center" vertical="center"/>
    </xf>
    <xf numFmtId="0" fontId="11" fillId="5" borderId="89" xfId="17621" applyFont="1" applyFill="1" applyBorder="1"/>
    <xf numFmtId="43" fontId="8" fillId="0" borderId="100" xfId="17621" applyNumberFormat="1" applyFont="1" applyFill="1" applyBorder="1" applyAlignment="1">
      <alignment horizontal="center" vertical="center"/>
    </xf>
    <xf numFmtId="167" fontId="8" fillId="3" borderId="98" xfId="17621" applyNumberFormat="1" applyFont="1" applyFill="1" applyBorder="1" applyAlignment="1">
      <alignment horizontal="center" vertical="center"/>
    </xf>
    <xf numFmtId="0" fontId="8" fillId="0" borderId="89" xfId="17621" applyFont="1" applyFill="1" applyBorder="1" applyAlignment="1">
      <alignment vertical="center" wrapText="1"/>
    </xf>
    <xf numFmtId="167" fontId="11" fillId="5" borderId="100" xfId="17621" applyNumberFormat="1" applyFont="1" applyFill="1" applyBorder="1" applyAlignment="1">
      <alignment horizontal="center" vertical="center"/>
    </xf>
    <xf numFmtId="167" fontId="11" fillId="5" borderId="98" xfId="17621" applyNumberFormat="1" applyFont="1" applyFill="1" applyBorder="1" applyAlignment="1">
      <alignment horizontal="center" vertical="center"/>
    </xf>
    <xf numFmtId="167" fontId="11" fillId="5" borderId="89" xfId="17621" applyNumberFormat="1" applyFont="1" applyFill="1" applyBorder="1" applyAlignment="1">
      <alignment horizontal="center" vertical="center"/>
    </xf>
    <xf numFmtId="43" fontId="8" fillId="3" borderId="100" xfId="17621" applyNumberFormat="1" applyFont="1" applyFill="1" applyBorder="1" applyAlignment="1">
      <alignment horizontal="center" vertical="center"/>
    </xf>
    <xf numFmtId="43" fontId="8" fillId="3" borderId="98" xfId="17621" applyNumberFormat="1" applyFont="1" applyFill="1" applyBorder="1" applyAlignment="1">
      <alignment horizontal="center" vertical="center"/>
    </xf>
    <xf numFmtId="167" fontId="11" fillId="0" borderId="100" xfId="17621" applyNumberFormat="1" applyFont="1" applyBorder="1" applyAlignment="1">
      <alignment horizontal="center" vertical="center"/>
    </xf>
    <xf numFmtId="167" fontId="11" fillId="0" borderId="98" xfId="17621" applyNumberFormat="1" applyFont="1" applyBorder="1" applyAlignment="1">
      <alignment horizontal="center" vertical="center"/>
    </xf>
    <xf numFmtId="43" fontId="8" fillId="0" borderId="98" xfId="17621" applyNumberFormat="1" applyFont="1" applyFill="1" applyBorder="1" applyAlignment="1">
      <alignment horizontal="center" vertical="center"/>
    </xf>
    <xf numFmtId="0" fontId="8" fillId="3" borderId="89" xfId="17621" applyFont="1" applyFill="1" applyBorder="1" applyAlignment="1">
      <alignment wrapText="1"/>
    </xf>
    <xf numFmtId="0" fontId="11" fillId="3" borderId="89" xfId="17621" applyFont="1" applyFill="1" applyBorder="1"/>
    <xf numFmtId="167" fontId="11" fillId="88" borderId="2" xfId="17621" applyNumberFormat="1" applyFont="1" applyFill="1" applyBorder="1" applyAlignment="1">
      <alignment horizontal="center" vertical="center"/>
    </xf>
    <xf numFmtId="167" fontId="11" fillId="88" borderId="3" xfId="17621" applyNumberFormat="1" applyFont="1" applyFill="1" applyBorder="1" applyAlignment="1">
      <alignment horizontal="center" vertical="center"/>
    </xf>
    <xf numFmtId="167" fontId="11" fillId="88" borderId="4" xfId="17621" applyNumberFormat="1" applyFont="1" applyFill="1" applyBorder="1" applyAlignment="1">
      <alignment horizontal="center" vertical="center"/>
    </xf>
    <xf numFmtId="0" fontId="11" fillId="88" borderId="47" xfId="17621" applyFont="1" applyFill="1" applyBorder="1"/>
    <xf numFmtId="169" fontId="13" fillId="0" borderId="70" xfId="17621" applyNumberFormat="1" applyFont="1" applyFill="1" applyBorder="1" applyAlignment="1">
      <alignment horizontal="center" vertical="center" wrapText="1"/>
    </xf>
    <xf numFmtId="169" fontId="13" fillId="0" borderId="0" xfId="17621" applyNumberFormat="1" applyFont="1" applyFill="1" applyBorder="1" applyAlignment="1">
      <alignment horizontal="center" vertical="center"/>
    </xf>
    <xf numFmtId="172" fontId="11" fillId="88" borderId="3" xfId="17621" applyNumberFormat="1" applyFont="1" applyFill="1" applyBorder="1" applyAlignment="1">
      <alignment horizontal="center" vertical="center"/>
    </xf>
    <xf numFmtId="43" fontId="11" fillId="88" borderId="43" xfId="17621" applyNumberFormat="1" applyFont="1" applyFill="1" applyBorder="1" applyAlignment="1">
      <alignment horizontal="center" vertical="center"/>
    </xf>
    <xf numFmtId="43" fontId="11" fillId="89" borderId="43" xfId="17621" applyNumberFormat="1" applyFont="1" applyFill="1" applyBorder="1" applyAlignment="1">
      <alignment horizontal="center" vertical="center"/>
    </xf>
    <xf numFmtId="43" fontId="8" fillId="0" borderId="23" xfId="0" applyNumberFormat="1" applyFont="1" applyFill="1" applyBorder="1"/>
    <xf numFmtId="43" fontId="11" fillId="0" borderId="43" xfId="17621" applyNumberFormat="1" applyFont="1" applyBorder="1" applyAlignment="1">
      <alignment horizontal="center" vertical="center"/>
    </xf>
    <xf numFmtId="43" fontId="8" fillId="3" borderId="78" xfId="17621" applyNumberFormat="1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43" fontId="11" fillId="0" borderId="63" xfId="17621" applyNumberFormat="1" applyFont="1" applyFill="1" applyBorder="1" applyAlignment="1">
      <alignment horizontal="center" vertical="center"/>
    </xf>
    <xf numFmtId="0" fontId="11" fillId="0" borderId="80" xfId="0" applyFont="1" applyFill="1" applyBorder="1" applyAlignment="1">
      <alignment horizontal="center" vertical="center"/>
    </xf>
    <xf numFmtId="167" fontId="11" fillId="88" borderId="67" xfId="17621" applyNumberFormat="1" applyFont="1" applyFill="1" applyBorder="1" applyAlignment="1">
      <alignment horizontal="center" vertical="center" wrapText="1"/>
    </xf>
    <xf numFmtId="167" fontId="11" fillId="88" borderId="67" xfId="17621" applyNumberFormat="1" applyFont="1" applyFill="1" applyBorder="1" applyAlignment="1">
      <alignment horizontal="center" vertical="center"/>
    </xf>
    <xf numFmtId="167" fontId="11" fillId="89" borderId="67" xfId="17621" applyNumberFormat="1" applyFont="1" applyFill="1" applyBorder="1" applyAlignment="1">
      <alignment horizontal="center" vertical="center" wrapText="1"/>
    </xf>
    <xf numFmtId="0" fontId="11" fillId="0" borderId="67" xfId="17621" applyFont="1" applyFill="1" applyBorder="1" applyAlignment="1">
      <alignment horizontal="center" vertical="center"/>
    </xf>
    <xf numFmtId="0" fontId="11" fillId="5" borderId="67" xfId="10838" applyFont="1" applyFill="1" applyBorder="1" applyAlignment="1">
      <alignment horizontal="center" vertical="center" wrapText="1"/>
    </xf>
    <xf numFmtId="0" fontId="11" fillId="5" borderId="67" xfId="17621" applyFont="1" applyFill="1" applyBorder="1" applyAlignment="1">
      <alignment horizontal="center" vertical="center" wrapText="1"/>
    </xf>
    <xf numFmtId="0" fontId="8" fillId="3" borderId="67" xfId="17621" applyFont="1" applyFill="1" applyBorder="1" applyAlignment="1">
      <alignment horizontal="left" vertical="center" wrapText="1"/>
    </xf>
    <xf numFmtId="167" fontId="11" fillId="88" borderId="98" xfId="17621" applyNumberFormat="1" applyFont="1" applyFill="1" applyBorder="1" applyAlignment="1">
      <alignment horizontal="center" vertical="center"/>
    </xf>
    <xf numFmtId="0" fontId="11" fillId="0" borderId="44" xfId="17621" applyFont="1" applyFill="1" applyBorder="1" applyAlignment="1">
      <alignment horizontal="center" vertical="center"/>
    </xf>
    <xf numFmtId="0" fontId="11" fillId="5" borderId="44" xfId="10838" applyFont="1" applyFill="1" applyBorder="1" applyAlignment="1">
      <alignment horizontal="center" vertical="center" wrapText="1"/>
    </xf>
    <xf numFmtId="0" fontId="11" fillId="5" borderId="44" xfId="17621" applyFont="1" applyFill="1" applyBorder="1" applyAlignment="1">
      <alignment horizontal="center" vertical="center" wrapText="1"/>
    </xf>
    <xf numFmtId="0" fontId="8" fillId="3" borderId="44" xfId="17621" applyFont="1" applyFill="1" applyBorder="1" applyAlignment="1">
      <alignment horizontal="left" vertical="center" wrapText="1"/>
    </xf>
    <xf numFmtId="0" fontId="8" fillId="0" borderId="75" xfId="0" applyFont="1" applyFill="1" applyBorder="1" applyAlignment="1">
      <alignment horizontal="center" vertical="center"/>
    </xf>
    <xf numFmtId="2" fontId="8" fillId="0" borderId="23" xfId="0" applyNumberFormat="1" applyFont="1" applyBorder="1"/>
    <xf numFmtId="0" fontId="8" fillId="0" borderId="23" xfId="0" applyFont="1" applyBorder="1" applyAlignment="1">
      <alignment horizontal="center" vertical="center"/>
    </xf>
    <xf numFmtId="43" fontId="8" fillId="0" borderId="23" xfId="0" applyNumberFormat="1" applyFont="1" applyBorder="1" applyAlignment="1">
      <alignment horizontal="center" vertical="center"/>
    </xf>
    <xf numFmtId="167" fontId="8" fillId="0" borderId="67" xfId="64669" applyFont="1" applyFill="1" applyBorder="1" applyAlignment="1">
      <alignment horizontal="left" vertical="center" wrapText="1"/>
    </xf>
    <xf numFmtId="167" fontId="11" fillId="5" borderId="67" xfId="64669" applyFont="1" applyFill="1" applyBorder="1" applyAlignment="1">
      <alignment horizontal="center" vertical="center" wrapText="1"/>
    </xf>
    <xf numFmtId="167" fontId="11" fillId="0" borderId="67" xfId="64669" applyFont="1" applyFill="1" applyBorder="1" applyAlignment="1">
      <alignment horizontal="left" vertical="center" wrapText="1"/>
    </xf>
    <xf numFmtId="167" fontId="11" fillId="0" borderId="67" xfId="64669" applyFont="1" applyFill="1" applyBorder="1" applyAlignment="1">
      <alignment horizontal="center" vertical="center"/>
    </xf>
    <xf numFmtId="0" fontId="11" fillId="0" borderId="46" xfId="17621" applyFont="1" applyFill="1" applyBorder="1" applyAlignment="1">
      <alignment horizontal="left" vertical="center"/>
    </xf>
    <xf numFmtId="0" fontId="11" fillId="89" borderId="46" xfId="17621" applyFont="1" applyFill="1" applyBorder="1" applyAlignment="1">
      <alignment horizontal="left" vertical="center"/>
    </xf>
    <xf numFmtId="169" fontId="13" fillId="0" borderId="93" xfId="37459" applyNumberFormat="1" applyFont="1" applyFill="1" applyBorder="1" applyAlignment="1">
      <alignment horizontal="center" vertical="center" wrapText="1"/>
    </xf>
    <xf numFmtId="167" fontId="175" fillId="0" borderId="72" xfId="37459" applyNumberFormat="1" applyFont="1" applyFill="1" applyBorder="1" applyAlignment="1">
      <alignment horizontal="right" vertical="center" wrapText="1"/>
    </xf>
    <xf numFmtId="167" fontId="7" fillId="0" borderId="72" xfId="37459" applyNumberFormat="1" applyFont="1" applyFill="1" applyBorder="1" applyAlignment="1">
      <alignment horizontal="right" vertical="center" wrapText="1"/>
    </xf>
    <xf numFmtId="167" fontId="175" fillId="0" borderId="93" xfId="37459" applyNumberFormat="1" applyFont="1" applyFill="1" applyBorder="1" applyAlignment="1">
      <alignment horizontal="right" vertical="center" wrapText="1"/>
    </xf>
    <xf numFmtId="167" fontId="4" fillId="0" borderId="102" xfId="3" applyNumberFormat="1" applyFill="1" applyBorder="1"/>
    <xf numFmtId="0" fontId="11" fillId="0" borderId="16" xfId="0" applyFont="1" applyFill="1" applyBorder="1" applyAlignment="1">
      <alignment horizontal="center" vertical="center" wrapText="1"/>
    </xf>
    <xf numFmtId="0" fontId="11" fillId="0" borderId="62" xfId="0" applyFont="1" applyFill="1" applyBorder="1" applyAlignment="1">
      <alignment horizontal="center" vertical="center"/>
    </xf>
    <xf numFmtId="169" fontId="183" fillId="0" borderId="0" xfId="3" applyNumberFormat="1" applyFont="1" applyFill="1" applyAlignment="1">
      <alignment horizontal="right"/>
    </xf>
    <xf numFmtId="169" fontId="183" fillId="0" borderId="0" xfId="3" applyNumberFormat="1" applyFont="1" applyFill="1"/>
    <xf numFmtId="167" fontId="8" fillId="3" borderId="23" xfId="0" applyNumberFormat="1" applyFont="1" applyFill="1" applyBorder="1" applyAlignment="1">
      <alignment vertical="center"/>
    </xf>
    <xf numFmtId="165" fontId="8" fillId="3" borderId="23" xfId="0" applyNumberFormat="1" applyFont="1" applyFill="1" applyBorder="1" applyAlignment="1">
      <alignment vertical="center"/>
    </xf>
    <xf numFmtId="169" fontId="2" fillId="0" borderId="0" xfId="37459" applyNumberFormat="1" applyFont="1" applyFill="1" applyBorder="1" applyAlignment="1">
      <alignment horizontal="center" vertical="center" wrapText="1"/>
    </xf>
    <xf numFmtId="0" fontId="182" fillId="0" borderId="0" xfId="37459" applyFont="1" applyFill="1" applyAlignment="1">
      <alignment horizontal="center" vertical="center" wrapText="1"/>
    </xf>
    <xf numFmtId="221" fontId="8" fillId="0" borderId="63" xfId="17621" applyNumberFormat="1" applyFont="1" applyFill="1" applyBorder="1" applyAlignment="1">
      <alignment horizontal="center" vertical="center"/>
    </xf>
    <xf numFmtId="167" fontId="8" fillId="0" borderId="67" xfId="46627" applyNumberFormat="1" applyFont="1" applyFill="1" applyBorder="1" applyAlignment="1">
      <alignment horizontal="center" vertical="center" wrapText="1"/>
    </xf>
    <xf numFmtId="167" fontId="8" fillId="90" borderId="43" xfId="17621" applyNumberFormat="1" applyFont="1" applyFill="1" applyBorder="1" applyAlignment="1">
      <alignment horizontal="center" vertical="center"/>
    </xf>
    <xf numFmtId="43" fontId="8" fillId="0" borderId="92" xfId="17621" applyNumberFormat="1" applyFont="1" applyFill="1" applyBorder="1" applyAlignment="1">
      <alignment horizontal="center" vertical="center"/>
    </xf>
    <xf numFmtId="172" fontId="11" fillId="88" borderId="78" xfId="17621" applyNumberFormat="1" applyFont="1" applyFill="1" applyBorder="1" applyAlignment="1">
      <alignment horizontal="center" vertical="center"/>
    </xf>
    <xf numFmtId="189" fontId="191" fillId="0" borderId="98" xfId="0" applyNumberFormat="1" applyFont="1" applyFill="1" applyBorder="1" applyAlignment="1">
      <alignment horizontal="left" vertical="center" wrapText="1"/>
    </xf>
    <xf numFmtId="43" fontId="8" fillId="90" borderId="100" xfId="17621" applyNumberFormat="1" applyFont="1" applyFill="1" applyBorder="1" applyAlignment="1">
      <alignment horizontal="center" vertical="center"/>
    </xf>
    <xf numFmtId="43" fontId="8" fillId="90" borderId="63" xfId="17621" applyNumberFormat="1" applyFont="1" applyFill="1" applyBorder="1" applyAlignment="1">
      <alignment horizontal="center" vertical="center"/>
    </xf>
    <xf numFmtId="167" fontId="8" fillId="90" borderId="67" xfId="46627" applyNumberFormat="1" applyFont="1" applyFill="1" applyBorder="1" applyAlignment="1">
      <alignment horizontal="center" vertical="center" wrapText="1"/>
    </xf>
    <xf numFmtId="43" fontId="8" fillId="90" borderId="106" xfId="17621" applyNumberFormat="1" applyFont="1" applyFill="1" applyBorder="1" applyAlignment="1">
      <alignment horizontal="center" vertical="center"/>
    </xf>
    <xf numFmtId="167" fontId="8" fillId="0" borderId="100" xfId="17621" applyNumberFormat="1" applyFont="1" applyFill="1" applyBorder="1" applyAlignment="1">
      <alignment horizontal="center" vertical="center"/>
    </xf>
    <xf numFmtId="0" fontId="8" fillId="0" borderId="67" xfId="0" applyFont="1" applyBorder="1"/>
    <xf numFmtId="43" fontId="8" fillId="0" borderId="67" xfId="0" applyNumberFormat="1" applyFont="1" applyBorder="1"/>
    <xf numFmtId="0" fontId="8" fillId="0" borderId="67" xfId="0" applyNumberFormat="1" applyFont="1" applyBorder="1"/>
    <xf numFmtId="167" fontId="8" fillId="0" borderId="67" xfId="0" applyNumberFormat="1" applyFont="1" applyBorder="1"/>
    <xf numFmtId="43" fontId="15" fillId="3" borderId="67" xfId="17621" applyNumberFormat="1" applyFont="1" applyFill="1" applyBorder="1" applyAlignment="1">
      <alignment horizontal="center" vertical="center"/>
    </xf>
    <xf numFmtId="43" fontId="15" fillId="0" borderId="23" xfId="0" applyNumberFormat="1" applyFont="1" applyBorder="1"/>
    <xf numFmtId="43" fontId="11" fillId="90" borderId="67" xfId="17621" applyNumberFormat="1" applyFont="1" applyFill="1" applyBorder="1" applyAlignment="1">
      <alignment horizontal="center" vertical="center"/>
    </xf>
    <xf numFmtId="167" fontId="11" fillId="90" borderId="67" xfId="46627" applyNumberFormat="1" applyFont="1" applyFill="1" applyBorder="1" applyAlignment="1">
      <alignment horizontal="center" vertical="center" wrapText="1"/>
    </xf>
    <xf numFmtId="43" fontId="11" fillId="90" borderId="78" xfId="17621" applyNumberFormat="1" applyFont="1" applyFill="1" applyBorder="1" applyAlignment="1">
      <alignment horizontal="center" vertical="center"/>
    </xf>
    <xf numFmtId="167" fontId="11" fillId="90" borderId="67" xfId="17621" applyNumberFormat="1" applyFont="1" applyFill="1" applyBorder="1" applyAlignment="1">
      <alignment horizontal="center" vertical="center"/>
    </xf>
    <xf numFmtId="43" fontId="11" fillId="0" borderId="23" xfId="0" applyNumberFormat="1" applyFont="1" applyFill="1" applyBorder="1"/>
    <xf numFmtId="171" fontId="11" fillId="90" borderId="67" xfId="17621" applyNumberFormat="1" applyFont="1" applyFill="1" applyBorder="1" applyAlignment="1">
      <alignment horizontal="center" vertical="center"/>
    </xf>
    <xf numFmtId="167" fontId="3" fillId="0" borderId="45" xfId="37459" applyNumberFormat="1" applyFont="1" applyFill="1" applyBorder="1" applyAlignment="1">
      <alignment horizontal="right" vertical="center" wrapText="1"/>
    </xf>
    <xf numFmtId="167" fontId="8" fillId="0" borderId="23" xfId="0" applyNumberFormat="1" applyFont="1" applyFill="1" applyBorder="1" applyAlignment="1">
      <alignment vertical="center"/>
    </xf>
    <xf numFmtId="230" fontId="172" fillId="0" borderId="0" xfId="17621" applyNumberFormat="1" applyFont="1" applyFill="1"/>
    <xf numFmtId="230" fontId="12" fillId="0" borderId="0" xfId="17621" applyNumberFormat="1" applyFont="1" applyFill="1"/>
    <xf numFmtId="230" fontId="12" fillId="0" borderId="0" xfId="17621" applyNumberFormat="1" applyFont="1" applyFill="1" applyAlignment="1"/>
    <xf numFmtId="230" fontId="12" fillId="0" borderId="0" xfId="17621" applyNumberFormat="1" applyFont="1" applyFill="1" applyAlignment="1">
      <alignment horizontal="right"/>
    </xf>
    <xf numFmtId="230" fontId="12" fillId="0" borderId="0" xfId="17621" applyNumberFormat="1" applyFont="1" applyFill="1" applyBorder="1"/>
    <xf numFmtId="230" fontId="178" fillId="0" borderId="0" xfId="17621" applyNumberFormat="1" applyFont="1" applyFill="1" applyAlignment="1">
      <alignment horizontal="center"/>
    </xf>
    <xf numFmtId="230" fontId="3" fillId="0" borderId="0" xfId="5" applyNumberFormat="1" applyFont="1" applyFill="1" applyBorder="1" applyAlignment="1">
      <alignment wrapText="1"/>
    </xf>
    <xf numFmtId="230" fontId="190" fillId="0" borderId="0" xfId="5" applyNumberFormat="1" applyFont="1" applyFill="1" applyBorder="1" applyAlignment="1">
      <alignment horizontal="left"/>
    </xf>
    <xf numFmtId="230" fontId="3" fillId="0" borderId="0" xfId="5" applyNumberFormat="1" applyFont="1" applyFill="1" applyBorder="1" applyAlignment="1">
      <alignment horizontal="right"/>
    </xf>
    <xf numFmtId="230" fontId="3" fillId="0" borderId="0" xfId="5" applyNumberFormat="1" applyFont="1" applyFill="1" applyBorder="1" applyAlignment="1">
      <alignment vertical="center" wrapText="1"/>
    </xf>
    <xf numFmtId="230" fontId="12" fillId="0" borderId="0" xfId="17621" applyNumberFormat="1" applyFont="1" applyFill="1" applyBorder="1" applyAlignment="1">
      <alignment horizontal="center" vertical="center"/>
    </xf>
    <xf numFmtId="230" fontId="12" fillId="0" borderId="0" xfId="21618" applyNumberFormat="1" applyFont="1" applyFill="1" applyBorder="1" applyAlignment="1">
      <alignment horizontal="center" vertical="center"/>
    </xf>
    <xf numFmtId="230" fontId="4" fillId="0" borderId="0" xfId="17621" applyNumberFormat="1" applyFont="1" applyFill="1"/>
    <xf numFmtId="230" fontId="186" fillId="0" borderId="0" xfId="17621" applyNumberFormat="1" applyFont="1" applyFill="1"/>
    <xf numFmtId="230" fontId="3" fillId="0" borderId="0" xfId="5" applyNumberFormat="1" applyFont="1" applyFill="1" applyAlignment="1">
      <alignment horizontal="right"/>
    </xf>
    <xf numFmtId="230" fontId="187" fillId="0" borderId="0" xfId="17621" applyNumberFormat="1" applyFont="1" applyFill="1"/>
    <xf numFmtId="230" fontId="3" fillId="0" borderId="0" xfId="6" applyNumberFormat="1" applyFont="1" applyFill="1" applyAlignment="1">
      <alignment horizontal="right"/>
    </xf>
    <xf numFmtId="230" fontId="3" fillId="0" borderId="0" xfId="17621" applyNumberFormat="1" applyFont="1" applyFill="1" applyAlignment="1">
      <alignment horizontal="center"/>
    </xf>
    <xf numFmtId="230" fontId="173" fillId="0" borderId="0" xfId="17621" applyNumberFormat="1" applyFont="1" applyFill="1"/>
    <xf numFmtId="230" fontId="183" fillId="0" borderId="0" xfId="17621" applyNumberFormat="1" applyFont="1" applyFill="1"/>
    <xf numFmtId="229" fontId="11" fillId="90" borderId="67" xfId="17621" applyNumberFormat="1" applyFont="1" applyFill="1" applyBorder="1" applyAlignment="1">
      <alignment horizontal="center" vertical="center"/>
    </xf>
    <xf numFmtId="0" fontId="15" fillId="0" borderId="43" xfId="17621" applyFont="1" applyFill="1" applyBorder="1" applyAlignment="1">
      <alignment horizontal="left" vertical="center" wrapText="1"/>
    </xf>
    <xf numFmtId="0" fontId="8" fillId="0" borderId="67" xfId="17621" applyNumberFormat="1" applyFont="1" applyFill="1" applyBorder="1" applyAlignment="1">
      <alignment horizontal="center" vertical="center"/>
    </xf>
    <xf numFmtId="0" fontId="8" fillId="0" borderId="67" xfId="0" applyFont="1" applyFill="1" applyBorder="1"/>
    <xf numFmtId="0" fontId="184" fillId="0" borderId="72" xfId="0" applyFont="1" applyFill="1" applyBorder="1" applyAlignment="1">
      <alignment horizontal="center" vertical="center"/>
    </xf>
    <xf numFmtId="167" fontId="8" fillId="0" borderId="67" xfId="0" applyNumberFormat="1" applyFont="1" applyFill="1" applyBorder="1"/>
    <xf numFmtId="1" fontId="11" fillId="0" borderId="107" xfId="17621" applyNumberFormat="1" applyFont="1" applyFill="1" applyBorder="1" applyAlignment="1">
      <alignment horizontal="center" vertical="center"/>
    </xf>
    <xf numFmtId="169" fontId="13" fillId="0" borderId="72" xfId="17621" applyNumberFormat="1" applyFont="1" applyFill="1" applyBorder="1" applyAlignment="1">
      <alignment horizontal="center" vertical="center" wrapText="1"/>
    </xf>
    <xf numFmtId="43" fontId="11" fillId="0" borderId="78" xfId="17621" applyNumberFormat="1" applyFont="1" applyFill="1" applyBorder="1" applyAlignment="1">
      <alignment horizontal="center" vertical="center"/>
    </xf>
    <xf numFmtId="171" fontId="11" fillId="0" borderId="67" xfId="17621" applyNumberFormat="1" applyFont="1" applyFill="1" applyBorder="1" applyAlignment="1">
      <alignment horizontal="center" vertical="center"/>
    </xf>
    <xf numFmtId="169" fontId="13" fillId="0" borderId="61" xfId="17621" applyNumberFormat="1" applyFont="1" applyFill="1" applyBorder="1" applyAlignment="1">
      <alignment horizontal="center" vertical="center"/>
    </xf>
    <xf numFmtId="167" fontId="11" fillId="0" borderId="67" xfId="46627" applyNumberFormat="1" applyFont="1" applyFill="1" applyBorder="1" applyAlignment="1">
      <alignment horizontal="center" vertical="center" wrapText="1"/>
    </xf>
    <xf numFmtId="169" fontId="13" fillId="0" borderId="80" xfId="17621" applyNumberFormat="1" applyFont="1" applyFill="1" applyBorder="1" applyAlignment="1">
      <alignment horizontal="center" vertical="center" wrapText="1"/>
    </xf>
    <xf numFmtId="169" fontId="13" fillId="0" borderId="90" xfId="17621" applyNumberFormat="1" applyFont="1" applyFill="1" applyBorder="1" applyAlignment="1">
      <alignment horizontal="center" vertical="center"/>
    </xf>
    <xf numFmtId="167" fontId="11" fillId="88" borderId="14" xfId="17621" applyNumberFormat="1" applyFont="1" applyFill="1" applyBorder="1" applyAlignment="1">
      <alignment horizontal="center" vertical="center"/>
    </xf>
    <xf numFmtId="167" fontId="11" fillId="0" borderId="101" xfId="17621" applyNumberFormat="1" applyFont="1" applyFill="1" applyBorder="1" applyAlignment="1">
      <alignment horizontal="center" vertical="center"/>
    </xf>
    <xf numFmtId="167" fontId="8" fillId="3" borderId="108" xfId="17621" applyNumberFormat="1" applyFont="1" applyFill="1" applyBorder="1" applyAlignment="1">
      <alignment horizontal="center" vertical="center"/>
    </xf>
    <xf numFmtId="43" fontId="16" fillId="3" borderId="67" xfId="17621" applyNumberFormat="1" applyFont="1" applyFill="1" applyBorder="1" applyAlignment="1">
      <alignment horizontal="center" vertical="center"/>
    </xf>
    <xf numFmtId="43" fontId="11" fillId="0" borderId="23" xfId="0" applyNumberFormat="1" applyFont="1" applyBorder="1"/>
    <xf numFmtId="165" fontId="8" fillId="0" borderId="67" xfId="0" applyNumberFormat="1" applyFont="1" applyFill="1" applyBorder="1" applyAlignment="1">
      <alignment vertical="center"/>
    </xf>
    <xf numFmtId="43" fontId="11" fillId="0" borderId="100" xfId="17621" applyNumberFormat="1" applyFont="1" applyFill="1" applyBorder="1" applyAlignment="1">
      <alignment horizontal="center" vertical="center"/>
    </xf>
    <xf numFmtId="0" fontId="11" fillId="5" borderId="72" xfId="10838" applyFont="1" applyFill="1" applyBorder="1" applyAlignment="1">
      <alignment horizontal="center" vertical="center" wrapText="1"/>
    </xf>
    <xf numFmtId="0" fontId="8" fillId="0" borderId="72" xfId="17621" applyFont="1" applyFill="1" applyBorder="1" applyAlignment="1">
      <alignment horizontal="left" vertical="center" wrapText="1"/>
    </xf>
    <xf numFmtId="167" fontId="192" fillId="0" borderId="67" xfId="63765" applyNumberFormat="1" applyFont="1" applyFill="1" applyBorder="1" applyAlignment="1">
      <alignment horizontal="center" vertical="center"/>
    </xf>
    <xf numFmtId="0" fontId="3" fillId="0" borderId="0" xfId="37459" applyFont="1" applyFill="1" applyAlignment="1">
      <alignment horizontal="center" vertical="center" wrapText="1"/>
    </xf>
    <xf numFmtId="167" fontId="3" fillId="0" borderId="43" xfId="37459" applyNumberFormat="1" applyFont="1" applyFill="1" applyBorder="1" applyAlignment="1">
      <alignment horizontal="right" vertical="center" wrapText="1"/>
    </xf>
    <xf numFmtId="167" fontId="193" fillId="0" borderId="44" xfId="37459" applyNumberFormat="1" applyFont="1" applyFill="1" applyBorder="1" applyAlignment="1">
      <alignment horizontal="right" vertical="center" wrapText="1"/>
    </xf>
    <xf numFmtId="167" fontId="5" fillId="0" borderId="44" xfId="37459" applyNumberFormat="1" applyFont="1" applyFill="1" applyBorder="1" applyAlignment="1">
      <alignment horizontal="right" vertical="center" wrapText="1"/>
    </xf>
    <xf numFmtId="43" fontId="11" fillId="0" borderId="57" xfId="17621" applyNumberFormat="1" applyFont="1" applyFill="1" applyBorder="1" applyAlignment="1">
      <alignment horizontal="center" vertical="center" wrapText="1"/>
    </xf>
    <xf numFmtId="43" fontId="11" fillId="0" borderId="58" xfId="17621" applyNumberFormat="1" applyFont="1" applyFill="1" applyBorder="1" applyAlignment="1">
      <alignment horizontal="center" vertical="center" wrapText="1"/>
    </xf>
    <xf numFmtId="43" fontId="11" fillId="0" borderId="52" xfId="17621" applyNumberFormat="1" applyFont="1" applyFill="1" applyBorder="1" applyAlignment="1">
      <alignment horizontal="center" vertical="center" wrapText="1"/>
    </xf>
    <xf numFmtId="231" fontId="13" fillId="0" borderId="0" xfId="17621" applyNumberFormat="1" applyFont="1" applyFill="1"/>
    <xf numFmtId="0" fontId="11" fillId="0" borderId="0" xfId="0" applyFont="1"/>
    <xf numFmtId="43" fontId="11" fillId="0" borderId="0" xfId="0" applyNumberFormat="1" applyFont="1"/>
    <xf numFmtId="43" fontId="4" fillId="0" borderId="0" xfId="3" applyNumberFormat="1" applyFill="1"/>
    <xf numFmtId="43" fontId="11" fillId="4" borderId="67" xfId="17621" applyNumberFormat="1" applyFont="1" applyFill="1" applyBorder="1" applyAlignment="1">
      <alignment horizontal="left" vertical="center" wrapText="1"/>
    </xf>
    <xf numFmtId="43" fontId="11" fillId="0" borderId="67" xfId="17621" applyNumberFormat="1" applyFont="1" applyFill="1" applyBorder="1" applyAlignment="1">
      <alignment horizontal="left" vertical="center" wrapText="1"/>
    </xf>
    <xf numFmtId="43" fontId="11" fillId="91" borderId="67" xfId="17621" applyNumberFormat="1" applyFont="1" applyFill="1" applyBorder="1" applyAlignment="1">
      <alignment horizontal="left" vertical="center" wrapText="1"/>
    </xf>
    <xf numFmtId="165" fontId="15" fillId="0" borderId="67" xfId="0" applyNumberFormat="1" applyFont="1" applyFill="1" applyBorder="1" applyAlignment="1">
      <alignment vertical="center"/>
    </xf>
    <xf numFmtId="0" fontId="184" fillId="0" borderId="79" xfId="0" applyFont="1" applyFill="1" applyBorder="1" applyAlignment="1">
      <alignment horizontal="center" vertical="center" wrapText="1"/>
    </xf>
    <xf numFmtId="43" fontId="8" fillId="90" borderId="67" xfId="0" applyNumberFormat="1" applyFont="1" applyFill="1" applyBorder="1"/>
    <xf numFmtId="0" fontId="11" fillId="3" borderId="47" xfId="17621" applyFont="1" applyFill="1" applyBorder="1" applyAlignment="1">
      <alignment horizontal="center" vertical="center"/>
    </xf>
    <xf numFmtId="0" fontId="11" fillId="3" borderId="89" xfId="17621" applyFont="1" applyFill="1" applyBorder="1" applyAlignment="1">
      <alignment horizontal="center" vertical="center"/>
    </xf>
    <xf numFmtId="0" fontId="11" fillId="3" borderId="99" xfId="17621" applyFont="1" applyFill="1" applyBorder="1" applyAlignment="1">
      <alignment horizontal="center" vertical="center"/>
    </xf>
    <xf numFmtId="43" fontId="11" fillId="0" borderId="44" xfId="17621" applyNumberFormat="1" applyFont="1" applyFill="1" applyBorder="1" applyAlignment="1">
      <alignment horizontal="center" vertical="center" wrapText="1"/>
    </xf>
    <xf numFmtId="43" fontId="11" fillId="0" borderId="59" xfId="17621" applyNumberFormat="1" applyFont="1" applyFill="1" applyBorder="1" applyAlignment="1">
      <alignment horizontal="center" vertical="center" wrapText="1"/>
    </xf>
    <xf numFmtId="1" fontId="11" fillId="0" borderId="2" xfId="17621" applyNumberFormat="1" applyFont="1" applyFill="1" applyBorder="1" applyAlignment="1">
      <alignment horizontal="center" vertical="center" wrapText="1"/>
    </xf>
    <xf numFmtId="1" fontId="11" fillId="0" borderId="100" xfId="17621" applyNumberFormat="1" applyFont="1" applyFill="1" applyBorder="1" applyAlignment="1">
      <alignment horizontal="center" vertical="center" wrapText="1"/>
    </xf>
    <xf numFmtId="1" fontId="11" fillId="0" borderId="80" xfId="17621" applyNumberFormat="1" applyFont="1" applyFill="1" applyBorder="1" applyAlignment="1">
      <alignment horizontal="center" vertical="center" wrapText="1"/>
    </xf>
    <xf numFmtId="0" fontId="11" fillId="0" borderId="4" xfId="17621" applyFont="1" applyFill="1" applyBorder="1" applyAlignment="1">
      <alignment horizontal="center" vertical="center" wrapText="1"/>
    </xf>
    <xf numFmtId="0" fontId="11" fillId="0" borderId="98" xfId="17621" applyFont="1" applyFill="1" applyBorder="1" applyAlignment="1">
      <alignment horizontal="center" vertical="center" wrapText="1"/>
    </xf>
    <xf numFmtId="0" fontId="11" fillId="0" borderId="81" xfId="17621" applyFont="1" applyFill="1" applyBorder="1" applyAlignment="1">
      <alignment horizontal="center" vertical="center" wrapText="1"/>
    </xf>
    <xf numFmtId="43" fontId="11" fillId="0" borderId="47" xfId="17621" applyNumberFormat="1" applyFont="1" applyFill="1" applyBorder="1" applyAlignment="1">
      <alignment horizontal="center" vertical="center" wrapText="1"/>
    </xf>
    <xf numFmtId="43" fontId="11" fillId="0" borderId="89" xfId="17621" applyNumberFormat="1" applyFont="1" applyFill="1" applyBorder="1" applyAlignment="1">
      <alignment horizontal="center" vertical="center" wrapText="1"/>
    </xf>
    <xf numFmtId="43" fontId="11" fillId="0" borderId="99" xfId="17621" applyNumberFormat="1" applyFont="1" applyFill="1" applyBorder="1" applyAlignment="1">
      <alignment horizontal="center" vertical="center" wrapText="1"/>
    </xf>
    <xf numFmtId="43" fontId="11" fillId="0" borderId="15" xfId="17621" applyNumberFormat="1" applyFont="1" applyFill="1" applyBorder="1" applyAlignment="1">
      <alignment horizontal="center" vertical="center" wrapText="1"/>
    </xf>
    <xf numFmtId="43" fontId="11" fillId="0" borderId="9" xfId="17621" applyNumberFormat="1" applyFont="1" applyFill="1" applyBorder="1" applyAlignment="1">
      <alignment horizontal="center" vertical="center" wrapText="1"/>
    </xf>
    <xf numFmtId="43" fontId="11" fillId="0" borderId="62" xfId="17621" applyNumberFormat="1" applyFont="1" applyFill="1" applyBorder="1" applyAlignment="1">
      <alignment horizontal="center" vertical="center" wrapText="1"/>
    </xf>
    <xf numFmtId="43" fontId="11" fillId="0" borderId="2" xfId="17621" applyNumberFormat="1" applyFont="1" applyFill="1" applyBorder="1" applyAlignment="1">
      <alignment horizontal="center" vertical="center" wrapText="1"/>
    </xf>
    <xf numFmtId="43" fontId="11" fillId="0" borderId="14" xfId="17621" applyNumberFormat="1" applyFont="1" applyFill="1" applyBorder="1" applyAlignment="1">
      <alignment horizontal="center" vertical="center" wrapText="1"/>
    </xf>
    <xf numFmtId="172" fontId="13" fillId="0" borderId="49" xfId="17621" applyNumberFormat="1" applyFont="1" applyFill="1" applyBorder="1" applyAlignment="1">
      <alignment horizontal="center" vertical="center" wrapText="1"/>
    </xf>
    <xf numFmtId="172" fontId="13" fillId="0" borderId="50" xfId="17621" applyNumberFormat="1" applyFont="1" applyFill="1" applyBorder="1" applyAlignment="1">
      <alignment horizontal="center" vertical="center" wrapText="1"/>
    </xf>
    <xf numFmtId="172" fontId="13" fillId="0" borderId="53" xfId="17621" applyNumberFormat="1" applyFont="1" applyFill="1" applyBorder="1" applyAlignment="1">
      <alignment horizontal="center" vertical="center" wrapText="1"/>
    </xf>
    <xf numFmtId="169" fontId="13" fillId="0" borderId="2" xfId="17621" applyNumberFormat="1" applyFont="1" applyFill="1" applyBorder="1" applyAlignment="1">
      <alignment horizontal="center" vertical="center" wrapText="1"/>
    </xf>
    <xf numFmtId="169" fontId="13" fillId="0" borderId="8" xfId="17621" applyNumberFormat="1" applyFont="1" applyFill="1" applyBorder="1" applyAlignment="1">
      <alignment horizontal="center" vertical="center" wrapText="1"/>
    </xf>
    <xf numFmtId="169" fontId="13" fillId="0" borderId="3" xfId="17621" applyNumberFormat="1" applyFont="1" applyFill="1" applyBorder="1" applyAlignment="1">
      <alignment horizontal="center" vertical="center" wrapText="1"/>
    </xf>
    <xf numFmtId="169" fontId="13" fillId="0" borderId="4" xfId="17621" applyNumberFormat="1" applyFont="1" applyFill="1" applyBorder="1" applyAlignment="1">
      <alignment horizontal="center" vertical="center" wrapText="1"/>
    </xf>
    <xf numFmtId="169" fontId="13" fillId="0" borderId="100" xfId="17621" applyNumberFormat="1" applyFont="1" applyFill="1" applyBorder="1" applyAlignment="1">
      <alignment horizontal="center" vertical="center" wrapText="1"/>
    </xf>
    <xf numFmtId="169" fontId="13" fillId="0" borderId="63" xfId="17621" applyNumberFormat="1" applyFont="1" applyFill="1" applyBorder="1" applyAlignment="1">
      <alignment horizontal="center" vertical="center" wrapText="1"/>
    </xf>
    <xf numFmtId="169" fontId="13" fillId="0" borderId="67" xfId="17621" applyNumberFormat="1" applyFont="1" applyFill="1" applyBorder="1" applyAlignment="1">
      <alignment horizontal="center" vertical="center" wrapText="1"/>
    </xf>
    <xf numFmtId="230" fontId="3" fillId="0" borderId="0" xfId="5" applyNumberFormat="1" applyFont="1" applyFill="1" applyBorder="1" applyAlignment="1">
      <alignment horizontal="right" vertical="center" wrapText="1"/>
    </xf>
    <xf numFmtId="43" fontId="11" fillId="0" borderId="72" xfId="17621" applyNumberFormat="1" applyFont="1" applyFill="1" applyBorder="1" applyAlignment="1">
      <alignment horizontal="center" vertical="center" wrapText="1"/>
    </xf>
    <xf numFmtId="43" fontId="11" fillId="0" borderId="74" xfId="17621" applyNumberFormat="1" applyFont="1" applyFill="1" applyBorder="1" applyAlignment="1">
      <alignment horizontal="center" vertical="center" wrapText="1"/>
    </xf>
    <xf numFmtId="43" fontId="11" fillId="0" borderId="54" xfId="17621" applyNumberFormat="1" applyFont="1" applyFill="1" applyBorder="1" applyAlignment="1">
      <alignment horizontal="center" vertical="center" wrapText="1"/>
    </xf>
    <xf numFmtId="43" fontId="11" fillId="0" borderId="55" xfId="17621" applyNumberFormat="1" applyFont="1" applyFill="1" applyBorder="1" applyAlignment="1">
      <alignment horizontal="center" vertical="center" wrapText="1"/>
    </xf>
    <xf numFmtId="43" fontId="11" fillId="0" borderId="17" xfId="17621" applyNumberFormat="1" applyFont="1" applyFill="1" applyBorder="1" applyAlignment="1">
      <alignment horizontal="center" vertical="center" wrapText="1"/>
    </xf>
    <xf numFmtId="43" fontId="11" fillId="0" borderId="56" xfId="17621" applyNumberFormat="1" applyFont="1" applyFill="1" applyBorder="1" applyAlignment="1">
      <alignment horizontal="center" vertical="center" wrapText="1"/>
    </xf>
    <xf numFmtId="43" fontId="11" fillId="0" borderId="57" xfId="17621" applyNumberFormat="1" applyFont="1" applyFill="1" applyBorder="1" applyAlignment="1">
      <alignment horizontal="center" vertical="center" wrapText="1"/>
    </xf>
    <xf numFmtId="43" fontId="11" fillId="0" borderId="58" xfId="17621" applyNumberFormat="1" applyFont="1" applyFill="1" applyBorder="1" applyAlignment="1">
      <alignment horizontal="center" vertical="center" wrapText="1"/>
    </xf>
    <xf numFmtId="43" fontId="11" fillId="0" borderId="52" xfId="17621" applyNumberFormat="1" applyFont="1" applyFill="1" applyBorder="1" applyAlignment="1">
      <alignment horizontal="center" vertical="center" wrapText="1"/>
    </xf>
    <xf numFmtId="43" fontId="11" fillId="0" borderId="48" xfId="17621" applyNumberFormat="1" applyFont="1" applyFill="1" applyBorder="1" applyAlignment="1">
      <alignment horizontal="center" vertical="center" wrapText="1"/>
    </xf>
    <xf numFmtId="169" fontId="13" fillId="0" borderId="67" xfId="17621" applyNumberFormat="1" applyFont="1" applyFill="1" applyBorder="1" applyAlignment="1">
      <alignment horizontal="center" vertical="center"/>
    </xf>
    <xf numFmtId="169" fontId="13" fillId="0" borderId="98" xfId="17621" applyNumberFormat="1" applyFont="1" applyFill="1" applyBorder="1" applyAlignment="1">
      <alignment horizontal="center" vertical="center"/>
    </xf>
    <xf numFmtId="169" fontId="13" fillId="0" borderId="72" xfId="17621" applyNumberFormat="1" applyFont="1" applyFill="1" applyBorder="1" applyAlignment="1">
      <alignment horizontal="center" vertical="center"/>
    </xf>
    <xf numFmtId="169" fontId="13" fillId="0" borderId="9" xfId="17621" applyNumberFormat="1" applyFont="1" applyFill="1" applyBorder="1" applyAlignment="1">
      <alignment horizontal="center" vertical="center"/>
    </xf>
    <xf numFmtId="169" fontId="13" fillId="0" borderId="63" xfId="17621" applyNumberFormat="1" applyFont="1" applyFill="1" applyBorder="1" applyAlignment="1">
      <alignment horizontal="center" vertical="center"/>
    </xf>
    <xf numFmtId="172" fontId="13" fillId="0" borderId="57" xfId="17621" applyNumberFormat="1" applyFont="1" applyFill="1" applyBorder="1" applyAlignment="1">
      <alignment horizontal="center" vertical="center" wrapText="1"/>
    </xf>
    <xf numFmtId="172" fontId="13" fillId="0" borderId="70" xfId="17621" applyNumberFormat="1" applyFont="1" applyFill="1" applyBorder="1" applyAlignment="1">
      <alignment horizontal="center" vertical="center" wrapText="1"/>
    </xf>
    <xf numFmtId="172" fontId="13" fillId="0" borderId="58" xfId="17621" applyNumberFormat="1" applyFont="1" applyFill="1" applyBorder="1" applyAlignment="1">
      <alignment horizontal="center" vertical="center" wrapText="1"/>
    </xf>
    <xf numFmtId="172" fontId="13" fillId="0" borderId="103" xfId="17621" applyNumberFormat="1" applyFont="1" applyFill="1" applyBorder="1" applyAlignment="1">
      <alignment horizontal="center" vertical="center" wrapText="1"/>
    </xf>
    <xf numFmtId="172" fontId="13" fillId="0" borderId="30" xfId="17621" applyNumberFormat="1" applyFont="1" applyFill="1" applyBorder="1" applyAlignment="1">
      <alignment horizontal="center" vertical="center" wrapText="1"/>
    </xf>
    <xf numFmtId="172" fontId="13" fillId="0" borderId="91" xfId="17621" applyNumberFormat="1" applyFont="1" applyFill="1" applyBorder="1" applyAlignment="1">
      <alignment horizontal="center" vertical="center" wrapText="1"/>
    </xf>
    <xf numFmtId="169" fontId="13" fillId="0" borderId="105" xfId="17621" applyNumberFormat="1" applyFont="1" applyFill="1" applyBorder="1" applyAlignment="1">
      <alignment horizontal="center" vertical="center"/>
    </xf>
    <xf numFmtId="169" fontId="13" fillId="0" borderId="98" xfId="17621" applyNumberFormat="1" applyFont="1" applyFill="1" applyBorder="1" applyAlignment="1">
      <alignment horizontal="center" vertical="center" wrapText="1"/>
    </xf>
    <xf numFmtId="169" fontId="13" fillId="0" borderId="80" xfId="17621" applyNumberFormat="1" applyFont="1" applyFill="1" applyBorder="1" applyAlignment="1">
      <alignment horizontal="center" vertical="center" wrapText="1"/>
    </xf>
    <xf numFmtId="0" fontId="13" fillId="0" borderId="3" xfId="17621" applyFont="1" applyFill="1" applyBorder="1" applyAlignment="1">
      <alignment horizontal="center" vertical="center" wrapText="1"/>
    </xf>
    <xf numFmtId="0" fontId="13" fillId="0" borderId="4" xfId="17621" applyFont="1" applyFill="1" applyBorder="1" applyAlignment="1">
      <alignment horizontal="center" vertical="center" wrapText="1"/>
    </xf>
    <xf numFmtId="169" fontId="13" fillId="0" borderId="76" xfId="17621" applyNumberFormat="1" applyFont="1" applyFill="1" applyBorder="1" applyAlignment="1">
      <alignment horizontal="center" vertical="center" wrapText="1"/>
    </xf>
    <xf numFmtId="0" fontId="13" fillId="0" borderId="98" xfId="17621" applyFont="1" applyFill="1" applyBorder="1" applyAlignment="1">
      <alignment horizontal="center" vertical="center" wrapText="1"/>
    </xf>
    <xf numFmtId="0" fontId="13" fillId="0" borderId="81" xfId="17621" applyFont="1" applyFill="1" applyBorder="1" applyAlignment="1">
      <alignment horizontal="center" vertical="center" wrapText="1"/>
    </xf>
    <xf numFmtId="169" fontId="13" fillId="0" borderId="14" xfId="17621" applyNumberFormat="1" applyFont="1" applyFill="1" applyBorder="1" applyAlignment="1">
      <alignment horizontal="center" vertical="center" wrapText="1"/>
    </xf>
    <xf numFmtId="167" fontId="13" fillId="0" borderId="76" xfId="0" applyNumberFormat="1" applyFont="1" applyFill="1" applyBorder="1" applyAlignment="1">
      <alignment horizontal="center" vertical="center" wrapText="1"/>
    </xf>
    <xf numFmtId="167" fontId="13" fillId="0" borderId="78" xfId="0" applyNumberFormat="1" applyFont="1" applyFill="1" applyBorder="1" applyAlignment="1">
      <alignment horizontal="center" vertical="center" wrapText="1"/>
    </xf>
    <xf numFmtId="1" fontId="5" fillId="0" borderId="2" xfId="0" applyNumberFormat="1" applyFont="1" applyFill="1" applyBorder="1" applyAlignment="1">
      <alignment horizontal="center" vertical="center" wrapText="1"/>
    </xf>
    <xf numFmtId="1" fontId="11" fillId="0" borderId="71" xfId="0" applyNumberFormat="1" applyFont="1" applyFill="1" applyBorder="1" applyAlignment="1">
      <alignment horizontal="center" vertical="center" wrapText="1"/>
    </xf>
    <xf numFmtId="1" fontId="184" fillId="0" borderId="71" xfId="0" applyNumberFormat="1" applyFont="1" applyFill="1" applyBorder="1" applyAlignment="1">
      <alignment horizontal="center" vertical="center" wrapText="1"/>
    </xf>
    <xf numFmtId="1" fontId="184" fillId="0" borderId="5" xfId="0" applyNumberFormat="1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11" fillId="0" borderId="72" xfId="0" applyFont="1" applyFill="1" applyBorder="1" applyAlignment="1">
      <alignment horizontal="center" vertical="center" wrapText="1"/>
    </xf>
    <xf numFmtId="0" fontId="184" fillId="0" borderId="72" xfId="0" applyFont="1" applyFill="1" applyBorder="1" applyAlignment="1">
      <alignment horizontal="center" vertical="center" wrapText="1"/>
    </xf>
    <xf numFmtId="0" fontId="184" fillId="0" borderId="9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11" fillId="3" borderId="71" xfId="0" applyFont="1" applyFill="1" applyBorder="1" applyAlignment="1">
      <alignment horizontal="center" vertical="center" wrapText="1"/>
    </xf>
    <xf numFmtId="0" fontId="11" fillId="3" borderId="67" xfId="0" applyFont="1" applyFill="1" applyBorder="1" applyAlignment="1">
      <alignment horizontal="center" vertical="center" wrapText="1"/>
    </xf>
    <xf numFmtId="0" fontId="11" fillId="3" borderId="79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11" fillId="0" borderId="71" xfId="0" applyFont="1" applyFill="1" applyBorder="1" applyAlignment="1">
      <alignment horizontal="center" vertical="center" wrapText="1"/>
    </xf>
    <xf numFmtId="0" fontId="11" fillId="0" borderId="67" xfId="0" applyFont="1" applyFill="1" applyBorder="1" applyAlignment="1">
      <alignment horizontal="center" vertical="center" wrapText="1"/>
    </xf>
    <xf numFmtId="0" fontId="11" fillId="0" borderId="79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184" fillId="0" borderId="71" xfId="0" applyFont="1" applyFill="1" applyBorder="1" applyAlignment="1">
      <alignment horizontal="center" vertical="center"/>
    </xf>
    <xf numFmtId="0" fontId="184" fillId="0" borderId="67" xfId="0" applyFont="1" applyFill="1" applyBorder="1" applyAlignment="1">
      <alignment horizontal="center" vertical="center"/>
    </xf>
    <xf numFmtId="0" fontId="13" fillId="0" borderId="67" xfId="0" applyFont="1" applyFill="1" applyBorder="1" applyAlignment="1">
      <alignment horizontal="center" vertical="center" wrapText="1"/>
    </xf>
    <xf numFmtId="0" fontId="13" fillId="0" borderId="97" xfId="0" applyFont="1" applyFill="1" applyBorder="1" applyAlignment="1">
      <alignment horizontal="center" vertical="center" wrapText="1"/>
    </xf>
    <xf numFmtId="0" fontId="184" fillId="0" borderId="79" xfId="0" applyFont="1" applyFill="1" applyBorder="1" applyAlignment="1">
      <alignment horizontal="center" vertical="center" wrapText="1"/>
    </xf>
    <xf numFmtId="0" fontId="184" fillId="0" borderId="79" xfId="0" applyFont="1" applyFill="1" applyBorder="1" applyAlignment="1">
      <alignment horizontal="center" vertical="center"/>
    </xf>
    <xf numFmtId="0" fontId="184" fillId="0" borderId="81" xfId="0" applyFont="1" applyFill="1" applyBorder="1" applyAlignment="1">
      <alignment horizontal="center" vertical="center"/>
    </xf>
    <xf numFmtId="0" fontId="13" fillId="0" borderId="80" xfId="0" applyFont="1" applyFill="1" applyBorder="1" applyAlignment="1">
      <alignment horizontal="center" vertical="center" wrapText="1"/>
    </xf>
    <xf numFmtId="0" fontId="13" fillId="0" borderId="94" xfId="0" applyFont="1" applyFill="1" applyBorder="1" applyAlignment="1">
      <alignment horizontal="center" vertical="center" wrapText="1"/>
    </xf>
    <xf numFmtId="0" fontId="13" fillId="0" borderId="76" xfId="0" applyFont="1" applyFill="1" applyBorder="1" applyAlignment="1">
      <alignment horizontal="center" vertical="center" wrapText="1"/>
    </xf>
    <xf numFmtId="0" fontId="13" fillId="0" borderId="95" xfId="0" applyFont="1" applyFill="1" applyBorder="1" applyAlignment="1">
      <alignment horizontal="center" vertical="center" wrapText="1"/>
    </xf>
    <xf numFmtId="0" fontId="13" fillId="0" borderId="81" xfId="0" applyFont="1" applyFill="1" applyBorder="1" applyAlignment="1">
      <alignment horizontal="center" vertical="center" wrapText="1"/>
    </xf>
    <xf numFmtId="0" fontId="13" fillId="0" borderId="96" xfId="0" applyFont="1" applyFill="1" applyBorder="1" applyAlignment="1">
      <alignment horizontal="center" vertical="center" wrapText="1"/>
    </xf>
    <xf numFmtId="0" fontId="13" fillId="0" borderId="71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13" fillId="0" borderId="79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13" fillId="0" borderId="67" xfId="0" applyNumberFormat="1" applyFont="1" applyFill="1" applyBorder="1" applyAlignment="1">
      <alignment horizontal="center" vertical="center" wrapText="1"/>
    </xf>
    <xf numFmtId="0" fontId="13" fillId="0" borderId="97" xfId="0" applyNumberFormat="1" applyFont="1" applyFill="1" applyBorder="1" applyAlignment="1">
      <alignment horizontal="center" vertical="center" wrapText="1"/>
    </xf>
    <xf numFmtId="0" fontId="13" fillId="0" borderId="97" xfId="0" applyFont="1" applyFill="1" applyBorder="1" applyAlignment="1">
      <alignment horizontal="center" vertical="center"/>
    </xf>
    <xf numFmtId="167" fontId="13" fillId="0" borderId="67" xfId="0" applyNumberFormat="1" applyFont="1" applyFill="1" applyBorder="1" applyAlignment="1">
      <alignment horizontal="center" vertical="center" wrapText="1"/>
    </xf>
    <xf numFmtId="167" fontId="13" fillId="0" borderId="97" xfId="0" applyNumberFormat="1" applyFont="1" applyFill="1" applyBorder="1" applyAlignment="1">
      <alignment horizontal="center" vertical="center"/>
    </xf>
    <xf numFmtId="169" fontId="2" fillId="0" borderId="0" xfId="37459" applyNumberFormat="1" applyFont="1" applyFill="1" applyBorder="1" applyAlignment="1">
      <alignment horizontal="center" vertical="center" wrapText="1"/>
    </xf>
    <xf numFmtId="49" fontId="3" fillId="0" borderId="47" xfId="37459" applyNumberFormat="1" applyFont="1" applyFill="1" applyBorder="1" applyAlignment="1">
      <alignment horizontal="left" vertical="center" wrapText="1"/>
    </xf>
    <xf numFmtId="49" fontId="3" fillId="0" borderId="89" xfId="37459" applyNumberFormat="1" applyFont="1" applyFill="1" applyBorder="1" applyAlignment="1">
      <alignment horizontal="left" vertical="center" wrapText="1"/>
    </xf>
    <xf numFmtId="49" fontId="3" fillId="0" borderId="102" xfId="37459" applyNumberFormat="1" applyFont="1" applyFill="1" applyBorder="1" applyAlignment="1">
      <alignment horizontal="left" vertical="center" wrapText="1"/>
    </xf>
    <xf numFmtId="49" fontId="2" fillId="0" borderId="0" xfId="37459" applyNumberFormat="1" applyFont="1" applyFill="1" applyAlignment="1">
      <alignment horizontal="left" vertical="center" wrapText="1"/>
    </xf>
    <xf numFmtId="0" fontId="5" fillId="0" borderId="0" xfId="3" applyFont="1" applyFill="1" applyAlignment="1">
      <alignment horizontal="center"/>
    </xf>
    <xf numFmtId="0" fontId="3" fillId="0" borderId="0" xfId="5" applyFont="1" applyFill="1" applyBorder="1" applyAlignment="1">
      <alignment horizontal="right" vertical="center" wrapText="1"/>
    </xf>
    <xf numFmtId="0" fontId="174" fillId="0" borderId="0" xfId="37459" applyFont="1" applyFill="1" applyAlignment="1">
      <alignment horizontal="center" vertical="center" wrapText="1"/>
    </xf>
    <xf numFmtId="0" fontId="2" fillId="0" borderId="0" xfId="37459" applyFont="1" applyFill="1" applyAlignment="1">
      <alignment horizontal="center" vertical="center" wrapText="1"/>
    </xf>
    <xf numFmtId="0" fontId="13" fillId="0" borderId="2" xfId="37459" applyFont="1" applyFill="1" applyBorder="1" applyAlignment="1">
      <alignment horizontal="center" vertical="center" wrapText="1"/>
    </xf>
    <xf numFmtId="0" fontId="13" fillId="0" borderId="71" xfId="37459" applyFont="1" applyFill="1" applyBorder="1" applyAlignment="1">
      <alignment horizontal="center" vertical="center" wrapText="1"/>
    </xf>
    <xf numFmtId="0" fontId="13" fillId="0" borderId="82" xfId="37459" applyFont="1" applyFill="1" applyBorder="1" applyAlignment="1">
      <alignment horizontal="center" vertical="center" wrapText="1"/>
    </xf>
    <xf numFmtId="0" fontId="13" fillId="0" borderId="14" xfId="37459" applyFont="1" applyFill="1" applyBorder="1" applyAlignment="1">
      <alignment horizontal="center" vertical="center" wrapText="1"/>
    </xf>
    <xf numFmtId="0" fontId="13" fillId="0" borderId="72" xfId="37459" applyFont="1" applyFill="1" applyBorder="1" applyAlignment="1">
      <alignment horizontal="center" vertical="center" wrapText="1"/>
    </xf>
    <xf numFmtId="0" fontId="13" fillId="0" borderId="83" xfId="37459" applyFont="1" applyFill="1" applyBorder="1" applyAlignment="1">
      <alignment horizontal="center" vertical="center" wrapText="1"/>
    </xf>
    <xf numFmtId="169" fontId="14" fillId="0" borderId="2" xfId="37459" applyNumberFormat="1" applyFont="1" applyFill="1" applyBorder="1" applyAlignment="1">
      <alignment horizontal="center" vertical="center" wrapText="1"/>
    </xf>
    <xf numFmtId="169" fontId="14" fillId="0" borderId="14" xfId="37459" applyNumberFormat="1" applyFont="1" applyFill="1" applyBorder="1" applyAlignment="1">
      <alignment horizontal="center" vertical="center" wrapText="1"/>
    </xf>
    <xf numFmtId="169" fontId="14" fillId="0" borderId="47" xfId="37459" applyNumberFormat="1" applyFont="1" applyFill="1" applyBorder="1" applyAlignment="1">
      <alignment horizontal="center" vertical="center" wrapText="1"/>
    </xf>
    <xf numFmtId="169" fontId="14" fillId="0" borderId="102" xfId="37459" applyNumberFormat="1" applyFont="1" applyFill="1" applyBorder="1" applyAlignment="1">
      <alignment horizontal="center" vertical="center" wrapText="1"/>
    </xf>
    <xf numFmtId="169" fontId="14" fillId="0" borderId="86" xfId="37459" applyNumberFormat="1" applyFont="1" applyFill="1" applyBorder="1" applyAlignment="1">
      <alignment horizontal="center" vertical="center" wrapText="1"/>
    </xf>
    <xf numFmtId="169" fontId="14" fillId="0" borderId="87" xfId="37459" applyNumberFormat="1" applyFont="1" applyFill="1" applyBorder="1" applyAlignment="1">
      <alignment horizontal="center" vertical="center" wrapText="1"/>
    </xf>
    <xf numFmtId="169" fontId="13" fillId="0" borderId="3" xfId="17621" applyNumberFormat="1" applyFont="1" applyFill="1" applyBorder="1" applyAlignment="1">
      <alignment horizontal="center" vertical="center"/>
    </xf>
    <xf numFmtId="169" fontId="13" fillId="0" borderId="2" xfId="17621" applyNumberFormat="1" applyFont="1" applyFill="1" applyBorder="1" applyAlignment="1">
      <alignment horizontal="center" vertical="center"/>
    </xf>
    <xf numFmtId="169" fontId="13" fillId="0" borderId="8" xfId="17621" applyNumberFormat="1" applyFont="1" applyFill="1" applyBorder="1" applyAlignment="1">
      <alignment horizontal="center" vertical="center"/>
    </xf>
    <xf numFmtId="169" fontId="13" fillId="0" borderId="14" xfId="17621" applyNumberFormat="1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 wrapText="1"/>
    </xf>
    <xf numFmtId="43" fontId="3" fillId="0" borderId="0" xfId="5" applyNumberFormat="1" applyFont="1" applyFill="1" applyBorder="1" applyAlignment="1">
      <alignment horizontal="right" vertical="center" wrapText="1"/>
    </xf>
    <xf numFmtId="0" fontId="11" fillId="0" borderId="49" xfId="0" applyFont="1" applyFill="1" applyBorder="1" applyAlignment="1">
      <alignment horizontal="center" vertical="center" wrapText="1"/>
    </xf>
    <xf numFmtId="0" fontId="11" fillId="0" borderId="77" xfId="0" applyFont="1" applyFill="1" applyBorder="1" applyAlignment="1">
      <alignment horizontal="center" vertical="center" wrapText="1"/>
    </xf>
    <xf numFmtId="0" fontId="11" fillId="0" borderId="50" xfId="0" applyFont="1" applyFill="1" applyBorder="1" applyAlignment="1">
      <alignment horizontal="center" vertical="center" wrapText="1"/>
    </xf>
    <xf numFmtId="0" fontId="11" fillId="0" borderId="51" xfId="0" applyFont="1" applyFill="1" applyBorder="1" applyAlignment="1">
      <alignment horizontal="center" vertical="center" wrapText="1"/>
    </xf>
    <xf numFmtId="0" fontId="11" fillId="0" borderId="52" xfId="0" applyFont="1" applyFill="1" applyBorder="1" applyAlignment="1">
      <alignment horizontal="center" vertical="center" wrapText="1"/>
    </xf>
    <xf numFmtId="0" fontId="11" fillId="0" borderId="46" xfId="0" applyFont="1" applyFill="1" applyBorder="1" applyAlignment="1">
      <alignment horizontal="center" vertical="center" wrapText="1"/>
    </xf>
    <xf numFmtId="0" fontId="11" fillId="0" borderId="104" xfId="0" applyFont="1" applyFill="1" applyBorder="1" applyAlignment="1">
      <alignment horizontal="center" vertical="center" wrapText="1"/>
    </xf>
    <xf numFmtId="0" fontId="11" fillId="3" borderId="52" xfId="0" applyFont="1" applyFill="1" applyBorder="1" applyAlignment="1">
      <alignment horizontal="center" vertical="center" wrapText="1"/>
    </xf>
    <xf numFmtId="0" fontId="11" fillId="3" borderId="16" xfId="0" applyFont="1" applyFill="1" applyBorder="1" applyAlignment="1">
      <alignment horizontal="center" vertical="center" wrapText="1"/>
    </xf>
    <xf numFmtId="0" fontId="11" fillId="3" borderId="48" xfId="0" applyFont="1" applyFill="1" applyBorder="1" applyAlignment="1">
      <alignment horizontal="center" vertical="center" wrapText="1"/>
    </xf>
    <xf numFmtId="0" fontId="11" fillId="0" borderId="16" xfId="0" applyFont="1" applyFill="1" applyBorder="1" applyAlignment="1">
      <alignment horizontal="center" vertical="center" wrapText="1"/>
    </xf>
    <xf numFmtId="0" fontId="11" fillId="0" borderId="48" xfId="0" applyFont="1" applyFill="1" applyBorder="1" applyAlignment="1">
      <alignment horizontal="center" vertical="center" wrapText="1"/>
    </xf>
    <xf numFmtId="0" fontId="11" fillId="0" borderId="86" xfId="0" applyFont="1" applyFill="1" applyBorder="1" applyAlignment="1">
      <alignment horizontal="center" vertical="center" wrapText="1"/>
    </xf>
    <xf numFmtId="0" fontId="11" fillId="0" borderId="87" xfId="0" applyFont="1" applyFill="1" applyBorder="1" applyAlignment="1">
      <alignment horizontal="center" vertical="center" wrapText="1"/>
    </xf>
    <xf numFmtId="0" fontId="11" fillId="0" borderId="88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8" fillId="0" borderId="0" xfId="0" applyFont="1" applyFill="1" applyAlignment="1">
      <alignment horizontal="right" wrapText="1"/>
    </xf>
    <xf numFmtId="49" fontId="16" fillId="6" borderId="46" xfId="0" applyNumberFormat="1" applyFont="1" applyFill="1" applyBorder="1" applyAlignment="1">
      <alignment horizontal="center" vertical="center"/>
    </xf>
    <xf numFmtId="49" fontId="16" fillId="6" borderId="9" xfId="0" applyNumberFormat="1" applyFont="1" applyFill="1" applyBorder="1" applyAlignment="1">
      <alignment horizontal="center" vertical="center"/>
    </xf>
    <xf numFmtId="49" fontId="16" fillId="6" borderId="12" xfId="0" applyNumberFormat="1" applyFont="1" applyFill="1" applyBorder="1" applyAlignment="1">
      <alignment horizontal="center" vertical="center"/>
    </xf>
  </cellXfs>
  <cellStyles count="64670">
    <cellStyle name=" 1" xfId="9"/>
    <cellStyle name=" 1 2" xfId="10"/>
    <cellStyle name=" 1_Stage1" xfId="11"/>
    <cellStyle name="_x000a_bidires=100_x000d_" xfId="12"/>
    <cellStyle name="%" xfId="13"/>
    <cellStyle name="%_Inputs" xfId="14"/>
    <cellStyle name="%_Inputs (const)" xfId="15"/>
    <cellStyle name="%_Inputs Co" xfId="16"/>
    <cellStyle name="?…?ж?Ш?и [0.00]" xfId="17"/>
    <cellStyle name="?W??_‘O’с?р??" xfId="18"/>
    <cellStyle name="]_x000d__x000a_Zoomed=1_x000d__x000a_Row=0_x000d__x000a_Column=0_x000d__x000a_Height=0_x000d__x000a_Width=0_x000d__x000a_FontName=FoxFont_x000d__x000a_FontStyle=0_x000d__x000a_FontSize=9_x000d__x000a_PrtFontName=FoxPrin" xfId="19"/>
    <cellStyle name="]_x000d__x000a_Zoomed=1_x000d__x000a_Row=0_x000d__x000a_Column=0_x000d__x000a_Height=0_x000d__x000a_Width=0_x000d__x000a_FontName=FoxFont_x000d__x000a_FontStyle=0_x000d__x000a_FontSize=9_x000d__x000a_PrtFontName=FoxPrin 2" xfId="20"/>
    <cellStyle name="_~7107767" xfId="21"/>
    <cellStyle name="_~7107767_прил 2 (2008)" xfId="22"/>
    <cellStyle name="_1,1а,2,3,3а(Л),3а(Т),4,6,7,8,11" xfId="23"/>
    <cellStyle name="_1,3,4,5,7(1-2),8,10,11,12" xfId="24"/>
    <cellStyle name="_5,форма АТАБ, график снижения нагрузки," xfId="25"/>
    <cellStyle name="_CashFlow_2007_проект_02_02_final" xfId="26"/>
    <cellStyle name="_CPI foodimp" xfId="27"/>
    <cellStyle name="_macro 2012 var 1" xfId="28"/>
    <cellStyle name="_Model_RAB Мой" xfId="29"/>
    <cellStyle name="_Model_RAB Мой 2" xfId="30"/>
    <cellStyle name="_Model_RAB Мой 2 2" xfId="31"/>
    <cellStyle name="_Model_RAB Мой 2_OREP.KU.2011.MONTHLY.02(v0.1)" xfId="32"/>
    <cellStyle name="_Model_RAB Мой 2_OREP.KU.2011.MONTHLY.02(v0.4)" xfId="33"/>
    <cellStyle name="_Model_RAB Мой 2_OREP.KU.2011.MONTHLY.11(v1.4)" xfId="34"/>
    <cellStyle name="_Model_RAB Мой 2_OREP.KU.2011.MONTHLY.11(v1.4) 2" xfId="35"/>
    <cellStyle name="_Model_RAB Мой 2_OREP.KU.2011.MONTHLY.11(v1.4)_UPDATE.BALANCE.WARM.2012YEAR.TO.1.1" xfId="36"/>
    <cellStyle name="_Model_RAB Мой 2_OREP.KU.2011.MONTHLY.11(v1.4)_UPDATE.CALC.WARM.2012YEAR.TO.1.1" xfId="37"/>
    <cellStyle name="_Model_RAB Мой 2_TEHSHEET" xfId="38"/>
    <cellStyle name="_Model_RAB Мой 2_UPDATE.BALANCE.WARM.2012YEAR.TO.1.1" xfId="39"/>
    <cellStyle name="_Model_RAB Мой 2_UPDATE.CALC.WARM.2012YEAR.TO.1.1" xfId="40"/>
    <cellStyle name="_Model_RAB Мой 2_UPDATE.MONITORING.OS.EE.2.02.TO.1.3.64" xfId="41"/>
    <cellStyle name="_Model_RAB Мой 2_UPDATE.OREP.KU.2011.MONTHLY.02.TO.1.2" xfId="42"/>
    <cellStyle name="_Model_RAB Мой_46EE.2011(v1.0)" xfId="43"/>
    <cellStyle name="_Model_RAB Мой_46EE.2011(v1.0)_46TE.2011(v1.0)" xfId="44"/>
    <cellStyle name="_Model_RAB Мой_46EE.2011(v1.0)_INDEX.STATION.2012(v1.0)_" xfId="45"/>
    <cellStyle name="_Model_RAB Мой_46EE.2011(v1.0)_INDEX.STATION.2012(v2.0)" xfId="46"/>
    <cellStyle name="_Model_RAB Мой_46EE.2011(v1.2)" xfId="47"/>
    <cellStyle name="_Model_RAB Мой_46TE.2011(v1.0)" xfId="48"/>
    <cellStyle name="_Model_RAB Мой_ARMRAZR" xfId="49"/>
    <cellStyle name="_Model_RAB Мой_BALANCE.TBO.2011YEAR(v1.1)" xfId="50"/>
    <cellStyle name="_Model_RAB Мой_BALANCE.WARM.2010.PLAN" xfId="51"/>
    <cellStyle name="_Model_RAB Мой_BALANCE.WARM.2011YEAR(v0.7)" xfId="52"/>
    <cellStyle name="_Model_RAB Мой_BALANCE.WARM.2011YEAR.NEW.UPDATE.SCHEME" xfId="53"/>
    <cellStyle name="_Model_RAB Мой_DOPFACTOR.VO.2012(v1.0)" xfId="54"/>
    <cellStyle name="_Model_RAB Мой_EE.2REK.P2011.4.78(v0.3)" xfId="55"/>
    <cellStyle name="_Model_RAB Мой_INVEST.EE.PLAN.4.78(v0.1)" xfId="56"/>
    <cellStyle name="_Model_RAB Мой_INVEST.EE.PLAN.4.78(v0.3)" xfId="57"/>
    <cellStyle name="_Model_RAB Мой_INVEST.PLAN.4.78(v0.1)" xfId="58"/>
    <cellStyle name="_Model_RAB Мой_INVEST.WARM.PLAN.4.78(v0.1)" xfId="59"/>
    <cellStyle name="_Model_RAB Мой_INVEST_WARM_PLAN" xfId="60"/>
    <cellStyle name="_Model_RAB Мой_NADB.JNVLS.APTEKA.2011(v1.3.3)" xfId="61"/>
    <cellStyle name="_Model_RAB Мой_NADB.JNVLS.APTEKA.2011(v1.3.3)_46TE.2011(v1.0)" xfId="62"/>
    <cellStyle name="_Model_RAB Мой_NADB.JNVLS.APTEKA.2011(v1.3.3)_INDEX.STATION.2012(v1.0)_" xfId="63"/>
    <cellStyle name="_Model_RAB Мой_NADB.JNVLS.APTEKA.2011(v1.3.3)_INDEX.STATION.2012(v2.0)" xfId="64"/>
    <cellStyle name="_Model_RAB Мой_NADB.JNVLS.APTEKA.2011(v1.3.4)" xfId="65"/>
    <cellStyle name="_Model_RAB Мой_NADB.JNVLS.APTEKA.2011(v1.3.4)_46TE.2011(v1.0)" xfId="66"/>
    <cellStyle name="_Model_RAB Мой_NADB.JNVLS.APTEKA.2011(v1.3.4)_INDEX.STATION.2012(v1.0)_" xfId="67"/>
    <cellStyle name="_Model_RAB Мой_NADB.JNVLS.APTEKA.2011(v1.3.4)_INDEX.STATION.2012(v2.0)" xfId="68"/>
    <cellStyle name="_Model_RAB Мой_PR.PROG.WARM.NOTCOMBI.2012.2.16_v1.4(04.04.11) " xfId="69"/>
    <cellStyle name="_Model_RAB Мой_PREDEL.JKH.UTV.2011(v1.0.1)" xfId="70"/>
    <cellStyle name="_Model_RAB Мой_PREDEL.JKH.UTV.2011(v1.0.1)_46TE.2011(v1.0)" xfId="71"/>
    <cellStyle name="_Model_RAB Мой_PREDEL.JKH.UTV.2011(v1.0.1)_INDEX.STATION.2012(v1.0)_" xfId="72"/>
    <cellStyle name="_Model_RAB Мой_PREDEL.JKH.UTV.2011(v1.0.1)_INDEX.STATION.2012(v2.0)" xfId="73"/>
    <cellStyle name="_Model_RAB Мой_PREDEL.JKH.UTV.2011(v1.1)" xfId="74"/>
    <cellStyle name="_Model_RAB Мой_TEHSHEET" xfId="75"/>
    <cellStyle name="_Model_RAB Мой_TEST.TEMPLATE" xfId="76"/>
    <cellStyle name="_Model_RAB Мой_UPDATE.46EE.2011.TO.1.1" xfId="77"/>
    <cellStyle name="_Model_RAB Мой_UPDATE.46TE.2011.TO.1.1" xfId="78"/>
    <cellStyle name="_Model_RAB Мой_UPDATE.46TE.2011.TO.1.2" xfId="79"/>
    <cellStyle name="_Model_RAB Мой_UPDATE.BALANCE.WARM.2011YEAR.TO.1.1" xfId="80"/>
    <cellStyle name="_Model_RAB Мой_UPDATE.BALANCE.WARM.2011YEAR.TO.1.1 2" xfId="81"/>
    <cellStyle name="_Model_RAB Мой_UPDATE.BALANCE.WARM.2011YEAR.TO.1.1_46TE.2011(v1.0)" xfId="82"/>
    <cellStyle name="_Model_RAB Мой_UPDATE.BALANCE.WARM.2011YEAR.TO.1.1_INDEX.STATION.2012(v1.0)_" xfId="83"/>
    <cellStyle name="_Model_RAB Мой_UPDATE.BALANCE.WARM.2011YEAR.TO.1.1_INDEX.STATION.2012(v2.0)" xfId="84"/>
    <cellStyle name="_Model_RAB Мой_UPDATE.BALANCE.WARM.2011YEAR.TO.1.1_OREP.KU.2011.MONTHLY.02(v1.1)" xfId="85"/>
    <cellStyle name="_Model_RAB Мой_UPDATE.BALANCE.WARM.2011YEAR.TO.1.2" xfId="86"/>
    <cellStyle name="_Model_RAB Мой_UPDATE.BALANCE.WARM.2011YEAR.TO.1.4.64" xfId="87"/>
    <cellStyle name="_Model_RAB Мой_UPDATE.BALANCE.WARM.2011YEAR.TO.1.5.64" xfId="88"/>
    <cellStyle name="_Model_RAB Мой_UPDATE.MONITORING.OS.EE.2.02.TO.1.3.64" xfId="89"/>
    <cellStyle name="_Model_RAB Мой_Книга2" xfId="90"/>
    <cellStyle name="_Model_RAB Мой_Книга2_PR.PROG.WARM.NOTCOMBI.2012.2.16_v1.4(04.04.11) " xfId="91"/>
    <cellStyle name="_Model_RAB_MRSK_svod" xfId="92"/>
    <cellStyle name="_Model_RAB_MRSK_svod 2" xfId="93"/>
    <cellStyle name="_Model_RAB_MRSK_svod 2 2" xfId="94"/>
    <cellStyle name="_Model_RAB_MRSK_svod 2_OREP.KU.2011.MONTHLY.02(v0.1)" xfId="95"/>
    <cellStyle name="_Model_RAB_MRSK_svod 2_OREP.KU.2011.MONTHLY.02(v0.4)" xfId="96"/>
    <cellStyle name="_Model_RAB_MRSK_svod 2_OREP.KU.2011.MONTHLY.11(v1.4)" xfId="97"/>
    <cellStyle name="_Model_RAB_MRSK_svod 2_OREP.KU.2011.MONTHLY.11(v1.4) 2" xfId="98"/>
    <cellStyle name="_Model_RAB_MRSK_svod 2_OREP.KU.2011.MONTHLY.11(v1.4)_UPDATE.BALANCE.WARM.2012YEAR.TO.1.1" xfId="99"/>
    <cellStyle name="_Model_RAB_MRSK_svod 2_OREP.KU.2011.MONTHLY.11(v1.4)_UPDATE.CALC.WARM.2012YEAR.TO.1.1" xfId="100"/>
    <cellStyle name="_Model_RAB_MRSK_svod 2_TEHSHEET" xfId="101"/>
    <cellStyle name="_Model_RAB_MRSK_svod 2_UPDATE.BALANCE.WARM.2012YEAR.TO.1.1" xfId="102"/>
    <cellStyle name="_Model_RAB_MRSK_svod 2_UPDATE.CALC.WARM.2012YEAR.TO.1.1" xfId="103"/>
    <cellStyle name="_Model_RAB_MRSK_svod 2_UPDATE.MONITORING.OS.EE.2.02.TO.1.3.64" xfId="104"/>
    <cellStyle name="_Model_RAB_MRSK_svod 2_UPDATE.OREP.KU.2011.MONTHLY.02.TO.1.2" xfId="105"/>
    <cellStyle name="_Model_RAB_MRSK_svod_46EE.2011(v1.0)" xfId="106"/>
    <cellStyle name="_Model_RAB_MRSK_svod_46EE.2011(v1.0)_46TE.2011(v1.0)" xfId="107"/>
    <cellStyle name="_Model_RAB_MRSK_svod_46EE.2011(v1.0)_INDEX.STATION.2012(v1.0)_" xfId="108"/>
    <cellStyle name="_Model_RAB_MRSK_svod_46EE.2011(v1.0)_INDEX.STATION.2012(v2.0)" xfId="109"/>
    <cellStyle name="_Model_RAB_MRSK_svod_46EE.2011(v1.2)" xfId="110"/>
    <cellStyle name="_Model_RAB_MRSK_svod_46TE.2011(v1.0)" xfId="111"/>
    <cellStyle name="_Model_RAB_MRSK_svod_ARMRAZR" xfId="112"/>
    <cellStyle name="_Model_RAB_MRSK_svod_BALANCE.TBO.2011YEAR(v1.1)" xfId="113"/>
    <cellStyle name="_Model_RAB_MRSK_svod_BALANCE.WARM.2010.PLAN" xfId="114"/>
    <cellStyle name="_Model_RAB_MRSK_svod_BALANCE.WARM.2011YEAR(v0.7)" xfId="115"/>
    <cellStyle name="_Model_RAB_MRSK_svod_BALANCE.WARM.2011YEAR.NEW.UPDATE.SCHEME" xfId="116"/>
    <cellStyle name="_Model_RAB_MRSK_svod_DOPFACTOR.VO.2012(v1.0)" xfId="117"/>
    <cellStyle name="_Model_RAB_MRSK_svod_EE.2REK.P2011.4.78(v0.3)" xfId="118"/>
    <cellStyle name="_Model_RAB_MRSK_svod_INVEST.EE.PLAN.4.78(v0.1)" xfId="119"/>
    <cellStyle name="_Model_RAB_MRSK_svod_INVEST.EE.PLAN.4.78(v0.3)" xfId="120"/>
    <cellStyle name="_Model_RAB_MRSK_svod_INVEST.PLAN.4.78(v0.1)" xfId="121"/>
    <cellStyle name="_Model_RAB_MRSK_svod_INVEST.WARM.PLAN.4.78(v0.1)" xfId="122"/>
    <cellStyle name="_Model_RAB_MRSK_svod_INVEST_WARM_PLAN" xfId="123"/>
    <cellStyle name="_Model_RAB_MRSK_svod_NADB.JNVLS.APTEKA.2011(v1.3.3)" xfId="124"/>
    <cellStyle name="_Model_RAB_MRSK_svod_NADB.JNVLS.APTEKA.2011(v1.3.3)_46TE.2011(v1.0)" xfId="125"/>
    <cellStyle name="_Model_RAB_MRSK_svod_NADB.JNVLS.APTEKA.2011(v1.3.3)_INDEX.STATION.2012(v1.0)_" xfId="126"/>
    <cellStyle name="_Model_RAB_MRSK_svod_NADB.JNVLS.APTEKA.2011(v1.3.3)_INDEX.STATION.2012(v2.0)" xfId="127"/>
    <cellStyle name="_Model_RAB_MRSK_svod_NADB.JNVLS.APTEKA.2011(v1.3.4)" xfId="128"/>
    <cellStyle name="_Model_RAB_MRSK_svod_NADB.JNVLS.APTEKA.2011(v1.3.4)_46TE.2011(v1.0)" xfId="129"/>
    <cellStyle name="_Model_RAB_MRSK_svod_NADB.JNVLS.APTEKA.2011(v1.3.4)_INDEX.STATION.2012(v1.0)_" xfId="130"/>
    <cellStyle name="_Model_RAB_MRSK_svod_NADB.JNVLS.APTEKA.2011(v1.3.4)_INDEX.STATION.2012(v2.0)" xfId="131"/>
    <cellStyle name="_Model_RAB_MRSK_svod_PR.PROG.WARM.NOTCOMBI.2012.2.16_v1.4(04.04.11) " xfId="132"/>
    <cellStyle name="_Model_RAB_MRSK_svod_PREDEL.JKH.UTV.2011(v1.0.1)" xfId="133"/>
    <cellStyle name="_Model_RAB_MRSK_svod_PREDEL.JKH.UTV.2011(v1.0.1)_46TE.2011(v1.0)" xfId="134"/>
    <cellStyle name="_Model_RAB_MRSK_svod_PREDEL.JKH.UTV.2011(v1.0.1)_INDEX.STATION.2012(v1.0)_" xfId="135"/>
    <cellStyle name="_Model_RAB_MRSK_svod_PREDEL.JKH.UTV.2011(v1.0.1)_INDEX.STATION.2012(v2.0)" xfId="136"/>
    <cellStyle name="_Model_RAB_MRSK_svod_PREDEL.JKH.UTV.2011(v1.1)" xfId="137"/>
    <cellStyle name="_Model_RAB_MRSK_svod_TEHSHEET" xfId="138"/>
    <cellStyle name="_Model_RAB_MRSK_svod_TEST.TEMPLATE" xfId="139"/>
    <cellStyle name="_Model_RAB_MRSK_svod_UPDATE.46EE.2011.TO.1.1" xfId="140"/>
    <cellStyle name="_Model_RAB_MRSK_svod_UPDATE.46TE.2011.TO.1.1" xfId="141"/>
    <cellStyle name="_Model_RAB_MRSK_svod_UPDATE.46TE.2011.TO.1.2" xfId="142"/>
    <cellStyle name="_Model_RAB_MRSK_svod_UPDATE.BALANCE.WARM.2011YEAR.TO.1.1" xfId="143"/>
    <cellStyle name="_Model_RAB_MRSK_svod_UPDATE.BALANCE.WARM.2011YEAR.TO.1.1 2" xfId="144"/>
    <cellStyle name="_Model_RAB_MRSK_svod_UPDATE.BALANCE.WARM.2011YEAR.TO.1.1_46TE.2011(v1.0)" xfId="145"/>
    <cellStyle name="_Model_RAB_MRSK_svod_UPDATE.BALANCE.WARM.2011YEAR.TO.1.1_INDEX.STATION.2012(v1.0)_" xfId="146"/>
    <cellStyle name="_Model_RAB_MRSK_svod_UPDATE.BALANCE.WARM.2011YEAR.TO.1.1_INDEX.STATION.2012(v2.0)" xfId="147"/>
    <cellStyle name="_Model_RAB_MRSK_svod_UPDATE.BALANCE.WARM.2011YEAR.TO.1.1_OREP.KU.2011.MONTHLY.02(v1.1)" xfId="148"/>
    <cellStyle name="_Model_RAB_MRSK_svod_UPDATE.BALANCE.WARM.2011YEAR.TO.1.2" xfId="149"/>
    <cellStyle name="_Model_RAB_MRSK_svod_UPDATE.BALANCE.WARM.2011YEAR.TO.1.4.64" xfId="150"/>
    <cellStyle name="_Model_RAB_MRSK_svod_UPDATE.BALANCE.WARM.2011YEAR.TO.1.5.64" xfId="151"/>
    <cellStyle name="_Model_RAB_MRSK_svod_UPDATE.MONITORING.OS.EE.2.02.TO.1.3.64" xfId="152"/>
    <cellStyle name="_Model_RAB_MRSK_svod_Книга2" xfId="153"/>
    <cellStyle name="_Model_RAB_MRSK_svod_Книга2_PR.PROG.WARM.NOTCOMBI.2012.2.16_v1.4(04.04.11) " xfId="154"/>
    <cellStyle name="_Plug" xfId="155"/>
    <cellStyle name="_Plug 2" xfId="156"/>
    <cellStyle name="_Plug 2 2" xfId="157"/>
    <cellStyle name="_Plug 2 2 2" xfId="46631"/>
    <cellStyle name="_Plug 2 2 2 2" xfId="46632"/>
    <cellStyle name="_Plug 2 3" xfId="46633"/>
    <cellStyle name="_Plug 2 3 2" xfId="46634"/>
    <cellStyle name="_Plug 3" xfId="158"/>
    <cellStyle name="_Plug 3 2" xfId="46635"/>
    <cellStyle name="_Plug 3 2 2" xfId="46636"/>
    <cellStyle name="_Plug 4" xfId="46637"/>
    <cellStyle name="_Plug 4 2" xfId="46638"/>
    <cellStyle name="_RAB с 2010 года" xfId="159"/>
    <cellStyle name="_v-2013-2030- 2b17.01.11Нах-cpiнов. курс inn 1-2-Е1xls" xfId="160"/>
    <cellStyle name="_АРМ_БП_РСК_V6.1.unprotec" xfId="161"/>
    <cellStyle name="_ББюджетные формы.Инвестиции" xfId="162"/>
    <cellStyle name="_ББюджетные формы.Расходы" xfId="163"/>
    <cellStyle name="_Бюджет2006_ПОКАЗАТЕЛИ СВОДНЫЕ" xfId="164"/>
    <cellStyle name="_Бюджетные формы. Закупки" xfId="165"/>
    <cellStyle name="_Бюджетные формы.Доходы" xfId="166"/>
    <cellStyle name="_Бюджетные формы.Расходы_19.10.07" xfId="167"/>
    <cellStyle name="_Бюджетные формы.Финансы" xfId="168"/>
    <cellStyle name="_Бюджетные формы.ФинБюджеты" xfId="169"/>
    <cellStyle name="_ВО ОП ТЭС-ОТ- 2007" xfId="170"/>
    <cellStyle name="_ВФ ОАО ТЭС-ОТ- 2009" xfId="171"/>
    <cellStyle name="_выручка по присоединениям2" xfId="172"/>
    <cellStyle name="_Договор аренды ЯЭ с разбивкой" xfId="173"/>
    <cellStyle name="_Доходы, финансовые бюджеты" xfId="174"/>
    <cellStyle name="_Защита ФЗП" xfId="175"/>
    <cellStyle name="_Исходные данные для модели" xfId="176"/>
    <cellStyle name="_итоговый файл 1" xfId="177"/>
    <cellStyle name="_Книга1" xfId="178"/>
    <cellStyle name="_Консолидация-2008-проект-new" xfId="179"/>
    <cellStyle name="_Копия Для ТЭК ДВ измен.26.12.08" xfId="180"/>
    <cellStyle name="_Копия Форматы УУ15" xfId="181"/>
    <cellStyle name="_Материалы на эксплуатацию для Г А " xfId="182"/>
    <cellStyle name="_Модель - 2(23)" xfId="183"/>
    <cellStyle name="_МОДЕЛЬ_1 (2)" xfId="184"/>
    <cellStyle name="_МОДЕЛЬ_1 (2) 2" xfId="185"/>
    <cellStyle name="_МОДЕЛЬ_1 (2) 2 2" xfId="186"/>
    <cellStyle name="_МОДЕЛЬ_1 (2) 2_OREP.KU.2011.MONTHLY.02(v0.1)" xfId="187"/>
    <cellStyle name="_МОДЕЛЬ_1 (2) 2_OREP.KU.2011.MONTHLY.02(v0.4)" xfId="188"/>
    <cellStyle name="_МОДЕЛЬ_1 (2) 2_OREP.KU.2011.MONTHLY.11(v1.4)" xfId="189"/>
    <cellStyle name="_МОДЕЛЬ_1 (2) 2_OREP.KU.2011.MONTHLY.11(v1.4) 2" xfId="190"/>
    <cellStyle name="_МОДЕЛЬ_1 (2) 2_OREP.KU.2011.MONTHLY.11(v1.4)_UPDATE.BALANCE.WARM.2012YEAR.TO.1.1" xfId="191"/>
    <cellStyle name="_МОДЕЛЬ_1 (2) 2_OREP.KU.2011.MONTHLY.11(v1.4)_UPDATE.CALC.WARM.2012YEAR.TO.1.1" xfId="192"/>
    <cellStyle name="_МОДЕЛЬ_1 (2) 2_TEHSHEET" xfId="193"/>
    <cellStyle name="_МОДЕЛЬ_1 (2) 2_UPDATE.BALANCE.WARM.2012YEAR.TO.1.1" xfId="194"/>
    <cellStyle name="_МОДЕЛЬ_1 (2) 2_UPDATE.CALC.WARM.2012YEAR.TO.1.1" xfId="195"/>
    <cellStyle name="_МОДЕЛЬ_1 (2) 2_UPDATE.MONITORING.OS.EE.2.02.TO.1.3.64" xfId="196"/>
    <cellStyle name="_МОДЕЛЬ_1 (2) 2_UPDATE.OREP.KU.2011.MONTHLY.02.TO.1.2" xfId="197"/>
    <cellStyle name="_МОДЕЛЬ_1 (2)_46EE.2011(v1.0)" xfId="198"/>
    <cellStyle name="_МОДЕЛЬ_1 (2)_46EE.2011(v1.0)_46TE.2011(v1.0)" xfId="199"/>
    <cellStyle name="_МОДЕЛЬ_1 (2)_46EE.2011(v1.0)_INDEX.STATION.2012(v1.0)_" xfId="200"/>
    <cellStyle name="_МОДЕЛЬ_1 (2)_46EE.2011(v1.0)_INDEX.STATION.2012(v2.0)" xfId="201"/>
    <cellStyle name="_МОДЕЛЬ_1 (2)_46EE.2011(v1.2)" xfId="202"/>
    <cellStyle name="_МОДЕЛЬ_1 (2)_46TE.2011(v1.0)" xfId="203"/>
    <cellStyle name="_МОДЕЛЬ_1 (2)_ARMRAZR" xfId="204"/>
    <cellStyle name="_МОДЕЛЬ_1 (2)_BALANCE.TBO.2011YEAR(v1.1)" xfId="205"/>
    <cellStyle name="_МОДЕЛЬ_1 (2)_BALANCE.WARM.2010.PLAN" xfId="206"/>
    <cellStyle name="_МОДЕЛЬ_1 (2)_BALANCE.WARM.2011YEAR(v0.7)" xfId="207"/>
    <cellStyle name="_МОДЕЛЬ_1 (2)_BALANCE.WARM.2011YEAR.NEW.UPDATE.SCHEME" xfId="208"/>
    <cellStyle name="_МОДЕЛЬ_1 (2)_DOPFACTOR.VO.2012(v1.0)" xfId="209"/>
    <cellStyle name="_МОДЕЛЬ_1 (2)_EE.2REK.P2011.4.78(v0.3)" xfId="210"/>
    <cellStyle name="_МОДЕЛЬ_1 (2)_INVEST.EE.PLAN.4.78(v0.1)" xfId="211"/>
    <cellStyle name="_МОДЕЛЬ_1 (2)_INVEST.EE.PLAN.4.78(v0.3)" xfId="212"/>
    <cellStyle name="_МОДЕЛЬ_1 (2)_INVEST.PLAN.4.78(v0.1)" xfId="213"/>
    <cellStyle name="_МОДЕЛЬ_1 (2)_INVEST.WARM.PLAN.4.78(v0.1)" xfId="214"/>
    <cellStyle name="_МОДЕЛЬ_1 (2)_INVEST_WARM_PLAN" xfId="215"/>
    <cellStyle name="_МОДЕЛЬ_1 (2)_NADB.JNVLS.APTEKA.2011(v1.3.3)" xfId="216"/>
    <cellStyle name="_МОДЕЛЬ_1 (2)_NADB.JNVLS.APTEKA.2011(v1.3.3)_46TE.2011(v1.0)" xfId="217"/>
    <cellStyle name="_МОДЕЛЬ_1 (2)_NADB.JNVLS.APTEKA.2011(v1.3.3)_INDEX.STATION.2012(v1.0)_" xfId="218"/>
    <cellStyle name="_МОДЕЛЬ_1 (2)_NADB.JNVLS.APTEKA.2011(v1.3.3)_INDEX.STATION.2012(v2.0)" xfId="219"/>
    <cellStyle name="_МОДЕЛЬ_1 (2)_NADB.JNVLS.APTEKA.2011(v1.3.4)" xfId="220"/>
    <cellStyle name="_МОДЕЛЬ_1 (2)_NADB.JNVLS.APTEKA.2011(v1.3.4)_46TE.2011(v1.0)" xfId="221"/>
    <cellStyle name="_МОДЕЛЬ_1 (2)_NADB.JNVLS.APTEKA.2011(v1.3.4)_INDEX.STATION.2012(v1.0)_" xfId="222"/>
    <cellStyle name="_МОДЕЛЬ_1 (2)_NADB.JNVLS.APTEKA.2011(v1.3.4)_INDEX.STATION.2012(v2.0)" xfId="223"/>
    <cellStyle name="_МОДЕЛЬ_1 (2)_PR.PROG.WARM.NOTCOMBI.2012.2.16_v1.4(04.04.11) " xfId="224"/>
    <cellStyle name="_МОДЕЛЬ_1 (2)_PREDEL.JKH.UTV.2011(v1.0.1)" xfId="225"/>
    <cellStyle name="_МОДЕЛЬ_1 (2)_PREDEL.JKH.UTV.2011(v1.0.1)_46TE.2011(v1.0)" xfId="226"/>
    <cellStyle name="_МОДЕЛЬ_1 (2)_PREDEL.JKH.UTV.2011(v1.0.1)_INDEX.STATION.2012(v1.0)_" xfId="227"/>
    <cellStyle name="_МОДЕЛЬ_1 (2)_PREDEL.JKH.UTV.2011(v1.0.1)_INDEX.STATION.2012(v2.0)" xfId="228"/>
    <cellStyle name="_МОДЕЛЬ_1 (2)_PREDEL.JKH.UTV.2011(v1.1)" xfId="229"/>
    <cellStyle name="_МОДЕЛЬ_1 (2)_TEHSHEET" xfId="230"/>
    <cellStyle name="_МОДЕЛЬ_1 (2)_TEST.TEMPLATE" xfId="231"/>
    <cellStyle name="_МОДЕЛЬ_1 (2)_UPDATE.46EE.2011.TO.1.1" xfId="232"/>
    <cellStyle name="_МОДЕЛЬ_1 (2)_UPDATE.46TE.2011.TO.1.1" xfId="233"/>
    <cellStyle name="_МОДЕЛЬ_1 (2)_UPDATE.46TE.2011.TO.1.2" xfId="234"/>
    <cellStyle name="_МОДЕЛЬ_1 (2)_UPDATE.BALANCE.WARM.2011YEAR.TO.1.1" xfId="235"/>
    <cellStyle name="_МОДЕЛЬ_1 (2)_UPDATE.BALANCE.WARM.2011YEAR.TO.1.1 2" xfId="236"/>
    <cellStyle name="_МОДЕЛЬ_1 (2)_UPDATE.BALANCE.WARM.2011YEAR.TO.1.1_46TE.2011(v1.0)" xfId="237"/>
    <cellStyle name="_МОДЕЛЬ_1 (2)_UPDATE.BALANCE.WARM.2011YEAR.TO.1.1_INDEX.STATION.2012(v1.0)_" xfId="238"/>
    <cellStyle name="_МОДЕЛЬ_1 (2)_UPDATE.BALANCE.WARM.2011YEAR.TO.1.1_INDEX.STATION.2012(v2.0)" xfId="239"/>
    <cellStyle name="_МОДЕЛЬ_1 (2)_UPDATE.BALANCE.WARM.2011YEAR.TO.1.1_OREP.KU.2011.MONTHLY.02(v1.1)" xfId="240"/>
    <cellStyle name="_МОДЕЛЬ_1 (2)_UPDATE.BALANCE.WARM.2011YEAR.TO.1.2" xfId="241"/>
    <cellStyle name="_МОДЕЛЬ_1 (2)_UPDATE.BALANCE.WARM.2011YEAR.TO.1.4.64" xfId="242"/>
    <cellStyle name="_МОДЕЛЬ_1 (2)_UPDATE.BALANCE.WARM.2011YEAR.TO.1.5.64" xfId="243"/>
    <cellStyle name="_МОДЕЛЬ_1 (2)_UPDATE.MONITORING.OS.EE.2.02.TO.1.3.64" xfId="244"/>
    <cellStyle name="_МОДЕЛЬ_1 (2)_Книга2" xfId="245"/>
    <cellStyle name="_МОДЕЛЬ_1 (2)_Книга2_PR.PROG.WARM.NOTCOMBI.2012.2.16_v1.4(04.04.11) " xfId="246"/>
    <cellStyle name="_Модель_2.1" xfId="247"/>
    <cellStyle name="_МУП НУГЭС сбыт 2007 откоректированный" xfId="248"/>
    <cellStyle name="_НВВ 2009 постатейно свод по филиалам_09_02_09" xfId="249"/>
    <cellStyle name="_НВВ 2009 постатейно свод по филиалам_для Валентина" xfId="250"/>
    <cellStyle name="_НУГЭС 15 2007" xfId="251"/>
    <cellStyle name="_НУГЭС сбыт 2007" xfId="252"/>
    <cellStyle name="_Омск" xfId="253"/>
    <cellStyle name="_ОТ ИД 2009" xfId="254"/>
    <cellStyle name="_Перечень точек поставки ГПЭ" xfId="255"/>
    <cellStyle name="_пр 5 тариф RAB" xfId="256"/>
    <cellStyle name="_пр 5 тариф RAB 2" xfId="257"/>
    <cellStyle name="_пр 5 тариф RAB 2 2" xfId="258"/>
    <cellStyle name="_пр 5 тариф RAB 2_OREP.KU.2011.MONTHLY.02(v0.1)" xfId="259"/>
    <cellStyle name="_пр 5 тариф RAB 2_OREP.KU.2011.MONTHLY.02(v0.4)" xfId="260"/>
    <cellStyle name="_пр 5 тариф RAB 2_OREP.KU.2011.MONTHLY.11(v1.4)" xfId="261"/>
    <cellStyle name="_пр 5 тариф RAB 2_OREP.KU.2011.MONTHLY.11(v1.4) 2" xfId="262"/>
    <cellStyle name="_пр 5 тариф RAB 2_OREP.KU.2011.MONTHLY.11(v1.4)_UPDATE.BALANCE.WARM.2012YEAR.TO.1.1" xfId="263"/>
    <cellStyle name="_пр 5 тариф RAB 2_OREP.KU.2011.MONTHLY.11(v1.4)_UPDATE.CALC.WARM.2012YEAR.TO.1.1" xfId="264"/>
    <cellStyle name="_пр 5 тариф RAB 2_TEHSHEET" xfId="265"/>
    <cellStyle name="_пр 5 тариф RAB 2_UPDATE.BALANCE.WARM.2012YEAR.TO.1.1" xfId="266"/>
    <cellStyle name="_пр 5 тариф RAB 2_UPDATE.CALC.WARM.2012YEAR.TO.1.1" xfId="267"/>
    <cellStyle name="_пр 5 тариф RAB 2_UPDATE.MONITORING.OS.EE.2.02.TO.1.3.64" xfId="268"/>
    <cellStyle name="_пр 5 тариф RAB 2_UPDATE.OREP.KU.2011.MONTHLY.02.TO.1.2" xfId="269"/>
    <cellStyle name="_пр 5 тариф RAB_46EE.2011(v1.0)" xfId="270"/>
    <cellStyle name="_пр 5 тариф RAB_46EE.2011(v1.0)_46TE.2011(v1.0)" xfId="271"/>
    <cellStyle name="_пр 5 тариф RAB_46EE.2011(v1.0)_INDEX.STATION.2012(v1.0)_" xfId="272"/>
    <cellStyle name="_пр 5 тариф RAB_46EE.2011(v1.0)_INDEX.STATION.2012(v2.0)" xfId="273"/>
    <cellStyle name="_пр 5 тариф RAB_46EE.2011(v1.2)" xfId="274"/>
    <cellStyle name="_пр 5 тариф RAB_46TE.2011(v1.0)" xfId="275"/>
    <cellStyle name="_пр 5 тариф RAB_ARMRAZR" xfId="276"/>
    <cellStyle name="_пр 5 тариф RAB_BALANCE.TBO.2011YEAR(v1.1)" xfId="277"/>
    <cellStyle name="_пр 5 тариф RAB_BALANCE.WARM.2010.PLAN" xfId="278"/>
    <cellStyle name="_пр 5 тариф RAB_BALANCE.WARM.2011YEAR(v0.7)" xfId="279"/>
    <cellStyle name="_пр 5 тариф RAB_BALANCE.WARM.2011YEAR.NEW.UPDATE.SCHEME" xfId="280"/>
    <cellStyle name="_пр 5 тариф RAB_DOPFACTOR.VO.2012(v1.0)" xfId="281"/>
    <cellStyle name="_пр 5 тариф RAB_EE.2REK.P2011.4.78(v0.3)" xfId="282"/>
    <cellStyle name="_пр 5 тариф RAB_INVEST.EE.PLAN.4.78(v0.1)" xfId="283"/>
    <cellStyle name="_пр 5 тариф RAB_INVEST.EE.PLAN.4.78(v0.3)" xfId="284"/>
    <cellStyle name="_пр 5 тариф RAB_INVEST.PLAN.4.78(v0.1)" xfId="285"/>
    <cellStyle name="_пр 5 тариф RAB_INVEST.WARM.PLAN.4.78(v0.1)" xfId="286"/>
    <cellStyle name="_пр 5 тариф RAB_INVEST_WARM_PLAN" xfId="287"/>
    <cellStyle name="_пр 5 тариф RAB_NADB.JNVLS.APTEKA.2011(v1.3.3)" xfId="288"/>
    <cellStyle name="_пр 5 тариф RAB_NADB.JNVLS.APTEKA.2011(v1.3.3)_46TE.2011(v1.0)" xfId="289"/>
    <cellStyle name="_пр 5 тариф RAB_NADB.JNVLS.APTEKA.2011(v1.3.3)_INDEX.STATION.2012(v1.0)_" xfId="290"/>
    <cellStyle name="_пр 5 тариф RAB_NADB.JNVLS.APTEKA.2011(v1.3.3)_INDEX.STATION.2012(v2.0)" xfId="291"/>
    <cellStyle name="_пр 5 тариф RAB_NADB.JNVLS.APTEKA.2011(v1.3.4)" xfId="292"/>
    <cellStyle name="_пр 5 тариф RAB_NADB.JNVLS.APTEKA.2011(v1.3.4)_46TE.2011(v1.0)" xfId="293"/>
    <cellStyle name="_пр 5 тариф RAB_NADB.JNVLS.APTEKA.2011(v1.3.4)_INDEX.STATION.2012(v1.0)_" xfId="294"/>
    <cellStyle name="_пр 5 тариф RAB_NADB.JNVLS.APTEKA.2011(v1.3.4)_INDEX.STATION.2012(v2.0)" xfId="295"/>
    <cellStyle name="_пр 5 тариф RAB_PR.PROG.WARM.NOTCOMBI.2012.2.16_v1.4(04.04.11) " xfId="296"/>
    <cellStyle name="_пр 5 тариф RAB_PREDEL.JKH.UTV.2011(v1.0.1)" xfId="297"/>
    <cellStyle name="_пр 5 тариф RAB_PREDEL.JKH.UTV.2011(v1.0.1)_46TE.2011(v1.0)" xfId="298"/>
    <cellStyle name="_пр 5 тариф RAB_PREDEL.JKH.UTV.2011(v1.0.1)_INDEX.STATION.2012(v1.0)_" xfId="299"/>
    <cellStyle name="_пр 5 тариф RAB_PREDEL.JKH.UTV.2011(v1.0.1)_INDEX.STATION.2012(v2.0)" xfId="300"/>
    <cellStyle name="_пр 5 тариф RAB_PREDEL.JKH.UTV.2011(v1.1)" xfId="301"/>
    <cellStyle name="_пр 5 тариф RAB_TEHSHEET" xfId="302"/>
    <cellStyle name="_пр 5 тариф RAB_TEST.TEMPLATE" xfId="303"/>
    <cellStyle name="_пр 5 тариф RAB_UPDATE.46EE.2011.TO.1.1" xfId="304"/>
    <cellStyle name="_пр 5 тариф RAB_UPDATE.46TE.2011.TO.1.1" xfId="305"/>
    <cellStyle name="_пр 5 тариф RAB_UPDATE.46TE.2011.TO.1.2" xfId="306"/>
    <cellStyle name="_пр 5 тариф RAB_UPDATE.BALANCE.WARM.2011YEAR.TO.1.1" xfId="307"/>
    <cellStyle name="_пр 5 тариф RAB_UPDATE.BALANCE.WARM.2011YEAR.TO.1.1 2" xfId="308"/>
    <cellStyle name="_пр 5 тариф RAB_UPDATE.BALANCE.WARM.2011YEAR.TO.1.1_46TE.2011(v1.0)" xfId="309"/>
    <cellStyle name="_пр 5 тариф RAB_UPDATE.BALANCE.WARM.2011YEAR.TO.1.1_INDEX.STATION.2012(v1.0)_" xfId="310"/>
    <cellStyle name="_пр 5 тариф RAB_UPDATE.BALANCE.WARM.2011YEAR.TO.1.1_INDEX.STATION.2012(v2.0)" xfId="311"/>
    <cellStyle name="_пр 5 тариф RAB_UPDATE.BALANCE.WARM.2011YEAR.TO.1.1_OREP.KU.2011.MONTHLY.02(v1.1)" xfId="312"/>
    <cellStyle name="_пр 5 тариф RAB_UPDATE.BALANCE.WARM.2011YEAR.TO.1.2" xfId="313"/>
    <cellStyle name="_пр 5 тариф RAB_UPDATE.BALANCE.WARM.2011YEAR.TO.1.4.64" xfId="314"/>
    <cellStyle name="_пр 5 тариф RAB_UPDATE.BALANCE.WARM.2011YEAR.TO.1.5.64" xfId="315"/>
    <cellStyle name="_пр 5 тариф RAB_UPDATE.MONITORING.OS.EE.2.02.TO.1.3.64" xfId="316"/>
    <cellStyle name="_пр 5 тариф RAB_Книга2" xfId="317"/>
    <cellStyle name="_пр 5 тариф RAB_Книга2_PR.PROG.WARM.NOTCOMBI.2012.2.16_v1.4(04.04.11) " xfId="318"/>
    <cellStyle name="_Предожение _ДБП_2009 г ( согласованные БП)  (2)" xfId="319"/>
    <cellStyle name="_Прил" xfId="320"/>
    <cellStyle name="_прил 2 (2008)" xfId="321"/>
    <cellStyle name="_Прил 4_Формат-РСК_29.11.06_new finalприм" xfId="322"/>
    <cellStyle name="_Прил 4-5(потери)" xfId="323"/>
    <cellStyle name="_Прил 7 (акт снятия показ)" xfId="324"/>
    <cellStyle name="_Прил. 8 - Акт объемов" xfId="325"/>
    <cellStyle name="_Прил.1,2,3,4,6  ЮТЭК-НВР" xfId="326"/>
    <cellStyle name="_Прил.10" xfId="327"/>
    <cellStyle name="_Прил.2" xfId="328"/>
    <cellStyle name="_Прил_прил 2 (2008)" xfId="329"/>
    <cellStyle name="_Прил-9 (акт сверки)" xfId="330"/>
    <cellStyle name="_Приложение 2 0806 факт" xfId="331"/>
    <cellStyle name="_Приложение 3" xfId="332"/>
    <cellStyle name="_Приложение МТС-3-КС" xfId="333"/>
    <cellStyle name="_Приложение-МТС--2-1" xfId="334"/>
    <cellStyle name="_Приложения(отправка)" xfId="335"/>
    <cellStyle name="_Приложения(отправка)_прил 2 (2008)" xfId="336"/>
    <cellStyle name="_Пурнефтегаз Приложения к договору на 2007 г" xfId="337"/>
    <cellStyle name="_Пурнефтегаз Приложения к договору на 2007 г_прил 2 (2008)" xfId="338"/>
    <cellStyle name="_Расходы" xfId="339"/>
    <cellStyle name="_Расчет RAB_22072008" xfId="340"/>
    <cellStyle name="_Расчет RAB_22072008 2" xfId="341"/>
    <cellStyle name="_Расчет RAB_22072008 2 2" xfId="342"/>
    <cellStyle name="_Расчет RAB_22072008 2_OREP.KU.2011.MONTHLY.02(v0.1)" xfId="343"/>
    <cellStyle name="_Расчет RAB_22072008 2_OREP.KU.2011.MONTHLY.02(v0.4)" xfId="344"/>
    <cellStyle name="_Расчет RAB_22072008 2_OREP.KU.2011.MONTHLY.11(v1.4)" xfId="345"/>
    <cellStyle name="_Расчет RAB_22072008 2_OREP.KU.2011.MONTHLY.11(v1.4) 2" xfId="346"/>
    <cellStyle name="_Расчет RAB_22072008 2_OREP.KU.2011.MONTHLY.11(v1.4)_UPDATE.BALANCE.WARM.2012YEAR.TO.1.1" xfId="347"/>
    <cellStyle name="_Расчет RAB_22072008 2_OREP.KU.2011.MONTHLY.11(v1.4)_UPDATE.CALC.WARM.2012YEAR.TO.1.1" xfId="348"/>
    <cellStyle name="_Расчет RAB_22072008 2_TEHSHEET" xfId="349"/>
    <cellStyle name="_Расчет RAB_22072008 2_UPDATE.BALANCE.WARM.2012YEAR.TO.1.1" xfId="350"/>
    <cellStyle name="_Расчет RAB_22072008 2_UPDATE.CALC.WARM.2012YEAR.TO.1.1" xfId="351"/>
    <cellStyle name="_Расчет RAB_22072008 2_UPDATE.MONITORING.OS.EE.2.02.TO.1.3.64" xfId="352"/>
    <cellStyle name="_Расчет RAB_22072008 2_UPDATE.OREP.KU.2011.MONTHLY.02.TO.1.2" xfId="353"/>
    <cellStyle name="_Расчет RAB_22072008_46EE.2011(v1.0)" xfId="354"/>
    <cellStyle name="_Расчет RAB_22072008_46EE.2011(v1.0)_46TE.2011(v1.0)" xfId="355"/>
    <cellStyle name="_Расчет RAB_22072008_46EE.2011(v1.0)_INDEX.STATION.2012(v1.0)_" xfId="356"/>
    <cellStyle name="_Расчет RAB_22072008_46EE.2011(v1.0)_INDEX.STATION.2012(v2.0)" xfId="357"/>
    <cellStyle name="_Расчет RAB_22072008_46EE.2011(v1.2)" xfId="358"/>
    <cellStyle name="_Расчет RAB_22072008_46TE.2011(v1.0)" xfId="359"/>
    <cellStyle name="_Расчет RAB_22072008_ARMRAZR" xfId="360"/>
    <cellStyle name="_Расчет RAB_22072008_BALANCE.TBO.2011YEAR(v1.1)" xfId="361"/>
    <cellStyle name="_Расчет RAB_22072008_BALANCE.WARM.2010.PLAN" xfId="362"/>
    <cellStyle name="_Расчет RAB_22072008_BALANCE.WARM.2011YEAR(v0.7)" xfId="363"/>
    <cellStyle name="_Расчет RAB_22072008_BALANCE.WARM.2011YEAR.NEW.UPDATE.SCHEME" xfId="364"/>
    <cellStyle name="_Расчет RAB_22072008_DOPFACTOR.VO.2012(v1.0)" xfId="365"/>
    <cellStyle name="_Расчет RAB_22072008_EE.2REK.P2011.4.78(v0.3)" xfId="366"/>
    <cellStyle name="_Расчет RAB_22072008_INVEST.EE.PLAN.4.78(v0.1)" xfId="367"/>
    <cellStyle name="_Расчет RAB_22072008_INVEST.EE.PLAN.4.78(v0.3)" xfId="368"/>
    <cellStyle name="_Расчет RAB_22072008_INVEST.PLAN.4.78(v0.1)" xfId="369"/>
    <cellStyle name="_Расчет RAB_22072008_INVEST.WARM.PLAN.4.78(v0.1)" xfId="370"/>
    <cellStyle name="_Расчет RAB_22072008_INVEST_WARM_PLAN" xfId="371"/>
    <cellStyle name="_Расчет RAB_22072008_NADB.JNVLS.APTEKA.2011(v1.3.3)" xfId="372"/>
    <cellStyle name="_Расчет RAB_22072008_NADB.JNVLS.APTEKA.2011(v1.3.3)_46TE.2011(v1.0)" xfId="373"/>
    <cellStyle name="_Расчет RAB_22072008_NADB.JNVLS.APTEKA.2011(v1.3.3)_INDEX.STATION.2012(v1.0)_" xfId="374"/>
    <cellStyle name="_Расчет RAB_22072008_NADB.JNVLS.APTEKA.2011(v1.3.3)_INDEX.STATION.2012(v2.0)" xfId="375"/>
    <cellStyle name="_Расчет RAB_22072008_NADB.JNVLS.APTEKA.2011(v1.3.4)" xfId="376"/>
    <cellStyle name="_Расчет RAB_22072008_NADB.JNVLS.APTEKA.2011(v1.3.4)_46TE.2011(v1.0)" xfId="377"/>
    <cellStyle name="_Расчет RAB_22072008_NADB.JNVLS.APTEKA.2011(v1.3.4)_INDEX.STATION.2012(v1.0)_" xfId="378"/>
    <cellStyle name="_Расчет RAB_22072008_NADB.JNVLS.APTEKA.2011(v1.3.4)_INDEX.STATION.2012(v2.0)" xfId="379"/>
    <cellStyle name="_Расчет RAB_22072008_PR.PROG.WARM.NOTCOMBI.2012.2.16_v1.4(04.04.11) " xfId="380"/>
    <cellStyle name="_Расчет RAB_22072008_PREDEL.JKH.UTV.2011(v1.0.1)" xfId="381"/>
    <cellStyle name="_Расчет RAB_22072008_PREDEL.JKH.UTV.2011(v1.0.1)_46TE.2011(v1.0)" xfId="382"/>
    <cellStyle name="_Расчет RAB_22072008_PREDEL.JKH.UTV.2011(v1.0.1)_INDEX.STATION.2012(v1.0)_" xfId="383"/>
    <cellStyle name="_Расчет RAB_22072008_PREDEL.JKH.UTV.2011(v1.0.1)_INDEX.STATION.2012(v2.0)" xfId="384"/>
    <cellStyle name="_Расчет RAB_22072008_PREDEL.JKH.UTV.2011(v1.1)" xfId="385"/>
    <cellStyle name="_Расчет RAB_22072008_TEHSHEET" xfId="386"/>
    <cellStyle name="_Расчет RAB_22072008_TEST.TEMPLATE" xfId="387"/>
    <cellStyle name="_Расчет RAB_22072008_UPDATE.46EE.2011.TO.1.1" xfId="388"/>
    <cellStyle name="_Расчет RAB_22072008_UPDATE.46TE.2011.TO.1.1" xfId="389"/>
    <cellStyle name="_Расчет RAB_22072008_UPDATE.46TE.2011.TO.1.2" xfId="390"/>
    <cellStyle name="_Расчет RAB_22072008_UPDATE.BALANCE.WARM.2011YEAR.TO.1.1" xfId="391"/>
    <cellStyle name="_Расчет RAB_22072008_UPDATE.BALANCE.WARM.2011YEAR.TO.1.1 2" xfId="392"/>
    <cellStyle name="_Расчет RAB_22072008_UPDATE.BALANCE.WARM.2011YEAR.TO.1.1_46TE.2011(v1.0)" xfId="393"/>
    <cellStyle name="_Расчет RAB_22072008_UPDATE.BALANCE.WARM.2011YEAR.TO.1.1_INDEX.STATION.2012(v1.0)_" xfId="394"/>
    <cellStyle name="_Расчет RAB_22072008_UPDATE.BALANCE.WARM.2011YEAR.TO.1.1_INDEX.STATION.2012(v2.0)" xfId="395"/>
    <cellStyle name="_Расчет RAB_22072008_UPDATE.BALANCE.WARM.2011YEAR.TO.1.1_OREP.KU.2011.MONTHLY.02(v1.1)" xfId="396"/>
    <cellStyle name="_Расчет RAB_22072008_UPDATE.BALANCE.WARM.2011YEAR.TO.1.2" xfId="397"/>
    <cellStyle name="_Расчет RAB_22072008_UPDATE.BALANCE.WARM.2011YEAR.TO.1.4.64" xfId="398"/>
    <cellStyle name="_Расчет RAB_22072008_UPDATE.BALANCE.WARM.2011YEAR.TO.1.5.64" xfId="399"/>
    <cellStyle name="_Расчет RAB_22072008_UPDATE.MONITORING.OS.EE.2.02.TO.1.3.64" xfId="400"/>
    <cellStyle name="_Расчет RAB_22072008_Книга2" xfId="401"/>
    <cellStyle name="_Расчет RAB_22072008_Книга2_PR.PROG.WARM.NOTCOMBI.2012.2.16_v1.4(04.04.11) " xfId="402"/>
    <cellStyle name="_Расчет RAB_Лен и МОЭСК_с 2010 года_14.04.2009_со сглаж_version 3.0_без ФСК" xfId="403"/>
    <cellStyle name="_Расчет RAB_Лен и МОЭСК_с 2010 года_14.04.2009_со сглаж_version 3.0_без ФСК 2" xfId="404"/>
    <cellStyle name="_Расчет RAB_Лен и МОЭСК_с 2010 года_14.04.2009_со сглаж_version 3.0_без ФСК 2 2" xfId="405"/>
    <cellStyle name="_Расчет RAB_Лен и МОЭСК_с 2010 года_14.04.2009_со сглаж_version 3.0_без ФСК 2_OREP.KU.2011.MONTHLY.02(v0.1)" xfId="406"/>
    <cellStyle name="_Расчет RAB_Лен и МОЭСК_с 2010 года_14.04.2009_со сглаж_version 3.0_без ФСК 2_OREP.KU.2011.MONTHLY.02(v0.4)" xfId="407"/>
    <cellStyle name="_Расчет RAB_Лен и МОЭСК_с 2010 года_14.04.2009_со сглаж_version 3.0_без ФСК 2_OREP.KU.2011.MONTHLY.11(v1.4)" xfId="408"/>
    <cellStyle name="_Расчет RAB_Лен и МОЭСК_с 2010 года_14.04.2009_со сглаж_version 3.0_без ФСК 2_OREP.KU.2011.MONTHLY.11(v1.4) 2" xfId="409"/>
    <cellStyle name="_Расчет RAB_Лен и МОЭСК_с 2010 года_14.04.2009_со сглаж_version 3.0_без ФСК 2_OREP.KU.2011.MONTHLY.11(v1.4)_UPDATE.BALANCE.WARM.2012YEAR.TO.1.1" xfId="410"/>
    <cellStyle name="_Расчет RAB_Лен и МОЭСК_с 2010 года_14.04.2009_со сглаж_version 3.0_без ФСК 2_OREP.KU.2011.MONTHLY.11(v1.4)_UPDATE.CALC.WARM.2012YEAR.TO.1.1" xfId="411"/>
    <cellStyle name="_Расчет RAB_Лен и МОЭСК_с 2010 года_14.04.2009_со сглаж_version 3.0_без ФСК 2_TEHSHEET" xfId="412"/>
    <cellStyle name="_Расчет RAB_Лен и МОЭСК_с 2010 года_14.04.2009_со сглаж_version 3.0_без ФСК 2_UPDATE.BALANCE.WARM.2012YEAR.TO.1.1" xfId="413"/>
    <cellStyle name="_Расчет RAB_Лен и МОЭСК_с 2010 года_14.04.2009_со сглаж_version 3.0_без ФСК 2_UPDATE.CALC.WARM.2012YEAR.TO.1.1" xfId="414"/>
    <cellStyle name="_Расчет RAB_Лен и МОЭСК_с 2010 года_14.04.2009_со сглаж_version 3.0_без ФСК 2_UPDATE.MONITORING.OS.EE.2.02.TO.1.3.64" xfId="415"/>
    <cellStyle name="_Расчет RAB_Лен и МОЭСК_с 2010 года_14.04.2009_со сглаж_version 3.0_без ФСК 2_UPDATE.OREP.KU.2011.MONTHLY.02.TO.1.2" xfId="416"/>
    <cellStyle name="_Расчет RAB_Лен и МОЭСК_с 2010 года_14.04.2009_со сглаж_version 3.0_без ФСК_46EE.2011(v1.0)" xfId="417"/>
    <cellStyle name="_Расчет RAB_Лен и МОЭСК_с 2010 года_14.04.2009_со сглаж_version 3.0_без ФСК_46EE.2011(v1.0)_46TE.2011(v1.0)" xfId="418"/>
    <cellStyle name="_Расчет RAB_Лен и МОЭСК_с 2010 года_14.04.2009_со сглаж_version 3.0_без ФСК_46EE.2011(v1.0)_INDEX.STATION.2012(v1.0)_" xfId="419"/>
    <cellStyle name="_Расчет RAB_Лен и МОЭСК_с 2010 года_14.04.2009_со сглаж_version 3.0_без ФСК_46EE.2011(v1.0)_INDEX.STATION.2012(v2.0)" xfId="420"/>
    <cellStyle name="_Расчет RAB_Лен и МОЭСК_с 2010 года_14.04.2009_со сглаж_version 3.0_без ФСК_46EE.2011(v1.2)" xfId="421"/>
    <cellStyle name="_Расчет RAB_Лен и МОЭСК_с 2010 года_14.04.2009_со сглаж_version 3.0_без ФСК_46TE.2011(v1.0)" xfId="422"/>
    <cellStyle name="_Расчет RAB_Лен и МОЭСК_с 2010 года_14.04.2009_со сглаж_version 3.0_без ФСК_ARMRAZR" xfId="423"/>
    <cellStyle name="_Расчет RAB_Лен и МОЭСК_с 2010 года_14.04.2009_со сглаж_version 3.0_без ФСК_BALANCE.TBO.2011YEAR(v1.1)" xfId="424"/>
    <cellStyle name="_Расчет RAB_Лен и МОЭСК_с 2010 года_14.04.2009_со сглаж_version 3.0_без ФСК_BALANCE.WARM.2010.PLAN" xfId="425"/>
    <cellStyle name="_Расчет RAB_Лен и МОЭСК_с 2010 года_14.04.2009_со сглаж_version 3.0_без ФСК_BALANCE.WARM.2011YEAR(v0.7)" xfId="426"/>
    <cellStyle name="_Расчет RAB_Лен и МОЭСК_с 2010 года_14.04.2009_со сглаж_version 3.0_без ФСК_BALANCE.WARM.2011YEAR.NEW.UPDATE.SCHEME" xfId="427"/>
    <cellStyle name="_Расчет RAB_Лен и МОЭСК_с 2010 года_14.04.2009_со сглаж_version 3.0_без ФСК_DOPFACTOR.VO.2012(v1.0)" xfId="428"/>
    <cellStyle name="_Расчет RAB_Лен и МОЭСК_с 2010 года_14.04.2009_со сглаж_version 3.0_без ФСК_EE.2REK.P2011.4.78(v0.3)" xfId="429"/>
    <cellStyle name="_Расчет RAB_Лен и МОЭСК_с 2010 года_14.04.2009_со сглаж_version 3.0_без ФСК_INVEST.EE.PLAN.4.78(v0.1)" xfId="430"/>
    <cellStyle name="_Расчет RAB_Лен и МОЭСК_с 2010 года_14.04.2009_со сглаж_version 3.0_без ФСК_INVEST.EE.PLAN.4.78(v0.3)" xfId="431"/>
    <cellStyle name="_Расчет RAB_Лен и МОЭСК_с 2010 года_14.04.2009_со сглаж_version 3.0_без ФСК_INVEST.PLAN.4.78(v0.1)" xfId="432"/>
    <cellStyle name="_Расчет RAB_Лен и МОЭСК_с 2010 года_14.04.2009_со сглаж_version 3.0_без ФСК_INVEST.WARM.PLAN.4.78(v0.1)" xfId="433"/>
    <cellStyle name="_Расчет RAB_Лен и МОЭСК_с 2010 года_14.04.2009_со сглаж_version 3.0_без ФСК_INVEST_WARM_PLAN" xfId="434"/>
    <cellStyle name="_Расчет RAB_Лен и МОЭСК_с 2010 года_14.04.2009_со сглаж_version 3.0_без ФСК_NADB.JNVLS.APTEKA.2011(v1.3.3)" xfId="435"/>
    <cellStyle name="_Расчет RAB_Лен и МОЭСК_с 2010 года_14.04.2009_со сглаж_version 3.0_без ФСК_NADB.JNVLS.APTEKA.2011(v1.3.3)_46TE.2011(v1.0)" xfId="436"/>
    <cellStyle name="_Расчет RAB_Лен и МОЭСК_с 2010 года_14.04.2009_со сглаж_version 3.0_без ФСК_NADB.JNVLS.APTEKA.2011(v1.3.3)_INDEX.STATION.2012(v1.0)_" xfId="437"/>
    <cellStyle name="_Расчет RAB_Лен и МОЭСК_с 2010 года_14.04.2009_со сглаж_version 3.0_без ФСК_NADB.JNVLS.APTEKA.2011(v1.3.3)_INDEX.STATION.2012(v2.0)" xfId="438"/>
    <cellStyle name="_Расчет RAB_Лен и МОЭСК_с 2010 года_14.04.2009_со сглаж_version 3.0_без ФСК_NADB.JNVLS.APTEKA.2011(v1.3.4)" xfId="439"/>
    <cellStyle name="_Расчет RAB_Лен и МОЭСК_с 2010 года_14.04.2009_со сглаж_version 3.0_без ФСК_NADB.JNVLS.APTEKA.2011(v1.3.4)_46TE.2011(v1.0)" xfId="440"/>
    <cellStyle name="_Расчет RAB_Лен и МОЭСК_с 2010 года_14.04.2009_со сглаж_version 3.0_без ФСК_NADB.JNVLS.APTEKA.2011(v1.3.4)_INDEX.STATION.2012(v1.0)_" xfId="441"/>
    <cellStyle name="_Расчет RAB_Лен и МОЭСК_с 2010 года_14.04.2009_со сглаж_version 3.0_без ФСК_NADB.JNVLS.APTEKA.2011(v1.3.4)_INDEX.STATION.2012(v2.0)" xfId="442"/>
    <cellStyle name="_Расчет RAB_Лен и МОЭСК_с 2010 года_14.04.2009_со сглаж_version 3.0_без ФСК_PR.PROG.WARM.NOTCOMBI.2012.2.16_v1.4(04.04.11) " xfId="443"/>
    <cellStyle name="_Расчет RAB_Лен и МОЭСК_с 2010 года_14.04.2009_со сглаж_version 3.0_без ФСК_PREDEL.JKH.UTV.2011(v1.0.1)" xfId="444"/>
    <cellStyle name="_Расчет RAB_Лен и МОЭСК_с 2010 года_14.04.2009_со сглаж_version 3.0_без ФСК_PREDEL.JKH.UTV.2011(v1.0.1)_46TE.2011(v1.0)" xfId="445"/>
    <cellStyle name="_Расчет RAB_Лен и МОЭСК_с 2010 года_14.04.2009_со сглаж_version 3.0_без ФСК_PREDEL.JKH.UTV.2011(v1.0.1)_INDEX.STATION.2012(v1.0)_" xfId="446"/>
    <cellStyle name="_Расчет RAB_Лен и МОЭСК_с 2010 года_14.04.2009_со сглаж_version 3.0_без ФСК_PREDEL.JKH.UTV.2011(v1.0.1)_INDEX.STATION.2012(v2.0)" xfId="447"/>
    <cellStyle name="_Расчет RAB_Лен и МОЭСК_с 2010 года_14.04.2009_со сглаж_version 3.0_без ФСК_PREDEL.JKH.UTV.2011(v1.1)" xfId="448"/>
    <cellStyle name="_Расчет RAB_Лен и МОЭСК_с 2010 года_14.04.2009_со сглаж_version 3.0_без ФСК_TEHSHEET" xfId="449"/>
    <cellStyle name="_Расчет RAB_Лен и МОЭСК_с 2010 года_14.04.2009_со сглаж_version 3.0_без ФСК_TEST.TEMPLATE" xfId="450"/>
    <cellStyle name="_Расчет RAB_Лен и МОЭСК_с 2010 года_14.04.2009_со сглаж_version 3.0_без ФСК_UPDATE.46EE.2011.TO.1.1" xfId="451"/>
    <cellStyle name="_Расчет RAB_Лен и МОЭСК_с 2010 года_14.04.2009_со сглаж_version 3.0_без ФСК_UPDATE.46TE.2011.TO.1.1" xfId="452"/>
    <cellStyle name="_Расчет RAB_Лен и МОЭСК_с 2010 года_14.04.2009_со сглаж_version 3.0_без ФСК_UPDATE.46TE.2011.TO.1.2" xfId="453"/>
    <cellStyle name="_Расчет RAB_Лен и МОЭСК_с 2010 года_14.04.2009_со сглаж_version 3.0_без ФСК_UPDATE.BALANCE.WARM.2011YEAR.TO.1.1" xfId="454"/>
    <cellStyle name="_Расчет RAB_Лен и МОЭСК_с 2010 года_14.04.2009_со сглаж_version 3.0_без ФСК_UPDATE.BALANCE.WARM.2011YEAR.TO.1.1 2" xfId="455"/>
    <cellStyle name="_Расчет RAB_Лен и МОЭСК_с 2010 года_14.04.2009_со сглаж_version 3.0_без ФСК_UPDATE.BALANCE.WARM.2011YEAR.TO.1.1_46TE.2011(v1.0)" xfId="456"/>
    <cellStyle name="_Расчет RAB_Лен и МОЭСК_с 2010 года_14.04.2009_со сглаж_version 3.0_без ФСК_UPDATE.BALANCE.WARM.2011YEAR.TO.1.1_INDEX.STATION.2012(v1.0)_" xfId="457"/>
    <cellStyle name="_Расчет RAB_Лен и МОЭСК_с 2010 года_14.04.2009_со сглаж_version 3.0_без ФСК_UPDATE.BALANCE.WARM.2011YEAR.TO.1.1_INDEX.STATION.2012(v2.0)" xfId="458"/>
    <cellStyle name="_Расчет RAB_Лен и МОЭСК_с 2010 года_14.04.2009_со сглаж_version 3.0_без ФСК_UPDATE.BALANCE.WARM.2011YEAR.TO.1.1_OREP.KU.2011.MONTHLY.02(v1.1)" xfId="459"/>
    <cellStyle name="_Расчет RAB_Лен и МОЭСК_с 2010 года_14.04.2009_со сглаж_version 3.0_без ФСК_UPDATE.BALANCE.WARM.2011YEAR.TO.1.2" xfId="460"/>
    <cellStyle name="_Расчет RAB_Лен и МОЭСК_с 2010 года_14.04.2009_со сглаж_version 3.0_без ФСК_UPDATE.BALANCE.WARM.2011YEAR.TO.1.4.64" xfId="461"/>
    <cellStyle name="_Расчет RAB_Лен и МОЭСК_с 2010 года_14.04.2009_со сглаж_version 3.0_без ФСК_UPDATE.BALANCE.WARM.2011YEAR.TO.1.5.64" xfId="462"/>
    <cellStyle name="_Расчет RAB_Лен и МОЭСК_с 2010 года_14.04.2009_со сглаж_version 3.0_без ФСК_UPDATE.MONITORING.OS.EE.2.02.TO.1.3.64" xfId="463"/>
    <cellStyle name="_Расчет RAB_Лен и МОЭСК_с 2010 года_14.04.2009_со сглаж_version 3.0_без ФСК_Книга2" xfId="464"/>
    <cellStyle name="_Расчет RAB_Лен и МОЭСК_с 2010 года_14.04.2009_со сглаж_version 3.0_без ФСК_Книга2_PR.PROG.WARM.NOTCOMBI.2012.2.16_v1.4(04.04.11) " xfId="465"/>
    <cellStyle name="_РАСЧЁТ ОКОНЧАТЕЛЬНЫЙ" xfId="466"/>
    <cellStyle name="_Сб-macro 2020" xfId="467"/>
    <cellStyle name="_Свод по ИПР (2)" xfId="468"/>
    <cellStyle name="_Справочник затрат_ЛХ_20.10.05" xfId="469"/>
    <cellStyle name="_таблицы для расчетов28-04-08_2006-2009_прибыль корр_по ИА" xfId="470"/>
    <cellStyle name="_таблицы для расчетов28-04-08_2006-2009с ИА" xfId="471"/>
    <cellStyle name="_Точки поставки" xfId="472"/>
    <cellStyle name="_Точки поставки и объемы (ТЭК)" xfId="473"/>
    <cellStyle name="_ТЭП по планированию доходов на передачу ээ" xfId="474"/>
    <cellStyle name="_Форма 6  РТК.xls(отчет по Адр пр. ЛО)" xfId="475"/>
    <cellStyle name="_Формат разбивки по МРСК_РСК" xfId="476"/>
    <cellStyle name="_Формат_для Согласования" xfId="477"/>
    <cellStyle name="_Форматы УУ_12 _1_1_1_1" xfId="478"/>
    <cellStyle name="_Форматы УУ_резерв" xfId="479"/>
    <cellStyle name="_формы Ленэнерго -изменения2" xfId="480"/>
    <cellStyle name="_фск, выручка, потери" xfId="481"/>
    <cellStyle name="_ХХХ Прил 2 Формы бюджетных документов 2007" xfId="482"/>
    <cellStyle name="_экон.форм-т ВО 1 с разбивкой" xfId="483"/>
    <cellStyle name="’К‰Э [0.00]" xfId="484"/>
    <cellStyle name="”€ќђќ‘ћ‚›‰" xfId="485"/>
    <cellStyle name="”€љ‘€ђћ‚ђќќ›‰" xfId="486"/>
    <cellStyle name="”ќђќ‘ћ‚›‰" xfId="487"/>
    <cellStyle name="”ќђќ‘ћ‚›‰ 2" xfId="488"/>
    <cellStyle name="”ќђќ‘ћ‚›‰ 3" xfId="489"/>
    <cellStyle name="”ќђќ‘ћ‚›‰ 3 2" xfId="490"/>
    <cellStyle name="”ќђќ‘ћ‚›‰ 3 2 2" xfId="491"/>
    <cellStyle name="”ќђќ‘ћ‚›‰ 3 3" xfId="492"/>
    <cellStyle name="”ќђќ‘ћ‚›‰ 4" xfId="493"/>
    <cellStyle name="”ќђќ‘ћ‚›‰ 4 2" xfId="494"/>
    <cellStyle name="”ќђќ‘ћ‚›‰ 4 3" xfId="495"/>
    <cellStyle name="”ќђќ‘ћ‚›‰ 4 4" xfId="496"/>
    <cellStyle name="”ќђќ‘ћ‚›‰ 5" xfId="497"/>
    <cellStyle name="”ќђќ‘ћ‚›‰ 5 2" xfId="498"/>
    <cellStyle name="”ќђќ‘ћ‚›‰ 5 3" xfId="499"/>
    <cellStyle name="”ќђќ‘ћ‚›‰ 6" xfId="500"/>
    <cellStyle name="”ќђќ‘ћ‚›‰ 6 2" xfId="501"/>
    <cellStyle name="”ќђќ‘ћ‚›‰ 7" xfId="502"/>
    <cellStyle name="”љ‘ђћ‚ђќќ›‰" xfId="503"/>
    <cellStyle name="”љ‘ђћ‚ђќќ›‰ 2" xfId="504"/>
    <cellStyle name="”љ‘ђћ‚ђќќ›‰ 3" xfId="505"/>
    <cellStyle name="”љ‘ђћ‚ђќќ›‰ 3 2" xfId="506"/>
    <cellStyle name="”љ‘ђћ‚ђќќ›‰ 3 2 2" xfId="507"/>
    <cellStyle name="”љ‘ђћ‚ђќќ›‰ 3 3" xfId="508"/>
    <cellStyle name="”љ‘ђћ‚ђќќ›‰ 4" xfId="509"/>
    <cellStyle name="”љ‘ђћ‚ђќќ›‰ 4 2" xfId="510"/>
    <cellStyle name="”љ‘ђћ‚ђќќ›‰ 4 3" xfId="511"/>
    <cellStyle name="”љ‘ђћ‚ђќќ›‰ 4 4" xfId="512"/>
    <cellStyle name="”љ‘ђћ‚ђќќ›‰ 5" xfId="513"/>
    <cellStyle name="”љ‘ђћ‚ђќќ›‰ 5 2" xfId="514"/>
    <cellStyle name="”љ‘ђћ‚ђќќ›‰ 5 3" xfId="515"/>
    <cellStyle name="”љ‘ђћ‚ђќќ›‰ 6" xfId="516"/>
    <cellStyle name="”љ‘ђћ‚ђќќ›‰ 6 2" xfId="517"/>
    <cellStyle name="”љ‘ђћ‚ђќќ›‰ 7" xfId="518"/>
    <cellStyle name="„…ќ…†ќ›‰" xfId="519"/>
    <cellStyle name="„…ќ…†ќ›‰ 2" xfId="520"/>
    <cellStyle name="„…ќ…†ќ›‰ 3" xfId="521"/>
    <cellStyle name="„…ќ…†ќ›‰ 3 2" xfId="522"/>
    <cellStyle name="„…ќ…†ќ›‰ 3 2 2" xfId="523"/>
    <cellStyle name="„…ќ…†ќ›‰ 3 3" xfId="524"/>
    <cellStyle name="„…ќ…†ќ›‰ 4" xfId="525"/>
    <cellStyle name="„…ќ…†ќ›‰ 4 2" xfId="526"/>
    <cellStyle name="„…ќ…†ќ›‰ 4 3" xfId="527"/>
    <cellStyle name="„…ќ…†ќ›‰ 4 4" xfId="528"/>
    <cellStyle name="„…ќ…†ќ›‰ 5" xfId="529"/>
    <cellStyle name="„…ќ…†ќ›‰ 5 2" xfId="530"/>
    <cellStyle name="„…ќ…†ќ›‰ 5 3" xfId="531"/>
    <cellStyle name="„…ќ…†ќ›‰ 6" xfId="532"/>
    <cellStyle name="„…ќ…†ќ›‰ 6 2" xfId="533"/>
    <cellStyle name="„…ќ…†ќ›‰ 7" xfId="534"/>
    <cellStyle name="€’ћѓћ‚›‰" xfId="535"/>
    <cellStyle name="‡ђѓћ‹ћ‚ћљ1" xfId="536"/>
    <cellStyle name="‡ђѓћ‹ћ‚ћљ1 2" xfId="537"/>
    <cellStyle name="‡ђѓћ‹ћ‚ћљ1 3" xfId="538"/>
    <cellStyle name="‡ђѓћ‹ћ‚ћљ1 4" xfId="539"/>
    <cellStyle name="‡ђѓћ‹ћ‚ћљ1 4 2" xfId="540"/>
    <cellStyle name="‡ђѓћ‹ћ‚ћљ1 5" xfId="541"/>
    <cellStyle name="‡ђѓћ‹ћ‚ћљ1 5 2" xfId="542"/>
    <cellStyle name="‡ђѓћ‹ћ‚ћљ2" xfId="543"/>
    <cellStyle name="‡ђѓћ‹ћ‚ћљ2 2" xfId="544"/>
    <cellStyle name="‡ђѓћ‹ћ‚ћљ2 3" xfId="545"/>
    <cellStyle name="‡ђѓћ‹ћ‚ћљ2 4" xfId="546"/>
    <cellStyle name="‡ђѓћ‹ћ‚ћљ2 4 2" xfId="547"/>
    <cellStyle name="‡ђѓћ‹ћ‚ћљ2 5" xfId="548"/>
    <cellStyle name="‡ђѓћ‹ћ‚ћљ2 5 2" xfId="549"/>
    <cellStyle name="’ћѓћ‚›‰" xfId="550"/>
    <cellStyle name="’ћѓћ‚›‰ 2" xfId="551"/>
    <cellStyle name="’ћѓћ‚›‰ 3" xfId="552"/>
    <cellStyle name="’ћѓћ‚›‰ 4" xfId="553"/>
    <cellStyle name="’ћѓћ‚›‰ 4 2" xfId="554"/>
    <cellStyle name="’ћѓћ‚›‰ 5" xfId="555"/>
    <cellStyle name="’ћѓћ‚›‰ 5 2" xfId="556"/>
    <cellStyle name="1Normal" xfId="557"/>
    <cellStyle name="20% - Accent1" xfId="558"/>
    <cellStyle name="20% - Accent1 2" xfId="559"/>
    <cellStyle name="20% - Accent1 2 2" xfId="560"/>
    <cellStyle name="20% - Accent1 3" xfId="561"/>
    <cellStyle name="20% - Accent1 3 2" xfId="562"/>
    <cellStyle name="20% - Accent1 4" xfId="563"/>
    <cellStyle name="20% - Accent1_46EE.2011(v1.0)" xfId="564"/>
    <cellStyle name="20% - Accent2" xfId="565"/>
    <cellStyle name="20% - Accent2 2" xfId="566"/>
    <cellStyle name="20% - Accent2 2 2" xfId="567"/>
    <cellStyle name="20% - Accent2 3" xfId="568"/>
    <cellStyle name="20% - Accent2 3 2" xfId="569"/>
    <cellStyle name="20% - Accent2 4" xfId="570"/>
    <cellStyle name="20% - Accent2_46EE.2011(v1.0)" xfId="571"/>
    <cellStyle name="20% - Accent3" xfId="572"/>
    <cellStyle name="20% - Accent3 2" xfId="573"/>
    <cellStyle name="20% - Accent3 2 2" xfId="574"/>
    <cellStyle name="20% - Accent3 3" xfId="575"/>
    <cellStyle name="20% - Accent3 3 2" xfId="576"/>
    <cellStyle name="20% - Accent3 4" xfId="577"/>
    <cellStyle name="20% - Accent3_46EE.2011(v1.0)" xfId="578"/>
    <cellStyle name="20% - Accent4" xfId="579"/>
    <cellStyle name="20% - Accent4 2" xfId="580"/>
    <cellStyle name="20% - Accent4 2 2" xfId="581"/>
    <cellStyle name="20% - Accent4 3" xfId="582"/>
    <cellStyle name="20% - Accent4 3 2" xfId="583"/>
    <cellStyle name="20% - Accent4 4" xfId="584"/>
    <cellStyle name="20% - Accent4_46EE.2011(v1.0)" xfId="585"/>
    <cellStyle name="20% - Accent5" xfId="586"/>
    <cellStyle name="20% - Accent5 2" xfId="587"/>
    <cellStyle name="20% - Accent5 2 2" xfId="588"/>
    <cellStyle name="20% - Accent5 3" xfId="589"/>
    <cellStyle name="20% - Accent5 3 2" xfId="590"/>
    <cellStyle name="20% - Accent5 4" xfId="591"/>
    <cellStyle name="20% - Accent5_46EE.2011(v1.0)" xfId="592"/>
    <cellStyle name="20% - Accent6" xfId="593"/>
    <cellStyle name="20% - Accent6 2" xfId="594"/>
    <cellStyle name="20% - Accent6 2 2" xfId="595"/>
    <cellStyle name="20% - Accent6 3" xfId="596"/>
    <cellStyle name="20% - Accent6 3 2" xfId="597"/>
    <cellStyle name="20% - Accent6 4" xfId="598"/>
    <cellStyle name="20% - Accent6_46EE.2011(v1.0)" xfId="599"/>
    <cellStyle name="20% - Акцент1 10" xfId="600"/>
    <cellStyle name="20% - Акцент1 10 2" xfId="601"/>
    <cellStyle name="20% - Акцент1 11" xfId="602"/>
    <cellStyle name="20% - Акцент1 2" xfId="603"/>
    <cellStyle name="20% - Акцент1 2 2" xfId="604"/>
    <cellStyle name="20% - Акцент1 2 2 2" xfId="605"/>
    <cellStyle name="20% - Акцент1 2 3" xfId="606"/>
    <cellStyle name="20% - Акцент1 2 3 2" xfId="607"/>
    <cellStyle name="20% - Акцент1 2 4" xfId="608"/>
    <cellStyle name="20% - Акцент1 2 4 2" xfId="609"/>
    <cellStyle name="20% - Акцент1 2 4 2 2" xfId="610"/>
    <cellStyle name="20% - Акцент1 2 4 2 2 2" xfId="611"/>
    <cellStyle name="20% - Акцент1 2 4 2 3" xfId="612"/>
    <cellStyle name="20% - Акцент1 2 4 3" xfId="613"/>
    <cellStyle name="20% - Акцент1 2 4 4" xfId="614"/>
    <cellStyle name="20% - Акцент1 2 4 5" xfId="615"/>
    <cellStyle name="20% - Акцент1 2 5" xfId="616"/>
    <cellStyle name="20% - Акцент1 2 6" xfId="617"/>
    <cellStyle name="20% - Акцент1 2_46EE.2011(v1.0)" xfId="618"/>
    <cellStyle name="20% - Акцент1 3" xfId="619"/>
    <cellStyle name="20% - Акцент1 3 2" xfId="620"/>
    <cellStyle name="20% - Акцент1 3 2 2" xfId="621"/>
    <cellStyle name="20% - Акцент1 3 3" xfId="622"/>
    <cellStyle name="20% - Акцент1 3 3 2" xfId="623"/>
    <cellStyle name="20% - Акцент1 3 4" xfId="624"/>
    <cellStyle name="20% - Акцент1 3_46EE.2011(v1.0)" xfId="625"/>
    <cellStyle name="20% - Акцент1 4" xfId="626"/>
    <cellStyle name="20% - Акцент1 4 2" xfId="627"/>
    <cellStyle name="20% - Акцент1 4 2 2" xfId="628"/>
    <cellStyle name="20% - Акцент1 4 3" xfId="629"/>
    <cellStyle name="20% - Акцент1 4 3 2" xfId="630"/>
    <cellStyle name="20% - Акцент1 4 4" xfId="631"/>
    <cellStyle name="20% - Акцент1 4_46EE.2011(v1.0)" xfId="632"/>
    <cellStyle name="20% - Акцент1 5" xfId="633"/>
    <cellStyle name="20% - Акцент1 5 2" xfId="634"/>
    <cellStyle name="20% - Акцент1 5 2 2" xfId="635"/>
    <cellStyle name="20% - Акцент1 5 3" xfId="636"/>
    <cellStyle name="20% - Акцент1 5 3 2" xfId="637"/>
    <cellStyle name="20% - Акцент1 5 4" xfId="638"/>
    <cellStyle name="20% - Акцент1 5_46EE.2011(v1.0)" xfId="639"/>
    <cellStyle name="20% - Акцент1 6" xfId="640"/>
    <cellStyle name="20% - Акцент1 6 2" xfId="641"/>
    <cellStyle name="20% - Акцент1 6 2 2" xfId="642"/>
    <cellStyle name="20% - Акцент1 6 3" xfId="643"/>
    <cellStyle name="20% - Акцент1 6 3 2" xfId="644"/>
    <cellStyle name="20% - Акцент1 6 4" xfId="645"/>
    <cellStyle name="20% - Акцент1 6_46EE.2011(v1.0)" xfId="646"/>
    <cellStyle name="20% - Акцент1 7" xfId="647"/>
    <cellStyle name="20% - Акцент1 7 2" xfId="648"/>
    <cellStyle name="20% - Акцент1 7 2 2" xfId="649"/>
    <cellStyle name="20% - Акцент1 7 3" xfId="650"/>
    <cellStyle name="20% - Акцент1 7 3 2" xfId="651"/>
    <cellStyle name="20% - Акцент1 7 4" xfId="652"/>
    <cellStyle name="20% - Акцент1 7_46EE.2011(v1.0)" xfId="653"/>
    <cellStyle name="20% - Акцент1 8" xfId="654"/>
    <cellStyle name="20% - Акцент1 8 2" xfId="655"/>
    <cellStyle name="20% - Акцент1 8 2 2" xfId="656"/>
    <cellStyle name="20% - Акцент1 8 3" xfId="657"/>
    <cellStyle name="20% - Акцент1 8 3 2" xfId="658"/>
    <cellStyle name="20% - Акцент1 8 4" xfId="659"/>
    <cellStyle name="20% - Акцент1 8_46EE.2011(v1.0)" xfId="660"/>
    <cellStyle name="20% - Акцент1 9" xfId="661"/>
    <cellStyle name="20% - Акцент1 9 2" xfId="662"/>
    <cellStyle name="20% - Акцент1 9 2 2" xfId="663"/>
    <cellStyle name="20% - Акцент1 9 3" xfId="664"/>
    <cellStyle name="20% - Акцент1 9 3 2" xfId="665"/>
    <cellStyle name="20% - Акцент1 9 4" xfId="666"/>
    <cellStyle name="20% - Акцент1 9_46EE.2011(v1.0)" xfId="667"/>
    <cellStyle name="20% - Акцент2 10" xfId="668"/>
    <cellStyle name="20% - Акцент2 10 2" xfId="669"/>
    <cellStyle name="20% - Акцент2 11" xfId="670"/>
    <cellStyle name="20% - Акцент2 2" xfId="671"/>
    <cellStyle name="20% - Акцент2 2 2" xfId="672"/>
    <cellStyle name="20% - Акцент2 2 2 2" xfId="673"/>
    <cellStyle name="20% - Акцент2 2 3" xfId="674"/>
    <cellStyle name="20% - Акцент2 2 3 2" xfId="675"/>
    <cellStyle name="20% - Акцент2 2 4" xfId="676"/>
    <cellStyle name="20% - Акцент2 2 4 2" xfId="677"/>
    <cellStyle name="20% - Акцент2 2 4 2 2" xfId="678"/>
    <cellStyle name="20% - Акцент2 2 4 2 2 2" xfId="679"/>
    <cellStyle name="20% - Акцент2 2 4 2 3" xfId="680"/>
    <cellStyle name="20% - Акцент2 2 4 3" xfId="681"/>
    <cellStyle name="20% - Акцент2 2 4 4" xfId="682"/>
    <cellStyle name="20% - Акцент2 2 4 5" xfId="683"/>
    <cellStyle name="20% - Акцент2 2 5" xfId="684"/>
    <cellStyle name="20% - Акцент2 2 6" xfId="685"/>
    <cellStyle name="20% - Акцент2 2_46EE.2011(v1.0)" xfId="686"/>
    <cellStyle name="20% - Акцент2 3" xfId="687"/>
    <cellStyle name="20% - Акцент2 3 2" xfId="688"/>
    <cellStyle name="20% - Акцент2 3 2 2" xfId="689"/>
    <cellStyle name="20% - Акцент2 3 3" xfId="690"/>
    <cellStyle name="20% - Акцент2 3 3 2" xfId="691"/>
    <cellStyle name="20% - Акцент2 3 4" xfId="692"/>
    <cellStyle name="20% - Акцент2 3_46EE.2011(v1.0)" xfId="693"/>
    <cellStyle name="20% - Акцент2 4" xfId="694"/>
    <cellStyle name="20% - Акцент2 4 2" xfId="695"/>
    <cellStyle name="20% - Акцент2 4 2 2" xfId="696"/>
    <cellStyle name="20% - Акцент2 4 3" xfId="697"/>
    <cellStyle name="20% - Акцент2 4 3 2" xfId="698"/>
    <cellStyle name="20% - Акцент2 4 4" xfId="699"/>
    <cellStyle name="20% - Акцент2 4_46EE.2011(v1.0)" xfId="700"/>
    <cellStyle name="20% - Акцент2 5" xfId="701"/>
    <cellStyle name="20% - Акцент2 5 2" xfId="702"/>
    <cellStyle name="20% - Акцент2 5 2 2" xfId="703"/>
    <cellStyle name="20% - Акцент2 5 3" xfId="704"/>
    <cellStyle name="20% - Акцент2 5 3 2" xfId="705"/>
    <cellStyle name="20% - Акцент2 5 4" xfId="706"/>
    <cellStyle name="20% - Акцент2 5_46EE.2011(v1.0)" xfId="707"/>
    <cellStyle name="20% - Акцент2 6" xfId="708"/>
    <cellStyle name="20% - Акцент2 6 2" xfId="709"/>
    <cellStyle name="20% - Акцент2 6 2 2" xfId="710"/>
    <cellStyle name="20% - Акцент2 6 3" xfId="711"/>
    <cellStyle name="20% - Акцент2 6 3 2" xfId="712"/>
    <cellStyle name="20% - Акцент2 6 4" xfId="713"/>
    <cellStyle name="20% - Акцент2 6_46EE.2011(v1.0)" xfId="714"/>
    <cellStyle name="20% - Акцент2 7" xfId="715"/>
    <cellStyle name="20% - Акцент2 7 2" xfId="716"/>
    <cellStyle name="20% - Акцент2 7 2 2" xfId="717"/>
    <cellStyle name="20% - Акцент2 7 3" xfId="718"/>
    <cellStyle name="20% - Акцент2 7 3 2" xfId="719"/>
    <cellStyle name="20% - Акцент2 7 4" xfId="720"/>
    <cellStyle name="20% - Акцент2 7_46EE.2011(v1.0)" xfId="721"/>
    <cellStyle name="20% - Акцент2 8" xfId="722"/>
    <cellStyle name="20% - Акцент2 8 2" xfId="723"/>
    <cellStyle name="20% - Акцент2 8 2 2" xfId="724"/>
    <cellStyle name="20% - Акцент2 8 3" xfId="725"/>
    <cellStyle name="20% - Акцент2 8 3 2" xfId="726"/>
    <cellStyle name="20% - Акцент2 8 4" xfId="727"/>
    <cellStyle name="20% - Акцент2 8_46EE.2011(v1.0)" xfId="728"/>
    <cellStyle name="20% - Акцент2 9" xfId="729"/>
    <cellStyle name="20% - Акцент2 9 2" xfId="730"/>
    <cellStyle name="20% - Акцент2 9 2 2" xfId="731"/>
    <cellStyle name="20% - Акцент2 9 3" xfId="732"/>
    <cellStyle name="20% - Акцент2 9 3 2" xfId="733"/>
    <cellStyle name="20% - Акцент2 9 4" xfId="734"/>
    <cellStyle name="20% - Акцент2 9_46EE.2011(v1.0)" xfId="735"/>
    <cellStyle name="20% - Акцент3 10" xfId="736"/>
    <cellStyle name="20% - Акцент3 10 2" xfId="737"/>
    <cellStyle name="20% - Акцент3 11" xfId="738"/>
    <cellStyle name="20% - Акцент3 2" xfId="739"/>
    <cellStyle name="20% - Акцент3 2 2" xfId="740"/>
    <cellStyle name="20% - Акцент3 2 2 2" xfId="741"/>
    <cellStyle name="20% - Акцент3 2 3" xfId="742"/>
    <cellStyle name="20% - Акцент3 2 3 2" xfId="743"/>
    <cellStyle name="20% - Акцент3 2 4" xfId="744"/>
    <cellStyle name="20% - Акцент3 2 4 2" xfId="745"/>
    <cellStyle name="20% - Акцент3 2 4 2 2" xfId="746"/>
    <cellStyle name="20% - Акцент3 2 4 2 2 2" xfId="747"/>
    <cellStyle name="20% - Акцент3 2 4 2 3" xfId="748"/>
    <cellStyle name="20% - Акцент3 2 4 3" xfId="749"/>
    <cellStyle name="20% - Акцент3 2 4 4" xfId="750"/>
    <cellStyle name="20% - Акцент3 2 4 5" xfId="751"/>
    <cellStyle name="20% - Акцент3 2 5" xfId="752"/>
    <cellStyle name="20% - Акцент3 2 6" xfId="753"/>
    <cellStyle name="20% - Акцент3 2_46EE.2011(v1.0)" xfId="754"/>
    <cellStyle name="20% - Акцент3 3" xfId="755"/>
    <cellStyle name="20% - Акцент3 3 2" xfId="756"/>
    <cellStyle name="20% - Акцент3 3 2 2" xfId="757"/>
    <cellStyle name="20% - Акцент3 3 3" xfId="758"/>
    <cellStyle name="20% - Акцент3 3 3 2" xfId="759"/>
    <cellStyle name="20% - Акцент3 3 4" xfId="760"/>
    <cellStyle name="20% - Акцент3 3_46EE.2011(v1.0)" xfId="761"/>
    <cellStyle name="20% - Акцент3 4" xfId="762"/>
    <cellStyle name="20% - Акцент3 4 2" xfId="763"/>
    <cellStyle name="20% - Акцент3 4 2 2" xfId="764"/>
    <cellStyle name="20% - Акцент3 4 3" xfId="765"/>
    <cellStyle name="20% - Акцент3 4 3 2" xfId="766"/>
    <cellStyle name="20% - Акцент3 4 4" xfId="767"/>
    <cellStyle name="20% - Акцент3 4_46EE.2011(v1.0)" xfId="768"/>
    <cellStyle name="20% - Акцент3 5" xfId="769"/>
    <cellStyle name="20% - Акцент3 5 2" xfId="770"/>
    <cellStyle name="20% - Акцент3 5 2 2" xfId="771"/>
    <cellStyle name="20% - Акцент3 5 3" xfId="772"/>
    <cellStyle name="20% - Акцент3 5 3 2" xfId="773"/>
    <cellStyle name="20% - Акцент3 5 4" xfId="774"/>
    <cellStyle name="20% - Акцент3 5_46EE.2011(v1.0)" xfId="775"/>
    <cellStyle name="20% - Акцент3 6" xfId="776"/>
    <cellStyle name="20% - Акцент3 6 2" xfId="777"/>
    <cellStyle name="20% - Акцент3 6 2 2" xfId="778"/>
    <cellStyle name="20% - Акцент3 6 3" xfId="779"/>
    <cellStyle name="20% - Акцент3 6 3 2" xfId="780"/>
    <cellStyle name="20% - Акцент3 6 4" xfId="781"/>
    <cellStyle name="20% - Акцент3 6_46EE.2011(v1.0)" xfId="782"/>
    <cellStyle name="20% - Акцент3 7" xfId="783"/>
    <cellStyle name="20% - Акцент3 7 2" xfId="784"/>
    <cellStyle name="20% - Акцент3 7 2 2" xfId="785"/>
    <cellStyle name="20% - Акцент3 7 3" xfId="786"/>
    <cellStyle name="20% - Акцент3 7 3 2" xfId="787"/>
    <cellStyle name="20% - Акцент3 7 4" xfId="788"/>
    <cellStyle name="20% - Акцент3 7_46EE.2011(v1.0)" xfId="789"/>
    <cellStyle name="20% - Акцент3 8" xfId="790"/>
    <cellStyle name="20% - Акцент3 8 2" xfId="791"/>
    <cellStyle name="20% - Акцент3 8 2 2" xfId="792"/>
    <cellStyle name="20% - Акцент3 8 3" xfId="793"/>
    <cellStyle name="20% - Акцент3 8 3 2" xfId="794"/>
    <cellStyle name="20% - Акцент3 8 4" xfId="795"/>
    <cellStyle name="20% - Акцент3 8_46EE.2011(v1.0)" xfId="796"/>
    <cellStyle name="20% - Акцент3 9" xfId="797"/>
    <cellStyle name="20% - Акцент3 9 2" xfId="798"/>
    <cellStyle name="20% - Акцент3 9 2 2" xfId="799"/>
    <cellStyle name="20% - Акцент3 9 3" xfId="800"/>
    <cellStyle name="20% - Акцент3 9 3 2" xfId="801"/>
    <cellStyle name="20% - Акцент3 9 4" xfId="802"/>
    <cellStyle name="20% - Акцент3 9_46EE.2011(v1.0)" xfId="803"/>
    <cellStyle name="20% - Акцент4 10" xfId="804"/>
    <cellStyle name="20% - Акцент4 10 2" xfId="805"/>
    <cellStyle name="20% - Акцент4 11" xfId="806"/>
    <cellStyle name="20% - Акцент4 2" xfId="807"/>
    <cellStyle name="20% - Акцент4 2 2" xfId="808"/>
    <cellStyle name="20% - Акцент4 2 2 2" xfId="809"/>
    <cellStyle name="20% - Акцент4 2 3" xfId="810"/>
    <cellStyle name="20% - Акцент4 2 3 2" xfId="811"/>
    <cellStyle name="20% - Акцент4 2 4" xfId="812"/>
    <cellStyle name="20% - Акцент4 2 4 2" xfId="813"/>
    <cellStyle name="20% - Акцент4 2 4 2 2" xfId="814"/>
    <cellStyle name="20% - Акцент4 2 4 2 2 2" xfId="815"/>
    <cellStyle name="20% - Акцент4 2 4 2 3" xfId="816"/>
    <cellStyle name="20% - Акцент4 2 4 3" xfId="817"/>
    <cellStyle name="20% - Акцент4 2 4 4" xfId="818"/>
    <cellStyle name="20% - Акцент4 2 4 5" xfId="819"/>
    <cellStyle name="20% - Акцент4 2 5" xfId="820"/>
    <cellStyle name="20% - Акцент4 2 6" xfId="821"/>
    <cellStyle name="20% - Акцент4 2_46EE.2011(v1.0)" xfId="822"/>
    <cellStyle name="20% - Акцент4 3" xfId="823"/>
    <cellStyle name="20% - Акцент4 3 2" xfId="824"/>
    <cellStyle name="20% - Акцент4 3 2 2" xfId="825"/>
    <cellStyle name="20% - Акцент4 3 3" xfId="826"/>
    <cellStyle name="20% - Акцент4 3 3 2" xfId="827"/>
    <cellStyle name="20% - Акцент4 3 4" xfId="828"/>
    <cellStyle name="20% - Акцент4 3_46EE.2011(v1.0)" xfId="829"/>
    <cellStyle name="20% - Акцент4 4" xfId="830"/>
    <cellStyle name="20% - Акцент4 4 2" xfId="831"/>
    <cellStyle name="20% - Акцент4 4 2 2" xfId="832"/>
    <cellStyle name="20% - Акцент4 4 3" xfId="833"/>
    <cellStyle name="20% - Акцент4 4 3 2" xfId="834"/>
    <cellStyle name="20% - Акцент4 4 4" xfId="835"/>
    <cellStyle name="20% - Акцент4 4_46EE.2011(v1.0)" xfId="836"/>
    <cellStyle name="20% - Акцент4 5" xfId="837"/>
    <cellStyle name="20% - Акцент4 5 2" xfId="838"/>
    <cellStyle name="20% - Акцент4 5 2 2" xfId="839"/>
    <cellStyle name="20% - Акцент4 5 3" xfId="840"/>
    <cellStyle name="20% - Акцент4 5 3 2" xfId="841"/>
    <cellStyle name="20% - Акцент4 5 4" xfId="842"/>
    <cellStyle name="20% - Акцент4 5_46EE.2011(v1.0)" xfId="843"/>
    <cellStyle name="20% - Акцент4 6" xfId="844"/>
    <cellStyle name="20% - Акцент4 6 2" xfId="845"/>
    <cellStyle name="20% - Акцент4 6 2 2" xfId="846"/>
    <cellStyle name="20% - Акцент4 6 3" xfId="847"/>
    <cellStyle name="20% - Акцент4 6 3 2" xfId="848"/>
    <cellStyle name="20% - Акцент4 6 4" xfId="849"/>
    <cellStyle name="20% - Акцент4 6_46EE.2011(v1.0)" xfId="850"/>
    <cellStyle name="20% - Акцент4 7" xfId="851"/>
    <cellStyle name="20% - Акцент4 7 2" xfId="852"/>
    <cellStyle name="20% - Акцент4 7 2 2" xfId="853"/>
    <cellStyle name="20% - Акцент4 7 3" xfId="854"/>
    <cellStyle name="20% - Акцент4 7 3 2" xfId="855"/>
    <cellStyle name="20% - Акцент4 7 4" xfId="856"/>
    <cellStyle name="20% - Акцент4 7_46EE.2011(v1.0)" xfId="857"/>
    <cellStyle name="20% - Акцент4 8" xfId="858"/>
    <cellStyle name="20% - Акцент4 8 2" xfId="859"/>
    <cellStyle name="20% - Акцент4 8 2 2" xfId="860"/>
    <cellStyle name="20% - Акцент4 8 3" xfId="861"/>
    <cellStyle name="20% - Акцент4 8 3 2" xfId="862"/>
    <cellStyle name="20% - Акцент4 8 4" xfId="863"/>
    <cellStyle name="20% - Акцент4 8_46EE.2011(v1.0)" xfId="864"/>
    <cellStyle name="20% - Акцент4 9" xfId="865"/>
    <cellStyle name="20% - Акцент4 9 2" xfId="866"/>
    <cellStyle name="20% - Акцент4 9 2 2" xfId="867"/>
    <cellStyle name="20% - Акцент4 9 3" xfId="868"/>
    <cellStyle name="20% - Акцент4 9 3 2" xfId="869"/>
    <cellStyle name="20% - Акцент4 9 4" xfId="870"/>
    <cellStyle name="20% - Акцент4 9_46EE.2011(v1.0)" xfId="871"/>
    <cellStyle name="20% - Акцент5 10" xfId="872"/>
    <cellStyle name="20% - Акцент5 10 2" xfId="873"/>
    <cellStyle name="20% - Акцент5 11" xfId="874"/>
    <cellStyle name="20% - Акцент5 2" xfId="875"/>
    <cellStyle name="20% - Акцент5 2 2" xfId="876"/>
    <cellStyle name="20% - Акцент5 2 2 2" xfId="877"/>
    <cellStyle name="20% - Акцент5 2 3" xfId="878"/>
    <cellStyle name="20% - Акцент5 2 3 2" xfId="879"/>
    <cellStyle name="20% - Акцент5 2 4" xfId="880"/>
    <cellStyle name="20% - Акцент5 2 4 2" xfId="881"/>
    <cellStyle name="20% - Акцент5 2 4 2 2" xfId="882"/>
    <cellStyle name="20% - Акцент5 2 4 2 2 2" xfId="883"/>
    <cellStyle name="20% - Акцент5 2 4 2 3" xfId="884"/>
    <cellStyle name="20% - Акцент5 2 4 3" xfId="885"/>
    <cellStyle name="20% - Акцент5 2 4 4" xfId="886"/>
    <cellStyle name="20% - Акцент5 2 4 5" xfId="887"/>
    <cellStyle name="20% - Акцент5 2 5" xfId="888"/>
    <cellStyle name="20% - Акцент5 2 6" xfId="889"/>
    <cellStyle name="20% - Акцент5 2_46EE.2011(v1.0)" xfId="890"/>
    <cellStyle name="20% - Акцент5 3" xfId="891"/>
    <cellStyle name="20% - Акцент5 3 2" xfId="892"/>
    <cellStyle name="20% - Акцент5 3 2 2" xfId="893"/>
    <cellStyle name="20% - Акцент5 3 3" xfId="894"/>
    <cellStyle name="20% - Акцент5 3 3 2" xfId="895"/>
    <cellStyle name="20% - Акцент5 3 4" xfId="896"/>
    <cellStyle name="20% - Акцент5 3_46EE.2011(v1.0)" xfId="897"/>
    <cellStyle name="20% - Акцент5 4" xfId="898"/>
    <cellStyle name="20% - Акцент5 4 2" xfId="899"/>
    <cellStyle name="20% - Акцент5 4 2 2" xfId="900"/>
    <cellStyle name="20% - Акцент5 4 3" xfId="901"/>
    <cellStyle name="20% - Акцент5 4 3 2" xfId="902"/>
    <cellStyle name="20% - Акцент5 4 4" xfId="903"/>
    <cellStyle name="20% - Акцент5 4_46EE.2011(v1.0)" xfId="904"/>
    <cellStyle name="20% - Акцент5 5" xfId="905"/>
    <cellStyle name="20% - Акцент5 5 2" xfId="906"/>
    <cellStyle name="20% - Акцент5 5 2 2" xfId="907"/>
    <cellStyle name="20% - Акцент5 5 3" xfId="908"/>
    <cellStyle name="20% - Акцент5 5 3 2" xfId="909"/>
    <cellStyle name="20% - Акцент5 5 4" xfId="910"/>
    <cellStyle name="20% - Акцент5 5_46EE.2011(v1.0)" xfId="911"/>
    <cellStyle name="20% - Акцент5 6" xfId="912"/>
    <cellStyle name="20% - Акцент5 6 2" xfId="913"/>
    <cellStyle name="20% - Акцент5 6 2 2" xfId="914"/>
    <cellStyle name="20% - Акцент5 6 3" xfId="915"/>
    <cellStyle name="20% - Акцент5 6 3 2" xfId="916"/>
    <cellStyle name="20% - Акцент5 6 4" xfId="917"/>
    <cellStyle name="20% - Акцент5 6_46EE.2011(v1.0)" xfId="918"/>
    <cellStyle name="20% - Акцент5 7" xfId="919"/>
    <cellStyle name="20% - Акцент5 7 2" xfId="920"/>
    <cellStyle name="20% - Акцент5 7 2 2" xfId="921"/>
    <cellStyle name="20% - Акцент5 7 3" xfId="922"/>
    <cellStyle name="20% - Акцент5 7 3 2" xfId="923"/>
    <cellStyle name="20% - Акцент5 7 4" xfId="924"/>
    <cellStyle name="20% - Акцент5 7_46EE.2011(v1.0)" xfId="925"/>
    <cellStyle name="20% - Акцент5 8" xfId="926"/>
    <cellStyle name="20% - Акцент5 8 2" xfId="927"/>
    <cellStyle name="20% - Акцент5 8 2 2" xfId="928"/>
    <cellStyle name="20% - Акцент5 8 3" xfId="929"/>
    <cellStyle name="20% - Акцент5 8 3 2" xfId="930"/>
    <cellStyle name="20% - Акцент5 8 4" xfId="931"/>
    <cellStyle name="20% - Акцент5 8_46EE.2011(v1.0)" xfId="932"/>
    <cellStyle name="20% - Акцент5 9" xfId="933"/>
    <cellStyle name="20% - Акцент5 9 2" xfId="934"/>
    <cellStyle name="20% - Акцент5 9 2 2" xfId="935"/>
    <cellStyle name="20% - Акцент5 9 3" xfId="936"/>
    <cellStyle name="20% - Акцент5 9 3 2" xfId="937"/>
    <cellStyle name="20% - Акцент5 9 4" xfId="938"/>
    <cellStyle name="20% - Акцент5 9_46EE.2011(v1.0)" xfId="939"/>
    <cellStyle name="20% - Акцент6 10" xfId="940"/>
    <cellStyle name="20% - Акцент6 10 2" xfId="941"/>
    <cellStyle name="20% - Акцент6 11" xfId="942"/>
    <cellStyle name="20% - Акцент6 2" xfId="943"/>
    <cellStyle name="20% - Акцент6 2 2" xfId="944"/>
    <cellStyle name="20% - Акцент6 2 2 2" xfId="945"/>
    <cellStyle name="20% - Акцент6 2 3" xfId="946"/>
    <cellStyle name="20% - Акцент6 2 3 2" xfId="947"/>
    <cellStyle name="20% - Акцент6 2 4" xfId="948"/>
    <cellStyle name="20% - Акцент6 2 4 2" xfId="949"/>
    <cellStyle name="20% - Акцент6 2 4 2 2" xfId="950"/>
    <cellStyle name="20% - Акцент6 2 4 2 2 2" xfId="951"/>
    <cellStyle name="20% - Акцент6 2 4 2 3" xfId="952"/>
    <cellStyle name="20% - Акцент6 2 4 3" xfId="953"/>
    <cellStyle name="20% - Акцент6 2 4 4" xfId="954"/>
    <cellStyle name="20% - Акцент6 2 4 5" xfId="955"/>
    <cellStyle name="20% - Акцент6 2 5" xfId="956"/>
    <cellStyle name="20% - Акцент6 2 6" xfId="957"/>
    <cellStyle name="20% - Акцент6 2_46EE.2011(v1.0)" xfId="958"/>
    <cellStyle name="20% - Акцент6 3" xfId="959"/>
    <cellStyle name="20% - Акцент6 3 2" xfId="960"/>
    <cellStyle name="20% - Акцент6 3 2 2" xfId="961"/>
    <cellStyle name="20% - Акцент6 3 3" xfId="962"/>
    <cellStyle name="20% - Акцент6 3 3 2" xfId="963"/>
    <cellStyle name="20% - Акцент6 3 4" xfId="964"/>
    <cellStyle name="20% - Акцент6 3_46EE.2011(v1.0)" xfId="965"/>
    <cellStyle name="20% - Акцент6 4" xfId="966"/>
    <cellStyle name="20% - Акцент6 4 2" xfId="967"/>
    <cellStyle name="20% - Акцент6 4 2 2" xfId="968"/>
    <cellStyle name="20% - Акцент6 4 3" xfId="969"/>
    <cellStyle name="20% - Акцент6 4 3 2" xfId="970"/>
    <cellStyle name="20% - Акцент6 4 4" xfId="971"/>
    <cellStyle name="20% - Акцент6 4_46EE.2011(v1.0)" xfId="972"/>
    <cellStyle name="20% - Акцент6 5" xfId="973"/>
    <cellStyle name="20% - Акцент6 5 2" xfId="974"/>
    <cellStyle name="20% - Акцент6 5 2 2" xfId="975"/>
    <cellStyle name="20% - Акцент6 5 3" xfId="976"/>
    <cellStyle name="20% - Акцент6 5 3 2" xfId="977"/>
    <cellStyle name="20% - Акцент6 5 4" xfId="978"/>
    <cellStyle name="20% - Акцент6 5_46EE.2011(v1.0)" xfId="979"/>
    <cellStyle name="20% - Акцент6 6" xfId="980"/>
    <cellStyle name="20% - Акцент6 6 2" xfId="981"/>
    <cellStyle name="20% - Акцент6 6 2 2" xfId="982"/>
    <cellStyle name="20% - Акцент6 6 3" xfId="983"/>
    <cellStyle name="20% - Акцент6 6 3 2" xfId="984"/>
    <cellStyle name="20% - Акцент6 6 4" xfId="985"/>
    <cellStyle name="20% - Акцент6 6_46EE.2011(v1.0)" xfId="986"/>
    <cellStyle name="20% - Акцент6 7" xfId="987"/>
    <cellStyle name="20% - Акцент6 7 2" xfId="988"/>
    <cellStyle name="20% - Акцент6 7 2 2" xfId="989"/>
    <cellStyle name="20% - Акцент6 7 3" xfId="990"/>
    <cellStyle name="20% - Акцент6 7 3 2" xfId="991"/>
    <cellStyle name="20% - Акцент6 7 4" xfId="992"/>
    <cellStyle name="20% - Акцент6 7_46EE.2011(v1.0)" xfId="993"/>
    <cellStyle name="20% - Акцент6 8" xfId="994"/>
    <cellStyle name="20% - Акцент6 8 2" xfId="995"/>
    <cellStyle name="20% - Акцент6 8 2 2" xfId="996"/>
    <cellStyle name="20% - Акцент6 8 3" xfId="997"/>
    <cellStyle name="20% - Акцент6 8 3 2" xfId="998"/>
    <cellStyle name="20% - Акцент6 8 4" xfId="999"/>
    <cellStyle name="20% - Акцент6 8_46EE.2011(v1.0)" xfId="1000"/>
    <cellStyle name="20% - Акцент6 9" xfId="1001"/>
    <cellStyle name="20% - Акцент6 9 2" xfId="1002"/>
    <cellStyle name="20% - Акцент6 9 2 2" xfId="1003"/>
    <cellStyle name="20% - Акцент6 9 3" xfId="1004"/>
    <cellStyle name="20% - Акцент6 9 3 2" xfId="1005"/>
    <cellStyle name="20% - Акцент6 9 4" xfId="1006"/>
    <cellStyle name="20% - Акцент6 9_46EE.2011(v1.0)" xfId="1007"/>
    <cellStyle name="40% - Accent1" xfId="1008"/>
    <cellStyle name="40% - Accent1 2" xfId="1009"/>
    <cellStyle name="40% - Accent1 2 2" xfId="1010"/>
    <cellStyle name="40% - Accent1 3" xfId="1011"/>
    <cellStyle name="40% - Accent1 3 2" xfId="1012"/>
    <cellStyle name="40% - Accent1 4" xfId="1013"/>
    <cellStyle name="40% - Accent1_46EE.2011(v1.0)" xfId="1014"/>
    <cellStyle name="40% - Accent2" xfId="1015"/>
    <cellStyle name="40% - Accent2 2" xfId="1016"/>
    <cellStyle name="40% - Accent2 2 2" xfId="1017"/>
    <cellStyle name="40% - Accent2 3" xfId="1018"/>
    <cellStyle name="40% - Accent2 3 2" xfId="1019"/>
    <cellStyle name="40% - Accent2 4" xfId="1020"/>
    <cellStyle name="40% - Accent2_46EE.2011(v1.0)" xfId="1021"/>
    <cellStyle name="40% - Accent3" xfId="1022"/>
    <cellStyle name="40% - Accent3 2" xfId="1023"/>
    <cellStyle name="40% - Accent3 2 2" xfId="1024"/>
    <cellStyle name="40% - Accent3 3" xfId="1025"/>
    <cellStyle name="40% - Accent3 3 2" xfId="1026"/>
    <cellStyle name="40% - Accent3 4" xfId="1027"/>
    <cellStyle name="40% - Accent3_46EE.2011(v1.0)" xfId="1028"/>
    <cellStyle name="40% - Accent4" xfId="1029"/>
    <cellStyle name="40% - Accent4 2" xfId="1030"/>
    <cellStyle name="40% - Accent4 2 2" xfId="1031"/>
    <cellStyle name="40% - Accent4 3" xfId="1032"/>
    <cellStyle name="40% - Accent4 3 2" xfId="1033"/>
    <cellStyle name="40% - Accent4 4" xfId="1034"/>
    <cellStyle name="40% - Accent4_46EE.2011(v1.0)" xfId="1035"/>
    <cellStyle name="40% - Accent5" xfId="1036"/>
    <cellStyle name="40% - Accent5 2" xfId="1037"/>
    <cellStyle name="40% - Accent5 2 2" xfId="1038"/>
    <cellStyle name="40% - Accent5 3" xfId="1039"/>
    <cellStyle name="40% - Accent5 3 2" xfId="1040"/>
    <cellStyle name="40% - Accent5 4" xfId="1041"/>
    <cellStyle name="40% - Accent5_46EE.2011(v1.0)" xfId="1042"/>
    <cellStyle name="40% - Accent6" xfId="1043"/>
    <cellStyle name="40% - Accent6 2" xfId="1044"/>
    <cellStyle name="40% - Accent6 2 2" xfId="1045"/>
    <cellStyle name="40% - Accent6 3" xfId="1046"/>
    <cellStyle name="40% - Accent6 3 2" xfId="1047"/>
    <cellStyle name="40% - Accent6 4" xfId="1048"/>
    <cellStyle name="40% - Accent6_46EE.2011(v1.0)" xfId="1049"/>
    <cellStyle name="40% - Акцент1 10" xfId="1050"/>
    <cellStyle name="40% - Акцент1 10 2" xfId="1051"/>
    <cellStyle name="40% - Акцент1 11" xfId="1052"/>
    <cellStyle name="40% - Акцент1 2" xfId="1053"/>
    <cellStyle name="40% - Акцент1 2 2" xfId="1054"/>
    <cellStyle name="40% - Акцент1 2 2 2" xfId="1055"/>
    <cellStyle name="40% - Акцент1 2 3" xfId="1056"/>
    <cellStyle name="40% - Акцент1 2 3 2" xfId="1057"/>
    <cellStyle name="40% - Акцент1 2 4" xfId="1058"/>
    <cellStyle name="40% - Акцент1 2 4 2" xfId="1059"/>
    <cellStyle name="40% - Акцент1 2 4 2 2" xfId="1060"/>
    <cellStyle name="40% - Акцент1 2 4 2 2 2" xfId="1061"/>
    <cellStyle name="40% - Акцент1 2 4 2 3" xfId="1062"/>
    <cellStyle name="40% - Акцент1 2 4 3" xfId="1063"/>
    <cellStyle name="40% - Акцент1 2 4 4" xfId="1064"/>
    <cellStyle name="40% - Акцент1 2 4 5" xfId="1065"/>
    <cellStyle name="40% - Акцент1 2 5" xfId="1066"/>
    <cellStyle name="40% - Акцент1 2 6" xfId="1067"/>
    <cellStyle name="40% - Акцент1 2_46EE.2011(v1.0)" xfId="1068"/>
    <cellStyle name="40% - Акцент1 3" xfId="1069"/>
    <cellStyle name="40% - Акцент1 3 2" xfId="1070"/>
    <cellStyle name="40% - Акцент1 3 2 2" xfId="1071"/>
    <cellStyle name="40% - Акцент1 3 3" xfId="1072"/>
    <cellStyle name="40% - Акцент1 3 3 2" xfId="1073"/>
    <cellStyle name="40% - Акцент1 3 4" xfId="1074"/>
    <cellStyle name="40% - Акцент1 3_46EE.2011(v1.0)" xfId="1075"/>
    <cellStyle name="40% - Акцент1 4" xfId="1076"/>
    <cellStyle name="40% - Акцент1 4 2" xfId="1077"/>
    <cellStyle name="40% - Акцент1 4 2 2" xfId="1078"/>
    <cellStyle name="40% - Акцент1 4 3" xfId="1079"/>
    <cellStyle name="40% - Акцент1 4 3 2" xfId="1080"/>
    <cellStyle name="40% - Акцент1 4 4" xfId="1081"/>
    <cellStyle name="40% - Акцент1 4_46EE.2011(v1.0)" xfId="1082"/>
    <cellStyle name="40% - Акцент1 5" xfId="1083"/>
    <cellStyle name="40% - Акцент1 5 2" xfId="1084"/>
    <cellStyle name="40% - Акцент1 5 2 2" xfId="1085"/>
    <cellStyle name="40% - Акцент1 5 3" xfId="1086"/>
    <cellStyle name="40% - Акцент1 5 3 2" xfId="1087"/>
    <cellStyle name="40% - Акцент1 5 4" xfId="1088"/>
    <cellStyle name="40% - Акцент1 5_46EE.2011(v1.0)" xfId="1089"/>
    <cellStyle name="40% - Акцент1 6" xfId="1090"/>
    <cellStyle name="40% - Акцент1 6 2" xfId="1091"/>
    <cellStyle name="40% - Акцент1 6 2 2" xfId="1092"/>
    <cellStyle name="40% - Акцент1 6 3" xfId="1093"/>
    <cellStyle name="40% - Акцент1 6 3 2" xfId="1094"/>
    <cellStyle name="40% - Акцент1 6 4" xfId="1095"/>
    <cellStyle name="40% - Акцент1 6_46EE.2011(v1.0)" xfId="1096"/>
    <cellStyle name="40% - Акцент1 7" xfId="1097"/>
    <cellStyle name="40% - Акцент1 7 2" xfId="1098"/>
    <cellStyle name="40% - Акцент1 7 2 2" xfId="1099"/>
    <cellStyle name="40% - Акцент1 7 3" xfId="1100"/>
    <cellStyle name="40% - Акцент1 7 3 2" xfId="1101"/>
    <cellStyle name="40% - Акцент1 7 4" xfId="1102"/>
    <cellStyle name="40% - Акцент1 7_46EE.2011(v1.0)" xfId="1103"/>
    <cellStyle name="40% - Акцент1 8" xfId="1104"/>
    <cellStyle name="40% - Акцент1 8 2" xfId="1105"/>
    <cellStyle name="40% - Акцент1 8 2 2" xfId="1106"/>
    <cellStyle name="40% - Акцент1 8 3" xfId="1107"/>
    <cellStyle name="40% - Акцент1 8 3 2" xfId="1108"/>
    <cellStyle name="40% - Акцент1 8 4" xfId="1109"/>
    <cellStyle name="40% - Акцент1 8_46EE.2011(v1.0)" xfId="1110"/>
    <cellStyle name="40% - Акцент1 9" xfId="1111"/>
    <cellStyle name="40% - Акцент1 9 2" xfId="1112"/>
    <cellStyle name="40% - Акцент1 9 2 2" xfId="1113"/>
    <cellStyle name="40% - Акцент1 9 3" xfId="1114"/>
    <cellStyle name="40% - Акцент1 9 3 2" xfId="1115"/>
    <cellStyle name="40% - Акцент1 9 4" xfId="1116"/>
    <cellStyle name="40% - Акцент1 9_46EE.2011(v1.0)" xfId="1117"/>
    <cellStyle name="40% - Акцент2 10" xfId="1118"/>
    <cellStyle name="40% - Акцент2 10 2" xfId="1119"/>
    <cellStyle name="40% - Акцент2 11" xfId="1120"/>
    <cellStyle name="40% - Акцент2 2" xfId="1121"/>
    <cellStyle name="40% - Акцент2 2 2" xfId="1122"/>
    <cellStyle name="40% - Акцент2 2 2 2" xfId="1123"/>
    <cellStyle name="40% - Акцент2 2 3" xfId="1124"/>
    <cellStyle name="40% - Акцент2 2 3 2" xfId="1125"/>
    <cellStyle name="40% - Акцент2 2 4" xfId="1126"/>
    <cellStyle name="40% - Акцент2 2 4 2" xfId="1127"/>
    <cellStyle name="40% - Акцент2 2 4 2 2" xfId="1128"/>
    <cellStyle name="40% - Акцент2 2 4 2 2 2" xfId="1129"/>
    <cellStyle name="40% - Акцент2 2 4 2 3" xfId="1130"/>
    <cellStyle name="40% - Акцент2 2 4 3" xfId="1131"/>
    <cellStyle name="40% - Акцент2 2 4 4" xfId="1132"/>
    <cellStyle name="40% - Акцент2 2 4 5" xfId="1133"/>
    <cellStyle name="40% - Акцент2 2 5" xfId="1134"/>
    <cellStyle name="40% - Акцент2 2 6" xfId="1135"/>
    <cellStyle name="40% - Акцент2 2_46EE.2011(v1.0)" xfId="1136"/>
    <cellStyle name="40% - Акцент2 3" xfId="1137"/>
    <cellStyle name="40% - Акцент2 3 2" xfId="1138"/>
    <cellStyle name="40% - Акцент2 3 2 2" xfId="1139"/>
    <cellStyle name="40% - Акцент2 3 3" xfId="1140"/>
    <cellStyle name="40% - Акцент2 3 3 2" xfId="1141"/>
    <cellStyle name="40% - Акцент2 3 4" xfId="1142"/>
    <cellStyle name="40% - Акцент2 3_46EE.2011(v1.0)" xfId="1143"/>
    <cellStyle name="40% - Акцент2 4" xfId="1144"/>
    <cellStyle name="40% - Акцент2 4 2" xfId="1145"/>
    <cellStyle name="40% - Акцент2 4 2 2" xfId="1146"/>
    <cellStyle name="40% - Акцент2 4 3" xfId="1147"/>
    <cellStyle name="40% - Акцент2 4 3 2" xfId="1148"/>
    <cellStyle name="40% - Акцент2 4 4" xfId="1149"/>
    <cellStyle name="40% - Акцент2 4_46EE.2011(v1.0)" xfId="1150"/>
    <cellStyle name="40% - Акцент2 5" xfId="1151"/>
    <cellStyle name="40% - Акцент2 5 2" xfId="1152"/>
    <cellStyle name="40% - Акцент2 5 2 2" xfId="1153"/>
    <cellStyle name="40% - Акцент2 5 3" xfId="1154"/>
    <cellStyle name="40% - Акцент2 5 3 2" xfId="1155"/>
    <cellStyle name="40% - Акцент2 5 4" xfId="1156"/>
    <cellStyle name="40% - Акцент2 5_46EE.2011(v1.0)" xfId="1157"/>
    <cellStyle name="40% - Акцент2 6" xfId="1158"/>
    <cellStyle name="40% - Акцент2 6 2" xfId="1159"/>
    <cellStyle name="40% - Акцент2 6 2 2" xfId="1160"/>
    <cellStyle name="40% - Акцент2 6 3" xfId="1161"/>
    <cellStyle name="40% - Акцент2 6 3 2" xfId="1162"/>
    <cellStyle name="40% - Акцент2 6 4" xfId="1163"/>
    <cellStyle name="40% - Акцент2 6_46EE.2011(v1.0)" xfId="1164"/>
    <cellStyle name="40% - Акцент2 7" xfId="1165"/>
    <cellStyle name="40% - Акцент2 7 2" xfId="1166"/>
    <cellStyle name="40% - Акцент2 7 2 2" xfId="1167"/>
    <cellStyle name="40% - Акцент2 7 3" xfId="1168"/>
    <cellStyle name="40% - Акцент2 7 3 2" xfId="1169"/>
    <cellStyle name="40% - Акцент2 7 4" xfId="1170"/>
    <cellStyle name="40% - Акцент2 7_46EE.2011(v1.0)" xfId="1171"/>
    <cellStyle name="40% - Акцент2 8" xfId="1172"/>
    <cellStyle name="40% - Акцент2 8 2" xfId="1173"/>
    <cellStyle name="40% - Акцент2 8 2 2" xfId="1174"/>
    <cellStyle name="40% - Акцент2 8 3" xfId="1175"/>
    <cellStyle name="40% - Акцент2 8 3 2" xfId="1176"/>
    <cellStyle name="40% - Акцент2 8 4" xfId="1177"/>
    <cellStyle name="40% - Акцент2 8_46EE.2011(v1.0)" xfId="1178"/>
    <cellStyle name="40% - Акцент2 9" xfId="1179"/>
    <cellStyle name="40% - Акцент2 9 2" xfId="1180"/>
    <cellStyle name="40% - Акцент2 9 2 2" xfId="1181"/>
    <cellStyle name="40% - Акцент2 9 3" xfId="1182"/>
    <cellStyle name="40% - Акцент2 9 3 2" xfId="1183"/>
    <cellStyle name="40% - Акцент2 9 4" xfId="1184"/>
    <cellStyle name="40% - Акцент2 9_46EE.2011(v1.0)" xfId="1185"/>
    <cellStyle name="40% - Акцент3 10" xfId="1186"/>
    <cellStyle name="40% - Акцент3 10 2" xfId="1187"/>
    <cellStyle name="40% - Акцент3 11" xfId="1188"/>
    <cellStyle name="40% - Акцент3 2" xfId="1189"/>
    <cellStyle name="40% - Акцент3 2 2" xfId="1190"/>
    <cellStyle name="40% - Акцент3 2 2 2" xfId="1191"/>
    <cellStyle name="40% - Акцент3 2 3" xfId="1192"/>
    <cellStyle name="40% - Акцент3 2 3 2" xfId="1193"/>
    <cellStyle name="40% - Акцент3 2 4" xfId="1194"/>
    <cellStyle name="40% - Акцент3 2 4 2" xfId="1195"/>
    <cellStyle name="40% - Акцент3 2 4 2 2" xfId="1196"/>
    <cellStyle name="40% - Акцент3 2 4 2 2 2" xfId="1197"/>
    <cellStyle name="40% - Акцент3 2 4 2 3" xfId="1198"/>
    <cellStyle name="40% - Акцент3 2 4 3" xfId="1199"/>
    <cellStyle name="40% - Акцент3 2 4 4" xfId="1200"/>
    <cellStyle name="40% - Акцент3 2 4 5" xfId="1201"/>
    <cellStyle name="40% - Акцент3 2 5" xfId="1202"/>
    <cellStyle name="40% - Акцент3 2 6" xfId="1203"/>
    <cellStyle name="40% - Акцент3 2_46EE.2011(v1.0)" xfId="1204"/>
    <cellStyle name="40% - Акцент3 3" xfId="1205"/>
    <cellStyle name="40% - Акцент3 3 2" xfId="1206"/>
    <cellStyle name="40% - Акцент3 3 2 2" xfId="1207"/>
    <cellStyle name="40% - Акцент3 3 3" xfId="1208"/>
    <cellStyle name="40% - Акцент3 3 3 2" xfId="1209"/>
    <cellStyle name="40% - Акцент3 3 4" xfId="1210"/>
    <cellStyle name="40% - Акцент3 3_46EE.2011(v1.0)" xfId="1211"/>
    <cellStyle name="40% - Акцент3 4" xfId="1212"/>
    <cellStyle name="40% - Акцент3 4 2" xfId="1213"/>
    <cellStyle name="40% - Акцент3 4 2 2" xfId="1214"/>
    <cellStyle name="40% - Акцент3 4 3" xfId="1215"/>
    <cellStyle name="40% - Акцент3 4 3 2" xfId="1216"/>
    <cellStyle name="40% - Акцент3 4 4" xfId="1217"/>
    <cellStyle name="40% - Акцент3 4_46EE.2011(v1.0)" xfId="1218"/>
    <cellStyle name="40% - Акцент3 5" xfId="1219"/>
    <cellStyle name="40% - Акцент3 5 2" xfId="1220"/>
    <cellStyle name="40% - Акцент3 5 2 2" xfId="1221"/>
    <cellStyle name="40% - Акцент3 5 3" xfId="1222"/>
    <cellStyle name="40% - Акцент3 5 3 2" xfId="1223"/>
    <cellStyle name="40% - Акцент3 5 4" xfId="1224"/>
    <cellStyle name="40% - Акцент3 5_46EE.2011(v1.0)" xfId="1225"/>
    <cellStyle name="40% - Акцент3 6" xfId="1226"/>
    <cellStyle name="40% - Акцент3 6 2" xfId="1227"/>
    <cellStyle name="40% - Акцент3 6 2 2" xfId="1228"/>
    <cellStyle name="40% - Акцент3 6 3" xfId="1229"/>
    <cellStyle name="40% - Акцент3 6 3 2" xfId="1230"/>
    <cellStyle name="40% - Акцент3 6 4" xfId="1231"/>
    <cellStyle name="40% - Акцент3 6_46EE.2011(v1.0)" xfId="1232"/>
    <cellStyle name="40% - Акцент3 7" xfId="1233"/>
    <cellStyle name="40% - Акцент3 7 2" xfId="1234"/>
    <cellStyle name="40% - Акцент3 7 2 2" xfId="1235"/>
    <cellStyle name="40% - Акцент3 7 3" xfId="1236"/>
    <cellStyle name="40% - Акцент3 7 3 2" xfId="1237"/>
    <cellStyle name="40% - Акцент3 7 4" xfId="1238"/>
    <cellStyle name="40% - Акцент3 7_46EE.2011(v1.0)" xfId="1239"/>
    <cellStyle name="40% - Акцент3 8" xfId="1240"/>
    <cellStyle name="40% - Акцент3 8 2" xfId="1241"/>
    <cellStyle name="40% - Акцент3 8 2 2" xfId="1242"/>
    <cellStyle name="40% - Акцент3 8 3" xfId="1243"/>
    <cellStyle name="40% - Акцент3 8 3 2" xfId="1244"/>
    <cellStyle name="40% - Акцент3 8 4" xfId="1245"/>
    <cellStyle name="40% - Акцент3 8_46EE.2011(v1.0)" xfId="1246"/>
    <cellStyle name="40% - Акцент3 9" xfId="1247"/>
    <cellStyle name="40% - Акцент3 9 2" xfId="1248"/>
    <cellStyle name="40% - Акцент3 9 2 2" xfId="1249"/>
    <cellStyle name="40% - Акцент3 9 3" xfId="1250"/>
    <cellStyle name="40% - Акцент3 9 3 2" xfId="1251"/>
    <cellStyle name="40% - Акцент3 9 4" xfId="1252"/>
    <cellStyle name="40% - Акцент3 9_46EE.2011(v1.0)" xfId="1253"/>
    <cellStyle name="40% - Акцент4 10" xfId="1254"/>
    <cellStyle name="40% - Акцент4 10 2" xfId="1255"/>
    <cellStyle name="40% - Акцент4 11" xfId="1256"/>
    <cellStyle name="40% - Акцент4 2" xfId="1257"/>
    <cellStyle name="40% - Акцент4 2 2" xfId="1258"/>
    <cellStyle name="40% - Акцент4 2 2 2" xfId="1259"/>
    <cellStyle name="40% - Акцент4 2 3" xfId="1260"/>
    <cellStyle name="40% - Акцент4 2 3 2" xfId="1261"/>
    <cellStyle name="40% - Акцент4 2 4" xfId="1262"/>
    <cellStyle name="40% - Акцент4 2 4 2" xfId="1263"/>
    <cellStyle name="40% - Акцент4 2 4 2 2" xfId="1264"/>
    <cellStyle name="40% - Акцент4 2 4 2 2 2" xfId="1265"/>
    <cellStyle name="40% - Акцент4 2 4 2 3" xfId="1266"/>
    <cellStyle name="40% - Акцент4 2 4 3" xfId="1267"/>
    <cellStyle name="40% - Акцент4 2 4 4" xfId="1268"/>
    <cellStyle name="40% - Акцент4 2 4 5" xfId="1269"/>
    <cellStyle name="40% - Акцент4 2 5" xfId="1270"/>
    <cellStyle name="40% - Акцент4 2 6" xfId="1271"/>
    <cellStyle name="40% - Акцент4 2_46EE.2011(v1.0)" xfId="1272"/>
    <cellStyle name="40% - Акцент4 3" xfId="1273"/>
    <cellStyle name="40% - Акцент4 3 2" xfId="1274"/>
    <cellStyle name="40% - Акцент4 3 2 2" xfId="1275"/>
    <cellStyle name="40% - Акцент4 3 3" xfId="1276"/>
    <cellStyle name="40% - Акцент4 3 3 2" xfId="1277"/>
    <cellStyle name="40% - Акцент4 3 4" xfId="1278"/>
    <cellStyle name="40% - Акцент4 3_46EE.2011(v1.0)" xfId="1279"/>
    <cellStyle name="40% - Акцент4 4" xfId="1280"/>
    <cellStyle name="40% - Акцент4 4 2" xfId="1281"/>
    <cellStyle name="40% - Акцент4 4 2 2" xfId="1282"/>
    <cellStyle name="40% - Акцент4 4 3" xfId="1283"/>
    <cellStyle name="40% - Акцент4 4 3 2" xfId="1284"/>
    <cellStyle name="40% - Акцент4 4 4" xfId="1285"/>
    <cellStyle name="40% - Акцент4 4_46EE.2011(v1.0)" xfId="1286"/>
    <cellStyle name="40% - Акцент4 5" xfId="1287"/>
    <cellStyle name="40% - Акцент4 5 2" xfId="1288"/>
    <cellStyle name="40% - Акцент4 5 2 2" xfId="1289"/>
    <cellStyle name="40% - Акцент4 5 3" xfId="1290"/>
    <cellStyle name="40% - Акцент4 5 3 2" xfId="1291"/>
    <cellStyle name="40% - Акцент4 5 4" xfId="1292"/>
    <cellStyle name="40% - Акцент4 5_46EE.2011(v1.0)" xfId="1293"/>
    <cellStyle name="40% - Акцент4 6" xfId="1294"/>
    <cellStyle name="40% - Акцент4 6 2" xfId="1295"/>
    <cellStyle name="40% - Акцент4 6 2 2" xfId="1296"/>
    <cellStyle name="40% - Акцент4 6 3" xfId="1297"/>
    <cellStyle name="40% - Акцент4 6 3 2" xfId="1298"/>
    <cellStyle name="40% - Акцент4 6 4" xfId="1299"/>
    <cellStyle name="40% - Акцент4 6_46EE.2011(v1.0)" xfId="1300"/>
    <cellStyle name="40% - Акцент4 7" xfId="1301"/>
    <cellStyle name="40% - Акцент4 7 2" xfId="1302"/>
    <cellStyle name="40% - Акцент4 7 2 2" xfId="1303"/>
    <cellStyle name="40% - Акцент4 7 3" xfId="1304"/>
    <cellStyle name="40% - Акцент4 7 3 2" xfId="1305"/>
    <cellStyle name="40% - Акцент4 7 4" xfId="1306"/>
    <cellStyle name="40% - Акцент4 7_46EE.2011(v1.0)" xfId="1307"/>
    <cellStyle name="40% - Акцент4 8" xfId="1308"/>
    <cellStyle name="40% - Акцент4 8 2" xfId="1309"/>
    <cellStyle name="40% - Акцент4 8 2 2" xfId="1310"/>
    <cellStyle name="40% - Акцент4 8 3" xfId="1311"/>
    <cellStyle name="40% - Акцент4 8 3 2" xfId="1312"/>
    <cellStyle name="40% - Акцент4 8 4" xfId="1313"/>
    <cellStyle name="40% - Акцент4 8_46EE.2011(v1.0)" xfId="1314"/>
    <cellStyle name="40% - Акцент4 9" xfId="1315"/>
    <cellStyle name="40% - Акцент4 9 2" xfId="1316"/>
    <cellStyle name="40% - Акцент4 9 2 2" xfId="1317"/>
    <cellStyle name="40% - Акцент4 9 3" xfId="1318"/>
    <cellStyle name="40% - Акцент4 9 3 2" xfId="1319"/>
    <cellStyle name="40% - Акцент4 9 4" xfId="1320"/>
    <cellStyle name="40% - Акцент4 9_46EE.2011(v1.0)" xfId="1321"/>
    <cellStyle name="40% - Акцент5 10" xfId="1322"/>
    <cellStyle name="40% - Акцент5 10 2" xfId="1323"/>
    <cellStyle name="40% - Акцент5 11" xfId="1324"/>
    <cellStyle name="40% - Акцент5 2" xfId="1325"/>
    <cellStyle name="40% - Акцент5 2 2" xfId="1326"/>
    <cellStyle name="40% - Акцент5 2 2 2" xfId="1327"/>
    <cellStyle name="40% - Акцент5 2 3" xfId="1328"/>
    <cellStyle name="40% - Акцент5 2 3 2" xfId="1329"/>
    <cellStyle name="40% - Акцент5 2 4" xfId="1330"/>
    <cellStyle name="40% - Акцент5 2 4 2" xfId="1331"/>
    <cellStyle name="40% - Акцент5 2 4 2 2" xfId="1332"/>
    <cellStyle name="40% - Акцент5 2 4 2 2 2" xfId="1333"/>
    <cellStyle name="40% - Акцент5 2 4 2 3" xfId="1334"/>
    <cellStyle name="40% - Акцент5 2 4 3" xfId="1335"/>
    <cellStyle name="40% - Акцент5 2 4 4" xfId="1336"/>
    <cellStyle name="40% - Акцент5 2 4 5" xfId="1337"/>
    <cellStyle name="40% - Акцент5 2 5" xfId="1338"/>
    <cellStyle name="40% - Акцент5 2 6" xfId="1339"/>
    <cellStyle name="40% - Акцент5 2_46EE.2011(v1.0)" xfId="1340"/>
    <cellStyle name="40% - Акцент5 3" xfId="1341"/>
    <cellStyle name="40% - Акцент5 3 2" xfId="1342"/>
    <cellStyle name="40% - Акцент5 3 2 2" xfId="1343"/>
    <cellStyle name="40% - Акцент5 3 3" xfId="1344"/>
    <cellStyle name="40% - Акцент5 3 3 2" xfId="1345"/>
    <cellStyle name="40% - Акцент5 3 4" xfId="1346"/>
    <cellStyle name="40% - Акцент5 3_46EE.2011(v1.0)" xfId="1347"/>
    <cellStyle name="40% - Акцент5 4" xfId="1348"/>
    <cellStyle name="40% - Акцент5 4 2" xfId="1349"/>
    <cellStyle name="40% - Акцент5 4 2 2" xfId="1350"/>
    <cellStyle name="40% - Акцент5 4 3" xfId="1351"/>
    <cellStyle name="40% - Акцент5 4 3 2" xfId="1352"/>
    <cellStyle name="40% - Акцент5 4 4" xfId="1353"/>
    <cellStyle name="40% - Акцент5 4_46EE.2011(v1.0)" xfId="1354"/>
    <cellStyle name="40% - Акцент5 5" xfId="1355"/>
    <cellStyle name="40% - Акцент5 5 2" xfId="1356"/>
    <cellStyle name="40% - Акцент5 5 2 2" xfId="1357"/>
    <cellStyle name="40% - Акцент5 5 3" xfId="1358"/>
    <cellStyle name="40% - Акцент5 5 3 2" xfId="1359"/>
    <cellStyle name="40% - Акцент5 5 4" xfId="1360"/>
    <cellStyle name="40% - Акцент5 5_46EE.2011(v1.0)" xfId="1361"/>
    <cellStyle name="40% - Акцент5 6" xfId="1362"/>
    <cellStyle name="40% - Акцент5 6 2" xfId="1363"/>
    <cellStyle name="40% - Акцент5 6 2 2" xfId="1364"/>
    <cellStyle name="40% - Акцент5 6 3" xfId="1365"/>
    <cellStyle name="40% - Акцент5 6 3 2" xfId="1366"/>
    <cellStyle name="40% - Акцент5 6 4" xfId="1367"/>
    <cellStyle name="40% - Акцент5 6_46EE.2011(v1.0)" xfId="1368"/>
    <cellStyle name="40% - Акцент5 7" xfId="1369"/>
    <cellStyle name="40% - Акцент5 7 2" xfId="1370"/>
    <cellStyle name="40% - Акцент5 7 2 2" xfId="1371"/>
    <cellStyle name="40% - Акцент5 7 3" xfId="1372"/>
    <cellStyle name="40% - Акцент5 7 3 2" xfId="1373"/>
    <cellStyle name="40% - Акцент5 7 4" xfId="1374"/>
    <cellStyle name="40% - Акцент5 7_46EE.2011(v1.0)" xfId="1375"/>
    <cellStyle name="40% - Акцент5 8" xfId="1376"/>
    <cellStyle name="40% - Акцент5 8 2" xfId="1377"/>
    <cellStyle name="40% - Акцент5 8 2 2" xfId="1378"/>
    <cellStyle name="40% - Акцент5 8 3" xfId="1379"/>
    <cellStyle name="40% - Акцент5 8 3 2" xfId="1380"/>
    <cellStyle name="40% - Акцент5 8 4" xfId="1381"/>
    <cellStyle name="40% - Акцент5 8_46EE.2011(v1.0)" xfId="1382"/>
    <cellStyle name="40% - Акцент5 9" xfId="1383"/>
    <cellStyle name="40% - Акцент5 9 2" xfId="1384"/>
    <cellStyle name="40% - Акцент5 9 2 2" xfId="1385"/>
    <cellStyle name="40% - Акцент5 9 3" xfId="1386"/>
    <cellStyle name="40% - Акцент5 9 3 2" xfId="1387"/>
    <cellStyle name="40% - Акцент5 9 4" xfId="1388"/>
    <cellStyle name="40% - Акцент5 9_46EE.2011(v1.0)" xfId="1389"/>
    <cellStyle name="40% - Акцент6 10" xfId="1390"/>
    <cellStyle name="40% - Акцент6 10 2" xfId="1391"/>
    <cellStyle name="40% - Акцент6 11" xfId="1392"/>
    <cellStyle name="40% - Акцент6 2" xfId="1393"/>
    <cellStyle name="40% - Акцент6 2 2" xfId="1394"/>
    <cellStyle name="40% - Акцент6 2 2 2" xfId="1395"/>
    <cellStyle name="40% - Акцент6 2 3" xfId="1396"/>
    <cellStyle name="40% - Акцент6 2 3 2" xfId="1397"/>
    <cellStyle name="40% - Акцент6 2 4" xfId="1398"/>
    <cellStyle name="40% - Акцент6 2 4 2" xfId="1399"/>
    <cellStyle name="40% - Акцент6 2 4 2 2" xfId="1400"/>
    <cellStyle name="40% - Акцент6 2 4 2 2 2" xfId="1401"/>
    <cellStyle name="40% - Акцент6 2 4 2 3" xfId="1402"/>
    <cellStyle name="40% - Акцент6 2 4 3" xfId="1403"/>
    <cellStyle name="40% - Акцент6 2 4 4" xfId="1404"/>
    <cellStyle name="40% - Акцент6 2 4 5" xfId="1405"/>
    <cellStyle name="40% - Акцент6 2 5" xfId="1406"/>
    <cellStyle name="40% - Акцент6 2 6" xfId="1407"/>
    <cellStyle name="40% - Акцент6 2_46EE.2011(v1.0)" xfId="1408"/>
    <cellStyle name="40% - Акцент6 3" xfId="1409"/>
    <cellStyle name="40% - Акцент6 3 2" xfId="1410"/>
    <cellStyle name="40% - Акцент6 3 2 2" xfId="1411"/>
    <cellStyle name="40% - Акцент6 3 3" xfId="1412"/>
    <cellStyle name="40% - Акцент6 3 3 2" xfId="1413"/>
    <cellStyle name="40% - Акцент6 3 4" xfId="1414"/>
    <cellStyle name="40% - Акцент6 3_46EE.2011(v1.0)" xfId="1415"/>
    <cellStyle name="40% - Акцент6 4" xfId="1416"/>
    <cellStyle name="40% - Акцент6 4 2" xfId="1417"/>
    <cellStyle name="40% - Акцент6 4 2 2" xfId="1418"/>
    <cellStyle name="40% - Акцент6 4 3" xfId="1419"/>
    <cellStyle name="40% - Акцент6 4 3 2" xfId="1420"/>
    <cellStyle name="40% - Акцент6 4 4" xfId="1421"/>
    <cellStyle name="40% - Акцент6 4_46EE.2011(v1.0)" xfId="1422"/>
    <cellStyle name="40% - Акцент6 5" xfId="1423"/>
    <cellStyle name="40% - Акцент6 5 2" xfId="1424"/>
    <cellStyle name="40% - Акцент6 5 2 2" xfId="1425"/>
    <cellStyle name="40% - Акцент6 5 3" xfId="1426"/>
    <cellStyle name="40% - Акцент6 5 3 2" xfId="1427"/>
    <cellStyle name="40% - Акцент6 5 4" xfId="1428"/>
    <cellStyle name="40% - Акцент6 5_46EE.2011(v1.0)" xfId="1429"/>
    <cellStyle name="40% - Акцент6 6" xfId="1430"/>
    <cellStyle name="40% - Акцент6 6 2" xfId="1431"/>
    <cellStyle name="40% - Акцент6 6 2 2" xfId="1432"/>
    <cellStyle name="40% - Акцент6 6 3" xfId="1433"/>
    <cellStyle name="40% - Акцент6 6 3 2" xfId="1434"/>
    <cellStyle name="40% - Акцент6 6 4" xfId="1435"/>
    <cellStyle name="40% - Акцент6 6_46EE.2011(v1.0)" xfId="1436"/>
    <cellStyle name="40% - Акцент6 7" xfId="1437"/>
    <cellStyle name="40% - Акцент6 7 2" xfId="1438"/>
    <cellStyle name="40% - Акцент6 7 2 2" xfId="1439"/>
    <cellStyle name="40% - Акцент6 7 3" xfId="1440"/>
    <cellStyle name="40% - Акцент6 7 3 2" xfId="1441"/>
    <cellStyle name="40% - Акцент6 7 4" xfId="1442"/>
    <cellStyle name="40% - Акцент6 7_46EE.2011(v1.0)" xfId="1443"/>
    <cellStyle name="40% - Акцент6 8" xfId="1444"/>
    <cellStyle name="40% - Акцент6 8 2" xfId="1445"/>
    <cellStyle name="40% - Акцент6 8 2 2" xfId="1446"/>
    <cellStyle name="40% - Акцент6 8 3" xfId="1447"/>
    <cellStyle name="40% - Акцент6 8 3 2" xfId="1448"/>
    <cellStyle name="40% - Акцент6 8 4" xfId="1449"/>
    <cellStyle name="40% - Акцент6 8_46EE.2011(v1.0)" xfId="1450"/>
    <cellStyle name="40% - Акцент6 9" xfId="1451"/>
    <cellStyle name="40% - Акцент6 9 2" xfId="1452"/>
    <cellStyle name="40% - Акцент6 9 2 2" xfId="1453"/>
    <cellStyle name="40% - Акцент6 9 3" xfId="1454"/>
    <cellStyle name="40% - Акцент6 9 3 2" xfId="1455"/>
    <cellStyle name="40% - Акцент6 9 4" xfId="1456"/>
    <cellStyle name="40% - Акцент6 9_46EE.2011(v1.0)" xfId="1457"/>
    <cellStyle name="60% - Accent1" xfId="1458"/>
    <cellStyle name="60% - Accent2" xfId="1459"/>
    <cellStyle name="60% - Accent3" xfId="1460"/>
    <cellStyle name="60% - Accent4" xfId="1461"/>
    <cellStyle name="60% - Accent5" xfId="1462"/>
    <cellStyle name="60% - Accent6" xfId="1463"/>
    <cellStyle name="60% - Акцент1 10" xfId="1464"/>
    <cellStyle name="60% - Акцент1 11" xfId="1465"/>
    <cellStyle name="60% - Акцент1 2" xfId="1466"/>
    <cellStyle name="60% - Акцент1 2 2" xfId="1467"/>
    <cellStyle name="60% - Акцент1 2 3" xfId="1468"/>
    <cellStyle name="60% - Акцент1 2 3 2" xfId="1469"/>
    <cellStyle name="60% - Акцент1 2 3 2 2" xfId="1470"/>
    <cellStyle name="60% - Акцент1 2 3 2 3" xfId="1471"/>
    <cellStyle name="60% - Акцент1 2 3 3" xfId="1472"/>
    <cellStyle name="60% - Акцент1 2 3 4" xfId="1473"/>
    <cellStyle name="60% - Акцент1 2 3 5" xfId="1474"/>
    <cellStyle name="60% - Акцент1 2 4" xfId="1475"/>
    <cellStyle name="60% - Акцент1 2 4 2" xfId="1476"/>
    <cellStyle name="60% - Акцент1 2 4 3" xfId="1477"/>
    <cellStyle name="60% - Акцент1 2 5" xfId="1478"/>
    <cellStyle name="60% - Акцент1 3" xfId="1479"/>
    <cellStyle name="60% - Акцент1 3 2" xfId="1480"/>
    <cellStyle name="60% - Акцент1 4" xfId="1481"/>
    <cellStyle name="60% - Акцент1 4 2" xfId="1482"/>
    <cellStyle name="60% - Акцент1 5" xfId="1483"/>
    <cellStyle name="60% - Акцент1 5 2" xfId="1484"/>
    <cellStyle name="60% - Акцент1 6" xfId="1485"/>
    <cellStyle name="60% - Акцент1 6 2" xfId="1486"/>
    <cellStyle name="60% - Акцент1 7" xfId="1487"/>
    <cellStyle name="60% - Акцент1 7 2" xfId="1488"/>
    <cellStyle name="60% - Акцент1 8" xfId="1489"/>
    <cellStyle name="60% - Акцент1 8 2" xfId="1490"/>
    <cellStyle name="60% - Акцент1 9" xfId="1491"/>
    <cellStyle name="60% - Акцент1 9 2" xfId="1492"/>
    <cellStyle name="60% - Акцент2 10" xfId="1493"/>
    <cellStyle name="60% - Акцент2 11" xfId="1494"/>
    <cellStyle name="60% - Акцент2 2" xfId="1495"/>
    <cellStyle name="60% - Акцент2 2 2" xfId="1496"/>
    <cellStyle name="60% - Акцент2 2 3" xfId="1497"/>
    <cellStyle name="60% - Акцент2 2 3 2" xfId="1498"/>
    <cellStyle name="60% - Акцент2 2 3 2 2" xfId="1499"/>
    <cellStyle name="60% - Акцент2 2 3 2 3" xfId="1500"/>
    <cellStyle name="60% - Акцент2 2 3 3" xfId="1501"/>
    <cellStyle name="60% - Акцент2 2 3 4" xfId="1502"/>
    <cellStyle name="60% - Акцент2 2 3 5" xfId="1503"/>
    <cellStyle name="60% - Акцент2 2 4" xfId="1504"/>
    <cellStyle name="60% - Акцент2 2 4 2" xfId="1505"/>
    <cellStyle name="60% - Акцент2 2 4 3" xfId="1506"/>
    <cellStyle name="60% - Акцент2 2 5" xfId="1507"/>
    <cellStyle name="60% - Акцент2 3" xfId="1508"/>
    <cellStyle name="60% - Акцент2 3 2" xfId="1509"/>
    <cellStyle name="60% - Акцент2 4" xfId="1510"/>
    <cellStyle name="60% - Акцент2 4 2" xfId="1511"/>
    <cellStyle name="60% - Акцент2 5" xfId="1512"/>
    <cellStyle name="60% - Акцент2 5 2" xfId="1513"/>
    <cellStyle name="60% - Акцент2 6" xfId="1514"/>
    <cellStyle name="60% - Акцент2 6 2" xfId="1515"/>
    <cellStyle name="60% - Акцент2 7" xfId="1516"/>
    <cellStyle name="60% - Акцент2 7 2" xfId="1517"/>
    <cellStyle name="60% - Акцент2 8" xfId="1518"/>
    <cellStyle name="60% - Акцент2 8 2" xfId="1519"/>
    <cellStyle name="60% - Акцент2 9" xfId="1520"/>
    <cellStyle name="60% - Акцент2 9 2" xfId="1521"/>
    <cellStyle name="60% - Акцент3 10" xfId="1522"/>
    <cellStyle name="60% - Акцент3 11" xfId="1523"/>
    <cellStyle name="60% - Акцент3 2" xfId="1524"/>
    <cellStyle name="60% - Акцент3 2 2" xfId="1525"/>
    <cellStyle name="60% - Акцент3 2 3" xfId="1526"/>
    <cellStyle name="60% - Акцент3 2 3 2" xfId="1527"/>
    <cellStyle name="60% - Акцент3 2 3 2 2" xfId="1528"/>
    <cellStyle name="60% - Акцент3 2 3 2 3" xfId="1529"/>
    <cellStyle name="60% - Акцент3 2 3 3" xfId="1530"/>
    <cellStyle name="60% - Акцент3 2 3 4" xfId="1531"/>
    <cellStyle name="60% - Акцент3 2 3 5" xfId="1532"/>
    <cellStyle name="60% - Акцент3 2 4" xfId="1533"/>
    <cellStyle name="60% - Акцент3 2 4 2" xfId="1534"/>
    <cellStyle name="60% - Акцент3 2 4 3" xfId="1535"/>
    <cellStyle name="60% - Акцент3 2 5" xfId="1536"/>
    <cellStyle name="60% - Акцент3 3" xfId="1537"/>
    <cellStyle name="60% - Акцент3 3 2" xfId="1538"/>
    <cellStyle name="60% - Акцент3 4" xfId="1539"/>
    <cellStyle name="60% - Акцент3 4 2" xfId="1540"/>
    <cellStyle name="60% - Акцент3 5" xfId="1541"/>
    <cellStyle name="60% - Акцент3 5 2" xfId="1542"/>
    <cellStyle name="60% - Акцент3 6" xfId="1543"/>
    <cellStyle name="60% - Акцент3 6 2" xfId="1544"/>
    <cellStyle name="60% - Акцент3 7" xfId="1545"/>
    <cellStyle name="60% - Акцент3 7 2" xfId="1546"/>
    <cellStyle name="60% - Акцент3 8" xfId="1547"/>
    <cellStyle name="60% - Акцент3 8 2" xfId="1548"/>
    <cellStyle name="60% - Акцент3 9" xfId="1549"/>
    <cellStyle name="60% - Акцент3 9 2" xfId="1550"/>
    <cellStyle name="60% - Акцент4 10" xfId="1551"/>
    <cellStyle name="60% - Акцент4 11" xfId="1552"/>
    <cellStyle name="60% - Акцент4 2" xfId="1553"/>
    <cellStyle name="60% - Акцент4 2 2" xfId="1554"/>
    <cellStyle name="60% - Акцент4 2 3" xfId="1555"/>
    <cellStyle name="60% - Акцент4 2 3 2" xfId="1556"/>
    <cellStyle name="60% - Акцент4 2 3 2 2" xfId="1557"/>
    <cellStyle name="60% - Акцент4 2 3 2 3" xfId="1558"/>
    <cellStyle name="60% - Акцент4 2 3 3" xfId="1559"/>
    <cellStyle name="60% - Акцент4 2 3 4" xfId="1560"/>
    <cellStyle name="60% - Акцент4 2 3 5" xfId="1561"/>
    <cellStyle name="60% - Акцент4 2 4" xfId="1562"/>
    <cellStyle name="60% - Акцент4 2 4 2" xfId="1563"/>
    <cellStyle name="60% - Акцент4 2 4 3" xfId="1564"/>
    <cellStyle name="60% - Акцент4 2 5" xfId="1565"/>
    <cellStyle name="60% - Акцент4 3" xfId="1566"/>
    <cellStyle name="60% - Акцент4 3 2" xfId="1567"/>
    <cellStyle name="60% - Акцент4 4" xfId="1568"/>
    <cellStyle name="60% - Акцент4 4 2" xfId="1569"/>
    <cellStyle name="60% - Акцент4 5" xfId="1570"/>
    <cellStyle name="60% - Акцент4 5 2" xfId="1571"/>
    <cellStyle name="60% - Акцент4 6" xfId="1572"/>
    <cellStyle name="60% - Акцент4 6 2" xfId="1573"/>
    <cellStyle name="60% - Акцент4 7" xfId="1574"/>
    <cellStyle name="60% - Акцент4 7 2" xfId="1575"/>
    <cellStyle name="60% - Акцент4 8" xfId="1576"/>
    <cellStyle name="60% - Акцент4 8 2" xfId="1577"/>
    <cellStyle name="60% - Акцент4 9" xfId="1578"/>
    <cellStyle name="60% - Акцент4 9 2" xfId="1579"/>
    <cellStyle name="60% - Акцент5 10" xfId="1580"/>
    <cellStyle name="60% - Акцент5 11" xfId="1581"/>
    <cellStyle name="60% - Акцент5 2" xfId="1582"/>
    <cellStyle name="60% - Акцент5 2 2" xfId="1583"/>
    <cellStyle name="60% - Акцент5 2 3" xfId="1584"/>
    <cellStyle name="60% - Акцент5 2 3 2" xfId="1585"/>
    <cellStyle name="60% - Акцент5 2 3 2 2" xfId="1586"/>
    <cellStyle name="60% - Акцент5 2 3 2 3" xfId="1587"/>
    <cellStyle name="60% - Акцент5 2 3 3" xfId="1588"/>
    <cellStyle name="60% - Акцент5 2 3 4" xfId="1589"/>
    <cellStyle name="60% - Акцент5 2 3 5" xfId="1590"/>
    <cellStyle name="60% - Акцент5 2 4" xfId="1591"/>
    <cellStyle name="60% - Акцент5 2 4 2" xfId="1592"/>
    <cellStyle name="60% - Акцент5 2 4 3" xfId="1593"/>
    <cellStyle name="60% - Акцент5 2 5" xfId="1594"/>
    <cellStyle name="60% - Акцент5 3" xfId="1595"/>
    <cellStyle name="60% - Акцент5 3 2" xfId="1596"/>
    <cellStyle name="60% - Акцент5 4" xfId="1597"/>
    <cellStyle name="60% - Акцент5 4 2" xfId="1598"/>
    <cellStyle name="60% - Акцент5 5" xfId="1599"/>
    <cellStyle name="60% - Акцент5 5 2" xfId="1600"/>
    <cellStyle name="60% - Акцент5 6" xfId="1601"/>
    <cellStyle name="60% - Акцент5 6 2" xfId="1602"/>
    <cellStyle name="60% - Акцент5 7" xfId="1603"/>
    <cellStyle name="60% - Акцент5 7 2" xfId="1604"/>
    <cellStyle name="60% - Акцент5 8" xfId="1605"/>
    <cellStyle name="60% - Акцент5 8 2" xfId="1606"/>
    <cellStyle name="60% - Акцент5 9" xfId="1607"/>
    <cellStyle name="60% - Акцент5 9 2" xfId="1608"/>
    <cellStyle name="60% - Акцент6 10" xfId="1609"/>
    <cellStyle name="60% - Акцент6 11" xfId="1610"/>
    <cellStyle name="60% - Акцент6 2" xfId="1611"/>
    <cellStyle name="60% - Акцент6 2 2" xfId="1612"/>
    <cellStyle name="60% - Акцент6 2 3" xfId="1613"/>
    <cellStyle name="60% - Акцент6 2 3 2" xfId="1614"/>
    <cellStyle name="60% - Акцент6 2 3 2 2" xfId="1615"/>
    <cellStyle name="60% - Акцент6 2 3 2 3" xfId="1616"/>
    <cellStyle name="60% - Акцент6 2 3 3" xfId="1617"/>
    <cellStyle name="60% - Акцент6 2 3 4" xfId="1618"/>
    <cellStyle name="60% - Акцент6 2 3 5" xfId="1619"/>
    <cellStyle name="60% - Акцент6 2 4" xfId="1620"/>
    <cellStyle name="60% - Акцент6 2 4 2" xfId="1621"/>
    <cellStyle name="60% - Акцент6 2 4 3" xfId="1622"/>
    <cellStyle name="60% - Акцент6 2 5" xfId="1623"/>
    <cellStyle name="60% - Акцент6 3" xfId="1624"/>
    <cellStyle name="60% - Акцент6 3 2" xfId="1625"/>
    <cellStyle name="60% - Акцент6 4" xfId="1626"/>
    <cellStyle name="60% - Акцент6 4 2" xfId="1627"/>
    <cellStyle name="60% - Акцент6 5" xfId="1628"/>
    <cellStyle name="60% - Акцент6 5 2" xfId="1629"/>
    <cellStyle name="60% - Акцент6 6" xfId="1630"/>
    <cellStyle name="60% - Акцент6 6 2" xfId="1631"/>
    <cellStyle name="60% - Акцент6 7" xfId="1632"/>
    <cellStyle name="60% - Акцент6 7 2" xfId="1633"/>
    <cellStyle name="60% - Акцент6 8" xfId="1634"/>
    <cellStyle name="60% - Акцент6 8 2" xfId="1635"/>
    <cellStyle name="60% - Акцент6 9" xfId="1636"/>
    <cellStyle name="60% - Акцент6 9 2" xfId="1637"/>
    <cellStyle name="Accent1" xfId="1638"/>
    <cellStyle name="Accent2" xfId="1639"/>
    <cellStyle name="Accent3" xfId="1640"/>
    <cellStyle name="Accent4" xfId="1641"/>
    <cellStyle name="Accent5" xfId="1642"/>
    <cellStyle name="Accent6" xfId="1643"/>
    <cellStyle name="Ăčďĺđńńűëęŕ" xfId="1644"/>
    <cellStyle name="AFE" xfId="1645"/>
    <cellStyle name="Áĺççŕůčňíűé" xfId="1646"/>
    <cellStyle name="Áĺççŕůčňíűé 2" xfId="1647"/>
    <cellStyle name="Áĺççŕůčňíűé 3" xfId="1648"/>
    <cellStyle name="Äĺíĺćíűé [0]_(ňŕá 3č)" xfId="1649"/>
    <cellStyle name="Äĺíĺćíűé_(ňŕá 3č)" xfId="1650"/>
    <cellStyle name="Bad" xfId="1651"/>
    <cellStyle name="Blue" xfId="1652"/>
    <cellStyle name="Body_$Dollars" xfId="1653"/>
    <cellStyle name="Calculation" xfId="1654"/>
    <cellStyle name="Calculation 10" xfId="46639"/>
    <cellStyle name="Calculation 11" xfId="46640"/>
    <cellStyle name="Calculation 2" xfId="1655"/>
    <cellStyle name="Calculation 2 2" xfId="1656"/>
    <cellStyle name="Calculation 2 2 2" xfId="1657"/>
    <cellStyle name="Calculation 2 2 2 2" xfId="46641"/>
    <cellStyle name="Calculation 2 2 2 2 2" xfId="46642"/>
    <cellStyle name="Calculation 2 2 2 2 2 2" xfId="46643"/>
    <cellStyle name="Calculation 2 2 2 2 3" xfId="46644"/>
    <cellStyle name="Calculation 2 2 2 3" xfId="46645"/>
    <cellStyle name="Calculation 2 2 2 3 2" xfId="46646"/>
    <cellStyle name="Calculation 2 2 2 4" xfId="46647"/>
    <cellStyle name="Calculation 2 2 3" xfId="1658"/>
    <cellStyle name="Calculation 2 2 3 2" xfId="46648"/>
    <cellStyle name="Calculation 2 2 3 2 2" xfId="46649"/>
    <cellStyle name="Calculation 2 2 3 3" xfId="46650"/>
    <cellStyle name="Calculation 2 2 4" xfId="46651"/>
    <cellStyle name="Calculation 2 2 4 2" xfId="46652"/>
    <cellStyle name="Calculation 2 2 4 2 2" xfId="46653"/>
    <cellStyle name="Calculation 2 2 4 3" xfId="46654"/>
    <cellStyle name="Calculation 2 2 5" xfId="46655"/>
    <cellStyle name="Calculation 2 2 5 2" xfId="46656"/>
    <cellStyle name="Calculation 2 3" xfId="1659"/>
    <cellStyle name="Calculation 2 3 2" xfId="46657"/>
    <cellStyle name="Calculation 2 3 2 2" xfId="46658"/>
    <cellStyle name="Calculation 2 3 2 2 2" xfId="46659"/>
    <cellStyle name="Calculation 2 3 2 3" xfId="46660"/>
    <cellStyle name="Calculation 2 3 3" xfId="46661"/>
    <cellStyle name="Calculation 2 3 3 2" xfId="46662"/>
    <cellStyle name="Calculation 2 3 4" xfId="46663"/>
    <cellStyle name="Calculation 2 4" xfId="1660"/>
    <cellStyle name="Calculation 2 4 2" xfId="46664"/>
    <cellStyle name="Calculation 2 4 2 2" xfId="46665"/>
    <cellStyle name="Calculation 2 4 3" xfId="46666"/>
    <cellStyle name="Calculation 2 5" xfId="46667"/>
    <cellStyle name="Calculation 2 5 2" xfId="46668"/>
    <cellStyle name="Calculation 2 5 2 2" xfId="46669"/>
    <cellStyle name="Calculation 2 5 3" xfId="46670"/>
    <cellStyle name="Calculation 2 6" xfId="46671"/>
    <cellStyle name="Calculation 2 6 2" xfId="46672"/>
    <cellStyle name="Calculation 3" xfId="1661"/>
    <cellStyle name="Calculation 3 2" xfId="1662"/>
    <cellStyle name="Calculation 3 2 2" xfId="1663"/>
    <cellStyle name="Calculation 3 2 2 2" xfId="46673"/>
    <cellStyle name="Calculation 3 2 2 2 2" xfId="46674"/>
    <cellStyle name="Calculation 3 2 2 2 2 2" xfId="46675"/>
    <cellStyle name="Calculation 3 2 2 2 3" xfId="46676"/>
    <cellStyle name="Calculation 3 2 2 3" xfId="46677"/>
    <cellStyle name="Calculation 3 2 2 3 2" xfId="46678"/>
    <cellStyle name="Calculation 3 2 2 4" xfId="46679"/>
    <cellStyle name="Calculation 3 2 3" xfId="1664"/>
    <cellStyle name="Calculation 3 2 3 2" xfId="46680"/>
    <cellStyle name="Calculation 3 2 3 2 2" xfId="46681"/>
    <cellStyle name="Calculation 3 2 3 3" xfId="46682"/>
    <cellStyle name="Calculation 3 2 4" xfId="46683"/>
    <cellStyle name="Calculation 3 2 4 2" xfId="46684"/>
    <cellStyle name="Calculation 3 2 4 2 2" xfId="46685"/>
    <cellStyle name="Calculation 3 2 4 3" xfId="46686"/>
    <cellStyle name="Calculation 3 2 5" xfId="46687"/>
    <cellStyle name="Calculation 3 2 5 2" xfId="46688"/>
    <cellStyle name="Calculation 3 3" xfId="1665"/>
    <cellStyle name="Calculation 3 3 2" xfId="46689"/>
    <cellStyle name="Calculation 3 3 2 2" xfId="46690"/>
    <cellStyle name="Calculation 3 3 2 2 2" xfId="46691"/>
    <cellStyle name="Calculation 3 3 2 3" xfId="46692"/>
    <cellStyle name="Calculation 3 3 3" xfId="46693"/>
    <cellStyle name="Calculation 3 3 3 2" xfId="46694"/>
    <cellStyle name="Calculation 3 3 4" xfId="46695"/>
    <cellStyle name="Calculation 3 4" xfId="1666"/>
    <cellStyle name="Calculation 3 4 2" xfId="46696"/>
    <cellStyle name="Calculation 3 4 2 2" xfId="46697"/>
    <cellStyle name="Calculation 3 4 3" xfId="46698"/>
    <cellStyle name="Calculation 3 5" xfId="46699"/>
    <cellStyle name="Calculation 3 5 2" xfId="46700"/>
    <cellStyle name="Calculation 3 5 2 2" xfId="46701"/>
    <cellStyle name="Calculation 3 5 3" xfId="46702"/>
    <cellStyle name="Calculation 3 6" xfId="46703"/>
    <cellStyle name="Calculation 3 6 2" xfId="46704"/>
    <cellStyle name="Calculation 4" xfId="1667"/>
    <cellStyle name="Calculation 4 2" xfId="1668"/>
    <cellStyle name="Calculation 4 2 2" xfId="46705"/>
    <cellStyle name="Calculation 4 2 2 2" xfId="46706"/>
    <cellStyle name="Calculation 4 2 2 2 2" xfId="46707"/>
    <cellStyle name="Calculation 4 2 2 3" xfId="46708"/>
    <cellStyle name="Calculation 4 2 3" xfId="46709"/>
    <cellStyle name="Calculation 4 2 3 2" xfId="46710"/>
    <cellStyle name="Calculation 4 2 4" xfId="46711"/>
    <cellStyle name="Calculation 4 3" xfId="1669"/>
    <cellStyle name="Calculation 4 3 2" xfId="46712"/>
    <cellStyle name="Calculation 4 3 2 2" xfId="46713"/>
    <cellStyle name="Calculation 4 3 3" xfId="46714"/>
    <cellStyle name="Calculation 4 4" xfId="46715"/>
    <cellStyle name="Calculation 4 4 2" xfId="46716"/>
    <cellStyle name="Calculation 4 4 2 2" xfId="46717"/>
    <cellStyle name="Calculation 4 4 3" xfId="46718"/>
    <cellStyle name="Calculation 4 5" xfId="46719"/>
    <cellStyle name="Calculation 4 5 2" xfId="46720"/>
    <cellStyle name="Calculation 5" xfId="1670"/>
    <cellStyle name="Calculation 5 2" xfId="1671"/>
    <cellStyle name="Calculation 5 2 2" xfId="46721"/>
    <cellStyle name="Calculation 5 2 2 2" xfId="46722"/>
    <cellStyle name="Calculation 5 2 2 2 2" xfId="46723"/>
    <cellStyle name="Calculation 5 2 2 3" xfId="46724"/>
    <cellStyle name="Calculation 5 2 3" xfId="46725"/>
    <cellStyle name="Calculation 5 2 3 2" xfId="46726"/>
    <cellStyle name="Calculation 5 2 4" xfId="46727"/>
    <cellStyle name="Calculation 5 3" xfId="1672"/>
    <cellStyle name="Calculation 5 3 2" xfId="46728"/>
    <cellStyle name="Calculation 5 3 2 2" xfId="46729"/>
    <cellStyle name="Calculation 5 3 3" xfId="46730"/>
    <cellStyle name="Calculation 5 4" xfId="46731"/>
    <cellStyle name="Calculation 5 4 2" xfId="46732"/>
    <cellStyle name="Calculation 5 4 2 2" xfId="46733"/>
    <cellStyle name="Calculation 5 4 3" xfId="46734"/>
    <cellStyle name="Calculation 5 5" xfId="46735"/>
    <cellStyle name="Calculation 5 5 2" xfId="46736"/>
    <cellStyle name="Calculation 6" xfId="1673"/>
    <cellStyle name="Calculation 6 2" xfId="46737"/>
    <cellStyle name="Calculation 6 2 2" xfId="46738"/>
    <cellStyle name="Calculation 6 2 2 2" xfId="46739"/>
    <cellStyle name="Calculation 6 2 3" xfId="46740"/>
    <cellStyle name="Calculation 6 3" xfId="46741"/>
    <cellStyle name="Calculation 6 3 2" xfId="46742"/>
    <cellStyle name="Calculation 6 4" xfId="46743"/>
    <cellStyle name="Calculation 7" xfId="1674"/>
    <cellStyle name="Calculation 7 2" xfId="46744"/>
    <cellStyle name="Calculation 7 2 2" xfId="46745"/>
    <cellStyle name="Calculation 7 3" xfId="46746"/>
    <cellStyle name="Calculation 8" xfId="1675"/>
    <cellStyle name="Calculation 8 2" xfId="46747"/>
    <cellStyle name="Calculation 8 2 2" xfId="46748"/>
    <cellStyle name="Calculation 8 3" xfId="46749"/>
    <cellStyle name="Calculation 9" xfId="46750"/>
    <cellStyle name="Calculation 9 2" xfId="46751"/>
    <cellStyle name="Check Cell" xfId="1676"/>
    <cellStyle name="Chek" xfId="1677"/>
    <cellStyle name="Chek 10" xfId="1678"/>
    <cellStyle name="Chek 11" xfId="1679"/>
    <cellStyle name="Chek 12" xfId="1680"/>
    <cellStyle name="Chek 13" xfId="1681"/>
    <cellStyle name="Chek 2" xfId="1682"/>
    <cellStyle name="Chek 2 2" xfId="1683"/>
    <cellStyle name="Chek 2 2 2" xfId="1684"/>
    <cellStyle name="Chek 2 2 2 2" xfId="46752"/>
    <cellStyle name="Chek 2 2 2 2 2" xfId="46753"/>
    <cellStyle name="Chek 2 2 2 3" xfId="46754"/>
    <cellStyle name="Chek 2 2 3" xfId="1685"/>
    <cellStyle name="Chek 2 2 3 2" xfId="46755"/>
    <cellStyle name="Chek 2 2 3 2 2" xfId="46756"/>
    <cellStyle name="Chek 2 2 3 3" xfId="46757"/>
    <cellStyle name="Chek 2 2 4" xfId="1686"/>
    <cellStyle name="Chek 2 2 4 2" xfId="46758"/>
    <cellStyle name="Chek 2 2 5" xfId="1687"/>
    <cellStyle name="Chek 2 2 6" xfId="1688"/>
    <cellStyle name="Chek 2 2 7" xfId="1689"/>
    <cellStyle name="Chek 2 2 8" xfId="1690"/>
    <cellStyle name="Chek 2 3" xfId="1691"/>
    <cellStyle name="Chek 2 3 2" xfId="46759"/>
    <cellStyle name="Chek 2 3 2 2" xfId="46760"/>
    <cellStyle name="Chek 2 3 3" xfId="46761"/>
    <cellStyle name="Chek 2 4" xfId="1692"/>
    <cellStyle name="Chek 2 4 2" xfId="46762"/>
    <cellStyle name="Chek 2 4 2 2" xfId="46763"/>
    <cellStyle name="Chek 2 4 3" xfId="46764"/>
    <cellStyle name="Chek 2 5" xfId="1693"/>
    <cellStyle name="Chek 2 5 2" xfId="46765"/>
    <cellStyle name="Chek 2 6" xfId="1694"/>
    <cellStyle name="Chek 2 7" xfId="1695"/>
    <cellStyle name="Chek 2 8" xfId="1696"/>
    <cellStyle name="Chek 2 9" xfId="1697"/>
    <cellStyle name="Chek 3" xfId="1698"/>
    <cellStyle name="Chek 3 2" xfId="1699"/>
    <cellStyle name="Chek 3 2 2" xfId="1700"/>
    <cellStyle name="Chek 3 2 2 2" xfId="46766"/>
    <cellStyle name="Chek 3 2 2 2 2" xfId="46767"/>
    <cellStyle name="Chek 3 2 2 3" xfId="46768"/>
    <cellStyle name="Chek 3 2 3" xfId="1701"/>
    <cellStyle name="Chek 3 2 3 2" xfId="46769"/>
    <cellStyle name="Chek 3 2 3 2 2" xfId="46770"/>
    <cellStyle name="Chek 3 2 3 3" xfId="46771"/>
    <cellStyle name="Chek 3 2 4" xfId="1702"/>
    <cellStyle name="Chek 3 2 4 2" xfId="46772"/>
    <cellStyle name="Chek 3 2 5" xfId="1703"/>
    <cellStyle name="Chek 3 2 6" xfId="1704"/>
    <cellStyle name="Chek 3 2 7" xfId="1705"/>
    <cellStyle name="Chek 3 2 8" xfId="1706"/>
    <cellStyle name="Chek 3 3" xfId="1707"/>
    <cellStyle name="Chek 3 3 2" xfId="46773"/>
    <cellStyle name="Chek 3 3 2 2" xfId="46774"/>
    <cellStyle name="Chek 3 3 3" xfId="46775"/>
    <cellStyle name="Chek 3 4" xfId="1708"/>
    <cellStyle name="Chek 3 4 2" xfId="46776"/>
    <cellStyle name="Chek 3 4 2 2" xfId="46777"/>
    <cellStyle name="Chek 3 4 3" xfId="46778"/>
    <cellStyle name="Chek 3 5" xfId="1709"/>
    <cellStyle name="Chek 3 5 2" xfId="46779"/>
    <cellStyle name="Chek 3 6" xfId="1710"/>
    <cellStyle name="Chek 3 7" xfId="1711"/>
    <cellStyle name="Chek 3 8" xfId="1712"/>
    <cellStyle name="Chek 3 9" xfId="1713"/>
    <cellStyle name="Chek 4" xfId="1714"/>
    <cellStyle name="Chek 4 2" xfId="1715"/>
    <cellStyle name="Chek 4 2 2" xfId="46780"/>
    <cellStyle name="Chek 4 2 2 2" xfId="46781"/>
    <cellStyle name="Chek 4 2 3" xfId="46782"/>
    <cellStyle name="Chek 4 3" xfId="1716"/>
    <cellStyle name="Chek 4 3 2" xfId="46783"/>
    <cellStyle name="Chek 4 3 2 2" xfId="46784"/>
    <cellStyle name="Chek 4 3 3" xfId="46785"/>
    <cellStyle name="Chek 4 4" xfId="1717"/>
    <cellStyle name="Chek 4 4 2" xfId="46786"/>
    <cellStyle name="Chek 4 4 2 2" xfId="46787"/>
    <cellStyle name="Chek 4 4 3" xfId="46788"/>
    <cellStyle name="Chek 4 5" xfId="1718"/>
    <cellStyle name="Chek 4 5 2" xfId="46789"/>
    <cellStyle name="Chek 4 6" xfId="1719"/>
    <cellStyle name="Chek 4 7" xfId="1720"/>
    <cellStyle name="Chek 4 8" xfId="1721"/>
    <cellStyle name="Chek 5" xfId="1722"/>
    <cellStyle name="Chek 5 2" xfId="1723"/>
    <cellStyle name="Chek 5 2 2" xfId="46790"/>
    <cellStyle name="Chek 5 2 2 2" xfId="46791"/>
    <cellStyle name="Chek 5 2 3" xfId="46792"/>
    <cellStyle name="Chek 5 3" xfId="1724"/>
    <cellStyle name="Chek 5 3 2" xfId="46793"/>
    <cellStyle name="Chek 5 3 2 2" xfId="46794"/>
    <cellStyle name="Chek 5 3 3" xfId="46795"/>
    <cellStyle name="Chek 5 4" xfId="1725"/>
    <cellStyle name="Chek 5 4 2" xfId="46796"/>
    <cellStyle name="Chek 5 5" xfId="1726"/>
    <cellStyle name="Chek 5 6" xfId="1727"/>
    <cellStyle name="Chek 5 7" xfId="1728"/>
    <cellStyle name="Chek 5 8" xfId="1729"/>
    <cellStyle name="Chek 6" xfId="1730"/>
    <cellStyle name="Chek 6 2" xfId="46797"/>
    <cellStyle name="Chek 6 2 2" xfId="46798"/>
    <cellStyle name="Chek 6 3" xfId="46799"/>
    <cellStyle name="Chek 7" xfId="1731"/>
    <cellStyle name="Chek 7 2" xfId="46800"/>
    <cellStyle name="Chek 7 2 2" xfId="46801"/>
    <cellStyle name="Chek 7 3" xfId="46802"/>
    <cellStyle name="Chek 8" xfId="1732"/>
    <cellStyle name="Chek 9" xfId="1733"/>
    <cellStyle name="Comma [0]_Adjusted FS 1299" xfId="1734"/>
    <cellStyle name="Comma 0" xfId="1735"/>
    <cellStyle name="Comma 0*" xfId="1736"/>
    <cellStyle name="Comma 2" xfId="1737"/>
    <cellStyle name="Comma 3*" xfId="1738"/>
    <cellStyle name="Comma_Adjusted FS 1299" xfId="1739"/>
    <cellStyle name="Comma0" xfId="1740"/>
    <cellStyle name="Çŕůčňíűé" xfId="1741"/>
    <cellStyle name="Çŕůčňíűé 2" xfId="1742"/>
    <cellStyle name="Çŕůčňíűé 3" xfId="1743"/>
    <cellStyle name="Currency [0]" xfId="1744"/>
    <cellStyle name="Currency [0] 2" xfId="1745"/>
    <cellStyle name="Currency [0] 2 10" xfId="1746"/>
    <cellStyle name="Currency [0] 2 11" xfId="1747"/>
    <cellStyle name="Currency [0] 2 2" xfId="1748"/>
    <cellStyle name="Currency [0] 2 2 2" xfId="1749"/>
    <cellStyle name="Currency [0] 2 2 3" xfId="1750"/>
    <cellStyle name="Currency [0] 2 2 4" xfId="1751"/>
    <cellStyle name="Currency [0] 2 3" xfId="1752"/>
    <cellStyle name="Currency [0] 2 3 2" xfId="1753"/>
    <cellStyle name="Currency [0] 2 3 3" xfId="1754"/>
    <cellStyle name="Currency [0] 2 3 4" xfId="1755"/>
    <cellStyle name="Currency [0] 2 4" xfId="1756"/>
    <cellStyle name="Currency [0] 2 4 2" xfId="1757"/>
    <cellStyle name="Currency [0] 2 4 3" xfId="1758"/>
    <cellStyle name="Currency [0] 2 4 4" xfId="1759"/>
    <cellStyle name="Currency [0] 2 5" xfId="1760"/>
    <cellStyle name="Currency [0] 2 5 2" xfId="1761"/>
    <cellStyle name="Currency [0] 2 5 3" xfId="1762"/>
    <cellStyle name="Currency [0] 2 5 4" xfId="1763"/>
    <cellStyle name="Currency [0] 2 6" xfId="1764"/>
    <cellStyle name="Currency [0] 2 6 2" xfId="1765"/>
    <cellStyle name="Currency [0] 2 6 3" xfId="1766"/>
    <cellStyle name="Currency [0] 2 6 4" xfId="1767"/>
    <cellStyle name="Currency [0] 2 7" xfId="1768"/>
    <cellStyle name="Currency [0] 2 7 2" xfId="1769"/>
    <cellStyle name="Currency [0] 2 7 3" xfId="1770"/>
    <cellStyle name="Currency [0] 2 7 4" xfId="1771"/>
    <cellStyle name="Currency [0] 2 8" xfId="1772"/>
    <cellStyle name="Currency [0] 2 8 2" xfId="1773"/>
    <cellStyle name="Currency [0] 2 8 3" xfId="1774"/>
    <cellStyle name="Currency [0] 2 8 4" xfId="1775"/>
    <cellStyle name="Currency [0] 2 9" xfId="1776"/>
    <cellStyle name="Currency [0] 3" xfId="1777"/>
    <cellStyle name="Currency [0] 3 10" xfId="1778"/>
    <cellStyle name="Currency [0] 3 11" xfId="1779"/>
    <cellStyle name="Currency [0] 3 2" xfId="1780"/>
    <cellStyle name="Currency [0] 3 2 2" xfId="1781"/>
    <cellStyle name="Currency [0] 3 2 3" xfId="1782"/>
    <cellStyle name="Currency [0] 3 2 4" xfId="1783"/>
    <cellStyle name="Currency [0] 3 3" xfId="1784"/>
    <cellStyle name="Currency [0] 3 3 2" xfId="1785"/>
    <cellStyle name="Currency [0] 3 3 3" xfId="1786"/>
    <cellStyle name="Currency [0] 3 3 4" xfId="1787"/>
    <cellStyle name="Currency [0] 3 4" xfId="1788"/>
    <cellStyle name="Currency [0] 3 4 2" xfId="1789"/>
    <cellStyle name="Currency [0] 3 4 3" xfId="1790"/>
    <cellStyle name="Currency [0] 3 4 4" xfId="1791"/>
    <cellStyle name="Currency [0] 3 5" xfId="1792"/>
    <cellStyle name="Currency [0] 3 5 2" xfId="1793"/>
    <cellStyle name="Currency [0] 3 5 3" xfId="1794"/>
    <cellStyle name="Currency [0] 3 5 4" xfId="1795"/>
    <cellStyle name="Currency [0] 3 6" xfId="1796"/>
    <cellStyle name="Currency [0] 3 6 2" xfId="1797"/>
    <cellStyle name="Currency [0] 3 6 3" xfId="1798"/>
    <cellStyle name="Currency [0] 3 6 4" xfId="1799"/>
    <cellStyle name="Currency [0] 3 7" xfId="1800"/>
    <cellStyle name="Currency [0] 3 7 2" xfId="1801"/>
    <cellStyle name="Currency [0] 3 7 3" xfId="1802"/>
    <cellStyle name="Currency [0] 3 7 4" xfId="1803"/>
    <cellStyle name="Currency [0] 3 8" xfId="1804"/>
    <cellStyle name="Currency [0] 3 8 2" xfId="1805"/>
    <cellStyle name="Currency [0] 3 8 3" xfId="1806"/>
    <cellStyle name="Currency [0] 3 8 4" xfId="1807"/>
    <cellStyle name="Currency [0] 3 9" xfId="1808"/>
    <cellStyle name="Currency [0] 4" xfId="1809"/>
    <cellStyle name="Currency [0] 4 10" xfId="1810"/>
    <cellStyle name="Currency [0] 4 11" xfId="1811"/>
    <cellStyle name="Currency [0] 4 2" xfId="1812"/>
    <cellStyle name="Currency [0] 4 2 2" xfId="1813"/>
    <cellStyle name="Currency [0] 4 2 3" xfId="1814"/>
    <cellStyle name="Currency [0] 4 2 4" xfId="1815"/>
    <cellStyle name="Currency [0] 4 3" xfId="1816"/>
    <cellStyle name="Currency [0] 4 3 2" xfId="1817"/>
    <cellStyle name="Currency [0] 4 3 3" xfId="1818"/>
    <cellStyle name="Currency [0] 4 3 4" xfId="1819"/>
    <cellStyle name="Currency [0] 4 4" xfId="1820"/>
    <cellStyle name="Currency [0] 4 4 2" xfId="1821"/>
    <cellStyle name="Currency [0] 4 4 3" xfId="1822"/>
    <cellStyle name="Currency [0] 4 4 4" xfId="1823"/>
    <cellStyle name="Currency [0] 4 5" xfId="1824"/>
    <cellStyle name="Currency [0] 4 5 2" xfId="1825"/>
    <cellStyle name="Currency [0] 4 5 3" xfId="1826"/>
    <cellStyle name="Currency [0] 4 5 4" xfId="1827"/>
    <cellStyle name="Currency [0] 4 6" xfId="1828"/>
    <cellStyle name="Currency [0] 4 6 2" xfId="1829"/>
    <cellStyle name="Currency [0] 4 6 3" xfId="1830"/>
    <cellStyle name="Currency [0] 4 6 4" xfId="1831"/>
    <cellStyle name="Currency [0] 4 7" xfId="1832"/>
    <cellStyle name="Currency [0] 4 7 2" xfId="1833"/>
    <cellStyle name="Currency [0] 4 7 3" xfId="1834"/>
    <cellStyle name="Currency [0] 4 7 4" xfId="1835"/>
    <cellStyle name="Currency [0] 4 8" xfId="1836"/>
    <cellStyle name="Currency [0] 4 8 2" xfId="1837"/>
    <cellStyle name="Currency [0] 4 8 3" xfId="1838"/>
    <cellStyle name="Currency [0] 4 8 4" xfId="1839"/>
    <cellStyle name="Currency [0] 4 9" xfId="1840"/>
    <cellStyle name="Currency [0] 5" xfId="1841"/>
    <cellStyle name="Currency [0] 5 10" xfId="1842"/>
    <cellStyle name="Currency [0] 5 11" xfId="1843"/>
    <cellStyle name="Currency [0] 5 2" xfId="1844"/>
    <cellStyle name="Currency [0] 5 2 2" xfId="1845"/>
    <cellStyle name="Currency [0] 5 2 3" xfId="1846"/>
    <cellStyle name="Currency [0] 5 2 4" xfId="1847"/>
    <cellStyle name="Currency [0] 5 3" xfId="1848"/>
    <cellStyle name="Currency [0] 5 3 2" xfId="1849"/>
    <cellStyle name="Currency [0] 5 3 3" xfId="1850"/>
    <cellStyle name="Currency [0] 5 3 4" xfId="1851"/>
    <cellStyle name="Currency [0] 5 4" xfId="1852"/>
    <cellStyle name="Currency [0] 5 4 2" xfId="1853"/>
    <cellStyle name="Currency [0] 5 4 3" xfId="1854"/>
    <cellStyle name="Currency [0] 5 4 4" xfId="1855"/>
    <cellStyle name="Currency [0] 5 5" xfId="1856"/>
    <cellStyle name="Currency [0] 5 5 2" xfId="1857"/>
    <cellStyle name="Currency [0] 5 5 3" xfId="1858"/>
    <cellStyle name="Currency [0] 5 5 4" xfId="1859"/>
    <cellStyle name="Currency [0] 5 6" xfId="1860"/>
    <cellStyle name="Currency [0] 5 6 2" xfId="1861"/>
    <cellStyle name="Currency [0] 5 6 3" xfId="1862"/>
    <cellStyle name="Currency [0] 5 6 4" xfId="1863"/>
    <cellStyle name="Currency [0] 5 7" xfId="1864"/>
    <cellStyle name="Currency [0] 5 7 2" xfId="1865"/>
    <cellStyle name="Currency [0] 5 7 3" xfId="1866"/>
    <cellStyle name="Currency [0] 5 7 4" xfId="1867"/>
    <cellStyle name="Currency [0] 5 8" xfId="1868"/>
    <cellStyle name="Currency [0] 5 8 2" xfId="1869"/>
    <cellStyle name="Currency [0] 5 8 3" xfId="1870"/>
    <cellStyle name="Currency [0] 5 8 4" xfId="1871"/>
    <cellStyle name="Currency [0] 5 9" xfId="1872"/>
    <cellStyle name="Currency [0] 6" xfId="1873"/>
    <cellStyle name="Currency [0] 6 2" xfId="1874"/>
    <cellStyle name="Currency [0] 6 3" xfId="1875"/>
    <cellStyle name="Currency [0] 6 4" xfId="1876"/>
    <cellStyle name="Currency [0] 7" xfId="1877"/>
    <cellStyle name="Currency [0] 7 2" xfId="1878"/>
    <cellStyle name="Currency [0] 7 3" xfId="1879"/>
    <cellStyle name="Currency [0] 7 4" xfId="1880"/>
    <cellStyle name="Currency [0] 8" xfId="1881"/>
    <cellStyle name="Currency [0] 8 2" xfId="1882"/>
    <cellStyle name="Currency [0] 8 3" xfId="1883"/>
    <cellStyle name="Currency [0] 8 4" xfId="1884"/>
    <cellStyle name="Currency 0" xfId="1885"/>
    <cellStyle name="Currency 2" xfId="1886"/>
    <cellStyle name="Currency_06_9m" xfId="1887"/>
    <cellStyle name="Currency0" xfId="1888"/>
    <cellStyle name="Currency2" xfId="1889"/>
    <cellStyle name="Date" xfId="1890"/>
    <cellStyle name="Date Aligned" xfId="1891"/>
    <cellStyle name="Dates" xfId="1892"/>
    <cellStyle name="Dezimal [0]_NEGS" xfId="1893"/>
    <cellStyle name="Dezimal_NEGS" xfId="1894"/>
    <cellStyle name="Dotted Line" xfId="1895"/>
    <cellStyle name="E&amp;Y House" xfId="1896"/>
    <cellStyle name="E-mail" xfId="1897"/>
    <cellStyle name="E-mail 2" xfId="1898"/>
    <cellStyle name="E-mail 2 2" xfId="1899"/>
    <cellStyle name="E-mail_BALANCE.TBO.2011YEAR(v1.1)" xfId="1900"/>
    <cellStyle name="Euro" xfId="1901"/>
    <cellStyle name="Euro 2" xfId="1902"/>
    <cellStyle name="Euro 2 2" xfId="1903"/>
    <cellStyle name="Euro 2 3" xfId="1904"/>
    <cellStyle name="Euro 2 4" xfId="1905"/>
    <cellStyle name="Euro 2 5" xfId="1906"/>
    <cellStyle name="Euro 2 6" xfId="1907"/>
    <cellStyle name="Euro 3" xfId="1908"/>
    <cellStyle name="Euro 3 2" xfId="1909"/>
    <cellStyle name="Euro 3 2 2" xfId="1910"/>
    <cellStyle name="Euro 3 2 2 2" xfId="1911"/>
    <cellStyle name="Euro 3 2 2 3" xfId="1912"/>
    <cellStyle name="Euro 3 2 2 4" xfId="1913"/>
    <cellStyle name="Euro 3 2 3" xfId="1914"/>
    <cellStyle name="Euro 3 2 3 2" xfId="1915"/>
    <cellStyle name="Euro 3 2 3 3" xfId="1916"/>
    <cellStyle name="Euro 3 2 4" xfId="1917"/>
    <cellStyle name="Euro 3 2 5" xfId="1918"/>
    <cellStyle name="Euro 3 3" xfId="1919"/>
    <cellStyle name="Euro 3 4" xfId="1920"/>
    <cellStyle name="Euro 3 5" xfId="1921"/>
    <cellStyle name="Euro 3 6" xfId="46803"/>
    <cellStyle name="Euro 4" xfId="1922"/>
    <cellStyle name="Euro 4 2" xfId="1923"/>
    <cellStyle name="Euro 4 3" xfId="1924"/>
    <cellStyle name="Euro 5" xfId="1925"/>
    <cellStyle name="Euro 5 2" xfId="1926"/>
    <cellStyle name="ew" xfId="1927"/>
    <cellStyle name="Excel Built-in Normal" xfId="1928"/>
    <cellStyle name="Explanatory Text" xfId="1929"/>
    <cellStyle name="F2" xfId="1930"/>
    <cellStyle name="F3" xfId="1931"/>
    <cellStyle name="F4" xfId="1932"/>
    <cellStyle name="F5" xfId="1933"/>
    <cellStyle name="F6" xfId="1934"/>
    <cellStyle name="F7" xfId="1935"/>
    <cellStyle name="F8" xfId="1936"/>
    <cellStyle name="Fixed" xfId="1937"/>
    <cellStyle name="fo]_x000d__x000a_UserName=Murat Zelef_x000d__x000a_UserCompany=Bumerang_x000d__x000a__x000d__x000a_[File Paths]_x000d__x000a_WorkingDirectory=C:\EQUIS\DLWIN_x000d__x000a_DownLoader=C" xfId="1938"/>
    <cellStyle name="Followed Hyperlink" xfId="1939"/>
    <cellStyle name="Footnote" xfId="1940"/>
    <cellStyle name="Good" xfId="1941"/>
    <cellStyle name="hard no" xfId="1942"/>
    <cellStyle name="hard no 10" xfId="1943"/>
    <cellStyle name="hard no 11" xfId="1944"/>
    <cellStyle name="hard no 12" xfId="1945"/>
    <cellStyle name="hard no 13" xfId="1946"/>
    <cellStyle name="hard no 2" xfId="1947"/>
    <cellStyle name="hard no 2 2" xfId="1948"/>
    <cellStyle name="hard no 2 2 2" xfId="1949"/>
    <cellStyle name="hard no 2 2 2 2" xfId="46804"/>
    <cellStyle name="hard no 2 2 2 2 2" xfId="46805"/>
    <cellStyle name="hard no 2 2 2 3" xfId="46806"/>
    <cellStyle name="hard no 2 2 3" xfId="1950"/>
    <cellStyle name="hard no 2 2 3 2" xfId="46807"/>
    <cellStyle name="hard no 2 2 3 2 2" xfId="46808"/>
    <cellStyle name="hard no 2 2 3 3" xfId="46809"/>
    <cellStyle name="hard no 2 2 4" xfId="1951"/>
    <cellStyle name="hard no 2 2 4 2" xfId="46810"/>
    <cellStyle name="hard no 2 2 5" xfId="1952"/>
    <cellStyle name="hard no 2 2 6" xfId="1953"/>
    <cellStyle name="hard no 2 2 7" xfId="1954"/>
    <cellStyle name="hard no 2 2 8" xfId="1955"/>
    <cellStyle name="hard no 2 3" xfId="1956"/>
    <cellStyle name="hard no 2 3 2" xfId="46811"/>
    <cellStyle name="hard no 2 3 2 2" xfId="46812"/>
    <cellStyle name="hard no 2 3 3" xfId="46813"/>
    <cellStyle name="hard no 2 4" xfId="1957"/>
    <cellStyle name="hard no 2 4 2" xfId="46814"/>
    <cellStyle name="hard no 2 4 2 2" xfId="46815"/>
    <cellStyle name="hard no 2 4 3" xfId="46816"/>
    <cellStyle name="hard no 2 5" xfId="1958"/>
    <cellStyle name="hard no 2 5 2" xfId="46817"/>
    <cellStyle name="hard no 2 6" xfId="1959"/>
    <cellStyle name="hard no 2 7" xfId="1960"/>
    <cellStyle name="hard no 2 8" xfId="1961"/>
    <cellStyle name="hard no 2 9" xfId="1962"/>
    <cellStyle name="hard no 3" xfId="1963"/>
    <cellStyle name="hard no 3 2" xfId="1964"/>
    <cellStyle name="hard no 3 2 2" xfId="1965"/>
    <cellStyle name="hard no 3 2 2 2" xfId="46818"/>
    <cellStyle name="hard no 3 2 2 2 2" xfId="46819"/>
    <cellStyle name="hard no 3 2 2 3" xfId="46820"/>
    <cellStyle name="hard no 3 2 3" xfId="1966"/>
    <cellStyle name="hard no 3 2 3 2" xfId="46821"/>
    <cellStyle name="hard no 3 2 3 2 2" xfId="46822"/>
    <cellStyle name="hard no 3 2 3 3" xfId="46823"/>
    <cellStyle name="hard no 3 2 4" xfId="1967"/>
    <cellStyle name="hard no 3 2 4 2" xfId="46824"/>
    <cellStyle name="hard no 3 2 5" xfId="1968"/>
    <cellStyle name="hard no 3 2 6" xfId="1969"/>
    <cellStyle name="hard no 3 2 7" xfId="1970"/>
    <cellStyle name="hard no 3 2 8" xfId="1971"/>
    <cellStyle name="hard no 3 3" xfId="1972"/>
    <cellStyle name="hard no 3 3 2" xfId="46825"/>
    <cellStyle name="hard no 3 3 2 2" xfId="46826"/>
    <cellStyle name="hard no 3 3 3" xfId="46827"/>
    <cellStyle name="hard no 3 4" xfId="1973"/>
    <cellStyle name="hard no 3 4 2" xfId="46828"/>
    <cellStyle name="hard no 3 4 2 2" xfId="46829"/>
    <cellStyle name="hard no 3 4 3" xfId="46830"/>
    <cellStyle name="hard no 3 5" xfId="1974"/>
    <cellStyle name="hard no 3 5 2" xfId="46831"/>
    <cellStyle name="hard no 3 6" xfId="1975"/>
    <cellStyle name="hard no 3 7" xfId="1976"/>
    <cellStyle name="hard no 3 8" xfId="1977"/>
    <cellStyle name="hard no 3 9" xfId="1978"/>
    <cellStyle name="hard no 4" xfId="1979"/>
    <cellStyle name="hard no 4 2" xfId="1980"/>
    <cellStyle name="hard no 4 2 2" xfId="46832"/>
    <cellStyle name="hard no 4 2 2 2" xfId="46833"/>
    <cellStyle name="hard no 4 2 3" xfId="46834"/>
    <cellStyle name="hard no 4 3" xfId="1981"/>
    <cellStyle name="hard no 4 3 2" xfId="46835"/>
    <cellStyle name="hard no 4 3 2 2" xfId="46836"/>
    <cellStyle name="hard no 4 3 3" xfId="46837"/>
    <cellStyle name="hard no 4 4" xfId="1982"/>
    <cellStyle name="hard no 4 4 2" xfId="46838"/>
    <cellStyle name="hard no 4 4 2 2" xfId="46839"/>
    <cellStyle name="hard no 4 4 3" xfId="46840"/>
    <cellStyle name="hard no 4 5" xfId="1983"/>
    <cellStyle name="hard no 4 5 2" xfId="46841"/>
    <cellStyle name="hard no 4 6" xfId="1984"/>
    <cellStyle name="hard no 4 7" xfId="1985"/>
    <cellStyle name="hard no 4 8" xfId="1986"/>
    <cellStyle name="hard no 5" xfId="1987"/>
    <cellStyle name="hard no 5 2" xfId="1988"/>
    <cellStyle name="hard no 5 2 2" xfId="46842"/>
    <cellStyle name="hard no 5 2 2 2" xfId="46843"/>
    <cellStyle name="hard no 5 2 3" xfId="46844"/>
    <cellStyle name="hard no 5 3" xfId="1989"/>
    <cellStyle name="hard no 5 3 2" xfId="46845"/>
    <cellStyle name="hard no 5 3 2 2" xfId="46846"/>
    <cellStyle name="hard no 5 3 3" xfId="46847"/>
    <cellStyle name="hard no 5 4" xfId="1990"/>
    <cellStyle name="hard no 5 4 2" xfId="46848"/>
    <cellStyle name="hard no 5 5" xfId="1991"/>
    <cellStyle name="hard no 5 6" xfId="1992"/>
    <cellStyle name="hard no 5 7" xfId="1993"/>
    <cellStyle name="hard no 5 8" xfId="1994"/>
    <cellStyle name="hard no 6" xfId="1995"/>
    <cellStyle name="hard no 6 2" xfId="46849"/>
    <cellStyle name="hard no 6 2 2" xfId="46850"/>
    <cellStyle name="hard no 6 3" xfId="46851"/>
    <cellStyle name="hard no 7" xfId="1996"/>
    <cellStyle name="hard no 7 2" xfId="46852"/>
    <cellStyle name="hard no 7 2 2" xfId="46853"/>
    <cellStyle name="hard no 7 3" xfId="46854"/>
    <cellStyle name="hard no 8" xfId="1997"/>
    <cellStyle name="hard no 9" xfId="1998"/>
    <cellStyle name="Hard Percent" xfId="1999"/>
    <cellStyle name="hardno" xfId="2000"/>
    <cellStyle name="Header" xfId="2001"/>
    <cellStyle name="Heading" xfId="2002"/>
    <cellStyle name="Heading 1" xfId="2003"/>
    <cellStyle name="Heading 1 2" xfId="2004"/>
    <cellStyle name="Heading 1 3" xfId="2005"/>
    <cellStyle name="Heading 1 4" xfId="2006"/>
    <cellStyle name="Heading 1 5" xfId="2007"/>
    <cellStyle name="Heading 2" xfId="2008"/>
    <cellStyle name="Heading 2 2" xfId="2009"/>
    <cellStyle name="Heading 2 3" xfId="2010"/>
    <cellStyle name="Heading 2 4" xfId="2011"/>
    <cellStyle name="Heading 2 5" xfId="2012"/>
    <cellStyle name="Heading 3" xfId="2013"/>
    <cellStyle name="Heading 4" xfId="2014"/>
    <cellStyle name="Heading_GP.ITOG.4.78(v1.0) - для разделения" xfId="2015"/>
    <cellStyle name="Heading2" xfId="2016"/>
    <cellStyle name="Heading2 2" xfId="2017"/>
    <cellStyle name="Heading2 2 2" xfId="2018"/>
    <cellStyle name="Heading2_BALANCE.TBO.2011YEAR(v1.1)" xfId="2019"/>
    <cellStyle name="Hyperlink" xfId="2020"/>
    <cellStyle name="Iau?iue1" xfId="2021"/>
    <cellStyle name="Îáű÷íűé__FES" xfId="2022"/>
    <cellStyle name="Îáû÷íûé_cogs" xfId="2023"/>
    <cellStyle name="Îňęđűâŕâřŕ˙ń˙ ăčďĺđńńűëęŕ" xfId="2024"/>
    <cellStyle name="Info" xfId="2025"/>
    <cellStyle name="Info 10" xfId="2026"/>
    <cellStyle name="Info 11" xfId="2027"/>
    <cellStyle name="Info 12" xfId="2028"/>
    <cellStyle name="Info 13" xfId="2029"/>
    <cellStyle name="Info 2" xfId="2030"/>
    <cellStyle name="Info 2 2" xfId="2031"/>
    <cellStyle name="Info 2 2 2" xfId="2032"/>
    <cellStyle name="Info 2 2 2 2" xfId="46855"/>
    <cellStyle name="Info 2 2 2 2 2" xfId="46856"/>
    <cellStyle name="Info 2 2 2 3" xfId="46857"/>
    <cellStyle name="Info 2 2 3" xfId="2033"/>
    <cellStyle name="Info 2 2 3 2" xfId="46858"/>
    <cellStyle name="Info 2 2 3 2 2" xfId="46859"/>
    <cellStyle name="Info 2 2 3 3" xfId="46860"/>
    <cellStyle name="Info 2 2 4" xfId="2034"/>
    <cellStyle name="Info 2 2 4 2" xfId="46861"/>
    <cellStyle name="Info 2 2 5" xfId="2035"/>
    <cellStyle name="Info 2 2 6" xfId="2036"/>
    <cellStyle name="Info 2 2 7" xfId="2037"/>
    <cellStyle name="Info 2 2 8" xfId="2038"/>
    <cellStyle name="Info 2 3" xfId="2039"/>
    <cellStyle name="Info 2 3 2" xfId="46862"/>
    <cellStyle name="Info 2 3 2 2" xfId="46863"/>
    <cellStyle name="Info 2 3 3" xfId="46864"/>
    <cellStyle name="Info 2 4" xfId="2040"/>
    <cellStyle name="Info 2 4 2" xfId="46865"/>
    <cellStyle name="Info 2 4 2 2" xfId="46866"/>
    <cellStyle name="Info 2 4 3" xfId="46867"/>
    <cellStyle name="Info 2 5" xfId="2041"/>
    <cellStyle name="Info 2 5 2" xfId="46868"/>
    <cellStyle name="Info 2 6" xfId="2042"/>
    <cellStyle name="Info 2 7" xfId="2043"/>
    <cellStyle name="Info 2 8" xfId="2044"/>
    <cellStyle name="Info 2 9" xfId="2045"/>
    <cellStyle name="Info 3" xfId="2046"/>
    <cellStyle name="Info 3 2" xfId="2047"/>
    <cellStyle name="Info 3 2 2" xfId="2048"/>
    <cellStyle name="Info 3 2 2 2" xfId="46869"/>
    <cellStyle name="Info 3 2 2 2 2" xfId="46870"/>
    <cellStyle name="Info 3 2 2 3" xfId="46871"/>
    <cellStyle name="Info 3 2 3" xfId="2049"/>
    <cellStyle name="Info 3 2 3 2" xfId="46872"/>
    <cellStyle name="Info 3 2 3 2 2" xfId="46873"/>
    <cellStyle name="Info 3 2 3 3" xfId="46874"/>
    <cellStyle name="Info 3 2 4" xfId="2050"/>
    <cellStyle name="Info 3 2 4 2" xfId="46875"/>
    <cellStyle name="Info 3 2 5" xfId="2051"/>
    <cellStyle name="Info 3 2 6" xfId="2052"/>
    <cellStyle name="Info 3 2 7" xfId="2053"/>
    <cellStyle name="Info 3 2 8" xfId="2054"/>
    <cellStyle name="Info 3 3" xfId="2055"/>
    <cellStyle name="Info 3 3 2" xfId="46876"/>
    <cellStyle name="Info 3 3 2 2" xfId="46877"/>
    <cellStyle name="Info 3 3 3" xfId="46878"/>
    <cellStyle name="Info 3 4" xfId="2056"/>
    <cellStyle name="Info 3 4 2" xfId="46879"/>
    <cellStyle name="Info 3 4 2 2" xfId="46880"/>
    <cellStyle name="Info 3 4 3" xfId="46881"/>
    <cellStyle name="Info 3 5" xfId="2057"/>
    <cellStyle name="Info 3 5 2" xfId="46882"/>
    <cellStyle name="Info 3 6" xfId="2058"/>
    <cellStyle name="Info 3 7" xfId="2059"/>
    <cellStyle name="Info 3 8" xfId="2060"/>
    <cellStyle name="Info 3 9" xfId="2061"/>
    <cellStyle name="Info 4" xfId="2062"/>
    <cellStyle name="Info 4 2" xfId="2063"/>
    <cellStyle name="Info 4 2 2" xfId="46883"/>
    <cellStyle name="Info 4 2 2 2" xfId="46884"/>
    <cellStyle name="Info 4 2 3" xfId="46885"/>
    <cellStyle name="Info 4 3" xfId="2064"/>
    <cellStyle name="Info 4 3 2" xfId="46886"/>
    <cellStyle name="Info 4 3 2 2" xfId="46887"/>
    <cellStyle name="Info 4 3 3" xfId="46888"/>
    <cellStyle name="Info 4 4" xfId="2065"/>
    <cellStyle name="Info 4 4 2" xfId="46889"/>
    <cellStyle name="Info 4 4 2 2" xfId="46890"/>
    <cellStyle name="Info 4 4 3" xfId="46891"/>
    <cellStyle name="Info 4 5" xfId="2066"/>
    <cellStyle name="Info 4 5 2" xfId="46892"/>
    <cellStyle name="Info 4 6" xfId="2067"/>
    <cellStyle name="Info 4 7" xfId="2068"/>
    <cellStyle name="Info 4 8" xfId="2069"/>
    <cellStyle name="Info 5" xfId="2070"/>
    <cellStyle name="Info 5 2" xfId="2071"/>
    <cellStyle name="Info 5 2 2" xfId="46893"/>
    <cellStyle name="Info 5 2 2 2" xfId="46894"/>
    <cellStyle name="Info 5 2 3" xfId="46895"/>
    <cellStyle name="Info 5 3" xfId="2072"/>
    <cellStyle name="Info 5 3 2" xfId="46896"/>
    <cellStyle name="Info 5 3 2 2" xfId="46897"/>
    <cellStyle name="Info 5 3 3" xfId="46898"/>
    <cellStyle name="Info 5 4" xfId="2073"/>
    <cellStyle name="Info 5 4 2" xfId="46899"/>
    <cellStyle name="Info 5 5" xfId="2074"/>
    <cellStyle name="Info 5 6" xfId="2075"/>
    <cellStyle name="Info 5 7" xfId="2076"/>
    <cellStyle name="Info 5 8" xfId="2077"/>
    <cellStyle name="Info 6" xfId="2078"/>
    <cellStyle name="Info 6 2" xfId="46900"/>
    <cellStyle name="Info 6 2 2" xfId="46901"/>
    <cellStyle name="Info 6 3" xfId="46902"/>
    <cellStyle name="Info 7" xfId="2079"/>
    <cellStyle name="Info 7 2" xfId="46903"/>
    <cellStyle name="Info 7 2 2" xfId="46904"/>
    <cellStyle name="Info 7 3" xfId="46905"/>
    <cellStyle name="Info 8" xfId="2080"/>
    <cellStyle name="Info 9" xfId="2081"/>
    <cellStyle name="Input" xfId="2082"/>
    <cellStyle name="Input 10" xfId="46906"/>
    <cellStyle name="Input 11" xfId="46907"/>
    <cellStyle name="Input 2" xfId="2083"/>
    <cellStyle name="Input 2 2" xfId="2084"/>
    <cellStyle name="Input 2 2 2" xfId="2085"/>
    <cellStyle name="Input 2 2 2 2" xfId="46908"/>
    <cellStyle name="Input 2 2 2 2 2" xfId="46909"/>
    <cellStyle name="Input 2 2 2 2 2 2" xfId="46910"/>
    <cellStyle name="Input 2 2 2 2 3" xfId="46911"/>
    <cellStyle name="Input 2 2 2 3" xfId="46912"/>
    <cellStyle name="Input 2 2 2 3 2" xfId="46913"/>
    <cellStyle name="Input 2 2 2 4" xfId="46914"/>
    <cellStyle name="Input 2 2 3" xfId="2086"/>
    <cellStyle name="Input 2 2 3 2" xfId="46915"/>
    <cellStyle name="Input 2 2 3 2 2" xfId="46916"/>
    <cellStyle name="Input 2 2 3 3" xfId="46917"/>
    <cellStyle name="Input 2 2 4" xfId="46918"/>
    <cellStyle name="Input 2 2 4 2" xfId="46919"/>
    <cellStyle name="Input 2 2 4 2 2" xfId="46920"/>
    <cellStyle name="Input 2 2 4 3" xfId="46921"/>
    <cellStyle name="Input 2 2 5" xfId="46922"/>
    <cellStyle name="Input 2 2 5 2" xfId="46923"/>
    <cellStyle name="Input 2 3" xfId="2087"/>
    <cellStyle name="Input 2 3 2" xfId="46924"/>
    <cellStyle name="Input 2 3 2 2" xfId="46925"/>
    <cellStyle name="Input 2 3 2 2 2" xfId="46926"/>
    <cellStyle name="Input 2 3 2 3" xfId="46927"/>
    <cellStyle name="Input 2 3 3" xfId="46928"/>
    <cellStyle name="Input 2 3 3 2" xfId="46929"/>
    <cellStyle name="Input 2 3 4" xfId="46930"/>
    <cellStyle name="Input 2 4" xfId="2088"/>
    <cellStyle name="Input 2 4 2" xfId="46931"/>
    <cellStyle name="Input 2 4 2 2" xfId="46932"/>
    <cellStyle name="Input 2 4 3" xfId="46933"/>
    <cellStyle name="Input 2 5" xfId="46934"/>
    <cellStyle name="Input 2 5 2" xfId="46935"/>
    <cellStyle name="Input 2 5 2 2" xfId="46936"/>
    <cellStyle name="Input 2 5 3" xfId="46937"/>
    <cellStyle name="Input 2 6" xfId="46938"/>
    <cellStyle name="Input 2 6 2" xfId="46939"/>
    <cellStyle name="Input 3" xfId="2089"/>
    <cellStyle name="Input 3 2" xfId="2090"/>
    <cellStyle name="Input 3 2 2" xfId="2091"/>
    <cellStyle name="Input 3 2 2 2" xfId="46940"/>
    <cellStyle name="Input 3 2 2 2 2" xfId="46941"/>
    <cellStyle name="Input 3 2 2 2 2 2" xfId="46942"/>
    <cellStyle name="Input 3 2 2 2 3" xfId="46943"/>
    <cellStyle name="Input 3 2 2 3" xfId="46944"/>
    <cellStyle name="Input 3 2 2 3 2" xfId="46945"/>
    <cellStyle name="Input 3 2 2 4" xfId="46946"/>
    <cellStyle name="Input 3 2 3" xfId="2092"/>
    <cellStyle name="Input 3 2 3 2" xfId="46947"/>
    <cellStyle name="Input 3 2 3 2 2" xfId="46948"/>
    <cellStyle name="Input 3 2 3 3" xfId="46949"/>
    <cellStyle name="Input 3 2 4" xfId="46950"/>
    <cellStyle name="Input 3 2 4 2" xfId="46951"/>
    <cellStyle name="Input 3 2 4 2 2" xfId="46952"/>
    <cellStyle name="Input 3 2 4 3" xfId="46953"/>
    <cellStyle name="Input 3 2 5" xfId="46954"/>
    <cellStyle name="Input 3 2 5 2" xfId="46955"/>
    <cellStyle name="Input 3 3" xfId="2093"/>
    <cellStyle name="Input 3 3 2" xfId="46956"/>
    <cellStyle name="Input 3 3 2 2" xfId="46957"/>
    <cellStyle name="Input 3 3 2 2 2" xfId="46958"/>
    <cellStyle name="Input 3 3 2 3" xfId="46959"/>
    <cellStyle name="Input 3 3 3" xfId="46960"/>
    <cellStyle name="Input 3 3 3 2" xfId="46961"/>
    <cellStyle name="Input 3 3 4" xfId="46962"/>
    <cellStyle name="Input 3 4" xfId="2094"/>
    <cellStyle name="Input 3 4 2" xfId="46963"/>
    <cellStyle name="Input 3 4 2 2" xfId="46964"/>
    <cellStyle name="Input 3 4 3" xfId="46965"/>
    <cellStyle name="Input 3 5" xfId="46966"/>
    <cellStyle name="Input 3 5 2" xfId="46967"/>
    <cellStyle name="Input 3 5 2 2" xfId="46968"/>
    <cellStyle name="Input 3 5 3" xfId="46969"/>
    <cellStyle name="Input 3 6" xfId="46970"/>
    <cellStyle name="Input 3 6 2" xfId="46971"/>
    <cellStyle name="Input 4" xfId="2095"/>
    <cellStyle name="Input 4 2" xfId="2096"/>
    <cellStyle name="Input 4 2 2" xfId="46972"/>
    <cellStyle name="Input 4 2 2 2" xfId="46973"/>
    <cellStyle name="Input 4 2 2 2 2" xfId="46974"/>
    <cellStyle name="Input 4 2 2 3" xfId="46975"/>
    <cellStyle name="Input 4 2 3" xfId="46976"/>
    <cellStyle name="Input 4 2 3 2" xfId="46977"/>
    <cellStyle name="Input 4 2 4" xfId="46978"/>
    <cellStyle name="Input 4 3" xfId="2097"/>
    <cellStyle name="Input 4 3 2" xfId="46979"/>
    <cellStyle name="Input 4 3 2 2" xfId="46980"/>
    <cellStyle name="Input 4 3 3" xfId="46981"/>
    <cellStyle name="Input 4 4" xfId="46982"/>
    <cellStyle name="Input 4 4 2" xfId="46983"/>
    <cellStyle name="Input 4 4 2 2" xfId="46984"/>
    <cellStyle name="Input 4 4 3" xfId="46985"/>
    <cellStyle name="Input 4 5" xfId="46986"/>
    <cellStyle name="Input 4 5 2" xfId="46987"/>
    <cellStyle name="Input 5" xfId="2098"/>
    <cellStyle name="Input 5 2" xfId="2099"/>
    <cellStyle name="Input 5 2 2" xfId="46988"/>
    <cellStyle name="Input 5 2 2 2" xfId="46989"/>
    <cellStyle name="Input 5 2 2 2 2" xfId="46990"/>
    <cellStyle name="Input 5 2 2 3" xfId="46991"/>
    <cellStyle name="Input 5 2 3" xfId="46992"/>
    <cellStyle name="Input 5 2 3 2" xfId="46993"/>
    <cellStyle name="Input 5 2 4" xfId="46994"/>
    <cellStyle name="Input 5 3" xfId="2100"/>
    <cellStyle name="Input 5 3 2" xfId="46995"/>
    <cellStyle name="Input 5 3 2 2" xfId="46996"/>
    <cellStyle name="Input 5 3 3" xfId="46997"/>
    <cellStyle name="Input 5 4" xfId="46998"/>
    <cellStyle name="Input 5 4 2" xfId="46999"/>
    <cellStyle name="Input 5 4 2 2" xfId="47000"/>
    <cellStyle name="Input 5 4 3" xfId="47001"/>
    <cellStyle name="Input 5 5" xfId="47002"/>
    <cellStyle name="Input 5 5 2" xfId="47003"/>
    <cellStyle name="Input 6" xfId="2101"/>
    <cellStyle name="Input 6 2" xfId="47004"/>
    <cellStyle name="Input 6 2 2" xfId="47005"/>
    <cellStyle name="Input 6 2 2 2" xfId="47006"/>
    <cellStyle name="Input 6 2 3" xfId="47007"/>
    <cellStyle name="Input 6 3" xfId="47008"/>
    <cellStyle name="Input 6 3 2" xfId="47009"/>
    <cellStyle name="Input 6 4" xfId="47010"/>
    <cellStyle name="Input 7" xfId="2102"/>
    <cellStyle name="Input 7 2" xfId="47011"/>
    <cellStyle name="Input 7 2 2" xfId="47012"/>
    <cellStyle name="Input 7 3" xfId="47013"/>
    <cellStyle name="Input 8" xfId="2103"/>
    <cellStyle name="Input 8 2" xfId="47014"/>
    <cellStyle name="Input 8 2 2" xfId="47015"/>
    <cellStyle name="Input 8 3" xfId="47016"/>
    <cellStyle name="Input 9" xfId="47017"/>
    <cellStyle name="Input 9 2" xfId="47018"/>
    <cellStyle name="InputCurrency" xfId="2104"/>
    <cellStyle name="InputCurrency2" xfId="2105"/>
    <cellStyle name="InputMultiple1" xfId="2106"/>
    <cellStyle name="InputPercent1" xfId="2107"/>
    <cellStyle name="Inputs" xfId="2108"/>
    <cellStyle name="Inputs (const)" xfId="2109"/>
    <cellStyle name="Inputs (const) 2" xfId="2110"/>
    <cellStyle name="Inputs (const) 2 2" xfId="2111"/>
    <cellStyle name="Inputs (const)_BALANCE.TBO.2011YEAR(v1.1)" xfId="2112"/>
    <cellStyle name="Inputs 2" xfId="2113"/>
    <cellStyle name="Inputs 2 2" xfId="2114"/>
    <cellStyle name="Inputs 3" xfId="2115"/>
    <cellStyle name="Inputs 3 2" xfId="2116"/>
    <cellStyle name="Inputs 4" xfId="2117"/>
    <cellStyle name="Inputs 5" xfId="2118"/>
    <cellStyle name="Inputs 6" xfId="2119"/>
    <cellStyle name="Inputs Co" xfId="2120"/>
    <cellStyle name="Inputs_46EE.2011(v1.0)" xfId="2121"/>
    <cellStyle name="Linked Cell" xfId="2122"/>
    <cellStyle name="Millares [0]_RESULTS" xfId="2123"/>
    <cellStyle name="Millares_RESULTS" xfId="2124"/>
    <cellStyle name="Milliers [0]_RESULTS" xfId="2125"/>
    <cellStyle name="Milliers_RESULTS" xfId="2126"/>
    <cellStyle name="mnb" xfId="2127"/>
    <cellStyle name="mnb 10" xfId="2128"/>
    <cellStyle name="mnb 11" xfId="2129"/>
    <cellStyle name="mnb 12" xfId="2130"/>
    <cellStyle name="mnb 13" xfId="2131"/>
    <cellStyle name="mnb 2" xfId="2132"/>
    <cellStyle name="mnb 2 2" xfId="2133"/>
    <cellStyle name="mnb 2 2 2" xfId="2134"/>
    <cellStyle name="mnb 2 2 2 2" xfId="47019"/>
    <cellStyle name="mnb 2 2 2 2 2" xfId="47020"/>
    <cellStyle name="mnb 2 2 2 3" xfId="47021"/>
    <cellStyle name="mnb 2 2 3" xfId="2135"/>
    <cellStyle name="mnb 2 2 3 2" xfId="47022"/>
    <cellStyle name="mnb 2 2 3 2 2" xfId="47023"/>
    <cellStyle name="mnb 2 2 3 3" xfId="47024"/>
    <cellStyle name="mnb 2 2 4" xfId="2136"/>
    <cellStyle name="mnb 2 2 4 2" xfId="47025"/>
    <cellStyle name="mnb 2 2 5" xfId="2137"/>
    <cellStyle name="mnb 2 2 6" xfId="2138"/>
    <cellStyle name="mnb 2 2 7" xfId="2139"/>
    <cellStyle name="mnb 2 2 8" xfId="2140"/>
    <cellStyle name="mnb 2 3" xfId="2141"/>
    <cellStyle name="mnb 2 3 2" xfId="47026"/>
    <cellStyle name="mnb 2 3 2 2" xfId="47027"/>
    <cellStyle name="mnb 2 3 3" xfId="47028"/>
    <cellStyle name="mnb 2 4" xfId="2142"/>
    <cellStyle name="mnb 2 4 2" xfId="47029"/>
    <cellStyle name="mnb 2 4 2 2" xfId="47030"/>
    <cellStyle name="mnb 2 4 3" xfId="47031"/>
    <cellStyle name="mnb 2 5" xfId="2143"/>
    <cellStyle name="mnb 2 5 2" xfId="47032"/>
    <cellStyle name="mnb 2 6" xfId="2144"/>
    <cellStyle name="mnb 2 7" xfId="2145"/>
    <cellStyle name="mnb 2 8" xfId="2146"/>
    <cellStyle name="mnb 2 9" xfId="2147"/>
    <cellStyle name="mnb 3" xfId="2148"/>
    <cellStyle name="mnb 3 2" xfId="2149"/>
    <cellStyle name="mnb 3 2 2" xfId="2150"/>
    <cellStyle name="mnb 3 2 2 2" xfId="47033"/>
    <cellStyle name="mnb 3 2 2 2 2" xfId="47034"/>
    <cellStyle name="mnb 3 2 2 3" xfId="47035"/>
    <cellStyle name="mnb 3 2 3" xfId="2151"/>
    <cellStyle name="mnb 3 2 3 2" xfId="47036"/>
    <cellStyle name="mnb 3 2 3 2 2" xfId="47037"/>
    <cellStyle name="mnb 3 2 3 3" xfId="47038"/>
    <cellStyle name="mnb 3 2 4" xfId="2152"/>
    <cellStyle name="mnb 3 2 4 2" xfId="47039"/>
    <cellStyle name="mnb 3 2 5" xfId="2153"/>
    <cellStyle name="mnb 3 2 6" xfId="2154"/>
    <cellStyle name="mnb 3 2 7" xfId="2155"/>
    <cellStyle name="mnb 3 2 8" xfId="2156"/>
    <cellStyle name="mnb 3 3" xfId="2157"/>
    <cellStyle name="mnb 3 3 2" xfId="47040"/>
    <cellStyle name="mnb 3 3 2 2" xfId="47041"/>
    <cellStyle name="mnb 3 3 3" xfId="47042"/>
    <cellStyle name="mnb 3 4" xfId="2158"/>
    <cellStyle name="mnb 3 4 2" xfId="47043"/>
    <cellStyle name="mnb 3 4 2 2" xfId="47044"/>
    <cellStyle name="mnb 3 4 3" xfId="47045"/>
    <cellStyle name="mnb 3 5" xfId="2159"/>
    <cellStyle name="mnb 3 5 2" xfId="47046"/>
    <cellStyle name="mnb 3 6" xfId="2160"/>
    <cellStyle name="mnb 3 7" xfId="2161"/>
    <cellStyle name="mnb 3 8" xfId="2162"/>
    <cellStyle name="mnb 3 9" xfId="2163"/>
    <cellStyle name="mnb 4" xfId="2164"/>
    <cellStyle name="mnb 4 2" xfId="2165"/>
    <cellStyle name="mnb 4 2 2" xfId="47047"/>
    <cellStyle name="mnb 4 2 2 2" xfId="47048"/>
    <cellStyle name="mnb 4 2 3" xfId="47049"/>
    <cellStyle name="mnb 4 3" xfId="2166"/>
    <cellStyle name="mnb 4 3 2" xfId="47050"/>
    <cellStyle name="mnb 4 3 2 2" xfId="47051"/>
    <cellStyle name="mnb 4 3 3" xfId="47052"/>
    <cellStyle name="mnb 4 4" xfId="2167"/>
    <cellStyle name="mnb 4 4 2" xfId="47053"/>
    <cellStyle name="mnb 4 4 2 2" xfId="47054"/>
    <cellStyle name="mnb 4 4 3" xfId="47055"/>
    <cellStyle name="mnb 4 5" xfId="2168"/>
    <cellStyle name="mnb 4 5 2" xfId="47056"/>
    <cellStyle name="mnb 4 6" xfId="2169"/>
    <cellStyle name="mnb 4 7" xfId="2170"/>
    <cellStyle name="mnb 4 8" xfId="2171"/>
    <cellStyle name="mnb 5" xfId="2172"/>
    <cellStyle name="mnb 5 2" xfId="2173"/>
    <cellStyle name="mnb 5 2 2" xfId="47057"/>
    <cellStyle name="mnb 5 2 2 2" xfId="47058"/>
    <cellStyle name="mnb 5 2 3" xfId="47059"/>
    <cellStyle name="mnb 5 3" xfId="2174"/>
    <cellStyle name="mnb 5 3 2" xfId="47060"/>
    <cellStyle name="mnb 5 3 2 2" xfId="47061"/>
    <cellStyle name="mnb 5 3 3" xfId="47062"/>
    <cellStyle name="mnb 5 4" xfId="2175"/>
    <cellStyle name="mnb 5 4 2" xfId="47063"/>
    <cellStyle name="mnb 5 5" xfId="2176"/>
    <cellStyle name="mnb 5 6" xfId="2177"/>
    <cellStyle name="mnb 5 7" xfId="2178"/>
    <cellStyle name="mnb 5 8" xfId="2179"/>
    <cellStyle name="mnb 6" xfId="2180"/>
    <cellStyle name="mnb 6 2" xfId="47064"/>
    <cellStyle name="mnb 6 2 2" xfId="47065"/>
    <cellStyle name="mnb 6 3" xfId="47066"/>
    <cellStyle name="mnb 7" xfId="2181"/>
    <cellStyle name="mnb 7 2" xfId="47067"/>
    <cellStyle name="mnb 7 2 2" xfId="47068"/>
    <cellStyle name="mnb 7 3" xfId="47069"/>
    <cellStyle name="mnb 8" xfId="2182"/>
    <cellStyle name="mnb 9" xfId="2183"/>
    <cellStyle name="Moneda [0]_RESULTS" xfId="2184"/>
    <cellStyle name="Moneda_RESULTS" xfId="2185"/>
    <cellStyle name="Monétaire [0]_RESULTS" xfId="2186"/>
    <cellStyle name="Monétaire_RESULTS" xfId="2187"/>
    <cellStyle name="Multiple" xfId="2188"/>
    <cellStyle name="Multiple1" xfId="2189"/>
    <cellStyle name="MultipleBelow" xfId="2190"/>
    <cellStyle name="namber" xfId="2191"/>
    <cellStyle name="Neutral" xfId="2192"/>
    <cellStyle name="Norma11l" xfId="2193"/>
    <cellStyle name="Norma11l 2" xfId="2194"/>
    <cellStyle name="Norma11l 3" xfId="2195"/>
    <cellStyle name="normal" xfId="2196"/>
    <cellStyle name="Normal - Style1" xfId="2197"/>
    <cellStyle name="normal 10" xfId="2198"/>
    <cellStyle name="normal 11" xfId="2199"/>
    <cellStyle name="normal 12" xfId="2200"/>
    <cellStyle name="normal 13" xfId="2201"/>
    <cellStyle name="normal 14" xfId="2202"/>
    <cellStyle name="normal 15" xfId="2203"/>
    <cellStyle name="normal 16" xfId="2204"/>
    <cellStyle name="normal 17" xfId="2205"/>
    <cellStyle name="normal 18" xfId="2206"/>
    <cellStyle name="normal 19" xfId="2207"/>
    <cellStyle name="Normal 2" xfId="2208"/>
    <cellStyle name="Normal 2 2" xfId="2209"/>
    <cellStyle name="Normal 2 3" xfId="2210"/>
    <cellStyle name="Normal 2 4" xfId="2211"/>
    <cellStyle name="Normal 2_Общехоз." xfId="2212"/>
    <cellStyle name="normal 20" xfId="2213"/>
    <cellStyle name="normal 21" xfId="2214"/>
    <cellStyle name="normal 22" xfId="2215"/>
    <cellStyle name="normal 23" xfId="2216"/>
    <cellStyle name="normal 24" xfId="2217"/>
    <cellStyle name="normal 25" xfId="2218"/>
    <cellStyle name="normal 26" xfId="2219"/>
    <cellStyle name="normal 27" xfId="2220"/>
    <cellStyle name="normal 3" xfId="2221"/>
    <cellStyle name="normal 4" xfId="2222"/>
    <cellStyle name="normal 5" xfId="2223"/>
    <cellStyle name="normal 6" xfId="2224"/>
    <cellStyle name="normal 7" xfId="2225"/>
    <cellStyle name="normal 8" xfId="2226"/>
    <cellStyle name="normal 9" xfId="2227"/>
    <cellStyle name="Normal." xfId="2228"/>
    <cellStyle name="Normal_06_9m" xfId="2229"/>
    <cellStyle name="Normal1" xfId="2230"/>
    <cellStyle name="Normal2" xfId="2231"/>
    <cellStyle name="NormalGB" xfId="2232"/>
    <cellStyle name="Normalny_24. 02. 97." xfId="2233"/>
    <cellStyle name="normбlnм_laroux" xfId="2234"/>
    <cellStyle name="Note" xfId="2235"/>
    <cellStyle name="Note 10" xfId="47070"/>
    <cellStyle name="Note 10 2" xfId="47071"/>
    <cellStyle name="Note 11" xfId="47072"/>
    <cellStyle name="Note 12" xfId="47073"/>
    <cellStyle name="Note 2" xfId="2236"/>
    <cellStyle name="Note 2 10" xfId="47074"/>
    <cellStyle name="Note 2 2" xfId="2237"/>
    <cellStyle name="Note 2 2 2" xfId="2238"/>
    <cellStyle name="Note 2 2 2 2" xfId="47075"/>
    <cellStyle name="Note 2 2 2 2 2" xfId="47076"/>
    <cellStyle name="Note 2 2 2 2 2 2" xfId="47077"/>
    <cellStyle name="Note 2 2 2 2 3" xfId="47078"/>
    <cellStyle name="Note 2 2 2 3" xfId="47079"/>
    <cellStyle name="Note 2 2 2 3 2" xfId="47080"/>
    <cellStyle name="Note 2 2 2 4" xfId="47081"/>
    <cellStyle name="Note 2 2 3" xfId="2239"/>
    <cellStyle name="Note 2 2 3 2" xfId="47082"/>
    <cellStyle name="Note 2 2 3 2 2" xfId="47083"/>
    <cellStyle name="Note 2 2 3 3" xfId="47084"/>
    <cellStyle name="Note 2 2 4" xfId="47085"/>
    <cellStyle name="Note 2 2 4 2" xfId="47086"/>
    <cellStyle name="Note 2 2 4 2 2" xfId="47087"/>
    <cellStyle name="Note 2 2 4 3" xfId="47088"/>
    <cellStyle name="Note 2 2 5" xfId="47089"/>
    <cellStyle name="Note 2 2 5 2" xfId="47090"/>
    <cellStyle name="Note 2 3" xfId="2240"/>
    <cellStyle name="Note 2 3 2" xfId="2241"/>
    <cellStyle name="Note 2 3 2 2" xfId="47091"/>
    <cellStyle name="Note 2 3 2 2 2" xfId="47092"/>
    <cellStyle name="Note 2 3 2 2 2 2" xfId="47093"/>
    <cellStyle name="Note 2 3 2 2 3" xfId="47094"/>
    <cellStyle name="Note 2 3 2 3" xfId="47095"/>
    <cellStyle name="Note 2 3 2 3 2" xfId="47096"/>
    <cellStyle name="Note 2 3 2 4" xfId="47097"/>
    <cellStyle name="Note 2 3 3" xfId="2242"/>
    <cellStyle name="Note 2 3 3 2" xfId="47098"/>
    <cellStyle name="Note 2 3 3 2 2" xfId="47099"/>
    <cellStyle name="Note 2 3 3 3" xfId="47100"/>
    <cellStyle name="Note 2 3 4" xfId="47101"/>
    <cellStyle name="Note 2 3 4 2" xfId="47102"/>
    <cellStyle name="Note 2 3 4 2 2" xfId="47103"/>
    <cellStyle name="Note 2 3 4 3" xfId="47104"/>
    <cellStyle name="Note 2 3 5" xfId="47105"/>
    <cellStyle name="Note 2 3 5 2" xfId="47106"/>
    <cellStyle name="Note 2 4" xfId="2243"/>
    <cellStyle name="Note 2 4 2" xfId="2244"/>
    <cellStyle name="Note 2 4 2 2" xfId="47107"/>
    <cellStyle name="Note 2 4 2 2 2" xfId="47108"/>
    <cellStyle name="Note 2 4 2 2 2 2" xfId="47109"/>
    <cellStyle name="Note 2 4 2 2 3" xfId="47110"/>
    <cellStyle name="Note 2 4 2 3" xfId="47111"/>
    <cellStyle name="Note 2 4 2 3 2" xfId="47112"/>
    <cellStyle name="Note 2 4 2 4" xfId="47113"/>
    <cellStyle name="Note 2 4 3" xfId="2245"/>
    <cellStyle name="Note 2 4 3 2" xfId="47114"/>
    <cellStyle name="Note 2 4 3 2 2" xfId="47115"/>
    <cellStyle name="Note 2 4 3 3" xfId="47116"/>
    <cellStyle name="Note 2 4 4" xfId="47117"/>
    <cellStyle name="Note 2 4 4 2" xfId="47118"/>
    <cellStyle name="Note 2 4 4 2 2" xfId="47119"/>
    <cellStyle name="Note 2 4 4 3" xfId="47120"/>
    <cellStyle name="Note 2 4 5" xfId="47121"/>
    <cellStyle name="Note 2 4 5 2" xfId="47122"/>
    <cellStyle name="Note 2 5" xfId="2246"/>
    <cellStyle name="Note 2 5 2" xfId="47123"/>
    <cellStyle name="Note 2 5 2 2" xfId="47124"/>
    <cellStyle name="Note 2 5 2 2 2" xfId="47125"/>
    <cellStyle name="Note 2 5 2 3" xfId="47126"/>
    <cellStyle name="Note 2 5 3" xfId="47127"/>
    <cellStyle name="Note 2 5 3 2" xfId="47128"/>
    <cellStyle name="Note 2 5 4" xfId="47129"/>
    <cellStyle name="Note 2 6" xfId="2247"/>
    <cellStyle name="Note 2 6 2" xfId="47130"/>
    <cellStyle name="Note 2 6 2 2" xfId="47131"/>
    <cellStyle name="Note 2 6 3" xfId="47132"/>
    <cellStyle name="Note 2 7" xfId="2248"/>
    <cellStyle name="Note 2 7 2" xfId="47133"/>
    <cellStyle name="Note 2 7 2 2" xfId="47134"/>
    <cellStyle name="Note 2 7 3" xfId="47135"/>
    <cellStyle name="Note 2 8" xfId="47136"/>
    <cellStyle name="Note 2 8 2" xfId="47137"/>
    <cellStyle name="Note 2 9" xfId="47138"/>
    <cellStyle name="Note 3" xfId="2249"/>
    <cellStyle name="Note 3 2" xfId="2250"/>
    <cellStyle name="Note 3 2 2" xfId="2251"/>
    <cellStyle name="Note 3 2 2 2" xfId="47139"/>
    <cellStyle name="Note 3 2 2 2 2" xfId="47140"/>
    <cellStyle name="Note 3 2 2 2 2 2" xfId="47141"/>
    <cellStyle name="Note 3 2 2 2 3" xfId="47142"/>
    <cellStyle name="Note 3 2 2 3" xfId="47143"/>
    <cellStyle name="Note 3 2 2 3 2" xfId="47144"/>
    <cellStyle name="Note 3 2 2 4" xfId="47145"/>
    <cellStyle name="Note 3 2 3" xfId="2252"/>
    <cellStyle name="Note 3 2 3 2" xfId="47146"/>
    <cellStyle name="Note 3 2 3 2 2" xfId="47147"/>
    <cellStyle name="Note 3 2 3 3" xfId="47148"/>
    <cellStyle name="Note 3 2 4" xfId="47149"/>
    <cellStyle name="Note 3 2 4 2" xfId="47150"/>
    <cellStyle name="Note 3 2 4 2 2" xfId="47151"/>
    <cellStyle name="Note 3 2 4 3" xfId="47152"/>
    <cellStyle name="Note 3 2 5" xfId="47153"/>
    <cellStyle name="Note 3 2 5 2" xfId="47154"/>
    <cellStyle name="Note 3 3" xfId="2253"/>
    <cellStyle name="Note 3 3 2" xfId="2254"/>
    <cellStyle name="Note 3 3 2 2" xfId="47155"/>
    <cellStyle name="Note 3 3 2 2 2" xfId="47156"/>
    <cellStyle name="Note 3 3 2 2 2 2" xfId="47157"/>
    <cellStyle name="Note 3 3 2 2 3" xfId="47158"/>
    <cellStyle name="Note 3 3 2 3" xfId="47159"/>
    <cellStyle name="Note 3 3 2 3 2" xfId="47160"/>
    <cellStyle name="Note 3 3 2 4" xfId="47161"/>
    <cellStyle name="Note 3 3 3" xfId="2255"/>
    <cellStyle name="Note 3 3 3 2" xfId="47162"/>
    <cellStyle name="Note 3 3 3 2 2" xfId="47163"/>
    <cellStyle name="Note 3 3 3 3" xfId="47164"/>
    <cellStyle name="Note 3 3 4" xfId="47165"/>
    <cellStyle name="Note 3 3 4 2" xfId="47166"/>
    <cellStyle name="Note 3 3 4 2 2" xfId="47167"/>
    <cellStyle name="Note 3 3 4 3" xfId="47168"/>
    <cellStyle name="Note 3 3 5" xfId="47169"/>
    <cellStyle name="Note 3 3 5 2" xfId="47170"/>
    <cellStyle name="Note 3 4" xfId="2256"/>
    <cellStyle name="Note 3 4 2" xfId="2257"/>
    <cellStyle name="Note 3 4 2 2" xfId="47171"/>
    <cellStyle name="Note 3 4 2 2 2" xfId="47172"/>
    <cellStyle name="Note 3 4 2 2 2 2" xfId="47173"/>
    <cellStyle name="Note 3 4 2 2 3" xfId="47174"/>
    <cellStyle name="Note 3 4 2 3" xfId="47175"/>
    <cellStyle name="Note 3 4 2 3 2" xfId="47176"/>
    <cellStyle name="Note 3 4 2 4" xfId="47177"/>
    <cellStyle name="Note 3 4 3" xfId="2258"/>
    <cellStyle name="Note 3 4 3 2" xfId="47178"/>
    <cellStyle name="Note 3 4 3 2 2" xfId="47179"/>
    <cellStyle name="Note 3 4 3 3" xfId="47180"/>
    <cellStyle name="Note 3 4 4" xfId="47181"/>
    <cellStyle name="Note 3 4 4 2" xfId="47182"/>
    <cellStyle name="Note 3 4 4 2 2" xfId="47183"/>
    <cellStyle name="Note 3 4 4 3" xfId="47184"/>
    <cellStyle name="Note 3 4 5" xfId="47185"/>
    <cellStyle name="Note 3 4 5 2" xfId="47186"/>
    <cellStyle name="Note 3 5" xfId="2259"/>
    <cellStyle name="Note 3 5 2" xfId="47187"/>
    <cellStyle name="Note 3 5 2 2" xfId="47188"/>
    <cellStyle name="Note 3 5 2 2 2" xfId="47189"/>
    <cellStyle name="Note 3 5 2 3" xfId="47190"/>
    <cellStyle name="Note 3 5 3" xfId="47191"/>
    <cellStyle name="Note 3 5 3 2" xfId="47192"/>
    <cellStyle name="Note 3 5 4" xfId="47193"/>
    <cellStyle name="Note 3 6" xfId="2260"/>
    <cellStyle name="Note 3 6 2" xfId="47194"/>
    <cellStyle name="Note 3 6 2 2" xfId="47195"/>
    <cellStyle name="Note 3 6 3" xfId="47196"/>
    <cellStyle name="Note 3 7" xfId="2261"/>
    <cellStyle name="Note 3 7 2" xfId="47197"/>
    <cellStyle name="Note 3 7 2 2" xfId="47198"/>
    <cellStyle name="Note 3 7 3" xfId="47199"/>
    <cellStyle name="Note 3 8" xfId="47200"/>
    <cellStyle name="Note 3 8 2" xfId="47201"/>
    <cellStyle name="Note 3 9" xfId="47202"/>
    <cellStyle name="Note 4" xfId="2262"/>
    <cellStyle name="Note 4 2" xfId="2263"/>
    <cellStyle name="Note 4 2 2" xfId="47203"/>
    <cellStyle name="Note 4 2 2 2" xfId="47204"/>
    <cellStyle name="Note 4 2 2 2 2" xfId="47205"/>
    <cellStyle name="Note 4 2 2 3" xfId="47206"/>
    <cellStyle name="Note 4 2 3" xfId="47207"/>
    <cellStyle name="Note 4 2 3 2" xfId="47208"/>
    <cellStyle name="Note 4 2 4" xfId="47209"/>
    <cellStyle name="Note 4 3" xfId="2264"/>
    <cellStyle name="Note 4 3 2" xfId="47210"/>
    <cellStyle name="Note 4 3 2 2" xfId="47211"/>
    <cellStyle name="Note 4 3 3" xfId="47212"/>
    <cellStyle name="Note 4 4" xfId="47213"/>
    <cellStyle name="Note 4 4 2" xfId="47214"/>
    <cellStyle name="Note 4 4 2 2" xfId="47215"/>
    <cellStyle name="Note 4 4 3" xfId="47216"/>
    <cellStyle name="Note 4 5" xfId="47217"/>
    <cellStyle name="Note 4 5 2" xfId="47218"/>
    <cellStyle name="Note 5" xfId="2265"/>
    <cellStyle name="Note 5 2" xfId="2266"/>
    <cellStyle name="Note 5 2 2" xfId="47219"/>
    <cellStyle name="Note 5 2 2 2" xfId="47220"/>
    <cellStyle name="Note 5 2 2 2 2" xfId="47221"/>
    <cellStyle name="Note 5 2 2 3" xfId="47222"/>
    <cellStyle name="Note 5 2 3" xfId="47223"/>
    <cellStyle name="Note 5 2 3 2" xfId="47224"/>
    <cellStyle name="Note 5 2 4" xfId="47225"/>
    <cellStyle name="Note 5 3" xfId="2267"/>
    <cellStyle name="Note 5 3 2" xfId="47226"/>
    <cellStyle name="Note 5 3 2 2" xfId="47227"/>
    <cellStyle name="Note 5 3 3" xfId="47228"/>
    <cellStyle name="Note 5 4" xfId="47229"/>
    <cellStyle name="Note 5 4 2" xfId="47230"/>
    <cellStyle name="Note 5 4 2 2" xfId="47231"/>
    <cellStyle name="Note 5 4 3" xfId="47232"/>
    <cellStyle name="Note 5 5" xfId="47233"/>
    <cellStyle name="Note 5 5 2" xfId="47234"/>
    <cellStyle name="Note 6" xfId="2268"/>
    <cellStyle name="Note 6 2" xfId="2269"/>
    <cellStyle name="Note 6 2 2" xfId="47235"/>
    <cellStyle name="Note 6 2 2 2" xfId="47236"/>
    <cellStyle name="Note 6 2 2 2 2" xfId="47237"/>
    <cellStyle name="Note 6 2 2 3" xfId="47238"/>
    <cellStyle name="Note 6 2 3" xfId="47239"/>
    <cellStyle name="Note 6 2 3 2" xfId="47240"/>
    <cellStyle name="Note 6 2 4" xfId="47241"/>
    <cellStyle name="Note 6 3" xfId="2270"/>
    <cellStyle name="Note 6 3 2" xfId="47242"/>
    <cellStyle name="Note 6 3 2 2" xfId="47243"/>
    <cellStyle name="Note 6 3 3" xfId="47244"/>
    <cellStyle name="Note 6 4" xfId="47245"/>
    <cellStyle name="Note 6 4 2" xfId="47246"/>
    <cellStyle name="Note 6 4 2 2" xfId="47247"/>
    <cellStyle name="Note 6 4 3" xfId="47248"/>
    <cellStyle name="Note 6 5" xfId="47249"/>
    <cellStyle name="Note 6 5 2" xfId="47250"/>
    <cellStyle name="Note 7" xfId="2271"/>
    <cellStyle name="Note 7 2" xfId="47251"/>
    <cellStyle name="Note 7 2 2" xfId="47252"/>
    <cellStyle name="Note 7 2 2 2" xfId="47253"/>
    <cellStyle name="Note 7 2 3" xfId="47254"/>
    <cellStyle name="Note 7 3" xfId="47255"/>
    <cellStyle name="Note 7 3 2" xfId="47256"/>
    <cellStyle name="Note 7 4" xfId="47257"/>
    <cellStyle name="Note 8" xfId="2272"/>
    <cellStyle name="Note 8 2" xfId="47258"/>
    <cellStyle name="Note 8 2 2" xfId="47259"/>
    <cellStyle name="Note 8 3" xfId="47260"/>
    <cellStyle name="Note 9" xfId="2273"/>
    <cellStyle name="Note 9 2" xfId="47261"/>
    <cellStyle name="Note 9 2 2" xfId="47262"/>
    <cellStyle name="Note 9 3" xfId="47263"/>
    <cellStyle name="number" xfId="2274"/>
    <cellStyle name="Ôčíŕíńîâűé [0]_(ňŕá 3č)" xfId="2275"/>
    <cellStyle name="Ociriniaue [0]_5-C" xfId="2276"/>
    <cellStyle name="Ôčíŕíńîâűé_(ňŕá 3č)" xfId="2277"/>
    <cellStyle name="Ociriniaue_5-C" xfId="2278"/>
    <cellStyle name="Option" xfId="2279"/>
    <cellStyle name="Òûñÿ÷è [0]_cogs" xfId="2280"/>
    <cellStyle name="Òûñÿ÷è_cogs" xfId="2281"/>
    <cellStyle name="Output" xfId="2282"/>
    <cellStyle name="Output 10" xfId="47264"/>
    <cellStyle name="Output 11" xfId="47265"/>
    <cellStyle name="Output 2" xfId="2283"/>
    <cellStyle name="Output 2 2" xfId="2284"/>
    <cellStyle name="Output 2 2 2" xfId="2285"/>
    <cellStyle name="Output 2 2 2 2" xfId="47266"/>
    <cellStyle name="Output 2 2 2 2 2" xfId="47267"/>
    <cellStyle name="Output 2 2 2 3" xfId="47268"/>
    <cellStyle name="Output 2 2 3" xfId="2286"/>
    <cellStyle name="Output 2 2 3 2" xfId="47269"/>
    <cellStyle name="Output 2 2 3 2 2" xfId="47270"/>
    <cellStyle name="Output 2 2 3 3" xfId="47271"/>
    <cellStyle name="Output 2 2 4" xfId="47272"/>
    <cellStyle name="Output 2 2 4 2" xfId="47273"/>
    <cellStyle name="Output 2 2 4 2 2" xfId="47274"/>
    <cellStyle name="Output 2 2 4 3" xfId="47275"/>
    <cellStyle name="Output 2 2 5" xfId="47276"/>
    <cellStyle name="Output 2 2 5 2" xfId="47277"/>
    <cellStyle name="Output 2 3" xfId="2287"/>
    <cellStyle name="Output 2 3 2" xfId="47278"/>
    <cellStyle name="Output 2 3 2 2" xfId="47279"/>
    <cellStyle name="Output 2 3 3" xfId="47280"/>
    <cellStyle name="Output 2 4" xfId="2288"/>
    <cellStyle name="Output 2 4 2" xfId="47281"/>
    <cellStyle name="Output 2 4 2 2" xfId="47282"/>
    <cellStyle name="Output 2 4 3" xfId="47283"/>
    <cellStyle name="Output 2 5" xfId="47284"/>
    <cellStyle name="Output 2 5 2" xfId="47285"/>
    <cellStyle name="Output 2 5 2 2" xfId="47286"/>
    <cellStyle name="Output 2 5 3" xfId="47287"/>
    <cellStyle name="Output 2 6" xfId="47288"/>
    <cellStyle name="Output 2 6 2" xfId="47289"/>
    <cellStyle name="Output 3" xfId="2289"/>
    <cellStyle name="Output 3 2" xfId="2290"/>
    <cellStyle name="Output 3 2 2" xfId="2291"/>
    <cellStyle name="Output 3 2 2 2" xfId="47290"/>
    <cellStyle name="Output 3 2 2 2 2" xfId="47291"/>
    <cellStyle name="Output 3 2 2 3" xfId="47292"/>
    <cellStyle name="Output 3 2 3" xfId="2292"/>
    <cellStyle name="Output 3 2 3 2" xfId="47293"/>
    <cellStyle name="Output 3 2 3 2 2" xfId="47294"/>
    <cellStyle name="Output 3 2 3 3" xfId="47295"/>
    <cellStyle name="Output 3 2 4" xfId="47296"/>
    <cellStyle name="Output 3 2 4 2" xfId="47297"/>
    <cellStyle name="Output 3 2 4 2 2" xfId="47298"/>
    <cellStyle name="Output 3 2 4 3" xfId="47299"/>
    <cellStyle name="Output 3 2 5" xfId="47300"/>
    <cellStyle name="Output 3 2 5 2" xfId="47301"/>
    <cellStyle name="Output 3 3" xfId="2293"/>
    <cellStyle name="Output 3 3 2" xfId="47302"/>
    <cellStyle name="Output 3 3 2 2" xfId="47303"/>
    <cellStyle name="Output 3 3 3" xfId="47304"/>
    <cellStyle name="Output 3 4" xfId="2294"/>
    <cellStyle name="Output 3 4 2" xfId="47305"/>
    <cellStyle name="Output 3 4 2 2" xfId="47306"/>
    <cellStyle name="Output 3 4 3" xfId="47307"/>
    <cellStyle name="Output 3 5" xfId="47308"/>
    <cellStyle name="Output 3 5 2" xfId="47309"/>
    <cellStyle name="Output 3 5 2 2" xfId="47310"/>
    <cellStyle name="Output 3 5 3" xfId="47311"/>
    <cellStyle name="Output 3 6" xfId="47312"/>
    <cellStyle name="Output 3 6 2" xfId="47313"/>
    <cellStyle name="Output 4" xfId="2295"/>
    <cellStyle name="Output 4 2" xfId="2296"/>
    <cellStyle name="Output 4 2 2" xfId="47314"/>
    <cellStyle name="Output 4 2 2 2" xfId="47315"/>
    <cellStyle name="Output 4 2 3" xfId="47316"/>
    <cellStyle name="Output 4 3" xfId="2297"/>
    <cellStyle name="Output 4 3 2" xfId="47317"/>
    <cellStyle name="Output 4 3 2 2" xfId="47318"/>
    <cellStyle name="Output 4 3 3" xfId="47319"/>
    <cellStyle name="Output 4 4" xfId="47320"/>
    <cellStyle name="Output 4 4 2" xfId="47321"/>
    <cellStyle name="Output 4 4 2 2" xfId="47322"/>
    <cellStyle name="Output 4 4 3" xfId="47323"/>
    <cellStyle name="Output 4 5" xfId="47324"/>
    <cellStyle name="Output 4 5 2" xfId="47325"/>
    <cellStyle name="Output 5" xfId="2298"/>
    <cellStyle name="Output 5 2" xfId="2299"/>
    <cellStyle name="Output 5 2 2" xfId="47326"/>
    <cellStyle name="Output 5 2 2 2" xfId="47327"/>
    <cellStyle name="Output 5 2 3" xfId="47328"/>
    <cellStyle name="Output 5 3" xfId="2300"/>
    <cellStyle name="Output 5 3 2" xfId="47329"/>
    <cellStyle name="Output 5 3 2 2" xfId="47330"/>
    <cellStyle name="Output 5 3 3" xfId="47331"/>
    <cellStyle name="Output 5 4" xfId="47332"/>
    <cellStyle name="Output 5 4 2" xfId="47333"/>
    <cellStyle name="Output 5 4 2 2" xfId="47334"/>
    <cellStyle name="Output 5 4 3" xfId="47335"/>
    <cellStyle name="Output 5 5" xfId="47336"/>
    <cellStyle name="Output 5 5 2" xfId="47337"/>
    <cellStyle name="Output 6" xfId="2301"/>
    <cellStyle name="Output 6 2" xfId="47338"/>
    <cellStyle name="Output 6 2 2" xfId="47339"/>
    <cellStyle name="Output 6 3" xfId="47340"/>
    <cellStyle name="Output 7" xfId="2302"/>
    <cellStyle name="Output 7 2" xfId="47341"/>
    <cellStyle name="Output 7 2 2" xfId="47342"/>
    <cellStyle name="Output 7 3" xfId="47343"/>
    <cellStyle name="Output 8" xfId="2303"/>
    <cellStyle name="Output 8 2" xfId="47344"/>
    <cellStyle name="Output 8 2 2" xfId="47345"/>
    <cellStyle name="Output 8 3" xfId="47346"/>
    <cellStyle name="Output 9" xfId="47347"/>
    <cellStyle name="Output 9 2" xfId="47348"/>
    <cellStyle name="Page Number" xfId="2304"/>
    <cellStyle name="pb_page_heading_LS" xfId="2305"/>
    <cellStyle name="Percent_RS_Lianozovo-Samara_9m01" xfId="2306"/>
    <cellStyle name="Percent1" xfId="2307"/>
    <cellStyle name="Piug" xfId="2308"/>
    <cellStyle name="Plug" xfId="2309"/>
    <cellStyle name="Price_Body" xfId="2310"/>
    <cellStyle name="prochrek" xfId="2311"/>
    <cellStyle name="prochrek 2" xfId="2312"/>
    <cellStyle name="prochrek 2 2" xfId="47349"/>
    <cellStyle name="prochrek 3" xfId="47350"/>
    <cellStyle name="Protected" xfId="2313"/>
    <cellStyle name="Protected 10" xfId="2314"/>
    <cellStyle name="Protected 11" xfId="2315"/>
    <cellStyle name="Protected 12" xfId="2316"/>
    <cellStyle name="Protected 13" xfId="2317"/>
    <cellStyle name="Protected 2" xfId="2318"/>
    <cellStyle name="Protected 2 2" xfId="2319"/>
    <cellStyle name="Protected 2 2 2" xfId="2320"/>
    <cellStyle name="Protected 2 2 2 2" xfId="47351"/>
    <cellStyle name="Protected 2 2 2 2 2" xfId="47352"/>
    <cellStyle name="Protected 2 2 2 3" xfId="47353"/>
    <cellStyle name="Protected 2 2 3" xfId="2321"/>
    <cellStyle name="Protected 2 2 3 2" xfId="47354"/>
    <cellStyle name="Protected 2 2 3 2 2" xfId="47355"/>
    <cellStyle name="Protected 2 2 3 3" xfId="47356"/>
    <cellStyle name="Protected 2 2 4" xfId="2322"/>
    <cellStyle name="Protected 2 2 4 2" xfId="47357"/>
    <cellStyle name="Protected 2 2 5" xfId="2323"/>
    <cellStyle name="Protected 2 2 6" xfId="2324"/>
    <cellStyle name="Protected 2 2 7" xfId="2325"/>
    <cellStyle name="Protected 2 2 8" xfId="2326"/>
    <cellStyle name="Protected 2 3" xfId="2327"/>
    <cellStyle name="Protected 2 3 2" xfId="47358"/>
    <cellStyle name="Protected 2 3 2 2" xfId="47359"/>
    <cellStyle name="Protected 2 3 3" xfId="47360"/>
    <cellStyle name="Protected 2 4" xfId="2328"/>
    <cellStyle name="Protected 2 4 2" xfId="47361"/>
    <cellStyle name="Protected 2 4 2 2" xfId="47362"/>
    <cellStyle name="Protected 2 4 3" xfId="47363"/>
    <cellStyle name="Protected 2 5" xfId="2329"/>
    <cellStyle name="Protected 2 5 2" xfId="47364"/>
    <cellStyle name="Protected 2 6" xfId="2330"/>
    <cellStyle name="Protected 2 7" xfId="2331"/>
    <cellStyle name="Protected 2 8" xfId="2332"/>
    <cellStyle name="Protected 2 9" xfId="2333"/>
    <cellStyle name="Protected 3" xfId="2334"/>
    <cellStyle name="Protected 3 2" xfId="2335"/>
    <cellStyle name="Protected 3 2 2" xfId="2336"/>
    <cellStyle name="Protected 3 2 2 2" xfId="47365"/>
    <cellStyle name="Protected 3 2 2 2 2" xfId="47366"/>
    <cellStyle name="Protected 3 2 2 3" xfId="47367"/>
    <cellStyle name="Protected 3 2 3" xfId="2337"/>
    <cellStyle name="Protected 3 2 3 2" xfId="47368"/>
    <cellStyle name="Protected 3 2 3 2 2" xfId="47369"/>
    <cellStyle name="Protected 3 2 3 3" xfId="47370"/>
    <cellStyle name="Protected 3 2 4" xfId="2338"/>
    <cellStyle name="Protected 3 2 4 2" xfId="47371"/>
    <cellStyle name="Protected 3 2 5" xfId="2339"/>
    <cellStyle name="Protected 3 2 6" xfId="2340"/>
    <cellStyle name="Protected 3 2 7" xfId="2341"/>
    <cellStyle name="Protected 3 2 8" xfId="2342"/>
    <cellStyle name="Protected 3 3" xfId="2343"/>
    <cellStyle name="Protected 3 3 2" xfId="47372"/>
    <cellStyle name="Protected 3 3 2 2" xfId="47373"/>
    <cellStyle name="Protected 3 3 3" xfId="47374"/>
    <cellStyle name="Protected 3 4" xfId="2344"/>
    <cellStyle name="Protected 3 4 2" xfId="47375"/>
    <cellStyle name="Protected 3 4 2 2" xfId="47376"/>
    <cellStyle name="Protected 3 4 3" xfId="47377"/>
    <cellStyle name="Protected 3 5" xfId="2345"/>
    <cellStyle name="Protected 3 5 2" xfId="47378"/>
    <cellStyle name="Protected 3 6" xfId="2346"/>
    <cellStyle name="Protected 3 7" xfId="2347"/>
    <cellStyle name="Protected 3 8" xfId="2348"/>
    <cellStyle name="Protected 3 9" xfId="2349"/>
    <cellStyle name="Protected 4" xfId="2350"/>
    <cellStyle name="Protected 4 2" xfId="2351"/>
    <cellStyle name="Protected 4 2 2" xfId="47379"/>
    <cellStyle name="Protected 4 2 2 2" xfId="47380"/>
    <cellStyle name="Protected 4 2 3" xfId="47381"/>
    <cellStyle name="Protected 4 3" xfId="2352"/>
    <cellStyle name="Protected 4 3 2" xfId="47382"/>
    <cellStyle name="Protected 4 3 2 2" xfId="47383"/>
    <cellStyle name="Protected 4 3 3" xfId="47384"/>
    <cellStyle name="Protected 4 4" xfId="2353"/>
    <cellStyle name="Protected 4 4 2" xfId="47385"/>
    <cellStyle name="Protected 4 4 2 2" xfId="47386"/>
    <cellStyle name="Protected 4 4 3" xfId="47387"/>
    <cellStyle name="Protected 4 5" xfId="2354"/>
    <cellStyle name="Protected 4 5 2" xfId="47388"/>
    <cellStyle name="Protected 4 6" xfId="2355"/>
    <cellStyle name="Protected 4 7" xfId="2356"/>
    <cellStyle name="Protected 4 8" xfId="2357"/>
    <cellStyle name="Protected 5" xfId="2358"/>
    <cellStyle name="Protected 5 2" xfId="2359"/>
    <cellStyle name="Protected 5 2 2" xfId="47389"/>
    <cellStyle name="Protected 5 2 2 2" xfId="47390"/>
    <cellStyle name="Protected 5 2 3" xfId="47391"/>
    <cellStyle name="Protected 5 3" xfId="2360"/>
    <cellStyle name="Protected 5 3 2" xfId="47392"/>
    <cellStyle name="Protected 5 3 2 2" xfId="47393"/>
    <cellStyle name="Protected 5 3 3" xfId="47394"/>
    <cellStyle name="Protected 5 4" xfId="2361"/>
    <cellStyle name="Protected 5 4 2" xfId="47395"/>
    <cellStyle name="Protected 5 5" xfId="2362"/>
    <cellStyle name="Protected 5 6" xfId="2363"/>
    <cellStyle name="Protected 5 7" xfId="2364"/>
    <cellStyle name="Protected 5 8" xfId="2365"/>
    <cellStyle name="Protected 6" xfId="2366"/>
    <cellStyle name="Protected 6 2" xfId="47396"/>
    <cellStyle name="Protected 6 2 2" xfId="47397"/>
    <cellStyle name="Protected 6 3" xfId="47398"/>
    <cellStyle name="Protected 7" xfId="2367"/>
    <cellStyle name="Protected 7 2" xfId="47399"/>
    <cellStyle name="Protected 7 2 2" xfId="47400"/>
    <cellStyle name="Protected 7 3" xfId="47401"/>
    <cellStyle name="Protected 8" xfId="2368"/>
    <cellStyle name="Protected 9" xfId="2369"/>
    <cellStyle name="S0" xfId="2370"/>
    <cellStyle name="S0 2" xfId="2371"/>
    <cellStyle name="S0 3" xfId="2372"/>
    <cellStyle name="S1" xfId="2373"/>
    <cellStyle name="S1 2" xfId="2374"/>
    <cellStyle name="S1 3" xfId="2375"/>
    <cellStyle name="S10" xfId="2376"/>
    <cellStyle name="S10 2" xfId="2377"/>
    <cellStyle name="S11" xfId="2378"/>
    <cellStyle name="S11 2" xfId="2379"/>
    <cellStyle name="S12" xfId="2380"/>
    <cellStyle name="S12 2" xfId="2381"/>
    <cellStyle name="S13" xfId="2382"/>
    <cellStyle name="S13 2" xfId="2383"/>
    <cellStyle name="S14" xfId="2384"/>
    <cellStyle name="S14 2" xfId="2385"/>
    <cellStyle name="S15" xfId="2386"/>
    <cellStyle name="S15 2" xfId="2387"/>
    <cellStyle name="S16" xfId="2388"/>
    <cellStyle name="S16 2" xfId="2389"/>
    <cellStyle name="S17" xfId="2390"/>
    <cellStyle name="S17 2" xfId="2391"/>
    <cellStyle name="S18" xfId="2392"/>
    <cellStyle name="S18 2" xfId="2393"/>
    <cellStyle name="S19" xfId="2394"/>
    <cellStyle name="S19 2" xfId="2395"/>
    <cellStyle name="S2" xfId="2396"/>
    <cellStyle name="S2 2" xfId="2397"/>
    <cellStyle name="S2 3" xfId="2398"/>
    <cellStyle name="S20" xfId="2399"/>
    <cellStyle name="S20 2" xfId="2400"/>
    <cellStyle name="S21" xfId="2401"/>
    <cellStyle name="S22" xfId="2402"/>
    <cellStyle name="S23" xfId="2403"/>
    <cellStyle name="S23 10" xfId="2404"/>
    <cellStyle name="S23 11" xfId="2405"/>
    <cellStyle name="S23 12" xfId="2406"/>
    <cellStyle name="S23 13" xfId="2407"/>
    <cellStyle name="S23 14" xfId="2408"/>
    <cellStyle name="S23 15" xfId="2409"/>
    <cellStyle name="S23 2" xfId="2410"/>
    <cellStyle name="S23 2 10" xfId="2411"/>
    <cellStyle name="S23 2 11" xfId="2412"/>
    <cellStyle name="S23 2 12" xfId="2413"/>
    <cellStyle name="S23 2 13" xfId="2414"/>
    <cellStyle name="S23 2 14" xfId="2415"/>
    <cellStyle name="S23 2 2" xfId="2416"/>
    <cellStyle name="S23 2 2 10" xfId="2417"/>
    <cellStyle name="S23 2 2 11" xfId="2418"/>
    <cellStyle name="S23 2 2 12" xfId="2419"/>
    <cellStyle name="S23 2 2 13" xfId="2420"/>
    <cellStyle name="S23 2 2 2" xfId="2421"/>
    <cellStyle name="S23 2 2 2 10" xfId="2422"/>
    <cellStyle name="S23 2 2 2 11" xfId="2423"/>
    <cellStyle name="S23 2 2 2 12" xfId="2424"/>
    <cellStyle name="S23 2 2 2 2" xfId="2425"/>
    <cellStyle name="S23 2 2 2 2 2" xfId="47402"/>
    <cellStyle name="S23 2 2 2 2 2 2" xfId="47403"/>
    <cellStyle name="S23 2 2 2 2 2 2 2" xfId="47404"/>
    <cellStyle name="S23 2 2 2 2 2 3" xfId="47405"/>
    <cellStyle name="S23 2 2 2 2 3" xfId="47406"/>
    <cellStyle name="S23 2 2 2 2 3 2" xfId="47407"/>
    <cellStyle name="S23 2 2 2 2 4" xfId="47408"/>
    <cellStyle name="S23 2 2 2 3" xfId="2426"/>
    <cellStyle name="S23 2 2 2 3 2" xfId="47409"/>
    <cellStyle name="S23 2 2 2 3 2 2" xfId="47410"/>
    <cellStyle name="S23 2 2 2 3 2 2 2" xfId="47411"/>
    <cellStyle name="S23 2 2 2 3 2 3" xfId="47412"/>
    <cellStyle name="S23 2 2 2 3 3" xfId="47413"/>
    <cellStyle name="S23 2 2 2 3 3 2" xfId="47414"/>
    <cellStyle name="S23 2 2 2 3 4" xfId="47415"/>
    <cellStyle name="S23 2 2 2 4" xfId="2427"/>
    <cellStyle name="S23 2 2 2 4 2" xfId="47416"/>
    <cellStyle name="S23 2 2 2 4 2 2" xfId="47417"/>
    <cellStyle name="S23 2 2 2 4 3" xfId="47418"/>
    <cellStyle name="S23 2 2 2 5" xfId="2428"/>
    <cellStyle name="S23 2 2 2 5 2" xfId="47419"/>
    <cellStyle name="S23 2 2 2 6" xfId="2429"/>
    <cellStyle name="S23 2 2 2 7" xfId="2430"/>
    <cellStyle name="S23 2 2 2 8" xfId="2431"/>
    <cellStyle name="S23 2 2 2 9" xfId="2432"/>
    <cellStyle name="S23 2 2 3" xfId="2433"/>
    <cellStyle name="S23 2 2 3 2" xfId="47420"/>
    <cellStyle name="S23 2 2 3 2 2" xfId="47421"/>
    <cellStyle name="S23 2 2 3 2 2 2" xfId="47422"/>
    <cellStyle name="S23 2 2 3 2 3" xfId="47423"/>
    <cellStyle name="S23 2 2 3 3" xfId="47424"/>
    <cellStyle name="S23 2 2 3 3 2" xfId="47425"/>
    <cellStyle name="S23 2 2 3 4" xfId="47426"/>
    <cellStyle name="S23 2 2 4" xfId="2434"/>
    <cellStyle name="S23 2 2 4 2" xfId="47427"/>
    <cellStyle name="S23 2 2 4 2 2" xfId="47428"/>
    <cellStyle name="S23 2 2 4 2 2 2" xfId="47429"/>
    <cellStyle name="S23 2 2 4 2 3" xfId="47430"/>
    <cellStyle name="S23 2 2 4 3" xfId="47431"/>
    <cellStyle name="S23 2 2 4 3 2" xfId="47432"/>
    <cellStyle name="S23 2 2 4 4" xfId="47433"/>
    <cellStyle name="S23 2 2 5" xfId="2435"/>
    <cellStyle name="S23 2 2 5 2" xfId="47434"/>
    <cellStyle name="S23 2 2 5 2 2" xfId="47435"/>
    <cellStyle name="S23 2 2 5 3" xfId="47436"/>
    <cellStyle name="S23 2 2 6" xfId="2436"/>
    <cellStyle name="S23 2 2 6 2" xfId="47437"/>
    <cellStyle name="S23 2 2 7" xfId="2437"/>
    <cellStyle name="S23 2 2 8" xfId="2438"/>
    <cellStyle name="S23 2 2 9" xfId="2439"/>
    <cellStyle name="S23 2 3" xfId="2440"/>
    <cellStyle name="S23 2 3 10" xfId="2441"/>
    <cellStyle name="S23 2 3 11" xfId="2442"/>
    <cellStyle name="S23 2 3 12" xfId="2443"/>
    <cellStyle name="S23 2 3 2" xfId="2444"/>
    <cellStyle name="S23 2 3 2 2" xfId="47438"/>
    <cellStyle name="S23 2 3 2 2 2" xfId="47439"/>
    <cellStyle name="S23 2 3 2 2 2 2" xfId="47440"/>
    <cellStyle name="S23 2 3 2 2 3" xfId="47441"/>
    <cellStyle name="S23 2 3 2 3" xfId="47442"/>
    <cellStyle name="S23 2 3 2 3 2" xfId="47443"/>
    <cellStyle name="S23 2 3 2 4" xfId="47444"/>
    <cellStyle name="S23 2 3 3" xfId="2445"/>
    <cellStyle name="S23 2 3 3 2" xfId="47445"/>
    <cellStyle name="S23 2 3 3 2 2" xfId="47446"/>
    <cellStyle name="S23 2 3 3 2 2 2" xfId="47447"/>
    <cellStyle name="S23 2 3 3 2 3" xfId="47448"/>
    <cellStyle name="S23 2 3 3 3" xfId="47449"/>
    <cellStyle name="S23 2 3 3 3 2" xfId="47450"/>
    <cellStyle name="S23 2 3 3 4" xfId="47451"/>
    <cellStyle name="S23 2 3 4" xfId="2446"/>
    <cellStyle name="S23 2 3 4 2" xfId="47452"/>
    <cellStyle name="S23 2 3 4 2 2" xfId="47453"/>
    <cellStyle name="S23 2 3 4 3" xfId="47454"/>
    <cellStyle name="S23 2 3 5" xfId="2447"/>
    <cellStyle name="S23 2 3 5 2" xfId="47455"/>
    <cellStyle name="S23 2 3 6" xfId="2448"/>
    <cellStyle name="S23 2 3 7" xfId="2449"/>
    <cellStyle name="S23 2 3 8" xfId="2450"/>
    <cellStyle name="S23 2 3 9" xfId="2451"/>
    <cellStyle name="S23 2 4" xfId="2452"/>
    <cellStyle name="S23 2 4 2" xfId="47456"/>
    <cellStyle name="S23 2 4 2 2" xfId="47457"/>
    <cellStyle name="S23 2 4 2 2 2" xfId="47458"/>
    <cellStyle name="S23 2 4 2 3" xfId="47459"/>
    <cellStyle name="S23 2 4 3" xfId="47460"/>
    <cellStyle name="S23 2 4 3 2" xfId="47461"/>
    <cellStyle name="S23 2 4 4" xfId="47462"/>
    <cellStyle name="S23 2 5" xfId="2453"/>
    <cellStyle name="S23 2 5 2" xfId="47463"/>
    <cellStyle name="S23 2 5 2 2" xfId="47464"/>
    <cellStyle name="S23 2 5 2 2 2" xfId="47465"/>
    <cellStyle name="S23 2 5 2 3" xfId="47466"/>
    <cellStyle name="S23 2 5 3" xfId="47467"/>
    <cellStyle name="S23 2 5 3 2" xfId="47468"/>
    <cellStyle name="S23 2 5 4" xfId="47469"/>
    <cellStyle name="S23 2 6" xfId="2454"/>
    <cellStyle name="S23 2 6 2" xfId="47470"/>
    <cellStyle name="S23 2 6 2 2" xfId="47471"/>
    <cellStyle name="S23 2 6 3" xfId="47472"/>
    <cellStyle name="S23 2 7" xfId="2455"/>
    <cellStyle name="S23 2 7 2" xfId="47473"/>
    <cellStyle name="S23 2 8" xfId="2456"/>
    <cellStyle name="S23 2 9" xfId="2457"/>
    <cellStyle name="S23 3" xfId="2458"/>
    <cellStyle name="S23 3 10" xfId="2459"/>
    <cellStyle name="S23 3 11" xfId="2460"/>
    <cellStyle name="S23 3 12" xfId="2461"/>
    <cellStyle name="S23 3 13" xfId="2462"/>
    <cellStyle name="S23 3 2" xfId="2463"/>
    <cellStyle name="S23 3 2 10" xfId="2464"/>
    <cellStyle name="S23 3 2 11" xfId="2465"/>
    <cellStyle name="S23 3 2 12" xfId="2466"/>
    <cellStyle name="S23 3 2 2" xfId="2467"/>
    <cellStyle name="S23 3 2 2 2" xfId="47474"/>
    <cellStyle name="S23 3 2 2 2 2" xfId="47475"/>
    <cellStyle name="S23 3 2 2 2 2 2" xfId="47476"/>
    <cellStyle name="S23 3 2 2 2 3" xfId="47477"/>
    <cellStyle name="S23 3 2 2 3" xfId="47478"/>
    <cellStyle name="S23 3 2 2 3 2" xfId="47479"/>
    <cellStyle name="S23 3 2 2 4" xfId="47480"/>
    <cellStyle name="S23 3 2 3" xfId="2468"/>
    <cellStyle name="S23 3 2 3 2" xfId="47481"/>
    <cellStyle name="S23 3 2 3 2 2" xfId="47482"/>
    <cellStyle name="S23 3 2 3 2 2 2" xfId="47483"/>
    <cellStyle name="S23 3 2 3 2 3" xfId="47484"/>
    <cellStyle name="S23 3 2 3 3" xfId="47485"/>
    <cellStyle name="S23 3 2 3 3 2" xfId="47486"/>
    <cellStyle name="S23 3 2 3 4" xfId="47487"/>
    <cellStyle name="S23 3 2 4" xfId="2469"/>
    <cellStyle name="S23 3 2 4 2" xfId="47488"/>
    <cellStyle name="S23 3 2 4 2 2" xfId="47489"/>
    <cellStyle name="S23 3 2 4 3" xfId="47490"/>
    <cellStyle name="S23 3 2 5" xfId="2470"/>
    <cellStyle name="S23 3 2 5 2" xfId="47491"/>
    <cellStyle name="S23 3 2 6" xfId="2471"/>
    <cellStyle name="S23 3 2 7" xfId="2472"/>
    <cellStyle name="S23 3 2 8" xfId="2473"/>
    <cellStyle name="S23 3 2 9" xfId="2474"/>
    <cellStyle name="S23 3 3" xfId="2475"/>
    <cellStyle name="S23 3 3 2" xfId="47492"/>
    <cellStyle name="S23 3 3 2 2" xfId="47493"/>
    <cellStyle name="S23 3 3 2 2 2" xfId="47494"/>
    <cellStyle name="S23 3 3 2 3" xfId="47495"/>
    <cellStyle name="S23 3 3 3" xfId="47496"/>
    <cellStyle name="S23 3 3 3 2" xfId="47497"/>
    <cellStyle name="S23 3 3 4" xfId="47498"/>
    <cellStyle name="S23 3 4" xfId="2476"/>
    <cellStyle name="S23 3 4 2" xfId="47499"/>
    <cellStyle name="S23 3 4 2 2" xfId="47500"/>
    <cellStyle name="S23 3 4 2 2 2" xfId="47501"/>
    <cellStyle name="S23 3 4 2 3" xfId="47502"/>
    <cellStyle name="S23 3 4 3" xfId="47503"/>
    <cellStyle name="S23 3 4 3 2" xfId="47504"/>
    <cellStyle name="S23 3 4 4" xfId="47505"/>
    <cellStyle name="S23 3 5" xfId="2477"/>
    <cellStyle name="S23 3 5 2" xfId="47506"/>
    <cellStyle name="S23 3 5 2 2" xfId="47507"/>
    <cellStyle name="S23 3 5 3" xfId="47508"/>
    <cellStyle name="S23 3 6" xfId="2478"/>
    <cellStyle name="S23 3 6 2" xfId="47509"/>
    <cellStyle name="S23 3 7" xfId="2479"/>
    <cellStyle name="S23 3 8" xfId="2480"/>
    <cellStyle name="S23 3 9" xfId="2481"/>
    <cellStyle name="S23 4" xfId="2482"/>
    <cellStyle name="S23 4 10" xfId="2483"/>
    <cellStyle name="S23 4 11" xfId="2484"/>
    <cellStyle name="S23 4 12" xfId="2485"/>
    <cellStyle name="S23 4 2" xfId="2486"/>
    <cellStyle name="S23 4 2 2" xfId="47510"/>
    <cellStyle name="S23 4 2 2 2" xfId="47511"/>
    <cellStyle name="S23 4 2 2 2 2" xfId="47512"/>
    <cellStyle name="S23 4 2 2 3" xfId="47513"/>
    <cellStyle name="S23 4 2 3" xfId="47514"/>
    <cellStyle name="S23 4 2 3 2" xfId="47515"/>
    <cellStyle name="S23 4 2 4" xfId="47516"/>
    <cellStyle name="S23 4 3" xfId="2487"/>
    <cellStyle name="S23 4 3 2" xfId="47517"/>
    <cellStyle name="S23 4 3 2 2" xfId="47518"/>
    <cellStyle name="S23 4 3 2 2 2" xfId="47519"/>
    <cellStyle name="S23 4 3 2 3" xfId="47520"/>
    <cellStyle name="S23 4 3 3" xfId="47521"/>
    <cellStyle name="S23 4 3 3 2" xfId="47522"/>
    <cellStyle name="S23 4 3 4" xfId="47523"/>
    <cellStyle name="S23 4 4" xfId="2488"/>
    <cellStyle name="S23 4 4 2" xfId="47524"/>
    <cellStyle name="S23 4 4 2 2" xfId="47525"/>
    <cellStyle name="S23 4 4 3" xfId="47526"/>
    <cellStyle name="S23 4 5" xfId="2489"/>
    <cellStyle name="S23 4 5 2" xfId="47527"/>
    <cellStyle name="S23 4 6" xfId="2490"/>
    <cellStyle name="S23 4 7" xfId="2491"/>
    <cellStyle name="S23 4 8" xfId="2492"/>
    <cellStyle name="S23 4 9" xfId="2493"/>
    <cellStyle name="S23 5" xfId="2494"/>
    <cellStyle name="S23 5 2" xfId="47528"/>
    <cellStyle name="S23 5 2 2" xfId="47529"/>
    <cellStyle name="S23 5 2 2 2" xfId="47530"/>
    <cellStyle name="S23 5 2 3" xfId="47531"/>
    <cellStyle name="S23 5 3" xfId="47532"/>
    <cellStyle name="S23 5 3 2" xfId="47533"/>
    <cellStyle name="S23 5 4" xfId="47534"/>
    <cellStyle name="S23 6" xfId="2495"/>
    <cellStyle name="S23 6 2" xfId="47535"/>
    <cellStyle name="S23 6 2 2" xfId="47536"/>
    <cellStyle name="S23 6 2 2 2" xfId="47537"/>
    <cellStyle name="S23 6 2 3" xfId="47538"/>
    <cellStyle name="S23 6 3" xfId="47539"/>
    <cellStyle name="S23 6 3 2" xfId="47540"/>
    <cellStyle name="S23 6 4" xfId="47541"/>
    <cellStyle name="S23 7" xfId="2496"/>
    <cellStyle name="S23 7 2" xfId="47542"/>
    <cellStyle name="S23 7 2 2" xfId="47543"/>
    <cellStyle name="S23 7 3" xfId="47544"/>
    <cellStyle name="S23 8" xfId="2497"/>
    <cellStyle name="S23 8 2" xfId="47545"/>
    <cellStyle name="S23 9" xfId="2498"/>
    <cellStyle name="S24" xfId="2499"/>
    <cellStyle name="S24 10" xfId="2500"/>
    <cellStyle name="S24 11" xfId="2501"/>
    <cellStyle name="S24 12" xfId="2502"/>
    <cellStyle name="S24 2" xfId="2503"/>
    <cellStyle name="S24 2 10" xfId="2504"/>
    <cellStyle name="S24 2 11" xfId="2505"/>
    <cellStyle name="S24 2 2" xfId="2506"/>
    <cellStyle name="S24 2 2 2" xfId="2507"/>
    <cellStyle name="S24 2 2 2 2" xfId="2508"/>
    <cellStyle name="S24 2 2 2 2 2" xfId="47546"/>
    <cellStyle name="S24 2 2 2 2 2 2" xfId="47547"/>
    <cellStyle name="S24 2 2 2 2 3" xfId="47548"/>
    <cellStyle name="S24 2 2 2 3" xfId="2509"/>
    <cellStyle name="S24 2 2 2 3 2" xfId="47549"/>
    <cellStyle name="S24 2 2 2 3 2 2" xfId="47550"/>
    <cellStyle name="S24 2 2 2 3 3" xfId="47551"/>
    <cellStyle name="S24 2 2 2 4" xfId="2510"/>
    <cellStyle name="S24 2 2 2 4 2" xfId="47552"/>
    <cellStyle name="S24 2 2 2 5" xfId="2511"/>
    <cellStyle name="S24 2 2 2 6" xfId="2512"/>
    <cellStyle name="S24 2 2 2 7" xfId="2513"/>
    <cellStyle name="S24 2 2 2 8" xfId="2514"/>
    <cellStyle name="S24 2 2 3" xfId="2515"/>
    <cellStyle name="S24 2 2 3 2" xfId="47553"/>
    <cellStyle name="S24 2 2 3 2 2" xfId="47554"/>
    <cellStyle name="S24 2 2 3 3" xfId="47555"/>
    <cellStyle name="S24 2 2 4" xfId="2516"/>
    <cellStyle name="S24 2 2 4 2" xfId="47556"/>
    <cellStyle name="S24 2 2 4 2 2" xfId="47557"/>
    <cellStyle name="S24 2 2 4 3" xfId="47558"/>
    <cellStyle name="S24 2 2 5" xfId="2517"/>
    <cellStyle name="S24 2 2 5 2" xfId="47559"/>
    <cellStyle name="S24 2 2 6" xfId="2518"/>
    <cellStyle name="S24 2 2 7" xfId="2519"/>
    <cellStyle name="S24 2 2 8" xfId="2520"/>
    <cellStyle name="S24 2 2 9" xfId="2521"/>
    <cellStyle name="S24 2 3" xfId="2522"/>
    <cellStyle name="S24 2 3 2" xfId="2523"/>
    <cellStyle name="S24 2 3 2 2" xfId="2524"/>
    <cellStyle name="S24 2 3 2 2 2" xfId="47560"/>
    <cellStyle name="S24 2 3 2 2 2 2" xfId="47561"/>
    <cellStyle name="S24 2 3 2 2 3" xfId="47562"/>
    <cellStyle name="S24 2 3 2 3" xfId="2525"/>
    <cellStyle name="S24 2 3 2 3 2" xfId="47563"/>
    <cellStyle name="S24 2 3 2 3 2 2" xfId="47564"/>
    <cellStyle name="S24 2 3 2 3 3" xfId="47565"/>
    <cellStyle name="S24 2 3 2 4" xfId="2526"/>
    <cellStyle name="S24 2 3 2 4 2" xfId="47566"/>
    <cellStyle name="S24 2 3 2 5" xfId="2527"/>
    <cellStyle name="S24 2 3 2 6" xfId="2528"/>
    <cellStyle name="S24 2 3 2 7" xfId="2529"/>
    <cellStyle name="S24 2 3 2 8" xfId="2530"/>
    <cellStyle name="S24 2 3 3" xfId="2531"/>
    <cellStyle name="S24 2 3 3 2" xfId="47567"/>
    <cellStyle name="S24 2 3 3 2 2" xfId="47568"/>
    <cellStyle name="S24 2 3 3 3" xfId="47569"/>
    <cellStyle name="S24 2 3 4" xfId="2532"/>
    <cellStyle name="S24 2 3 4 2" xfId="47570"/>
    <cellStyle name="S24 2 3 4 2 2" xfId="47571"/>
    <cellStyle name="S24 2 3 4 3" xfId="47572"/>
    <cellStyle name="S24 2 3 5" xfId="2533"/>
    <cellStyle name="S24 2 3 5 2" xfId="47573"/>
    <cellStyle name="S24 2 3 6" xfId="2534"/>
    <cellStyle name="S24 2 3 7" xfId="2535"/>
    <cellStyle name="S24 2 3 8" xfId="2536"/>
    <cellStyle name="S24 2 3 9" xfId="2537"/>
    <cellStyle name="S24 2 4" xfId="2538"/>
    <cellStyle name="S24 2 4 2" xfId="2539"/>
    <cellStyle name="S24 2 4 2 2" xfId="47574"/>
    <cellStyle name="S24 2 4 2 2 2" xfId="47575"/>
    <cellStyle name="S24 2 4 2 3" xfId="47576"/>
    <cellStyle name="S24 2 4 3" xfId="2540"/>
    <cellStyle name="S24 2 4 3 2" xfId="47577"/>
    <cellStyle name="S24 2 4 3 2 2" xfId="47578"/>
    <cellStyle name="S24 2 4 3 3" xfId="47579"/>
    <cellStyle name="S24 2 4 4" xfId="2541"/>
    <cellStyle name="S24 2 4 4 2" xfId="47580"/>
    <cellStyle name="S24 2 4 5" xfId="2542"/>
    <cellStyle name="S24 2 4 6" xfId="2543"/>
    <cellStyle name="S24 2 4 7" xfId="2544"/>
    <cellStyle name="S24 2 4 8" xfId="2545"/>
    <cellStyle name="S24 2 5" xfId="2546"/>
    <cellStyle name="S24 2 5 2" xfId="47581"/>
    <cellStyle name="S24 2 5 2 2" xfId="47582"/>
    <cellStyle name="S24 2 5 3" xfId="47583"/>
    <cellStyle name="S24 2 6" xfId="2547"/>
    <cellStyle name="S24 2 6 2" xfId="47584"/>
    <cellStyle name="S24 2 6 2 2" xfId="47585"/>
    <cellStyle name="S24 2 6 3" xfId="47586"/>
    <cellStyle name="S24 2 7" xfId="2548"/>
    <cellStyle name="S24 2 7 2" xfId="47587"/>
    <cellStyle name="S24 2 8" xfId="2549"/>
    <cellStyle name="S24 2 9" xfId="2550"/>
    <cellStyle name="S24 3" xfId="2551"/>
    <cellStyle name="S24 3 2" xfId="2552"/>
    <cellStyle name="S24 3 2 2" xfId="2553"/>
    <cellStyle name="S24 3 2 2 2" xfId="47588"/>
    <cellStyle name="S24 3 2 2 2 2" xfId="47589"/>
    <cellStyle name="S24 3 2 2 3" xfId="47590"/>
    <cellStyle name="S24 3 2 3" xfId="2554"/>
    <cellStyle name="S24 3 2 3 2" xfId="47591"/>
    <cellStyle name="S24 3 2 3 2 2" xfId="47592"/>
    <cellStyle name="S24 3 2 3 3" xfId="47593"/>
    <cellStyle name="S24 3 2 4" xfId="2555"/>
    <cellStyle name="S24 3 2 4 2" xfId="47594"/>
    <cellStyle name="S24 3 2 5" xfId="2556"/>
    <cellStyle name="S24 3 2 6" xfId="2557"/>
    <cellStyle name="S24 3 2 7" xfId="2558"/>
    <cellStyle name="S24 3 2 8" xfId="2559"/>
    <cellStyle name="S24 3 3" xfId="2560"/>
    <cellStyle name="S24 3 3 2" xfId="47595"/>
    <cellStyle name="S24 3 3 2 2" xfId="47596"/>
    <cellStyle name="S24 3 3 3" xfId="47597"/>
    <cellStyle name="S24 3 4" xfId="2561"/>
    <cellStyle name="S24 3 4 2" xfId="47598"/>
    <cellStyle name="S24 3 4 2 2" xfId="47599"/>
    <cellStyle name="S24 3 4 3" xfId="47600"/>
    <cellStyle name="S24 3 5" xfId="2562"/>
    <cellStyle name="S24 3 5 2" xfId="47601"/>
    <cellStyle name="S24 3 6" xfId="2563"/>
    <cellStyle name="S24 3 7" xfId="2564"/>
    <cellStyle name="S24 3 8" xfId="2565"/>
    <cellStyle name="S24 3 9" xfId="2566"/>
    <cellStyle name="S24 4" xfId="2567"/>
    <cellStyle name="S24 4 2" xfId="2568"/>
    <cellStyle name="S24 4 2 2" xfId="2569"/>
    <cellStyle name="S24 4 2 2 2" xfId="47602"/>
    <cellStyle name="S24 4 2 2 2 2" xfId="47603"/>
    <cellStyle name="S24 4 2 2 3" xfId="47604"/>
    <cellStyle name="S24 4 2 3" xfId="2570"/>
    <cellStyle name="S24 4 2 3 2" xfId="47605"/>
    <cellStyle name="S24 4 2 3 2 2" xfId="47606"/>
    <cellStyle name="S24 4 2 3 3" xfId="47607"/>
    <cellStyle name="S24 4 2 4" xfId="2571"/>
    <cellStyle name="S24 4 2 4 2" xfId="47608"/>
    <cellStyle name="S24 4 2 5" xfId="2572"/>
    <cellStyle name="S24 4 2 6" xfId="2573"/>
    <cellStyle name="S24 4 2 7" xfId="2574"/>
    <cellStyle name="S24 4 2 8" xfId="2575"/>
    <cellStyle name="S24 4 3" xfId="2576"/>
    <cellStyle name="S24 4 3 2" xfId="47609"/>
    <cellStyle name="S24 4 3 2 2" xfId="47610"/>
    <cellStyle name="S24 4 3 3" xfId="47611"/>
    <cellStyle name="S24 4 4" xfId="2577"/>
    <cellStyle name="S24 4 4 2" xfId="47612"/>
    <cellStyle name="S24 4 4 2 2" xfId="47613"/>
    <cellStyle name="S24 4 4 3" xfId="47614"/>
    <cellStyle name="S24 4 5" xfId="2578"/>
    <cellStyle name="S24 4 5 2" xfId="47615"/>
    <cellStyle name="S24 4 6" xfId="2579"/>
    <cellStyle name="S24 4 7" xfId="2580"/>
    <cellStyle name="S24 4 8" xfId="2581"/>
    <cellStyle name="S24 4 9" xfId="2582"/>
    <cellStyle name="S24 5" xfId="2583"/>
    <cellStyle name="S24 5 2" xfId="2584"/>
    <cellStyle name="S24 5 2 2" xfId="47616"/>
    <cellStyle name="S24 5 2 2 2" xfId="47617"/>
    <cellStyle name="S24 5 2 3" xfId="47618"/>
    <cellStyle name="S24 5 3" xfId="2585"/>
    <cellStyle name="S24 5 3 2" xfId="47619"/>
    <cellStyle name="S24 5 3 2 2" xfId="47620"/>
    <cellStyle name="S24 5 3 3" xfId="47621"/>
    <cellStyle name="S24 5 4" xfId="2586"/>
    <cellStyle name="S24 5 4 2" xfId="47622"/>
    <cellStyle name="S24 5 5" xfId="2587"/>
    <cellStyle name="S24 5 6" xfId="2588"/>
    <cellStyle name="S24 5 7" xfId="2589"/>
    <cellStyle name="S24 5 8" xfId="2590"/>
    <cellStyle name="S24 6" xfId="2591"/>
    <cellStyle name="S24 6 2" xfId="47623"/>
    <cellStyle name="S24 6 2 2" xfId="47624"/>
    <cellStyle name="S24 6 3" xfId="47625"/>
    <cellStyle name="S24 7" xfId="2592"/>
    <cellStyle name="S24 7 2" xfId="47626"/>
    <cellStyle name="S24 7 2 2" xfId="47627"/>
    <cellStyle name="S24 7 3" xfId="47628"/>
    <cellStyle name="S24 8" xfId="2593"/>
    <cellStyle name="S24 8 2" xfId="47629"/>
    <cellStyle name="S24 9" xfId="2594"/>
    <cellStyle name="S25" xfId="2595"/>
    <cellStyle name="S25 10" xfId="2596"/>
    <cellStyle name="S25 11" xfId="2597"/>
    <cellStyle name="S25 12" xfId="2598"/>
    <cellStyle name="S25 2" xfId="2599"/>
    <cellStyle name="S25 2 10" xfId="2600"/>
    <cellStyle name="S25 2 11" xfId="2601"/>
    <cellStyle name="S25 2 2" xfId="2602"/>
    <cellStyle name="S25 2 2 2" xfId="2603"/>
    <cellStyle name="S25 2 2 2 2" xfId="2604"/>
    <cellStyle name="S25 2 2 2 2 2" xfId="47630"/>
    <cellStyle name="S25 2 2 2 2 2 2" xfId="47631"/>
    <cellStyle name="S25 2 2 2 2 3" xfId="47632"/>
    <cellStyle name="S25 2 2 2 3" xfId="2605"/>
    <cellStyle name="S25 2 2 2 3 2" xfId="47633"/>
    <cellStyle name="S25 2 2 2 3 2 2" xfId="47634"/>
    <cellStyle name="S25 2 2 2 3 3" xfId="47635"/>
    <cellStyle name="S25 2 2 2 4" xfId="2606"/>
    <cellStyle name="S25 2 2 2 4 2" xfId="47636"/>
    <cellStyle name="S25 2 2 2 5" xfId="2607"/>
    <cellStyle name="S25 2 2 2 6" xfId="2608"/>
    <cellStyle name="S25 2 2 2 7" xfId="2609"/>
    <cellStyle name="S25 2 2 2 8" xfId="2610"/>
    <cellStyle name="S25 2 2 3" xfId="2611"/>
    <cellStyle name="S25 2 2 3 2" xfId="47637"/>
    <cellStyle name="S25 2 2 3 2 2" xfId="47638"/>
    <cellStyle name="S25 2 2 3 3" xfId="47639"/>
    <cellStyle name="S25 2 2 4" xfId="2612"/>
    <cellStyle name="S25 2 2 4 2" xfId="47640"/>
    <cellStyle name="S25 2 2 4 2 2" xfId="47641"/>
    <cellStyle name="S25 2 2 4 3" xfId="47642"/>
    <cellStyle name="S25 2 2 5" xfId="2613"/>
    <cellStyle name="S25 2 2 5 2" xfId="47643"/>
    <cellStyle name="S25 2 2 6" xfId="2614"/>
    <cellStyle name="S25 2 2 7" xfId="2615"/>
    <cellStyle name="S25 2 2 8" xfId="2616"/>
    <cellStyle name="S25 2 2 9" xfId="2617"/>
    <cellStyle name="S25 2 3" xfId="2618"/>
    <cellStyle name="S25 2 3 2" xfId="2619"/>
    <cellStyle name="S25 2 3 2 2" xfId="2620"/>
    <cellStyle name="S25 2 3 2 2 2" xfId="47644"/>
    <cellStyle name="S25 2 3 2 2 2 2" xfId="47645"/>
    <cellStyle name="S25 2 3 2 2 3" xfId="47646"/>
    <cellStyle name="S25 2 3 2 3" xfId="2621"/>
    <cellStyle name="S25 2 3 2 3 2" xfId="47647"/>
    <cellStyle name="S25 2 3 2 3 2 2" xfId="47648"/>
    <cellStyle name="S25 2 3 2 3 3" xfId="47649"/>
    <cellStyle name="S25 2 3 2 4" xfId="2622"/>
    <cellStyle name="S25 2 3 2 4 2" xfId="47650"/>
    <cellStyle name="S25 2 3 2 5" xfId="2623"/>
    <cellStyle name="S25 2 3 2 6" xfId="2624"/>
    <cellStyle name="S25 2 3 2 7" xfId="2625"/>
    <cellStyle name="S25 2 3 2 8" xfId="2626"/>
    <cellStyle name="S25 2 3 3" xfId="2627"/>
    <cellStyle name="S25 2 3 3 2" xfId="47651"/>
    <cellStyle name="S25 2 3 3 2 2" xfId="47652"/>
    <cellStyle name="S25 2 3 3 3" xfId="47653"/>
    <cellStyle name="S25 2 3 4" xfId="2628"/>
    <cellStyle name="S25 2 3 4 2" xfId="47654"/>
    <cellStyle name="S25 2 3 4 2 2" xfId="47655"/>
    <cellStyle name="S25 2 3 4 3" xfId="47656"/>
    <cellStyle name="S25 2 3 5" xfId="2629"/>
    <cellStyle name="S25 2 3 5 2" xfId="47657"/>
    <cellStyle name="S25 2 3 6" xfId="2630"/>
    <cellStyle name="S25 2 3 7" xfId="2631"/>
    <cellStyle name="S25 2 3 8" xfId="2632"/>
    <cellStyle name="S25 2 3 9" xfId="2633"/>
    <cellStyle name="S25 2 4" xfId="2634"/>
    <cellStyle name="S25 2 4 2" xfId="2635"/>
    <cellStyle name="S25 2 4 2 2" xfId="47658"/>
    <cellStyle name="S25 2 4 2 2 2" xfId="47659"/>
    <cellStyle name="S25 2 4 2 3" xfId="47660"/>
    <cellStyle name="S25 2 4 3" xfId="2636"/>
    <cellStyle name="S25 2 4 3 2" xfId="47661"/>
    <cellStyle name="S25 2 4 3 2 2" xfId="47662"/>
    <cellStyle name="S25 2 4 3 3" xfId="47663"/>
    <cellStyle name="S25 2 4 4" xfId="2637"/>
    <cellStyle name="S25 2 4 4 2" xfId="47664"/>
    <cellStyle name="S25 2 4 5" xfId="2638"/>
    <cellStyle name="S25 2 4 6" xfId="2639"/>
    <cellStyle name="S25 2 4 7" xfId="2640"/>
    <cellStyle name="S25 2 4 8" xfId="2641"/>
    <cellStyle name="S25 2 5" xfId="2642"/>
    <cellStyle name="S25 2 5 2" xfId="47665"/>
    <cellStyle name="S25 2 5 2 2" xfId="47666"/>
    <cellStyle name="S25 2 5 3" xfId="47667"/>
    <cellStyle name="S25 2 6" xfId="2643"/>
    <cellStyle name="S25 2 6 2" xfId="47668"/>
    <cellStyle name="S25 2 6 2 2" xfId="47669"/>
    <cellStyle name="S25 2 6 3" xfId="47670"/>
    <cellStyle name="S25 2 7" xfId="2644"/>
    <cellStyle name="S25 2 7 2" xfId="47671"/>
    <cellStyle name="S25 2 8" xfId="2645"/>
    <cellStyle name="S25 2 9" xfId="2646"/>
    <cellStyle name="S25 3" xfId="2647"/>
    <cellStyle name="S25 3 2" xfId="2648"/>
    <cellStyle name="S25 3 2 2" xfId="2649"/>
    <cellStyle name="S25 3 2 2 2" xfId="47672"/>
    <cellStyle name="S25 3 2 2 2 2" xfId="47673"/>
    <cellStyle name="S25 3 2 2 3" xfId="47674"/>
    <cellStyle name="S25 3 2 3" xfId="2650"/>
    <cellStyle name="S25 3 2 3 2" xfId="47675"/>
    <cellStyle name="S25 3 2 3 2 2" xfId="47676"/>
    <cellStyle name="S25 3 2 3 3" xfId="47677"/>
    <cellStyle name="S25 3 2 4" xfId="2651"/>
    <cellStyle name="S25 3 2 4 2" xfId="47678"/>
    <cellStyle name="S25 3 2 5" xfId="2652"/>
    <cellStyle name="S25 3 2 6" xfId="2653"/>
    <cellStyle name="S25 3 2 7" xfId="2654"/>
    <cellStyle name="S25 3 2 8" xfId="2655"/>
    <cellStyle name="S25 3 3" xfId="2656"/>
    <cellStyle name="S25 3 3 2" xfId="47679"/>
    <cellStyle name="S25 3 3 2 2" xfId="47680"/>
    <cellStyle name="S25 3 3 3" xfId="47681"/>
    <cellStyle name="S25 3 4" xfId="2657"/>
    <cellStyle name="S25 3 4 2" xfId="47682"/>
    <cellStyle name="S25 3 4 2 2" xfId="47683"/>
    <cellStyle name="S25 3 4 3" xfId="47684"/>
    <cellStyle name="S25 3 5" xfId="2658"/>
    <cellStyle name="S25 3 5 2" xfId="47685"/>
    <cellStyle name="S25 3 6" xfId="2659"/>
    <cellStyle name="S25 3 7" xfId="2660"/>
    <cellStyle name="S25 3 8" xfId="2661"/>
    <cellStyle name="S25 3 9" xfId="2662"/>
    <cellStyle name="S25 4" xfId="2663"/>
    <cellStyle name="S25 4 2" xfId="2664"/>
    <cellStyle name="S25 4 2 2" xfId="2665"/>
    <cellStyle name="S25 4 2 2 2" xfId="47686"/>
    <cellStyle name="S25 4 2 2 2 2" xfId="47687"/>
    <cellStyle name="S25 4 2 2 3" xfId="47688"/>
    <cellStyle name="S25 4 2 3" xfId="2666"/>
    <cellStyle name="S25 4 2 3 2" xfId="47689"/>
    <cellStyle name="S25 4 2 3 2 2" xfId="47690"/>
    <cellStyle name="S25 4 2 3 3" xfId="47691"/>
    <cellStyle name="S25 4 2 4" xfId="2667"/>
    <cellStyle name="S25 4 2 4 2" xfId="47692"/>
    <cellStyle name="S25 4 2 5" xfId="2668"/>
    <cellStyle name="S25 4 2 6" xfId="2669"/>
    <cellStyle name="S25 4 2 7" xfId="2670"/>
    <cellStyle name="S25 4 2 8" xfId="2671"/>
    <cellStyle name="S25 4 3" xfId="2672"/>
    <cellStyle name="S25 4 3 2" xfId="47693"/>
    <cellStyle name="S25 4 3 2 2" xfId="47694"/>
    <cellStyle name="S25 4 3 3" xfId="47695"/>
    <cellStyle name="S25 4 4" xfId="2673"/>
    <cellStyle name="S25 4 4 2" xfId="47696"/>
    <cellStyle name="S25 4 4 2 2" xfId="47697"/>
    <cellStyle name="S25 4 4 3" xfId="47698"/>
    <cellStyle name="S25 4 5" xfId="2674"/>
    <cellStyle name="S25 4 5 2" xfId="47699"/>
    <cellStyle name="S25 4 6" xfId="2675"/>
    <cellStyle name="S25 4 7" xfId="2676"/>
    <cellStyle name="S25 4 8" xfId="2677"/>
    <cellStyle name="S25 4 9" xfId="2678"/>
    <cellStyle name="S25 5" xfId="2679"/>
    <cellStyle name="S25 5 2" xfId="2680"/>
    <cellStyle name="S25 5 2 2" xfId="47700"/>
    <cellStyle name="S25 5 2 2 2" xfId="47701"/>
    <cellStyle name="S25 5 2 3" xfId="47702"/>
    <cellStyle name="S25 5 3" xfId="2681"/>
    <cellStyle name="S25 5 3 2" xfId="47703"/>
    <cellStyle name="S25 5 3 2 2" xfId="47704"/>
    <cellStyle name="S25 5 3 3" xfId="47705"/>
    <cellStyle name="S25 5 4" xfId="2682"/>
    <cellStyle name="S25 5 4 2" xfId="47706"/>
    <cellStyle name="S25 5 5" xfId="2683"/>
    <cellStyle name="S25 5 6" xfId="2684"/>
    <cellStyle name="S25 5 7" xfId="2685"/>
    <cellStyle name="S25 5 8" xfId="2686"/>
    <cellStyle name="S25 6" xfId="2687"/>
    <cellStyle name="S25 6 2" xfId="47707"/>
    <cellStyle name="S25 6 2 2" xfId="47708"/>
    <cellStyle name="S25 6 3" xfId="47709"/>
    <cellStyle name="S25 7" xfId="2688"/>
    <cellStyle name="S25 7 2" xfId="47710"/>
    <cellStyle name="S25 7 2 2" xfId="47711"/>
    <cellStyle name="S25 7 3" xfId="47712"/>
    <cellStyle name="S25 8" xfId="2689"/>
    <cellStyle name="S25 8 2" xfId="47713"/>
    <cellStyle name="S25 9" xfId="2690"/>
    <cellStyle name="S26" xfId="2691"/>
    <cellStyle name="S26 10" xfId="2692"/>
    <cellStyle name="S26 11" xfId="2693"/>
    <cellStyle name="S26 12" xfId="2694"/>
    <cellStyle name="S26 2" xfId="2695"/>
    <cellStyle name="S26 2 10" xfId="2696"/>
    <cellStyle name="S26 2 11" xfId="2697"/>
    <cellStyle name="S26 2 2" xfId="2698"/>
    <cellStyle name="S26 2 2 2" xfId="2699"/>
    <cellStyle name="S26 2 2 2 2" xfId="2700"/>
    <cellStyle name="S26 2 2 2 2 2" xfId="47714"/>
    <cellStyle name="S26 2 2 2 2 2 2" xfId="47715"/>
    <cellStyle name="S26 2 2 2 2 3" xfId="47716"/>
    <cellStyle name="S26 2 2 2 3" xfId="2701"/>
    <cellStyle name="S26 2 2 2 3 2" xfId="47717"/>
    <cellStyle name="S26 2 2 2 3 2 2" xfId="47718"/>
    <cellStyle name="S26 2 2 2 3 3" xfId="47719"/>
    <cellStyle name="S26 2 2 2 4" xfId="2702"/>
    <cellStyle name="S26 2 2 2 4 2" xfId="47720"/>
    <cellStyle name="S26 2 2 2 5" xfId="2703"/>
    <cellStyle name="S26 2 2 2 6" xfId="2704"/>
    <cellStyle name="S26 2 2 2 7" xfId="2705"/>
    <cellStyle name="S26 2 2 2 8" xfId="2706"/>
    <cellStyle name="S26 2 2 3" xfId="2707"/>
    <cellStyle name="S26 2 2 3 2" xfId="47721"/>
    <cellStyle name="S26 2 2 3 2 2" xfId="47722"/>
    <cellStyle name="S26 2 2 3 3" xfId="47723"/>
    <cellStyle name="S26 2 2 4" xfId="2708"/>
    <cellStyle name="S26 2 2 4 2" xfId="47724"/>
    <cellStyle name="S26 2 2 4 2 2" xfId="47725"/>
    <cellStyle name="S26 2 2 4 3" xfId="47726"/>
    <cellStyle name="S26 2 2 5" xfId="2709"/>
    <cellStyle name="S26 2 2 5 2" xfId="47727"/>
    <cellStyle name="S26 2 2 6" xfId="2710"/>
    <cellStyle name="S26 2 2 7" xfId="2711"/>
    <cellStyle name="S26 2 2 8" xfId="2712"/>
    <cellStyle name="S26 2 2 9" xfId="2713"/>
    <cellStyle name="S26 2 3" xfId="2714"/>
    <cellStyle name="S26 2 3 2" xfId="2715"/>
    <cellStyle name="S26 2 3 2 2" xfId="2716"/>
    <cellStyle name="S26 2 3 2 2 2" xfId="47728"/>
    <cellStyle name="S26 2 3 2 2 2 2" xfId="47729"/>
    <cellStyle name="S26 2 3 2 2 3" xfId="47730"/>
    <cellStyle name="S26 2 3 2 3" xfId="2717"/>
    <cellStyle name="S26 2 3 2 3 2" xfId="47731"/>
    <cellStyle name="S26 2 3 2 3 2 2" xfId="47732"/>
    <cellStyle name="S26 2 3 2 3 3" xfId="47733"/>
    <cellStyle name="S26 2 3 2 4" xfId="2718"/>
    <cellStyle name="S26 2 3 2 4 2" xfId="47734"/>
    <cellStyle name="S26 2 3 2 5" xfId="2719"/>
    <cellStyle name="S26 2 3 2 6" xfId="2720"/>
    <cellStyle name="S26 2 3 2 7" xfId="2721"/>
    <cellStyle name="S26 2 3 2 8" xfId="2722"/>
    <cellStyle name="S26 2 3 3" xfId="2723"/>
    <cellStyle name="S26 2 3 3 2" xfId="47735"/>
    <cellStyle name="S26 2 3 3 2 2" xfId="47736"/>
    <cellStyle name="S26 2 3 3 3" xfId="47737"/>
    <cellStyle name="S26 2 3 4" xfId="2724"/>
    <cellStyle name="S26 2 3 4 2" xfId="47738"/>
    <cellStyle name="S26 2 3 4 2 2" xfId="47739"/>
    <cellStyle name="S26 2 3 4 3" xfId="47740"/>
    <cellStyle name="S26 2 3 5" xfId="2725"/>
    <cellStyle name="S26 2 3 5 2" xfId="47741"/>
    <cellStyle name="S26 2 3 6" xfId="2726"/>
    <cellStyle name="S26 2 3 7" xfId="2727"/>
    <cellStyle name="S26 2 3 8" xfId="2728"/>
    <cellStyle name="S26 2 3 9" xfId="2729"/>
    <cellStyle name="S26 2 4" xfId="2730"/>
    <cellStyle name="S26 2 4 2" xfId="2731"/>
    <cellStyle name="S26 2 4 2 2" xfId="47742"/>
    <cellStyle name="S26 2 4 2 2 2" xfId="47743"/>
    <cellStyle name="S26 2 4 2 3" xfId="47744"/>
    <cellStyle name="S26 2 4 3" xfId="2732"/>
    <cellStyle name="S26 2 4 3 2" xfId="47745"/>
    <cellStyle name="S26 2 4 3 2 2" xfId="47746"/>
    <cellStyle name="S26 2 4 3 3" xfId="47747"/>
    <cellStyle name="S26 2 4 4" xfId="2733"/>
    <cellStyle name="S26 2 4 4 2" xfId="47748"/>
    <cellStyle name="S26 2 4 5" xfId="2734"/>
    <cellStyle name="S26 2 4 6" xfId="2735"/>
    <cellStyle name="S26 2 4 7" xfId="2736"/>
    <cellStyle name="S26 2 4 8" xfId="2737"/>
    <cellStyle name="S26 2 5" xfId="2738"/>
    <cellStyle name="S26 2 5 2" xfId="47749"/>
    <cellStyle name="S26 2 5 2 2" xfId="47750"/>
    <cellStyle name="S26 2 5 3" xfId="47751"/>
    <cellStyle name="S26 2 6" xfId="2739"/>
    <cellStyle name="S26 2 6 2" xfId="47752"/>
    <cellStyle name="S26 2 6 2 2" xfId="47753"/>
    <cellStyle name="S26 2 6 3" xfId="47754"/>
    <cellStyle name="S26 2 7" xfId="2740"/>
    <cellStyle name="S26 2 7 2" xfId="47755"/>
    <cellStyle name="S26 2 8" xfId="2741"/>
    <cellStyle name="S26 2 9" xfId="2742"/>
    <cellStyle name="S26 3" xfId="2743"/>
    <cellStyle name="S26 3 2" xfId="2744"/>
    <cellStyle name="S26 3 2 2" xfId="2745"/>
    <cellStyle name="S26 3 2 2 2" xfId="47756"/>
    <cellStyle name="S26 3 2 2 2 2" xfId="47757"/>
    <cellStyle name="S26 3 2 2 3" xfId="47758"/>
    <cellStyle name="S26 3 2 3" xfId="2746"/>
    <cellStyle name="S26 3 2 3 2" xfId="47759"/>
    <cellStyle name="S26 3 2 3 2 2" xfId="47760"/>
    <cellStyle name="S26 3 2 3 3" xfId="47761"/>
    <cellStyle name="S26 3 2 4" xfId="2747"/>
    <cellStyle name="S26 3 2 4 2" xfId="47762"/>
    <cellStyle name="S26 3 2 5" xfId="2748"/>
    <cellStyle name="S26 3 2 6" xfId="2749"/>
    <cellStyle name="S26 3 2 7" xfId="2750"/>
    <cellStyle name="S26 3 2 8" xfId="2751"/>
    <cellStyle name="S26 3 3" xfId="2752"/>
    <cellStyle name="S26 3 3 2" xfId="47763"/>
    <cellStyle name="S26 3 3 2 2" xfId="47764"/>
    <cellStyle name="S26 3 3 3" xfId="47765"/>
    <cellStyle name="S26 3 4" xfId="2753"/>
    <cellStyle name="S26 3 4 2" xfId="47766"/>
    <cellStyle name="S26 3 4 2 2" xfId="47767"/>
    <cellStyle name="S26 3 4 3" xfId="47768"/>
    <cellStyle name="S26 3 5" xfId="2754"/>
    <cellStyle name="S26 3 5 2" xfId="47769"/>
    <cellStyle name="S26 3 6" xfId="2755"/>
    <cellStyle name="S26 3 7" xfId="2756"/>
    <cellStyle name="S26 3 8" xfId="2757"/>
    <cellStyle name="S26 3 9" xfId="2758"/>
    <cellStyle name="S26 4" xfId="2759"/>
    <cellStyle name="S26 4 2" xfId="2760"/>
    <cellStyle name="S26 4 2 2" xfId="2761"/>
    <cellStyle name="S26 4 2 2 2" xfId="47770"/>
    <cellStyle name="S26 4 2 2 2 2" xfId="47771"/>
    <cellStyle name="S26 4 2 2 3" xfId="47772"/>
    <cellStyle name="S26 4 2 3" xfId="2762"/>
    <cellStyle name="S26 4 2 3 2" xfId="47773"/>
    <cellStyle name="S26 4 2 3 2 2" xfId="47774"/>
    <cellStyle name="S26 4 2 3 3" xfId="47775"/>
    <cellStyle name="S26 4 2 4" xfId="2763"/>
    <cellStyle name="S26 4 2 4 2" xfId="47776"/>
    <cellStyle name="S26 4 2 5" xfId="2764"/>
    <cellStyle name="S26 4 2 6" xfId="2765"/>
    <cellStyle name="S26 4 2 7" xfId="2766"/>
    <cellStyle name="S26 4 2 8" xfId="2767"/>
    <cellStyle name="S26 4 3" xfId="2768"/>
    <cellStyle name="S26 4 3 2" xfId="47777"/>
    <cellStyle name="S26 4 3 2 2" xfId="47778"/>
    <cellStyle name="S26 4 3 3" xfId="47779"/>
    <cellStyle name="S26 4 4" xfId="2769"/>
    <cellStyle name="S26 4 4 2" xfId="47780"/>
    <cellStyle name="S26 4 4 2 2" xfId="47781"/>
    <cellStyle name="S26 4 4 3" xfId="47782"/>
    <cellStyle name="S26 4 5" xfId="2770"/>
    <cellStyle name="S26 4 5 2" xfId="47783"/>
    <cellStyle name="S26 4 6" xfId="2771"/>
    <cellStyle name="S26 4 7" xfId="2772"/>
    <cellStyle name="S26 4 8" xfId="2773"/>
    <cellStyle name="S26 4 9" xfId="2774"/>
    <cellStyle name="S26 5" xfId="2775"/>
    <cellStyle name="S26 5 2" xfId="2776"/>
    <cellStyle name="S26 5 2 2" xfId="47784"/>
    <cellStyle name="S26 5 2 2 2" xfId="47785"/>
    <cellStyle name="S26 5 2 3" xfId="47786"/>
    <cellStyle name="S26 5 3" xfId="2777"/>
    <cellStyle name="S26 5 3 2" xfId="47787"/>
    <cellStyle name="S26 5 3 2 2" xfId="47788"/>
    <cellStyle name="S26 5 3 3" xfId="47789"/>
    <cellStyle name="S26 5 4" xfId="2778"/>
    <cellStyle name="S26 5 4 2" xfId="47790"/>
    <cellStyle name="S26 5 5" xfId="2779"/>
    <cellStyle name="S26 5 6" xfId="2780"/>
    <cellStyle name="S26 5 7" xfId="2781"/>
    <cellStyle name="S26 5 8" xfId="2782"/>
    <cellStyle name="S26 6" xfId="2783"/>
    <cellStyle name="S26 6 2" xfId="47791"/>
    <cellStyle name="S26 6 2 2" xfId="47792"/>
    <cellStyle name="S26 6 3" xfId="47793"/>
    <cellStyle name="S26 7" xfId="2784"/>
    <cellStyle name="S26 7 2" xfId="47794"/>
    <cellStyle name="S26 7 2 2" xfId="47795"/>
    <cellStyle name="S26 7 3" xfId="47796"/>
    <cellStyle name="S26 8" xfId="2785"/>
    <cellStyle name="S26 8 2" xfId="47797"/>
    <cellStyle name="S26 9" xfId="2786"/>
    <cellStyle name="S27" xfId="2787"/>
    <cellStyle name="S27 10" xfId="2788"/>
    <cellStyle name="S27 11" xfId="2789"/>
    <cellStyle name="S27 12" xfId="2790"/>
    <cellStyle name="S27 2" xfId="2791"/>
    <cellStyle name="S27 2 10" xfId="2792"/>
    <cellStyle name="S27 2 11" xfId="2793"/>
    <cellStyle name="S27 2 2" xfId="2794"/>
    <cellStyle name="S27 2 2 2" xfId="2795"/>
    <cellStyle name="S27 2 2 2 2" xfId="2796"/>
    <cellStyle name="S27 2 2 2 2 2" xfId="47798"/>
    <cellStyle name="S27 2 2 2 2 2 2" xfId="47799"/>
    <cellStyle name="S27 2 2 2 2 3" xfId="47800"/>
    <cellStyle name="S27 2 2 2 3" xfId="2797"/>
    <cellStyle name="S27 2 2 2 3 2" xfId="47801"/>
    <cellStyle name="S27 2 2 2 3 2 2" xfId="47802"/>
    <cellStyle name="S27 2 2 2 3 3" xfId="47803"/>
    <cellStyle name="S27 2 2 2 4" xfId="2798"/>
    <cellStyle name="S27 2 2 2 4 2" xfId="47804"/>
    <cellStyle name="S27 2 2 2 5" xfId="2799"/>
    <cellStyle name="S27 2 2 2 6" xfId="2800"/>
    <cellStyle name="S27 2 2 2 7" xfId="2801"/>
    <cellStyle name="S27 2 2 2 8" xfId="2802"/>
    <cellStyle name="S27 2 2 3" xfId="2803"/>
    <cellStyle name="S27 2 2 3 2" xfId="47805"/>
    <cellStyle name="S27 2 2 3 2 2" xfId="47806"/>
    <cellStyle name="S27 2 2 3 3" xfId="47807"/>
    <cellStyle name="S27 2 2 4" xfId="2804"/>
    <cellStyle name="S27 2 2 4 2" xfId="47808"/>
    <cellStyle name="S27 2 2 4 2 2" xfId="47809"/>
    <cellStyle name="S27 2 2 4 3" xfId="47810"/>
    <cellStyle name="S27 2 2 5" xfId="2805"/>
    <cellStyle name="S27 2 2 5 2" xfId="47811"/>
    <cellStyle name="S27 2 2 6" xfId="2806"/>
    <cellStyle name="S27 2 2 7" xfId="2807"/>
    <cellStyle name="S27 2 2 8" xfId="2808"/>
    <cellStyle name="S27 2 2 9" xfId="2809"/>
    <cellStyle name="S27 2 3" xfId="2810"/>
    <cellStyle name="S27 2 3 2" xfId="2811"/>
    <cellStyle name="S27 2 3 2 2" xfId="2812"/>
    <cellStyle name="S27 2 3 2 2 2" xfId="47812"/>
    <cellStyle name="S27 2 3 2 2 2 2" xfId="47813"/>
    <cellStyle name="S27 2 3 2 2 3" xfId="47814"/>
    <cellStyle name="S27 2 3 2 3" xfId="2813"/>
    <cellStyle name="S27 2 3 2 3 2" xfId="47815"/>
    <cellStyle name="S27 2 3 2 3 2 2" xfId="47816"/>
    <cellStyle name="S27 2 3 2 3 3" xfId="47817"/>
    <cellStyle name="S27 2 3 2 4" xfId="2814"/>
    <cellStyle name="S27 2 3 2 4 2" xfId="47818"/>
    <cellStyle name="S27 2 3 2 5" xfId="2815"/>
    <cellStyle name="S27 2 3 2 6" xfId="2816"/>
    <cellStyle name="S27 2 3 2 7" xfId="2817"/>
    <cellStyle name="S27 2 3 2 8" xfId="2818"/>
    <cellStyle name="S27 2 3 3" xfId="2819"/>
    <cellStyle name="S27 2 3 3 2" xfId="47819"/>
    <cellStyle name="S27 2 3 3 2 2" xfId="47820"/>
    <cellStyle name="S27 2 3 3 3" xfId="47821"/>
    <cellStyle name="S27 2 3 4" xfId="2820"/>
    <cellStyle name="S27 2 3 4 2" xfId="47822"/>
    <cellStyle name="S27 2 3 4 2 2" xfId="47823"/>
    <cellStyle name="S27 2 3 4 3" xfId="47824"/>
    <cellStyle name="S27 2 3 5" xfId="2821"/>
    <cellStyle name="S27 2 3 5 2" xfId="47825"/>
    <cellStyle name="S27 2 3 6" xfId="2822"/>
    <cellStyle name="S27 2 3 7" xfId="2823"/>
    <cellStyle name="S27 2 3 8" xfId="2824"/>
    <cellStyle name="S27 2 3 9" xfId="2825"/>
    <cellStyle name="S27 2 4" xfId="2826"/>
    <cellStyle name="S27 2 4 2" xfId="2827"/>
    <cellStyle name="S27 2 4 2 2" xfId="47826"/>
    <cellStyle name="S27 2 4 2 2 2" xfId="47827"/>
    <cellStyle name="S27 2 4 2 3" xfId="47828"/>
    <cellStyle name="S27 2 4 3" xfId="2828"/>
    <cellStyle name="S27 2 4 3 2" xfId="47829"/>
    <cellStyle name="S27 2 4 3 2 2" xfId="47830"/>
    <cellStyle name="S27 2 4 3 3" xfId="47831"/>
    <cellStyle name="S27 2 4 4" xfId="2829"/>
    <cellStyle name="S27 2 4 4 2" xfId="47832"/>
    <cellStyle name="S27 2 4 5" xfId="2830"/>
    <cellStyle name="S27 2 4 6" xfId="2831"/>
    <cellStyle name="S27 2 4 7" xfId="2832"/>
    <cellStyle name="S27 2 4 8" xfId="2833"/>
    <cellStyle name="S27 2 5" xfId="2834"/>
    <cellStyle name="S27 2 5 2" xfId="47833"/>
    <cellStyle name="S27 2 5 2 2" xfId="47834"/>
    <cellStyle name="S27 2 5 3" xfId="47835"/>
    <cellStyle name="S27 2 6" xfId="2835"/>
    <cellStyle name="S27 2 6 2" xfId="47836"/>
    <cellStyle name="S27 2 6 2 2" xfId="47837"/>
    <cellStyle name="S27 2 6 3" xfId="47838"/>
    <cellStyle name="S27 2 7" xfId="2836"/>
    <cellStyle name="S27 2 7 2" xfId="47839"/>
    <cellStyle name="S27 2 8" xfId="2837"/>
    <cellStyle name="S27 2 9" xfId="2838"/>
    <cellStyle name="S27 3" xfId="2839"/>
    <cellStyle name="S27 3 2" xfId="2840"/>
    <cellStyle name="S27 3 2 2" xfId="2841"/>
    <cellStyle name="S27 3 2 2 2" xfId="47840"/>
    <cellStyle name="S27 3 2 2 2 2" xfId="47841"/>
    <cellStyle name="S27 3 2 2 3" xfId="47842"/>
    <cellStyle name="S27 3 2 3" xfId="2842"/>
    <cellStyle name="S27 3 2 3 2" xfId="47843"/>
    <cellStyle name="S27 3 2 3 2 2" xfId="47844"/>
    <cellStyle name="S27 3 2 3 3" xfId="47845"/>
    <cellStyle name="S27 3 2 4" xfId="2843"/>
    <cellStyle name="S27 3 2 4 2" xfId="47846"/>
    <cellStyle name="S27 3 2 5" xfId="2844"/>
    <cellStyle name="S27 3 2 6" xfId="2845"/>
    <cellStyle name="S27 3 2 7" xfId="2846"/>
    <cellStyle name="S27 3 2 8" xfId="2847"/>
    <cellStyle name="S27 3 3" xfId="2848"/>
    <cellStyle name="S27 3 3 2" xfId="47847"/>
    <cellStyle name="S27 3 3 2 2" xfId="47848"/>
    <cellStyle name="S27 3 3 3" xfId="47849"/>
    <cellStyle name="S27 3 4" xfId="2849"/>
    <cellStyle name="S27 3 4 2" xfId="47850"/>
    <cellStyle name="S27 3 4 2 2" xfId="47851"/>
    <cellStyle name="S27 3 4 3" xfId="47852"/>
    <cellStyle name="S27 3 5" xfId="2850"/>
    <cellStyle name="S27 3 5 2" xfId="47853"/>
    <cellStyle name="S27 3 6" xfId="2851"/>
    <cellStyle name="S27 3 7" xfId="2852"/>
    <cellStyle name="S27 3 8" xfId="2853"/>
    <cellStyle name="S27 3 9" xfId="2854"/>
    <cellStyle name="S27 4" xfId="2855"/>
    <cellStyle name="S27 4 2" xfId="2856"/>
    <cellStyle name="S27 4 2 2" xfId="2857"/>
    <cellStyle name="S27 4 2 2 2" xfId="47854"/>
    <cellStyle name="S27 4 2 2 2 2" xfId="47855"/>
    <cellStyle name="S27 4 2 2 3" xfId="47856"/>
    <cellStyle name="S27 4 2 3" xfId="2858"/>
    <cellStyle name="S27 4 2 3 2" xfId="47857"/>
    <cellStyle name="S27 4 2 3 2 2" xfId="47858"/>
    <cellStyle name="S27 4 2 3 3" xfId="47859"/>
    <cellStyle name="S27 4 2 4" xfId="2859"/>
    <cellStyle name="S27 4 2 4 2" xfId="47860"/>
    <cellStyle name="S27 4 2 5" xfId="2860"/>
    <cellStyle name="S27 4 2 6" xfId="2861"/>
    <cellStyle name="S27 4 2 7" xfId="2862"/>
    <cellStyle name="S27 4 2 8" xfId="2863"/>
    <cellStyle name="S27 4 3" xfId="2864"/>
    <cellStyle name="S27 4 3 2" xfId="47861"/>
    <cellStyle name="S27 4 3 2 2" xfId="47862"/>
    <cellStyle name="S27 4 3 3" xfId="47863"/>
    <cellStyle name="S27 4 4" xfId="2865"/>
    <cellStyle name="S27 4 4 2" xfId="47864"/>
    <cellStyle name="S27 4 4 2 2" xfId="47865"/>
    <cellStyle name="S27 4 4 3" xfId="47866"/>
    <cellStyle name="S27 4 5" xfId="2866"/>
    <cellStyle name="S27 4 5 2" xfId="47867"/>
    <cellStyle name="S27 4 6" xfId="2867"/>
    <cellStyle name="S27 4 7" xfId="2868"/>
    <cellStyle name="S27 4 8" xfId="2869"/>
    <cellStyle name="S27 4 9" xfId="2870"/>
    <cellStyle name="S27 5" xfId="2871"/>
    <cellStyle name="S27 5 2" xfId="2872"/>
    <cellStyle name="S27 5 2 2" xfId="47868"/>
    <cellStyle name="S27 5 2 2 2" xfId="47869"/>
    <cellStyle name="S27 5 2 3" xfId="47870"/>
    <cellStyle name="S27 5 3" xfId="2873"/>
    <cellStyle name="S27 5 3 2" xfId="47871"/>
    <cellStyle name="S27 5 3 2 2" xfId="47872"/>
    <cellStyle name="S27 5 3 3" xfId="47873"/>
    <cellStyle name="S27 5 4" xfId="2874"/>
    <cellStyle name="S27 5 4 2" xfId="47874"/>
    <cellStyle name="S27 5 5" xfId="2875"/>
    <cellStyle name="S27 5 6" xfId="2876"/>
    <cellStyle name="S27 5 7" xfId="2877"/>
    <cellStyle name="S27 5 8" xfId="2878"/>
    <cellStyle name="S27 6" xfId="2879"/>
    <cellStyle name="S27 6 2" xfId="47875"/>
    <cellStyle name="S27 6 2 2" xfId="47876"/>
    <cellStyle name="S27 6 3" xfId="47877"/>
    <cellStyle name="S27 7" xfId="2880"/>
    <cellStyle name="S27 7 2" xfId="47878"/>
    <cellStyle name="S27 7 2 2" xfId="47879"/>
    <cellStyle name="S27 7 3" xfId="47880"/>
    <cellStyle name="S27 8" xfId="2881"/>
    <cellStyle name="S27 8 2" xfId="47881"/>
    <cellStyle name="S27 9" xfId="2882"/>
    <cellStyle name="S28" xfId="2883"/>
    <cellStyle name="S28 10" xfId="2884"/>
    <cellStyle name="S28 11" xfId="2885"/>
    <cellStyle name="S28 12" xfId="2886"/>
    <cellStyle name="S28 2" xfId="2887"/>
    <cellStyle name="S28 2 10" xfId="2888"/>
    <cellStyle name="S28 2 11" xfId="2889"/>
    <cellStyle name="S28 2 2" xfId="2890"/>
    <cellStyle name="S28 2 2 2" xfId="2891"/>
    <cellStyle name="S28 2 2 2 2" xfId="2892"/>
    <cellStyle name="S28 2 2 2 2 2" xfId="47882"/>
    <cellStyle name="S28 2 2 2 2 2 2" xfId="47883"/>
    <cellStyle name="S28 2 2 2 2 3" xfId="47884"/>
    <cellStyle name="S28 2 2 2 3" xfId="2893"/>
    <cellStyle name="S28 2 2 2 3 2" xfId="47885"/>
    <cellStyle name="S28 2 2 2 3 2 2" xfId="47886"/>
    <cellStyle name="S28 2 2 2 3 3" xfId="47887"/>
    <cellStyle name="S28 2 2 2 4" xfId="2894"/>
    <cellStyle name="S28 2 2 2 4 2" xfId="47888"/>
    <cellStyle name="S28 2 2 2 5" xfId="2895"/>
    <cellStyle name="S28 2 2 2 6" xfId="2896"/>
    <cellStyle name="S28 2 2 2 7" xfId="2897"/>
    <cellStyle name="S28 2 2 2 8" xfId="2898"/>
    <cellStyle name="S28 2 2 3" xfId="2899"/>
    <cellStyle name="S28 2 2 3 2" xfId="47889"/>
    <cellStyle name="S28 2 2 3 2 2" xfId="47890"/>
    <cellStyle name="S28 2 2 3 3" xfId="47891"/>
    <cellStyle name="S28 2 2 4" xfId="2900"/>
    <cellStyle name="S28 2 2 4 2" xfId="47892"/>
    <cellStyle name="S28 2 2 4 2 2" xfId="47893"/>
    <cellStyle name="S28 2 2 4 3" xfId="47894"/>
    <cellStyle name="S28 2 2 5" xfId="2901"/>
    <cellStyle name="S28 2 2 5 2" xfId="47895"/>
    <cellStyle name="S28 2 2 6" xfId="2902"/>
    <cellStyle name="S28 2 2 7" xfId="2903"/>
    <cellStyle name="S28 2 2 8" xfId="2904"/>
    <cellStyle name="S28 2 2 9" xfId="2905"/>
    <cellStyle name="S28 2 3" xfId="2906"/>
    <cellStyle name="S28 2 3 2" xfId="2907"/>
    <cellStyle name="S28 2 3 2 2" xfId="2908"/>
    <cellStyle name="S28 2 3 2 2 2" xfId="47896"/>
    <cellStyle name="S28 2 3 2 2 2 2" xfId="47897"/>
    <cellStyle name="S28 2 3 2 2 3" xfId="47898"/>
    <cellStyle name="S28 2 3 2 3" xfId="2909"/>
    <cellStyle name="S28 2 3 2 3 2" xfId="47899"/>
    <cellStyle name="S28 2 3 2 3 2 2" xfId="47900"/>
    <cellStyle name="S28 2 3 2 3 3" xfId="47901"/>
    <cellStyle name="S28 2 3 2 4" xfId="2910"/>
    <cellStyle name="S28 2 3 2 4 2" xfId="47902"/>
    <cellStyle name="S28 2 3 2 5" xfId="2911"/>
    <cellStyle name="S28 2 3 2 6" xfId="2912"/>
    <cellStyle name="S28 2 3 2 7" xfId="2913"/>
    <cellStyle name="S28 2 3 2 8" xfId="2914"/>
    <cellStyle name="S28 2 3 3" xfId="2915"/>
    <cellStyle name="S28 2 3 3 2" xfId="47903"/>
    <cellStyle name="S28 2 3 3 2 2" xfId="47904"/>
    <cellStyle name="S28 2 3 3 3" xfId="47905"/>
    <cellStyle name="S28 2 3 4" xfId="2916"/>
    <cellStyle name="S28 2 3 4 2" xfId="47906"/>
    <cellStyle name="S28 2 3 4 2 2" xfId="47907"/>
    <cellStyle name="S28 2 3 4 3" xfId="47908"/>
    <cellStyle name="S28 2 3 5" xfId="2917"/>
    <cellStyle name="S28 2 3 5 2" xfId="47909"/>
    <cellStyle name="S28 2 3 6" xfId="2918"/>
    <cellStyle name="S28 2 3 7" xfId="2919"/>
    <cellStyle name="S28 2 3 8" xfId="2920"/>
    <cellStyle name="S28 2 3 9" xfId="2921"/>
    <cellStyle name="S28 2 4" xfId="2922"/>
    <cellStyle name="S28 2 4 2" xfId="2923"/>
    <cellStyle name="S28 2 4 2 2" xfId="47910"/>
    <cellStyle name="S28 2 4 2 2 2" xfId="47911"/>
    <cellStyle name="S28 2 4 2 3" xfId="47912"/>
    <cellStyle name="S28 2 4 3" xfId="2924"/>
    <cellStyle name="S28 2 4 3 2" xfId="47913"/>
    <cellStyle name="S28 2 4 3 2 2" xfId="47914"/>
    <cellStyle name="S28 2 4 3 3" xfId="47915"/>
    <cellStyle name="S28 2 4 4" xfId="2925"/>
    <cellStyle name="S28 2 4 4 2" xfId="47916"/>
    <cellStyle name="S28 2 4 5" xfId="2926"/>
    <cellStyle name="S28 2 4 6" xfId="2927"/>
    <cellStyle name="S28 2 4 7" xfId="2928"/>
    <cellStyle name="S28 2 4 8" xfId="2929"/>
    <cellStyle name="S28 2 5" xfId="2930"/>
    <cellStyle name="S28 2 5 2" xfId="47917"/>
    <cellStyle name="S28 2 5 2 2" xfId="47918"/>
    <cellStyle name="S28 2 5 3" xfId="47919"/>
    <cellStyle name="S28 2 6" xfId="2931"/>
    <cellStyle name="S28 2 6 2" xfId="47920"/>
    <cellStyle name="S28 2 6 2 2" xfId="47921"/>
    <cellStyle name="S28 2 6 3" xfId="47922"/>
    <cellStyle name="S28 2 7" xfId="2932"/>
    <cellStyle name="S28 2 7 2" xfId="47923"/>
    <cellStyle name="S28 2 8" xfId="2933"/>
    <cellStyle name="S28 2 9" xfId="2934"/>
    <cellStyle name="S28 3" xfId="2935"/>
    <cellStyle name="S28 3 2" xfId="2936"/>
    <cellStyle name="S28 3 2 2" xfId="2937"/>
    <cellStyle name="S28 3 2 2 2" xfId="47924"/>
    <cellStyle name="S28 3 2 2 2 2" xfId="47925"/>
    <cellStyle name="S28 3 2 2 3" xfId="47926"/>
    <cellStyle name="S28 3 2 3" xfId="2938"/>
    <cellStyle name="S28 3 2 3 2" xfId="47927"/>
    <cellStyle name="S28 3 2 3 2 2" xfId="47928"/>
    <cellStyle name="S28 3 2 3 3" xfId="47929"/>
    <cellStyle name="S28 3 2 4" xfId="2939"/>
    <cellStyle name="S28 3 2 4 2" xfId="47930"/>
    <cellStyle name="S28 3 2 5" xfId="2940"/>
    <cellStyle name="S28 3 2 6" xfId="2941"/>
    <cellStyle name="S28 3 2 7" xfId="2942"/>
    <cellStyle name="S28 3 2 8" xfId="2943"/>
    <cellStyle name="S28 3 3" xfId="2944"/>
    <cellStyle name="S28 3 3 2" xfId="47931"/>
    <cellStyle name="S28 3 3 2 2" xfId="47932"/>
    <cellStyle name="S28 3 3 3" xfId="47933"/>
    <cellStyle name="S28 3 4" xfId="2945"/>
    <cellStyle name="S28 3 4 2" xfId="47934"/>
    <cellStyle name="S28 3 4 2 2" xfId="47935"/>
    <cellStyle name="S28 3 4 3" xfId="47936"/>
    <cellStyle name="S28 3 5" xfId="2946"/>
    <cellStyle name="S28 3 5 2" xfId="47937"/>
    <cellStyle name="S28 3 6" xfId="2947"/>
    <cellStyle name="S28 3 7" xfId="2948"/>
    <cellStyle name="S28 3 8" xfId="2949"/>
    <cellStyle name="S28 3 9" xfId="2950"/>
    <cellStyle name="S28 4" xfId="2951"/>
    <cellStyle name="S28 4 2" xfId="2952"/>
    <cellStyle name="S28 4 2 2" xfId="2953"/>
    <cellStyle name="S28 4 2 2 2" xfId="47938"/>
    <cellStyle name="S28 4 2 2 2 2" xfId="47939"/>
    <cellStyle name="S28 4 2 2 3" xfId="47940"/>
    <cellStyle name="S28 4 2 3" xfId="2954"/>
    <cellStyle name="S28 4 2 3 2" xfId="47941"/>
    <cellStyle name="S28 4 2 3 2 2" xfId="47942"/>
    <cellStyle name="S28 4 2 3 3" xfId="47943"/>
    <cellStyle name="S28 4 2 4" xfId="2955"/>
    <cellStyle name="S28 4 2 4 2" xfId="47944"/>
    <cellStyle name="S28 4 2 5" xfId="2956"/>
    <cellStyle name="S28 4 2 6" xfId="2957"/>
    <cellStyle name="S28 4 2 7" xfId="2958"/>
    <cellStyle name="S28 4 2 8" xfId="2959"/>
    <cellStyle name="S28 4 3" xfId="2960"/>
    <cellStyle name="S28 4 3 2" xfId="47945"/>
    <cellStyle name="S28 4 3 2 2" xfId="47946"/>
    <cellStyle name="S28 4 3 3" xfId="47947"/>
    <cellStyle name="S28 4 4" xfId="2961"/>
    <cellStyle name="S28 4 4 2" xfId="47948"/>
    <cellStyle name="S28 4 4 2 2" xfId="47949"/>
    <cellStyle name="S28 4 4 3" xfId="47950"/>
    <cellStyle name="S28 4 5" xfId="2962"/>
    <cellStyle name="S28 4 5 2" xfId="47951"/>
    <cellStyle name="S28 4 6" xfId="2963"/>
    <cellStyle name="S28 4 7" xfId="2964"/>
    <cellStyle name="S28 4 8" xfId="2965"/>
    <cellStyle name="S28 4 9" xfId="2966"/>
    <cellStyle name="S28 5" xfId="2967"/>
    <cellStyle name="S28 5 2" xfId="2968"/>
    <cellStyle name="S28 5 2 2" xfId="47952"/>
    <cellStyle name="S28 5 2 2 2" xfId="47953"/>
    <cellStyle name="S28 5 2 3" xfId="47954"/>
    <cellStyle name="S28 5 3" xfId="2969"/>
    <cellStyle name="S28 5 3 2" xfId="47955"/>
    <cellStyle name="S28 5 3 2 2" xfId="47956"/>
    <cellStyle name="S28 5 3 3" xfId="47957"/>
    <cellStyle name="S28 5 4" xfId="2970"/>
    <cellStyle name="S28 5 4 2" xfId="47958"/>
    <cellStyle name="S28 5 5" xfId="2971"/>
    <cellStyle name="S28 5 6" xfId="2972"/>
    <cellStyle name="S28 5 7" xfId="2973"/>
    <cellStyle name="S28 5 8" xfId="2974"/>
    <cellStyle name="S28 6" xfId="2975"/>
    <cellStyle name="S28 6 2" xfId="47959"/>
    <cellStyle name="S28 6 2 2" xfId="47960"/>
    <cellStyle name="S28 6 3" xfId="47961"/>
    <cellStyle name="S28 7" xfId="2976"/>
    <cellStyle name="S28 7 2" xfId="47962"/>
    <cellStyle name="S28 7 2 2" xfId="47963"/>
    <cellStyle name="S28 7 3" xfId="47964"/>
    <cellStyle name="S28 8" xfId="2977"/>
    <cellStyle name="S28 8 2" xfId="47965"/>
    <cellStyle name="S28 9" xfId="2978"/>
    <cellStyle name="S29" xfId="2979"/>
    <cellStyle name="S29 10" xfId="2980"/>
    <cellStyle name="S29 11" xfId="2981"/>
    <cellStyle name="S29 12" xfId="2982"/>
    <cellStyle name="S29 13" xfId="2983"/>
    <cellStyle name="S29 14" xfId="2984"/>
    <cellStyle name="S29 15" xfId="2985"/>
    <cellStyle name="S29 2" xfId="2986"/>
    <cellStyle name="S29 2 10" xfId="2987"/>
    <cellStyle name="S29 2 11" xfId="2988"/>
    <cellStyle name="S29 2 12" xfId="2989"/>
    <cellStyle name="S29 2 13" xfId="2990"/>
    <cellStyle name="S29 2 14" xfId="2991"/>
    <cellStyle name="S29 2 2" xfId="2992"/>
    <cellStyle name="S29 2 2 10" xfId="2993"/>
    <cellStyle name="S29 2 2 11" xfId="2994"/>
    <cellStyle name="S29 2 2 12" xfId="2995"/>
    <cellStyle name="S29 2 2 13" xfId="2996"/>
    <cellStyle name="S29 2 2 2" xfId="2997"/>
    <cellStyle name="S29 2 2 2 10" xfId="2998"/>
    <cellStyle name="S29 2 2 2 11" xfId="2999"/>
    <cellStyle name="S29 2 2 2 12" xfId="3000"/>
    <cellStyle name="S29 2 2 2 2" xfId="3001"/>
    <cellStyle name="S29 2 2 2 2 2" xfId="47966"/>
    <cellStyle name="S29 2 2 2 2 2 2" xfId="47967"/>
    <cellStyle name="S29 2 2 2 2 2 2 2" xfId="47968"/>
    <cellStyle name="S29 2 2 2 2 2 3" xfId="47969"/>
    <cellStyle name="S29 2 2 2 2 3" xfId="47970"/>
    <cellStyle name="S29 2 2 2 2 3 2" xfId="47971"/>
    <cellStyle name="S29 2 2 2 2 4" xfId="47972"/>
    <cellStyle name="S29 2 2 2 3" xfId="3002"/>
    <cellStyle name="S29 2 2 2 3 2" xfId="47973"/>
    <cellStyle name="S29 2 2 2 3 2 2" xfId="47974"/>
    <cellStyle name="S29 2 2 2 3 2 2 2" xfId="47975"/>
    <cellStyle name="S29 2 2 2 3 2 3" xfId="47976"/>
    <cellStyle name="S29 2 2 2 3 3" xfId="47977"/>
    <cellStyle name="S29 2 2 2 3 3 2" xfId="47978"/>
    <cellStyle name="S29 2 2 2 3 4" xfId="47979"/>
    <cellStyle name="S29 2 2 2 4" xfId="3003"/>
    <cellStyle name="S29 2 2 2 4 2" xfId="47980"/>
    <cellStyle name="S29 2 2 2 4 2 2" xfId="47981"/>
    <cellStyle name="S29 2 2 2 4 3" xfId="47982"/>
    <cellStyle name="S29 2 2 2 5" xfId="3004"/>
    <cellStyle name="S29 2 2 2 5 2" xfId="47983"/>
    <cellStyle name="S29 2 2 2 6" xfId="3005"/>
    <cellStyle name="S29 2 2 2 7" xfId="3006"/>
    <cellStyle name="S29 2 2 2 8" xfId="3007"/>
    <cellStyle name="S29 2 2 2 9" xfId="3008"/>
    <cellStyle name="S29 2 2 3" xfId="3009"/>
    <cellStyle name="S29 2 2 3 2" xfId="47984"/>
    <cellStyle name="S29 2 2 3 2 2" xfId="47985"/>
    <cellStyle name="S29 2 2 3 2 2 2" xfId="47986"/>
    <cellStyle name="S29 2 2 3 2 3" xfId="47987"/>
    <cellStyle name="S29 2 2 3 3" xfId="47988"/>
    <cellStyle name="S29 2 2 3 3 2" xfId="47989"/>
    <cellStyle name="S29 2 2 3 4" xfId="47990"/>
    <cellStyle name="S29 2 2 4" xfId="3010"/>
    <cellStyle name="S29 2 2 4 2" xfId="47991"/>
    <cellStyle name="S29 2 2 4 2 2" xfId="47992"/>
    <cellStyle name="S29 2 2 4 2 2 2" xfId="47993"/>
    <cellStyle name="S29 2 2 4 2 3" xfId="47994"/>
    <cellStyle name="S29 2 2 4 3" xfId="47995"/>
    <cellStyle name="S29 2 2 4 3 2" xfId="47996"/>
    <cellStyle name="S29 2 2 4 4" xfId="47997"/>
    <cellStyle name="S29 2 2 5" xfId="3011"/>
    <cellStyle name="S29 2 2 5 2" xfId="47998"/>
    <cellStyle name="S29 2 2 5 2 2" xfId="47999"/>
    <cellStyle name="S29 2 2 5 3" xfId="48000"/>
    <cellStyle name="S29 2 2 6" xfId="3012"/>
    <cellStyle name="S29 2 2 6 2" xfId="48001"/>
    <cellStyle name="S29 2 2 7" xfId="3013"/>
    <cellStyle name="S29 2 2 8" xfId="3014"/>
    <cellStyle name="S29 2 2 9" xfId="3015"/>
    <cellStyle name="S29 2 3" xfId="3016"/>
    <cellStyle name="S29 2 3 10" xfId="3017"/>
    <cellStyle name="S29 2 3 11" xfId="3018"/>
    <cellStyle name="S29 2 3 12" xfId="3019"/>
    <cellStyle name="S29 2 3 2" xfId="3020"/>
    <cellStyle name="S29 2 3 2 2" xfId="48002"/>
    <cellStyle name="S29 2 3 2 2 2" xfId="48003"/>
    <cellStyle name="S29 2 3 2 2 2 2" xfId="48004"/>
    <cellStyle name="S29 2 3 2 2 3" xfId="48005"/>
    <cellStyle name="S29 2 3 2 3" xfId="48006"/>
    <cellStyle name="S29 2 3 2 3 2" xfId="48007"/>
    <cellStyle name="S29 2 3 2 4" xfId="48008"/>
    <cellStyle name="S29 2 3 3" xfId="3021"/>
    <cellStyle name="S29 2 3 3 2" xfId="48009"/>
    <cellStyle name="S29 2 3 3 2 2" xfId="48010"/>
    <cellStyle name="S29 2 3 3 2 2 2" xfId="48011"/>
    <cellStyle name="S29 2 3 3 2 3" xfId="48012"/>
    <cellStyle name="S29 2 3 3 3" xfId="48013"/>
    <cellStyle name="S29 2 3 3 3 2" xfId="48014"/>
    <cellStyle name="S29 2 3 3 4" xfId="48015"/>
    <cellStyle name="S29 2 3 4" xfId="3022"/>
    <cellStyle name="S29 2 3 4 2" xfId="48016"/>
    <cellStyle name="S29 2 3 4 2 2" xfId="48017"/>
    <cellStyle name="S29 2 3 4 3" xfId="48018"/>
    <cellStyle name="S29 2 3 5" xfId="3023"/>
    <cellStyle name="S29 2 3 5 2" xfId="48019"/>
    <cellStyle name="S29 2 3 6" xfId="3024"/>
    <cellStyle name="S29 2 3 7" xfId="3025"/>
    <cellStyle name="S29 2 3 8" xfId="3026"/>
    <cellStyle name="S29 2 3 9" xfId="3027"/>
    <cellStyle name="S29 2 4" xfId="3028"/>
    <cellStyle name="S29 2 4 2" xfId="48020"/>
    <cellStyle name="S29 2 4 2 2" xfId="48021"/>
    <cellStyle name="S29 2 4 2 2 2" xfId="48022"/>
    <cellStyle name="S29 2 4 2 3" xfId="48023"/>
    <cellStyle name="S29 2 4 3" xfId="48024"/>
    <cellStyle name="S29 2 4 3 2" xfId="48025"/>
    <cellStyle name="S29 2 4 4" xfId="48026"/>
    <cellStyle name="S29 2 5" xfId="3029"/>
    <cellStyle name="S29 2 5 2" xfId="48027"/>
    <cellStyle name="S29 2 5 2 2" xfId="48028"/>
    <cellStyle name="S29 2 5 2 2 2" xfId="48029"/>
    <cellStyle name="S29 2 5 2 3" xfId="48030"/>
    <cellStyle name="S29 2 5 3" xfId="48031"/>
    <cellStyle name="S29 2 5 3 2" xfId="48032"/>
    <cellStyle name="S29 2 5 4" xfId="48033"/>
    <cellStyle name="S29 2 6" xfId="3030"/>
    <cellStyle name="S29 2 6 2" xfId="48034"/>
    <cellStyle name="S29 2 6 2 2" xfId="48035"/>
    <cellStyle name="S29 2 6 3" xfId="48036"/>
    <cellStyle name="S29 2 7" xfId="3031"/>
    <cellStyle name="S29 2 7 2" xfId="48037"/>
    <cellStyle name="S29 2 8" xfId="3032"/>
    <cellStyle name="S29 2 9" xfId="3033"/>
    <cellStyle name="S29 3" xfId="3034"/>
    <cellStyle name="S29 3 10" xfId="3035"/>
    <cellStyle name="S29 3 11" xfId="3036"/>
    <cellStyle name="S29 3 12" xfId="3037"/>
    <cellStyle name="S29 3 13" xfId="3038"/>
    <cellStyle name="S29 3 2" xfId="3039"/>
    <cellStyle name="S29 3 2 10" xfId="3040"/>
    <cellStyle name="S29 3 2 11" xfId="3041"/>
    <cellStyle name="S29 3 2 12" xfId="3042"/>
    <cellStyle name="S29 3 2 2" xfId="3043"/>
    <cellStyle name="S29 3 2 2 2" xfId="48038"/>
    <cellStyle name="S29 3 2 2 2 2" xfId="48039"/>
    <cellStyle name="S29 3 2 2 2 2 2" xfId="48040"/>
    <cellStyle name="S29 3 2 2 2 3" xfId="48041"/>
    <cellStyle name="S29 3 2 2 3" xfId="48042"/>
    <cellStyle name="S29 3 2 2 3 2" xfId="48043"/>
    <cellStyle name="S29 3 2 2 4" xfId="48044"/>
    <cellStyle name="S29 3 2 3" xfId="3044"/>
    <cellStyle name="S29 3 2 3 2" xfId="48045"/>
    <cellStyle name="S29 3 2 3 2 2" xfId="48046"/>
    <cellStyle name="S29 3 2 3 2 2 2" xfId="48047"/>
    <cellStyle name="S29 3 2 3 2 3" xfId="48048"/>
    <cellStyle name="S29 3 2 3 3" xfId="48049"/>
    <cellStyle name="S29 3 2 3 3 2" xfId="48050"/>
    <cellStyle name="S29 3 2 3 4" xfId="48051"/>
    <cellStyle name="S29 3 2 4" xfId="3045"/>
    <cellStyle name="S29 3 2 4 2" xfId="48052"/>
    <cellStyle name="S29 3 2 4 2 2" xfId="48053"/>
    <cellStyle name="S29 3 2 4 3" xfId="48054"/>
    <cellStyle name="S29 3 2 5" xfId="3046"/>
    <cellStyle name="S29 3 2 5 2" xfId="48055"/>
    <cellStyle name="S29 3 2 6" xfId="3047"/>
    <cellStyle name="S29 3 2 7" xfId="3048"/>
    <cellStyle name="S29 3 2 8" xfId="3049"/>
    <cellStyle name="S29 3 2 9" xfId="3050"/>
    <cellStyle name="S29 3 3" xfId="3051"/>
    <cellStyle name="S29 3 3 2" xfId="48056"/>
    <cellStyle name="S29 3 3 2 2" xfId="48057"/>
    <cellStyle name="S29 3 3 2 2 2" xfId="48058"/>
    <cellStyle name="S29 3 3 2 3" xfId="48059"/>
    <cellStyle name="S29 3 3 3" xfId="48060"/>
    <cellStyle name="S29 3 3 3 2" xfId="48061"/>
    <cellStyle name="S29 3 3 4" xfId="48062"/>
    <cellStyle name="S29 3 4" xfId="3052"/>
    <cellStyle name="S29 3 4 2" xfId="48063"/>
    <cellStyle name="S29 3 4 2 2" xfId="48064"/>
    <cellStyle name="S29 3 4 2 2 2" xfId="48065"/>
    <cellStyle name="S29 3 4 2 3" xfId="48066"/>
    <cellStyle name="S29 3 4 3" xfId="48067"/>
    <cellStyle name="S29 3 4 3 2" xfId="48068"/>
    <cellStyle name="S29 3 4 4" xfId="48069"/>
    <cellStyle name="S29 3 5" xfId="3053"/>
    <cellStyle name="S29 3 5 2" xfId="48070"/>
    <cellStyle name="S29 3 5 2 2" xfId="48071"/>
    <cellStyle name="S29 3 5 3" xfId="48072"/>
    <cellStyle name="S29 3 6" xfId="3054"/>
    <cellStyle name="S29 3 6 2" xfId="48073"/>
    <cellStyle name="S29 3 7" xfId="3055"/>
    <cellStyle name="S29 3 8" xfId="3056"/>
    <cellStyle name="S29 3 9" xfId="3057"/>
    <cellStyle name="S29 4" xfId="3058"/>
    <cellStyle name="S29 4 10" xfId="3059"/>
    <cellStyle name="S29 4 11" xfId="3060"/>
    <cellStyle name="S29 4 12" xfId="3061"/>
    <cellStyle name="S29 4 2" xfId="3062"/>
    <cellStyle name="S29 4 2 2" xfId="48074"/>
    <cellStyle name="S29 4 2 2 2" xfId="48075"/>
    <cellStyle name="S29 4 2 2 2 2" xfId="48076"/>
    <cellStyle name="S29 4 2 2 3" xfId="48077"/>
    <cellStyle name="S29 4 2 3" xfId="48078"/>
    <cellStyle name="S29 4 2 3 2" xfId="48079"/>
    <cellStyle name="S29 4 2 4" xfId="48080"/>
    <cellStyle name="S29 4 3" xfId="3063"/>
    <cellStyle name="S29 4 3 2" xfId="48081"/>
    <cellStyle name="S29 4 3 2 2" xfId="48082"/>
    <cellStyle name="S29 4 3 2 2 2" xfId="48083"/>
    <cellStyle name="S29 4 3 2 3" xfId="48084"/>
    <cellStyle name="S29 4 3 3" xfId="48085"/>
    <cellStyle name="S29 4 3 3 2" xfId="48086"/>
    <cellStyle name="S29 4 3 4" xfId="48087"/>
    <cellStyle name="S29 4 4" xfId="3064"/>
    <cellStyle name="S29 4 4 2" xfId="48088"/>
    <cellStyle name="S29 4 4 2 2" xfId="48089"/>
    <cellStyle name="S29 4 4 3" xfId="48090"/>
    <cellStyle name="S29 4 5" xfId="3065"/>
    <cellStyle name="S29 4 5 2" xfId="48091"/>
    <cellStyle name="S29 4 6" xfId="3066"/>
    <cellStyle name="S29 4 7" xfId="3067"/>
    <cellStyle name="S29 4 8" xfId="3068"/>
    <cellStyle name="S29 4 9" xfId="3069"/>
    <cellStyle name="S29 5" xfId="3070"/>
    <cellStyle name="S29 5 2" xfId="48092"/>
    <cellStyle name="S29 5 2 2" xfId="48093"/>
    <cellStyle name="S29 5 2 2 2" xfId="48094"/>
    <cellStyle name="S29 5 2 3" xfId="48095"/>
    <cellStyle name="S29 5 3" xfId="48096"/>
    <cellStyle name="S29 5 3 2" xfId="48097"/>
    <cellStyle name="S29 5 4" xfId="48098"/>
    <cellStyle name="S29 6" xfId="3071"/>
    <cellStyle name="S29 6 2" xfId="48099"/>
    <cellStyle name="S29 6 2 2" xfId="48100"/>
    <cellStyle name="S29 6 2 2 2" xfId="48101"/>
    <cellStyle name="S29 6 2 3" xfId="48102"/>
    <cellStyle name="S29 6 3" xfId="48103"/>
    <cellStyle name="S29 6 3 2" xfId="48104"/>
    <cellStyle name="S29 6 4" xfId="48105"/>
    <cellStyle name="S29 7" xfId="3072"/>
    <cellStyle name="S29 7 2" xfId="48106"/>
    <cellStyle name="S29 7 2 2" xfId="48107"/>
    <cellStyle name="S29 7 3" xfId="48108"/>
    <cellStyle name="S29 8" xfId="3073"/>
    <cellStyle name="S29 8 2" xfId="48109"/>
    <cellStyle name="S29 9" xfId="3074"/>
    <cellStyle name="S3" xfId="3075"/>
    <cellStyle name="S3 2" xfId="3076"/>
    <cellStyle name="S3 3" xfId="3077"/>
    <cellStyle name="S30" xfId="3078"/>
    <cellStyle name="S30 10" xfId="3079"/>
    <cellStyle name="S30 11" xfId="3080"/>
    <cellStyle name="S30 12" xfId="3081"/>
    <cellStyle name="S30 2" xfId="3082"/>
    <cellStyle name="S30 2 10" xfId="3083"/>
    <cellStyle name="S30 2 11" xfId="3084"/>
    <cellStyle name="S30 2 2" xfId="3085"/>
    <cellStyle name="S30 2 2 2" xfId="3086"/>
    <cellStyle name="S30 2 2 2 2" xfId="3087"/>
    <cellStyle name="S30 2 2 2 2 2" xfId="48110"/>
    <cellStyle name="S30 2 2 2 2 2 2" xfId="48111"/>
    <cellStyle name="S30 2 2 2 2 3" xfId="48112"/>
    <cellStyle name="S30 2 2 2 3" xfId="3088"/>
    <cellStyle name="S30 2 2 2 3 2" xfId="48113"/>
    <cellStyle name="S30 2 2 2 3 2 2" xfId="48114"/>
    <cellStyle name="S30 2 2 2 3 3" xfId="48115"/>
    <cellStyle name="S30 2 2 2 4" xfId="3089"/>
    <cellStyle name="S30 2 2 2 4 2" xfId="48116"/>
    <cellStyle name="S30 2 2 2 5" xfId="3090"/>
    <cellStyle name="S30 2 2 2 6" xfId="3091"/>
    <cellStyle name="S30 2 2 2 7" xfId="3092"/>
    <cellStyle name="S30 2 2 2 8" xfId="3093"/>
    <cellStyle name="S30 2 2 3" xfId="3094"/>
    <cellStyle name="S30 2 2 3 2" xfId="48117"/>
    <cellStyle name="S30 2 2 3 2 2" xfId="48118"/>
    <cellStyle name="S30 2 2 3 3" xfId="48119"/>
    <cellStyle name="S30 2 2 4" xfId="3095"/>
    <cellStyle name="S30 2 2 4 2" xfId="48120"/>
    <cellStyle name="S30 2 2 4 2 2" xfId="48121"/>
    <cellStyle name="S30 2 2 4 3" xfId="48122"/>
    <cellStyle name="S30 2 2 5" xfId="3096"/>
    <cellStyle name="S30 2 2 5 2" xfId="48123"/>
    <cellStyle name="S30 2 2 6" xfId="3097"/>
    <cellStyle name="S30 2 2 7" xfId="3098"/>
    <cellStyle name="S30 2 2 8" xfId="3099"/>
    <cellStyle name="S30 2 2 9" xfId="3100"/>
    <cellStyle name="S30 2 3" xfId="3101"/>
    <cellStyle name="S30 2 3 2" xfId="3102"/>
    <cellStyle name="S30 2 3 2 2" xfId="3103"/>
    <cellStyle name="S30 2 3 2 2 2" xfId="48124"/>
    <cellStyle name="S30 2 3 2 2 2 2" xfId="48125"/>
    <cellStyle name="S30 2 3 2 2 3" xfId="48126"/>
    <cellStyle name="S30 2 3 2 3" xfId="3104"/>
    <cellStyle name="S30 2 3 2 3 2" xfId="48127"/>
    <cellStyle name="S30 2 3 2 3 2 2" xfId="48128"/>
    <cellStyle name="S30 2 3 2 3 3" xfId="48129"/>
    <cellStyle name="S30 2 3 2 4" xfId="3105"/>
    <cellStyle name="S30 2 3 2 4 2" xfId="48130"/>
    <cellStyle name="S30 2 3 2 5" xfId="3106"/>
    <cellStyle name="S30 2 3 2 6" xfId="3107"/>
    <cellStyle name="S30 2 3 2 7" xfId="3108"/>
    <cellStyle name="S30 2 3 2 8" xfId="3109"/>
    <cellStyle name="S30 2 3 3" xfId="3110"/>
    <cellStyle name="S30 2 3 3 2" xfId="48131"/>
    <cellStyle name="S30 2 3 3 2 2" xfId="48132"/>
    <cellStyle name="S30 2 3 3 3" xfId="48133"/>
    <cellStyle name="S30 2 3 4" xfId="3111"/>
    <cellStyle name="S30 2 3 4 2" xfId="48134"/>
    <cellStyle name="S30 2 3 4 2 2" xfId="48135"/>
    <cellStyle name="S30 2 3 4 3" xfId="48136"/>
    <cellStyle name="S30 2 3 5" xfId="3112"/>
    <cellStyle name="S30 2 3 5 2" xfId="48137"/>
    <cellStyle name="S30 2 3 6" xfId="3113"/>
    <cellStyle name="S30 2 3 7" xfId="3114"/>
    <cellStyle name="S30 2 3 8" xfId="3115"/>
    <cellStyle name="S30 2 3 9" xfId="3116"/>
    <cellStyle name="S30 2 4" xfId="3117"/>
    <cellStyle name="S30 2 4 2" xfId="3118"/>
    <cellStyle name="S30 2 4 2 2" xfId="48138"/>
    <cellStyle name="S30 2 4 2 2 2" xfId="48139"/>
    <cellStyle name="S30 2 4 2 3" xfId="48140"/>
    <cellStyle name="S30 2 4 3" xfId="3119"/>
    <cellStyle name="S30 2 4 3 2" xfId="48141"/>
    <cellStyle name="S30 2 4 3 2 2" xfId="48142"/>
    <cellStyle name="S30 2 4 3 3" xfId="48143"/>
    <cellStyle name="S30 2 4 4" xfId="3120"/>
    <cellStyle name="S30 2 4 4 2" xfId="48144"/>
    <cellStyle name="S30 2 4 5" xfId="3121"/>
    <cellStyle name="S30 2 4 6" xfId="3122"/>
    <cellStyle name="S30 2 4 7" xfId="3123"/>
    <cellStyle name="S30 2 4 8" xfId="3124"/>
    <cellStyle name="S30 2 5" xfId="3125"/>
    <cellStyle name="S30 2 5 2" xfId="48145"/>
    <cellStyle name="S30 2 5 2 2" xfId="48146"/>
    <cellStyle name="S30 2 5 3" xfId="48147"/>
    <cellStyle name="S30 2 6" xfId="3126"/>
    <cellStyle name="S30 2 6 2" xfId="48148"/>
    <cellStyle name="S30 2 6 2 2" xfId="48149"/>
    <cellStyle name="S30 2 6 3" xfId="48150"/>
    <cellStyle name="S30 2 7" xfId="3127"/>
    <cellStyle name="S30 2 7 2" xfId="48151"/>
    <cellStyle name="S30 2 8" xfId="3128"/>
    <cellStyle name="S30 2 9" xfId="3129"/>
    <cellStyle name="S30 3" xfId="3130"/>
    <cellStyle name="S30 3 2" xfId="3131"/>
    <cellStyle name="S30 3 2 2" xfId="3132"/>
    <cellStyle name="S30 3 2 2 2" xfId="48152"/>
    <cellStyle name="S30 3 2 2 2 2" xfId="48153"/>
    <cellStyle name="S30 3 2 2 3" xfId="48154"/>
    <cellStyle name="S30 3 2 3" xfId="3133"/>
    <cellStyle name="S30 3 2 3 2" xfId="48155"/>
    <cellStyle name="S30 3 2 3 2 2" xfId="48156"/>
    <cellStyle name="S30 3 2 3 3" xfId="48157"/>
    <cellStyle name="S30 3 2 4" xfId="3134"/>
    <cellStyle name="S30 3 2 4 2" xfId="48158"/>
    <cellStyle name="S30 3 2 5" xfId="3135"/>
    <cellStyle name="S30 3 2 6" xfId="3136"/>
    <cellStyle name="S30 3 2 7" xfId="3137"/>
    <cellStyle name="S30 3 2 8" xfId="3138"/>
    <cellStyle name="S30 3 3" xfId="3139"/>
    <cellStyle name="S30 3 3 2" xfId="48159"/>
    <cellStyle name="S30 3 3 2 2" xfId="48160"/>
    <cellStyle name="S30 3 3 3" xfId="48161"/>
    <cellStyle name="S30 3 4" xfId="3140"/>
    <cellStyle name="S30 3 4 2" xfId="48162"/>
    <cellStyle name="S30 3 4 2 2" xfId="48163"/>
    <cellStyle name="S30 3 4 3" xfId="48164"/>
    <cellStyle name="S30 3 5" xfId="3141"/>
    <cellStyle name="S30 3 5 2" xfId="48165"/>
    <cellStyle name="S30 3 6" xfId="3142"/>
    <cellStyle name="S30 3 7" xfId="3143"/>
    <cellStyle name="S30 3 8" xfId="3144"/>
    <cellStyle name="S30 3 9" xfId="3145"/>
    <cellStyle name="S30 4" xfId="3146"/>
    <cellStyle name="S30 4 2" xfId="3147"/>
    <cellStyle name="S30 4 2 2" xfId="3148"/>
    <cellStyle name="S30 4 2 2 2" xfId="48166"/>
    <cellStyle name="S30 4 2 2 2 2" xfId="48167"/>
    <cellStyle name="S30 4 2 2 3" xfId="48168"/>
    <cellStyle name="S30 4 2 3" xfId="3149"/>
    <cellStyle name="S30 4 2 3 2" xfId="48169"/>
    <cellStyle name="S30 4 2 3 2 2" xfId="48170"/>
    <cellStyle name="S30 4 2 3 3" xfId="48171"/>
    <cellStyle name="S30 4 2 4" xfId="3150"/>
    <cellStyle name="S30 4 2 4 2" xfId="48172"/>
    <cellStyle name="S30 4 2 5" xfId="3151"/>
    <cellStyle name="S30 4 2 6" xfId="3152"/>
    <cellStyle name="S30 4 2 7" xfId="3153"/>
    <cellStyle name="S30 4 2 8" xfId="3154"/>
    <cellStyle name="S30 4 3" xfId="3155"/>
    <cellStyle name="S30 4 3 2" xfId="48173"/>
    <cellStyle name="S30 4 3 2 2" xfId="48174"/>
    <cellStyle name="S30 4 3 3" xfId="48175"/>
    <cellStyle name="S30 4 4" xfId="3156"/>
    <cellStyle name="S30 4 4 2" xfId="48176"/>
    <cellStyle name="S30 4 4 2 2" xfId="48177"/>
    <cellStyle name="S30 4 4 3" xfId="48178"/>
    <cellStyle name="S30 4 5" xfId="3157"/>
    <cellStyle name="S30 4 5 2" xfId="48179"/>
    <cellStyle name="S30 4 6" xfId="3158"/>
    <cellStyle name="S30 4 7" xfId="3159"/>
    <cellStyle name="S30 4 8" xfId="3160"/>
    <cellStyle name="S30 4 9" xfId="3161"/>
    <cellStyle name="S30 5" xfId="3162"/>
    <cellStyle name="S30 5 2" xfId="3163"/>
    <cellStyle name="S30 5 2 2" xfId="48180"/>
    <cellStyle name="S30 5 2 2 2" xfId="48181"/>
    <cellStyle name="S30 5 2 3" xfId="48182"/>
    <cellStyle name="S30 5 3" xfId="3164"/>
    <cellStyle name="S30 5 3 2" xfId="48183"/>
    <cellStyle name="S30 5 3 2 2" xfId="48184"/>
    <cellStyle name="S30 5 3 3" xfId="48185"/>
    <cellStyle name="S30 5 4" xfId="3165"/>
    <cellStyle name="S30 5 4 2" xfId="48186"/>
    <cellStyle name="S30 5 5" xfId="3166"/>
    <cellStyle name="S30 5 6" xfId="3167"/>
    <cellStyle name="S30 5 7" xfId="3168"/>
    <cellStyle name="S30 5 8" xfId="3169"/>
    <cellStyle name="S30 6" xfId="3170"/>
    <cellStyle name="S30 6 2" xfId="48187"/>
    <cellStyle name="S30 6 2 2" xfId="48188"/>
    <cellStyle name="S30 6 3" xfId="48189"/>
    <cellStyle name="S30 7" xfId="3171"/>
    <cellStyle name="S30 7 2" xfId="48190"/>
    <cellStyle name="S30 7 2 2" xfId="48191"/>
    <cellStyle name="S30 7 3" xfId="48192"/>
    <cellStyle name="S30 8" xfId="3172"/>
    <cellStyle name="S30 8 2" xfId="48193"/>
    <cellStyle name="S30 9" xfId="3173"/>
    <cellStyle name="S31" xfId="3174"/>
    <cellStyle name="S31 10" xfId="3175"/>
    <cellStyle name="S31 11" xfId="3176"/>
    <cellStyle name="S31 12" xfId="3177"/>
    <cellStyle name="S31 2" xfId="3178"/>
    <cellStyle name="S31 2 10" xfId="3179"/>
    <cellStyle name="S31 2 11" xfId="3180"/>
    <cellStyle name="S31 2 2" xfId="3181"/>
    <cellStyle name="S31 2 2 2" xfId="3182"/>
    <cellStyle name="S31 2 2 2 2" xfId="3183"/>
    <cellStyle name="S31 2 2 2 2 2" xfId="48194"/>
    <cellStyle name="S31 2 2 2 2 2 2" xfId="48195"/>
    <cellStyle name="S31 2 2 2 2 3" xfId="48196"/>
    <cellStyle name="S31 2 2 2 3" xfId="3184"/>
    <cellStyle name="S31 2 2 2 3 2" xfId="48197"/>
    <cellStyle name="S31 2 2 2 3 2 2" xfId="48198"/>
    <cellStyle name="S31 2 2 2 3 3" xfId="48199"/>
    <cellStyle name="S31 2 2 2 4" xfId="3185"/>
    <cellStyle name="S31 2 2 2 4 2" xfId="48200"/>
    <cellStyle name="S31 2 2 2 5" xfId="3186"/>
    <cellStyle name="S31 2 2 2 6" xfId="3187"/>
    <cellStyle name="S31 2 2 2 7" xfId="3188"/>
    <cellStyle name="S31 2 2 2 8" xfId="3189"/>
    <cellStyle name="S31 2 2 3" xfId="3190"/>
    <cellStyle name="S31 2 2 3 2" xfId="48201"/>
    <cellStyle name="S31 2 2 3 2 2" xfId="48202"/>
    <cellStyle name="S31 2 2 3 3" xfId="48203"/>
    <cellStyle name="S31 2 2 4" xfId="3191"/>
    <cellStyle name="S31 2 2 4 2" xfId="48204"/>
    <cellStyle name="S31 2 2 4 2 2" xfId="48205"/>
    <cellStyle name="S31 2 2 4 3" xfId="48206"/>
    <cellStyle name="S31 2 2 5" xfId="3192"/>
    <cellStyle name="S31 2 2 5 2" xfId="48207"/>
    <cellStyle name="S31 2 2 6" xfId="3193"/>
    <cellStyle name="S31 2 2 7" xfId="3194"/>
    <cellStyle name="S31 2 2 8" xfId="3195"/>
    <cellStyle name="S31 2 2 9" xfId="3196"/>
    <cellStyle name="S31 2 3" xfId="3197"/>
    <cellStyle name="S31 2 3 2" xfId="3198"/>
    <cellStyle name="S31 2 3 2 2" xfId="3199"/>
    <cellStyle name="S31 2 3 2 2 2" xfId="48208"/>
    <cellStyle name="S31 2 3 2 2 2 2" xfId="48209"/>
    <cellStyle name="S31 2 3 2 2 3" xfId="48210"/>
    <cellStyle name="S31 2 3 2 3" xfId="3200"/>
    <cellStyle name="S31 2 3 2 3 2" xfId="48211"/>
    <cellStyle name="S31 2 3 2 3 2 2" xfId="48212"/>
    <cellStyle name="S31 2 3 2 3 3" xfId="48213"/>
    <cellStyle name="S31 2 3 2 4" xfId="3201"/>
    <cellStyle name="S31 2 3 2 4 2" xfId="48214"/>
    <cellStyle name="S31 2 3 2 5" xfId="3202"/>
    <cellStyle name="S31 2 3 2 6" xfId="3203"/>
    <cellStyle name="S31 2 3 2 7" xfId="3204"/>
    <cellStyle name="S31 2 3 2 8" xfId="3205"/>
    <cellStyle name="S31 2 3 3" xfId="3206"/>
    <cellStyle name="S31 2 3 3 2" xfId="48215"/>
    <cellStyle name="S31 2 3 3 2 2" xfId="48216"/>
    <cellStyle name="S31 2 3 3 3" xfId="48217"/>
    <cellStyle name="S31 2 3 4" xfId="3207"/>
    <cellStyle name="S31 2 3 4 2" xfId="48218"/>
    <cellStyle name="S31 2 3 4 2 2" xfId="48219"/>
    <cellStyle name="S31 2 3 4 3" xfId="48220"/>
    <cellStyle name="S31 2 3 5" xfId="3208"/>
    <cellStyle name="S31 2 3 5 2" xfId="48221"/>
    <cellStyle name="S31 2 3 6" xfId="3209"/>
    <cellStyle name="S31 2 3 7" xfId="3210"/>
    <cellStyle name="S31 2 3 8" xfId="3211"/>
    <cellStyle name="S31 2 3 9" xfId="3212"/>
    <cellStyle name="S31 2 4" xfId="3213"/>
    <cellStyle name="S31 2 4 2" xfId="3214"/>
    <cellStyle name="S31 2 4 2 2" xfId="48222"/>
    <cellStyle name="S31 2 4 2 2 2" xfId="48223"/>
    <cellStyle name="S31 2 4 2 3" xfId="48224"/>
    <cellStyle name="S31 2 4 3" xfId="3215"/>
    <cellStyle name="S31 2 4 3 2" xfId="48225"/>
    <cellStyle name="S31 2 4 3 2 2" xfId="48226"/>
    <cellStyle name="S31 2 4 3 3" xfId="48227"/>
    <cellStyle name="S31 2 4 4" xfId="3216"/>
    <cellStyle name="S31 2 4 4 2" xfId="48228"/>
    <cellStyle name="S31 2 4 5" xfId="3217"/>
    <cellStyle name="S31 2 4 6" xfId="3218"/>
    <cellStyle name="S31 2 4 7" xfId="3219"/>
    <cellStyle name="S31 2 4 8" xfId="3220"/>
    <cellStyle name="S31 2 5" xfId="3221"/>
    <cellStyle name="S31 2 5 2" xfId="48229"/>
    <cellStyle name="S31 2 5 2 2" xfId="48230"/>
    <cellStyle name="S31 2 5 3" xfId="48231"/>
    <cellStyle name="S31 2 6" xfId="3222"/>
    <cellStyle name="S31 2 6 2" xfId="48232"/>
    <cellStyle name="S31 2 6 2 2" xfId="48233"/>
    <cellStyle name="S31 2 6 3" xfId="48234"/>
    <cellStyle name="S31 2 7" xfId="3223"/>
    <cellStyle name="S31 2 7 2" xfId="48235"/>
    <cellStyle name="S31 2 8" xfId="3224"/>
    <cellStyle name="S31 2 9" xfId="3225"/>
    <cellStyle name="S31 3" xfId="3226"/>
    <cellStyle name="S31 3 2" xfId="3227"/>
    <cellStyle name="S31 3 2 2" xfId="3228"/>
    <cellStyle name="S31 3 2 2 2" xfId="48236"/>
    <cellStyle name="S31 3 2 2 2 2" xfId="48237"/>
    <cellStyle name="S31 3 2 2 3" xfId="48238"/>
    <cellStyle name="S31 3 2 3" xfId="3229"/>
    <cellStyle name="S31 3 2 3 2" xfId="48239"/>
    <cellStyle name="S31 3 2 3 2 2" xfId="48240"/>
    <cellStyle name="S31 3 2 3 3" xfId="48241"/>
    <cellStyle name="S31 3 2 4" xfId="3230"/>
    <cellStyle name="S31 3 2 4 2" xfId="48242"/>
    <cellStyle name="S31 3 2 5" xfId="3231"/>
    <cellStyle name="S31 3 2 6" xfId="3232"/>
    <cellStyle name="S31 3 2 7" xfId="3233"/>
    <cellStyle name="S31 3 2 8" xfId="3234"/>
    <cellStyle name="S31 3 3" xfId="3235"/>
    <cellStyle name="S31 3 3 2" xfId="48243"/>
    <cellStyle name="S31 3 3 2 2" xfId="48244"/>
    <cellStyle name="S31 3 3 3" xfId="48245"/>
    <cellStyle name="S31 3 4" xfId="3236"/>
    <cellStyle name="S31 3 4 2" xfId="48246"/>
    <cellStyle name="S31 3 4 2 2" xfId="48247"/>
    <cellStyle name="S31 3 4 3" xfId="48248"/>
    <cellStyle name="S31 3 5" xfId="3237"/>
    <cellStyle name="S31 3 5 2" xfId="48249"/>
    <cellStyle name="S31 3 6" xfId="3238"/>
    <cellStyle name="S31 3 7" xfId="3239"/>
    <cellStyle name="S31 3 8" xfId="3240"/>
    <cellStyle name="S31 3 9" xfId="3241"/>
    <cellStyle name="S31 4" xfId="3242"/>
    <cellStyle name="S31 4 2" xfId="3243"/>
    <cellStyle name="S31 4 2 2" xfId="3244"/>
    <cellStyle name="S31 4 2 2 2" xfId="48250"/>
    <cellStyle name="S31 4 2 2 2 2" xfId="48251"/>
    <cellStyle name="S31 4 2 2 3" xfId="48252"/>
    <cellStyle name="S31 4 2 3" xfId="3245"/>
    <cellStyle name="S31 4 2 3 2" xfId="48253"/>
    <cellStyle name="S31 4 2 3 2 2" xfId="48254"/>
    <cellStyle name="S31 4 2 3 3" xfId="48255"/>
    <cellStyle name="S31 4 2 4" xfId="3246"/>
    <cellStyle name="S31 4 2 4 2" xfId="48256"/>
    <cellStyle name="S31 4 2 5" xfId="3247"/>
    <cellStyle name="S31 4 2 6" xfId="3248"/>
    <cellStyle name="S31 4 2 7" xfId="3249"/>
    <cellStyle name="S31 4 2 8" xfId="3250"/>
    <cellStyle name="S31 4 3" xfId="3251"/>
    <cellStyle name="S31 4 3 2" xfId="48257"/>
    <cellStyle name="S31 4 3 2 2" xfId="48258"/>
    <cellStyle name="S31 4 3 3" xfId="48259"/>
    <cellStyle name="S31 4 4" xfId="3252"/>
    <cellStyle name="S31 4 4 2" xfId="48260"/>
    <cellStyle name="S31 4 4 2 2" xfId="48261"/>
    <cellStyle name="S31 4 4 3" xfId="48262"/>
    <cellStyle name="S31 4 5" xfId="3253"/>
    <cellStyle name="S31 4 5 2" xfId="48263"/>
    <cellStyle name="S31 4 6" xfId="3254"/>
    <cellStyle name="S31 4 7" xfId="3255"/>
    <cellStyle name="S31 4 8" xfId="3256"/>
    <cellStyle name="S31 4 9" xfId="3257"/>
    <cellStyle name="S31 5" xfId="3258"/>
    <cellStyle name="S31 5 2" xfId="3259"/>
    <cellStyle name="S31 5 2 2" xfId="48264"/>
    <cellStyle name="S31 5 2 2 2" xfId="48265"/>
    <cellStyle name="S31 5 2 3" xfId="48266"/>
    <cellStyle name="S31 5 3" xfId="3260"/>
    <cellStyle name="S31 5 3 2" xfId="48267"/>
    <cellStyle name="S31 5 3 2 2" xfId="48268"/>
    <cellStyle name="S31 5 3 3" xfId="48269"/>
    <cellStyle name="S31 5 4" xfId="3261"/>
    <cellStyle name="S31 5 4 2" xfId="48270"/>
    <cellStyle name="S31 5 5" xfId="3262"/>
    <cellStyle name="S31 5 6" xfId="3263"/>
    <cellStyle name="S31 5 7" xfId="3264"/>
    <cellStyle name="S31 5 8" xfId="3265"/>
    <cellStyle name="S31 6" xfId="3266"/>
    <cellStyle name="S31 6 2" xfId="48271"/>
    <cellStyle name="S31 6 2 2" xfId="48272"/>
    <cellStyle name="S31 6 3" xfId="48273"/>
    <cellStyle name="S31 7" xfId="3267"/>
    <cellStyle name="S31 7 2" xfId="48274"/>
    <cellStyle name="S31 7 2 2" xfId="48275"/>
    <cellStyle name="S31 7 3" xfId="48276"/>
    <cellStyle name="S31 8" xfId="3268"/>
    <cellStyle name="S31 8 2" xfId="48277"/>
    <cellStyle name="S31 9" xfId="3269"/>
    <cellStyle name="S32" xfId="3270"/>
    <cellStyle name="S32 2" xfId="3271"/>
    <cellStyle name="S33" xfId="3272"/>
    <cellStyle name="S33 10" xfId="3273"/>
    <cellStyle name="S33 11" xfId="3274"/>
    <cellStyle name="S33 12" xfId="3275"/>
    <cellStyle name="S33 2" xfId="3276"/>
    <cellStyle name="S33 2 10" xfId="3277"/>
    <cellStyle name="S33 2 11" xfId="3278"/>
    <cellStyle name="S33 2 2" xfId="3279"/>
    <cellStyle name="S33 2 2 2" xfId="3280"/>
    <cellStyle name="S33 2 2 2 2" xfId="3281"/>
    <cellStyle name="S33 2 2 2 2 2" xfId="48278"/>
    <cellStyle name="S33 2 2 2 2 2 2" xfId="48279"/>
    <cellStyle name="S33 2 2 2 2 3" xfId="48280"/>
    <cellStyle name="S33 2 2 2 3" xfId="3282"/>
    <cellStyle name="S33 2 2 2 3 2" xfId="48281"/>
    <cellStyle name="S33 2 2 2 3 2 2" xfId="48282"/>
    <cellStyle name="S33 2 2 2 3 3" xfId="48283"/>
    <cellStyle name="S33 2 2 2 4" xfId="3283"/>
    <cellStyle name="S33 2 2 2 4 2" xfId="48284"/>
    <cellStyle name="S33 2 2 2 5" xfId="3284"/>
    <cellStyle name="S33 2 2 2 6" xfId="3285"/>
    <cellStyle name="S33 2 2 2 7" xfId="3286"/>
    <cellStyle name="S33 2 2 2 8" xfId="3287"/>
    <cellStyle name="S33 2 2 3" xfId="3288"/>
    <cellStyle name="S33 2 2 3 2" xfId="48285"/>
    <cellStyle name="S33 2 2 3 2 2" xfId="48286"/>
    <cellStyle name="S33 2 2 3 3" xfId="48287"/>
    <cellStyle name="S33 2 2 4" xfId="3289"/>
    <cellStyle name="S33 2 2 4 2" xfId="48288"/>
    <cellStyle name="S33 2 2 4 2 2" xfId="48289"/>
    <cellStyle name="S33 2 2 4 3" xfId="48290"/>
    <cellStyle name="S33 2 2 5" xfId="3290"/>
    <cellStyle name="S33 2 2 5 2" xfId="48291"/>
    <cellStyle name="S33 2 2 6" xfId="3291"/>
    <cellStyle name="S33 2 2 7" xfId="3292"/>
    <cellStyle name="S33 2 2 8" xfId="3293"/>
    <cellStyle name="S33 2 2 9" xfId="3294"/>
    <cellStyle name="S33 2 3" xfId="3295"/>
    <cellStyle name="S33 2 3 2" xfId="3296"/>
    <cellStyle name="S33 2 3 2 2" xfId="3297"/>
    <cellStyle name="S33 2 3 2 2 2" xfId="48292"/>
    <cellStyle name="S33 2 3 2 2 2 2" xfId="48293"/>
    <cellStyle name="S33 2 3 2 2 3" xfId="48294"/>
    <cellStyle name="S33 2 3 2 3" xfId="3298"/>
    <cellStyle name="S33 2 3 2 3 2" xfId="48295"/>
    <cellStyle name="S33 2 3 2 3 2 2" xfId="48296"/>
    <cellStyle name="S33 2 3 2 3 3" xfId="48297"/>
    <cellStyle name="S33 2 3 2 4" xfId="3299"/>
    <cellStyle name="S33 2 3 2 4 2" xfId="48298"/>
    <cellStyle name="S33 2 3 2 5" xfId="3300"/>
    <cellStyle name="S33 2 3 2 6" xfId="3301"/>
    <cellStyle name="S33 2 3 2 7" xfId="3302"/>
    <cellStyle name="S33 2 3 2 8" xfId="3303"/>
    <cellStyle name="S33 2 3 3" xfId="3304"/>
    <cellStyle name="S33 2 3 3 2" xfId="48299"/>
    <cellStyle name="S33 2 3 3 2 2" xfId="48300"/>
    <cellStyle name="S33 2 3 3 3" xfId="48301"/>
    <cellStyle name="S33 2 3 4" xfId="3305"/>
    <cellStyle name="S33 2 3 4 2" xfId="48302"/>
    <cellStyle name="S33 2 3 4 2 2" xfId="48303"/>
    <cellStyle name="S33 2 3 4 3" xfId="48304"/>
    <cellStyle name="S33 2 3 5" xfId="3306"/>
    <cellStyle name="S33 2 3 5 2" xfId="48305"/>
    <cellStyle name="S33 2 3 6" xfId="3307"/>
    <cellStyle name="S33 2 3 7" xfId="3308"/>
    <cellStyle name="S33 2 3 8" xfId="3309"/>
    <cellStyle name="S33 2 3 9" xfId="3310"/>
    <cellStyle name="S33 2 4" xfId="3311"/>
    <cellStyle name="S33 2 4 2" xfId="3312"/>
    <cellStyle name="S33 2 4 2 2" xfId="48306"/>
    <cellStyle name="S33 2 4 2 2 2" xfId="48307"/>
    <cellStyle name="S33 2 4 2 3" xfId="48308"/>
    <cellStyle name="S33 2 4 3" xfId="3313"/>
    <cellStyle name="S33 2 4 3 2" xfId="48309"/>
    <cellStyle name="S33 2 4 3 2 2" xfId="48310"/>
    <cellStyle name="S33 2 4 3 3" xfId="48311"/>
    <cellStyle name="S33 2 4 4" xfId="3314"/>
    <cellStyle name="S33 2 4 4 2" xfId="48312"/>
    <cellStyle name="S33 2 4 5" xfId="3315"/>
    <cellStyle name="S33 2 4 6" xfId="3316"/>
    <cellStyle name="S33 2 4 7" xfId="3317"/>
    <cellStyle name="S33 2 4 8" xfId="3318"/>
    <cellStyle name="S33 2 5" xfId="3319"/>
    <cellStyle name="S33 2 5 2" xfId="48313"/>
    <cellStyle name="S33 2 5 2 2" xfId="48314"/>
    <cellStyle name="S33 2 5 3" xfId="48315"/>
    <cellStyle name="S33 2 6" xfId="3320"/>
    <cellStyle name="S33 2 6 2" xfId="48316"/>
    <cellStyle name="S33 2 6 2 2" xfId="48317"/>
    <cellStyle name="S33 2 6 3" xfId="48318"/>
    <cellStyle name="S33 2 7" xfId="3321"/>
    <cellStyle name="S33 2 7 2" xfId="48319"/>
    <cellStyle name="S33 2 8" xfId="3322"/>
    <cellStyle name="S33 2 9" xfId="3323"/>
    <cellStyle name="S33 3" xfId="3324"/>
    <cellStyle name="S33 3 2" xfId="3325"/>
    <cellStyle name="S33 3 2 2" xfId="3326"/>
    <cellStyle name="S33 3 2 2 2" xfId="48320"/>
    <cellStyle name="S33 3 2 2 2 2" xfId="48321"/>
    <cellStyle name="S33 3 2 2 3" xfId="48322"/>
    <cellStyle name="S33 3 2 3" xfId="3327"/>
    <cellStyle name="S33 3 2 3 2" xfId="48323"/>
    <cellStyle name="S33 3 2 3 2 2" xfId="48324"/>
    <cellStyle name="S33 3 2 3 3" xfId="48325"/>
    <cellStyle name="S33 3 2 4" xfId="3328"/>
    <cellStyle name="S33 3 2 4 2" xfId="48326"/>
    <cellStyle name="S33 3 2 5" xfId="3329"/>
    <cellStyle name="S33 3 2 6" xfId="3330"/>
    <cellStyle name="S33 3 2 7" xfId="3331"/>
    <cellStyle name="S33 3 2 8" xfId="3332"/>
    <cellStyle name="S33 3 3" xfId="3333"/>
    <cellStyle name="S33 3 3 2" xfId="48327"/>
    <cellStyle name="S33 3 3 2 2" xfId="48328"/>
    <cellStyle name="S33 3 3 3" xfId="48329"/>
    <cellStyle name="S33 3 4" xfId="3334"/>
    <cellStyle name="S33 3 4 2" xfId="48330"/>
    <cellStyle name="S33 3 4 2 2" xfId="48331"/>
    <cellStyle name="S33 3 4 3" xfId="48332"/>
    <cellStyle name="S33 3 5" xfId="3335"/>
    <cellStyle name="S33 3 5 2" xfId="48333"/>
    <cellStyle name="S33 3 6" xfId="3336"/>
    <cellStyle name="S33 3 7" xfId="3337"/>
    <cellStyle name="S33 3 8" xfId="3338"/>
    <cellStyle name="S33 3 9" xfId="3339"/>
    <cellStyle name="S33 4" xfId="3340"/>
    <cellStyle name="S33 4 2" xfId="3341"/>
    <cellStyle name="S33 4 2 2" xfId="3342"/>
    <cellStyle name="S33 4 2 2 2" xfId="48334"/>
    <cellStyle name="S33 4 2 2 2 2" xfId="48335"/>
    <cellStyle name="S33 4 2 2 3" xfId="48336"/>
    <cellStyle name="S33 4 2 3" xfId="3343"/>
    <cellStyle name="S33 4 2 3 2" xfId="48337"/>
    <cellStyle name="S33 4 2 3 2 2" xfId="48338"/>
    <cellStyle name="S33 4 2 3 3" xfId="48339"/>
    <cellStyle name="S33 4 2 4" xfId="3344"/>
    <cellStyle name="S33 4 2 4 2" xfId="48340"/>
    <cellStyle name="S33 4 2 5" xfId="3345"/>
    <cellStyle name="S33 4 2 6" xfId="3346"/>
    <cellStyle name="S33 4 2 7" xfId="3347"/>
    <cellStyle name="S33 4 2 8" xfId="3348"/>
    <cellStyle name="S33 4 3" xfId="3349"/>
    <cellStyle name="S33 4 3 2" xfId="48341"/>
    <cellStyle name="S33 4 3 2 2" xfId="48342"/>
    <cellStyle name="S33 4 3 3" xfId="48343"/>
    <cellStyle name="S33 4 4" xfId="3350"/>
    <cellStyle name="S33 4 4 2" xfId="48344"/>
    <cellStyle name="S33 4 4 2 2" xfId="48345"/>
    <cellStyle name="S33 4 4 3" xfId="48346"/>
    <cellStyle name="S33 4 5" xfId="3351"/>
    <cellStyle name="S33 4 5 2" xfId="48347"/>
    <cellStyle name="S33 4 6" xfId="3352"/>
    <cellStyle name="S33 4 7" xfId="3353"/>
    <cellStyle name="S33 4 8" xfId="3354"/>
    <cellStyle name="S33 4 9" xfId="3355"/>
    <cellStyle name="S33 5" xfId="3356"/>
    <cellStyle name="S33 5 2" xfId="3357"/>
    <cellStyle name="S33 5 2 2" xfId="48348"/>
    <cellStyle name="S33 5 2 2 2" xfId="48349"/>
    <cellStyle name="S33 5 2 3" xfId="48350"/>
    <cellStyle name="S33 5 3" xfId="3358"/>
    <cellStyle name="S33 5 3 2" xfId="48351"/>
    <cellStyle name="S33 5 3 2 2" xfId="48352"/>
    <cellStyle name="S33 5 3 3" xfId="48353"/>
    <cellStyle name="S33 5 4" xfId="3359"/>
    <cellStyle name="S33 5 4 2" xfId="48354"/>
    <cellStyle name="S33 5 5" xfId="3360"/>
    <cellStyle name="S33 5 6" xfId="3361"/>
    <cellStyle name="S33 5 7" xfId="3362"/>
    <cellStyle name="S33 5 8" xfId="3363"/>
    <cellStyle name="S33 6" xfId="3364"/>
    <cellStyle name="S33 6 2" xfId="48355"/>
    <cellStyle name="S33 6 2 2" xfId="48356"/>
    <cellStyle name="S33 6 3" xfId="48357"/>
    <cellStyle name="S33 7" xfId="3365"/>
    <cellStyle name="S33 7 2" xfId="48358"/>
    <cellStyle name="S33 7 2 2" xfId="48359"/>
    <cellStyle name="S33 7 3" xfId="48360"/>
    <cellStyle name="S33 8" xfId="3366"/>
    <cellStyle name="S33 8 2" xfId="48361"/>
    <cellStyle name="S33 9" xfId="3367"/>
    <cellStyle name="S34" xfId="3368"/>
    <cellStyle name="S34 10" xfId="3369"/>
    <cellStyle name="S34 11" xfId="3370"/>
    <cellStyle name="S34 12" xfId="3371"/>
    <cellStyle name="S34 2" xfId="3372"/>
    <cellStyle name="S34 2 10" xfId="3373"/>
    <cellStyle name="S34 2 11" xfId="3374"/>
    <cellStyle name="S34 2 2" xfId="3375"/>
    <cellStyle name="S34 2 2 2" xfId="3376"/>
    <cellStyle name="S34 2 2 2 2" xfId="3377"/>
    <cellStyle name="S34 2 2 2 2 2" xfId="48362"/>
    <cellStyle name="S34 2 2 2 2 2 2" xfId="48363"/>
    <cellStyle name="S34 2 2 2 2 3" xfId="48364"/>
    <cellStyle name="S34 2 2 2 3" xfId="3378"/>
    <cellStyle name="S34 2 2 2 3 2" xfId="48365"/>
    <cellStyle name="S34 2 2 2 3 2 2" xfId="48366"/>
    <cellStyle name="S34 2 2 2 3 3" xfId="48367"/>
    <cellStyle name="S34 2 2 2 4" xfId="3379"/>
    <cellStyle name="S34 2 2 2 4 2" xfId="48368"/>
    <cellStyle name="S34 2 2 2 5" xfId="3380"/>
    <cellStyle name="S34 2 2 2 6" xfId="3381"/>
    <cellStyle name="S34 2 2 2 7" xfId="3382"/>
    <cellStyle name="S34 2 2 2 8" xfId="3383"/>
    <cellStyle name="S34 2 2 3" xfId="3384"/>
    <cellStyle name="S34 2 2 3 2" xfId="48369"/>
    <cellStyle name="S34 2 2 3 2 2" xfId="48370"/>
    <cellStyle name="S34 2 2 3 3" xfId="48371"/>
    <cellStyle name="S34 2 2 4" xfId="3385"/>
    <cellStyle name="S34 2 2 4 2" xfId="48372"/>
    <cellStyle name="S34 2 2 4 2 2" xfId="48373"/>
    <cellStyle name="S34 2 2 4 3" xfId="48374"/>
    <cellStyle name="S34 2 2 5" xfId="3386"/>
    <cellStyle name="S34 2 2 5 2" xfId="48375"/>
    <cellStyle name="S34 2 2 6" xfId="3387"/>
    <cellStyle name="S34 2 2 7" xfId="3388"/>
    <cellStyle name="S34 2 2 8" xfId="3389"/>
    <cellStyle name="S34 2 2 9" xfId="3390"/>
    <cellStyle name="S34 2 3" xfId="3391"/>
    <cellStyle name="S34 2 3 2" xfId="3392"/>
    <cellStyle name="S34 2 3 2 2" xfId="3393"/>
    <cellStyle name="S34 2 3 2 2 2" xfId="48376"/>
    <cellStyle name="S34 2 3 2 2 2 2" xfId="48377"/>
    <cellStyle name="S34 2 3 2 2 3" xfId="48378"/>
    <cellStyle name="S34 2 3 2 3" xfId="3394"/>
    <cellStyle name="S34 2 3 2 3 2" xfId="48379"/>
    <cellStyle name="S34 2 3 2 3 2 2" xfId="48380"/>
    <cellStyle name="S34 2 3 2 3 3" xfId="48381"/>
    <cellStyle name="S34 2 3 2 4" xfId="3395"/>
    <cellStyle name="S34 2 3 2 4 2" xfId="48382"/>
    <cellStyle name="S34 2 3 2 5" xfId="3396"/>
    <cellStyle name="S34 2 3 2 6" xfId="3397"/>
    <cellStyle name="S34 2 3 2 7" xfId="3398"/>
    <cellStyle name="S34 2 3 2 8" xfId="3399"/>
    <cellStyle name="S34 2 3 3" xfId="3400"/>
    <cellStyle name="S34 2 3 3 2" xfId="48383"/>
    <cellStyle name="S34 2 3 3 2 2" xfId="48384"/>
    <cellStyle name="S34 2 3 3 3" xfId="48385"/>
    <cellStyle name="S34 2 3 4" xfId="3401"/>
    <cellStyle name="S34 2 3 4 2" xfId="48386"/>
    <cellStyle name="S34 2 3 4 2 2" xfId="48387"/>
    <cellStyle name="S34 2 3 4 3" xfId="48388"/>
    <cellStyle name="S34 2 3 5" xfId="3402"/>
    <cellStyle name="S34 2 3 5 2" xfId="48389"/>
    <cellStyle name="S34 2 3 6" xfId="3403"/>
    <cellStyle name="S34 2 3 7" xfId="3404"/>
    <cellStyle name="S34 2 3 8" xfId="3405"/>
    <cellStyle name="S34 2 3 9" xfId="3406"/>
    <cellStyle name="S34 2 4" xfId="3407"/>
    <cellStyle name="S34 2 4 2" xfId="3408"/>
    <cellStyle name="S34 2 4 2 2" xfId="48390"/>
    <cellStyle name="S34 2 4 2 2 2" xfId="48391"/>
    <cellStyle name="S34 2 4 2 3" xfId="48392"/>
    <cellStyle name="S34 2 4 3" xfId="3409"/>
    <cellStyle name="S34 2 4 3 2" xfId="48393"/>
    <cellStyle name="S34 2 4 3 2 2" xfId="48394"/>
    <cellStyle name="S34 2 4 3 3" xfId="48395"/>
    <cellStyle name="S34 2 4 4" xfId="3410"/>
    <cellStyle name="S34 2 4 4 2" xfId="48396"/>
    <cellStyle name="S34 2 4 5" xfId="3411"/>
    <cellStyle name="S34 2 4 6" xfId="3412"/>
    <cellStyle name="S34 2 4 7" xfId="3413"/>
    <cellStyle name="S34 2 4 8" xfId="3414"/>
    <cellStyle name="S34 2 5" xfId="3415"/>
    <cellStyle name="S34 2 5 2" xfId="48397"/>
    <cellStyle name="S34 2 5 2 2" xfId="48398"/>
    <cellStyle name="S34 2 5 3" xfId="48399"/>
    <cellStyle name="S34 2 6" xfId="3416"/>
    <cellStyle name="S34 2 6 2" xfId="48400"/>
    <cellStyle name="S34 2 6 2 2" xfId="48401"/>
    <cellStyle name="S34 2 6 3" xfId="48402"/>
    <cellStyle name="S34 2 7" xfId="3417"/>
    <cellStyle name="S34 2 7 2" xfId="48403"/>
    <cellStyle name="S34 2 8" xfId="3418"/>
    <cellStyle name="S34 2 9" xfId="3419"/>
    <cellStyle name="S34 3" xfId="3420"/>
    <cellStyle name="S34 3 2" xfId="3421"/>
    <cellStyle name="S34 3 2 2" xfId="3422"/>
    <cellStyle name="S34 3 2 2 2" xfId="48404"/>
    <cellStyle name="S34 3 2 2 2 2" xfId="48405"/>
    <cellStyle name="S34 3 2 2 3" xfId="48406"/>
    <cellStyle name="S34 3 2 3" xfId="3423"/>
    <cellStyle name="S34 3 2 3 2" xfId="48407"/>
    <cellStyle name="S34 3 2 3 2 2" xfId="48408"/>
    <cellStyle name="S34 3 2 3 3" xfId="48409"/>
    <cellStyle name="S34 3 2 4" xfId="3424"/>
    <cellStyle name="S34 3 2 4 2" xfId="48410"/>
    <cellStyle name="S34 3 2 5" xfId="3425"/>
    <cellStyle name="S34 3 2 6" xfId="3426"/>
    <cellStyle name="S34 3 2 7" xfId="3427"/>
    <cellStyle name="S34 3 2 8" xfId="3428"/>
    <cellStyle name="S34 3 3" xfId="3429"/>
    <cellStyle name="S34 3 3 2" xfId="48411"/>
    <cellStyle name="S34 3 3 2 2" xfId="48412"/>
    <cellStyle name="S34 3 3 3" xfId="48413"/>
    <cellStyle name="S34 3 4" xfId="3430"/>
    <cellStyle name="S34 3 4 2" xfId="48414"/>
    <cellStyle name="S34 3 4 2 2" xfId="48415"/>
    <cellStyle name="S34 3 4 3" xfId="48416"/>
    <cellStyle name="S34 3 5" xfId="3431"/>
    <cellStyle name="S34 3 5 2" xfId="48417"/>
    <cellStyle name="S34 3 6" xfId="3432"/>
    <cellStyle name="S34 3 7" xfId="3433"/>
    <cellStyle name="S34 3 8" xfId="3434"/>
    <cellStyle name="S34 3 9" xfId="3435"/>
    <cellStyle name="S34 4" xfId="3436"/>
    <cellStyle name="S34 4 2" xfId="3437"/>
    <cellStyle name="S34 4 2 2" xfId="3438"/>
    <cellStyle name="S34 4 2 2 2" xfId="48418"/>
    <cellStyle name="S34 4 2 2 2 2" xfId="48419"/>
    <cellStyle name="S34 4 2 2 3" xfId="48420"/>
    <cellStyle name="S34 4 2 3" xfId="3439"/>
    <cellStyle name="S34 4 2 3 2" xfId="48421"/>
    <cellStyle name="S34 4 2 3 2 2" xfId="48422"/>
    <cellStyle name="S34 4 2 3 3" xfId="48423"/>
    <cellStyle name="S34 4 2 4" xfId="3440"/>
    <cellStyle name="S34 4 2 4 2" xfId="48424"/>
    <cellStyle name="S34 4 2 5" xfId="3441"/>
    <cellStyle name="S34 4 2 6" xfId="3442"/>
    <cellStyle name="S34 4 2 7" xfId="3443"/>
    <cellStyle name="S34 4 2 8" xfId="3444"/>
    <cellStyle name="S34 4 3" xfId="3445"/>
    <cellStyle name="S34 4 3 2" xfId="48425"/>
    <cellStyle name="S34 4 3 2 2" xfId="48426"/>
    <cellStyle name="S34 4 3 3" xfId="48427"/>
    <cellStyle name="S34 4 4" xfId="3446"/>
    <cellStyle name="S34 4 4 2" xfId="48428"/>
    <cellStyle name="S34 4 4 2 2" xfId="48429"/>
    <cellStyle name="S34 4 4 3" xfId="48430"/>
    <cellStyle name="S34 4 5" xfId="3447"/>
    <cellStyle name="S34 4 5 2" xfId="48431"/>
    <cellStyle name="S34 4 6" xfId="3448"/>
    <cellStyle name="S34 4 7" xfId="3449"/>
    <cellStyle name="S34 4 8" xfId="3450"/>
    <cellStyle name="S34 4 9" xfId="3451"/>
    <cellStyle name="S34 5" xfId="3452"/>
    <cellStyle name="S34 5 2" xfId="3453"/>
    <cellStyle name="S34 5 2 2" xfId="48432"/>
    <cellStyle name="S34 5 2 2 2" xfId="48433"/>
    <cellStyle name="S34 5 2 3" xfId="48434"/>
    <cellStyle name="S34 5 3" xfId="3454"/>
    <cellStyle name="S34 5 3 2" xfId="48435"/>
    <cellStyle name="S34 5 3 2 2" xfId="48436"/>
    <cellStyle name="S34 5 3 3" xfId="48437"/>
    <cellStyle name="S34 5 4" xfId="3455"/>
    <cellStyle name="S34 5 4 2" xfId="48438"/>
    <cellStyle name="S34 5 5" xfId="3456"/>
    <cellStyle name="S34 5 6" xfId="3457"/>
    <cellStyle name="S34 5 7" xfId="3458"/>
    <cellStyle name="S34 5 8" xfId="3459"/>
    <cellStyle name="S34 6" xfId="3460"/>
    <cellStyle name="S34 6 2" xfId="48439"/>
    <cellStyle name="S34 6 2 2" xfId="48440"/>
    <cellStyle name="S34 6 3" xfId="48441"/>
    <cellStyle name="S34 7" xfId="3461"/>
    <cellStyle name="S34 7 2" xfId="48442"/>
    <cellStyle name="S34 7 2 2" xfId="48443"/>
    <cellStyle name="S34 7 3" xfId="48444"/>
    <cellStyle name="S34 8" xfId="3462"/>
    <cellStyle name="S34 8 2" xfId="48445"/>
    <cellStyle name="S34 9" xfId="3463"/>
    <cellStyle name="S35" xfId="3464"/>
    <cellStyle name="S35 10" xfId="3465"/>
    <cellStyle name="S35 11" xfId="3466"/>
    <cellStyle name="S35 12" xfId="3467"/>
    <cellStyle name="S35 2" xfId="3468"/>
    <cellStyle name="S35 2 10" xfId="3469"/>
    <cellStyle name="S35 2 11" xfId="3470"/>
    <cellStyle name="S35 2 2" xfId="3471"/>
    <cellStyle name="S35 2 2 2" xfId="3472"/>
    <cellStyle name="S35 2 2 2 2" xfId="3473"/>
    <cellStyle name="S35 2 2 2 2 2" xfId="48446"/>
    <cellStyle name="S35 2 2 2 2 2 2" xfId="48447"/>
    <cellStyle name="S35 2 2 2 2 3" xfId="48448"/>
    <cellStyle name="S35 2 2 2 3" xfId="3474"/>
    <cellStyle name="S35 2 2 2 3 2" xfId="48449"/>
    <cellStyle name="S35 2 2 2 3 2 2" xfId="48450"/>
    <cellStyle name="S35 2 2 2 3 3" xfId="48451"/>
    <cellStyle name="S35 2 2 2 4" xfId="3475"/>
    <cellStyle name="S35 2 2 2 4 2" xfId="48452"/>
    <cellStyle name="S35 2 2 2 5" xfId="3476"/>
    <cellStyle name="S35 2 2 2 6" xfId="3477"/>
    <cellStyle name="S35 2 2 2 7" xfId="3478"/>
    <cellStyle name="S35 2 2 2 8" xfId="3479"/>
    <cellStyle name="S35 2 2 3" xfId="3480"/>
    <cellStyle name="S35 2 2 3 2" xfId="48453"/>
    <cellStyle name="S35 2 2 3 2 2" xfId="48454"/>
    <cellStyle name="S35 2 2 3 3" xfId="48455"/>
    <cellStyle name="S35 2 2 4" xfId="3481"/>
    <cellStyle name="S35 2 2 4 2" xfId="48456"/>
    <cellStyle name="S35 2 2 4 2 2" xfId="48457"/>
    <cellStyle name="S35 2 2 4 3" xfId="48458"/>
    <cellStyle name="S35 2 2 5" xfId="3482"/>
    <cellStyle name="S35 2 2 5 2" xfId="48459"/>
    <cellStyle name="S35 2 2 6" xfId="3483"/>
    <cellStyle name="S35 2 2 7" xfId="3484"/>
    <cellStyle name="S35 2 2 8" xfId="3485"/>
    <cellStyle name="S35 2 2 9" xfId="3486"/>
    <cellStyle name="S35 2 3" xfId="3487"/>
    <cellStyle name="S35 2 3 2" xfId="3488"/>
    <cellStyle name="S35 2 3 2 2" xfId="3489"/>
    <cellStyle name="S35 2 3 2 2 2" xfId="48460"/>
    <cellStyle name="S35 2 3 2 2 2 2" xfId="48461"/>
    <cellStyle name="S35 2 3 2 2 3" xfId="48462"/>
    <cellStyle name="S35 2 3 2 3" xfId="3490"/>
    <cellStyle name="S35 2 3 2 3 2" xfId="48463"/>
    <cellStyle name="S35 2 3 2 3 2 2" xfId="48464"/>
    <cellStyle name="S35 2 3 2 3 3" xfId="48465"/>
    <cellStyle name="S35 2 3 2 4" xfId="3491"/>
    <cellStyle name="S35 2 3 2 4 2" xfId="48466"/>
    <cellStyle name="S35 2 3 2 5" xfId="3492"/>
    <cellStyle name="S35 2 3 2 6" xfId="3493"/>
    <cellStyle name="S35 2 3 2 7" xfId="3494"/>
    <cellStyle name="S35 2 3 2 8" xfId="3495"/>
    <cellStyle name="S35 2 3 3" xfId="3496"/>
    <cellStyle name="S35 2 3 3 2" xfId="48467"/>
    <cellStyle name="S35 2 3 3 2 2" xfId="48468"/>
    <cellStyle name="S35 2 3 3 3" xfId="48469"/>
    <cellStyle name="S35 2 3 4" xfId="3497"/>
    <cellStyle name="S35 2 3 4 2" xfId="48470"/>
    <cellStyle name="S35 2 3 4 2 2" xfId="48471"/>
    <cellStyle name="S35 2 3 4 3" xfId="48472"/>
    <cellStyle name="S35 2 3 5" xfId="3498"/>
    <cellStyle name="S35 2 3 5 2" xfId="48473"/>
    <cellStyle name="S35 2 3 6" xfId="3499"/>
    <cellStyle name="S35 2 3 7" xfId="3500"/>
    <cellStyle name="S35 2 3 8" xfId="3501"/>
    <cellStyle name="S35 2 3 9" xfId="3502"/>
    <cellStyle name="S35 2 4" xfId="3503"/>
    <cellStyle name="S35 2 4 2" xfId="3504"/>
    <cellStyle name="S35 2 4 2 2" xfId="48474"/>
    <cellStyle name="S35 2 4 2 2 2" xfId="48475"/>
    <cellStyle name="S35 2 4 2 3" xfId="48476"/>
    <cellStyle name="S35 2 4 3" xfId="3505"/>
    <cellStyle name="S35 2 4 3 2" xfId="48477"/>
    <cellStyle name="S35 2 4 3 2 2" xfId="48478"/>
    <cellStyle name="S35 2 4 3 3" xfId="48479"/>
    <cellStyle name="S35 2 4 4" xfId="3506"/>
    <cellStyle name="S35 2 4 4 2" xfId="48480"/>
    <cellStyle name="S35 2 4 5" xfId="3507"/>
    <cellStyle name="S35 2 4 6" xfId="3508"/>
    <cellStyle name="S35 2 4 7" xfId="3509"/>
    <cellStyle name="S35 2 4 8" xfId="3510"/>
    <cellStyle name="S35 2 5" xfId="3511"/>
    <cellStyle name="S35 2 5 2" xfId="48481"/>
    <cellStyle name="S35 2 5 2 2" xfId="48482"/>
    <cellStyle name="S35 2 5 3" xfId="48483"/>
    <cellStyle name="S35 2 6" xfId="3512"/>
    <cellStyle name="S35 2 6 2" xfId="48484"/>
    <cellStyle name="S35 2 6 2 2" xfId="48485"/>
    <cellStyle name="S35 2 6 3" xfId="48486"/>
    <cellStyle name="S35 2 7" xfId="3513"/>
    <cellStyle name="S35 2 7 2" xfId="48487"/>
    <cellStyle name="S35 2 8" xfId="3514"/>
    <cellStyle name="S35 2 9" xfId="3515"/>
    <cellStyle name="S35 3" xfId="3516"/>
    <cellStyle name="S35 3 2" xfId="3517"/>
    <cellStyle name="S35 3 2 2" xfId="3518"/>
    <cellStyle name="S35 3 2 2 2" xfId="48488"/>
    <cellStyle name="S35 3 2 2 2 2" xfId="48489"/>
    <cellStyle name="S35 3 2 2 3" xfId="48490"/>
    <cellStyle name="S35 3 2 3" xfId="3519"/>
    <cellStyle name="S35 3 2 3 2" xfId="48491"/>
    <cellStyle name="S35 3 2 3 2 2" xfId="48492"/>
    <cellStyle name="S35 3 2 3 3" xfId="48493"/>
    <cellStyle name="S35 3 2 4" xfId="3520"/>
    <cellStyle name="S35 3 2 4 2" xfId="48494"/>
    <cellStyle name="S35 3 2 5" xfId="3521"/>
    <cellStyle name="S35 3 2 6" xfId="3522"/>
    <cellStyle name="S35 3 2 7" xfId="3523"/>
    <cellStyle name="S35 3 2 8" xfId="3524"/>
    <cellStyle name="S35 3 3" xfId="3525"/>
    <cellStyle name="S35 3 3 2" xfId="48495"/>
    <cellStyle name="S35 3 3 2 2" xfId="48496"/>
    <cellStyle name="S35 3 3 3" xfId="48497"/>
    <cellStyle name="S35 3 4" xfId="3526"/>
    <cellStyle name="S35 3 4 2" xfId="48498"/>
    <cellStyle name="S35 3 4 2 2" xfId="48499"/>
    <cellStyle name="S35 3 4 3" xfId="48500"/>
    <cellStyle name="S35 3 5" xfId="3527"/>
    <cellStyle name="S35 3 5 2" xfId="48501"/>
    <cellStyle name="S35 3 6" xfId="3528"/>
    <cellStyle name="S35 3 7" xfId="3529"/>
    <cellStyle name="S35 3 8" xfId="3530"/>
    <cellStyle name="S35 3 9" xfId="3531"/>
    <cellStyle name="S35 4" xfId="3532"/>
    <cellStyle name="S35 4 2" xfId="3533"/>
    <cellStyle name="S35 4 2 2" xfId="3534"/>
    <cellStyle name="S35 4 2 2 2" xfId="48502"/>
    <cellStyle name="S35 4 2 2 2 2" xfId="48503"/>
    <cellStyle name="S35 4 2 2 3" xfId="48504"/>
    <cellStyle name="S35 4 2 3" xfId="3535"/>
    <cellStyle name="S35 4 2 3 2" xfId="48505"/>
    <cellStyle name="S35 4 2 3 2 2" xfId="48506"/>
    <cellStyle name="S35 4 2 3 3" xfId="48507"/>
    <cellStyle name="S35 4 2 4" xfId="3536"/>
    <cellStyle name="S35 4 2 4 2" xfId="48508"/>
    <cellStyle name="S35 4 2 5" xfId="3537"/>
    <cellStyle name="S35 4 2 6" xfId="3538"/>
    <cellStyle name="S35 4 2 7" xfId="3539"/>
    <cellStyle name="S35 4 2 8" xfId="3540"/>
    <cellStyle name="S35 4 3" xfId="3541"/>
    <cellStyle name="S35 4 3 2" xfId="48509"/>
    <cellStyle name="S35 4 3 2 2" xfId="48510"/>
    <cellStyle name="S35 4 3 3" xfId="48511"/>
    <cellStyle name="S35 4 4" xfId="3542"/>
    <cellStyle name="S35 4 4 2" xfId="48512"/>
    <cellStyle name="S35 4 4 2 2" xfId="48513"/>
    <cellStyle name="S35 4 4 3" xfId="48514"/>
    <cellStyle name="S35 4 5" xfId="3543"/>
    <cellStyle name="S35 4 5 2" xfId="48515"/>
    <cellStyle name="S35 4 6" xfId="3544"/>
    <cellStyle name="S35 4 7" xfId="3545"/>
    <cellStyle name="S35 4 8" xfId="3546"/>
    <cellStyle name="S35 4 9" xfId="3547"/>
    <cellStyle name="S35 5" xfId="3548"/>
    <cellStyle name="S35 5 2" xfId="3549"/>
    <cellStyle name="S35 5 2 2" xfId="48516"/>
    <cellStyle name="S35 5 2 2 2" xfId="48517"/>
    <cellStyle name="S35 5 2 3" xfId="48518"/>
    <cellStyle name="S35 5 3" xfId="3550"/>
    <cellStyle name="S35 5 3 2" xfId="48519"/>
    <cellStyle name="S35 5 3 2 2" xfId="48520"/>
    <cellStyle name="S35 5 3 3" xfId="48521"/>
    <cellStyle name="S35 5 4" xfId="3551"/>
    <cellStyle name="S35 5 4 2" xfId="48522"/>
    <cellStyle name="S35 5 5" xfId="3552"/>
    <cellStyle name="S35 5 6" xfId="3553"/>
    <cellStyle name="S35 5 7" xfId="3554"/>
    <cellStyle name="S35 5 8" xfId="3555"/>
    <cellStyle name="S35 6" xfId="3556"/>
    <cellStyle name="S35 6 2" xfId="48523"/>
    <cellStyle name="S35 6 2 2" xfId="48524"/>
    <cellStyle name="S35 6 3" xfId="48525"/>
    <cellStyle name="S35 7" xfId="3557"/>
    <cellStyle name="S35 7 2" xfId="48526"/>
    <cellStyle name="S35 7 2 2" xfId="48527"/>
    <cellStyle name="S35 7 3" xfId="48528"/>
    <cellStyle name="S35 8" xfId="3558"/>
    <cellStyle name="S35 8 2" xfId="48529"/>
    <cellStyle name="S35 9" xfId="3559"/>
    <cellStyle name="S36" xfId="3560"/>
    <cellStyle name="S36 10" xfId="3561"/>
    <cellStyle name="S36 11" xfId="3562"/>
    <cellStyle name="S36 12" xfId="3563"/>
    <cellStyle name="S36 2" xfId="3564"/>
    <cellStyle name="S36 2 10" xfId="3565"/>
    <cellStyle name="S36 2 11" xfId="3566"/>
    <cellStyle name="S36 2 2" xfId="3567"/>
    <cellStyle name="S36 2 2 2" xfId="3568"/>
    <cellStyle name="S36 2 2 2 2" xfId="3569"/>
    <cellStyle name="S36 2 2 2 2 2" xfId="48530"/>
    <cellStyle name="S36 2 2 2 2 2 2" xfId="48531"/>
    <cellStyle name="S36 2 2 2 2 3" xfId="48532"/>
    <cellStyle name="S36 2 2 2 3" xfId="3570"/>
    <cellStyle name="S36 2 2 2 3 2" xfId="48533"/>
    <cellStyle name="S36 2 2 2 3 2 2" xfId="48534"/>
    <cellStyle name="S36 2 2 2 3 3" xfId="48535"/>
    <cellStyle name="S36 2 2 2 4" xfId="3571"/>
    <cellStyle name="S36 2 2 2 4 2" xfId="48536"/>
    <cellStyle name="S36 2 2 2 5" xfId="3572"/>
    <cellStyle name="S36 2 2 2 6" xfId="3573"/>
    <cellStyle name="S36 2 2 2 7" xfId="3574"/>
    <cellStyle name="S36 2 2 2 8" xfId="3575"/>
    <cellStyle name="S36 2 2 3" xfId="3576"/>
    <cellStyle name="S36 2 2 3 2" xfId="48537"/>
    <cellStyle name="S36 2 2 3 2 2" xfId="48538"/>
    <cellStyle name="S36 2 2 3 3" xfId="48539"/>
    <cellStyle name="S36 2 2 4" xfId="3577"/>
    <cellStyle name="S36 2 2 4 2" xfId="48540"/>
    <cellStyle name="S36 2 2 4 2 2" xfId="48541"/>
    <cellStyle name="S36 2 2 4 3" xfId="48542"/>
    <cellStyle name="S36 2 2 5" xfId="3578"/>
    <cellStyle name="S36 2 2 5 2" xfId="48543"/>
    <cellStyle name="S36 2 2 6" xfId="3579"/>
    <cellStyle name="S36 2 2 7" xfId="3580"/>
    <cellStyle name="S36 2 2 8" xfId="3581"/>
    <cellStyle name="S36 2 2 9" xfId="3582"/>
    <cellStyle name="S36 2 3" xfId="3583"/>
    <cellStyle name="S36 2 3 2" xfId="3584"/>
    <cellStyle name="S36 2 3 2 2" xfId="3585"/>
    <cellStyle name="S36 2 3 2 2 2" xfId="48544"/>
    <cellStyle name="S36 2 3 2 2 2 2" xfId="48545"/>
    <cellStyle name="S36 2 3 2 2 3" xfId="48546"/>
    <cellStyle name="S36 2 3 2 3" xfId="3586"/>
    <cellStyle name="S36 2 3 2 3 2" xfId="48547"/>
    <cellStyle name="S36 2 3 2 3 2 2" xfId="48548"/>
    <cellStyle name="S36 2 3 2 3 3" xfId="48549"/>
    <cellStyle name="S36 2 3 2 4" xfId="3587"/>
    <cellStyle name="S36 2 3 2 4 2" xfId="48550"/>
    <cellStyle name="S36 2 3 2 5" xfId="3588"/>
    <cellStyle name="S36 2 3 2 6" xfId="3589"/>
    <cellStyle name="S36 2 3 2 7" xfId="3590"/>
    <cellStyle name="S36 2 3 2 8" xfId="3591"/>
    <cellStyle name="S36 2 3 3" xfId="3592"/>
    <cellStyle name="S36 2 3 3 2" xfId="48551"/>
    <cellStyle name="S36 2 3 3 2 2" xfId="48552"/>
    <cellStyle name="S36 2 3 3 3" xfId="48553"/>
    <cellStyle name="S36 2 3 4" xfId="3593"/>
    <cellStyle name="S36 2 3 4 2" xfId="48554"/>
    <cellStyle name="S36 2 3 4 2 2" xfId="48555"/>
    <cellStyle name="S36 2 3 4 3" xfId="48556"/>
    <cellStyle name="S36 2 3 5" xfId="3594"/>
    <cellStyle name="S36 2 3 5 2" xfId="48557"/>
    <cellStyle name="S36 2 3 6" xfId="3595"/>
    <cellStyle name="S36 2 3 7" xfId="3596"/>
    <cellStyle name="S36 2 3 8" xfId="3597"/>
    <cellStyle name="S36 2 3 9" xfId="3598"/>
    <cellStyle name="S36 2 4" xfId="3599"/>
    <cellStyle name="S36 2 4 2" xfId="3600"/>
    <cellStyle name="S36 2 4 2 2" xfId="48558"/>
    <cellStyle name="S36 2 4 2 2 2" xfId="48559"/>
    <cellStyle name="S36 2 4 2 3" xfId="48560"/>
    <cellStyle name="S36 2 4 3" xfId="3601"/>
    <cellStyle name="S36 2 4 3 2" xfId="48561"/>
    <cellStyle name="S36 2 4 3 2 2" xfId="48562"/>
    <cellStyle name="S36 2 4 3 3" xfId="48563"/>
    <cellStyle name="S36 2 4 4" xfId="3602"/>
    <cellStyle name="S36 2 4 4 2" xfId="48564"/>
    <cellStyle name="S36 2 4 5" xfId="3603"/>
    <cellStyle name="S36 2 4 6" xfId="3604"/>
    <cellStyle name="S36 2 4 7" xfId="3605"/>
    <cellStyle name="S36 2 4 8" xfId="3606"/>
    <cellStyle name="S36 2 5" xfId="3607"/>
    <cellStyle name="S36 2 5 2" xfId="48565"/>
    <cellStyle name="S36 2 5 2 2" xfId="48566"/>
    <cellStyle name="S36 2 5 3" xfId="48567"/>
    <cellStyle name="S36 2 6" xfId="3608"/>
    <cellStyle name="S36 2 6 2" xfId="48568"/>
    <cellStyle name="S36 2 6 2 2" xfId="48569"/>
    <cellStyle name="S36 2 6 3" xfId="48570"/>
    <cellStyle name="S36 2 7" xfId="3609"/>
    <cellStyle name="S36 2 7 2" xfId="48571"/>
    <cellStyle name="S36 2 8" xfId="3610"/>
    <cellStyle name="S36 2 9" xfId="3611"/>
    <cellStyle name="S36 3" xfId="3612"/>
    <cellStyle name="S36 3 2" xfId="3613"/>
    <cellStyle name="S36 3 2 2" xfId="3614"/>
    <cellStyle name="S36 3 2 2 2" xfId="48572"/>
    <cellStyle name="S36 3 2 2 2 2" xfId="48573"/>
    <cellStyle name="S36 3 2 2 3" xfId="48574"/>
    <cellStyle name="S36 3 2 3" xfId="3615"/>
    <cellStyle name="S36 3 2 3 2" xfId="48575"/>
    <cellStyle name="S36 3 2 3 2 2" xfId="48576"/>
    <cellStyle name="S36 3 2 3 3" xfId="48577"/>
    <cellStyle name="S36 3 2 4" xfId="3616"/>
    <cellStyle name="S36 3 2 4 2" xfId="48578"/>
    <cellStyle name="S36 3 2 5" xfId="3617"/>
    <cellStyle name="S36 3 2 6" xfId="3618"/>
    <cellStyle name="S36 3 2 7" xfId="3619"/>
    <cellStyle name="S36 3 2 8" xfId="3620"/>
    <cellStyle name="S36 3 3" xfId="3621"/>
    <cellStyle name="S36 3 3 2" xfId="48579"/>
    <cellStyle name="S36 3 3 2 2" xfId="48580"/>
    <cellStyle name="S36 3 3 3" xfId="48581"/>
    <cellStyle name="S36 3 4" xfId="3622"/>
    <cellStyle name="S36 3 4 2" xfId="48582"/>
    <cellStyle name="S36 3 4 2 2" xfId="48583"/>
    <cellStyle name="S36 3 4 3" xfId="48584"/>
    <cellStyle name="S36 3 5" xfId="3623"/>
    <cellStyle name="S36 3 5 2" xfId="48585"/>
    <cellStyle name="S36 3 6" xfId="3624"/>
    <cellStyle name="S36 3 7" xfId="3625"/>
    <cellStyle name="S36 3 8" xfId="3626"/>
    <cellStyle name="S36 3 9" xfId="3627"/>
    <cellStyle name="S36 4" xfId="3628"/>
    <cellStyle name="S36 4 2" xfId="3629"/>
    <cellStyle name="S36 4 2 2" xfId="3630"/>
    <cellStyle name="S36 4 2 2 2" xfId="48586"/>
    <cellStyle name="S36 4 2 2 2 2" xfId="48587"/>
    <cellStyle name="S36 4 2 2 3" xfId="48588"/>
    <cellStyle name="S36 4 2 3" xfId="3631"/>
    <cellStyle name="S36 4 2 3 2" xfId="48589"/>
    <cellStyle name="S36 4 2 3 2 2" xfId="48590"/>
    <cellStyle name="S36 4 2 3 3" xfId="48591"/>
    <cellStyle name="S36 4 2 4" xfId="3632"/>
    <cellStyle name="S36 4 2 4 2" xfId="48592"/>
    <cellStyle name="S36 4 2 5" xfId="3633"/>
    <cellStyle name="S36 4 2 6" xfId="3634"/>
    <cellStyle name="S36 4 2 7" xfId="3635"/>
    <cellStyle name="S36 4 2 8" xfId="3636"/>
    <cellStyle name="S36 4 3" xfId="3637"/>
    <cellStyle name="S36 4 3 2" xfId="48593"/>
    <cellStyle name="S36 4 3 2 2" xfId="48594"/>
    <cellStyle name="S36 4 3 3" xfId="48595"/>
    <cellStyle name="S36 4 4" xfId="3638"/>
    <cellStyle name="S36 4 4 2" xfId="48596"/>
    <cellStyle name="S36 4 4 2 2" xfId="48597"/>
    <cellStyle name="S36 4 4 3" xfId="48598"/>
    <cellStyle name="S36 4 5" xfId="3639"/>
    <cellStyle name="S36 4 5 2" xfId="48599"/>
    <cellStyle name="S36 4 6" xfId="3640"/>
    <cellStyle name="S36 4 7" xfId="3641"/>
    <cellStyle name="S36 4 8" xfId="3642"/>
    <cellStyle name="S36 4 9" xfId="3643"/>
    <cellStyle name="S36 5" xfId="3644"/>
    <cellStyle name="S36 5 2" xfId="3645"/>
    <cellStyle name="S36 5 2 2" xfId="48600"/>
    <cellStyle name="S36 5 2 2 2" xfId="48601"/>
    <cellStyle name="S36 5 2 3" xfId="48602"/>
    <cellStyle name="S36 5 3" xfId="3646"/>
    <cellStyle name="S36 5 3 2" xfId="48603"/>
    <cellStyle name="S36 5 3 2 2" xfId="48604"/>
    <cellStyle name="S36 5 3 3" xfId="48605"/>
    <cellStyle name="S36 5 4" xfId="3647"/>
    <cellStyle name="S36 5 4 2" xfId="48606"/>
    <cellStyle name="S36 5 5" xfId="3648"/>
    <cellStyle name="S36 5 6" xfId="3649"/>
    <cellStyle name="S36 5 7" xfId="3650"/>
    <cellStyle name="S36 5 8" xfId="3651"/>
    <cellStyle name="S36 6" xfId="3652"/>
    <cellStyle name="S36 6 2" xfId="48607"/>
    <cellStyle name="S36 6 2 2" xfId="48608"/>
    <cellStyle name="S36 6 3" xfId="48609"/>
    <cellStyle name="S36 7" xfId="3653"/>
    <cellStyle name="S36 7 2" xfId="48610"/>
    <cellStyle name="S36 7 2 2" xfId="48611"/>
    <cellStyle name="S36 7 3" xfId="48612"/>
    <cellStyle name="S36 8" xfId="3654"/>
    <cellStyle name="S36 8 2" xfId="48613"/>
    <cellStyle name="S36 9" xfId="3655"/>
    <cellStyle name="S37" xfId="3656"/>
    <cellStyle name="S37 2" xfId="3657"/>
    <cellStyle name="S37 2 2" xfId="3658"/>
    <cellStyle name="S37 2 2 2" xfId="3659"/>
    <cellStyle name="S37 2 2 2 2" xfId="3660"/>
    <cellStyle name="S37 2 2 2 2 2" xfId="48614"/>
    <cellStyle name="S37 2 2 2 2 2 2" xfId="48615"/>
    <cellStyle name="S37 2 2 2 2 3" xfId="48616"/>
    <cellStyle name="S37 2 2 2 3" xfId="48617"/>
    <cellStyle name="S37 2 2 2 3 2" xfId="48618"/>
    <cellStyle name="S37 2 2 2 3 2 2" xfId="48619"/>
    <cellStyle name="S37 2 2 2 3 3" xfId="48620"/>
    <cellStyle name="S37 2 2 2 4" xfId="48621"/>
    <cellStyle name="S37 2 2 2 4 2" xfId="48622"/>
    <cellStyle name="S37 2 2 2 4 2 2" xfId="48623"/>
    <cellStyle name="S37 2 2 2 4 3" xfId="48624"/>
    <cellStyle name="S37 2 2 2 5" xfId="48625"/>
    <cellStyle name="S37 2 2 2 5 2" xfId="48626"/>
    <cellStyle name="S37 2 2 3" xfId="3661"/>
    <cellStyle name="S37 2 2 3 2" xfId="48627"/>
    <cellStyle name="S37 2 2 3 2 2" xfId="48628"/>
    <cellStyle name="S37 2 2 3 3" xfId="48629"/>
    <cellStyle name="S37 2 2 4" xfId="48630"/>
    <cellStyle name="S37 2 2 4 2" xfId="48631"/>
    <cellStyle name="S37 2 2 4 2 2" xfId="48632"/>
    <cellStyle name="S37 2 2 4 3" xfId="48633"/>
    <cellStyle name="S37 2 2 5" xfId="48634"/>
    <cellStyle name="S37 2 2 5 2" xfId="48635"/>
    <cellStyle name="S37 2 2 5 2 2" xfId="48636"/>
    <cellStyle name="S37 2 2 5 3" xfId="48637"/>
    <cellStyle name="S37 2 2 6" xfId="48638"/>
    <cellStyle name="S37 2 2 6 2" xfId="48639"/>
    <cellStyle name="S37 2 3" xfId="3662"/>
    <cellStyle name="S37 2 3 2" xfId="3663"/>
    <cellStyle name="S37 2 3 2 2" xfId="3664"/>
    <cellStyle name="S37 2 3 2 2 2" xfId="48640"/>
    <cellStyle name="S37 2 3 2 2 2 2" xfId="48641"/>
    <cellStyle name="S37 2 3 2 2 3" xfId="48642"/>
    <cellStyle name="S37 2 3 2 3" xfId="48643"/>
    <cellStyle name="S37 2 3 2 3 2" xfId="48644"/>
    <cellStyle name="S37 2 3 2 3 2 2" xfId="48645"/>
    <cellStyle name="S37 2 3 2 3 3" xfId="48646"/>
    <cellStyle name="S37 2 3 2 4" xfId="48647"/>
    <cellStyle name="S37 2 3 2 4 2" xfId="48648"/>
    <cellStyle name="S37 2 3 2 4 2 2" xfId="48649"/>
    <cellStyle name="S37 2 3 2 4 3" xfId="48650"/>
    <cellStyle name="S37 2 3 2 5" xfId="48651"/>
    <cellStyle name="S37 2 3 2 5 2" xfId="48652"/>
    <cellStyle name="S37 2 3 3" xfId="3665"/>
    <cellStyle name="S37 2 3 3 2" xfId="48653"/>
    <cellStyle name="S37 2 3 3 2 2" xfId="48654"/>
    <cellStyle name="S37 2 3 3 3" xfId="48655"/>
    <cellStyle name="S37 2 3 4" xfId="48656"/>
    <cellStyle name="S37 2 3 4 2" xfId="48657"/>
    <cellStyle name="S37 2 3 4 2 2" xfId="48658"/>
    <cellStyle name="S37 2 3 4 3" xfId="48659"/>
    <cellStyle name="S37 2 3 5" xfId="48660"/>
    <cellStyle name="S37 2 3 5 2" xfId="48661"/>
    <cellStyle name="S37 2 3 5 2 2" xfId="48662"/>
    <cellStyle name="S37 2 3 5 3" xfId="48663"/>
    <cellStyle name="S37 2 3 6" xfId="48664"/>
    <cellStyle name="S37 2 3 6 2" xfId="48665"/>
    <cellStyle name="S37 2 4" xfId="3666"/>
    <cellStyle name="S37 2 4 2" xfId="3667"/>
    <cellStyle name="S37 2 4 2 2" xfId="48666"/>
    <cellStyle name="S37 2 4 2 2 2" xfId="48667"/>
    <cellStyle name="S37 2 4 2 3" xfId="48668"/>
    <cellStyle name="S37 2 4 3" xfId="48669"/>
    <cellStyle name="S37 2 4 3 2" xfId="48670"/>
    <cellStyle name="S37 2 4 3 2 2" xfId="48671"/>
    <cellStyle name="S37 2 4 3 3" xfId="48672"/>
    <cellStyle name="S37 2 4 4" xfId="48673"/>
    <cellStyle name="S37 2 4 4 2" xfId="48674"/>
    <cellStyle name="S37 2 4 4 2 2" xfId="48675"/>
    <cellStyle name="S37 2 4 4 3" xfId="48676"/>
    <cellStyle name="S37 2 4 5" xfId="48677"/>
    <cellStyle name="S37 2 4 5 2" xfId="48678"/>
    <cellStyle name="S37 2 5" xfId="3668"/>
    <cellStyle name="S37 2 5 2" xfId="48679"/>
    <cellStyle name="S37 2 5 2 2" xfId="48680"/>
    <cellStyle name="S37 2 5 3" xfId="48681"/>
    <cellStyle name="S37 2 6" xfId="48682"/>
    <cellStyle name="S37 2 6 2" xfId="48683"/>
    <cellStyle name="S37 2 6 2 2" xfId="48684"/>
    <cellStyle name="S37 2 6 3" xfId="48685"/>
    <cellStyle name="S37 2 7" xfId="48686"/>
    <cellStyle name="S37 2 7 2" xfId="48687"/>
    <cellStyle name="S37 2 7 2 2" xfId="48688"/>
    <cellStyle name="S37 2 7 3" xfId="48689"/>
    <cellStyle name="S37 2 8" xfId="48690"/>
    <cellStyle name="S37 2 8 2" xfId="48691"/>
    <cellStyle name="S37 3" xfId="3669"/>
    <cellStyle name="S37 3 2" xfId="3670"/>
    <cellStyle name="S37 3 2 2" xfId="3671"/>
    <cellStyle name="S37 3 2 2 2" xfId="48692"/>
    <cellStyle name="S37 3 2 2 2 2" xfId="48693"/>
    <cellStyle name="S37 3 2 2 3" xfId="48694"/>
    <cellStyle name="S37 3 2 3" xfId="48695"/>
    <cellStyle name="S37 3 2 3 2" xfId="48696"/>
    <cellStyle name="S37 3 2 3 2 2" xfId="48697"/>
    <cellStyle name="S37 3 2 3 3" xfId="48698"/>
    <cellStyle name="S37 3 2 4" xfId="48699"/>
    <cellStyle name="S37 3 2 4 2" xfId="48700"/>
    <cellStyle name="S37 3 2 4 2 2" xfId="48701"/>
    <cellStyle name="S37 3 2 4 3" xfId="48702"/>
    <cellStyle name="S37 3 2 5" xfId="48703"/>
    <cellStyle name="S37 3 2 5 2" xfId="48704"/>
    <cellStyle name="S37 3 3" xfId="3672"/>
    <cellStyle name="S37 3 3 2" xfId="48705"/>
    <cellStyle name="S37 3 3 2 2" xfId="48706"/>
    <cellStyle name="S37 3 3 3" xfId="48707"/>
    <cellStyle name="S37 3 4" xfId="48708"/>
    <cellStyle name="S37 3 4 2" xfId="48709"/>
    <cellStyle name="S37 3 4 2 2" xfId="48710"/>
    <cellStyle name="S37 4" xfId="3673"/>
    <cellStyle name="S37 4 2" xfId="3674"/>
    <cellStyle name="S37 4 2 2" xfId="3675"/>
    <cellStyle name="S37 4 3" xfId="3676"/>
    <cellStyle name="S37 5" xfId="3677"/>
    <cellStyle name="S37 5 2" xfId="3678"/>
    <cellStyle name="S37 6" xfId="3679"/>
    <cellStyle name="S37 7" xfId="3680"/>
    <cellStyle name="S38" xfId="3681"/>
    <cellStyle name="S38 2" xfId="3682"/>
    <cellStyle name="S38 2 2" xfId="3683"/>
    <cellStyle name="S38 2 2 2" xfId="3684"/>
    <cellStyle name="S38 2 2 2 2" xfId="3685"/>
    <cellStyle name="S38 2 2 3" xfId="3686"/>
    <cellStyle name="S38 2 3" xfId="3687"/>
    <cellStyle name="S38 2 3 2" xfId="3688"/>
    <cellStyle name="S38 2 3 2 2" xfId="3689"/>
    <cellStyle name="S38 2 3 3" xfId="3690"/>
    <cellStyle name="S38 2 4" xfId="3691"/>
    <cellStyle name="S38 2 4 2" xfId="3692"/>
    <cellStyle name="S38 2 5" xfId="3693"/>
    <cellStyle name="S38 3" xfId="3694"/>
    <cellStyle name="S38 3 2" xfId="3695"/>
    <cellStyle name="S38 3 2 2" xfId="3696"/>
    <cellStyle name="S38 3 3" xfId="3697"/>
    <cellStyle name="S38 4" xfId="3698"/>
    <cellStyle name="S38 4 2" xfId="3699"/>
    <cellStyle name="S38 4 2 2" xfId="3700"/>
    <cellStyle name="S38 4 3" xfId="3701"/>
    <cellStyle name="S38 5" xfId="3702"/>
    <cellStyle name="S38 5 2" xfId="3703"/>
    <cellStyle name="S38 6" xfId="3704"/>
    <cellStyle name="S38 7" xfId="3705"/>
    <cellStyle name="S39" xfId="3706"/>
    <cellStyle name="S39 2" xfId="3707"/>
    <cellStyle name="S39 2 2" xfId="3708"/>
    <cellStyle name="S39 2 2 2" xfId="3709"/>
    <cellStyle name="S39 2 2 2 2" xfId="3710"/>
    <cellStyle name="S39 2 2 3" xfId="3711"/>
    <cellStyle name="S39 2 3" xfId="3712"/>
    <cellStyle name="S39 2 3 2" xfId="3713"/>
    <cellStyle name="S39 2 3 2 2" xfId="3714"/>
    <cellStyle name="S39 2 3 3" xfId="3715"/>
    <cellStyle name="S39 2 4" xfId="3716"/>
    <cellStyle name="S39 2 4 2" xfId="3717"/>
    <cellStyle name="S39 2 5" xfId="3718"/>
    <cellStyle name="S39 3" xfId="3719"/>
    <cellStyle name="S39 3 2" xfId="3720"/>
    <cellStyle name="S39 3 2 2" xfId="3721"/>
    <cellStyle name="S39 3 3" xfId="3722"/>
    <cellStyle name="S39 4" xfId="3723"/>
    <cellStyle name="S39 4 2" xfId="3724"/>
    <cellStyle name="S39 4 2 2" xfId="3725"/>
    <cellStyle name="S39 4 3" xfId="3726"/>
    <cellStyle name="S39 5" xfId="3727"/>
    <cellStyle name="S39 5 2" xfId="3728"/>
    <cellStyle name="S39 6" xfId="3729"/>
    <cellStyle name="S39 7" xfId="3730"/>
    <cellStyle name="S4" xfId="3731"/>
    <cellStyle name="S4 2" xfId="3732"/>
    <cellStyle name="S4 3" xfId="3733"/>
    <cellStyle name="S40" xfId="3734"/>
    <cellStyle name="S41" xfId="3735"/>
    <cellStyle name="S42" xfId="3736"/>
    <cellStyle name="S43" xfId="3737"/>
    <cellStyle name="S43 10" xfId="3738"/>
    <cellStyle name="S43 11" xfId="3739"/>
    <cellStyle name="S43 12" xfId="3740"/>
    <cellStyle name="S43 2" xfId="3741"/>
    <cellStyle name="S43 2 10" xfId="3742"/>
    <cellStyle name="S43 2 11" xfId="3743"/>
    <cellStyle name="S43 2 2" xfId="3744"/>
    <cellStyle name="S43 2 2 2" xfId="3745"/>
    <cellStyle name="S43 2 2 2 2" xfId="3746"/>
    <cellStyle name="S43 2 2 2 3" xfId="3747"/>
    <cellStyle name="S43 2 2 2 4" xfId="3748"/>
    <cellStyle name="S43 2 2 2 5" xfId="3749"/>
    <cellStyle name="S43 2 2 2 6" xfId="3750"/>
    <cellStyle name="S43 2 2 2 7" xfId="3751"/>
    <cellStyle name="S43 2 2 2 8" xfId="3752"/>
    <cellStyle name="S43 2 2 3" xfId="3753"/>
    <cellStyle name="S43 2 2 4" xfId="3754"/>
    <cellStyle name="S43 2 2 5" xfId="3755"/>
    <cellStyle name="S43 2 2 6" xfId="3756"/>
    <cellStyle name="S43 2 2 7" xfId="3757"/>
    <cellStyle name="S43 2 2 8" xfId="3758"/>
    <cellStyle name="S43 2 2 9" xfId="3759"/>
    <cellStyle name="S43 2 3" xfId="3760"/>
    <cellStyle name="S43 2 3 2" xfId="3761"/>
    <cellStyle name="S43 2 3 2 2" xfId="3762"/>
    <cellStyle name="S43 2 3 2 3" xfId="3763"/>
    <cellStyle name="S43 2 3 2 4" xfId="3764"/>
    <cellStyle name="S43 2 3 2 5" xfId="3765"/>
    <cellStyle name="S43 2 3 2 6" xfId="3766"/>
    <cellStyle name="S43 2 3 2 7" xfId="3767"/>
    <cellStyle name="S43 2 3 2 8" xfId="3768"/>
    <cellStyle name="S43 2 3 3" xfId="3769"/>
    <cellStyle name="S43 2 3 4" xfId="3770"/>
    <cellStyle name="S43 2 3 5" xfId="3771"/>
    <cellStyle name="S43 2 3 6" xfId="3772"/>
    <cellStyle name="S43 2 3 7" xfId="3773"/>
    <cellStyle name="S43 2 3 8" xfId="3774"/>
    <cellStyle name="S43 2 3 9" xfId="3775"/>
    <cellStyle name="S43 2 4" xfId="3776"/>
    <cellStyle name="S43 2 4 2" xfId="3777"/>
    <cellStyle name="S43 2 4 3" xfId="3778"/>
    <cellStyle name="S43 2 4 4" xfId="3779"/>
    <cellStyle name="S43 2 4 5" xfId="3780"/>
    <cellStyle name="S43 2 4 6" xfId="3781"/>
    <cellStyle name="S43 2 4 7" xfId="3782"/>
    <cellStyle name="S43 2 4 8" xfId="3783"/>
    <cellStyle name="S43 2 5" xfId="3784"/>
    <cellStyle name="S43 2 6" xfId="3785"/>
    <cellStyle name="S43 2 7" xfId="3786"/>
    <cellStyle name="S43 2 8" xfId="3787"/>
    <cellStyle name="S43 2 9" xfId="3788"/>
    <cellStyle name="S43 3" xfId="3789"/>
    <cellStyle name="S43 3 2" xfId="3790"/>
    <cellStyle name="S43 3 2 2" xfId="3791"/>
    <cellStyle name="S43 3 2 3" xfId="3792"/>
    <cellStyle name="S43 3 2 4" xfId="3793"/>
    <cellStyle name="S43 3 2 5" xfId="3794"/>
    <cellStyle name="S43 3 2 6" xfId="3795"/>
    <cellStyle name="S43 3 2 7" xfId="3796"/>
    <cellStyle name="S43 3 2 8" xfId="3797"/>
    <cellStyle name="S43 3 3" xfId="3798"/>
    <cellStyle name="S43 3 4" xfId="3799"/>
    <cellStyle name="S43 3 5" xfId="3800"/>
    <cellStyle name="S43 3 6" xfId="3801"/>
    <cellStyle name="S43 3 7" xfId="3802"/>
    <cellStyle name="S43 3 8" xfId="3803"/>
    <cellStyle name="S43 3 9" xfId="3804"/>
    <cellStyle name="S43 4" xfId="3805"/>
    <cellStyle name="S43 4 2" xfId="3806"/>
    <cellStyle name="S43 4 2 2" xfId="3807"/>
    <cellStyle name="S43 4 2 3" xfId="3808"/>
    <cellStyle name="S43 4 2 4" xfId="3809"/>
    <cellStyle name="S43 4 2 5" xfId="3810"/>
    <cellStyle name="S43 4 2 6" xfId="3811"/>
    <cellStyle name="S43 4 2 7" xfId="3812"/>
    <cellStyle name="S43 4 2 8" xfId="3813"/>
    <cellStyle name="S43 4 3" xfId="3814"/>
    <cellStyle name="S43 4 4" xfId="3815"/>
    <cellStyle name="S43 4 5" xfId="3816"/>
    <cellStyle name="S43 4 6" xfId="3817"/>
    <cellStyle name="S43 4 7" xfId="3818"/>
    <cellStyle name="S43 4 8" xfId="3819"/>
    <cellStyle name="S43 4 9" xfId="3820"/>
    <cellStyle name="S43 5" xfId="3821"/>
    <cellStyle name="S43 5 2" xfId="3822"/>
    <cellStyle name="S43 5 3" xfId="3823"/>
    <cellStyle name="S43 5 4" xfId="3824"/>
    <cellStyle name="S43 5 5" xfId="3825"/>
    <cellStyle name="S43 5 6" xfId="3826"/>
    <cellStyle name="S43 5 7" xfId="3827"/>
    <cellStyle name="S43 5 8" xfId="3828"/>
    <cellStyle name="S43 6" xfId="3829"/>
    <cellStyle name="S43 7" xfId="3830"/>
    <cellStyle name="S43 8" xfId="3831"/>
    <cellStyle name="S43 9" xfId="3832"/>
    <cellStyle name="S44" xfId="3833"/>
    <cellStyle name="S44 10" xfId="3834"/>
    <cellStyle name="S44 11" xfId="3835"/>
    <cellStyle name="S44 12" xfId="3836"/>
    <cellStyle name="S44 2" xfId="3837"/>
    <cellStyle name="S44 2 10" xfId="3838"/>
    <cellStyle name="S44 2 11" xfId="3839"/>
    <cellStyle name="S44 2 2" xfId="3840"/>
    <cellStyle name="S44 2 2 2" xfId="3841"/>
    <cellStyle name="S44 2 2 2 2" xfId="3842"/>
    <cellStyle name="S44 2 2 2 3" xfId="3843"/>
    <cellStyle name="S44 2 2 2 4" xfId="3844"/>
    <cellStyle name="S44 2 2 2 5" xfId="3845"/>
    <cellStyle name="S44 2 2 2 6" xfId="3846"/>
    <cellStyle name="S44 2 2 2 7" xfId="3847"/>
    <cellStyle name="S44 2 2 2 8" xfId="3848"/>
    <cellStyle name="S44 2 2 3" xfId="3849"/>
    <cellStyle name="S44 2 2 4" xfId="3850"/>
    <cellStyle name="S44 2 2 5" xfId="3851"/>
    <cellStyle name="S44 2 2 6" xfId="3852"/>
    <cellStyle name="S44 2 2 7" xfId="3853"/>
    <cellStyle name="S44 2 2 8" xfId="3854"/>
    <cellStyle name="S44 2 2 9" xfId="3855"/>
    <cellStyle name="S44 2 3" xfId="3856"/>
    <cellStyle name="S44 2 3 2" xfId="3857"/>
    <cellStyle name="S44 2 3 2 2" xfId="3858"/>
    <cellStyle name="S44 2 3 2 3" xfId="3859"/>
    <cellStyle name="S44 2 3 2 4" xfId="3860"/>
    <cellStyle name="S44 2 3 2 5" xfId="3861"/>
    <cellStyle name="S44 2 3 2 6" xfId="3862"/>
    <cellStyle name="S44 2 3 2 7" xfId="3863"/>
    <cellStyle name="S44 2 3 2 8" xfId="3864"/>
    <cellStyle name="S44 2 3 3" xfId="3865"/>
    <cellStyle name="S44 2 3 4" xfId="3866"/>
    <cellStyle name="S44 2 3 5" xfId="3867"/>
    <cellStyle name="S44 2 3 6" xfId="3868"/>
    <cellStyle name="S44 2 3 7" xfId="3869"/>
    <cellStyle name="S44 2 3 8" xfId="3870"/>
    <cellStyle name="S44 2 3 9" xfId="3871"/>
    <cellStyle name="S44 2 4" xfId="3872"/>
    <cellStyle name="S44 2 4 2" xfId="3873"/>
    <cellStyle name="S44 2 4 3" xfId="3874"/>
    <cellStyle name="S44 2 4 4" xfId="3875"/>
    <cellStyle name="S44 2 4 5" xfId="3876"/>
    <cellStyle name="S44 2 4 6" xfId="3877"/>
    <cellStyle name="S44 2 4 7" xfId="3878"/>
    <cellStyle name="S44 2 4 8" xfId="3879"/>
    <cellStyle name="S44 2 5" xfId="3880"/>
    <cellStyle name="S44 2 6" xfId="3881"/>
    <cellStyle name="S44 2 7" xfId="3882"/>
    <cellStyle name="S44 2 8" xfId="3883"/>
    <cellStyle name="S44 2 9" xfId="3884"/>
    <cellStyle name="S44 3" xfId="3885"/>
    <cellStyle name="S44 3 2" xfId="3886"/>
    <cellStyle name="S44 3 2 2" xfId="3887"/>
    <cellStyle name="S44 3 2 3" xfId="3888"/>
    <cellStyle name="S44 3 2 4" xfId="3889"/>
    <cellStyle name="S44 3 2 5" xfId="3890"/>
    <cellStyle name="S44 3 2 6" xfId="3891"/>
    <cellStyle name="S44 3 2 7" xfId="3892"/>
    <cellStyle name="S44 3 2 8" xfId="3893"/>
    <cellStyle name="S44 3 3" xfId="3894"/>
    <cellStyle name="S44 3 4" xfId="3895"/>
    <cellStyle name="S44 3 5" xfId="3896"/>
    <cellStyle name="S44 3 6" xfId="3897"/>
    <cellStyle name="S44 3 7" xfId="3898"/>
    <cellStyle name="S44 3 8" xfId="3899"/>
    <cellStyle name="S44 3 9" xfId="3900"/>
    <cellStyle name="S44 4" xfId="3901"/>
    <cellStyle name="S44 4 2" xfId="3902"/>
    <cellStyle name="S44 4 2 2" xfId="3903"/>
    <cellStyle name="S44 4 2 3" xfId="3904"/>
    <cellStyle name="S44 4 2 4" xfId="3905"/>
    <cellStyle name="S44 4 2 5" xfId="3906"/>
    <cellStyle name="S44 4 2 6" xfId="3907"/>
    <cellStyle name="S44 4 2 7" xfId="3908"/>
    <cellStyle name="S44 4 2 8" xfId="3909"/>
    <cellStyle name="S44 4 3" xfId="3910"/>
    <cellStyle name="S44 4 4" xfId="3911"/>
    <cellStyle name="S44 4 5" xfId="3912"/>
    <cellStyle name="S44 4 6" xfId="3913"/>
    <cellStyle name="S44 4 7" xfId="3914"/>
    <cellStyle name="S44 4 8" xfId="3915"/>
    <cellStyle name="S44 4 9" xfId="3916"/>
    <cellStyle name="S44 5" xfId="3917"/>
    <cellStyle name="S44 5 2" xfId="3918"/>
    <cellStyle name="S44 5 3" xfId="3919"/>
    <cellStyle name="S44 5 4" xfId="3920"/>
    <cellStyle name="S44 5 5" xfId="3921"/>
    <cellStyle name="S44 5 6" xfId="3922"/>
    <cellStyle name="S44 5 7" xfId="3923"/>
    <cellStyle name="S44 5 8" xfId="3924"/>
    <cellStyle name="S44 6" xfId="3925"/>
    <cellStyle name="S44 7" xfId="3926"/>
    <cellStyle name="S44 8" xfId="3927"/>
    <cellStyle name="S44 9" xfId="3928"/>
    <cellStyle name="S45" xfId="3929"/>
    <cellStyle name="S45 10" xfId="3930"/>
    <cellStyle name="S45 11" xfId="3931"/>
    <cellStyle name="S45 12" xfId="3932"/>
    <cellStyle name="S45 2" xfId="3933"/>
    <cellStyle name="S45 2 10" xfId="3934"/>
    <cellStyle name="S45 2 11" xfId="3935"/>
    <cellStyle name="S45 2 2" xfId="3936"/>
    <cellStyle name="S45 2 2 2" xfId="3937"/>
    <cellStyle name="S45 2 2 2 2" xfId="3938"/>
    <cellStyle name="S45 2 2 2 3" xfId="3939"/>
    <cellStyle name="S45 2 2 2 4" xfId="3940"/>
    <cellStyle name="S45 2 2 2 5" xfId="3941"/>
    <cellStyle name="S45 2 2 2 6" xfId="3942"/>
    <cellStyle name="S45 2 2 2 7" xfId="3943"/>
    <cellStyle name="S45 2 2 2 8" xfId="3944"/>
    <cellStyle name="S45 2 2 3" xfId="3945"/>
    <cellStyle name="S45 2 2 4" xfId="3946"/>
    <cellStyle name="S45 2 2 5" xfId="3947"/>
    <cellStyle name="S45 2 2 6" xfId="3948"/>
    <cellStyle name="S45 2 2 7" xfId="3949"/>
    <cellStyle name="S45 2 2 8" xfId="3950"/>
    <cellStyle name="S45 2 2 9" xfId="3951"/>
    <cellStyle name="S45 2 3" xfId="3952"/>
    <cellStyle name="S45 2 3 2" xfId="3953"/>
    <cellStyle name="S45 2 3 2 2" xfId="3954"/>
    <cellStyle name="S45 2 3 2 3" xfId="3955"/>
    <cellStyle name="S45 2 3 2 4" xfId="3956"/>
    <cellStyle name="S45 2 3 2 5" xfId="3957"/>
    <cellStyle name="S45 2 3 2 6" xfId="3958"/>
    <cellStyle name="S45 2 3 2 7" xfId="3959"/>
    <cellStyle name="S45 2 3 2 8" xfId="3960"/>
    <cellStyle name="S45 2 3 3" xfId="3961"/>
    <cellStyle name="S45 2 3 4" xfId="3962"/>
    <cellStyle name="S45 2 3 5" xfId="3963"/>
    <cellStyle name="S45 2 3 6" xfId="3964"/>
    <cellStyle name="S45 2 3 7" xfId="3965"/>
    <cellStyle name="S45 2 3 8" xfId="3966"/>
    <cellStyle name="S45 2 3 9" xfId="3967"/>
    <cellStyle name="S45 2 4" xfId="3968"/>
    <cellStyle name="S45 2 4 2" xfId="3969"/>
    <cellStyle name="S45 2 4 3" xfId="3970"/>
    <cellStyle name="S45 2 4 4" xfId="3971"/>
    <cellStyle name="S45 2 4 5" xfId="3972"/>
    <cellStyle name="S45 2 4 6" xfId="3973"/>
    <cellStyle name="S45 2 4 7" xfId="3974"/>
    <cellStyle name="S45 2 4 8" xfId="3975"/>
    <cellStyle name="S45 2 5" xfId="3976"/>
    <cellStyle name="S45 2 6" xfId="3977"/>
    <cellStyle name="S45 2 7" xfId="3978"/>
    <cellStyle name="S45 2 8" xfId="3979"/>
    <cellStyle name="S45 2 9" xfId="3980"/>
    <cellStyle name="S45 3" xfId="3981"/>
    <cellStyle name="S45 3 2" xfId="3982"/>
    <cellStyle name="S45 3 2 2" xfId="3983"/>
    <cellStyle name="S45 3 2 3" xfId="3984"/>
    <cellStyle name="S45 3 2 4" xfId="3985"/>
    <cellStyle name="S45 3 2 5" xfId="3986"/>
    <cellStyle name="S45 3 2 6" xfId="3987"/>
    <cellStyle name="S45 3 2 7" xfId="3988"/>
    <cellStyle name="S45 3 2 8" xfId="3989"/>
    <cellStyle name="S45 3 3" xfId="3990"/>
    <cellStyle name="S45 3 4" xfId="3991"/>
    <cellStyle name="S45 3 5" xfId="3992"/>
    <cellStyle name="S45 3 6" xfId="3993"/>
    <cellStyle name="S45 3 7" xfId="3994"/>
    <cellStyle name="S45 3 8" xfId="3995"/>
    <cellStyle name="S45 3 9" xfId="3996"/>
    <cellStyle name="S45 4" xfId="3997"/>
    <cellStyle name="S45 4 2" xfId="3998"/>
    <cellStyle name="S45 4 2 2" xfId="3999"/>
    <cellStyle name="S45 4 2 3" xfId="4000"/>
    <cellStyle name="S45 4 2 4" xfId="4001"/>
    <cellStyle name="S45 4 2 5" xfId="4002"/>
    <cellStyle name="S45 4 2 6" xfId="4003"/>
    <cellStyle name="S45 4 2 7" xfId="4004"/>
    <cellStyle name="S45 4 2 8" xfId="4005"/>
    <cellStyle name="S45 4 3" xfId="4006"/>
    <cellStyle name="S45 4 4" xfId="4007"/>
    <cellStyle name="S45 4 5" xfId="4008"/>
    <cellStyle name="S45 4 6" xfId="4009"/>
    <cellStyle name="S45 4 7" xfId="4010"/>
    <cellStyle name="S45 4 8" xfId="4011"/>
    <cellStyle name="S45 4 9" xfId="4012"/>
    <cellStyle name="S45 5" xfId="4013"/>
    <cellStyle name="S45 5 2" xfId="4014"/>
    <cellStyle name="S45 5 3" xfId="4015"/>
    <cellStyle name="S45 5 4" xfId="4016"/>
    <cellStyle name="S45 5 5" xfId="4017"/>
    <cellStyle name="S45 5 6" xfId="4018"/>
    <cellStyle name="S45 5 7" xfId="4019"/>
    <cellStyle name="S45 5 8" xfId="4020"/>
    <cellStyle name="S45 6" xfId="4021"/>
    <cellStyle name="S45 7" xfId="4022"/>
    <cellStyle name="S45 8" xfId="4023"/>
    <cellStyle name="S45 9" xfId="4024"/>
    <cellStyle name="S46" xfId="4025"/>
    <cellStyle name="S46 10" xfId="4026"/>
    <cellStyle name="S46 11" xfId="4027"/>
    <cellStyle name="S46 12" xfId="4028"/>
    <cellStyle name="S46 2" xfId="4029"/>
    <cellStyle name="S46 2 10" xfId="4030"/>
    <cellStyle name="S46 2 11" xfId="4031"/>
    <cellStyle name="S46 2 2" xfId="4032"/>
    <cellStyle name="S46 2 2 2" xfId="4033"/>
    <cellStyle name="S46 2 2 2 2" xfId="4034"/>
    <cellStyle name="S46 2 2 2 3" xfId="4035"/>
    <cellStyle name="S46 2 2 2 4" xfId="4036"/>
    <cellStyle name="S46 2 2 2 5" xfId="4037"/>
    <cellStyle name="S46 2 2 2 6" xfId="4038"/>
    <cellStyle name="S46 2 2 2 7" xfId="4039"/>
    <cellStyle name="S46 2 2 2 8" xfId="4040"/>
    <cellStyle name="S46 2 2 3" xfId="4041"/>
    <cellStyle name="S46 2 2 4" xfId="4042"/>
    <cellStyle name="S46 2 2 5" xfId="4043"/>
    <cellStyle name="S46 2 2 6" xfId="4044"/>
    <cellStyle name="S46 2 2 7" xfId="4045"/>
    <cellStyle name="S46 2 2 8" xfId="4046"/>
    <cellStyle name="S46 2 2 9" xfId="4047"/>
    <cellStyle name="S46 2 3" xfId="4048"/>
    <cellStyle name="S46 2 3 2" xfId="4049"/>
    <cellStyle name="S46 2 3 2 2" xfId="4050"/>
    <cellStyle name="S46 2 3 2 3" xfId="4051"/>
    <cellStyle name="S46 2 3 2 4" xfId="4052"/>
    <cellStyle name="S46 2 3 2 5" xfId="4053"/>
    <cellStyle name="S46 2 3 2 6" xfId="4054"/>
    <cellStyle name="S46 2 3 2 7" xfId="4055"/>
    <cellStyle name="S46 2 3 2 8" xfId="4056"/>
    <cellStyle name="S46 2 3 3" xfId="4057"/>
    <cellStyle name="S46 2 3 4" xfId="4058"/>
    <cellStyle name="S46 2 3 5" xfId="4059"/>
    <cellStyle name="S46 2 3 6" xfId="4060"/>
    <cellStyle name="S46 2 3 7" xfId="4061"/>
    <cellStyle name="S46 2 3 8" xfId="4062"/>
    <cellStyle name="S46 2 3 9" xfId="4063"/>
    <cellStyle name="S46 2 4" xfId="4064"/>
    <cellStyle name="S46 2 4 2" xfId="4065"/>
    <cellStyle name="S46 2 4 3" xfId="4066"/>
    <cellStyle name="S46 2 4 4" xfId="4067"/>
    <cellStyle name="S46 2 4 5" xfId="4068"/>
    <cellStyle name="S46 2 4 6" xfId="4069"/>
    <cellStyle name="S46 2 4 7" xfId="4070"/>
    <cellStyle name="S46 2 4 8" xfId="4071"/>
    <cellStyle name="S46 2 5" xfId="4072"/>
    <cellStyle name="S46 2 6" xfId="4073"/>
    <cellStyle name="S46 2 7" xfId="4074"/>
    <cellStyle name="S46 2 8" xfId="4075"/>
    <cellStyle name="S46 2 9" xfId="4076"/>
    <cellStyle name="S46 3" xfId="4077"/>
    <cellStyle name="S46 3 2" xfId="4078"/>
    <cellStyle name="S46 3 2 2" xfId="4079"/>
    <cellStyle name="S46 3 2 3" xfId="4080"/>
    <cellStyle name="S46 3 2 4" xfId="4081"/>
    <cellStyle name="S46 3 2 5" xfId="4082"/>
    <cellStyle name="S46 3 2 6" xfId="4083"/>
    <cellStyle name="S46 3 2 7" xfId="4084"/>
    <cellStyle name="S46 3 2 8" xfId="4085"/>
    <cellStyle name="S46 3 3" xfId="4086"/>
    <cellStyle name="S46 3 4" xfId="4087"/>
    <cellStyle name="S46 3 5" xfId="4088"/>
    <cellStyle name="S46 3 6" xfId="4089"/>
    <cellStyle name="S46 3 7" xfId="4090"/>
    <cellStyle name="S46 3 8" xfId="4091"/>
    <cellStyle name="S46 3 9" xfId="4092"/>
    <cellStyle name="S46 4" xfId="4093"/>
    <cellStyle name="S46 4 2" xfId="4094"/>
    <cellStyle name="S46 4 2 2" xfId="4095"/>
    <cellStyle name="S46 4 2 3" xfId="4096"/>
    <cellStyle name="S46 4 2 4" xfId="4097"/>
    <cellStyle name="S46 4 2 5" xfId="4098"/>
    <cellStyle name="S46 4 2 6" xfId="4099"/>
    <cellStyle name="S46 4 2 7" xfId="4100"/>
    <cellStyle name="S46 4 2 8" xfId="4101"/>
    <cellStyle name="S46 4 3" xfId="4102"/>
    <cellStyle name="S46 4 4" xfId="4103"/>
    <cellStyle name="S46 4 5" xfId="4104"/>
    <cellStyle name="S46 4 6" xfId="4105"/>
    <cellStyle name="S46 4 7" xfId="4106"/>
    <cellStyle name="S46 4 8" xfId="4107"/>
    <cellStyle name="S46 4 9" xfId="4108"/>
    <cellStyle name="S46 5" xfId="4109"/>
    <cellStyle name="S46 5 2" xfId="4110"/>
    <cellStyle name="S46 5 3" xfId="4111"/>
    <cellStyle name="S46 5 4" xfId="4112"/>
    <cellStyle name="S46 5 5" xfId="4113"/>
    <cellStyle name="S46 5 6" xfId="4114"/>
    <cellStyle name="S46 5 7" xfId="4115"/>
    <cellStyle name="S46 5 8" xfId="4116"/>
    <cellStyle name="S46 6" xfId="4117"/>
    <cellStyle name="S46 7" xfId="4118"/>
    <cellStyle name="S46 8" xfId="4119"/>
    <cellStyle name="S46 9" xfId="4120"/>
    <cellStyle name="S47" xfId="4121"/>
    <cellStyle name="S48" xfId="4122"/>
    <cellStyle name="S49" xfId="4123"/>
    <cellStyle name="S5" xfId="4124"/>
    <cellStyle name="S5 2" xfId="4125"/>
    <cellStyle name="S5 3" xfId="4126"/>
    <cellStyle name="S50" xfId="4127"/>
    <cellStyle name="S50 2" xfId="4128"/>
    <cellStyle name="S6" xfId="4129"/>
    <cellStyle name="S6 2" xfId="4130"/>
    <cellStyle name="S6 3" xfId="4131"/>
    <cellStyle name="S7" xfId="4132"/>
    <cellStyle name="S7 2" xfId="4133"/>
    <cellStyle name="S7 3" xfId="4134"/>
    <cellStyle name="S8" xfId="4135"/>
    <cellStyle name="S8 2" xfId="4136"/>
    <cellStyle name="S9" xfId="4137"/>
    <cellStyle name="S9 2" xfId="4138"/>
    <cellStyle name="Salomon Logo" xfId="4139"/>
    <cellStyle name="SAPBEXaggData" xfId="4140"/>
    <cellStyle name="SAPBEXaggData 10" xfId="48711"/>
    <cellStyle name="SAPBEXaggData 2" xfId="4141"/>
    <cellStyle name="SAPBEXaggData 2 2" xfId="4142"/>
    <cellStyle name="SAPBEXaggData 2 2 2" xfId="4143"/>
    <cellStyle name="SAPBEXaggData 2 2 3" xfId="4144"/>
    <cellStyle name="SAPBEXaggData 2 3" xfId="4145"/>
    <cellStyle name="SAPBEXaggData 2 4" xfId="4146"/>
    <cellStyle name="SAPBEXaggData 3" xfId="4147"/>
    <cellStyle name="SAPBEXaggData 3 2" xfId="4148"/>
    <cellStyle name="SAPBEXaggData 3 2 2" xfId="4149"/>
    <cellStyle name="SAPBEXaggData 3 2 3" xfId="4150"/>
    <cellStyle name="SAPBEXaggData 3 3" xfId="4151"/>
    <cellStyle name="SAPBEXaggData 3 4" xfId="4152"/>
    <cellStyle name="SAPBEXaggData 4" xfId="4153"/>
    <cellStyle name="SAPBEXaggData 4 2" xfId="4154"/>
    <cellStyle name="SAPBEXaggData 4 3" xfId="4155"/>
    <cellStyle name="SAPBEXaggData 5" xfId="4156"/>
    <cellStyle name="SAPBEXaggData 5 2" xfId="4157"/>
    <cellStyle name="SAPBEXaggData 5 3" xfId="4158"/>
    <cellStyle name="SAPBEXaggData 6" xfId="4159"/>
    <cellStyle name="SAPBEXaggData 7" xfId="4160"/>
    <cellStyle name="SAPBEXaggData 8" xfId="4161"/>
    <cellStyle name="SAPBEXaggData 9" xfId="48712"/>
    <cellStyle name="SAPBEXaggDataEmph" xfId="4162"/>
    <cellStyle name="SAPBEXaggDataEmph 10" xfId="48713"/>
    <cellStyle name="SAPBEXaggDataEmph 2" xfId="4163"/>
    <cellStyle name="SAPBEXaggDataEmph 2 2" xfId="4164"/>
    <cellStyle name="SAPBEXaggDataEmph 2 2 2" xfId="4165"/>
    <cellStyle name="SAPBEXaggDataEmph 2 2 3" xfId="4166"/>
    <cellStyle name="SAPBEXaggDataEmph 2 3" xfId="4167"/>
    <cellStyle name="SAPBEXaggDataEmph 2 4" xfId="4168"/>
    <cellStyle name="SAPBEXaggDataEmph 3" xfId="4169"/>
    <cellStyle name="SAPBEXaggDataEmph 3 2" xfId="4170"/>
    <cellStyle name="SAPBEXaggDataEmph 3 2 2" xfId="4171"/>
    <cellStyle name="SAPBEXaggDataEmph 3 2 3" xfId="4172"/>
    <cellStyle name="SAPBEXaggDataEmph 3 3" xfId="4173"/>
    <cellStyle name="SAPBEXaggDataEmph 3 4" xfId="4174"/>
    <cellStyle name="SAPBEXaggDataEmph 4" xfId="4175"/>
    <cellStyle name="SAPBEXaggDataEmph 4 2" xfId="4176"/>
    <cellStyle name="SAPBEXaggDataEmph 4 3" xfId="4177"/>
    <cellStyle name="SAPBEXaggDataEmph 5" xfId="4178"/>
    <cellStyle name="SAPBEXaggDataEmph 5 2" xfId="4179"/>
    <cellStyle name="SAPBEXaggDataEmph 5 3" xfId="4180"/>
    <cellStyle name="SAPBEXaggDataEmph 6" xfId="4181"/>
    <cellStyle name="SAPBEXaggDataEmph 7" xfId="4182"/>
    <cellStyle name="SAPBEXaggDataEmph 8" xfId="4183"/>
    <cellStyle name="SAPBEXaggDataEmph 9" xfId="48714"/>
    <cellStyle name="SAPBEXaggItem" xfId="4184"/>
    <cellStyle name="SAPBEXaggItem 10" xfId="48715"/>
    <cellStyle name="SAPBEXaggItem 2" xfId="4185"/>
    <cellStyle name="SAPBEXaggItem 2 2" xfId="4186"/>
    <cellStyle name="SAPBEXaggItem 2 2 2" xfId="4187"/>
    <cellStyle name="SAPBEXaggItem 2 2 3" xfId="4188"/>
    <cellStyle name="SAPBEXaggItem 2 3" xfId="4189"/>
    <cellStyle name="SAPBEXaggItem 2 4" xfId="4190"/>
    <cellStyle name="SAPBEXaggItem 3" xfId="4191"/>
    <cellStyle name="SAPBEXaggItem 3 2" xfId="4192"/>
    <cellStyle name="SAPBEXaggItem 3 2 2" xfId="4193"/>
    <cellStyle name="SAPBEXaggItem 3 2 3" xfId="4194"/>
    <cellStyle name="SAPBEXaggItem 3 3" xfId="4195"/>
    <cellStyle name="SAPBEXaggItem 3 4" xfId="4196"/>
    <cellStyle name="SAPBEXaggItem 4" xfId="4197"/>
    <cellStyle name="SAPBEXaggItem 4 2" xfId="4198"/>
    <cellStyle name="SAPBEXaggItem 4 3" xfId="4199"/>
    <cellStyle name="SAPBEXaggItem 5" xfId="4200"/>
    <cellStyle name="SAPBEXaggItem 5 2" xfId="4201"/>
    <cellStyle name="SAPBEXaggItem 5 3" xfId="4202"/>
    <cellStyle name="SAPBEXaggItem 6" xfId="4203"/>
    <cellStyle name="SAPBEXaggItem 7" xfId="4204"/>
    <cellStyle name="SAPBEXaggItem 8" xfId="4205"/>
    <cellStyle name="SAPBEXaggItem 9" xfId="48716"/>
    <cellStyle name="SAPBEXaggItemX" xfId="4206"/>
    <cellStyle name="SAPBEXaggItemX 10" xfId="48717"/>
    <cellStyle name="SAPBEXaggItemX 2" xfId="4207"/>
    <cellStyle name="SAPBEXaggItemX 2 2" xfId="4208"/>
    <cellStyle name="SAPBEXaggItemX 2 2 2" xfId="4209"/>
    <cellStyle name="SAPBEXaggItemX 2 2 3" xfId="4210"/>
    <cellStyle name="SAPBEXaggItemX 2 3" xfId="4211"/>
    <cellStyle name="SAPBEXaggItemX 2 4" xfId="4212"/>
    <cellStyle name="SAPBEXaggItemX 3" xfId="4213"/>
    <cellStyle name="SAPBEXaggItemX 3 2" xfId="4214"/>
    <cellStyle name="SAPBEXaggItemX 3 2 2" xfId="4215"/>
    <cellStyle name="SAPBEXaggItemX 3 2 3" xfId="4216"/>
    <cellStyle name="SAPBEXaggItemX 3 3" xfId="4217"/>
    <cellStyle name="SAPBEXaggItemX 3 4" xfId="4218"/>
    <cellStyle name="SAPBEXaggItemX 4" xfId="4219"/>
    <cellStyle name="SAPBEXaggItemX 4 2" xfId="4220"/>
    <cellStyle name="SAPBEXaggItemX 4 3" xfId="4221"/>
    <cellStyle name="SAPBEXaggItemX 5" xfId="4222"/>
    <cellStyle name="SAPBEXaggItemX 5 2" xfId="4223"/>
    <cellStyle name="SAPBEXaggItemX 5 3" xfId="4224"/>
    <cellStyle name="SAPBEXaggItemX 6" xfId="4225"/>
    <cellStyle name="SAPBEXaggItemX 7" xfId="4226"/>
    <cellStyle name="SAPBEXaggItemX 8" xfId="4227"/>
    <cellStyle name="SAPBEXaggItemX 9" xfId="48718"/>
    <cellStyle name="SAPBEXchaText" xfId="4228"/>
    <cellStyle name="SAPBEXchaText 10" xfId="48719"/>
    <cellStyle name="SAPBEXchaText 11" xfId="48720"/>
    <cellStyle name="SAPBEXchaText 2" xfId="4229"/>
    <cellStyle name="SAPBEXchaText 2 2" xfId="4230"/>
    <cellStyle name="SAPBEXchaText 2 2 2" xfId="4231"/>
    <cellStyle name="SAPBEXchaText 2 2 2 2" xfId="4232"/>
    <cellStyle name="SAPBEXchaText 2 2 2 3" xfId="4233"/>
    <cellStyle name="SAPBEXchaText 2 2 3" xfId="4234"/>
    <cellStyle name="SAPBEXchaText 2 2 4" xfId="4235"/>
    <cellStyle name="SAPBEXchaText 2 3" xfId="4236"/>
    <cellStyle name="SAPBEXchaText 2 3 2" xfId="4237"/>
    <cellStyle name="SAPBEXchaText 2 3 2 2" xfId="4238"/>
    <cellStyle name="SAPBEXchaText 2 3 2 3" xfId="4239"/>
    <cellStyle name="SAPBEXchaText 2 3 3" xfId="4240"/>
    <cellStyle name="SAPBEXchaText 2 3 4" xfId="4241"/>
    <cellStyle name="SAPBEXchaText 2 4" xfId="4242"/>
    <cellStyle name="SAPBEXchaText 2 4 2" xfId="4243"/>
    <cellStyle name="SAPBEXchaText 2 4 3" xfId="4244"/>
    <cellStyle name="SAPBEXchaText 2 5" xfId="4245"/>
    <cellStyle name="SAPBEXchaText 2 6" xfId="4246"/>
    <cellStyle name="SAPBEXchaText 3" xfId="4247"/>
    <cellStyle name="SAPBEXchaText 3 2" xfId="4248"/>
    <cellStyle name="SAPBEXchaText 3 2 2" xfId="4249"/>
    <cellStyle name="SAPBEXchaText 3 2 3" xfId="4250"/>
    <cellStyle name="SAPBEXchaText 3 3" xfId="4251"/>
    <cellStyle name="SAPBEXchaText 3 4" xfId="4252"/>
    <cellStyle name="SAPBEXchaText 4" xfId="4253"/>
    <cellStyle name="SAPBEXchaText 4 2" xfId="4254"/>
    <cellStyle name="SAPBEXchaText 4 2 2" xfId="4255"/>
    <cellStyle name="SAPBEXchaText 4 2 3" xfId="4256"/>
    <cellStyle name="SAPBEXchaText 4 3" xfId="4257"/>
    <cellStyle name="SAPBEXchaText 4 4" xfId="4258"/>
    <cellStyle name="SAPBEXchaText 5" xfId="4259"/>
    <cellStyle name="SAPBEXchaText 5 2" xfId="4260"/>
    <cellStyle name="SAPBEXchaText 5 3" xfId="4261"/>
    <cellStyle name="SAPBEXchaText 6" xfId="4262"/>
    <cellStyle name="SAPBEXchaText 6 2" xfId="4263"/>
    <cellStyle name="SAPBEXchaText 6 3" xfId="4264"/>
    <cellStyle name="SAPBEXchaText 7" xfId="4265"/>
    <cellStyle name="SAPBEXchaText 8" xfId="4266"/>
    <cellStyle name="SAPBEXchaText 9" xfId="4267"/>
    <cellStyle name="SAPBEXexcBad7" xfId="4268"/>
    <cellStyle name="SAPBEXexcBad7 10" xfId="48721"/>
    <cellStyle name="SAPBEXexcBad7 2" xfId="4269"/>
    <cellStyle name="SAPBEXexcBad7 2 2" xfId="4270"/>
    <cellStyle name="SAPBEXexcBad7 2 2 2" xfId="4271"/>
    <cellStyle name="SAPBEXexcBad7 2 2 3" xfId="4272"/>
    <cellStyle name="SAPBEXexcBad7 2 3" xfId="4273"/>
    <cellStyle name="SAPBEXexcBad7 2 4" xfId="4274"/>
    <cellStyle name="SAPBEXexcBad7 3" xfId="4275"/>
    <cellStyle name="SAPBEXexcBad7 3 2" xfId="4276"/>
    <cellStyle name="SAPBEXexcBad7 3 2 2" xfId="4277"/>
    <cellStyle name="SAPBEXexcBad7 3 2 3" xfId="4278"/>
    <cellStyle name="SAPBEXexcBad7 3 3" xfId="4279"/>
    <cellStyle name="SAPBEXexcBad7 3 4" xfId="4280"/>
    <cellStyle name="SAPBEXexcBad7 4" xfId="4281"/>
    <cellStyle name="SAPBEXexcBad7 4 2" xfId="4282"/>
    <cellStyle name="SAPBEXexcBad7 4 3" xfId="4283"/>
    <cellStyle name="SAPBEXexcBad7 5" xfId="4284"/>
    <cellStyle name="SAPBEXexcBad7 5 2" xfId="4285"/>
    <cellStyle name="SAPBEXexcBad7 5 3" xfId="4286"/>
    <cellStyle name="SAPBEXexcBad7 6" xfId="4287"/>
    <cellStyle name="SAPBEXexcBad7 7" xfId="4288"/>
    <cellStyle name="SAPBEXexcBad7 8" xfId="4289"/>
    <cellStyle name="SAPBEXexcBad7 9" xfId="48722"/>
    <cellStyle name="SAPBEXexcBad8" xfId="4290"/>
    <cellStyle name="SAPBEXexcBad8 10" xfId="48723"/>
    <cellStyle name="SAPBEXexcBad8 2" xfId="4291"/>
    <cellStyle name="SAPBEXexcBad8 2 2" xfId="4292"/>
    <cellStyle name="SAPBEXexcBad8 2 2 2" xfId="4293"/>
    <cellStyle name="SAPBEXexcBad8 2 2 3" xfId="4294"/>
    <cellStyle name="SAPBEXexcBad8 2 3" xfId="4295"/>
    <cellStyle name="SAPBEXexcBad8 2 4" xfId="4296"/>
    <cellStyle name="SAPBEXexcBad8 3" xfId="4297"/>
    <cellStyle name="SAPBEXexcBad8 3 2" xfId="4298"/>
    <cellStyle name="SAPBEXexcBad8 3 2 2" xfId="4299"/>
    <cellStyle name="SAPBEXexcBad8 3 2 3" xfId="4300"/>
    <cellStyle name="SAPBEXexcBad8 3 3" xfId="4301"/>
    <cellStyle name="SAPBEXexcBad8 3 4" xfId="4302"/>
    <cellStyle name="SAPBEXexcBad8 4" xfId="4303"/>
    <cellStyle name="SAPBEXexcBad8 4 2" xfId="4304"/>
    <cellStyle name="SAPBEXexcBad8 4 3" xfId="4305"/>
    <cellStyle name="SAPBEXexcBad8 5" xfId="4306"/>
    <cellStyle name="SAPBEXexcBad8 5 2" xfId="4307"/>
    <cellStyle name="SAPBEXexcBad8 5 3" xfId="4308"/>
    <cellStyle name="SAPBEXexcBad8 6" xfId="4309"/>
    <cellStyle name="SAPBEXexcBad8 7" xfId="4310"/>
    <cellStyle name="SAPBEXexcBad8 8" xfId="4311"/>
    <cellStyle name="SAPBEXexcBad8 9" xfId="48724"/>
    <cellStyle name="SAPBEXexcBad9" xfId="4312"/>
    <cellStyle name="SAPBEXexcBad9 10" xfId="48725"/>
    <cellStyle name="SAPBEXexcBad9 2" xfId="4313"/>
    <cellStyle name="SAPBEXexcBad9 2 2" xfId="4314"/>
    <cellStyle name="SAPBEXexcBad9 2 2 2" xfId="4315"/>
    <cellStyle name="SAPBEXexcBad9 2 2 3" xfId="4316"/>
    <cellStyle name="SAPBEXexcBad9 2 3" xfId="4317"/>
    <cellStyle name="SAPBEXexcBad9 2 4" xfId="4318"/>
    <cellStyle name="SAPBEXexcBad9 3" xfId="4319"/>
    <cellStyle name="SAPBEXexcBad9 3 2" xfId="4320"/>
    <cellStyle name="SAPBEXexcBad9 3 2 2" xfId="4321"/>
    <cellStyle name="SAPBEXexcBad9 3 2 3" xfId="4322"/>
    <cellStyle name="SAPBEXexcBad9 3 3" xfId="4323"/>
    <cellStyle name="SAPBEXexcBad9 3 4" xfId="4324"/>
    <cellStyle name="SAPBEXexcBad9 4" xfId="4325"/>
    <cellStyle name="SAPBEXexcBad9 4 2" xfId="4326"/>
    <cellStyle name="SAPBEXexcBad9 4 3" xfId="4327"/>
    <cellStyle name="SAPBEXexcBad9 5" xfId="4328"/>
    <cellStyle name="SAPBEXexcBad9 5 2" xfId="4329"/>
    <cellStyle name="SAPBEXexcBad9 5 3" xfId="4330"/>
    <cellStyle name="SAPBEXexcBad9 6" xfId="4331"/>
    <cellStyle name="SAPBEXexcBad9 7" xfId="4332"/>
    <cellStyle name="SAPBEXexcBad9 8" xfId="4333"/>
    <cellStyle name="SAPBEXexcBad9 9" xfId="48726"/>
    <cellStyle name="SAPBEXexcCritical4" xfId="4334"/>
    <cellStyle name="SAPBEXexcCritical4 10" xfId="48727"/>
    <cellStyle name="SAPBEXexcCritical4 2" xfId="4335"/>
    <cellStyle name="SAPBEXexcCritical4 2 2" xfId="4336"/>
    <cellStyle name="SAPBEXexcCritical4 2 2 2" xfId="4337"/>
    <cellStyle name="SAPBEXexcCritical4 2 2 3" xfId="4338"/>
    <cellStyle name="SAPBEXexcCritical4 2 3" xfId="4339"/>
    <cellStyle name="SAPBEXexcCritical4 2 4" xfId="4340"/>
    <cellStyle name="SAPBEXexcCritical4 3" xfId="4341"/>
    <cellStyle name="SAPBEXexcCritical4 3 2" xfId="4342"/>
    <cellStyle name="SAPBEXexcCritical4 3 2 2" xfId="4343"/>
    <cellStyle name="SAPBEXexcCritical4 3 2 3" xfId="4344"/>
    <cellStyle name="SAPBEXexcCritical4 3 3" xfId="4345"/>
    <cellStyle name="SAPBEXexcCritical4 3 4" xfId="4346"/>
    <cellStyle name="SAPBEXexcCritical4 4" xfId="4347"/>
    <cellStyle name="SAPBEXexcCritical4 4 2" xfId="4348"/>
    <cellStyle name="SAPBEXexcCritical4 4 3" xfId="4349"/>
    <cellStyle name="SAPBEXexcCritical4 5" xfId="4350"/>
    <cellStyle name="SAPBEXexcCritical4 5 2" xfId="4351"/>
    <cellStyle name="SAPBEXexcCritical4 5 3" xfId="4352"/>
    <cellStyle name="SAPBEXexcCritical4 6" xfId="4353"/>
    <cellStyle name="SAPBEXexcCritical4 7" xfId="4354"/>
    <cellStyle name="SAPBEXexcCritical4 8" xfId="4355"/>
    <cellStyle name="SAPBEXexcCritical4 9" xfId="48728"/>
    <cellStyle name="SAPBEXexcCritical5" xfId="4356"/>
    <cellStyle name="SAPBEXexcCritical5 10" xfId="48729"/>
    <cellStyle name="SAPBEXexcCritical5 2" xfId="4357"/>
    <cellStyle name="SAPBEXexcCritical5 2 2" xfId="4358"/>
    <cellStyle name="SAPBEXexcCritical5 2 2 2" xfId="4359"/>
    <cellStyle name="SAPBEXexcCritical5 2 2 3" xfId="4360"/>
    <cellStyle name="SAPBEXexcCritical5 2 3" xfId="4361"/>
    <cellStyle name="SAPBEXexcCritical5 2 4" xfId="4362"/>
    <cellStyle name="SAPBEXexcCritical5 3" xfId="4363"/>
    <cellStyle name="SAPBEXexcCritical5 3 2" xfId="4364"/>
    <cellStyle name="SAPBEXexcCritical5 3 2 2" xfId="4365"/>
    <cellStyle name="SAPBEXexcCritical5 3 2 3" xfId="4366"/>
    <cellStyle name="SAPBEXexcCritical5 3 3" xfId="4367"/>
    <cellStyle name="SAPBEXexcCritical5 3 4" xfId="4368"/>
    <cellStyle name="SAPBEXexcCritical5 4" xfId="4369"/>
    <cellStyle name="SAPBEXexcCritical5 4 2" xfId="4370"/>
    <cellStyle name="SAPBEXexcCritical5 4 3" xfId="4371"/>
    <cellStyle name="SAPBEXexcCritical5 5" xfId="4372"/>
    <cellStyle name="SAPBEXexcCritical5 5 2" xfId="4373"/>
    <cellStyle name="SAPBEXexcCritical5 5 3" xfId="4374"/>
    <cellStyle name="SAPBEXexcCritical5 6" xfId="4375"/>
    <cellStyle name="SAPBEXexcCritical5 7" xfId="4376"/>
    <cellStyle name="SAPBEXexcCritical5 8" xfId="4377"/>
    <cellStyle name="SAPBEXexcCritical5 9" xfId="48730"/>
    <cellStyle name="SAPBEXexcCritical6" xfId="4378"/>
    <cellStyle name="SAPBEXexcCritical6 10" xfId="48731"/>
    <cellStyle name="SAPBEXexcCritical6 2" xfId="4379"/>
    <cellStyle name="SAPBEXexcCritical6 2 2" xfId="4380"/>
    <cellStyle name="SAPBEXexcCritical6 2 2 2" xfId="4381"/>
    <cellStyle name="SAPBEXexcCritical6 2 2 3" xfId="4382"/>
    <cellStyle name="SAPBEXexcCritical6 2 3" xfId="4383"/>
    <cellStyle name="SAPBEXexcCritical6 2 4" xfId="4384"/>
    <cellStyle name="SAPBEXexcCritical6 3" xfId="4385"/>
    <cellStyle name="SAPBEXexcCritical6 3 2" xfId="4386"/>
    <cellStyle name="SAPBEXexcCritical6 3 2 2" xfId="4387"/>
    <cellStyle name="SAPBEXexcCritical6 3 2 3" xfId="4388"/>
    <cellStyle name="SAPBEXexcCritical6 3 3" xfId="4389"/>
    <cellStyle name="SAPBEXexcCritical6 3 4" xfId="4390"/>
    <cellStyle name="SAPBEXexcCritical6 4" xfId="4391"/>
    <cellStyle name="SAPBEXexcCritical6 4 2" xfId="4392"/>
    <cellStyle name="SAPBEXexcCritical6 4 3" xfId="4393"/>
    <cellStyle name="SAPBEXexcCritical6 5" xfId="4394"/>
    <cellStyle name="SAPBEXexcCritical6 5 2" xfId="4395"/>
    <cellStyle name="SAPBEXexcCritical6 5 3" xfId="4396"/>
    <cellStyle name="SAPBEXexcCritical6 6" xfId="4397"/>
    <cellStyle name="SAPBEXexcCritical6 7" xfId="4398"/>
    <cellStyle name="SAPBEXexcCritical6 8" xfId="4399"/>
    <cellStyle name="SAPBEXexcCritical6 9" xfId="48732"/>
    <cellStyle name="SAPBEXexcGood1" xfId="4400"/>
    <cellStyle name="SAPBEXexcGood1 10" xfId="48733"/>
    <cellStyle name="SAPBEXexcGood1 2" xfId="4401"/>
    <cellStyle name="SAPBEXexcGood1 2 2" xfId="4402"/>
    <cellStyle name="SAPBEXexcGood1 2 2 2" xfId="4403"/>
    <cellStyle name="SAPBEXexcGood1 2 2 3" xfId="4404"/>
    <cellStyle name="SAPBEXexcGood1 2 3" xfId="4405"/>
    <cellStyle name="SAPBEXexcGood1 2 4" xfId="4406"/>
    <cellStyle name="SAPBEXexcGood1 3" xfId="4407"/>
    <cellStyle name="SAPBEXexcGood1 3 2" xfId="4408"/>
    <cellStyle name="SAPBEXexcGood1 3 2 2" xfId="4409"/>
    <cellStyle name="SAPBEXexcGood1 3 2 3" xfId="4410"/>
    <cellStyle name="SAPBEXexcGood1 3 3" xfId="4411"/>
    <cellStyle name="SAPBEXexcGood1 3 4" xfId="4412"/>
    <cellStyle name="SAPBEXexcGood1 4" xfId="4413"/>
    <cellStyle name="SAPBEXexcGood1 4 2" xfId="4414"/>
    <cellStyle name="SAPBEXexcGood1 4 3" xfId="4415"/>
    <cellStyle name="SAPBEXexcGood1 5" xfId="4416"/>
    <cellStyle name="SAPBEXexcGood1 5 2" xfId="4417"/>
    <cellStyle name="SAPBEXexcGood1 5 3" xfId="4418"/>
    <cellStyle name="SAPBEXexcGood1 6" xfId="4419"/>
    <cellStyle name="SAPBEXexcGood1 7" xfId="4420"/>
    <cellStyle name="SAPBEXexcGood1 8" xfId="4421"/>
    <cellStyle name="SAPBEXexcGood1 9" xfId="48734"/>
    <cellStyle name="SAPBEXexcGood2" xfId="4422"/>
    <cellStyle name="SAPBEXexcGood2 10" xfId="48735"/>
    <cellStyle name="SAPBEXexcGood2 2" xfId="4423"/>
    <cellStyle name="SAPBEXexcGood2 2 2" xfId="4424"/>
    <cellStyle name="SAPBEXexcGood2 2 2 2" xfId="4425"/>
    <cellStyle name="SAPBEXexcGood2 2 2 3" xfId="4426"/>
    <cellStyle name="SAPBEXexcGood2 2 3" xfId="4427"/>
    <cellStyle name="SAPBEXexcGood2 2 4" xfId="4428"/>
    <cellStyle name="SAPBEXexcGood2 3" xfId="4429"/>
    <cellStyle name="SAPBEXexcGood2 3 2" xfId="4430"/>
    <cellStyle name="SAPBEXexcGood2 3 2 2" xfId="4431"/>
    <cellStyle name="SAPBEXexcGood2 3 2 3" xfId="4432"/>
    <cellStyle name="SAPBEXexcGood2 3 3" xfId="4433"/>
    <cellStyle name="SAPBEXexcGood2 3 4" xfId="4434"/>
    <cellStyle name="SAPBEXexcGood2 4" xfId="4435"/>
    <cellStyle name="SAPBEXexcGood2 4 2" xfId="4436"/>
    <cellStyle name="SAPBEXexcGood2 4 3" xfId="4437"/>
    <cellStyle name="SAPBEXexcGood2 5" xfId="4438"/>
    <cellStyle name="SAPBEXexcGood2 5 2" xfId="4439"/>
    <cellStyle name="SAPBEXexcGood2 5 3" xfId="4440"/>
    <cellStyle name="SAPBEXexcGood2 6" xfId="4441"/>
    <cellStyle name="SAPBEXexcGood2 7" xfId="4442"/>
    <cellStyle name="SAPBEXexcGood2 8" xfId="4443"/>
    <cellStyle name="SAPBEXexcGood2 9" xfId="48736"/>
    <cellStyle name="SAPBEXexcGood3" xfId="4444"/>
    <cellStyle name="SAPBEXexcGood3 10" xfId="48737"/>
    <cellStyle name="SAPBEXexcGood3 2" xfId="4445"/>
    <cellStyle name="SAPBEXexcGood3 2 2" xfId="4446"/>
    <cellStyle name="SAPBEXexcGood3 2 2 2" xfId="4447"/>
    <cellStyle name="SAPBEXexcGood3 2 2 3" xfId="4448"/>
    <cellStyle name="SAPBEXexcGood3 2 3" xfId="4449"/>
    <cellStyle name="SAPBEXexcGood3 2 4" xfId="4450"/>
    <cellStyle name="SAPBEXexcGood3 3" xfId="4451"/>
    <cellStyle name="SAPBEXexcGood3 3 2" xfId="4452"/>
    <cellStyle name="SAPBEXexcGood3 3 2 2" xfId="4453"/>
    <cellStyle name="SAPBEXexcGood3 3 2 3" xfId="4454"/>
    <cellStyle name="SAPBEXexcGood3 3 3" xfId="4455"/>
    <cellStyle name="SAPBEXexcGood3 3 4" xfId="4456"/>
    <cellStyle name="SAPBEXexcGood3 4" xfId="4457"/>
    <cellStyle name="SAPBEXexcGood3 4 2" xfId="4458"/>
    <cellStyle name="SAPBEXexcGood3 4 3" xfId="4459"/>
    <cellStyle name="SAPBEXexcGood3 5" xfId="4460"/>
    <cellStyle name="SAPBEXexcGood3 5 2" xfId="4461"/>
    <cellStyle name="SAPBEXexcGood3 5 3" xfId="4462"/>
    <cellStyle name="SAPBEXexcGood3 6" xfId="4463"/>
    <cellStyle name="SAPBEXexcGood3 7" xfId="4464"/>
    <cellStyle name="SAPBEXexcGood3 8" xfId="4465"/>
    <cellStyle name="SAPBEXexcGood3 9" xfId="48738"/>
    <cellStyle name="SAPBEXfilterDrill" xfId="4466"/>
    <cellStyle name="SAPBEXfilterDrill 10" xfId="48739"/>
    <cellStyle name="SAPBEXfilterDrill 2" xfId="4467"/>
    <cellStyle name="SAPBEXfilterDrill 2 2" xfId="4468"/>
    <cellStyle name="SAPBEXfilterDrill 2 2 2" xfId="4469"/>
    <cellStyle name="SAPBEXfilterDrill 2 2 3" xfId="4470"/>
    <cellStyle name="SAPBEXfilterDrill 2 3" xfId="4471"/>
    <cellStyle name="SAPBEXfilterDrill 2 4" xfId="4472"/>
    <cellStyle name="SAPBEXfilterDrill 3" xfId="4473"/>
    <cellStyle name="SAPBEXfilterDrill 3 2" xfId="4474"/>
    <cellStyle name="SAPBEXfilterDrill 3 2 2" xfId="4475"/>
    <cellStyle name="SAPBEXfilterDrill 3 2 3" xfId="4476"/>
    <cellStyle name="SAPBEXfilterDrill 3 3" xfId="4477"/>
    <cellStyle name="SAPBEXfilterDrill 3 4" xfId="4478"/>
    <cellStyle name="SAPBEXfilterDrill 4" xfId="4479"/>
    <cellStyle name="SAPBEXfilterDrill 4 2" xfId="4480"/>
    <cellStyle name="SAPBEXfilterDrill 4 3" xfId="4481"/>
    <cellStyle name="SAPBEXfilterDrill 5" xfId="4482"/>
    <cellStyle name="SAPBEXfilterDrill 5 2" xfId="4483"/>
    <cellStyle name="SAPBEXfilterDrill 5 3" xfId="4484"/>
    <cellStyle name="SAPBEXfilterDrill 6" xfId="4485"/>
    <cellStyle name="SAPBEXfilterDrill 7" xfId="4486"/>
    <cellStyle name="SAPBEXfilterDrill 8" xfId="4487"/>
    <cellStyle name="SAPBEXfilterDrill 9" xfId="48740"/>
    <cellStyle name="SAPBEXfilterItem" xfId="4488"/>
    <cellStyle name="SAPBEXfilterItem 10" xfId="4489"/>
    <cellStyle name="SAPBEXfilterItem 11" xfId="4490"/>
    <cellStyle name="SAPBEXfilterItem 12" xfId="4491"/>
    <cellStyle name="SAPBEXfilterItem 13" xfId="4492"/>
    <cellStyle name="SAPBEXfilterItem 14" xfId="4493"/>
    <cellStyle name="SAPBEXfilterItem 15" xfId="4494"/>
    <cellStyle name="SAPBEXfilterItem 16" xfId="4495"/>
    <cellStyle name="SAPBEXfilterItem 2" xfId="4496"/>
    <cellStyle name="SAPBEXfilterItem 2 10" xfId="4497"/>
    <cellStyle name="SAPBEXfilterItem 2 11" xfId="4498"/>
    <cellStyle name="SAPBEXfilterItem 2 12" xfId="4499"/>
    <cellStyle name="SAPBEXfilterItem 2 2" xfId="4500"/>
    <cellStyle name="SAPBEXfilterItem 2 2 10" xfId="4501"/>
    <cellStyle name="SAPBEXfilterItem 2 2 11" xfId="4502"/>
    <cellStyle name="SAPBEXfilterItem 2 2 2" xfId="4503"/>
    <cellStyle name="SAPBEXfilterItem 2 2 3" xfId="4504"/>
    <cellStyle name="SAPBEXfilterItem 2 2 4" xfId="4505"/>
    <cellStyle name="SAPBEXfilterItem 2 2 5" xfId="4506"/>
    <cellStyle name="SAPBEXfilterItem 2 2 6" xfId="4507"/>
    <cellStyle name="SAPBEXfilterItem 2 2 7" xfId="4508"/>
    <cellStyle name="SAPBEXfilterItem 2 2 8" xfId="4509"/>
    <cellStyle name="SAPBEXfilterItem 2 2 9" xfId="4510"/>
    <cellStyle name="SAPBEXfilterItem 2 3" xfId="4511"/>
    <cellStyle name="SAPBEXfilterItem 2 4" xfId="4512"/>
    <cellStyle name="SAPBEXfilterItem 2 5" xfId="4513"/>
    <cellStyle name="SAPBEXfilterItem 2 6" xfId="4514"/>
    <cellStyle name="SAPBEXfilterItem 2 7" xfId="4515"/>
    <cellStyle name="SAPBEXfilterItem 2 8" xfId="4516"/>
    <cellStyle name="SAPBEXfilterItem 2 9" xfId="4517"/>
    <cellStyle name="SAPBEXfilterItem 3" xfId="4518"/>
    <cellStyle name="SAPBEXfilterItem 3 10" xfId="4519"/>
    <cellStyle name="SAPBEXfilterItem 3 11" xfId="4520"/>
    <cellStyle name="SAPBEXfilterItem 3 12" xfId="4521"/>
    <cellStyle name="SAPBEXfilterItem 3 2" xfId="4522"/>
    <cellStyle name="SAPBEXfilterItem 3 2 10" xfId="4523"/>
    <cellStyle name="SAPBEXfilterItem 3 2 11" xfId="4524"/>
    <cellStyle name="SAPBEXfilterItem 3 2 2" xfId="4525"/>
    <cellStyle name="SAPBEXfilterItem 3 2 3" xfId="4526"/>
    <cellStyle name="SAPBEXfilterItem 3 2 4" xfId="4527"/>
    <cellStyle name="SAPBEXfilterItem 3 2 5" xfId="4528"/>
    <cellStyle name="SAPBEXfilterItem 3 2 6" xfId="4529"/>
    <cellStyle name="SAPBEXfilterItem 3 2 7" xfId="4530"/>
    <cellStyle name="SAPBEXfilterItem 3 2 8" xfId="4531"/>
    <cellStyle name="SAPBEXfilterItem 3 2 9" xfId="4532"/>
    <cellStyle name="SAPBEXfilterItem 3 3" xfId="4533"/>
    <cellStyle name="SAPBEXfilterItem 3 4" xfId="4534"/>
    <cellStyle name="SAPBEXfilterItem 3 5" xfId="4535"/>
    <cellStyle name="SAPBEXfilterItem 3 6" xfId="4536"/>
    <cellStyle name="SAPBEXfilterItem 3 7" xfId="4537"/>
    <cellStyle name="SAPBEXfilterItem 3 8" xfId="4538"/>
    <cellStyle name="SAPBEXfilterItem 3 9" xfId="4539"/>
    <cellStyle name="SAPBEXfilterItem 4" xfId="4540"/>
    <cellStyle name="SAPBEXfilterItem 4 10" xfId="4541"/>
    <cellStyle name="SAPBEXfilterItem 4 11" xfId="4542"/>
    <cellStyle name="SAPBEXfilterItem 4 2" xfId="4543"/>
    <cellStyle name="SAPBEXfilterItem 4 3" xfId="4544"/>
    <cellStyle name="SAPBEXfilterItem 4 4" xfId="4545"/>
    <cellStyle name="SAPBEXfilterItem 4 5" xfId="4546"/>
    <cellStyle name="SAPBEXfilterItem 4 6" xfId="4547"/>
    <cellStyle name="SAPBEXfilterItem 4 7" xfId="4548"/>
    <cellStyle name="SAPBEXfilterItem 4 8" xfId="4549"/>
    <cellStyle name="SAPBEXfilterItem 4 9" xfId="4550"/>
    <cellStyle name="SAPBEXfilterItem 5" xfId="4551"/>
    <cellStyle name="SAPBEXfilterItem 5 10" xfId="4552"/>
    <cellStyle name="SAPBEXfilterItem 5 11" xfId="4553"/>
    <cellStyle name="SAPBEXfilterItem 5 2" xfId="4554"/>
    <cellStyle name="SAPBEXfilterItem 5 3" xfId="4555"/>
    <cellStyle name="SAPBEXfilterItem 5 4" xfId="4556"/>
    <cellStyle name="SAPBEXfilterItem 5 5" xfId="4557"/>
    <cellStyle name="SAPBEXfilterItem 5 6" xfId="4558"/>
    <cellStyle name="SAPBEXfilterItem 5 7" xfId="4559"/>
    <cellStyle name="SAPBEXfilterItem 5 8" xfId="4560"/>
    <cellStyle name="SAPBEXfilterItem 5 9" xfId="4561"/>
    <cellStyle name="SAPBEXfilterItem 6" xfId="4562"/>
    <cellStyle name="SAPBEXfilterItem 7" xfId="4563"/>
    <cellStyle name="SAPBEXfilterItem 8" xfId="4564"/>
    <cellStyle name="SAPBEXfilterItem 9" xfId="4565"/>
    <cellStyle name="SAPBEXfilterText" xfId="4566"/>
    <cellStyle name="SAPBEXformats" xfId="4567"/>
    <cellStyle name="SAPBEXformats 10" xfId="48741"/>
    <cellStyle name="SAPBEXformats 11" xfId="48742"/>
    <cellStyle name="SAPBEXformats 2" xfId="4568"/>
    <cellStyle name="SAPBEXformats 2 2" xfId="4569"/>
    <cellStyle name="SAPBEXformats 2 2 2" xfId="4570"/>
    <cellStyle name="SAPBEXformats 2 2 2 2" xfId="4571"/>
    <cellStyle name="SAPBEXformats 2 2 2 3" xfId="4572"/>
    <cellStyle name="SAPBEXformats 2 2 3" xfId="4573"/>
    <cellStyle name="SAPBEXformats 2 2 4" xfId="4574"/>
    <cellStyle name="SAPBEXformats 2 3" xfId="4575"/>
    <cellStyle name="SAPBEXformats 2 3 2" xfId="4576"/>
    <cellStyle name="SAPBEXformats 2 3 2 2" xfId="4577"/>
    <cellStyle name="SAPBEXformats 2 3 2 3" xfId="4578"/>
    <cellStyle name="SAPBEXformats 2 3 3" xfId="4579"/>
    <cellStyle name="SAPBEXformats 2 3 4" xfId="4580"/>
    <cellStyle name="SAPBEXformats 2 4" xfId="4581"/>
    <cellStyle name="SAPBEXformats 2 4 2" xfId="4582"/>
    <cellStyle name="SAPBEXformats 2 4 3" xfId="4583"/>
    <cellStyle name="SAPBEXformats 2 5" xfId="4584"/>
    <cellStyle name="SAPBEXformats 2 6" xfId="4585"/>
    <cellStyle name="SAPBEXformats 3" xfId="4586"/>
    <cellStyle name="SAPBEXformats 3 2" xfId="4587"/>
    <cellStyle name="SAPBEXformats 3 2 2" xfId="4588"/>
    <cellStyle name="SAPBEXformats 3 2 3" xfId="4589"/>
    <cellStyle name="SAPBEXformats 3 3" xfId="4590"/>
    <cellStyle name="SAPBEXformats 3 4" xfId="4591"/>
    <cellStyle name="SAPBEXformats 4" xfId="4592"/>
    <cellStyle name="SAPBEXformats 4 2" xfId="4593"/>
    <cellStyle name="SAPBEXformats 4 2 2" xfId="4594"/>
    <cellStyle name="SAPBEXformats 4 2 3" xfId="4595"/>
    <cellStyle name="SAPBEXformats 4 3" xfId="4596"/>
    <cellStyle name="SAPBEXformats 4 4" xfId="4597"/>
    <cellStyle name="SAPBEXformats 5" xfId="4598"/>
    <cellStyle name="SAPBEXformats 5 2" xfId="4599"/>
    <cellStyle name="SAPBEXformats 5 3" xfId="4600"/>
    <cellStyle name="SAPBEXformats 6" xfId="4601"/>
    <cellStyle name="SAPBEXformats 6 2" xfId="4602"/>
    <cellStyle name="SAPBEXformats 6 3" xfId="4603"/>
    <cellStyle name="SAPBEXformats 7" xfId="4604"/>
    <cellStyle name="SAPBEXformats 8" xfId="4605"/>
    <cellStyle name="SAPBEXformats 9" xfId="4606"/>
    <cellStyle name="SAPBEXheaderItem" xfId="4607"/>
    <cellStyle name="SAPBEXheaderItem 10" xfId="48743"/>
    <cellStyle name="SAPBEXheaderItem 2" xfId="4608"/>
    <cellStyle name="SAPBEXheaderItem 2 2" xfId="4609"/>
    <cellStyle name="SAPBEXheaderItem 2 2 2" xfId="4610"/>
    <cellStyle name="SAPBEXheaderItem 2 2 3" xfId="4611"/>
    <cellStyle name="SAPBEXheaderItem 2 3" xfId="4612"/>
    <cellStyle name="SAPBEXheaderItem 2 4" xfId="4613"/>
    <cellStyle name="SAPBEXheaderItem 3" xfId="4614"/>
    <cellStyle name="SAPBEXheaderItem 3 2" xfId="4615"/>
    <cellStyle name="SAPBEXheaderItem 3 2 2" xfId="4616"/>
    <cellStyle name="SAPBEXheaderItem 3 2 3" xfId="4617"/>
    <cellStyle name="SAPBEXheaderItem 3 3" xfId="4618"/>
    <cellStyle name="SAPBEXheaderItem 3 4" xfId="4619"/>
    <cellStyle name="SAPBEXheaderItem 4" xfId="4620"/>
    <cellStyle name="SAPBEXheaderItem 4 2" xfId="4621"/>
    <cellStyle name="SAPBEXheaderItem 4 3" xfId="4622"/>
    <cellStyle name="SAPBEXheaderItem 5" xfId="4623"/>
    <cellStyle name="SAPBEXheaderItem 5 2" xfId="4624"/>
    <cellStyle name="SAPBEXheaderItem 5 3" xfId="4625"/>
    <cellStyle name="SAPBEXheaderItem 6" xfId="4626"/>
    <cellStyle name="SAPBEXheaderItem 7" xfId="4627"/>
    <cellStyle name="SAPBEXheaderItem 8" xfId="4628"/>
    <cellStyle name="SAPBEXheaderItem 9" xfId="48744"/>
    <cellStyle name="SAPBEXheaderText" xfId="4629"/>
    <cellStyle name="SAPBEXheaderText 10" xfId="48745"/>
    <cellStyle name="SAPBEXheaderText 2" xfId="4630"/>
    <cellStyle name="SAPBEXheaderText 2 2" xfId="4631"/>
    <cellStyle name="SAPBEXheaderText 2 2 2" xfId="4632"/>
    <cellStyle name="SAPBEXheaderText 2 2 3" xfId="4633"/>
    <cellStyle name="SAPBEXheaderText 2 3" xfId="4634"/>
    <cellStyle name="SAPBEXheaderText 2 4" xfId="4635"/>
    <cellStyle name="SAPBEXheaderText 3" xfId="4636"/>
    <cellStyle name="SAPBEXheaderText 3 2" xfId="4637"/>
    <cellStyle name="SAPBEXheaderText 3 2 2" xfId="4638"/>
    <cellStyle name="SAPBEXheaderText 3 2 3" xfId="4639"/>
    <cellStyle name="SAPBEXheaderText 3 3" xfId="4640"/>
    <cellStyle name="SAPBEXheaderText 3 4" xfId="4641"/>
    <cellStyle name="SAPBEXheaderText 4" xfId="4642"/>
    <cellStyle name="SAPBEXheaderText 4 2" xfId="4643"/>
    <cellStyle name="SAPBEXheaderText 4 3" xfId="4644"/>
    <cellStyle name="SAPBEXheaderText 5" xfId="4645"/>
    <cellStyle name="SAPBEXheaderText 5 2" xfId="4646"/>
    <cellStyle name="SAPBEXheaderText 5 3" xfId="4647"/>
    <cellStyle name="SAPBEXheaderText 6" xfId="4648"/>
    <cellStyle name="SAPBEXheaderText 7" xfId="4649"/>
    <cellStyle name="SAPBEXheaderText 8" xfId="4650"/>
    <cellStyle name="SAPBEXheaderText 9" xfId="48746"/>
    <cellStyle name="SAPBEXHLevel0" xfId="4651"/>
    <cellStyle name="SAPBEXHLevel0 10" xfId="48747"/>
    <cellStyle name="SAPBEXHLevel0 11" xfId="48748"/>
    <cellStyle name="SAPBEXHLevel0 2" xfId="4652"/>
    <cellStyle name="SAPBEXHLevel0 2 2" xfId="4653"/>
    <cellStyle name="SAPBEXHLevel0 2 2 2" xfId="4654"/>
    <cellStyle name="SAPBEXHLevel0 2 2 2 2" xfId="4655"/>
    <cellStyle name="SAPBEXHLevel0 2 2 2 3" xfId="4656"/>
    <cellStyle name="SAPBEXHLevel0 2 2 3" xfId="4657"/>
    <cellStyle name="SAPBEXHLevel0 2 2 4" xfId="4658"/>
    <cellStyle name="SAPBEXHLevel0 2 3" xfId="4659"/>
    <cellStyle name="SAPBEXHLevel0 2 3 2" xfId="4660"/>
    <cellStyle name="SAPBEXHLevel0 2 3 2 2" xfId="4661"/>
    <cellStyle name="SAPBEXHLevel0 2 3 2 3" xfId="4662"/>
    <cellStyle name="SAPBEXHLevel0 2 3 3" xfId="4663"/>
    <cellStyle name="SAPBEXHLevel0 2 3 4" xfId="4664"/>
    <cellStyle name="SAPBEXHLevel0 2 4" xfId="4665"/>
    <cellStyle name="SAPBEXHLevel0 2 4 2" xfId="4666"/>
    <cellStyle name="SAPBEXHLevel0 2 4 3" xfId="4667"/>
    <cellStyle name="SAPBEXHLevel0 2 5" xfId="4668"/>
    <cellStyle name="SAPBEXHLevel0 2 6" xfId="4669"/>
    <cellStyle name="SAPBEXHLevel0 3" xfId="4670"/>
    <cellStyle name="SAPBEXHLevel0 3 2" xfId="4671"/>
    <cellStyle name="SAPBEXHLevel0 3 2 2" xfId="4672"/>
    <cellStyle name="SAPBEXHLevel0 3 2 3" xfId="4673"/>
    <cellStyle name="SAPBEXHLevel0 3 3" xfId="4674"/>
    <cellStyle name="SAPBEXHLevel0 3 4" xfId="4675"/>
    <cellStyle name="SAPBEXHLevel0 4" xfId="4676"/>
    <cellStyle name="SAPBEXHLevel0 4 2" xfId="4677"/>
    <cellStyle name="SAPBEXHLevel0 4 2 2" xfId="4678"/>
    <cellStyle name="SAPBEXHLevel0 4 2 3" xfId="4679"/>
    <cellStyle name="SAPBEXHLevel0 4 3" xfId="4680"/>
    <cellStyle name="SAPBEXHLevel0 4 4" xfId="4681"/>
    <cellStyle name="SAPBEXHLevel0 5" xfId="4682"/>
    <cellStyle name="SAPBEXHLevel0 5 2" xfId="4683"/>
    <cellStyle name="SAPBEXHLevel0 5 3" xfId="4684"/>
    <cellStyle name="SAPBEXHLevel0 6" xfId="4685"/>
    <cellStyle name="SAPBEXHLevel0 6 2" xfId="4686"/>
    <cellStyle name="SAPBEXHLevel0 6 3" xfId="4687"/>
    <cellStyle name="SAPBEXHLevel0 7" xfId="4688"/>
    <cellStyle name="SAPBEXHLevel0 8" xfId="4689"/>
    <cellStyle name="SAPBEXHLevel0 9" xfId="4690"/>
    <cellStyle name="SAPBEXHLevel0X" xfId="4691"/>
    <cellStyle name="SAPBEXHLevel0X 10" xfId="48749"/>
    <cellStyle name="SAPBEXHLevel0X 11" xfId="48750"/>
    <cellStyle name="SAPBEXHLevel0X 2" xfId="4692"/>
    <cellStyle name="SAPBEXHLevel0X 2 2" xfId="4693"/>
    <cellStyle name="SAPBEXHLevel0X 2 2 2" xfId="4694"/>
    <cellStyle name="SAPBEXHLevel0X 2 2 2 2" xfId="4695"/>
    <cellStyle name="SAPBEXHLevel0X 2 2 2 3" xfId="4696"/>
    <cellStyle name="SAPBEXHLevel0X 2 2 3" xfId="4697"/>
    <cellStyle name="SAPBEXHLevel0X 2 2 4" xfId="4698"/>
    <cellStyle name="SAPBEXHLevel0X 2 3" xfId="4699"/>
    <cellStyle name="SAPBEXHLevel0X 2 3 2" xfId="4700"/>
    <cellStyle name="SAPBEXHLevel0X 2 3 2 2" xfId="4701"/>
    <cellStyle name="SAPBEXHLevel0X 2 3 2 3" xfId="4702"/>
    <cellStyle name="SAPBEXHLevel0X 2 3 3" xfId="4703"/>
    <cellStyle name="SAPBEXHLevel0X 2 3 4" xfId="4704"/>
    <cellStyle name="SAPBEXHLevel0X 2 4" xfId="4705"/>
    <cellStyle name="SAPBEXHLevel0X 2 4 2" xfId="4706"/>
    <cellStyle name="SAPBEXHLevel0X 2 4 3" xfId="4707"/>
    <cellStyle name="SAPBEXHLevel0X 2 5" xfId="4708"/>
    <cellStyle name="SAPBEXHLevel0X 2 6" xfId="4709"/>
    <cellStyle name="SAPBEXHLevel0X 3" xfId="4710"/>
    <cellStyle name="SAPBEXHLevel0X 3 2" xfId="4711"/>
    <cellStyle name="SAPBEXHLevel0X 3 2 2" xfId="4712"/>
    <cellStyle name="SAPBEXHLevel0X 3 2 3" xfId="4713"/>
    <cellStyle name="SAPBEXHLevel0X 3 3" xfId="4714"/>
    <cellStyle name="SAPBEXHLevel0X 3 4" xfId="4715"/>
    <cellStyle name="SAPBEXHLevel0X 4" xfId="4716"/>
    <cellStyle name="SAPBEXHLevel0X 4 2" xfId="4717"/>
    <cellStyle name="SAPBEXHLevel0X 4 2 2" xfId="4718"/>
    <cellStyle name="SAPBEXHLevel0X 4 2 3" xfId="4719"/>
    <cellStyle name="SAPBEXHLevel0X 4 3" xfId="4720"/>
    <cellStyle name="SAPBEXHLevel0X 4 4" xfId="4721"/>
    <cellStyle name="SAPBEXHLevel0X 5" xfId="4722"/>
    <cellStyle name="SAPBEXHLevel0X 5 2" xfId="4723"/>
    <cellStyle name="SAPBEXHLevel0X 5 3" xfId="4724"/>
    <cellStyle name="SAPBEXHLevel0X 6" xfId="4725"/>
    <cellStyle name="SAPBEXHLevel0X 6 2" xfId="4726"/>
    <cellStyle name="SAPBEXHLevel0X 6 3" xfId="4727"/>
    <cellStyle name="SAPBEXHLevel0X 7" xfId="4728"/>
    <cellStyle name="SAPBEXHLevel0X 8" xfId="4729"/>
    <cellStyle name="SAPBEXHLevel0X 9" xfId="4730"/>
    <cellStyle name="SAPBEXHLevel1" xfId="4731"/>
    <cellStyle name="SAPBEXHLevel1 10" xfId="48751"/>
    <cellStyle name="SAPBEXHLevel1 11" xfId="48752"/>
    <cellStyle name="SAPBEXHLevel1 2" xfId="4732"/>
    <cellStyle name="SAPBEXHLevel1 2 2" xfId="4733"/>
    <cellStyle name="SAPBEXHLevel1 2 2 2" xfId="4734"/>
    <cellStyle name="SAPBEXHLevel1 2 2 2 2" xfId="4735"/>
    <cellStyle name="SAPBEXHLevel1 2 2 2 3" xfId="4736"/>
    <cellStyle name="SAPBEXHLevel1 2 2 3" xfId="4737"/>
    <cellStyle name="SAPBEXHLevel1 2 2 4" xfId="4738"/>
    <cellStyle name="SAPBEXHLevel1 2 3" xfId="4739"/>
    <cellStyle name="SAPBEXHLevel1 2 3 2" xfId="4740"/>
    <cellStyle name="SAPBEXHLevel1 2 3 2 2" xfId="4741"/>
    <cellStyle name="SAPBEXHLevel1 2 3 2 3" xfId="4742"/>
    <cellStyle name="SAPBEXHLevel1 2 3 3" xfId="4743"/>
    <cellStyle name="SAPBEXHLevel1 2 3 4" xfId="4744"/>
    <cellStyle name="SAPBEXHLevel1 2 4" xfId="4745"/>
    <cellStyle name="SAPBEXHLevel1 2 4 2" xfId="4746"/>
    <cellStyle name="SAPBEXHLevel1 2 4 3" xfId="4747"/>
    <cellStyle name="SAPBEXHLevel1 2 5" xfId="4748"/>
    <cellStyle name="SAPBEXHLevel1 2 6" xfId="4749"/>
    <cellStyle name="SAPBEXHLevel1 3" xfId="4750"/>
    <cellStyle name="SAPBEXHLevel1 3 2" xfId="4751"/>
    <cellStyle name="SAPBEXHLevel1 3 2 2" xfId="4752"/>
    <cellStyle name="SAPBEXHLevel1 3 2 3" xfId="4753"/>
    <cellStyle name="SAPBEXHLevel1 3 3" xfId="4754"/>
    <cellStyle name="SAPBEXHLevel1 3 4" xfId="4755"/>
    <cellStyle name="SAPBEXHLevel1 4" xfId="4756"/>
    <cellStyle name="SAPBEXHLevel1 4 2" xfId="4757"/>
    <cellStyle name="SAPBEXHLevel1 4 2 2" xfId="4758"/>
    <cellStyle name="SAPBEXHLevel1 4 2 3" xfId="4759"/>
    <cellStyle name="SAPBEXHLevel1 4 3" xfId="4760"/>
    <cellStyle name="SAPBEXHLevel1 4 4" xfId="4761"/>
    <cellStyle name="SAPBEXHLevel1 5" xfId="4762"/>
    <cellStyle name="SAPBEXHLevel1 5 2" xfId="4763"/>
    <cellStyle name="SAPBEXHLevel1 5 3" xfId="4764"/>
    <cellStyle name="SAPBEXHLevel1 6" xfId="4765"/>
    <cellStyle name="SAPBEXHLevel1 6 2" xfId="4766"/>
    <cellStyle name="SAPBEXHLevel1 6 3" xfId="4767"/>
    <cellStyle name="SAPBEXHLevel1 7" xfId="4768"/>
    <cellStyle name="SAPBEXHLevel1 8" xfId="4769"/>
    <cellStyle name="SAPBEXHLevel1 9" xfId="4770"/>
    <cellStyle name="SAPBEXHLevel1X" xfId="4771"/>
    <cellStyle name="SAPBEXHLevel1X 10" xfId="48753"/>
    <cellStyle name="SAPBEXHLevel1X 11" xfId="48754"/>
    <cellStyle name="SAPBEXHLevel1X 2" xfId="4772"/>
    <cellStyle name="SAPBEXHLevel1X 2 2" xfId="4773"/>
    <cellStyle name="SAPBEXHLevel1X 2 2 2" xfId="4774"/>
    <cellStyle name="SAPBEXHLevel1X 2 2 2 2" xfId="4775"/>
    <cellStyle name="SAPBEXHLevel1X 2 2 2 3" xfId="4776"/>
    <cellStyle name="SAPBEXHLevel1X 2 2 3" xfId="4777"/>
    <cellStyle name="SAPBEXHLevel1X 2 2 4" xfId="4778"/>
    <cellStyle name="SAPBEXHLevel1X 2 3" xfId="4779"/>
    <cellStyle name="SAPBEXHLevel1X 2 3 2" xfId="4780"/>
    <cellStyle name="SAPBEXHLevel1X 2 3 2 2" xfId="4781"/>
    <cellStyle name="SAPBEXHLevel1X 2 3 2 3" xfId="4782"/>
    <cellStyle name="SAPBEXHLevel1X 2 3 3" xfId="4783"/>
    <cellStyle name="SAPBEXHLevel1X 2 3 4" xfId="4784"/>
    <cellStyle name="SAPBEXHLevel1X 2 4" xfId="4785"/>
    <cellStyle name="SAPBEXHLevel1X 2 4 2" xfId="4786"/>
    <cellStyle name="SAPBEXHLevel1X 2 4 3" xfId="4787"/>
    <cellStyle name="SAPBEXHLevel1X 2 5" xfId="4788"/>
    <cellStyle name="SAPBEXHLevel1X 2 6" xfId="4789"/>
    <cellStyle name="SAPBEXHLevel1X 3" xfId="4790"/>
    <cellStyle name="SAPBEXHLevel1X 3 2" xfId="4791"/>
    <cellStyle name="SAPBEXHLevel1X 3 2 2" xfId="4792"/>
    <cellStyle name="SAPBEXHLevel1X 3 2 3" xfId="4793"/>
    <cellStyle name="SAPBEXHLevel1X 3 3" xfId="4794"/>
    <cellStyle name="SAPBEXHLevel1X 3 4" xfId="4795"/>
    <cellStyle name="SAPBEXHLevel1X 4" xfId="4796"/>
    <cellStyle name="SAPBEXHLevel1X 4 2" xfId="4797"/>
    <cellStyle name="SAPBEXHLevel1X 4 2 2" xfId="4798"/>
    <cellStyle name="SAPBEXHLevel1X 4 2 3" xfId="4799"/>
    <cellStyle name="SAPBEXHLevel1X 4 3" xfId="4800"/>
    <cellStyle name="SAPBEXHLevel1X 4 4" xfId="4801"/>
    <cellStyle name="SAPBEXHLevel1X 5" xfId="4802"/>
    <cellStyle name="SAPBEXHLevel1X 5 2" xfId="4803"/>
    <cellStyle name="SAPBEXHLevel1X 5 3" xfId="4804"/>
    <cellStyle name="SAPBEXHLevel1X 6" xfId="4805"/>
    <cellStyle name="SAPBEXHLevel1X 6 2" xfId="4806"/>
    <cellStyle name="SAPBEXHLevel1X 6 3" xfId="4807"/>
    <cellStyle name="SAPBEXHLevel1X 7" xfId="4808"/>
    <cellStyle name="SAPBEXHLevel1X 8" xfId="4809"/>
    <cellStyle name="SAPBEXHLevel1X 9" xfId="4810"/>
    <cellStyle name="SAPBEXHLevel2" xfId="4811"/>
    <cellStyle name="SAPBEXHLevel2 10" xfId="48755"/>
    <cellStyle name="SAPBEXHLevel2 11" xfId="48756"/>
    <cellStyle name="SAPBEXHLevel2 2" xfId="4812"/>
    <cellStyle name="SAPBEXHLevel2 2 2" xfId="4813"/>
    <cellStyle name="SAPBEXHLevel2 2 2 2" xfId="4814"/>
    <cellStyle name="SAPBEXHLevel2 2 2 2 2" xfId="4815"/>
    <cellStyle name="SAPBEXHLevel2 2 2 2 3" xfId="4816"/>
    <cellStyle name="SAPBEXHLevel2 2 2 3" xfId="4817"/>
    <cellStyle name="SAPBEXHLevel2 2 2 4" xfId="4818"/>
    <cellStyle name="SAPBEXHLevel2 2 3" xfId="4819"/>
    <cellStyle name="SAPBEXHLevel2 2 3 2" xfId="4820"/>
    <cellStyle name="SAPBEXHLevel2 2 3 2 2" xfId="4821"/>
    <cellStyle name="SAPBEXHLevel2 2 3 2 3" xfId="4822"/>
    <cellStyle name="SAPBEXHLevel2 2 3 3" xfId="4823"/>
    <cellStyle name="SAPBEXHLevel2 2 3 4" xfId="4824"/>
    <cellStyle name="SAPBEXHLevel2 2 4" xfId="4825"/>
    <cellStyle name="SAPBEXHLevel2 2 4 2" xfId="4826"/>
    <cellStyle name="SAPBEXHLevel2 2 4 3" xfId="4827"/>
    <cellStyle name="SAPBEXHLevel2 2 5" xfId="4828"/>
    <cellStyle name="SAPBEXHLevel2 2 6" xfId="4829"/>
    <cellStyle name="SAPBEXHLevel2 3" xfId="4830"/>
    <cellStyle name="SAPBEXHLevel2 3 2" xfId="4831"/>
    <cellStyle name="SAPBEXHLevel2 3 2 2" xfId="4832"/>
    <cellStyle name="SAPBEXHLevel2 3 2 3" xfId="4833"/>
    <cellStyle name="SAPBEXHLevel2 3 3" xfId="4834"/>
    <cellStyle name="SAPBEXHLevel2 3 4" xfId="4835"/>
    <cellStyle name="SAPBEXHLevel2 4" xfId="4836"/>
    <cellStyle name="SAPBEXHLevel2 4 2" xfId="4837"/>
    <cellStyle name="SAPBEXHLevel2 4 2 2" xfId="4838"/>
    <cellStyle name="SAPBEXHLevel2 4 2 3" xfId="4839"/>
    <cellStyle name="SAPBEXHLevel2 4 3" xfId="4840"/>
    <cellStyle name="SAPBEXHLevel2 4 4" xfId="4841"/>
    <cellStyle name="SAPBEXHLevel2 5" xfId="4842"/>
    <cellStyle name="SAPBEXHLevel2 5 2" xfId="4843"/>
    <cellStyle name="SAPBEXHLevel2 5 3" xfId="4844"/>
    <cellStyle name="SAPBEXHLevel2 6" xfId="4845"/>
    <cellStyle name="SAPBEXHLevel2 6 2" xfId="4846"/>
    <cellStyle name="SAPBEXHLevel2 6 3" xfId="4847"/>
    <cellStyle name="SAPBEXHLevel2 7" xfId="4848"/>
    <cellStyle name="SAPBEXHLevel2 8" xfId="4849"/>
    <cellStyle name="SAPBEXHLevel2 9" xfId="4850"/>
    <cellStyle name="SAPBEXHLevel2X" xfId="4851"/>
    <cellStyle name="SAPBEXHLevel2X 10" xfId="48757"/>
    <cellStyle name="SAPBEXHLevel2X 11" xfId="48758"/>
    <cellStyle name="SAPBEXHLevel2X 2" xfId="4852"/>
    <cellStyle name="SAPBEXHLevel2X 2 2" xfId="4853"/>
    <cellStyle name="SAPBEXHLevel2X 2 2 2" xfId="4854"/>
    <cellStyle name="SAPBEXHLevel2X 2 2 2 2" xfId="4855"/>
    <cellStyle name="SAPBEXHLevel2X 2 2 2 3" xfId="4856"/>
    <cellStyle name="SAPBEXHLevel2X 2 2 3" xfId="4857"/>
    <cellStyle name="SAPBEXHLevel2X 2 2 4" xfId="4858"/>
    <cellStyle name="SAPBEXHLevel2X 2 3" xfId="4859"/>
    <cellStyle name="SAPBEXHLevel2X 2 3 2" xfId="4860"/>
    <cellStyle name="SAPBEXHLevel2X 2 3 2 2" xfId="4861"/>
    <cellStyle name="SAPBEXHLevel2X 2 3 2 3" xfId="4862"/>
    <cellStyle name="SAPBEXHLevel2X 2 3 3" xfId="4863"/>
    <cellStyle name="SAPBEXHLevel2X 2 3 4" xfId="4864"/>
    <cellStyle name="SAPBEXHLevel2X 2 4" xfId="4865"/>
    <cellStyle name="SAPBEXHLevel2X 2 4 2" xfId="4866"/>
    <cellStyle name="SAPBEXHLevel2X 2 4 3" xfId="4867"/>
    <cellStyle name="SAPBEXHLevel2X 2 5" xfId="4868"/>
    <cellStyle name="SAPBEXHLevel2X 2 6" xfId="4869"/>
    <cellStyle name="SAPBEXHLevel2X 3" xfId="4870"/>
    <cellStyle name="SAPBEXHLevel2X 3 2" xfId="4871"/>
    <cellStyle name="SAPBEXHLevel2X 3 2 2" xfId="4872"/>
    <cellStyle name="SAPBEXHLevel2X 3 2 3" xfId="4873"/>
    <cellStyle name="SAPBEXHLevel2X 3 3" xfId="4874"/>
    <cellStyle name="SAPBEXHLevel2X 3 4" xfId="4875"/>
    <cellStyle name="SAPBEXHLevel2X 4" xfId="4876"/>
    <cellStyle name="SAPBEXHLevel2X 4 2" xfId="4877"/>
    <cellStyle name="SAPBEXHLevel2X 4 2 2" xfId="4878"/>
    <cellStyle name="SAPBEXHLevel2X 4 2 3" xfId="4879"/>
    <cellStyle name="SAPBEXHLevel2X 4 3" xfId="4880"/>
    <cellStyle name="SAPBEXHLevel2X 4 4" xfId="4881"/>
    <cellStyle name="SAPBEXHLevel2X 5" xfId="4882"/>
    <cellStyle name="SAPBEXHLevel2X 5 2" xfId="4883"/>
    <cellStyle name="SAPBEXHLevel2X 5 3" xfId="4884"/>
    <cellStyle name="SAPBEXHLevel2X 6" xfId="4885"/>
    <cellStyle name="SAPBEXHLevel2X 6 2" xfId="4886"/>
    <cellStyle name="SAPBEXHLevel2X 6 3" xfId="4887"/>
    <cellStyle name="SAPBEXHLevel2X 7" xfId="4888"/>
    <cellStyle name="SAPBEXHLevel2X 8" xfId="4889"/>
    <cellStyle name="SAPBEXHLevel2X 9" xfId="4890"/>
    <cellStyle name="SAPBEXHLevel3" xfId="4891"/>
    <cellStyle name="SAPBEXHLevel3 10" xfId="48759"/>
    <cellStyle name="SAPBEXHLevel3 11" xfId="48760"/>
    <cellStyle name="SAPBEXHLevel3 2" xfId="4892"/>
    <cellStyle name="SAPBEXHLevel3 2 2" xfId="4893"/>
    <cellStyle name="SAPBEXHLevel3 2 2 2" xfId="4894"/>
    <cellStyle name="SAPBEXHLevel3 2 2 2 2" xfId="4895"/>
    <cellStyle name="SAPBEXHLevel3 2 2 2 3" xfId="4896"/>
    <cellStyle name="SAPBEXHLevel3 2 2 3" xfId="4897"/>
    <cellStyle name="SAPBEXHLevel3 2 2 4" xfId="4898"/>
    <cellStyle name="SAPBEXHLevel3 2 3" xfId="4899"/>
    <cellStyle name="SAPBEXHLevel3 2 3 2" xfId="4900"/>
    <cellStyle name="SAPBEXHLevel3 2 3 2 2" xfId="4901"/>
    <cellStyle name="SAPBEXHLevel3 2 3 2 3" xfId="4902"/>
    <cellStyle name="SAPBEXHLevel3 2 3 3" xfId="4903"/>
    <cellStyle name="SAPBEXHLevel3 2 3 4" xfId="4904"/>
    <cellStyle name="SAPBEXHLevel3 2 4" xfId="4905"/>
    <cellStyle name="SAPBEXHLevel3 2 4 2" xfId="4906"/>
    <cellStyle name="SAPBEXHLevel3 2 4 3" xfId="4907"/>
    <cellStyle name="SAPBEXHLevel3 2 5" xfId="4908"/>
    <cellStyle name="SAPBEXHLevel3 2 6" xfId="4909"/>
    <cellStyle name="SAPBEXHLevel3 3" xfId="4910"/>
    <cellStyle name="SAPBEXHLevel3 3 2" xfId="4911"/>
    <cellStyle name="SAPBEXHLevel3 3 2 2" xfId="4912"/>
    <cellStyle name="SAPBEXHLevel3 3 2 3" xfId="4913"/>
    <cellStyle name="SAPBEXHLevel3 3 3" xfId="4914"/>
    <cellStyle name="SAPBEXHLevel3 3 4" xfId="4915"/>
    <cellStyle name="SAPBEXHLevel3 4" xfId="4916"/>
    <cellStyle name="SAPBEXHLevel3 4 2" xfId="4917"/>
    <cellStyle name="SAPBEXHLevel3 4 2 2" xfId="4918"/>
    <cellStyle name="SAPBEXHLevel3 4 2 3" xfId="4919"/>
    <cellStyle name="SAPBEXHLevel3 4 3" xfId="4920"/>
    <cellStyle name="SAPBEXHLevel3 4 4" xfId="4921"/>
    <cellStyle name="SAPBEXHLevel3 5" xfId="4922"/>
    <cellStyle name="SAPBEXHLevel3 5 2" xfId="4923"/>
    <cellStyle name="SAPBEXHLevel3 5 3" xfId="4924"/>
    <cellStyle name="SAPBEXHLevel3 6" xfId="4925"/>
    <cellStyle name="SAPBEXHLevel3 6 2" xfId="4926"/>
    <cellStyle name="SAPBEXHLevel3 6 3" xfId="4927"/>
    <cellStyle name="SAPBEXHLevel3 7" xfId="4928"/>
    <cellStyle name="SAPBEXHLevel3 8" xfId="4929"/>
    <cellStyle name="SAPBEXHLevel3 9" xfId="4930"/>
    <cellStyle name="SAPBEXHLevel3X" xfId="4931"/>
    <cellStyle name="SAPBEXHLevel3X 10" xfId="48761"/>
    <cellStyle name="SAPBEXHLevel3X 11" xfId="48762"/>
    <cellStyle name="SAPBEXHLevel3X 2" xfId="4932"/>
    <cellStyle name="SAPBEXHLevel3X 2 2" xfId="4933"/>
    <cellStyle name="SAPBEXHLevel3X 2 2 2" xfId="4934"/>
    <cellStyle name="SAPBEXHLevel3X 2 2 2 2" xfId="4935"/>
    <cellStyle name="SAPBEXHLevel3X 2 2 2 3" xfId="4936"/>
    <cellStyle name="SAPBEXHLevel3X 2 2 3" xfId="4937"/>
    <cellStyle name="SAPBEXHLevel3X 2 2 4" xfId="4938"/>
    <cellStyle name="SAPBEXHLevel3X 2 3" xfId="4939"/>
    <cellStyle name="SAPBEXHLevel3X 2 3 2" xfId="4940"/>
    <cellStyle name="SAPBEXHLevel3X 2 3 2 2" xfId="4941"/>
    <cellStyle name="SAPBEXHLevel3X 2 3 2 3" xfId="4942"/>
    <cellStyle name="SAPBEXHLevel3X 2 3 3" xfId="4943"/>
    <cellStyle name="SAPBEXHLevel3X 2 3 4" xfId="4944"/>
    <cellStyle name="SAPBEXHLevel3X 2 4" xfId="4945"/>
    <cellStyle name="SAPBEXHLevel3X 2 4 2" xfId="4946"/>
    <cellStyle name="SAPBEXHLevel3X 2 4 3" xfId="4947"/>
    <cellStyle name="SAPBEXHLevel3X 2 5" xfId="4948"/>
    <cellStyle name="SAPBEXHLevel3X 2 6" xfId="4949"/>
    <cellStyle name="SAPBEXHLevel3X 3" xfId="4950"/>
    <cellStyle name="SAPBEXHLevel3X 3 2" xfId="4951"/>
    <cellStyle name="SAPBEXHLevel3X 3 2 2" xfId="4952"/>
    <cellStyle name="SAPBEXHLevel3X 3 2 3" xfId="4953"/>
    <cellStyle name="SAPBEXHLevel3X 3 3" xfId="4954"/>
    <cellStyle name="SAPBEXHLevel3X 3 4" xfId="4955"/>
    <cellStyle name="SAPBEXHLevel3X 4" xfId="4956"/>
    <cellStyle name="SAPBEXHLevel3X 4 2" xfId="4957"/>
    <cellStyle name="SAPBEXHLevel3X 4 2 2" xfId="4958"/>
    <cellStyle name="SAPBEXHLevel3X 4 2 3" xfId="4959"/>
    <cellStyle name="SAPBEXHLevel3X 4 3" xfId="4960"/>
    <cellStyle name="SAPBEXHLevel3X 4 4" xfId="4961"/>
    <cellStyle name="SAPBEXHLevel3X 5" xfId="4962"/>
    <cellStyle name="SAPBEXHLevel3X 5 2" xfId="4963"/>
    <cellStyle name="SAPBEXHLevel3X 5 3" xfId="4964"/>
    <cellStyle name="SAPBEXHLevel3X 6" xfId="4965"/>
    <cellStyle name="SAPBEXHLevel3X 6 2" xfId="4966"/>
    <cellStyle name="SAPBEXHLevel3X 6 3" xfId="4967"/>
    <cellStyle name="SAPBEXHLevel3X 7" xfId="4968"/>
    <cellStyle name="SAPBEXHLevel3X 8" xfId="4969"/>
    <cellStyle name="SAPBEXHLevel3X 9" xfId="4970"/>
    <cellStyle name="SAPBEXinputData" xfId="4971"/>
    <cellStyle name="SAPBEXinputData 2" xfId="4972"/>
    <cellStyle name="SAPBEXinputData 3" xfId="4973"/>
    <cellStyle name="SAPBEXinputData 4" xfId="4974"/>
    <cellStyle name="SAPBEXresData" xfId="4975"/>
    <cellStyle name="SAPBEXresData 10" xfId="48763"/>
    <cellStyle name="SAPBEXresData 2" xfId="4976"/>
    <cellStyle name="SAPBEXresData 2 2" xfId="4977"/>
    <cellStyle name="SAPBEXresData 2 2 2" xfId="4978"/>
    <cellStyle name="SAPBEXresData 2 2 3" xfId="4979"/>
    <cellStyle name="SAPBEXresData 2 3" xfId="4980"/>
    <cellStyle name="SAPBEXresData 2 4" xfId="4981"/>
    <cellStyle name="SAPBEXresData 3" xfId="4982"/>
    <cellStyle name="SAPBEXresData 3 2" xfId="4983"/>
    <cellStyle name="SAPBEXresData 3 2 2" xfId="4984"/>
    <cellStyle name="SAPBEXresData 3 2 3" xfId="4985"/>
    <cellStyle name="SAPBEXresData 3 3" xfId="4986"/>
    <cellStyle name="SAPBEXresData 3 4" xfId="4987"/>
    <cellStyle name="SAPBEXresData 4" xfId="4988"/>
    <cellStyle name="SAPBEXresData 4 2" xfId="4989"/>
    <cellStyle name="SAPBEXresData 4 3" xfId="4990"/>
    <cellStyle name="SAPBEXresData 5" xfId="4991"/>
    <cellStyle name="SAPBEXresData 5 2" xfId="4992"/>
    <cellStyle name="SAPBEXresData 5 3" xfId="4993"/>
    <cellStyle name="SAPBEXresData 6" xfId="4994"/>
    <cellStyle name="SAPBEXresData 7" xfId="4995"/>
    <cellStyle name="SAPBEXresData 8" xfId="4996"/>
    <cellStyle name="SAPBEXresData 9" xfId="48764"/>
    <cellStyle name="SAPBEXresDataEmph" xfId="4997"/>
    <cellStyle name="SAPBEXresDataEmph 10" xfId="48765"/>
    <cellStyle name="SAPBEXresDataEmph 2" xfId="4998"/>
    <cellStyle name="SAPBEXresDataEmph 2 2" xfId="4999"/>
    <cellStyle name="SAPBEXresDataEmph 2 2 2" xfId="5000"/>
    <cellStyle name="SAPBEXresDataEmph 2 2 3" xfId="5001"/>
    <cellStyle name="SAPBEXresDataEmph 2 3" xfId="5002"/>
    <cellStyle name="SAPBEXresDataEmph 2 4" xfId="5003"/>
    <cellStyle name="SAPBEXresDataEmph 3" xfId="5004"/>
    <cellStyle name="SAPBEXresDataEmph 3 2" xfId="5005"/>
    <cellStyle name="SAPBEXresDataEmph 3 2 2" xfId="5006"/>
    <cellStyle name="SAPBEXresDataEmph 3 2 3" xfId="5007"/>
    <cellStyle name="SAPBEXresDataEmph 3 3" xfId="5008"/>
    <cellStyle name="SAPBEXresDataEmph 3 4" xfId="5009"/>
    <cellStyle name="SAPBEXresDataEmph 4" xfId="5010"/>
    <cellStyle name="SAPBEXresDataEmph 4 2" xfId="5011"/>
    <cellStyle name="SAPBEXresDataEmph 4 3" xfId="5012"/>
    <cellStyle name="SAPBEXresDataEmph 5" xfId="5013"/>
    <cellStyle name="SAPBEXresDataEmph 5 2" xfId="5014"/>
    <cellStyle name="SAPBEXresDataEmph 5 3" xfId="5015"/>
    <cellStyle name="SAPBEXresDataEmph 6" xfId="5016"/>
    <cellStyle name="SAPBEXresDataEmph 7" xfId="5017"/>
    <cellStyle name="SAPBEXresDataEmph 8" xfId="5018"/>
    <cellStyle name="SAPBEXresDataEmph 9" xfId="48766"/>
    <cellStyle name="SAPBEXresItem" xfId="5019"/>
    <cellStyle name="SAPBEXresItem 10" xfId="48767"/>
    <cellStyle name="SAPBEXresItem 2" xfId="5020"/>
    <cellStyle name="SAPBEXresItem 2 2" xfId="5021"/>
    <cellStyle name="SAPBEXresItem 2 2 2" xfId="5022"/>
    <cellStyle name="SAPBEXresItem 2 2 3" xfId="5023"/>
    <cellStyle name="SAPBEXresItem 2 3" xfId="5024"/>
    <cellStyle name="SAPBEXresItem 2 4" xfId="5025"/>
    <cellStyle name="SAPBEXresItem 3" xfId="5026"/>
    <cellStyle name="SAPBEXresItem 3 2" xfId="5027"/>
    <cellStyle name="SAPBEXresItem 3 2 2" xfId="5028"/>
    <cellStyle name="SAPBEXresItem 3 2 3" xfId="5029"/>
    <cellStyle name="SAPBEXresItem 3 3" xfId="5030"/>
    <cellStyle name="SAPBEXresItem 3 4" xfId="5031"/>
    <cellStyle name="SAPBEXresItem 4" xfId="5032"/>
    <cellStyle name="SAPBEXresItem 4 2" xfId="5033"/>
    <cellStyle name="SAPBEXresItem 4 3" xfId="5034"/>
    <cellStyle name="SAPBEXresItem 5" xfId="5035"/>
    <cellStyle name="SAPBEXresItem 5 2" xfId="5036"/>
    <cellStyle name="SAPBEXresItem 5 3" xfId="5037"/>
    <cellStyle name="SAPBEXresItem 6" xfId="5038"/>
    <cellStyle name="SAPBEXresItem 7" xfId="5039"/>
    <cellStyle name="SAPBEXresItem 8" xfId="5040"/>
    <cellStyle name="SAPBEXresItem 9" xfId="48768"/>
    <cellStyle name="SAPBEXresItemX" xfId="5041"/>
    <cellStyle name="SAPBEXresItemX 10" xfId="48769"/>
    <cellStyle name="SAPBEXresItemX 2" xfId="5042"/>
    <cellStyle name="SAPBEXresItemX 2 2" xfId="5043"/>
    <cellStyle name="SAPBEXresItemX 2 2 2" xfId="5044"/>
    <cellStyle name="SAPBEXresItemX 2 2 3" xfId="5045"/>
    <cellStyle name="SAPBEXresItemX 2 3" xfId="5046"/>
    <cellStyle name="SAPBEXresItemX 2 4" xfId="5047"/>
    <cellStyle name="SAPBEXresItemX 3" xfId="5048"/>
    <cellStyle name="SAPBEXresItemX 3 2" xfId="5049"/>
    <cellStyle name="SAPBEXresItemX 3 2 2" xfId="5050"/>
    <cellStyle name="SAPBEXresItemX 3 2 3" xfId="5051"/>
    <cellStyle name="SAPBEXresItemX 3 3" xfId="5052"/>
    <cellStyle name="SAPBEXresItemX 3 4" xfId="5053"/>
    <cellStyle name="SAPBEXresItemX 4" xfId="5054"/>
    <cellStyle name="SAPBEXresItemX 4 2" xfId="5055"/>
    <cellStyle name="SAPBEXresItemX 4 3" xfId="5056"/>
    <cellStyle name="SAPBEXresItemX 5" xfId="5057"/>
    <cellStyle name="SAPBEXresItemX 5 2" xfId="5058"/>
    <cellStyle name="SAPBEXresItemX 5 3" xfId="5059"/>
    <cellStyle name="SAPBEXresItemX 6" xfId="5060"/>
    <cellStyle name="SAPBEXresItemX 7" xfId="5061"/>
    <cellStyle name="SAPBEXresItemX 8" xfId="5062"/>
    <cellStyle name="SAPBEXresItemX 9" xfId="48770"/>
    <cellStyle name="SAPBEXstdData" xfId="5063"/>
    <cellStyle name="SAPBEXstdData 10" xfId="48771"/>
    <cellStyle name="SAPBEXstdData 2" xfId="5064"/>
    <cellStyle name="SAPBEXstdData 2 2" xfId="5065"/>
    <cellStyle name="SAPBEXstdData 2 2 2" xfId="5066"/>
    <cellStyle name="SAPBEXstdData 2 2 3" xfId="5067"/>
    <cellStyle name="SAPBEXstdData 2 3" xfId="5068"/>
    <cellStyle name="SAPBEXstdData 2 4" xfId="5069"/>
    <cellStyle name="SAPBEXstdData 3" xfId="5070"/>
    <cellStyle name="SAPBEXstdData 3 2" xfId="5071"/>
    <cellStyle name="SAPBEXstdData 3 2 2" xfId="5072"/>
    <cellStyle name="SAPBEXstdData 3 2 3" xfId="5073"/>
    <cellStyle name="SAPBEXstdData 3 3" xfId="5074"/>
    <cellStyle name="SAPBEXstdData 3 4" xfId="5075"/>
    <cellStyle name="SAPBEXstdData 4" xfId="5076"/>
    <cellStyle name="SAPBEXstdData 4 2" xfId="5077"/>
    <cellStyle name="SAPBEXstdData 4 3" xfId="5078"/>
    <cellStyle name="SAPBEXstdData 5" xfId="5079"/>
    <cellStyle name="SAPBEXstdData 5 2" xfId="5080"/>
    <cellStyle name="SAPBEXstdData 5 3" xfId="5081"/>
    <cellStyle name="SAPBEXstdData 6" xfId="5082"/>
    <cellStyle name="SAPBEXstdData 7" xfId="5083"/>
    <cellStyle name="SAPBEXstdData 8" xfId="5084"/>
    <cellStyle name="SAPBEXstdData 9" xfId="48772"/>
    <cellStyle name="SAPBEXstdDataEmph" xfId="5085"/>
    <cellStyle name="SAPBEXstdDataEmph 10" xfId="48773"/>
    <cellStyle name="SAPBEXstdDataEmph 2" xfId="5086"/>
    <cellStyle name="SAPBEXstdDataEmph 2 2" xfId="5087"/>
    <cellStyle name="SAPBEXstdDataEmph 2 2 2" xfId="5088"/>
    <cellStyle name="SAPBEXstdDataEmph 2 2 3" xfId="5089"/>
    <cellStyle name="SAPBEXstdDataEmph 2 3" xfId="5090"/>
    <cellStyle name="SAPBEXstdDataEmph 2 4" xfId="5091"/>
    <cellStyle name="SAPBEXstdDataEmph 3" xfId="5092"/>
    <cellStyle name="SAPBEXstdDataEmph 3 2" xfId="5093"/>
    <cellStyle name="SAPBEXstdDataEmph 3 2 2" xfId="5094"/>
    <cellStyle name="SAPBEXstdDataEmph 3 2 3" xfId="5095"/>
    <cellStyle name="SAPBEXstdDataEmph 3 3" xfId="5096"/>
    <cellStyle name="SAPBEXstdDataEmph 3 4" xfId="5097"/>
    <cellStyle name="SAPBEXstdDataEmph 4" xfId="5098"/>
    <cellStyle name="SAPBEXstdDataEmph 4 2" xfId="5099"/>
    <cellStyle name="SAPBEXstdDataEmph 4 3" xfId="5100"/>
    <cellStyle name="SAPBEXstdDataEmph 5" xfId="5101"/>
    <cellStyle name="SAPBEXstdDataEmph 5 2" xfId="5102"/>
    <cellStyle name="SAPBEXstdDataEmph 5 3" xfId="5103"/>
    <cellStyle name="SAPBEXstdDataEmph 6" xfId="5104"/>
    <cellStyle name="SAPBEXstdDataEmph 7" xfId="5105"/>
    <cellStyle name="SAPBEXstdDataEmph 8" xfId="5106"/>
    <cellStyle name="SAPBEXstdDataEmph 9" xfId="48774"/>
    <cellStyle name="SAPBEXstdItem" xfId="5107"/>
    <cellStyle name="SAPBEXstdItem 10" xfId="48775"/>
    <cellStyle name="SAPBEXstdItem 11" xfId="48776"/>
    <cellStyle name="SAPBEXstdItem 2" xfId="5108"/>
    <cellStyle name="SAPBEXstdItem 2 2" xfId="5109"/>
    <cellStyle name="SAPBEXstdItem 2 2 2" xfId="5110"/>
    <cellStyle name="SAPBEXstdItem 2 2 2 2" xfId="5111"/>
    <cellStyle name="SAPBEXstdItem 2 2 2 3" xfId="5112"/>
    <cellStyle name="SAPBEXstdItem 2 2 3" xfId="5113"/>
    <cellStyle name="SAPBEXstdItem 2 2 4" xfId="5114"/>
    <cellStyle name="SAPBEXstdItem 2 3" xfId="5115"/>
    <cellStyle name="SAPBEXstdItem 2 3 2" xfId="5116"/>
    <cellStyle name="SAPBEXstdItem 2 3 2 2" xfId="5117"/>
    <cellStyle name="SAPBEXstdItem 2 3 2 3" xfId="5118"/>
    <cellStyle name="SAPBEXstdItem 2 3 3" xfId="5119"/>
    <cellStyle name="SAPBEXstdItem 2 3 4" xfId="5120"/>
    <cellStyle name="SAPBEXstdItem 2 4" xfId="5121"/>
    <cellStyle name="SAPBEXstdItem 2 4 2" xfId="5122"/>
    <cellStyle name="SAPBEXstdItem 2 4 3" xfId="5123"/>
    <cellStyle name="SAPBEXstdItem 2 5" xfId="5124"/>
    <cellStyle name="SAPBEXstdItem 2 6" xfId="5125"/>
    <cellStyle name="SAPBEXstdItem 3" xfId="5126"/>
    <cellStyle name="SAPBEXstdItem 3 2" xfId="5127"/>
    <cellStyle name="SAPBEXstdItem 3 2 2" xfId="5128"/>
    <cellStyle name="SAPBEXstdItem 3 2 3" xfId="5129"/>
    <cellStyle name="SAPBEXstdItem 3 3" xfId="5130"/>
    <cellStyle name="SAPBEXstdItem 3 4" xfId="5131"/>
    <cellStyle name="SAPBEXstdItem 4" xfId="5132"/>
    <cellStyle name="SAPBEXstdItem 4 2" xfId="5133"/>
    <cellStyle name="SAPBEXstdItem 4 2 2" xfId="5134"/>
    <cellStyle name="SAPBEXstdItem 4 2 3" xfId="5135"/>
    <cellStyle name="SAPBEXstdItem 4 3" xfId="5136"/>
    <cellStyle name="SAPBEXstdItem 4 4" xfId="5137"/>
    <cellStyle name="SAPBEXstdItem 5" xfId="5138"/>
    <cellStyle name="SAPBEXstdItem 5 2" xfId="5139"/>
    <cellStyle name="SAPBEXstdItem 5 3" xfId="5140"/>
    <cellStyle name="SAPBEXstdItem 6" xfId="5141"/>
    <cellStyle name="SAPBEXstdItem 6 2" xfId="5142"/>
    <cellStyle name="SAPBEXstdItem 6 3" xfId="5143"/>
    <cellStyle name="SAPBEXstdItem 7" xfId="5144"/>
    <cellStyle name="SAPBEXstdItem 8" xfId="5145"/>
    <cellStyle name="SAPBEXstdItem 9" xfId="5146"/>
    <cellStyle name="SAPBEXstdItemX" xfId="5147"/>
    <cellStyle name="SAPBEXstdItemX 10" xfId="48777"/>
    <cellStyle name="SAPBEXstdItemX 11" xfId="48778"/>
    <cellStyle name="SAPBEXstdItemX 2" xfId="5148"/>
    <cellStyle name="SAPBEXstdItemX 2 2" xfId="5149"/>
    <cellStyle name="SAPBEXstdItemX 2 2 2" xfId="5150"/>
    <cellStyle name="SAPBEXstdItemX 2 2 2 2" xfId="5151"/>
    <cellStyle name="SAPBEXstdItemX 2 2 2 3" xfId="5152"/>
    <cellStyle name="SAPBEXstdItemX 2 2 3" xfId="5153"/>
    <cellStyle name="SAPBEXstdItemX 2 2 4" xfId="5154"/>
    <cellStyle name="SAPBEXstdItemX 2 3" xfId="5155"/>
    <cellStyle name="SAPBEXstdItemX 2 3 2" xfId="5156"/>
    <cellStyle name="SAPBEXstdItemX 2 3 2 2" xfId="5157"/>
    <cellStyle name="SAPBEXstdItemX 2 3 2 3" xfId="5158"/>
    <cellStyle name="SAPBEXstdItemX 2 3 3" xfId="5159"/>
    <cellStyle name="SAPBEXstdItemX 2 3 4" xfId="5160"/>
    <cellStyle name="SAPBEXstdItemX 2 4" xfId="5161"/>
    <cellStyle name="SAPBEXstdItemX 2 4 2" xfId="5162"/>
    <cellStyle name="SAPBEXstdItemX 2 4 3" xfId="5163"/>
    <cellStyle name="SAPBEXstdItemX 2 5" xfId="5164"/>
    <cellStyle name="SAPBEXstdItemX 2 6" xfId="5165"/>
    <cellStyle name="SAPBEXstdItemX 3" xfId="5166"/>
    <cellStyle name="SAPBEXstdItemX 3 2" xfId="5167"/>
    <cellStyle name="SAPBEXstdItemX 3 2 2" xfId="5168"/>
    <cellStyle name="SAPBEXstdItemX 3 2 3" xfId="5169"/>
    <cellStyle name="SAPBEXstdItemX 3 3" xfId="5170"/>
    <cellStyle name="SAPBEXstdItemX 3 4" xfId="5171"/>
    <cellStyle name="SAPBEXstdItemX 4" xfId="5172"/>
    <cellStyle name="SAPBEXstdItemX 4 2" xfId="5173"/>
    <cellStyle name="SAPBEXstdItemX 4 2 2" xfId="5174"/>
    <cellStyle name="SAPBEXstdItemX 4 2 3" xfId="5175"/>
    <cellStyle name="SAPBEXstdItemX 4 3" xfId="5176"/>
    <cellStyle name="SAPBEXstdItemX 4 4" xfId="5177"/>
    <cellStyle name="SAPBEXstdItemX 5" xfId="5178"/>
    <cellStyle name="SAPBEXstdItemX 5 2" xfId="5179"/>
    <cellStyle name="SAPBEXstdItemX 5 3" xfId="5180"/>
    <cellStyle name="SAPBEXstdItemX 6" xfId="5181"/>
    <cellStyle name="SAPBEXstdItemX 6 2" xfId="5182"/>
    <cellStyle name="SAPBEXstdItemX 6 3" xfId="5183"/>
    <cellStyle name="SAPBEXstdItemX 7" xfId="5184"/>
    <cellStyle name="SAPBEXstdItemX 8" xfId="5185"/>
    <cellStyle name="SAPBEXstdItemX 9" xfId="5186"/>
    <cellStyle name="SAPBEXtitle" xfId="5187"/>
    <cellStyle name="SAPBEXundefined" xfId="5188"/>
    <cellStyle name="SAPBEXundefined 10" xfId="48779"/>
    <cellStyle name="SAPBEXundefined 2" xfId="5189"/>
    <cellStyle name="SAPBEXundefined 2 2" xfId="5190"/>
    <cellStyle name="SAPBEXundefined 2 2 2" xfId="5191"/>
    <cellStyle name="SAPBEXundefined 2 2 3" xfId="5192"/>
    <cellStyle name="SAPBEXundefined 2 3" xfId="5193"/>
    <cellStyle name="SAPBEXundefined 2 4" xfId="5194"/>
    <cellStyle name="SAPBEXundefined 3" xfId="5195"/>
    <cellStyle name="SAPBEXundefined 3 2" xfId="5196"/>
    <cellStyle name="SAPBEXundefined 3 2 2" xfId="5197"/>
    <cellStyle name="SAPBEXundefined 3 2 3" xfId="5198"/>
    <cellStyle name="SAPBEXundefined 3 3" xfId="5199"/>
    <cellStyle name="SAPBEXundefined 3 4" xfId="5200"/>
    <cellStyle name="SAPBEXundefined 4" xfId="5201"/>
    <cellStyle name="SAPBEXundefined 4 2" xfId="5202"/>
    <cellStyle name="SAPBEXundefined 4 3" xfId="5203"/>
    <cellStyle name="SAPBEXundefined 5" xfId="5204"/>
    <cellStyle name="SAPBEXundefined 5 2" xfId="5205"/>
    <cellStyle name="SAPBEXundefined 5 3" xfId="5206"/>
    <cellStyle name="SAPBEXundefined 6" xfId="5207"/>
    <cellStyle name="SAPBEXundefined 7" xfId="5208"/>
    <cellStyle name="SAPBEXundefined 8" xfId="5209"/>
    <cellStyle name="SAPBEXundefined 9" xfId="48780"/>
    <cellStyle name="st1" xfId="5210"/>
    <cellStyle name="Standard_NEGS" xfId="5211"/>
    <cellStyle name="Style 1" xfId="5212"/>
    <cellStyle name="styleColumnTitles" xfId="5213"/>
    <cellStyle name="styleColumnTitles 10" xfId="5214"/>
    <cellStyle name="styleColumnTitles 11" xfId="5215"/>
    <cellStyle name="styleColumnTitles 12" xfId="5216"/>
    <cellStyle name="styleColumnTitles 13" xfId="5217"/>
    <cellStyle name="styleColumnTitles 14" xfId="5218"/>
    <cellStyle name="styleColumnTitles 15" xfId="5219"/>
    <cellStyle name="styleColumnTitles 16" xfId="5220"/>
    <cellStyle name="styleColumnTitles 2" xfId="5221"/>
    <cellStyle name="styleColumnTitles 2 10" xfId="5222"/>
    <cellStyle name="styleColumnTitles 2 11" xfId="5223"/>
    <cellStyle name="styleColumnTitles 2 12" xfId="5224"/>
    <cellStyle name="styleColumnTitles 2 13" xfId="5225"/>
    <cellStyle name="styleColumnTitles 2 14" xfId="5226"/>
    <cellStyle name="styleColumnTitles 2 2" xfId="5227"/>
    <cellStyle name="styleColumnTitles 2 2 10" xfId="5228"/>
    <cellStyle name="styleColumnTitles 2 2 11" xfId="5229"/>
    <cellStyle name="styleColumnTitles 2 2 12" xfId="5230"/>
    <cellStyle name="styleColumnTitles 2 2 13" xfId="5231"/>
    <cellStyle name="styleColumnTitles 2 2 2" xfId="5232"/>
    <cellStyle name="styleColumnTitles 2 2 3" xfId="5233"/>
    <cellStyle name="styleColumnTitles 2 2 4" xfId="5234"/>
    <cellStyle name="styleColumnTitles 2 2 5" xfId="5235"/>
    <cellStyle name="styleColumnTitles 2 2 6" xfId="5236"/>
    <cellStyle name="styleColumnTitles 2 2 7" xfId="5237"/>
    <cellStyle name="styleColumnTitles 2 2 8" xfId="5238"/>
    <cellStyle name="styleColumnTitles 2 2 9" xfId="5239"/>
    <cellStyle name="styleColumnTitles 2 3" xfId="5240"/>
    <cellStyle name="styleColumnTitles 2 4" xfId="5241"/>
    <cellStyle name="styleColumnTitles 2 5" xfId="5242"/>
    <cellStyle name="styleColumnTitles 2 6" xfId="5243"/>
    <cellStyle name="styleColumnTitles 2 7" xfId="5244"/>
    <cellStyle name="styleColumnTitles 2 8" xfId="5245"/>
    <cellStyle name="styleColumnTitles 2 9" xfId="5246"/>
    <cellStyle name="styleColumnTitles 3" xfId="5247"/>
    <cellStyle name="styleColumnTitles 3 10" xfId="5248"/>
    <cellStyle name="styleColumnTitles 3 11" xfId="5249"/>
    <cellStyle name="styleColumnTitles 3 12" xfId="5250"/>
    <cellStyle name="styleColumnTitles 3 13" xfId="5251"/>
    <cellStyle name="styleColumnTitles 3 14" xfId="5252"/>
    <cellStyle name="styleColumnTitles 3 2" xfId="5253"/>
    <cellStyle name="styleColumnTitles 3 2 10" xfId="5254"/>
    <cellStyle name="styleColumnTitles 3 2 11" xfId="5255"/>
    <cellStyle name="styleColumnTitles 3 2 12" xfId="5256"/>
    <cellStyle name="styleColumnTitles 3 2 13" xfId="5257"/>
    <cellStyle name="styleColumnTitles 3 2 2" xfId="5258"/>
    <cellStyle name="styleColumnTitles 3 2 3" xfId="5259"/>
    <cellStyle name="styleColumnTitles 3 2 4" xfId="5260"/>
    <cellStyle name="styleColumnTitles 3 2 5" xfId="5261"/>
    <cellStyle name="styleColumnTitles 3 2 6" xfId="5262"/>
    <cellStyle name="styleColumnTitles 3 2 7" xfId="5263"/>
    <cellStyle name="styleColumnTitles 3 2 8" xfId="5264"/>
    <cellStyle name="styleColumnTitles 3 2 9" xfId="5265"/>
    <cellStyle name="styleColumnTitles 3 3" xfId="5266"/>
    <cellStyle name="styleColumnTitles 3 4" xfId="5267"/>
    <cellStyle name="styleColumnTitles 3 5" xfId="5268"/>
    <cellStyle name="styleColumnTitles 3 6" xfId="5269"/>
    <cellStyle name="styleColumnTitles 3 7" xfId="5270"/>
    <cellStyle name="styleColumnTitles 3 8" xfId="5271"/>
    <cellStyle name="styleColumnTitles 3 9" xfId="5272"/>
    <cellStyle name="styleColumnTitles 4" xfId="5273"/>
    <cellStyle name="styleColumnTitles 4 10" xfId="5274"/>
    <cellStyle name="styleColumnTitles 4 11" xfId="5275"/>
    <cellStyle name="styleColumnTitles 4 12" xfId="5276"/>
    <cellStyle name="styleColumnTitles 4 13" xfId="5277"/>
    <cellStyle name="styleColumnTitles 4 2" xfId="5278"/>
    <cellStyle name="styleColumnTitles 4 3" xfId="5279"/>
    <cellStyle name="styleColumnTitles 4 4" xfId="5280"/>
    <cellStyle name="styleColumnTitles 4 5" xfId="5281"/>
    <cellStyle name="styleColumnTitles 4 6" xfId="5282"/>
    <cellStyle name="styleColumnTitles 4 7" xfId="5283"/>
    <cellStyle name="styleColumnTitles 4 8" xfId="5284"/>
    <cellStyle name="styleColumnTitles 4 9" xfId="5285"/>
    <cellStyle name="styleColumnTitles 5" xfId="5286"/>
    <cellStyle name="styleColumnTitles 6" xfId="5287"/>
    <cellStyle name="styleColumnTitles 7" xfId="5288"/>
    <cellStyle name="styleColumnTitles 8" xfId="5289"/>
    <cellStyle name="styleColumnTitles 9" xfId="5290"/>
    <cellStyle name="styleDateRange" xfId="5291"/>
    <cellStyle name="styleDateRange 10" xfId="5292"/>
    <cellStyle name="styleDateRange 11" xfId="5293"/>
    <cellStyle name="styleDateRange 12" xfId="5294"/>
    <cellStyle name="styleDateRange 13" xfId="5295"/>
    <cellStyle name="styleDateRange 14" xfId="5296"/>
    <cellStyle name="styleDateRange 15" xfId="5297"/>
    <cellStyle name="styleDateRange 16" xfId="5298"/>
    <cellStyle name="styleDateRange 2" xfId="5299"/>
    <cellStyle name="styleDateRange 2 10" xfId="5300"/>
    <cellStyle name="styleDateRange 2 11" xfId="5301"/>
    <cellStyle name="styleDateRange 2 12" xfId="5302"/>
    <cellStyle name="styleDateRange 2 13" xfId="5303"/>
    <cellStyle name="styleDateRange 2 14" xfId="5304"/>
    <cellStyle name="styleDateRange 2 2" xfId="5305"/>
    <cellStyle name="styleDateRange 2 2 10" xfId="5306"/>
    <cellStyle name="styleDateRange 2 2 11" xfId="5307"/>
    <cellStyle name="styleDateRange 2 2 12" xfId="5308"/>
    <cellStyle name="styleDateRange 2 2 13" xfId="5309"/>
    <cellStyle name="styleDateRange 2 2 2" xfId="5310"/>
    <cellStyle name="styleDateRange 2 2 3" xfId="5311"/>
    <cellStyle name="styleDateRange 2 2 4" xfId="5312"/>
    <cellStyle name="styleDateRange 2 2 5" xfId="5313"/>
    <cellStyle name="styleDateRange 2 2 6" xfId="5314"/>
    <cellStyle name="styleDateRange 2 2 7" xfId="5315"/>
    <cellStyle name="styleDateRange 2 2 8" xfId="5316"/>
    <cellStyle name="styleDateRange 2 2 9" xfId="5317"/>
    <cellStyle name="styleDateRange 2 3" xfId="5318"/>
    <cellStyle name="styleDateRange 2 4" xfId="5319"/>
    <cellStyle name="styleDateRange 2 5" xfId="5320"/>
    <cellStyle name="styleDateRange 2 6" xfId="5321"/>
    <cellStyle name="styleDateRange 2 7" xfId="5322"/>
    <cellStyle name="styleDateRange 2 8" xfId="5323"/>
    <cellStyle name="styleDateRange 2 9" xfId="5324"/>
    <cellStyle name="styleDateRange 3" xfId="5325"/>
    <cellStyle name="styleDateRange 3 10" xfId="5326"/>
    <cellStyle name="styleDateRange 3 11" xfId="5327"/>
    <cellStyle name="styleDateRange 3 12" xfId="5328"/>
    <cellStyle name="styleDateRange 3 13" xfId="5329"/>
    <cellStyle name="styleDateRange 3 14" xfId="5330"/>
    <cellStyle name="styleDateRange 3 2" xfId="5331"/>
    <cellStyle name="styleDateRange 3 2 10" xfId="5332"/>
    <cellStyle name="styleDateRange 3 2 11" xfId="5333"/>
    <cellStyle name="styleDateRange 3 2 12" xfId="5334"/>
    <cellStyle name="styleDateRange 3 2 13" xfId="5335"/>
    <cellStyle name="styleDateRange 3 2 2" xfId="5336"/>
    <cellStyle name="styleDateRange 3 2 3" xfId="5337"/>
    <cellStyle name="styleDateRange 3 2 4" xfId="5338"/>
    <cellStyle name="styleDateRange 3 2 5" xfId="5339"/>
    <cellStyle name="styleDateRange 3 2 6" xfId="5340"/>
    <cellStyle name="styleDateRange 3 2 7" xfId="5341"/>
    <cellStyle name="styleDateRange 3 2 8" xfId="5342"/>
    <cellStyle name="styleDateRange 3 2 9" xfId="5343"/>
    <cellStyle name="styleDateRange 3 3" xfId="5344"/>
    <cellStyle name="styleDateRange 3 4" xfId="5345"/>
    <cellStyle name="styleDateRange 3 5" xfId="5346"/>
    <cellStyle name="styleDateRange 3 6" xfId="5347"/>
    <cellStyle name="styleDateRange 3 7" xfId="5348"/>
    <cellStyle name="styleDateRange 3 8" xfId="5349"/>
    <cellStyle name="styleDateRange 3 9" xfId="5350"/>
    <cellStyle name="styleDateRange 4" xfId="5351"/>
    <cellStyle name="styleDateRange 4 10" xfId="5352"/>
    <cellStyle name="styleDateRange 4 11" xfId="5353"/>
    <cellStyle name="styleDateRange 4 12" xfId="5354"/>
    <cellStyle name="styleDateRange 4 13" xfId="5355"/>
    <cellStyle name="styleDateRange 4 2" xfId="5356"/>
    <cellStyle name="styleDateRange 4 3" xfId="5357"/>
    <cellStyle name="styleDateRange 4 4" xfId="5358"/>
    <cellStyle name="styleDateRange 4 5" xfId="5359"/>
    <cellStyle name="styleDateRange 4 6" xfId="5360"/>
    <cellStyle name="styleDateRange 4 7" xfId="5361"/>
    <cellStyle name="styleDateRange 4 8" xfId="5362"/>
    <cellStyle name="styleDateRange 4 9" xfId="5363"/>
    <cellStyle name="styleDateRange 5" xfId="5364"/>
    <cellStyle name="styleDateRange 6" xfId="5365"/>
    <cellStyle name="styleDateRange 7" xfId="5366"/>
    <cellStyle name="styleDateRange 8" xfId="5367"/>
    <cellStyle name="styleDateRange 9" xfId="5368"/>
    <cellStyle name="styleHidden" xfId="5369"/>
    <cellStyle name="styleNormal" xfId="5370"/>
    <cellStyle name="styleSeriesAttributes" xfId="5371"/>
    <cellStyle name="styleSeriesAttributes 10" xfId="5372"/>
    <cellStyle name="styleSeriesAttributes 11" xfId="5373"/>
    <cellStyle name="styleSeriesAttributes 12" xfId="5374"/>
    <cellStyle name="styleSeriesAttributes 13" xfId="5375"/>
    <cellStyle name="styleSeriesAttributes 14" xfId="5376"/>
    <cellStyle name="styleSeriesAttributes 15" xfId="5377"/>
    <cellStyle name="styleSeriesAttributes 16" xfId="5378"/>
    <cellStyle name="styleSeriesAttributes 2" xfId="5379"/>
    <cellStyle name="styleSeriesAttributes 2 10" xfId="5380"/>
    <cellStyle name="styleSeriesAttributes 2 11" xfId="5381"/>
    <cellStyle name="styleSeriesAttributes 2 12" xfId="5382"/>
    <cellStyle name="styleSeriesAttributes 2 13" xfId="5383"/>
    <cellStyle name="styleSeriesAttributes 2 14" xfId="5384"/>
    <cellStyle name="styleSeriesAttributes 2 2" xfId="5385"/>
    <cellStyle name="styleSeriesAttributes 2 2 10" xfId="5386"/>
    <cellStyle name="styleSeriesAttributes 2 2 11" xfId="5387"/>
    <cellStyle name="styleSeriesAttributes 2 2 12" xfId="5388"/>
    <cellStyle name="styleSeriesAttributes 2 2 13" xfId="5389"/>
    <cellStyle name="styleSeriesAttributes 2 2 2" xfId="5390"/>
    <cellStyle name="styleSeriesAttributes 2 2 3" xfId="5391"/>
    <cellStyle name="styleSeriesAttributes 2 2 4" xfId="5392"/>
    <cellStyle name="styleSeriesAttributes 2 2 5" xfId="5393"/>
    <cellStyle name="styleSeriesAttributes 2 2 6" xfId="5394"/>
    <cellStyle name="styleSeriesAttributes 2 2 7" xfId="5395"/>
    <cellStyle name="styleSeriesAttributes 2 2 8" xfId="5396"/>
    <cellStyle name="styleSeriesAttributes 2 2 9" xfId="5397"/>
    <cellStyle name="styleSeriesAttributes 2 3" xfId="5398"/>
    <cellStyle name="styleSeriesAttributes 2 4" xfId="5399"/>
    <cellStyle name="styleSeriesAttributes 2 5" xfId="5400"/>
    <cellStyle name="styleSeriesAttributes 2 6" xfId="5401"/>
    <cellStyle name="styleSeriesAttributes 2 7" xfId="5402"/>
    <cellStyle name="styleSeriesAttributes 2 8" xfId="5403"/>
    <cellStyle name="styleSeriesAttributes 2 9" xfId="5404"/>
    <cellStyle name="styleSeriesAttributes 3" xfId="5405"/>
    <cellStyle name="styleSeriesAttributes 3 10" xfId="5406"/>
    <cellStyle name="styleSeriesAttributes 3 11" xfId="5407"/>
    <cellStyle name="styleSeriesAttributes 3 12" xfId="5408"/>
    <cellStyle name="styleSeriesAttributes 3 13" xfId="5409"/>
    <cellStyle name="styleSeriesAttributes 3 14" xfId="5410"/>
    <cellStyle name="styleSeriesAttributes 3 2" xfId="5411"/>
    <cellStyle name="styleSeriesAttributes 3 2 10" xfId="5412"/>
    <cellStyle name="styleSeriesAttributes 3 2 11" xfId="5413"/>
    <cellStyle name="styleSeriesAttributes 3 2 12" xfId="5414"/>
    <cellStyle name="styleSeriesAttributes 3 2 13" xfId="5415"/>
    <cellStyle name="styleSeriesAttributes 3 2 2" xfId="5416"/>
    <cellStyle name="styleSeriesAttributes 3 2 3" xfId="5417"/>
    <cellStyle name="styleSeriesAttributes 3 2 4" xfId="5418"/>
    <cellStyle name="styleSeriesAttributes 3 2 5" xfId="5419"/>
    <cellStyle name="styleSeriesAttributes 3 2 6" xfId="5420"/>
    <cellStyle name="styleSeriesAttributes 3 2 7" xfId="5421"/>
    <cellStyle name="styleSeriesAttributes 3 2 8" xfId="5422"/>
    <cellStyle name="styleSeriesAttributes 3 2 9" xfId="5423"/>
    <cellStyle name="styleSeriesAttributes 3 3" xfId="5424"/>
    <cellStyle name="styleSeriesAttributes 3 4" xfId="5425"/>
    <cellStyle name="styleSeriesAttributes 3 5" xfId="5426"/>
    <cellStyle name="styleSeriesAttributes 3 6" xfId="5427"/>
    <cellStyle name="styleSeriesAttributes 3 7" xfId="5428"/>
    <cellStyle name="styleSeriesAttributes 3 8" xfId="5429"/>
    <cellStyle name="styleSeriesAttributes 3 9" xfId="5430"/>
    <cellStyle name="styleSeriesAttributes 4" xfId="5431"/>
    <cellStyle name="styleSeriesAttributes 4 10" xfId="5432"/>
    <cellStyle name="styleSeriesAttributes 4 11" xfId="5433"/>
    <cellStyle name="styleSeriesAttributes 4 12" xfId="5434"/>
    <cellStyle name="styleSeriesAttributes 4 13" xfId="5435"/>
    <cellStyle name="styleSeriesAttributes 4 2" xfId="5436"/>
    <cellStyle name="styleSeriesAttributes 4 3" xfId="5437"/>
    <cellStyle name="styleSeriesAttributes 4 4" xfId="5438"/>
    <cellStyle name="styleSeriesAttributes 4 5" xfId="5439"/>
    <cellStyle name="styleSeriesAttributes 4 6" xfId="5440"/>
    <cellStyle name="styleSeriesAttributes 4 7" xfId="5441"/>
    <cellStyle name="styleSeriesAttributes 4 8" xfId="5442"/>
    <cellStyle name="styleSeriesAttributes 4 9" xfId="5443"/>
    <cellStyle name="styleSeriesAttributes 5" xfId="5444"/>
    <cellStyle name="styleSeriesAttributes 6" xfId="5445"/>
    <cellStyle name="styleSeriesAttributes 7" xfId="5446"/>
    <cellStyle name="styleSeriesAttributes 8" xfId="5447"/>
    <cellStyle name="styleSeriesAttributes 9" xfId="5448"/>
    <cellStyle name="styleSeriesData" xfId="5449"/>
    <cellStyle name="styleSeriesData 10" xfId="5450"/>
    <cellStyle name="styleSeriesData 11" xfId="5451"/>
    <cellStyle name="styleSeriesData 12" xfId="5452"/>
    <cellStyle name="styleSeriesData 13" xfId="5453"/>
    <cellStyle name="styleSeriesData 14" xfId="5454"/>
    <cellStyle name="styleSeriesData 15" xfId="5455"/>
    <cellStyle name="styleSeriesData 16" xfId="5456"/>
    <cellStyle name="styleSeriesData 2" xfId="5457"/>
    <cellStyle name="styleSeriesData 2 10" xfId="5458"/>
    <cellStyle name="styleSeriesData 2 11" xfId="5459"/>
    <cellStyle name="styleSeriesData 2 12" xfId="5460"/>
    <cellStyle name="styleSeriesData 2 13" xfId="5461"/>
    <cellStyle name="styleSeriesData 2 14" xfId="5462"/>
    <cellStyle name="styleSeriesData 2 2" xfId="5463"/>
    <cellStyle name="styleSeriesData 2 2 10" xfId="5464"/>
    <cellStyle name="styleSeriesData 2 2 11" xfId="5465"/>
    <cellStyle name="styleSeriesData 2 2 12" xfId="5466"/>
    <cellStyle name="styleSeriesData 2 2 13" xfId="5467"/>
    <cellStyle name="styleSeriesData 2 2 2" xfId="5468"/>
    <cellStyle name="styleSeriesData 2 2 3" xfId="5469"/>
    <cellStyle name="styleSeriesData 2 2 4" xfId="5470"/>
    <cellStyle name="styleSeriesData 2 2 5" xfId="5471"/>
    <cellStyle name="styleSeriesData 2 2 6" xfId="5472"/>
    <cellStyle name="styleSeriesData 2 2 7" xfId="5473"/>
    <cellStyle name="styleSeriesData 2 2 8" xfId="5474"/>
    <cellStyle name="styleSeriesData 2 2 9" xfId="5475"/>
    <cellStyle name="styleSeriesData 2 3" xfId="5476"/>
    <cellStyle name="styleSeriesData 2 4" xfId="5477"/>
    <cellStyle name="styleSeriesData 2 5" xfId="5478"/>
    <cellStyle name="styleSeriesData 2 6" xfId="5479"/>
    <cellStyle name="styleSeriesData 2 7" xfId="5480"/>
    <cellStyle name="styleSeriesData 2 8" xfId="5481"/>
    <cellStyle name="styleSeriesData 2 9" xfId="5482"/>
    <cellStyle name="styleSeriesData 3" xfId="5483"/>
    <cellStyle name="styleSeriesData 3 10" xfId="5484"/>
    <cellStyle name="styleSeriesData 3 11" xfId="5485"/>
    <cellStyle name="styleSeriesData 3 12" xfId="5486"/>
    <cellStyle name="styleSeriesData 3 13" xfId="5487"/>
    <cellStyle name="styleSeriesData 3 14" xfId="5488"/>
    <cellStyle name="styleSeriesData 3 2" xfId="5489"/>
    <cellStyle name="styleSeriesData 3 2 10" xfId="5490"/>
    <cellStyle name="styleSeriesData 3 2 11" xfId="5491"/>
    <cellStyle name="styleSeriesData 3 2 12" xfId="5492"/>
    <cellStyle name="styleSeriesData 3 2 13" xfId="5493"/>
    <cellStyle name="styleSeriesData 3 2 2" xfId="5494"/>
    <cellStyle name="styleSeriesData 3 2 3" xfId="5495"/>
    <cellStyle name="styleSeriesData 3 2 4" xfId="5496"/>
    <cellStyle name="styleSeriesData 3 2 5" xfId="5497"/>
    <cellStyle name="styleSeriesData 3 2 6" xfId="5498"/>
    <cellStyle name="styleSeriesData 3 2 7" xfId="5499"/>
    <cellStyle name="styleSeriesData 3 2 8" xfId="5500"/>
    <cellStyle name="styleSeriesData 3 2 9" xfId="5501"/>
    <cellStyle name="styleSeriesData 3 3" xfId="5502"/>
    <cellStyle name="styleSeriesData 3 4" xfId="5503"/>
    <cellStyle name="styleSeriesData 3 5" xfId="5504"/>
    <cellStyle name="styleSeriesData 3 6" xfId="5505"/>
    <cellStyle name="styleSeriesData 3 7" xfId="5506"/>
    <cellStyle name="styleSeriesData 3 8" xfId="5507"/>
    <cellStyle name="styleSeriesData 3 9" xfId="5508"/>
    <cellStyle name="styleSeriesData 4" xfId="5509"/>
    <cellStyle name="styleSeriesData 4 10" xfId="5510"/>
    <cellStyle name="styleSeriesData 4 11" xfId="5511"/>
    <cellStyle name="styleSeriesData 4 12" xfId="5512"/>
    <cellStyle name="styleSeriesData 4 13" xfId="5513"/>
    <cellStyle name="styleSeriesData 4 2" xfId="5514"/>
    <cellStyle name="styleSeriesData 4 3" xfId="5515"/>
    <cellStyle name="styleSeriesData 4 4" xfId="5516"/>
    <cellStyle name="styleSeriesData 4 5" xfId="5517"/>
    <cellStyle name="styleSeriesData 4 6" xfId="5518"/>
    <cellStyle name="styleSeriesData 4 7" xfId="5519"/>
    <cellStyle name="styleSeriesData 4 8" xfId="5520"/>
    <cellStyle name="styleSeriesData 4 9" xfId="5521"/>
    <cellStyle name="styleSeriesData 5" xfId="5522"/>
    <cellStyle name="styleSeriesData 6" xfId="5523"/>
    <cellStyle name="styleSeriesData 7" xfId="5524"/>
    <cellStyle name="styleSeriesData 8" xfId="5525"/>
    <cellStyle name="styleSeriesData 9" xfId="5526"/>
    <cellStyle name="styleSeriesDataForecast" xfId="5527"/>
    <cellStyle name="styleSeriesDataForecast 10" xfId="5528"/>
    <cellStyle name="styleSeriesDataForecast 11" xfId="5529"/>
    <cellStyle name="styleSeriesDataForecast 12" xfId="5530"/>
    <cellStyle name="styleSeriesDataForecast 13" xfId="5531"/>
    <cellStyle name="styleSeriesDataForecast 14" xfId="5532"/>
    <cellStyle name="styleSeriesDataForecast 15" xfId="5533"/>
    <cellStyle name="styleSeriesDataForecast 16" xfId="5534"/>
    <cellStyle name="styleSeriesDataForecast 2" xfId="5535"/>
    <cellStyle name="styleSeriesDataForecast 2 10" xfId="5536"/>
    <cellStyle name="styleSeriesDataForecast 2 11" xfId="5537"/>
    <cellStyle name="styleSeriesDataForecast 2 12" xfId="5538"/>
    <cellStyle name="styleSeriesDataForecast 2 13" xfId="5539"/>
    <cellStyle name="styleSeriesDataForecast 2 14" xfId="5540"/>
    <cellStyle name="styleSeriesDataForecast 2 2" xfId="5541"/>
    <cellStyle name="styleSeriesDataForecast 2 2 10" xfId="5542"/>
    <cellStyle name="styleSeriesDataForecast 2 2 11" xfId="5543"/>
    <cellStyle name="styleSeriesDataForecast 2 2 12" xfId="5544"/>
    <cellStyle name="styleSeriesDataForecast 2 2 13" xfId="5545"/>
    <cellStyle name="styleSeriesDataForecast 2 2 2" xfId="5546"/>
    <cellStyle name="styleSeriesDataForecast 2 2 3" xfId="5547"/>
    <cellStyle name="styleSeriesDataForecast 2 2 4" xfId="5548"/>
    <cellStyle name="styleSeriesDataForecast 2 2 5" xfId="5549"/>
    <cellStyle name="styleSeriesDataForecast 2 2 6" xfId="5550"/>
    <cellStyle name="styleSeriesDataForecast 2 2 7" xfId="5551"/>
    <cellStyle name="styleSeriesDataForecast 2 2 8" xfId="5552"/>
    <cellStyle name="styleSeriesDataForecast 2 2 9" xfId="5553"/>
    <cellStyle name="styleSeriesDataForecast 2 3" xfId="5554"/>
    <cellStyle name="styleSeriesDataForecast 2 4" xfId="5555"/>
    <cellStyle name="styleSeriesDataForecast 2 5" xfId="5556"/>
    <cellStyle name="styleSeriesDataForecast 2 6" xfId="5557"/>
    <cellStyle name="styleSeriesDataForecast 2 7" xfId="5558"/>
    <cellStyle name="styleSeriesDataForecast 2 8" xfId="5559"/>
    <cellStyle name="styleSeriesDataForecast 2 9" xfId="5560"/>
    <cellStyle name="styleSeriesDataForecast 3" xfId="5561"/>
    <cellStyle name="styleSeriesDataForecast 3 10" xfId="5562"/>
    <cellStyle name="styleSeriesDataForecast 3 11" xfId="5563"/>
    <cellStyle name="styleSeriesDataForecast 3 12" xfId="5564"/>
    <cellStyle name="styleSeriesDataForecast 3 13" xfId="5565"/>
    <cellStyle name="styleSeriesDataForecast 3 14" xfId="5566"/>
    <cellStyle name="styleSeriesDataForecast 3 2" xfId="5567"/>
    <cellStyle name="styleSeriesDataForecast 3 2 10" xfId="5568"/>
    <cellStyle name="styleSeriesDataForecast 3 2 11" xfId="5569"/>
    <cellStyle name="styleSeriesDataForecast 3 2 12" xfId="5570"/>
    <cellStyle name="styleSeriesDataForecast 3 2 13" xfId="5571"/>
    <cellStyle name="styleSeriesDataForecast 3 2 2" xfId="5572"/>
    <cellStyle name="styleSeriesDataForecast 3 2 3" xfId="5573"/>
    <cellStyle name="styleSeriesDataForecast 3 2 4" xfId="5574"/>
    <cellStyle name="styleSeriesDataForecast 3 2 5" xfId="5575"/>
    <cellStyle name="styleSeriesDataForecast 3 2 6" xfId="5576"/>
    <cellStyle name="styleSeriesDataForecast 3 2 7" xfId="5577"/>
    <cellStyle name="styleSeriesDataForecast 3 2 8" xfId="5578"/>
    <cellStyle name="styleSeriesDataForecast 3 2 9" xfId="5579"/>
    <cellStyle name="styleSeriesDataForecast 3 3" xfId="5580"/>
    <cellStyle name="styleSeriesDataForecast 3 4" xfId="5581"/>
    <cellStyle name="styleSeriesDataForecast 3 5" xfId="5582"/>
    <cellStyle name="styleSeriesDataForecast 3 6" xfId="5583"/>
    <cellStyle name="styleSeriesDataForecast 3 7" xfId="5584"/>
    <cellStyle name="styleSeriesDataForecast 3 8" xfId="5585"/>
    <cellStyle name="styleSeriesDataForecast 3 9" xfId="5586"/>
    <cellStyle name="styleSeriesDataForecast 4" xfId="5587"/>
    <cellStyle name="styleSeriesDataForecast 4 10" xfId="5588"/>
    <cellStyle name="styleSeriesDataForecast 4 11" xfId="5589"/>
    <cellStyle name="styleSeriesDataForecast 4 12" xfId="5590"/>
    <cellStyle name="styleSeriesDataForecast 4 13" xfId="5591"/>
    <cellStyle name="styleSeriesDataForecast 4 2" xfId="5592"/>
    <cellStyle name="styleSeriesDataForecast 4 3" xfId="5593"/>
    <cellStyle name="styleSeriesDataForecast 4 4" xfId="5594"/>
    <cellStyle name="styleSeriesDataForecast 4 5" xfId="5595"/>
    <cellStyle name="styleSeriesDataForecast 4 6" xfId="5596"/>
    <cellStyle name="styleSeriesDataForecast 4 7" xfId="5597"/>
    <cellStyle name="styleSeriesDataForecast 4 8" xfId="5598"/>
    <cellStyle name="styleSeriesDataForecast 4 9" xfId="5599"/>
    <cellStyle name="styleSeriesDataForecast 5" xfId="5600"/>
    <cellStyle name="styleSeriesDataForecast 6" xfId="5601"/>
    <cellStyle name="styleSeriesDataForecast 7" xfId="5602"/>
    <cellStyle name="styleSeriesDataForecast 8" xfId="5603"/>
    <cellStyle name="styleSeriesDataForecast 9" xfId="5604"/>
    <cellStyle name="styleSeriesDataForecastNA" xfId="5605"/>
    <cellStyle name="styleSeriesDataForecastNA 10" xfId="5606"/>
    <cellStyle name="styleSeriesDataForecastNA 11" xfId="5607"/>
    <cellStyle name="styleSeriesDataForecastNA 12" xfId="5608"/>
    <cellStyle name="styleSeriesDataForecastNA 13" xfId="5609"/>
    <cellStyle name="styleSeriesDataForecastNA 14" xfId="5610"/>
    <cellStyle name="styleSeriesDataForecastNA 15" xfId="5611"/>
    <cellStyle name="styleSeriesDataForecastNA 16" xfId="5612"/>
    <cellStyle name="styleSeriesDataForecastNA 2" xfId="5613"/>
    <cellStyle name="styleSeriesDataForecastNA 2 10" xfId="5614"/>
    <cellStyle name="styleSeriesDataForecastNA 2 11" xfId="5615"/>
    <cellStyle name="styleSeriesDataForecastNA 2 12" xfId="5616"/>
    <cellStyle name="styleSeriesDataForecastNA 2 13" xfId="5617"/>
    <cellStyle name="styleSeriesDataForecastNA 2 14" xfId="5618"/>
    <cellStyle name="styleSeriesDataForecastNA 2 2" xfId="5619"/>
    <cellStyle name="styleSeriesDataForecastNA 2 2 10" xfId="5620"/>
    <cellStyle name="styleSeriesDataForecastNA 2 2 11" xfId="5621"/>
    <cellStyle name="styleSeriesDataForecastNA 2 2 12" xfId="5622"/>
    <cellStyle name="styleSeriesDataForecastNA 2 2 13" xfId="5623"/>
    <cellStyle name="styleSeriesDataForecastNA 2 2 2" xfId="5624"/>
    <cellStyle name="styleSeriesDataForecastNA 2 2 3" xfId="5625"/>
    <cellStyle name="styleSeriesDataForecastNA 2 2 4" xfId="5626"/>
    <cellStyle name="styleSeriesDataForecastNA 2 2 5" xfId="5627"/>
    <cellStyle name="styleSeriesDataForecastNA 2 2 6" xfId="5628"/>
    <cellStyle name="styleSeriesDataForecastNA 2 2 7" xfId="5629"/>
    <cellStyle name="styleSeriesDataForecastNA 2 2 8" xfId="5630"/>
    <cellStyle name="styleSeriesDataForecastNA 2 2 9" xfId="5631"/>
    <cellStyle name="styleSeriesDataForecastNA 2 3" xfId="5632"/>
    <cellStyle name="styleSeriesDataForecastNA 2 4" xfId="5633"/>
    <cellStyle name="styleSeriesDataForecastNA 2 5" xfId="5634"/>
    <cellStyle name="styleSeriesDataForecastNA 2 6" xfId="5635"/>
    <cellStyle name="styleSeriesDataForecastNA 2 7" xfId="5636"/>
    <cellStyle name="styleSeriesDataForecastNA 2 8" xfId="5637"/>
    <cellStyle name="styleSeriesDataForecastNA 2 9" xfId="5638"/>
    <cellStyle name="styleSeriesDataForecastNA 3" xfId="5639"/>
    <cellStyle name="styleSeriesDataForecastNA 3 10" xfId="5640"/>
    <cellStyle name="styleSeriesDataForecastNA 3 11" xfId="5641"/>
    <cellStyle name="styleSeriesDataForecastNA 3 12" xfId="5642"/>
    <cellStyle name="styleSeriesDataForecastNA 3 13" xfId="5643"/>
    <cellStyle name="styleSeriesDataForecastNA 3 14" xfId="5644"/>
    <cellStyle name="styleSeriesDataForecastNA 3 2" xfId="5645"/>
    <cellStyle name="styleSeriesDataForecastNA 3 2 10" xfId="5646"/>
    <cellStyle name="styleSeriesDataForecastNA 3 2 11" xfId="5647"/>
    <cellStyle name="styleSeriesDataForecastNA 3 2 12" xfId="5648"/>
    <cellStyle name="styleSeriesDataForecastNA 3 2 13" xfId="5649"/>
    <cellStyle name="styleSeriesDataForecastNA 3 2 2" xfId="5650"/>
    <cellStyle name="styleSeriesDataForecastNA 3 2 3" xfId="5651"/>
    <cellStyle name="styleSeriesDataForecastNA 3 2 4" xfId="5652"/>
    <cellStyle name="styleSeriesDataForecastNA 3 2 5" xfId="5653"/>
    <cellStyle name="styleSeriesDataForecastNA 3 2 6" xfId="5654"/>
    <cellStyle name="styleSeriesDataForecastNA 3 2 7" xfId="5655"/>
    <cellStyle name="styleSeriesDataForecastNA 3 2 8" xfId="5656"/>
    <cellStyle name="styleSeriesDataForecastNA 3 2 9" xfId="5657"/>
    <cellStyle name="styleSeriesDataForecastNA 3 3" xfId="5658"/>
    <cellStyle name="styleSeriesDataForecastNA 3 4" xfId="5659"/>
    <cellStyle name="styleSeriesDataForecastNA 3 5" xfId="5660"/>
    <cellStyle name="styleSeriesDataForecastNA 3 6" xfId="5661"/>
    <cellStyle name="styleSeriesDataForecastNA 3 7" xfId="5662"/>
    <cellStyle name="styleSeriesDataForecastNA 3 8" xfId="5663"/>
    <cellStyle name="styleSeriesDataForecastNA 3 9" xfId="5664"/>
    <cellStyle name="styleSeriesDataForecastNA 4" xfId="5665"/>
    <cellStyle name="styleSeriesDataForecastNA 4 10" xfId="5666"/>
    <cellStyle name="styleSeriesDataForecastNA 4 11" xfId="5667"/>
    <cellStyle name="styleSeriesDataForecastNA 4 12" xfId="5668"/>
    <cellStyle name="styleSeriesDataForecastNA 4 13" xfId="5669"/>
    <cellStyle name="styleSeriesDataForecastNA 4 2" xfId="5670"/>
    <cellStyle name="styleSeriesDataForecastNA 4 3" xfId="5671"/>
    <cellStyle name="styleSeriesDataForecastNA 4 4" xfId="5672"/>
    <cellStyle name="styleSeriesDataForecastNA 4 5" xfId="5673"/>
    <cellStyle name="styleSeriesDataForecastNA 4 6" xfId="5674"/>
    <cellStyle name="styleSeriesDataForecastNA 4 7" xfId="5675"/>
    <cellStyle name="styleSeriesDataForecastNA 4 8" xfId="5676"/>
    <cellStyle name="styleSeriesDataForecastNA 4 9" xfId="5677"/>
    <cellStyle name="styleSeriesDataForecastNA 5" xfId="5678"/>
    <cellStyle name="styleSeriesDataForecastNA 6" xfId="5679"/>
    <cellStyle name="styleSeriesDataForecastNA 7" xfId="5680"/>
    <cellStyle name="styleSeriesDataForecastNA 8" xfId="5681"/>
    <cellStyle name="styleSeriesDataForecastNA 9" xfId="5682"/>
    <cellStyle name="styleSeriesDataNA" xfId="5683"/>
    <cellStyle name="styleSeriesDataNA 10" xfId="5684"/>
    <cellStyle name="styleSeriesDataNA 11" xfId="5685"/>
    <cellStyle name="styleSeriesDataNA 12" xfId="5686"/>
    <cellStyle name="styleSeriesDataNA 13" xfId="5687"/>
    <cellStyle name="styleSeriesDataNA 14" xfId="5688"/>
    <cellStyle name="styleSeriesDataNA 15" xfId="5689"/>
    <cellStyle name="styleSeriesDataNA 16" xfId="5690"/>
    <cellStyle name="styleSeriesDataNA 2" xfId="5691"/>
    <cellStyle name="styleSeriesDataNA 2 10" xfId="5692"/>
    <cellStyle name="styleSeriesDataNA 2 11" xfId="5693"/>
    <cellStyle name="styleSeriesDataNA 2 12" xfId="5694"/>
    <cellStyle name="styleSeriesDataNA 2 13" xfId="5695"/>
    <cellStyle name="styleSeriesDataNA 2 14" xfId="5696"/>
    <cellStyle name="styleSeriesDataNA 2 2" xfId="5697"/>
    <cellStyle name="styleSeriesDataNA 2 2 10" xfId="5698"/>
    <cellStyle name="styleSeriesDataNA 2 2 11" xfId="5699"/>
    <cellStyle name="styleSeriesDataNA 2 2 12" xfId="5700"/>
    <cellStyle name="styleSeriesDataNA 2 2 13" xfId="5701"/>
    <cellStyle name="styleSeriesDataNA 2 2 2" xfId="5702"/>
    <cellStyle name="styleSeriesDataNA 2 2 3" xfId="5703"/>
    <cellStyle name="styleSeriesDataNA 2 2 4" xfId="5704"/>
    <cellStyle name="styleSeriesDataNA 2 2 5" xfId="5705"/>
    <cellStyle name="styleSeriesDataNA 2 2 6" xfId="5706"/>
    <cellStyle name="styleSeriesDataNA 2 2 7" xfId="5707"/>
    <cellStyle name="styleSeriesDataNA 2 2 8" xfId="5708"/>
    <cellStyle name="styleSeriesDataNA 2 2 9" xfId="5709"/>
    <cellStyle name="styleSeriesDataNA 2 3" xfId="5710"/>
    <cellStyle name="styleSeriesDataNA 2 4" xfId="5711"/>
    <cellStyle name="styleSeriesDataNA 2 5" xfId="5712"/>
    <cellStyle name="styleSeriesDataNA 2 6" xfId="5713"/>
    <cellStyle name="styleSeriesDataNA 2 7" xfId="5714"/>
    <cellStyle name="styleSeriesDataNA 2 8" xfId="5715"/>
    <cellStyle name="styleSeriesDataNA 2 9" xfId="5716"/>
    <cellStyle name="styleSeriesDataNA 3" xfId="5717"/>
    <cellStyle name="styleSeriesDataNA 3 10" xfId="5718"/>
    <cellStyle name="styleSeriesDataNA 3 11" xfId="5719"/>
    <cellStyle name="styleSeriesDataNA 3 12" xfId="5720"/>
    <cellStyle name="styleSeriesDataNA 3 13" xfId="5721"/>
    <cellStyle name="styleSeriesDataNA 3 14" xfId="5722"/>
    <cellStyle name="styleSeriesDataNA 3 2" xfId="5723"/>
    <cellStyle name="styleSeriesDataNA 3 2 10" xfId="5724"/>
    <cellStyle name="styleSeriesDataNA 3 2 11" xfId="5725"/>
    <cellStyle name="styleSeriesDataNA 3 2 12" xfId="5726"/>
    <cellStyle name="styleSeriesDataNA 3 2 13" xfId="5727"/>
    <cellStyle name="styleSeriesDataNA 3 2 2" xfId="5728"/>
    <cellStyle name="styleSeriesDataNA 3 2 3" xfId="5729"/>
    <cellStyle name="styleSeriesDataNA 3 2 4" xfId="5730"/>
    <cellStyle name="styleSeriesDataNA 3 2 5" xfId="5731"/>
    <cellStyle name="styleSeriesDataNA 3 2 6" xfId="5732"/>
    <cellStyle name="styleSeriesDataNA 3 2 7" xfId="5733"/>
    <cellStyle name="styleSeriesDataNA 3 2 8" xfId="5734"/>
    <cellStyle name="styleSeriesDataNA 3 2 9" xfId="5735"/>
    <cellStyle name="styleSeriesDataNA 3 3" xfId="5736"/>
    <cellStyle name="styleSeriesDataNA 3 4" xfId="5737"/>
    <cellStyle name="styleSeriesDataNA 3 5" xfId="5738"/>
    <cellStyle name="styleSeriesDataNA 3 6" xfId="5739"/>
    <cellStyle name="styleSeriesDataNA 3 7" xfId="5740"/>
    <cellStyle name="styleSeriesDataNA 3 8" xfId="5741"/>
    <cellStyle name="styleSeriesDataNA 3 9" xfId="5742"/>
    <cellStyle name="styleSeriesDataNA 4" xfId="5743"/>
    <cellStyle name="styleSeriesDataNA 4 10" xfId="5744"/>
    <cellStyle name="styleSeriesDataNA 4 11" xfId="5745"/>
    <cellStyle name="styleSeriesDataNA 4 12" xfId="5746"/>
    <cellStyle name="styleSeriesDataNA 4 13" xfId="5747"/>
    <cellStyle name="styleSeriesDataNA 4 2" xfId="5748"/>
    <cellStyle name="styleSeriesDataNA 4 3" xfId="5749"/>
    <cellStyle name="styleSeriesDataNA 4 4" xfId="5750"/>
    <cellStyle name="styleSeriesDataNA 4 5" xfId="5751"/>
    <cellStyle name="styleSeriesDataNA 4 6" xfId="5752"/>
    <cellStyle name="styleSeriesDataNA 4 7" xfId="5753"/>
    <cellStyle name="styleSeriesDataNA 4 8" xfId="5754"/>
    <cellStyle name="styleSeriesDataNA 4 9" xfId="5755"/>
    <cellStyle name="styleSeriesDataNA 5" xfId="5756"/>
    <cellStyle name="styleSeriesDataNA 6" xfId="5757"/>
    <cellStyle name="styleSeriesDataNA 7" xfId="5758"/>
    <cellStyle name="styleSeriesDataNA 8" xfId="5759"/>
    <cellStyle name="styleSeriesDataNA 9" xfId="5760"/>
    <cellStyle name="Table Head" xfId="5761"/>
    <cellStyle name="Table Head Aligned" xfId="5762"/>
    <cellStyle name="Table Head Aligned 2" xfId="5763"/>
    <cellStyle name="Table Head Blue" xfId="5764"/>
    <cellStyle name="Table Head Green" xfId="5765"/>
    <cellStyle name="Table Head Green 2" xfId="5766"/>
    <cellStyle name="Table Head_Val_Sum_Graph" xfId="5767"/>
    <cellStyle name="Table Heading" xfId="5768"/>
    <cellStyle name="Table Heading 2" xfId="5769"/>
    <cellStyle name="Table Heading 2 2" xfId="5770"/>
    <cellStyle name="Table Heading_BALANCE.TBO.2011YEAR(v1.1)" xfId="5771"/>
    <cellStyle name="Table Text" xfId="5772"/>
    <cellStyle name="Table Title" xfId="5773"/>
    <cellStyle name="Table Units" xfId="5774"/>
    <cellStyle name="Table Units 2" xfId="5775"/>
    <cellStyle name="Table Units 2 2" xfId="5776"/>
    <cellStyle name="Table Units 3" xfId="5777"/>
    <cellStyle name="Table_Header" xfId="5778"/>
    <cellStyle name="Text" xfId="5779"/>
    <cellStyle name="Text 1" xfId="5780"/>
    <cellStyle name="Text 2" xfId="5781"/>
    <cellStyle name="Text 2 2" xfId="5782"/>
    <cellStyle name="Text 3" xfId="5783"/>
    <cellStyle name="Text Head" xfId="5784"/>
    <cellStyle name="Text Head 1" xfId="5785"/>
    <cellStyle name="Title" xfId="5786"/>
    <cellStyle name="Total" xfId="5787"/>
    <cellStyle name="Total 10" xfId="48781"/>
    <cellStyle name="Total 2" xfId="5788"/>
    <cellStyle name="Total 2 10" xfId="48782"/>
    <cellStyle name="Total 2 2" xfId="5789"/>
    <cellStyle name="Total 2 2 2" xfId="5790"/>
    <cellStyle name="Total 2 2 2 2" xfId="5791"/>
    <cellStyle name="Total 2 2 2 3" xfId="5792"/>
    <cellStyle name="Total 2 2 3" xfId="5793"/>
    <cellStyle name="Total 2 2 4" xfId="5794"/>
    <cellStyle name="Total 2 3" xfId="5795"/>
    <cellStyle name="Total 2 3 2" xfId="5796"/>
    <cellStyle name="Total 2 3 2 2" xfId="5797"/>
    <cellStyle name="Total 2 3 2 3" xfId="5798"/>
    <cellStyle name="Total 2 3 3" xfId="5799"/>
    <cellStyle name="Total 2 3 4" xfId="5800"/>
    <cellStyle name="Total 2 4" xfId="5801"/>
    <cellStyle name="Total 2 4 2" xfId="5802"/>
    <cellStyle name="Total 2 4 3" xfId="5803"/>
    <cellStyle name="Total 2 5" xfId="5804"/>
    <cellStyle name="Total 2 5 2" xfId="5805"/>
    <cellStyle name="Total 2 5 3" xfId="5806"/>
    <cellStyle name="Total 2 6" xfId="5807"/>
    <cellStyle name="Total 2 7" xfId="5808"/>
    <cellStyle name="Total 2 8" xfId="5809"/>
    <cellStyle name="Total 2 9" xfId="48783"/>
    <cellStyle name="Total 3" xfId="5810"/>
    <cellStyle name="Total 4" xfId="5811"/>
    <cellStyle name="Total 5" xfId="5812"/>
    <cellStyle name="Total 6" xfId="5813"/>
    <cellStyle name="Total 7" xfId="5814"/>
    <cellStyle name="Total 8" xfId="5815"/>
    <cellStyle name="Total 9" xfId="48784"/>
    <cellStyle name="TotalCurrency" xfId="5816"/>
    <cellStyle name="Underline_Single" xfId="5817"/>
    <cellStyle name="Unit" xfId="5818"/>
    <cellStyle name="Warning Text" xfId="5819"/>
    <cellStyle name="year" xfId="5820"/>
    <cellStyle name="year 2" xfId="5821"/>
    <cellStyle name="Акт" xfId="5822"/>
    <cellStyle name="Акт 10" xfId="5823"/>
    <cellStyle name="Акт 11" xfId="5824"/>
    <cellStyle name="Акт 12" xfId="5825"/>
    <cellStyle name="Акт 13" xfId="5826"/>
    <cellStyle name="Акт 14" xfId="5827"/>
    <cellStyle name="Акт 15" xfId="5828"/>
    <cellStyle name="Акт 16" xfId="5829"/>
    <cellStyle name="Акт 2" xfId="5830"/>
    <cellStyle name="Акт 2 10" xfId="5831"/>
    <cellStyle name="Акт 2 11" xfId="5832"/>
    <cellStyle name="Акт 2 12" xfId="5833"/>
    <cellStyle name="Акт 2 13" xfId="5834"/>
    <cellStyle name="Акт 2 14" xfId="5835"/>
    <cellStyle name="Акт 2 2" xfId="5836"/>
    <cellStyle name="Акт 2 2 10" xfId="5837"/>
    <cellStyle name="Акт 2 2 11" xfId="5838"/>
    <cellStyle name="Акт 2 2 12" xfId="5839"/>
    <cellStyle name="Акт 2 2 13" xfId="5840"/>
    <cellStyle name="Акт 2 2 2" xfId="5841"/>
    <cellStyle name="Акт 2 2 3" xfId="5842"/>
    <cellStyle name="Акт 2 2 4" xfId="5843"/>
    <cellStyle name="Акт 2 2 5" xfId="5844"/>
    <cellStyle name="Акт 2 2 6" xfId="5845"/>
    <cellStyle name="Акт 2 2 7" xfId="5846"/>
    <cellStyle name="Акт 2 2 8" xfId="5847"/>
    <cellStyle name="Акт 2 2 9" xfId="5848"/>
    <cellStyle name="Акт 2 3" xfId="5849"/>
    <cellStyle name="Акт 2 4" xfId="5850"/>
    <cellStyle name="Акт 2 5" xfId="5851"/>
    <cellStyle name="Акт 2 6" xfId="5852"/>
    <cellStyle name="Акт 2 7" xfId="5853"/>
    <cellStyle name="Акт 2 8" xfId="5854"/>
    <cellStyle name="Акт 2 9" xfId="5855"/>
    <cellStyle name="Акт 3" xfId="5856"/>
    <cellStyle name="Акт 3 10" xfId="5857"/>
    <cellStyle name="Акт 3 11" xfId="5858"/>
    <cellStyle name="Акт 3 12" xfId="5859"/>
    <cellStyle name="Акт 3 13" xfId="5860"/>
    <cellStyle name="Акт 3 14" xfId="5861"/>
    <cellStyle name="Акт 3 2" xfId="5862"/>
    <cellStyle name="Акт 3 2 10" xfId="5863"/>
    <cellStyle name="Акт 3 2 11" xfId="5864"/>
    <cellStyle name="Акт 3 2 12" xfId="5865"/>
    <cellStyle name="Акт 3 2 13" xfId="5866"/>
    <cellStyle name="Акт 3 2 2" xfId="5867"/>
    <cellStyle name="Акт 3 2 3" xfId="5868"/>
    <cellStyle name="Акт 3 2 4" xfId="5869"/>
    <cellStyle name="Акт 3 2 5" xfId="5870"/>
    <cellStyle name="Акт 3 2 6" xfId="5871"/>
    <cellStyle name="Акт 3 2 7" xfId="5872"/>
    <cellStyle name="Акт 3 2 8" xfId="5873"/>
    <cellStyle name="Акт 3 2 9" xfId="5874"/>
    <cellStyle name="Акт 3 3" xfId="5875"/>
    <cellStyle name="Акт 3 4" xfId="5876"/>
    <cellStyle name="Акт 3 5" xfId="5877"/>
    <cellStyle name="Акт 3 6" xfId="5878"/>
    <cellStyle name="Акт 3 7" xfId="5879"/>
    <cellStyle name="Акт 3 8" xfId="5880"/>
    <cellStyle name="Акт 3 9" xfId="5881"/>
    <cellStyle name="Акт 4" xfId="5882"/>
    <cellStyle name="Акт 4 10" xfId="5883"/>
    <cellStyle name="Акт 4 11" xfId="5884"/>
    <cellStyle name="Акт 4 12" xfId="5885"/>
    <cellStyle name="Акт 4 13" xfId="5886"/>
    <cellStyle name="Акт 4 2" xfId="5887"/>
    <cellStyle name="Акт 4 3" xfId="5888"/>
    <cellStyle name="Акт 4 4" xfId="5889"/>
    <cellStyle name="Акт 4 5" xfId="5890"/>
    <cellStyle name="Акт 4 6" xfId="5891"/>
    <cellStyle name="Акт 4 7" xfId="5892"/>
    <cellStyle name="Акт 4 8" xfId="5893"/>
    <cellStyle name="Акт 4 9" xfId="5894"/>
    <cellStyle name="Акт 5" xfId="5895"/>
    <cellStyle name="Акт 6" xfId="5896"/>
    <cellStyle name="Акт 7" xfId="5897"/>
    <cellStyle name="Акт 8" xfId="5898"/>
    <cellStyle name="Акт 9" xfId="5899"/>
    <cellStyle name="АктМТСН" xfId="5900"/>
    <cellStyle name="Акцент1 10" xfId="5901"/>
    <cellStyle name="Акцент1 11" xfId="5902"/>
    <cellStyle name="Акцент1 2" xfId="5903"/>
    <cellStyle name="Акцент1 2 2" xfId="5904"/>
    <cellStyle name="Акцент1 2 3" xfId="5905"/>
    <cellStyle name="Акцент1 2 3 2" xfId="5906"/>
    <cellStyle name="Акцент1 2 3 2 2" xfId="5907"/>
    <cellStyle name="Акцент1 2 3 2 3" xfId="5908"/>
    <cellStyle name="Акцент1 2 3 3" xfId="5909"/>
    <cellStyle name="Акцент1 2 3 4" xfId="5910"/>
    <cellStyle name="Акцент1 2 3 5" xfId="5911"/>
    <cellStyle name="Акцент1 2 4" xfId="5912"/>
    <cellStyle name="Акцент1 2 4 2" xfId="5913"/>
    <cellStyle name="Акцент1 2 4 3" xfId="5914"/>
    <cellStyle name="Акцент1 2 5" xfId="5915"/>
    <cellStyle name="Акцент1 3" xfId="5916"/>
    <cellStyle name="Акцент1 3 2" xfId="5917"/>
    <cellStyle name="Акцент1 4" xfId="5918"/>
    <cellStyle name="Акцент1 4 2" xfId="5919"/>
    <cellStyle name="Акцент1 5" xfId="5920"/>
    <cellStyle name="Акцент1 5 2" xfId="5921"/>
    <cellStyle name="Акцент1 6" xfId="5922"/>
    <cellStyle name="Акцент1 6 2" xfId="5923"/>
    <cellStyle name="Акцент1 7" xfId="5924"/>
    <cellStyle name="Акцент1 7 2" xfId="5925"/>
    <cellStyle name="Акцент1 8" xfId="5926"/>
    <cellStyle name="Акцент1 8 2" xfId="5927"/>
    <cellStyle name="Акцент1 9" xfId="5928"/>
    <cellStyle name="Акцент1 9 2" xfId="5929"/>
    <cellStyle name="Акцент2 10" xfId="5930"/>
    <cellStyle name="Акцент2 11" xfId="5931"/>
    <cellStyle name="Акцент2 2" xfId="5932"/>
    <cellStyle name="Акцент2 2 2" xfId="5933"/>
    <cellStyle name="Акцент2 2 3" xfId="5934"/>
    <cellStyle name="Акцент2 2 3 2" xfId="5935"/>
    <cellStyle name="Акцент2 2 3 2 2" xfId="5936"/>
    <cellStyle name="Акцент2 2 3 2 3" xfId="5937"/>
    <cellStyle name="Акцент2 2 3 3" xfId="5938"/>
    <cellStyle name="Акцент2 2 3 4" xfId="5939"/>
    <cellStyle name="Акцент2 2 3 5" xfId="5940"/>
    <cellStyle name="Акцент2 2 4" xfId="5941"/>
    <cellStyle name="Акцент2 2 4 2" xfId="5942"/>
    <cellStyle name="Акцент2 2 4 3" xfId="5943"/>
    <cellStyle name="Акцент2 2 5" xfId="5944"/>
    <cellStyle name="Акцент2 3" xfId="5945"/>
    <cellStyle name="Акцент2 3 2" xfId="5946"/>
    <cellStyle name="Акцент2 4" xfId="5947"/>
    <cellStyle name="Акцент2 4 2" xfId="5948"/>
    <cellStyle name="Акцент2 5" xfId="5949"/>
    <cellStyle name="Акцент2 5 2" xfId="5950"/>
    <cellStyle name="Акцент2 6" xfId="5951"/>
    <cellStyle name="Акцент2 6 2" xfId="5952"/>
    <cellStyle name="Акцент2 7" xfId="5953"/>
    <cellStyle name="Акцент2 7 2" xfId="5954"/>
    <cellStyle name="Акцент2 8" xfId="5955"/>
    <cellStyle name="Акцент2 8 2" xfId="5956"/>
    <cellStyle name="Акцент2 9" xfId="5957"/>
    <cellStyle name="Акцент2 9 2" xfId="5958"/>
    <cellStyle name="Акцент3 10" xfId="5959"/>
    <cellStyle name="Акцент3 11" xfId="5960"/>
    <cellStyle name="Акцент3 2" xfId="5961"/>
    <cellStyle name="Акцент3 2 2" xfId="5962"/>
    <cellStyle name="Акцент3 2 3" xfId="5963"/>
    <cellStyle name="Акцент3 2 3 2" xfId="5964"/>
    <cellStyle name="Акцент3 2 3 2 2" xfId="5965"/>
    <cellStyle name="Акцент3 2 3 2 3" xfId="5966"/>
    <cellStyle name="Акцент3 2 3 3" xfId="5967"/>
    <cellStyle name="Акцент3 2 3 4" xfId="5968"/>
    <cellStyle name="Акцент3 2 3 5" xfId="5969"/>
    <cellStyle name="Акцент3 2 4" xfId="5970"/>
    <cellStyle name="Акцент3 2 4 2" xfId="5971"/>
    <cellStyle name="Акцент3 2 4 3" xfId="5972"/>
    <cellStyle name="Акцент3 2 5" xfId="5973"/>
    <cellStyle name="Акцент3 3" xfId="5974"/>
    <cellStyle name="Акцент3 3 2" xfId="5975"/>
    <cellStyle name="Акцент3 4" xfId="5976"/>
    <cellStyle name="Акцент3 4 2" xfId="5977"/>
    <cellStyle name="Акцент3 5" xfId="5978"/>
    <cellStyle name="Акцент3 5 2" xfId="5979"/>
    <cellStyle name="Акцент3 6" xfId="5980"/>
    <cellStyle name="Акцент3 6 2" xfId="5981"/>
    <cellStyle name="Акцент3 7" xfId="5982"/>
    <cellStyle name="Акцент3 7 2" xfId="5983"/>
    <cellStyle name="Акцент3 8" xfId="5984"/>
    <cellStyle name="Акцент3 8 2" xfId="5985"/>
    <cellStyle name="Акцент3 9" xfId="5986"/>
    <cellStyle name="Акцент3 9 2" xfId="5987"/>
    <cellStyle name="Акцент4 10" xfId="5988"/>
    <cellStyle name="Акцент4 11" xfId="5989"/>
    <cellStyle name="Акцент4 2" xfId="5990"/>
    <cellStyle name="Акцент4 2 2" xfId="5991"/>
    <cellStyle name="Акцент4 2 3" xfId="5992"/>
    <cellStyle name="Акцент4 2 3 2" xfId="5993"/>
    <cellStyle name="Акцент4 2 3 2 2" xfId="5994"/>
    <cellStyle name="Акцент4 2 3 2 3" xfId="5995"/>
    <cellStyle name="Акцент4 2 3 3" xfId="5996"/>
    <cellStyle name="Акцент4 2 3 4" xfId="5997"/>
    <cellStyle name="Акцент4 2 3 5" xfId="5998"/>
    <cellStyle name="Акцент4 2 4" xfId="5999"/>
    <cellStyle name="Акцент4 2 4 2" xfId="6000"/>
    <cellStyle name="Акцент4 2 4 3" xfId="6001"/>
    <cellStyle name="Акцент4 2 5" xfId="6002"/>
    <cellStyle name="Акцент4 3" xfId="6003"/>
    <cellStyle name="Акцент4 3 2" xfId="6004"/>
    <cellStyle name="Акцент4 4" xfId="6005"/>
    <cellStyle name="Акцент4 4 2" xfId="6006"/>
    <cellStyle name="Акцент4 5" xfId="6007"/>
    <cellStyle name="Акцент4 5 2" xfId="6008"/>
    <cellStyle name="Акцент4 6" xfId="6009"/>
    <cellStyle name="Акцент4 6 2" xfId="6010"/>
    <cellStyle name="Акцент4 7" xfId="6011"/>
    <cellStyle name="Акцент4 7 2" xfId="6012"/>
    <cellStyle name="Акцент4 8" xfId="6013"/>
    <cellStyle name="Акцент4 8 2" xfId="6014"/>
    <cellStyle name="Акцент4 9" xfId="6015"/>
    <cellStyle name="Акцент4 9 2" xfId="6016"/>
    <cellStyle name="Акцент5 10" xfId="6017"/>
    <cellStyle name="Акцент5 11" xfId="6018"/>
    <cellStyle name="Акцент5 2" xfId="6019"/>
    <cellStyle name="Акцент5 2 2" xfId="6020"/>
    <cellStyle name="Акцент5 2 3" xfId="6021"/>
    <cellStyle name="Акцент5 2 3 2" xfId="6022"/>
    <cellStyle name="Акцент5 2 3 2 2" xfId="6023"/>
    <cellStyle name="Акцент5 2 3 2 3" xfId="6024"/>
    <cellStyle name="Акцент5 2 3 3" xfId="6025"/>
    <cellStyle name="Акцент5 2 3 4" xfId="6026"/>
    <cellStyle name="Акцент5 2 3 5" xfId="6027"/>
    <cellStyle name="Акцент5 2 4" xfId="6028"/>
    <cellStyle name="Акцент5 2 4 2" xfId="6029"/>
    <cellStyle name="Акцент5 2 4 3" xfId="6030"/>
    <cellStyle name="Акцент5 2 5" xfId="6031"/>
    <cellStyle name="Акцент5 3" xfId="6032"/>
    <cellStyle name="Акцент5 3 2" xfId="6033"/>
    <cellStyle name="Акцент5 4" xfId="6034"/>
    <cellStyle name="Акцент5 4 2" xfId="6035"/>
    <cellStyle name="Акцент5 5" xfId="6036"/>
    <cellStyle name="Акцент5 5 2" xfId="6037"/>
    <cellStyle name="Акцент5 6" xfId="6038"/>
    <cellStyle name="Акцент5 6 2" xfId="6039"/>
    <cellStyle name="Акцент5 7" xfId="6040"/>
    <cellStyle name="Акцент5 7 2" xfId="6041"/>
    <cellStyle name="Акцент5 8" xfId="6042"/>
    <cellStyle name="Акцент5 8 2" xfId="6043"/>
    <cellStyle name="Акцент5 9" xfId="6044"/>
    <cellStyle name="Акцент5 9 2" xfId="6045"/>
    <cellStyle name="Акцент6 10" xfId="6046"/>
    <cellStyle name="Акцент6 11" xfId="6047"/>
    <cellStyle name="Акцент6 2" xfId="6048"/>
    <cellStyle name="Акцент6 2 2" xfId="6049"/>
    <cellStyle name="Акцент6 2 3" xfId="6050"/>
    <cellStyle name="Акцент6 2 3 2" xfId="6051"/>
    <cellStyle name="Акцент6 2 3 2 2" xfId="6052"/>
    <cellStyle name="Акцент6 2 3 2 3" xfId="6053"/>
    <cellStyle name="Акцент6 2 3 3" xfId="6054"/>
    <cellStyle name="Акцент6 2 3 4" xfId="6055"/>
    <cellStyle name="Акцент6 2 3 5" xfId="6056"/>
    <cellStyle name="Акцент6 2 4" xfId="6057"/>
    <cellStyle name="Акцент6 2 4 2" xfId="6058"/>
    <cellStyle name="Акцент6 2 4 3" xfId="6059"/>
    <cellStyle name="Акцент6 2 5" xfId="6060"/>
    <cellStyle name="Акцент6 3" xfId="6061"/>
    <cellStyle name="Акцент6 3 2" xfId="6062"/>
    <cellStyle name="Акцент6 4" xfId="6063"/>
    <cellStyle name="Акцент6 4 2" xfId="6064"/>
    <cellStyle name="Акцент6 5" xfId="6065"/>
    <cellStyle name="Акцент6 5 2" xfId="6066"/>
    <cellStyle name="Акцент6 6" xfId="6067"/>
    <cellStyle name="Акцент6 6 2" xfId="6068"/>
    <cellStyle name="Акцент6 7" xfId="6069"/>
    <cellStyle name="Акцент6 7 2" xfId="6070"/>
    <cellStyle name="Акцент6 8" xfId="6071"/>
    <cellStyle name="Акцент6 8 2" xfId="6072"/>
    <cellStyle name="Акцент6 9" xfId="6073"/>
    <cellStyle name="Акцент6 9 2" xfId="6074"/>
    <cellStyle name="Беззащитный" xfId="6075"/>
    <cellStyle name="Беззащитный 2" xfId="6076"/>
    <cellStyle name="Беззащитный 3" xfId="6077"/>
    <cellStyle name="Беззащитный 4" xfId="6078"/>
    <cellStyle name="Беззащитный 5" xfId="6079"/>
    <cellStyle name="Ввод  10" xfId="6080"/>
    <cellStyle name="Ввод  10 10" xfId="48785"/>
    <cellStyle name="Ввод  10 2" xfId="6081"/>
    <cellStyle name="Ввод  10 2 2" xfId="6082"/>
    <cellStyle name="Ввод  10 2 2 2" xfId="6083"/>
    <cellStyle name="Ввод  10 2 2 3" xfId="6084"/>
    <cellStyle name="Ввод  10 2 3" xfId="6085"/>
    <cellStyle name="Ввод  10 2 4" xfId="6086"/>
    <cellStyle name="Ввод  10 3" xfId="6087"/>
    <cellStyle name="Ввод  10 3 2" xfId="6088"/>
    <cellStyle name="Ввод  10 3 2 2" xfId="6089"/>
    <cellStyle name="Ввод  10 3 2 3" xfId="6090"/>
    <cellStyle name="Ввод  10 3 3" xfId="6091"/>
    <cellStyle name="Ввод  10 3 4" xfId="6092"/>
    <cellStyle name="Ввод  10 4" xfId="6093"/>
    <cellStyle name="Ввод  10 4 2" xfId="6094"/>
    <cellStyle name="Ввод  10 4 3" xfId="6095"/>
    <cellStyle name="Ввод  10 5" xfId="6096"/>
    <cellStyle name="Ввод  10 5 2" xfId="6097"/>
    <cellStyle name="Ввод  10 5 3" xfId="6098"/>
    <cellStyle name="Ввод  10 6" xfId="6099"/>
    <cellStyle name="Ввод  10 7" xfId="6100"/>
    <cellStyle name="Ввод  10 8" xfId="6101"/>
    <cellStyle name="Ввод  10 9" xfId="48786"/>
    <cellStyle name="Ввод  11" xfId="6102"/>
    <cellStyle name="Ввод  11 2" xfId="6103"/>
    <cellStyle name="Ввод  11 2 2" xfId="6104"/>
    <cellStyle name="Ввод  11 2 3" xfId="6105"/>
    <cellStyle name="Ввод  11 3" xfId="6106"/>
    <cellStyle name="Ввод  11 4" xfId="6107"/>
    <cellStyle name="Ввод  2" xfId="6108"/>
    <cellStyle name="Ввод  2 10" xfId="6109"/>
    <cellStyle name="Ввод  2 11" xfId="6110"/>
    <cellStyle name="Ввод  2 12" xfId="48787"/>
    <cellStyle name="Ввод  2 13" xfId="48788"/>
    <cellStyle name="Ввод  2 2" xfId="6111"/>
    <cellStyle name="Ввод  2 2 10" xfId="48789"/>
    <cellStyle name="Ввод  2 2 2" xfId="6112"/>
    <cellStyle name="Ввод  2 2 2 2" xfId="6113"/>
    <cellStyle name="Ввод  2 2 2 2 2" xfId="6114"/>
    <cellStyle name="Ввод  2 2 2 2 3" xfId="6115"/>
    <cellStyle name="Ввод  2 2 2 3" xfId="6116"/>
    <cellStyle name="Ввод  2 2 2 4" xfId="6117"/>
    <cellStyle name="Ввод  2 2 3" xfId="6118"/>
    <cellStyle name="Ввод  2 2 3 2" xfId="6119"/>
    <cellStyle name="Ввод  2 2 3 2 2" xfId="6120"/>
    <cellStyle name="Ввод  2 2 3 2 3" xfId="6121"/>
    <cellStyle name="Ввод  2 2 3 3" xfId="6122"/>
    <cellStyle name="Ввод  2 2 3 4" xfId="6123"/>
    <cellStyle name="Ввод  2 2 4" xfId="6124"/>
    <cellStyle name="Ввод  2 2 4 2" xfId="6125"/>
    <cellStyle name="Ввод  2 2 4 3" xfId="6126"/>
    <cellStyle name="Ввод  2 2 5" xfId="6127"/>
    <cellStyle name="Ввод  2 2 5 2" xfId="6128"/>
    <cellStyle name="Ввод  2 2 5 3" xfId="6129"/>
    <cellStyle name="Ввод  2 2 6" xfId="6130"/>
    <cellStyle name="Ввод  2 2 7" xfId="6131"/>
    <cellStyle name="Ввод  2 2 8" xfId="6132"/>
    <cellStyle name="Ввод  2 2 9" xfId="48790"/>
    <cellStyle name="Ввод  2 3" xfId="6133"/>
    <cellStyle name="Ввод  2 3 10" xfId="6134"/>
    <cellStyle name="Ввод  2 3 11" xfId="48791"/>
    <cellStyle name="Ввод  2 3 2" xfId="6135"/>
    <cellStyle name="Ввод  2 3 2 2" xfId="6136"/>
    <cellStyle name="Ввод  2 3 2 2 2" xfId="6137"/>
    <cellStyle name="Ввод  2 3 2 2 2 2" xfId="6138"/>
    <cellStyle name="Ввод  2 3 2 2 2 3" xfId="6139"/>
    <cellStyle name="Ввод  2 3 2 2 3" xfId="6140"/>
    <cellStyle name="Ввод  2 3 2 2 4" xfId="6141"/>
    <cellStyle name="Ввод  2 3 2 2 5" xfId="6142"/>
    <cellStyle name="Ввод  2 3 2 3" xfId="6143"/>
    <cellStyle name="Ввод  2 3 2 3 2" xfId="6144"/>
    <cellStyle name="Ввод  2 3 2 3 2 2" xfId="6145"/>
    <cellStyle name="Ввод  2 3 2 3 2 3" xfId="6146"/>
    <cellStyle name="Ввод  2 3 2 3 3" xfId="6147"/>
    <cellStyle name="Ввод  2 3 2 3 4" xfId="6148"/>
    <cellStyle name="Ввод  2 3 2 4" xfId="6149"/>
    <cellStyle name="Ввод  2 3 2 4 2" xfId="6150"/>
    <cellStyle name="Ввод  2 3 2 4 3" xfId="6151"/>
    <cellStyle name="Ввод  2 3 2 5" xfId="6152"/>
    <cellStyle name="Ввод  2 3 2 5 2" xfId="6153"/>
    <cellStyle name="Ввод  2 3 2 5 3" xfId="6154"/>
    <cellStyle name="Ввод  2 3 2 6" xfId="6155"/>
    <cellStyle name="Ввод  2 3 2 7" xfId="6156"/>
    <cellStyle name="Ввод  2 3 2 8" xfId="6157"/>
    <cellStyle name="Ввод  2 3 2 9" xfId="48792"/>
    <cellStyle name="Ввод  2 3 3" xfId="6158"/>
    <cellStyle name="Ввод  2 3 3 2" xfId="6159"/>
    <cellStyle name="Ввод  2 3 3 2 2" xfId="6160"/>
    <cellStyle name="Ввод  2 3 3 2 3" xfId="6161"/>
    <cellStyle name="Ввод  2 3 3 3" xfId="6162"/>
    <cellStyle name="Ввод  2 3 3 4" xfId="6163"/>
    <cellStyle name="Ввод  2 3 3 5" xfId="6164"/>
    <cellStyle name="Ввод  2 3 3 6" xfId="48793"/>
    <cellStyle name="Ввод  2 3 4" xfId="6165"/>
    <cellStyle name="Ввод  2 3 4 2" xfId="6166"/>
    <cellStyle name="Ввод  2 3 4 2 2" xfId="6167"/>
    <cellStyle name="Ввод  2 3 4 2 3" xfId="6168"/>
    <cellStyle name="Ввод  2 3 4 3" xfId="6169"/>
    <cellStyle name="Ввод  2 3 4 4" xfId="6170"/>
    <cellStyle name="Ввод  2 3 4 5" xfId="6171"/>
    <cellStyle name="Ввод  2 3 4 6" xfId="48794"/>
    <cellStyle name="Ввод  2 3 5" xfId="6172"/>
    <cellStyle name="Ввод  2 3 5 2" xfId="6173"/>
    <cellStyle name="Ввод  2 3 5 2 2" xfId="6174"/>
    <cellStyle name="Ввод  2 3 5 2 3" xfId="6175"/>
    <cellStyle name="Ввод  2 3 5 3" xfId="6176"/>
    <cellStyle name="Ввод  2 3 5 4" xfId="6177"/>
    <cellStyle name="Ввод  2 3 5 5" xfId="6178"/>
    <cellStyle name="Ввод  2 3 5 6" xfId="48795"/>
    <cellStyle name="Ввод  2 3 6" xfId="6179"/>
    <cellStyle name="Ввод  2 3 6 2" xfId="6180"/>
    <cellStyle name="Ввод  2 3 6 3" xfId="6181"/>
    <cellStyle name="Ввод  2 3 7" xfId="6182"/>
    <cellStyle name="Ввод  2 3 7 2" xfId="6183"/>
    <cellStyle name="Ввод  2 3 7 3" xfId="6184"/>
    <cellStyle name="Ввод  2 3 8" xfId="6185"/>
    <cellStyle name="Ввод  2 3 9" xfId="6186"/>
    <cellStyle name="Ввод  2 4" xfId="6187"/>
    <cellStyle name="Ввод  2 4 2" xfId="6188"/>
    <cellStyle name="Ввод  2 4 2 2" xfId="6189"/>
    <cellStyle name="Ввод  2 4 2 2 2" xfId="6190"/>
    <cellStyle name="Ввод  2 4 2 2 3" xfId="6191"/>
    <cellStyle name="Ввод  2 4 2 3" xfId="6192"/>
    <cellStyle name="Ввод  2 4 2 4" xfId="6193"/>
    <cellStyle name="Ввод  2 4 2 5" xfId="6194"/>
    <cellStyle name="Ввод  2 4 2 6" xfId="48796"/>
    <cellStyle name="Ввод  2 4 3" xfId="6195"/>
    <cellStyle name="Ввод  2 4 3 2" xfId="6196"/>
    <cellStyle name="Ввод  2 4 3 2 2" xfId="6197"/>
    <cellStyle name="Ввод  2 4 3 2 3" xfId="6198"/>
    <cellStyle name="Ввод  2 4 3 3" xfId="6199"/>
    <cellStyle name="Ввод  2 4 3 4" xfId="6200"/>
    <cellStyle name="Ввод  2 4 3 5" xfId="6201"/>
    <cellStyle name="Ввод  2 4 3 6" xfId="48797"/>
    <cellStyle name="Ввод  2 4 4" xfId="6202"/>
    <cellStyle name="Ввод  2 4 4 2" xfId="6203"/>
    <cellStyle name="Ввод  2 4 4 3" xfId="6204"/>
    <cellStyle name="Ввод  2 4 5" xfId="6205"/>
    <cellStyle name="Ввод  2 4 5 2" xfId="6206"/>
    <cellStyle name="Ввод  2 4 5 3" xfId="6207"/>
    <cellStyle name="Ввод  2 4 6" xfId="6208"/>
    <cellStyle name="Ввод  2 4 7" xfId="6209"/>
    <cellStyle name="Ввод  2 4 8" xfId="6210"/>
    <cellStyle name="Ввод  2 4 9" xfId="48798"/>
    <cellStyle name="Ввод  2 5" xfId="6211"/>
    <cellStyle name="Ввод  2 5 2" xfId="6212"/>
    <cellStyle name="Ввод  2 5 2 2" xfId="6213"/>
    <cellStyle name="Ввод  2 5 2 2 2" xfId="6214"/>
    <cellStyle name="Ввод  2 5 2 2 3" xfId="6215"/>
    <cellStyle name="Ввод  2 5 2 3" xfId="6216"/>
    <cellStyle name="Ввод  2 5 2 4" xfId="6217"/>
    <cellStyle name="Ввод  2 5 3" xfId="6218"/>
    <cellStyle name="Ввод  2 5 3 2" xfId="6219"/>
    <cellStyle name="Ввод  2 5 3 2 2" xfId="6220"/>
    <cellStyle name="Ввод  2 5 3 2 3" xfId="6221"/>
    <cellStyle name="Ввод  2 5 3 3" xfId="6222"/>
    <cellStyle name="Ввод  2 5 3 4" xfId="6223"/>
    <cellStyle name="Ввод  2 5 4" xfId="6224"/>
    <cellStyle name="Ввод  2 5 4 2" xfId="6225"/>
    <cellStyle name="Ввод  2 5 4 3" xfId="6226"/>
    <cellStyle name="Ввод  2 5 5" xfId="6227"/>
    <cellStyle name="Ввод  2 5 5 2" xfId="6228"/>
    <cellStyle name="Ввод  2 5 5 3" xfId="6229"/>
    <cellStyle name="Ввод  2 5 6" xfId="6230"/>
    <cellStyle name="Ввод  2 5 7" xfId="6231"/>
    <cellStyle name="Ввод  2 6" xfId="6232"/>
    <cellStyle name="Ввод  2 6 2" xfId="6233"/>
    <cellStyle name="Ввод  2 6 2 2" xfId="6234"/>
    <cellStyle name="Ввод  2 6 2 3" xfId="6235"/>
    <cellStyle name="Ввод  2 6 3" xfId="6236"/>
    <cellStyle name="Ввод  2 6 4" xfId="6237"/>
    <cellStyle name="Ввод  2 7" xfId="6238"/>
    <cellStyle name="Ввод  2 7 2" xfId="6239"/>
    <cellStyle name="Ввод  2 7 3" xfId="6240"/>
    <cellStyle name="Ввод  2 8" xfId="6241"/>
    <cellStyle name="Ввод  2 8 2" xfId="6242"/>
    <cellStyle name="Ввод  2 8 3" xfId="6243"/>
    <cellStyle name="Ввод  2 9" xfId="6244"/>
    <cellStyle name="Ввод  2_46EE.2011(v1.0)" xfId="6245"/>
    <cellStyle name="Ввод  3" xfId="6246"/>
    <cellStyle name="Ввод  3 10" xfId="48799"/>
    <cellStyle name="Ввод  3 11" xfId="48800"/>
    <cellStyle name="Ввод  3 2" xfId="6247"/>
    <cellStyle name="Ввод  3 2 10" xfId="48801"/>
    <cellStyle name="Ввод  3 2 2" xfId="6248"/>
    <cellStyle name="Ввод  3 2 2 2" xfId="6249"/>
    <cellStyle name="Ввод  3 2 2 2 2" xfId="6250"/>
    <cellStyle name="Ввод  3 2 2 2 3" xfId="6251"/>
    <cellStyle name="Ввод  3 2 2 3" xfId="6252"/>
    <cellStyle name="Ввод  3 2 2 4" xfId="6253"/>
    <cellStyle name="Ввод  3 2 3" xfId="6254"/>
    <cellStyle name="Ввод  3 2 3 2" xfId="6255"/>
    <cellStyle name="Ввод  3 2 3 2 2" xfId="6256"/>
    <cellStyle name="Ввод  3 2 3 2 3" xfId="6257"/>
    <cellStyle name="Ввод  3 2 3 3" xfId="6258"/>
    <cellStyle name="Ввод  3 2 3 4" xfId="6259"/>
    <cellStyle name="Ввод  3 2 4" xfId="6260"/>
    <cellStyle name="Ввод  3 2 4 2" xfId="6261"/>
    <cellStyle name="Ввод  3 2 4 3" xfId="6262"/>
    <cellStyle name="Ввод  3 2 5" xfId="6263"/>
    <cellStyle name="Ввод  3 2 5 2" xfId="6264"/>
    <cellStyle name="Ввод  3 2 5 3" xfId="6265"/>
    <cellStyle name="Ввод  3 2 6" xfId="6266"/>
    <cellStyle name="Ввод  3 2 7" xfId="6267"/>
    <cellStyle name="Ввод  3 2 8" xfId="6268"/>
    <cellStyle name="Ввод  3 2 9" xfId="48802"/>
    <cellStyle name="Ввод  3 3" xfId="6269"/>
    <cellStyle name="Ввод  3 3 2" xfId="6270"/>
    <cellStyle name="Ввод  3 3 2 2" xfId="6271"/>
    <cellStyle name="Ввод  3 3 2 3" xfId="6272"/>
    <cellStyle name="Ввод  3 3 3" xfId="6273"/>
    <cellStyle name="Ввод  3 3 4" xfId="6274"/>
    <cellStyle name="Ввод  3 4" xfId="6275"/>
    <cellStyle name="Ввод  3 4 2" xfId="6276"/>
    <cellStyle name="Ввод  3 4 2 2" xfId="6277"/>
    <cellStyle name="Ввод  3 4 2 3" xfId="6278"/>
    <cellStyle name="Ввод  3 4 3" xfId="6279"/>
    <cellStyle name="Ввод  3 4 4" xfId="6280"/>
    <cellStyle name="Ввод  3 5" xfId="6281"/>
    <cellStyle name="Ввод  3 5 2" xfId="6282"/>
    <cellStyle name="Ввод  3 5 3" xfId="6283"/>
    <cellStyle name="Ввод  3 6" xfId="6284"/>
    <cellStyle name="Ввод  3 6 2" xfId="6285"/>
    <cellStyle name="Ввод  3 6 3" xfId="6286"/>
    <cellStyle name="Ввод  3 7" xfId="6287"/>
    <cellStyle name="Ввод  3 8" xfId="6288"/>
    <cellStyle name="Ввод  3 9" xfId="6289"/>
    <cellStyle name="Ввод  3_46EE.2011(v1.0)" xfId="6290"/>
    <cellStyle name="Ввод  4" xfId="6291"/>
    <cellStyle name="Ввод  4 10" xfId="48803"/>
    <cellStyle name="Ввод  4 11" xfId="48804"/>
    <cellStyle name="Ввод  4 2" xfId="6292"/>
    <cellStyle name="Ввод  4 2 10" xfId="48805"/>
    <cellStyle name="Ввод  4 2 2" xfId="6293"/>
    <cellStyle name="Ввод  4 2 2 2" xfId="6294"/>
    <cellStyle name="Ввод  4 2 2 2 2" xfId="6295"/>
    <cellStyle name="Ввод  4 2 2 2 3" xfId="6296"/>
    <cellStyle name="Ввод  4 2 2 3" xfId="6297"/>
    <cellStyle name="Ввод  4 2 2 4" xfId="6298"/>
    <cellStyle name="Ввод  4 2 3" xfId="6299"/>
    <cellStyle name="Ввод  4 2 3 2" xfId="6300"/>
    <cellStyle name="Ввод  4 2 3 2 2" xfId="6301"/>
    <cellStyle name="Ввод  4 2 3 2 3" xfId="6302"/>
    <cellStyle name="Ввод  4 2 3 3" xfId="6303"/>
    <cellStyle name="Ввод  4 2 3 4" xfId="6304"/>
    <cellStyle name="Ввод  4 2 4" xfId="6305"/>
    <cellStyle name="Ввод  4 2 4 2" xfId="6306"/>
    <cellStyle name="Ввод  4 2 4 3" xfId="6307"/>
    <cellStyle name="Ввод  4 2 5" xfId="6308"/>
    <cellStyle name="Ввод  4 2 5 2" xfId="6309"/>
    <cellStyle name="Ввод  4 2 5 3" xfId="6310"/>
    <cellStyle name="Ввод  4 2 6" xfId="6311"/>
    <cellStyle name="Ввод  4 2 7" xfId="6312"/>
    <cellStyle name="Ввод  4 2 8" xfId="6313"/>
    <cellStyle name="Ввод  4 2 9" xfId="48806"/>
    <cellStyle name="Ввод  4 3" xfId="6314"/>
    <cellStyle name="Ввод  4 3 2" xfId="6315"/>
    <cellStyle name="Ввод  4 3 2 2" xfId="6316"/>
    <cellStyle name="Ввод  4 3 2 3" xfId="6317"/>
    <cellStyle name="Ввод  4 3 3" xfId="6318"/>
    <cellStyle name="Ввод  4 3 4" xfId="6319"/>
    <cellStyle name="Ввод  4 4" xfId="6320"/>
    <cellStyle name="Ввод  4 4 2" xfId="6321"/>
    <cellStyle name="Ввод  4 4 2 2" xfId="6322"/>
    <cellStyle name="Ввод  4 4 2 3" xfId="6323"/>
    <cellStyle name="Ввод  4 4 3" xfId="6324"/>
    <cellStyle name="Ввод  4 4 4" xfId="6325"/>
    <cellStyle name="Ввод  4 5" xfId="6326"/>
    <cellStyle name="Ввод  4 5 2" xfId="6327"/>
    <cellStyle name="Ввод  4 5 3" xfId="6328"/>
    <cellStyle name="Ввод  4 6" xfId="6329"/>
    <cellStyle name="Ввод  4 6 2" xfId="6330"/>
    <cellStyle name="Ввод  4 6 3" xfId="6331"/>
    <cellStyle name="Ввод  4 7" xfId="6332"/>
    <cellStyle name="Ввод  4 8" xfId="6333"/>
    <cellStyle name="Ввод  4 9" xfId="6334"/>
    <cellStyle name="Ввод  4_46EE.2011(v1.0)" xfId="6335"/>
    <cellStyle name="Ввод  5" xfId="6336"/>
    <cellStyle name="Ввод  5 10" xfId="48807"/>
    <cellStyle name="Ввод  5 11" xfId="48808"/>
    <cellStyle name="Ввод  5 2" xfId="6337"/>
    <cellStyle name="Ввод  5 2 10" xfId="48809"/>
    <cellStyle name="Ввод  5 2 2" xfId="6338"/>
    <cellStyle name="Ввод  5 2 2 2" xfId="6339"/>
    <cellStyle name="Ввод  5 2 2 2 2" xfId="6340"/>
    <cellStyle name="Ввод  5 2 2 2 3" xfId="6341"/>
    <cellStyle name="Ввод  5 2 2 3" xfId="6342"/>
    <cellStyle name="Ввод  5 2 2 4" xfId="6343"/>
    <cellStyle name="Ввод  5 2 3" xfId="6344"/>
    <cellStyle name="Ввод  5 2 3 2" xfId="6345"/>
    <cellStyle name="Ввод  5 2 3 2 2" xfId="6346"/>
    <cellStyle name="Ввод  5 2 3 2 3" xfId="6347"/>
    <cellStyle name="Ввод  5 2 3 3" xfId="6348"/>
    <cellStyle name="Ввод  5 2 3 4" xfId="6349"/>
    <cellStyle name="Ввод  5 2 4" xfId="6350"/>
    <cellStyle name="Ввод  5 2 4 2" xfId="6351"/>
    <cellStyle name="Ввод  5 2 4 3" xfId="6352"/>
    <cellStyle name="Ввод  5 2 5" xfId="6353"/>
    <cellStyle name="Ввод  5 2 5 2" xfId="6354"/>
    <cellStyle name="Ввод  5 2 5 3" xfId="6355"/>
    <cellStyle name="Ввод  5 2 6" xfId="6356"/>
    <cellStyle name="Ввод  5 2 7" xfId="6357"/>
    <cellStyle name="Ввод  5 2 8" xfId="6358"/>
    <cellStyle name="Ввод  5 2 9" xfId="48810"/>
    <cellStyle name="Ввод  5 3" xfId="6359"/>
    <cellStyle name="Ввод  5 3 2" xfId="6360"/>
    <cellStyle name="Ввод  5 3 2 2" xfId="6361"/>
    <cellStyle name="Ввод  5 3 2 3" xfId="6362"/>
    <cellStyle name="Ввод  5 3 3" xfId="6363"/>
    <cellStyle name="Ввод  5 3 4" xfId="6364"/>
    <cellStyle name="Ввод  5 4" xfId="6365"/>
    <cellStyle name="Ввод  5 4 2" xfId="6366"/>
    <cellStyle name="Ввод  5 4 2 2" xfId="6367"/>
    <cellStyle name="Ввод  5 4 2 3" xfId="6368"/>
    <cellStyle name="Ввод  5 4 3" xfId="6369"/>
    <cellStyle name="Ввод  5 4 4" xfId="6370"/>
    <cellStyle name="Ввод  5 5" xfId="6371"/>
    <cellStyle name="Ввод  5 5 2" xfId="6372"/>
    <cellStyle name="Ввод  5 5 3" xfId="6373"/>
    <cellStyle name="Ввод  5 6" xfId="6374"/>
    <cellStyle name="Ввод  5 6 2" xfId="6375"/>
    <cellStyle name="Ввод  5 6 3" xfId="6376"/>
    <cellStyle name="Ввод  5 7" xfId="6377"/>
    <cellStyle name="Ввод  5 8" xfId="6378"/>
    <cellStyle name="Ввод  5 9" xfId="6379"/>
    <cellStyle name="Ввод  5_46EE.2011(v1.0)" xfId="6380"/>
    <cellStyle name="Ввод  6" xfId="6381"/>
    <cellStyle name="Ввод  6 10" xfId="48811"/>
    <cellStyle name="Ввод  6 11" xfId="48812"/>
    <cellStyle name="Ввод  6 2" xfId="6382"/>
    <cellStyle name="Ввод  6 2 10" xfId="48813"/>
    <cellStyle name="Ввод  6 2 2" xfId="6383"/>
    <cellStyle name="Ввод  6 2 2 2" xfId="6384"/>
    <cellStyle name="Ввод  6 2 2 2 2" xfId="6385"/>
    <cellStyle name="Ввод  6 2 2 2 3" xfId="6386"/>
    <cellStyle name="Ввод  6 2 2 3" xfId="6387"/>
    <cellStyle name="Ввод  6 2 2 4" xfId="6388"/>
    <cellStyle name="Ввод  6 2 3" xfId="6389"/>
    <cellStyle name="Ввод  6 2 3 2" xfId="6390"/>
    <cellStyle name="Ввод  6 2 3 2 2" xfId="6391"/>
    <cellStyle name="Ввод  6 2 3 2 3" xfId="6392"/>
    <cellStyle name="Ввод  6 2 3 3" xfId="6393"/>
    <cellStyle name="Ввод  6 2 3 4" xfId="6394"/>
    <cellStyle name="Ввод  6 2 4" xfId="6395"/>
    <cellStyle name="Ввод  6 2 4 2" xfId="6396"/>
    <cellStyle name="Ввод  6 2 4 3" xfId="6397"/>
    <cellStyle name="Ввод  6 2 5" xfId="6398"/>
    <cellStyle name="Ввод  6 2 5 2" xfId="6399"/>
    <cellStyle name="Ввод  6 2 5 3" xfId="6400"/>
    <cellStyle name="Ввод  6 2 6" xfId="6401"/>
    <cellStyle name="Ввод  6 2 7" xfId="6402"/>
    <cellStyle name="Ввод  6 2 8" xfId="6403"/>
    <cellStyle name="Ввод  6 2 9" xfId="48814"/>
    <cellStyle name="Ввод  6 3" xfId="6404"/>
    <cellStyle name="Ввод  6 3 2" xfId="6405"/>
    <cellStyle name="Ввод  6 3 2 2" xfId="6406"/>
    <cellStyle name="Ввод  6 3 2 3" xfId="6407"/>
    <cellStyle name="Ввод  6 3 3" xfId="6408"/>
    <cellStyle name="Ввод  6 3 4" xfId="6409"/>
    <cellStyle name="Ввод  6 4" xfId="6410"/>
    <cellStyle name="Ввод  6 4 2" xfId="6411"/>
    <cellStyle name="Ввод  6 4 2 2" xfId="6412"/>
    <cellStyle name="Ввод  6 4 2 3" xfId="6413"/>
    <cellStyle name="Ввод  6 4 3" xfId="6414"/>
    <cellStyle name="Ввод  6 4 4" xfId="6415"/>
    <cellStyle name="Ввод  6 5" xfId="6416"/>
    <cellStyle name="Ввод  6 5 2" xfId="6417"/>
    <cellStyle name="Ввод  6 5 3" xfId="6418"/>
    <cellStyle name="Ввод  6 6" xfId="6419"/>
    <cellStyle name="Ввод  6 6 2" xfId="6420"/>
    <cellStyle name="Ввод  6 6 3" xfId="6421"/>
    <cellStyle name="Ввод  6 7" xfId="6422"/>
    <cellStyle name="Ввод  6 8" xfId="6423"/>
    <cellStyle name="Ввод  6 9" xfId="6424"/>
    <cellStyle name="Ввод  6_46EE.2011(v1.0)" xfId="6425"/>
    <cellStyle name="Ввод  7" xfId="6426"/>
    <cellStyle name="Ввод  7 10" xfId="48815"/>
    <cellStyle name="Ввод  7 11" xfId="48816"/>
    <cellStyle name="Ввод  7 2" xfId="6427"/>
    <cellStyle name="Ввод  7 2 10" xfId="48817"/>
    <cellStyle name="Ввод  7 2 2" xfId="6428"/>
    <cellStyle name="Ввод  7 2 2 2" xfId="6429"/>
    <cellStyle name="Ввод  7 2 2 2 2" xfId="6430"/>
    <cellStyle name="Ввод  7 2 2 2 3" xfId="6431"/>
    <cellStyle name="Ввод  7 2 2 3" xfId="6432"/>
    <cellStyle name="Ввод  7 2 2 4" xfId="6433"/>
    <cellStyle name="Ввод  7 2 3" xfId="6434"/>
    <cellStyle name="Ввод  7 2 3 2" xfId="6435"/>
    <cellStyle name="Ввод  7 2 3 2 2" xfId="6436"/>
    <cellStyle name="Ввод  7 2 3 2 3" xfId="6437"/>
    <cellStyle name="Ввод  7 2 3 3" xfId="6438"/>
    <cellStyle name="Ввод  7 2 3 4" xfId="6439"/>
    <cellStyle name="Ввод  7 2 4" xfId="6440"/>
    <cellStyle name="Ввод  7 2 4 2" xfId="6441"/>
    <cellStyle name="Ввод  7 2 4 3" xfId="6442"/>
    <cellStyle name="Ввод  7 2 5" xfId="6443"/>
    <cellStyle name="Ввод  7 2 5 2" xfId="6444"/>
    <cellStyle name="Ввод  7 2 5 3" xfId="6445"/>
    <cellStyle name="Ввод  7 2 6" xfId="6446"/>
    <cellStyle name="Ввод  7 2 7" xfId="6447"/>
    <cellStyle name="Ввод  7 2 8" xfId="6448"/>
    <cellStyle name="Ввод  7 2 9" xfId="48818"/>
    <cellStyle name="Ввод  7 3" xfId="6449"/>
    <cellStyle name="Ввод  7 3 2" xfId="6450"/>
    <cellStyle name="Ввод  7 3 2 2" xfId="6451"/>
    <cellStyle name="Ввод  7 3 2 3" xfId="6452"/>
    <cellStyle name="Ввод  7 3 3" xfId="6453"/>
    <cellStyle name="Ввод  7 3 4" xfId="6454"/>
    <cellStyle name="Ввод  7 4" xfId="6455"/>
    <cellStyle name="Ввод  7 4 2" xfId="6456"/>
    <cellStyle name="Ввод  7 4 2 2" xfId="6457"/>
    <cellStyle name="Ввод  7 4 2 3" xfId="6458"/>
    <cellStyle name="Ввод  7 4 3" xfId="6459"/>
    <cellStyle name="Ввод  7 4 4" xfId="6460"/>
    <cellStyle name="Ввод  7 5" xfId="6461"/>
    <cellStyle name="Ввод  7 5 2" xfId="6462"/>
    <cellStyle name="Ввод  7 5 3" xfId="6463"/>
    <cellStyle name="Ввод  7 6" xfId="6464"/>
    <cellStyle name="Ввод  7 6 2" xfId="6465"/>
    <cellStyle name="Ввод  7 6 3" xfId="6466"/>
    <cellStyle name="Ввод  7 7" xfId="6467"/>
    <cellStyle name="Ввод  7 8" xfId="6468"/>
    <cellStyle name="Ввод  7 9" xfId="6469"/>
    <cellStyle name="Ввод  7_46EE.2011(v1.0)" xfId="6470"/>
    <cellStyle name="Ввод  8" xfId="6471"/>
    <cellStyle name="Ввод  8 10" xfId="48819"/>
    <cellStyle name="Ввод  8 11" xfId="48820"/>
    <cellStyle name="Ввод  8 2" xfId="6472"/>
    <cellStyle name="Ввод  8 2 10" xfId="48821"/>
    <cellStyle name="Ввод  8 2 2" xfId="6473"/>
    <cellStyle name="Ввод  8 2 2 2" xfId="6474"/>
    <cellStyle name="Ввод  8 2 2 2 2" xfId="6475"/>
    <cellStyle name="Ввод  8 2 2 2 3" xfId="6476"/>
    <cellStyle name="Ввод  8 2 2 3" xfId="6477"/>
    <cellStyle name="Ввод  8 2 2 4" xfId="6478"/>
    <cellStyle name="Ввод  8 2 3" xfId="6479"/>
    <cellStyle name="Ввод  8 2 3 2" xfId="6480"/>
    <cellStyle name="Ввод  8 2 3 2 2" xfId="6481"/>
    <cellStyle name="Ввод  8 2 3 2 3" xfId="6482"/>
    <cellStyle name="Ввод  8 2 3 3" xfId="6483"/>
    <cellStyle name="Ввод  8 2 3 4" xfId="6484"/>
    <cellStyle name="Ввод  8 2 4" xfId="6485"/>
    <cellStyle name="Ввод  8 2 4 2" xfId="6486"/>
    <cellStyle name="Ввод  8 2 4 3" xfId="6487"/>
    <cellStyle name="Ввод  8 2 5" xfId="6488"/>
    <cellStyle name="Ввод  8 2 5 2" xfId="6489"/>
    <cellStyle name="Ввод  8 2 5 3" xfId="6490"/>
    <cellStyle name="Ввод  8 2 6" xfId="6491"/>
    <cellStyle name="Ввод  8 2 7" xfId="6492"/>
    <cellStyle name="Ввод  8 2 8" xfId="6493"/>
    <cellStyle name="Ввод  8 2 9" xfId="48822"/>
    <cellStyle name="Ввод  8 3" xfId="6494"/>
    <cellStyle name="Ввод  8 3 2" xfId="6495"/>
    <cellStyle name="Ввод  8 3 2 2" xfId="6496"/>
    <cellStyle name="Ввод  8 3 2 3" xfId="6497"/>
    <cellStyle name="Ввод  8 3 3" xfId="6498"/>
    <cellStyle name="Ввод  8 3 4" xfId="6499"/>
    <cellStyle name="Ввод  8 4" xfId="6500"/>
    <cellStyle name="Ввод  8 4 2" xfId="6501"/>
    <cellStyle name="Ввод  8 4 2 2" xfId="6502"/>
    <cellStyle name="Ввод  8 4 2 3" xfId="6503"/>
    <cellStyle name="Ввод  8 4 3" xfId="6504"/>
    <cellStyle name="Ввод  8 4 4" xfId="6505"/>
    <cellStyle name="Ввод  8 5" xfId="6506"/>
    <cellStyle name="Ввод  8 5 2" xfId="6507"/>
    <cellStyle name="Ввод  8 5 3" xfId="6508"/>
    <cellStyle name="Ввод  8 6" xfId="6509"/>
    <cellStyle name="Ввод  8 6 2" xfId="6510"/>
    <cellStyle name="Ввод  8 6 3" xfId="6511"/>
    <cellStyle name="Ввод  8 7" xfId="6512"/>
    <cellStyle name="Ввод  8 8" xfId="6513"/>
    <cellStyle name="Ввод  8 9" xfId="6514"/>
    <cellStyle name="Ввод  8_46EE.2011(v1.0)" xfId="6515"/>
    <cellStyle name="Ввод  9" xfId="6516"/>
    <cellStyle name="Ввод  9 10" xfId="48823"/>
    <cellStyle name="Ввод  9 11" xfId="48824"/>
    <cellStyle name="Ввод  9 2" xfId="6517"/>
    <cellStyle name="Ввод  9 2 10" xfId="48825"/>
    <cellStyle name="Ввод  9 2 2" xfId="6518"/>
    <cellStyle name="Ввод  9 2 2 2" xfId="6519"/>
    <cellStyle name="Ввод  9 2 2 2 2" xfId="6520"/>
    <cellStyle name="Ввод  9 2 2 2 3" xfId="6521"/>
    <cellStyle name="Ввод  9 2 2 3" xfId="6522"/>
    <cellStyle name="Ввод  9 2 2 4" xfId="6523"/>
    <cellStyle name="Ввод  9 2 3" xfId="6524"/>
    <cellStyle name="Ввод  9 2 3 2" xfId="6525"/>
    <cellStyle name="Ввод  9 2 3 2 2" xfId="6526"/>
    <cellStyle name="Ввод  9 2 3 2 3" xfId="6527"/>
    <cellStyle name="Ввод  9 2 3 3" xfId="6528"/>
    <cellStyle name="Ввод  9 2 3 4" xfId="6529"/>
    <cellStyle name="Ввод  9 2 4" xfId="6530"/>
    <cellStyle name="Ввод  9 2 4 2" xfId="6531"/>
    <cellStyle name="Ввод  9 2 4 3" xfId="6532"/>
    <cellStyle name="Ввод  9 2 5" xfId="6533"/>
    <cellStyle name="Ввод  9 2 5 2" xfId="6534"/>
    <cellStyle name="Ввод  9 2 5 3" xfId="6535"/>
    <cellStyle name="Ввод  9 2 6" xfId="6536"/>
    <cellStyle name="Ввод  9 2 7" xfId="6537"/>
    <cellStyle name="Ввод  9 2 8" xfId="6538"/>
    <cellStyle name="Ввод  9 2 9" xfId="48826"/>
    <cellStyle name="Ввод  9 3" xfId="6539"/>
    <cellStyle name="Ввод  9 3 2" xfId="6540"/>
    <cellStyle name="Ввод  9 3 2 2" xfId="6541"/>
    <cellStyle name="Ввод  9 3 2 3" xfId="6542"/>
    <cellStyle name="Ввод  9 3 3" xfId="6543"/>
    <cellStyle name="Ввод  9 3 4" xfId="6544"/>
    <cellStyle name="Ввод  9 4" xfId="6545"/>
    <cellStyle name="Ввод  9 4 2" xfId="6546"/>
    <cellStyle name="Ввод  9 4 2 2" xfId="6547"/>
    <cellStyle name="Ввод  9 4 2 3" xfId="6548"/>
    <cellStyle name="Ввод  9 4 3" xfId="6549"/>
    <cellStyle name="Ввод  9 4 4" xfId="6550"/>
    <cellStyle name="Ввод  9 5" xfId="6551"/>
    <cellStyle name="Ввод  9 5 2" xfId="6552"/>
    <cellStyle name="Ввод  9 5 3" xfId="6553"/>
    <cellStyle name="Ввод  9 6" xfId="6554"/>
    <cellStyle name="Ввод  9 6 2" xfId="6555"/>
    <cellStyle name="Ввод  9 6 3" xfId="6556"/>
    <cellStyle name="Ввод  9 7" xfId="6557"/>
    <cellStyle name="Ввод  9 8" xfId="6558"/>
    <cellStyle name="Ввод  9 9" xfId="6559"/>
    <cellStyle name="Ввод  9_46EE.2011(v1.0)" xfId="6560"/>
    <cellStyle name="ВедРесурсов" xfId="6561"/>
    <cellStyle name="ВедРесурсов 10" xfId="6562"/>
    <cellStyle name="ВедРесурсов 11" xfId="6563"/>
    <cellStyle name="ВедРесурсов 12" xfId="6564"/>
    <cellStyle name="ВедРесурсов 13" xfId="6565"/>
    <cellStyle name="ВедРесурсов 14" xfId="6566"/>
    <cellStyle name="ВедРесурсов 15" xfId="6567"/>
    <cellStyle name="ВедРесурсов 16" xfId="6568"/>
    <cellStyle name="ВедРесурсов 17" xfId="6569"/>
    <cellStyle name="ВедРесурсов 2" xfId="6570"/>
    <cellStyle name="ВедРесурсов 2 10" xfId="6571"/>
    <cellStyle name="ВедРесурсов 2 11" xfId="6572"/>
    <cellStyle name="ВедРесурсов 2 12" xfId="6573"/>
    <cellStyle name="ВедРесурсов 2 13" xfId="6574"/>
    <cellStyle name="ВедРесурсов 2 14" xfId="6575"/>
    <cellStyle name="ВедРесурсов 2 15" xfId="6576"/>
    <cellStyle name="ВедРесурсов 2 2" xfId="6577"/>
    <cellStyle name="ВедРесурсов 2 2 10" xfId="6578"/>
    <cellStyle name="ВедРесурсов 2 2 11" xfId="6579"/>
    <cellStyle name="ВедРесурсов 2 2 12" xfId="6580"/>
    <cellStyle name="ВедРесурсов 2 2 13" xfId="6581"/>
    <cellStyle name="ВедРесурсов 2 2 14" xfId="6582"/>
    <cellStyle name="ВедРесурсов 2 2 2" xfId="6583"/>
    <cellStyle name="ВедРесурсов 2 2 2 10" xfId="6584"/>
    <cellStyle name="ВедРесурсов 2 2 2 11" xfId="6585"/>
    <cellStyle name="ВедРесурсов 2 2 2 12" xfId="6586"/>
    <cellStyle name="ВедРесурсов 2 2 2 13" xfId="6587"/>
    <cellStyle name="ВедРесурсов 2 2 2 2" xfId="6588"/>
    <cellStyle name="ВедРесурсов 2 2 2 3" xfId="6589"/>
    <cellStyle name="ВедРесурсов 2 2 2 4" xfId="6590"/>
    <cellStyle name="ВедРесурсов 2 2 2 5" xfId="6591"/>
    <cellStyle name="ВедРесурсов 2 2 2 6" xfId="6592"/>
    <cellStyle name="ВедРесурсов 2 2 2 7" xfId="6593"/>
    <cellStyle name="ВедРесурсов 2 2 2 8" xfId="6594"/>
    <cellStyle name="ВедРесурсов 2 2 2 9" xfId="6595"/>
    <cellStyle name="ВедРесурсов 2 2 3" xfId="6596"/>
    <cellStyle name="ВедРесурсов 2 2 4" xfId="6597"/>
    <cellStyle name="ВедРесурсов 2 2 5" xfId="6598"/>
    <cellStyle name="ВедРесурсов 2 2 6" xfId="6599"/>
    <cellStyle name="ВедРесурсов 2 2 7" xfId="6600"/>
    <cellStyle name="ВедРесурсов 2 2 8" xfId="6601"/>
    <cellStyle name="ВедРесурсов 2 2 9" xfId="6602"/>
    <cellStyle name="ВедРесурсов 2 3" xfId="6603"/>
    <cellStyle name="ВедРесурсов 2 3 10" xfId="6604"/>
    <cellStyle name="ВедРесурсов 2 3 11" xfId="6605"/>
    <cellStyle name="ВедРесурсов 2 3 12" xfId="6606"/>
    <cellStyle name="ВедРесурсов 2 3 13" xfId="6607"/>
    <cellStyle name="ВедРесурсов 2 3 14" xfId="6608"/>
    <cellStyle name="ВедРесурсов 2 3 2" xfId="6609"/>
    <cellStyle name="ВедРесурсов 2 3 2 10" xfId="6610"/>
    <cellStyle name="ВедРесурсов 2 3 2 11" xfId="6611"/>
    <cellStyle name="ВедРесурсов 2 3 2 12" xfId="6612"/>
    <cellStyle name="ВедРесурсов 2 3 2 13" xfId="6613"/>
    <cellStyle name="ВедРесурсов 2 3 2 2" xfId="6614"/>
    <cellStyle name="ВедРесурсов 2 3 2 3" xfId="6615"/>
    <cellStyle name="ВедРесурсов 2 3 2 4" xfId="6616"/>
    <cellStyle name="ВедРесурсов 2 3 2 5" xfId="6617"/>
    <cellStyle name="ВедРесурсов 2 3 2 6" xfId="6618"/>
    <cellStyle name="ВедРесурсов 2 3 2 7" xfId="6619"/>
    <cellStyle name="ВедРесурсов 2 3 2 8" xfId="6620"/>
    <cellStyle name="ВедРесурсов 2 3 2 9" xfId="6621"/>
    <cellStyle name="ВедРесурсов 2 3 3" xfId="6622"/>
    <cellStyle name="ВедРесурсов 2 3 4" xfId="6623"/>
    <cellStyle name="ВедРесурсов 2 3 5" xfId="6624"/>
    <cellStyle name="ВедРесурсов 2 3 6" xfId="6625"/>
    <cellStyle name="ВедРесурсов 2 3 7" xfId="6626"/>
    <cellStyle name="ВедРесурсов 2 3 8" xfId="6627"/>
    <cellStyle name="ВедРесурсов 2 3 9" xfId="6628"/>
    <cellStyle name="ВедРесурсов 2 4" xfId="6629"/>
    <cellStyle name="ВедРесурсов 2 5" xfId="6630"/>
    <cellStyle name="ВедРесурсов 2 6" xfId="6631"/>
    <cellStyle name="ВедРесурсов 2 7" xfId="6632"/>
    <cellStyle name="ВедРесурсов 2 8" xfId="6633"/>
    <cellStyle name="ВедРесурсов 2 9" xfId="6634"/>
    <cellStyle name="ВедРесурсов 3" xfId="6635"/>
    <cellStyle name="ВедРесурсов 3 10" xfId="6636"/>
    <cellStyle name="ВедРесурсов 3 11" xfId="6637"/>
    <cellStyle name="ВедРесурсов 3 12" xfId="6638"/>
    <cellStyle name="ВедРесурсов 3 13" xfId="6639"/>
    <cellStyle name="ВедРесурсов 3 14" xfId="6640"/>
    <cellStyle name="ВедРесурсов 3 2" xfId="6641"/>
    <cellStyle name="ВедРесурсов 3 2 10" xfId="6642"/>
    <cellStyle name="ВедРесурсов 3 2 11" xfId="6643"/>
    <cellStyle name="ВедРесурсов 3 2 12" xfId="6644"/>
    <cellStyle name="ВедРесурсов 3 2 13" xfId="6645"/>
    <cellStyle name="ВедРесурсов 3 2 2" xfId="6646"/>
    <cellStyle name="ВедРесурсов 3 2 3" xfId="6647"/>
    <cellStyle name="ВедРесурсов 3 2 4" xfId="6648"/>
    <cellStyle name="ВедРесурсов 3 2 5" xfId="6649"/>
    <cellStyle name="ВедРесурсов 3 2 6" xfId="6650"/>
    <cellStyle name="ВедРесурсов 3 2 7" xfId="6651"/>
    <cellStyle name="ВедРесурсов 3 2 8" xfId="6652"/>
    <cellStyle name="ВедРесурсов 3 2 9" xfId="6653"/>
    <cellStyle name="ВедРесурсов 3 3" xfId="6654"/>
    <cellStyle name="ВедРесурсов 3 4" xfId="6655"/>
    <cellStyle name="ВедРесурсов 3 5" xfId="6656"/>
    <cellStyle name="ВедРесурсов 3 6" xfId="6657"/>
    <cellStyle name="ВедРесурсов 3 7" xfId="6658"/>
    <cellStyle name="ВедРесурсов 3 8" xfId="6659"/>
    <cellStyle name="ВедРесурсов 3 9" xfId="6660"/>
    <cellStyle name="ВедРесурсов 4" xfId="6661"/>
    <cellStyle name="ВедРесурсов 4 10" xfId="6662"/>
    <cellStyle name="ВедРесурсов 4 11" xfId="6663"/>
    <cellStyle name="ВедРесурсов 4 12" xfId="6664"/>
    <cellStyle name="ВедРесурсов 4 13" xfId="6665"/>
    <cellStyle name="ВедРесурсов 4 14" xfId="6666"/>
    <cellStyle name="ВедРесурсов 4 2" xfId="6667"/>
    <cellStyle name="ВедРесурсов 4 2 10" xfId="6668"/>
    <cellStyle name="ВедРесурсов 4 2 11" xfId="6669"/>
    <cellStyle name="ВедРесурсов 4 2 12" xfId="6670"/>
    <cellStyle name="ВедРесурсов 4 2 13" xfId="6671"/>
    <cellStyle name="ВедРесурсов 4 2 2" xfId="6672"/>
    <cellStyle name="ВедРесурсов 4 2 3" xfId="6673"/>
    <cellStyle name="ВедРесурсов 4 2 4" xfId="6674"/>
    <cellStyle name="ВедРесурсов 4 2 5" xfId="6675"/>
    <cellStyle name="ВедРесурсов 4 2 6" xfId="6676"/>
    <cellStyle name="ВедРесурсов 4 2 7" xfId="6677"/>
    <cellStyle name="ВедРесурсов 4 2 8" xfId="6678"/>
    <cellStyle name="ВедРесурсов 4 2 9" xfId="6679"/>
    <cellStyle name="ВедРесурсов 4 3" xfId="6680"/>
    <cellStyle name="ВедРесурсов 4 4" xfId="6681"/>
    <cellStyle name="ВедРесурсов 4 5" xfId="6682"/>
    <cellStyle name="ВедРесурсов 4 6" xfId="6683"/>
    <cellStyle name="ВедРесурсов 4 7" xfId="6684"/>
    <cellStyle name="ВедРесурсов 4 8" xfId="6685"/>
    <cellStyle name="ВедРесурсов 4 9" xfId="6686"/>
    <cellStyle name="ВедРесурсов 5" xfId="6687"/>
    <cellStyle name="ВедРесурсов 5 10" xfId="6688"/>
    <cellStyle name="ВедРесурсов 5 11" xfId="6689"/>
    <cellStyle name="ВедРесурсов 5 12" xfId="6690"/>
    <cellStyle name="ВедРесурсов 5 13" xfId="6691"/>
    <cellStyle name="ВедРесурсов 5 2" xfId="6692"/>
    <cellStyle name="ВедРесурсов 5 3" xfId="6693"/>
    <cellStyle name="ВедРесурсов 5 4" xfId="6694"/>
    <cellStyle name="ВедРесурсов 5 5" xfId="6695"/>
    <cellStyle name="ВедРесурсов 5 6" xfId="6696"/>
    <cellStyle name="ВедРесурсов 5 7" xfId="6697"/>
    <cellStyle name="ВедРесурсов 5 8" xfId="6698"/>
    <cellStyle name="ВедРесурсов 5 9" xfId="6699"/>
    <cellStyle name="ВедРесурсов 6" xfId="6700"/>
    <cellStyle name="ВедРесурсов 7" xfId="6701"/>
    <cellStyle name="ВедРесурсов 8" xfId="6702"/>
    <cellStyle name="ВедРесурсов 9" xfId="6703"/>
    <cellStyle name="ВедРесурсовАкт" xfId="6704"/>
    <cellStyle name="Верт. заголовок" xfId="6705"/>
    <cellStyle name="Вес_продукта" xfId="6706"/>
    <cellStyle name="Вывод 10" xfId="6707"/>
    <cellStyle name="Вывод 10 10" xfId="48827"/>
    <cellStyle name="Вывод 10 2" xfId="6708"/>
    <cellStyle name="Вывод 10 2 2" xfId="6709"/>
    <cellStyle name="Вывод 10 2 2 2" xfId="6710"/>
    <cellStyle name="Вывод 10 2 2 3" xfId="6711"/>
    <cellStyle name="Вывод 10 2 3" xfId="6712"/>
    <cellStyle name="Вывод 10 2 4" xfId="6713"/>
    <cellStyle name="Вывод 10 3" xfId="6714"/>
    <cellStyle name="Вывод 10 3 2" xfId="6715"/>
    <cellStyle name="Вывод 10 3 2 2" xfId="6716"/>
    <cellStyle name="Вывод 10 3 2 3" xfId="6717"/>
    <cellStyle name="Вывод 10 3 3" xfId="6718"/>
    <cellStyle name="Вывод 10 3 4" xfId="6719"/>
    <cellStyle name="Вывод 10 4" xfId="6720"/>
    <cellStyle name="Вывод 10 4 2" xfId="6721"/>
    <cellStyle name="Вывод 10 4 3" xfId="6722"/>
    <cellStyle name="Вывод 10 5" xfId="6723"/>
    <cellStyle name="Вывод 10 5 2" xfId="6724"/>
    <cellStyle name="Вывод 10 5 3" xfId="6725"/>
    <cellStyle name="Вывод 10 6" xfId="6726"/>
    <cellStyle name="Вывод 10 7" xfId="6727"/>
    <cellStyle name="Вывод 10 8" xfId="6728"/>
    <cellStyle name="Вывод 10 9" xfId="48828"/>
    <cellStyle name="Вывод 11" xfId="6729"/>
    <cellStyle name="Вывод 11 2" xfId="6730"/>
    <cellStyle name="Вывод 11 2 2" xfId="6731"/>
    <cellStyle name="Вывод 11 2 3" xfId="6732"/>
    <cellStyle name="Вывод 11 3" xfId="6733"/>
    <cellStyle name="Вывод 11 4" xfId="6734"/>
    <cellStyle name="Вывод 2" xfId="6735"/>
    <cellStyle name="Вывод 2 10" xfId="6736"/>
    <cellStyle name="Вывод 2 11" xfId="6737"/>
    <cellStyle name="Вывод 2 12" xfId="6738"/>
    <cellStyle name="Вывод 2 13" xfId="48829"/>
    <cellStyle name="Вывод 2 14" xfId="48830"/>
    <cellStyle name="Вывод 2 2" xfId="6739"/>
    <cellStyle name="Вывод 2 2 10" xfId="48831"/>
    <cellStyle name="Вывод 2 2 2" xfId="6740"/>
    <cellStyle name="Вывод 2 2 2 2" xfId="6741"/>
    <cellStyle name="Вывод 2 2 2 2 2" xfId="6742"/>
    <cellStyle name="Вывод 2 2 2 2 3" xfId="6743"/>
    <cellStyle name="Вывод 2 2 2 3" xfId="6744"/>
    <cellStyle name="Вывод 2 2 2 4" xfId="6745"/>
    <cellStyle name="Вывод 2 2 3" xfId="6746"/>
    <cellStyle name="Вывод 2 2 3 2" xfId="6747"/>
    <cellStyle name="Вывод 2 2 3 2 2" xfId="6748"/>
    <cellStyle name="Вывод 2 2 3 2 3" xfId="6749"/>
    <cellStyle name="Вывод 2 2 3 3" xfId="6750"/>
    <cellStyle name="Вывод 2 2 3 4" xfId="6751"/>
    <cellStyle name="Вывод 2 2 4" xfId="6752"/>
    <cellStyle name="Вывод 2 2 4 2" xfId="6753"/>
    <cellStyle name="Вывод 2 2 4 3" xfId="6754"/>
    <cellStyle name="Вывод 2 2 5" xfId="6755"/>
    <cellStyle name="Вывод 2 2 5 2" xfId="6756"/>
    <cellStyle name="Вывод 2 2 5 3" xfId="6757"/>
    <cellStyle name="Вывод 2 2 6" xfId="6758"/>
    <cellStyle name="Вывод 2 2 7" xfId="6759"/>
    <cellStyle name="Вывод 2 2 8" xfId="6760"/>
    <cellStyle name="Вывод 2 2 9" xfId="48832"/>
    <cellStyle name="Вывод 2 3" xfId="6761"/>
    <cellStyle name="Вывод 2 3 10" xfId="6762"/>
    <cellStyle name="Вывод 2 3 11" xfId="6763"/>
    <cellStyle name="Вывод 2 3 12" xfId="48833"/>
    <cellStyle name="Вывод 2 3 2" xfId="6764"/>
    <cellStyle name="Вывод 2 3 2 2" xfId="6765"/>
    <cellStyle name="Вывод 2 3 2 2 2" xfId="6766"/>
    <cellStyle name="Вывод 2 3 2 2 2 2" xfId="6767"/>
    <cellStyle name="Вывод 2 3 2 2 2 3" xfId="6768"/>
    <cellStyle name="Вывод 2 3 2 2 3" xfId="6769"/>
    <cellStyle name="Вывод 2 3 2 2 4" xfId="6770"/>
    <cellStyle name="Вывод 2 3 2 2 5" xfId="6771"/>
    <cellStyle name="Вывод 2 3 2 3" xfId="6772"/>
    <cellStyle name="Вывод 2 3 2 3 2" xfId="6773"/>
    <cellStyle name="Вывод 2 3 2 3 2 2" xfId="6774"/>
    <cellStyle name="Вывод 2 3 2 3 2 3" xfId="6775"/>
    <cellStyle name="Вывод 2 3 2 3 3" xfId="6776"/>
    <cellStyle name="Вывод 2 3 2 3 4" xfId="6777"/>
    <cellStyle name="Вывод 2 3 2 4" xfId="6778"/>
    <cellStyle name="Вывод 2 3 2 4 2" xfId="6779"/>
    <cellStyle name="Вывод 2 3 2 4 3" xfId="6780"/>
    <cellStyle name="Вывод 2 3 2 5" xfId="6781"/>
    <cellStyle name="Вывод 2 3 2 5 2" xfId="6782"/>
    <cellStyle name="Вывод 2 3 2 5 3" xfId="6783"/>
    <cellStyle name="Вывод 2 3 2 6" xfId="6784"/>
    <cellStyle name="Вывод 2 3 2 7" xfId="6785"/>
    <cellStyle name="Вывод 2 3 2 8" xfId="6786"/>
    <cellStyle name="Вывод 2 3 2 9" xfId="48834"/>
    <cellStyle name="Вывод 2 3 3" xfId="6787"/>
    <cellStyle name="Вывод 2 3 3 2" xfId="6788"/>
    <cellStyle name="Вывод 2 3 3 2 2" xfId="6789"/>
    <cellStyle name="Вывод 2 3 3 2 3" xfId="6790"/>
    <cellStyle name="Вывод 2 3 3 3" xfId="6791"/>
    <cellStyle name="Вывод 2 3 3 4" xfId="6792"/>
    <cellStyle name="Вывод 2 3 3 5" xfId="6793"/>
    <cellStyle name="Вывод 2 3 3 6" xfId="48835"/>
    <cellStyle name="Вывод 2 3 4" xfId="6794"/>
    <cellStyle name="Вывод 2 3 4 2" xfId="6795"/>
    <cellStyle name="Вывод 2 3 4 2 2" xfId="6796"/>
    <cellStyle name="Вывод 2 3 4 2 3" xfId="6797"/>
    <cellStyle name="Вывод 2 3 4 3" xfId="6798"/>
    <cellStyle name="Вывод 2 3 4 4" xfId="6799"/>
    <cellStyle name="Вывод 2 3 4 5" xfId="6800"/>
    <cellStyle name="Вывод 2 3 4 6" xfId="48836"/>
    <cellStyle name="Вывод 2 3 5" xfId="6801"/>
    <cellStyle name="Вывод 2 3 5 2" xfId="6802"/>
    <cellStyle name="Вывод 2 3 5 2 2" xfId="6803"/>
    <cellStyle name="Вывод 2 3 5 2 3" xfId="6804"/>
    <cellStyle name="Вывод 2 3 5 3" xfId="6805"/>
    <cellStyle name="Вывод 2 3 5 4" xfId="6806"/>
    <cellStyle name="Вывод 2 3 5 5" xfId="6807"/>
    <cellStyle name="Вывод 2 3 5 6" xfId="48837"/>
    <cellStyle name="Вывод 2 3 6" xfId="6808"/>
    <cellStyle name="Вывод 2 3 6 2" xfId="6809"/>
    <cellStyle name="Вывод 2 3 6 2 2" xfId="6810"/>
    <cellStyle name="Вывод 2 3 6 2 3" xfId="6811"/>
    <cellStyle name="Вывод 2 3 6 3" xfId="6812"/>
    <cellStyle name="Вывод 2 3 6 4" xfId="6813"/>
    <cellStyle name="Вывод 2 3 7" xfId="6814"/>
    <cellStyle name="Вывод 2 3 7 2" xfId="6815"/>
    <cellStyle name="Вывод 2 3 7 3" xfId="6816"/>
    <cellStyle name="Вывод 2 3 8" xfId="6817"/>
    <cellStyle name="Вывод 2 3 8 2" xfId="6818"/>
    <cellStyle name="Вывод 2 3 8 3" xfId="6819"/>
    <cellStyle name="Вывод 2 3 9" xfId="6820"/>
    <cellStyle name="Вывод 2 4" xfId="6821"/>
    <cellStyle name="Вывод 2 4 2" xfId="6822"/>
    <cellStyle name="Вывод 2 4 2 2" xfId="6823"/>
    <cellStyle name="Вывод 2 4 2 2 2" xfId="6824"/>
    <cellStyle name="Вывод 2 4 2 2 3" xfId="6825"/>
    <cellStyle name="Вывод 2 4 2 3" xfId="6826"/>
    <cellStyle name="Вывод 2 4 2 4" xfId="6827"/>
    <cellStyle name="Вывод 2 4 2 5" xfId="6828"/>
    <cellStyle name="Вывод 2 4 2 6" xfId="48838"/>
    <cellStyle name="Вывод 2 4 3" xfId="6829"/>
    <cellStyle name="Вывод 2 4 3 2" xfId="6830"/>
    <cellStyle name="Вывод 2 4 3 2 2" xfId="6831"/>
    <cellStyle name="Вывод 2 4 3 2 3" xfId="6832"/>
    <cellStyle name="Вывод 2 4 3 3" xfId="6833"/>
    <cellStyle name="Вывод 2 4 3 4" xfId="6834"/>
    <cellStyle name="Вывод 2 4 3 5" xfId="6835"/>
    <cellStyle name="Вывод 2 4 3 6" xfId="48839"/>
    <cellStyle name="Вывод 2 4 4" xfId="6836"/>
    <cellStyle name="Вывод 2 4 4 2" xfId="6837"/>
    <cellStyle name="Вывод 2 4 4 3" xfId="6838"/>
    <cellStyle name="Вывод 2 4 5" xfId="6839"/>
    <cellStyle name="Вывод 2 4 5 2" xfId="6840"/>
    <cellStyle name="Вывод 2 4 5 3" xfId="6841"/>
    <cellStyle name="Вывод 2 4 6" xfId="6842"/>
    <cellStyle name="Вывод 2 4 7" xfId="6843"/>
    <cellStyle name="Вывод 2 4 8" xfId="6844"/>
    <cellStyle name="Вывод 2 4 9" xfId="48840"/>
    <cellStyle name="Вывод 2 5" xfId="6845"/>
    <cellStyle name="Вывод 2 5 2" xfId="6846"/>
    <cellStyle name="Вывод 2 5 2 2" xfId="6847"/>
    <cellStyle name="Вывод 2 5 2 2 2" xfId="6848"/>
    <cellStyle name="Вывод 2 5 2 2 3" xfId="6849"/>
    <cellStyle name="Вывод 2 5 2 3" xfId="6850"/>
    <cellStyle name="Вывод 2 5 2 4" xfId="6851"/>
    <cellStyle name="Вывод 2 5 3" xfId="6852"/>
    <cellStyle name="Вывод 2 5 3 2" xfId="6853"/>
    <cellStyle name="Вывод 2 5 3 2 2" xfId="6854"/>
    <cellStyle name="Вывод 2 5 3 2 3" xfId="6855"/>
    <cellStyle name="Вывод 2 5 3 3" xfId="6856"/>
    <cellStyle name="Вывод 2 5 3 4" xfId="6857"/>
    <cellStyle name="Вывод 2 5 4" xfId="6858"/>
    <cellStyle name="Вывод 2 5 4 2" xfId="6859"/>
    <cellStyle name="Вывод 2 5 4 3" xfId="6860"/>
    <cellStyle name="Вывод 2 5 5" xfId="6861"/>
    <cellStyle name="Вывод 2 5 5 2" xfId="6862"/>
    <cellStyle name="Вывод 2 5 5 3" xfId="6863"/>
    <cellStyle name="Вывод 2 5 6" xfId="6864"/>
    <cellStyle name="Вывод 2 5 7" xfId="6865"/>
    <cellStyle name="Вывод 2 6" xfId="6866"/>
    <cellStyle name="Вывод 2 6 2" xfId="6867"/>
    <cellStyle name="Вывод 2 6 2 2" xfId="6868"/>
    <cellStyle name="Вывод 2 6 2 3" xfId="6869"/>
    <cellStyle name="Вывод 2 6 3" xfId="6870"/>
    <cellStyle name="Вывод 2 6 4" xfId="6871"/>
    <cellStyle name="Вывод 2 7" xfId="6872"/>
    <cellStyle name="Вывод 2 7 2" xfId="6873"/>
    <cellStyle name="Вывод 2 7 2 2" xfId="6874"/>
    <cellStyle name="Вывод 2 7 2 3" xfId="6875"/>
    <cellStyle name="Вывод 2 7 3" xfId="6876"/>
    <cellStyle name="Вывод 2 7 4" xfId="6877"/>
    <cellStyle name="Вывод 2 8" xfId="6878"/>
    <cellStyle name="Вывод 2 8 2" xfId="6879"/>
    <cellStyle name="Вывод 2 8 3" xfId="6880"/>
    <cellStyle name="Вывод 2 9" xfId="6881"/>
    <cellStyle name="Вывод 2 9 2" xfId="6882"/>
    <cellStyle name="Вывод 2 9 3" xfId="6883"/>
    <cellStyle name="Вывод 2_46EE.2011(v1.0)" xfId="6884"/>
    <cellStyle name="Вывод 3" xfId="6885"/>
    <cellStyle name="Вывод 3 10" xfId="48841"/>
    <cellStyle name="Вывод 3 11" xfId="48842"/>
    <cellStyle name="Вывод 3 2" xfId="6886"/>
    <cellStyle name="Вывод 3 2 10" xfId="48843"/>
    <cellStyle name="Вывод 3 2 2" xfId="6887"/>
    <cellStyle name="Вывод 3 2 2 2" xfId="6888"/>
    <cellStyle name="Вывод 3 2 2 2 2" xfId="6889"/>
    <cellStyle name="Вывод 3 2 2 2 3" xfId="6890"/>
    <cellStyle name="Вывод 3 2 2 3" xfId="6891"/>
    <cellStyle name="Вывод 3 2 2 4" xfId="6892"/>
    <cellStyle name="Вывод 3 2 3" xfId="6893"/>
    <cellStyle name="Вывод 3 2 3 2" xfId="6894"/>
    <cellStyle name="Вывод 3 2 3 2 2" xfId="6895"/>
    <cellStyle name="Вывод 3 2 3 2 3" xfId="6896"/>
    <cellStyle name="Вывод 3 2 3 3" xfId="6897"/>
    <cellStyle name="Вывод 3 2 3 4" xfId="6898"/>
    <cellStyle name="Вывод 3 2 4" xfId="6899"/>
    <cellStyle name="Вывод 3 2 4 2" xfId="6900"/>
    <cellStyle name="Вывод 3 2 4 3" xfId="6901"/>
    <cellStyle name="Вывод 3 2 5" xfId="6902"/>
    <cellStyle name="Вывод 3 2 5 2" xfId="6903"/>
    <cellStyle name="Вывод 3 2 5 3" xfId="6904"/>
    <cellStyle name="Вывод 3 2 6" xfId="6905"/>
    <cellStyle name="Вывод 3 2 7" xfId="6906"/>
    <cellStyle name="Вывод 3 2 8" xfId="6907"/>
    <cellStyle name="Вывод 3 2 9" xfId="48844"/>
    <cellStyle name="Вывод 3 3" xfId="6908"/>
    <cellStyle name="Вывод 3 3 2" xfId="6909"/>
    <cellStyle name="Вывод 3 3 2 2" xfId="6910"/>
    <cellStyle name="Вывод 3 3 2 3" xfId="6911"/>
    <cellStyle name="Вывод 3 3 3" xfId="6912"/>
    <cellStyle name="Вывод 3 3 4" xfId="6913"/>
    <cellStyle name="Вывод 3 4" xfId="6914"/>
    <cellStyle name="Вывод 3 4 2" xfId="6915"/>
    <cellStyle name="Вывод 3 4 2 2" xfId="6916"/>
    <cellStyle name="Вывод 3 4 2 3" xfId="6917"/>
    <cellStyle name="Вывод 3 4 3" xfId="6918"/>
    <cellStyle name="Вывод 3 4 4" xfId="6919"/>
    <cellStyle name="Вывод 3 5" xfId="6920"/>
    <cellStyle name="Вывод 3 5 2" xfId="6921"/>
    <cellStyle name="Вывод 3 5 3" xfId="6922"/>
    <cellStyle name="Вывод 3 6" xfId="6923"/>
    <cellStyle name="Вывод 3 6 2" xfId="6924"/>
    <cellStyle name="Вывод 3 6 3" xfId="6925"/>
    <cellStyle name="Вывод 3 7" xfId="6926"/>
    <cellStyle name="Вывод 3 8" xfId="6927"/>
    <cellStyle name="Вывод 3 9" xfId="6928"/>
    <cellStyle name="Вывод 3_46EE.2011(v1.0)" xfId="6929"/>
    <cellStyle name="Вывод 4" xfId="6930"/>
    <cellStyle name="Вывод 4 10" xfId="48845"/>
    <cellStyle name="Вывод 4 11" xfId="48846"/>
    <cellStyle name="Вывод 4 2" xfId="6931"/>
    <cellStyle name="Вывод 4 2 10" xfId="48847"/>
    <cellStyle name="Вывод 4 2 2" xfId="6932"/>
    <cellStyle name="Вывод 4 2 2 2" xfId="6933"/>
    <cellStyle name="Вывод 4 2 2 2 2" xfId="6934"/>
    <cellStyle name="Вывод 4 2 2 2 3" xfId="6935"/>
    <cellStyle name="Вывод 4 2 2 3" xfId="6936"/>
    <cellStyle name="Вывод 4 2 2 4" xfId="6937"/>
    <cellStyle name="Вывод 4 2 3" xfId="6938"/>
    <cellStyle name="Вывод 4 2 3 2" xfId="6939"/>
    <cellStyle name="Вывод 4 2 3 2 2" xfId="6940"/>
    <cellStyle name="Вывод 4 2 3 2 3" xfId="6941"/>
    <cellStyle name="Вывод 4 2 3 3" xfId="6942"/>
    <cellStyle name="Вывод 4 2 3 4" xfId="6943"/>
    <cellStyle name="Вывод 4 2 4" xfId="6944"/>
    <cellStyle name="Вывод 4 2 4 2" xfId="6945"/>
    <cellStyle name="Вывод 4 2 4 3" xfId="6946"/>
    <cellStyle name="Вывод 4 2 5" xfId="6947"/>
    <cellStyle name="Вывод 4 2 5 2" xfId="6948"/>
    <cellStyle name="Вывод 4 2 5 3" xfId="6949"/>
    <cellStyle name="Вывод 4 2 6" xfId="6950"/>
    <cellStyle name="Вывод 4 2 7" xfId="6951"/>
    <cellStyle name="Вывод 4 2 8" xfId="6952"/>
    <cellStyle name="Вывод 4 2 9" xfId="48848"/>
    <cellStyle name="Вывод 4 3" xfId="6953"/>
    <cellStyle name="Вывод 4 3 2" xfId="6954"/>
    <cellStyle name="Вывод 4 3 2 2" xfId="6955"/>
    <cellStyle name="Вывод 4 3 2 3" xfId="6956"/>
    <cellStyle name="Вывод 4 3 3" xfId="6957"/>
    <cellStyle name="Вывод 4 3 4" xfId="6958"/>
    <cellStyle name="Вывод 4 4" xfId="6959"/>
    <cellStyle name="Вывод 4 4 2" xfId="6960"/>
    <cellStyle name="Вывод 4 4 2 2" xfId="6961"/>
    <cellStyle name="Вывод 4 4 2 3" xfId="6962"/>
    <cellStyle name="Вывод 4 4 3" xfId="6963"/>
    <cellStyle name="Вывод 4 4 4" xfId="6964"/>
    <cellStyle name="Вывод 4 5" xfId="6965"/>
    <cellStyle name="Вывод 4 5 2" xfId="6966"/>
    <cellStyle name="Вывод 4 5 3" xfId="6967"/>
    <cellStyle name="Вывод 4 6" xfId="6968"/>
    <cellStyle name="Вывод 4 6 2" xfId="6969"/>
    <cellStyle name="Вывод 4 6 3" xfId="6970"/>
    <cellStyle name="Вывод 4 7" xfId="6971"/>
    <cellStyle name="Вывод 4 8" xfId="6972"/>
    <cellStyle name="Вывод 4 9" xfId="6973"/>
    <cellStyle name="Вывод 4_46EE.2011(v1.0)" xfId="6974"/>
    <cellStyle name="Вывод 5" xfId="6975"/>
    <cellStyle name="Вывод 5 10" xfId="48849"/>
    <cellStyle name="Вывод 5 11" xfId="48850"/>
    <cellStyle name="Вывод 5 2" xfId="6976"/>
    <cellStyle name="Вывод 5 2 10" xfId="48851"/>
    <cellStyle name="Вывод 5 2 2" xfId="6977"/>
    <cellStyle name="Вывод 5 2 2 2" xfId="6978"/>
    <cellStyle name="Вывод 5 2 2 2 2" xfId="6979"/>
    <cellStyle name="Вывод 5 2 2 2 3" xfId="6980"/>
    <cellStyle name="Вывод 5 2 2 3" xfId="6981"/>
    <cellStyle name="Вывод 5 2 2 4" xfId="6982"/>
    <cellStyle name="Вывод 5 2 3" xfId="6983"/>
    <cellStyle name="Вывод 5 2 3 2" xfId="6984"/>
    <cellStyle name="Вывод 5 2 3 2 2" xfId="6985"/>
    <cellStyle name="Вывод 5 2 3 2 3" xfId="6986"/>
    <cellStyle name="Вывод 5 2 3 3" xfId="6987"/>
    <cellStyle name="Вывод 5 2 3 4" xfId="6988"/>
    <cellStyle name="Вывод 5 2 4" xfId="6989"/>
    <cellStyle name="Вывод 5 2 4 2" xfId="6990"/>
    <cellStyle name="Вывод 5 2 4 3" xfId="6991"/>
    <cellStyle name="Вывод 5 2 5" xfId="6992"/>
    <cellStyle name="Вывод 5 2 5 2" xfId="6993"/>
    <cellStyle name="Вывод 5 2 5 3" xfId="6994"/>
    <cellStyle name="Вывод 5 2 6" xfId="6995"/>
    <cellStyle name="Вывод 5 2 7" xfId="6996"/>
    <cellStyle name="Вывод 5 2 8" xfId="6997"/>
    <cellStyle name="Вывод 5 2 9" xfId="48852"/>
    <cellStyle name="Вывод 5 3" xfId="6998"/>
    <cellStyle name="Вывод 5 3 2" xfId="6999"/>
    <cellStyle name="Вывод 5 3 2 2" xfId="7000"/>
    <cellStyle name="Вывод 5 3 2 3" xfId="7001"/>
    <cellStyle name="Вывод 5 3 3" xfId="7002"/>
    <cellStyle name="Вывод 5 3 4" xfId="7003"/>
    <cellStyle name="Вывод 5 4" xfId="7004"/>
    <cellStyle name="Вывод 5 4 2" xfId="7005"/>
    <cellStyle name="Вывод 5 4 2 2" xfId="7006"/>
    <cellStyle name="Вывод 5 4 2 3" xfId="7007"/>
    <cellStyle name="Вывод 5 4 3" xfId="7008"/>
    <cellStyle name="Вывод 5 4 4" xfId="7009"/>
    <cellStyle name="Вывод 5 5" xfId="7010"/>
    <cellStyle name="Вывод 5 5 2" xfId="7011"/>
    <cellStyle name="Вывод 5 5 3" xfId="7012"/>
    <cellStyle name="Вывод 5 6" xfId="7013"/>
    <cellStyle name="Вывод 5 6 2" xfId="7014"/>
    <cellStyle name="Вывод 5 6 3" xfId="7015"/>
    <cellStyle name="Вывод 5 7" xfId="7016"/>
    <cellStyle name="Вывод 5 8" xfId="7017"/>
    <cellStyle name="Вывод 5 9" xfId="7018"/>
    <cellStyle name="Вывод 5_46EE.2011(v1.0)" xfId="7019"/>
    <cellStyle name="Вывод 6" xfId="7020"/>
    <cellStyle name="Вывод 6 10" xfId="48853"/>
    <cellStyle name="Вывод 6 11" xfId="48854"/>
    <cellStyle name="Вывод 6 2" xfId="7021"/>
    <cellStyle name="Вывод 6 2 10" xfId="48855"/>
    <cellStyle name="Вывод 6 2 2" xfId="7022"/>
    <cellStyle name="Вывод 6 2 2 2" xfId="7023"/>
    <cellStyle name="Вывод 6 2 2 2 2" xfId="7024"/>
    <cellStyle name="Вывод 6 2 2 2 3" xfId="7025"/>
    <cellStyle name="Вывод 6 2 2 3" xfId="7026"/>
    <cellStyle name="Вывод 6 2 2 4" xfId="7027"/>
    <cellStyle name="Вывод 6 2 3" xfId="7028"/>
    <cellStyle name="Вывод 6 2 3 2" xfId="7029"/>
    <cellStyle name="Вывод 6 2 3 2 2" xfId="7030"/>
    <cellStyle name="Вывод 6 2 3 2 3" xfId="7031"/>
    <cellStyle name="Вывод 6 2 3 3" xfId="7032"/>
    <cellStyle name="Вывод 6 2 3 4" xfId="7033"/>
    <cellStyle name="Вывод 6 2 4" xfId="7034"/>
    <cellStyle name="Вывод 6 2 4 2" xfId="7035"/>
    <cellStyle name="Вывод 6 2 4 3" xfId="7036"/>
    <cellStyle name="Вывод 6 2 5" xfId="7037"/>
    <cellStyle name="Вывод 6 2 5 2" xfId="7038"/>
    <cellStyle name="Вывод 6 2 5 3" xfId="7039"/>
    <cellStyle name="Вывод 6 2 6" xfId="7040"/>
    <cellStyle name="Вывод 6 2 7" xfId="7041"/>
    <cellStyle name="Вывод 6 2 8" xfId="7042"/>
    <cellStyle name="Вывод 6 2 9" xfId="48856"/>
    <cellStyle name="Вывод 6 3" xfId="7043"/>
    <cellStyle name="Вывод 6 3 2" xfId="7044"/>
    <cellStyle name="Вывод 6 3 2 2" xfId="7045"/>
    <cellStyle name="Вывод 6 3 2 3" xfId="7046"/>
    <cellStyle name="Вывод 6 3 3" xfId="7047"/>
    <cellStyle name="Вывод 6 3 4" xfId="7048"/>
    <cellStyle name="Вывод 6 4" xfId="7049"/>
    <cellStyle name="Вывод 6 4 2" xfId="7050"/>
    <cellStyle name="Вывод 6 4 2 2" xfId="7051"/>
    <cellStyle name="Вывод 6 4 2 3" xfId="7052"/>
    <cellStyle name="Вывод 6 4 3" xfId="7053"/>
    <cellStyle name="Вывод 6 4 4" xfId="7054"/>
    <cellStyle name="Вывод 6 5" xfId="7055"/>
    <cellStyle name="Вывод 6 5 2" xfId="7056"/>
    <cellStyle name="Вывод 6 5 3" xfId="7057"/>
    <cellStyle name="Вывод 6 6" xfId="7058"/>
    <cellStyle name="Вывод 6 6 2" xfId="7059"/>
    <cellStyle name="Вывод 6 6 3" xfId="7060"/>
    <cellStyle name="Вывод 6 7" xfId="7061"/>
    <cellStyle name="Вывод 6 8" xfId="7062"/>
    <cellStyle name="Вывод 6 9" xfId="7063"/>
    <cellStyle name="Вывод 6_46EE.2011(v1.0)" xfId="7064"/>
    <cellStyle name="Вывод 7" xfId="7065"/>
    <cellStyle name="Вывод 7 10" xfId="48857"/>
    <cellStyle name="Вывод 7 11" xfId="48858"/>
    <cellStyle name="Вывод 7 2" xfId="7066"/>
    <cellStyle name="Вывод 7 2 10" xfId="48859"/>
    <cellStyle name="Вывод 7 2 2" xfId="7067"/>
    <cellStyle name="Вывод 7 2 2 2" xfId="7068"/>
    <cellStyle name="Вывод 7 2 2 2 2" xfId="7069"/>
    <cellStyle name="Вывод 7 2 2 2 3" xfId="7070"/>
    <cellStyle name="Вывод 7 2 2 3" xfId="7071"/>
    <cellStyle name="Вывод 7 2 2 4" xfId="7072"/>
    <cellStyle name="Вывод 7 2 3" xfId="7073"/>
    <cellStyle name="Вывод 7 2 3 2" xfId="7074"/>
    <cellStyle name="Вывод 7 2 3 2 2" xfId="7075"/>
    <cellStyle name="Вывод 7 2 3 2 3" xfId="7076"/>
    <cellStyle name="Вывод 7 2 3 3" xfId="7077"/>
    <cellStyle name="Вывод 7 2 3 4" xfId="7078"/>
    <cellStyle name="Вывод 7 2 4" xfId="7079"/>
    <cellStyle name="Вывод 7 2 4 2" xfId="7080"/>
    <cellStyle name="Вывод 7 2 4 3" xfId="7081"/>
    <cellStyle name="Вывод 7 2 5" xfId="7082"/>
    <cellStyle name="Вывод 7 2 5 2" xfId="7083"/>
    <cellStyle name="Вывод 7 2 5 3" xfId="7084"/>
    <cellStyle name="Вывод 7 2 6" xfId="7085"/>
    <cellStyle name="Вывод 7 2 7" xfId="7086"/>
    <cellStyle name="Вывод 7 2 8" xfId="7087"/>
    <cellStyle name="Вывод 7 2 9" xfId="48860"/>
    <cellStyle name="Вывод 7 3" xfId="7088"/>
    <cellStyle name="Вывод 7 3 2" xfId="7089"/>
    <cellStyle name="Вывод 7 3 2 2" xfId="7090"/>
    <cellStyle name="Вывод 7 3 2 3" xfId="7091"/>
    <cellStyle name="Вывод 7 3 3" xfId="7092"/>
    <cellStyle name="Вывод 7 3 4" xfId="7093"/>
    <cellStyle name="Вывод 7 4" xfId="7094"/>
    <cellStyle name="Вывод 7 4 2" xfId="7095"/>
    <cellStyle name="Вывод 7 4 2 2" xfId="7096"/>
    <cellStyle name="Вывод 7 4 2 3" xfId="7097"/>
    <cellStyle name="Вывод 7 4 3" xfId="7098"/>
    <cellStyle name="Вывод 7 4 4" xfId="7099"/>
    <cellStyle name="Вывод 7 5" xfId="7100"/>
    <cellStyle name="Вывод 7 5 2" xfId="7101"/>
    <cellStyle name="Вывод 7 5 3" xfId="7102"/>
    <cellStyle name="Вывод 7 6" xfId="7103"/>
    <cellStyle name="Вывод 7 6 2" xfId="7104"/>
    <cellStyle name="Вывод 7 6 3" xfId="7105"/>
    <cellStyle name="Вывод 7 7" xfId="7106"/>
    <cellStyle name="Вывод 7 8" xfId="7107"/>
    <cellStyle name="Вывод 7 9" xfId="7108"/>
    <cellStyle name="Вывод 7_46EE.2011(v1.0)" xfId="7109"/>
    <cellStyle name="Вывод 8" xfId="7110"/>
    <cellStyle name="Вывод 8 10" xfId="48861"/>
    <cellStyle name="Вывод 8 11" xfId="48862"/>
    <cellStyle name="Вывод 8 2" xfId="7111"/>
    <cellStyle name="Вывод 8 2 10" xfId="48863"/>
    <cellStyle name="Вывод 8 2 2" xfId="7112"/>
    <cellStyle name="Вывод 8 2 2 2" xfId="7113"/>
    <cellStyle name="Вывод 8 2 2 2 2" xfId="7114"/>
    <cellStyle name="Вывод 8 2 2 2 3" xfId="7115"/>
    <cellStyle name="Вывод 8 2 2 3" xfId="7116"/>
    <cellStyle name="Вывод 8 2 2 4" xfId="7117"/>
    <cellStyle name="Вывод 8 2 3" xfId="7118"/>
    <cellStyle name="Вывод 8 2 3 2" xfId="7119"/>
    <cellStyle name="Вывод 8 2 3 2 2" xfId="7120"/>
    <cellStyle name="Вывод 8 2 3 2 3" xfId="7121"/>
    <cellStyle name="Вывод 8 2 3 3" xfId="7122"/>
    <cellStyle name="Вывод 8 2 3 4" xfId="7123"/>
    <cellStyle name="Вывод 8 2 4" xfId="7124"/>
    <cellStyle name="Вывод 8 2 4 2" xfId="7125"/>
    <cellStyle name="Вывод 8 2 4 3" xfId="7126"/>
    <cellStyle name="Вывод 8 2 5" xfId="7127"/>
    <cellStyle name="Вывод 8 2 5 2" xfId="7128"/>
    <cellStyle name="Вывод 8 2 5 3" xfId="7129"/>
    <cellStyle name="Вывод 8 2 6" xfId="7130"/>
    <cellStyle name="Вывод 8 2 7" xfId="7131"/>
    <cellStyle name="Вывод 8 2 8" xfId="7132"/>
    <cellStyle name="Вывод 8 2 9" xfId="48864"/>
    <cellStyle name="Вывод 8 3" xfId="7133"/>
    <cellStyle name="Вывод 8 3 2" xfId="7134"/>
    <cellStyle name="Вывод 8 3 2 2" xfId="7135"/>
    <cellStyle name="Вывод 8 3 2 3" xfId="7136"/>
    <cellStyle name="Вывод 8 3 3" xfId="7137"/>
    <cellStyle name="Вывод 8 3 4" xfId="7138"/>
    <cellStyle name="Вывод 8 4" xfId="7139"/>
    <cellStyle name="Вывод 8 4 2" xfId="7140"/>
    <cellStyle name="Вывод 8 4 2 2" xfId="7141"/>
    <cellStyle name="Вывод 8 4 2 3" xfId="7142"/>
    <cellStyle name="Вывод 8 4 3" xfId="7143"/>
    <cellStyle name="Вывод 8 4 4" xfId="7144"/>
    <cellStyle name="Вывод 8 5" xfId="7145"/>
    <cellStyle name="Вывод 8 5 2" xfId="7146"/>
    <cellStyle name="Вывод 8 5 3" xfId="7147"/>
    <cellStyle name="Вывод 8 6" xfId="7148"/>
    <cellStyle name="Вывод 8 6 2" xfId="7149"/>
    <cellStyle name="Вывод 8 6 3" xfId="7150"/>
    <cellStyle name="Вывод 8 7" xfId="7151"/>
    <cellStyle name="Вывод 8 8" xfId="7152"/>
    <cellStyle name="Вывод 8 9" xfId="7153"/>
    <cellStyle name="Вывод 8_46EE.2011(v1.0)" xfId="7154"/>
    <cellStyle name="Вывод 9" xfId="7155"/>
    <cellStyle name="Вывод 9 10" xfId="48865"/>
    <cellStyle name="Вывод 9 11" xfId="48866"/>
    <cellStyle name="Вывод 9 2" xfId="7156"/>
    <cellStyle name="Вывод 9 2 10" xfId="48867"/>
    <cellStyle name="Вывод 9 2 2" xfId="7157"/>
    <cellStyle name="Вывод 9 2 2 2" xfId="7158"/>
    <cellStyle name="Вывод 9 2 2 2 2" xfId="7159"/>
    <cellStyle name="Вывод 9 2 2 2 3" xfId="7160"/>
    <cellStyle name="Вывод 9 2 2 3" xfId="7161"/>
    <cellStyle name="Вывод 9 2 2 4" xfId="7162"/>
    <cellStyle name="Вывод 9 2 3" xfId="7163"/>
    <cellStyle name="Вывод 9 2 3 2" xfId="7164"/>
    <cellStyle name="Вывод 9 2 3 2 2" xfId="7165"/>
    <cellStyle name="Вывод 9 2 3 2 3" xfId="7166"/>
    <cellStyle name="Вывод 9 2 3 3" xfId="7167"/>
    <cellStyle name="Вывод 9 2 3 4" xfId="7168"/>
    <cellStyle name="Вывод 9 2 4" xfId="7169"/>
    <cellStyle name="Вывод 9 2 4 2" xfId="7170"/>
    <cellStyle name="Вывод 9 2 4 3" xfId="7171"/>
    <cellStyle name="Вывод 9 2 5" xfId="7172"/>
    <cellStyle name="Вывод 9 2 5 2" xfId="7173"/>
    <cellStyle name="Вывод 9 2 5 3" xfId="7174"/>
    <cellStyle name="Вывод 9 2 6" xfId="7175"/>
    <cellStyle name="Вывод 9 2 7" xfId="7176"/>
    <cellStyle name="Вывод 9 2 8" xfId="7177"/>
    <cellStyle name="Вывод 9 2 9" xfId="48868"/>
    <cellStyle name="Вывод 9 3" xfId="7178"/>
    <cellStyle name="Вывод 9 3 2" xfId="7179"/>
    <cellStyle name="Вывод 9 3 2 2" xfId="7180"/>
    <cellStyle name="Вывод 9 3 2 3" xfId="7181"/>
    <cellStyle name="Вывод 9 3 3" xfId="7182"/>
    <cellStyle name="Вывод 9 3 4" xfId="7183"/>
    <cellStyle name="Вывод 9 4" xfId="7184"/>
    <cellStyle name="Вывод 9 4 2" xfId="7185"/>
    <cellStyle name="Вывод 9 4 2 2" xfId="7186"/>
    <cellStyle name="Вывод 9 4 2 3" xfId="7187"/>
    <cellStyle name="Вывод 9 4 3" xfId="7188"/>
    <cellStyle name="Вывод 9 4 4" xfId="7189"/>
    <cellStyle name="Вывод 9 5" xfId="7190"/>
    <cellStyle name="Вывод 9 5 2" xfId="7191"/>
    <cellStyle name="Вывод 9 5 3" xfId="7192"/>
    <cellStyle name="Вывод 9 6" xfId="7193"/>
    <cellStyle name="Вывод 9 6 2" xfId="7194"/>
    <cellStyle name="Вывод 9 6 3" xfId="7195"/>
    <cellStyle name="Вывод 9 7" xfId="7196"/>
    <cellStyle name="Вывод 9 8" xfId="7197"/>
    <cellStyle name="Вывод 9 9" xfId="7198"/>
    <cellStyle name="Вывод 9_46EE.2011(v1.0)" xfId="7199"/>
    <cellStyle name="Вычисление 10" xfId="7200"/>
    <cellStyle name="Вычисление 10 10" xfId="48869"/>
    <cellStyle name="Вычисление 10 2" xfId="7201"/>
    <cellStyle name="Вычисление 10 2 2" xfId="7202"/>
    <cellStyle name="Вычисление 10 2 2 2" xfId="7203"/>
    <cellStyle name="Вычисление 10 2 2 3" xfId="7204"/>
    <cellStyle name="Вычисление 10 2 3" xfId="7205"/>
    <cellStyle name="Вычисление 10 2 4" xfId="7206"/>
    <cellStyle name="Вычисление 10 3" xfId="7207"/>
    <cellStyle name="Вычисление 10 3 2" xfId="7208"/>
    <cellStyle name="Вычисление 10 3 2 2" xfId="7209"/>
    <cellStyle name="Вычисление 10 3 2 3" xfId="7210"/>
    <cellStyle name="Вычисление 10 3 3" xfId="7211"/>
    <cellStyle name="Вычисление 10 3 4" xfId="7212"/>
    <cellStyle name="Вычисление 10 4" xfId="7213"/>
    <cellStyle name="Вычисление 10 4 2" xfId="7214"/>
    <cellStyle name="Вычисление 10 4 3" xfId="7215"/>
    <cellStyle name="Вычисление 10 5" xfId="7216"/>
    <cellStyle name="Вычисление 10 5 2" xfId="7217"/>
    <cellStyle name="Вычисление 10 5 3" xfId="7218"/>
    <cellStyle name="Вычисление 10 6" xfId="7219"/>
    <cellStyle name="Вычисление 10 7" xfId="7220"/>
    <cellStyle name="Вычисление 10 8" xfId="7221"/>
    <cellStyle name="Вычисление 10 9" xfId="48870"/>
    <cellStyle name="Вычисление 11" xfId="7222"/>
    <cellStyle name="Вычисление 11 2" xfId="7223"/>
    <cellStyle name="Вычисление 11 2 2" xfId="7224"/>
    <cellStyle name="Вычисление 11 2 3" xfId="7225"/>
    <cellStyle name="Вычисление 11 3" xfId="7226"/>
    <cellStyle name="Вычисление 11 4" xfId="7227"/>
    <cellStyle name="Вычисление 2" xfId="7228"/>
    <cellStyle name="Вычисление 2 10" xfId="7229"/>
    <cellStyle name="Вычисление 2 11" xfId="7230"/>
    <cellStyle name="Вычисление 2 12" xfId="48871"/>
    <cellStyle name="Вычисление 2 13" xfId="48872"/>
    <cellStyle name="Вычисление 2 2" xfId="7231"/>
    <cellStyle name="Вычисление 2 2 10" xfId="48873"/>
    <cellStyle name="Вычисление 2 2 2" xfId="7232"/>
    <cellStyle name="Вычисление 2 2 2 2" xfId="7233"/>
    <cellStyle name="Вычисление 2 2 2 2 2" xfId="7234"/>
    <cellStyle name="Вычисление 2 2 2 2 3" xfId="7235"/>
    <cellStyle name="Вычисление 2 2 2 3" xfId="7236"/>
    <cellStyle name="Вычисление 2 2 2 4" xfId="7237"/>
    <cellStyle name="Вычисление 2 2 3" xfId="7238"/>
    <cellStyle name="Вычисление 2 2 3 2" xfId="7239"/>
    <cellStyle name="Вычисление 2 2 3 2 2" xfId="7240"/>
    <cellStyle name="Вычисление 2 2 3 2 3" xfId="7241"/>
    <cellStyle name="Вычисление 2 2 3 3" xfId="7242"/>
    <cellStyle name="Вычисление 2 2 3 4" xfId="7243"/>
    <cellStyle name="Вычисление 2 2 4" xfId="7244"/>
    <cellStyle name="Вычисление 2 2 4 2" xfId="7245"/>
    <cellStyle name="Вычисление 2 2 4 3" xfId="7246"/>
    <cellStyle name="Вычисление 2 2 5" xfId="7247"/>
    <cellStyle name="Вычисление 2 2 5 2" xfId="7248"/>
    <cellStyle name="Вычисление 2 2 5 3" xfId="7249"/>
    <cellStyle name="Вычисление 2 2 6" xfId="7250"/>
    <cellStyle name="Вычисление 2 2 7" xfId="7251"/>
    <cellStyle name="Вычисление 2 2 8" xfId="7252"/>
    <cellStyle name="Вычисление 2 2 9" xfId="48874"/>
    <cellStyle name="Вычисление 2 3" xfId="7253"/>
    <cellStyle name="Вычисление 2 3 10" xfId="7254"/>
    <cellStyle name="Вычисление 2 3 11" xfId="48875"/>
    <cellStyle name="Вычисление 2 3 2" xfId="7255"/>
    <cellStyle name="Вычисление 2 3 2 2" xfId="7256"/>
    <cellStyle name="Вычисление 2 3 2 2 2" xfId="7257"/>
    <cellStyle name="Вычисление 2 3 2 2 2 2" xfId="7258"/>
    <cellStyle name="Вычисление 2 3 2 2 2 3" xfId="7259"/>
    <cellStyle name="Вычисление 2 3 2 2 3" xfId="7260"/>
    <cellStyle name="Вычисление 2 3 2 2 4" xfId="7261"/>
    <cellStyle name="Вычисление 2 3 2 2 5" xfId="7262"/>
    <cellStyle name="Вычисление 2 3 2 3" xfId="7263"/>
    <cellStyle name="Вычисление 2 3 2 3 2" xfId="7264"/>
    <cellStyle name="Вычисление 2 3 2 3 2 2" xfId="7265"/>
    <cellStyle name="Вычисление 2 3 2 3 2 3" xfId="7266"/>
    <cellStyle name="Вычисление 2 3 2 3 3" xfId="7267"/>
    <cellStyle name="Вычисление 2 3 2 3 4" xfId="7268"/>
    <cellStyle name="Вычисление 2 3 2 4" xfId="7269"/>
    <cellStyle name="Вычисление 2 3 2 4 2" xfId="7270"/>
    <cellStyle name="Вычисление 2 3 2 4 3" xfId="7271"/>
    <cellStyle name="Вычисление 2 3 2 5" xfId="7272"/>
    <cellStyle name="Вычисление 2 3 2 5 2" xfId="7273"/>
    <cellStyle name="Вычисление 2 3 2 5 3" xfId="7274"/>
    <cellStyle name="Вычисление 2 3 2 6" xfId="7275"/>
    <cellStyle name="Вычисление 2 3 2 7" xfId="7276"/>
    <cellStyle name="Вычисление 2 3 2 8" xfId="7277"/>
    <cellStyle name="Вычисление 2 3 2 9" xfId="48876"/>
    <cellStyle name="Вычисление 2 3 3" xfId="7278"/>
    <cellStyle name="Вычисление 2 3 3 2" xfId="7279"/>
    <cellStyle name="Вычисление 2 3 3 2 2" xfId="7280"/>
    <cellStyle name="Вычисление 2 3 3 2 3" xfId="7281"/>
    <cellStyle name="Вычисление 2 3 3 3" xfId="7282"/>
    <cellStyle name="Вычисление 2 3 3 4" xfId="7283"/>
    <cellStyle name="Вычисление 2 3 3 5" xfId="7284"/>
    <cellStyle name="Вычисление 2 3 3 6" xfId="48877"/>
    <cellStyle name="Вычисление 2 3 4" xfId="7285"/>
    <cellStyle name="Вычисление 2 3 4 2" xfId="7286"/>
    <cellStyle name="Вычисление 2 3 4 2 2" xfId="7287"/>
    <cellStyle name="Вычисление 2 3 4 2 3" xfId="7288"/>
    <cellStyle name="Вычисление 2 3 4 3" xfId="7289"/>
    <cellStyle name="Вычисление 2 3 4 4" xfId="7290"/>
    <cellStyle name="Вычисление 2 3 4 5" xfId="7291"/>
    <cellStyle name="Вычисление 2 3 4 6" xfId="48878"/>
    <cellStyle name="Вычисление 2 3 5" xfId="7292"/>
    <cellStyle name="Вычисление 2 3 5 2" xfId="7293"/>
    <cellStyle name="Вычисление 2 3 5 2 2" xfId="7294"/>
    <cellStyle name="Вычисление 2 3 5 2 3" xfId="7295"/>
    <cellStyle name="Вычисление 2 3 5 3" xfId="7296"/>
    <cellStyle name="Вычисление 2 3 5 4" xfId="7297"/>
    <cellStyle name="Вычисление 2 3 5 5" xfId="7298"/>
    <cellStyle name="Вычисление 2 3 5 6" xfId="48879"/>
    <cellStyle name="Вычисление 2 3 6" xfId="7299"/>
    <cellStyle name="Вычисление 2 3 6 2" xfId="7300"/>
    <cellStyle name="Вычисление 2 3 6 3" xfId="7301"/>
    <cellStyle name="Вычисление 2 3 7" xfId="7302"/>
    <cellStyle name="Вычисление 2 3 7 2" xfId="7303"/>
    <cellStyle name="Вычисление 2 3 7 3" xfId="7304"/>
    <cellStyle name="Вычисление 2 3 8" xfId="7305"/>
    <cellStyle name="Вычисление 2 3 9" xfId="7306"/>
    <cellStyle name="Вычисление 2 4" xfId="7307"/>
    <cellStyle name="Вычисление 2 4 2" xfId="7308"/>
    <cellStyle name="Вычисление 2 4 2 2" xfId="7309"/>
    <cellStyle name="Вычисление 2 4 2 2 2" xfId="7310"/>
    <cellStyle name="Вычисление 2 4 2 2 3" xfId="7311"/>
    <cellStyle name="Вычисление 2 4 2 3" xfId="7312"/>
    <cellStyle name="Вычисление 2 4 2 4" xfId="7313"/>
    <cellStyle name="Вычисление 2 4 2 5" xfId="7314"/>
    <cellStyle name="Вычисление 2 4 2 6" xfId="48880"/>
    <cellStyle name="Вычисление 2 4 3" xfId="7315"/>
    <cellStyle name="Вычисление 2 4 3 2" xfId="7316"/>
    <cellStyle name="Вычисление 2 4 3 2 2" xfId="7317"/>
    <cellStyle name="Вычисление 2 4 3 2 3" xfId="7318"/>
    <cellStyle name="Вычисление 2 4 3 3" xfId="7319"/>
    <cellStyle name="Вычисление 2 4 3 4" xfId="7320"/>
    <cellStyle name="Вычисление 2 4 3 5" xfId="7321"/>
    <cellStyle name="Вычисление 2 4 3 6" xfId="48881"/>
    <cellStyle name="Вычисление 2 4 4" xfId="7322"/>
    <cellStyle name="Вычисление 2 4 4 2" xfId="7323"/>
    <cellStyle name="Вычисление 2 4 4 3" xfId="7324"/>
    <cellStyle name="Вычисление 2 4 5" xfId="7325"/>
    <cellStyle name="Вычисление 2 4 5 2" xfId="7326"/>
    <cellStyle name="Вычисление 2 4 5 3" xfId="7327"/>
    <cellStyle name="Вычисление 2 4 6" xfId="7328"/>
    <cellStyle name="Вычисление 2 4 7" xfId="7329"/>
    <cellStyle name="Вычисление 2 4 8" xfId="7330"/>
    <cellStyle name="Вычисление 2 4 9" xfId="48882"/>
    <cellStyle name="Вычисление 2 5" xfId="7331"/>
    <cellStyle name="Вычисление 2 5 2" xfId="7332"/>
    <cellStyle name="Вычисление 2 5 2 2" xfId="7333"/>
    <cellStyle name="Вычисление 2 5 2 2 2" xfId="7334"/>
    <cellStyle name="Вычисление 2 5 2 2 3" xfId="7335"/>
    <cellStyle name="Вычисление 2 5 2 3" xfId="7336"/>
    <cellStyle name="Вычисление 2 5 2 4" xfId="7337"/>
    <cellStyle name="Вычисление 2 5 3" xfId="7338"/>
    <cellStyle name="Вычисление 2 5 3 2" xfId="7339"/>
    <cellStyle name="Вычисление 2 5 3 2 2" xfId="7340"/>
    <cellStyle name="Вычисление 2 5 3 2 3" xfId="7341"/>
    <cellStyle name="Вычисление 2 5 3 3" xfId="7342"/>
    <cellStyle name="Вычисление 2 5 3 4" xfId="7343"/>
    <cellStyle name="Вычисление 2 5 4" xfId="7344"/>
    <cellStyle name="Вычисление 2 5 4 2" xfId="7345"/>
    <cellStyle name="Вычисление 2 5 4 3" xfId="7346"/>
    <cellStyle name="Вычисление 2 5 5" xfId="7347"/>
    <cellStyle name="Вычисление 2 5 5 2" xfId="7348"/>
    <cellStyle name="Вычисление 2 5 5 3" xfId="7349"/>
    <cellStyle name="Вычисление 2 5 6" xfId="7350"/>
    <cellStyle name="Вычисление 2 5 7" xfId="7351"/>
    <cellStyle name="Вычисление 2 6" xfId="7352"/>
    <cellStyle name="Вычисление 2 6 2" xfId="7353"/>
    <cellStyle name="Вычисление 2 6 2 2" xfId="7354"/>
    <cellStyle name="Вычисление 2 6 2 3" xfId="7355"/>
    <cellStyle name="Вычисление 2 6 3" xfId="7356"/>
    <cellStyle name="Вычисление 2 6 4" xfId="7357"/>
    <cellStyle name="Вычисление 2 7" xfId="7358"/>
    <cellStyle name="Вычисление 2 7 2" xfId="7359"/>
    <cellStyle name="Вычисление 2 7 3" xfId="7360"/>
    <cellStyle name="Вычисление 2 8" xfId="7361"/>
    <cellStyle name="Вычисление 2 8 2" xfId="7362"/>
    <cellStyle name="Вычисление 2 8 3" xfId="7363"/>
    <cellStyle name="Вычисление 2 9" xfId="7364"/>
    <cellStyle name="Вычисление 2_46EE.2011(v1.0)" xfId="7365"/>
    <cellStyle name="Вычисление 3" xfId="7366"/>
    <cellStyle name="Вычисление 3 10" xfId="48883"/>
    <cellStyle name="Вычисление 3 11" xfId="48884"/>
    <cellStyle name="Вычисление 3 2" xfId="7367"/>
    <cellStyle name="Вычисление 3 2 10" xfId="48885"/>
    <cellStyle name="Вычисление 3 2 2" xfId="7368"/>
    <cellStyle name="Вычисление 3 2 2 2" xfId="7369"/>
    <cellStyle name="Вычисление 3 2 2 2 2" xfId="7370"/>
    <cellStyle name="Вычисление 3 2 2 2 3" xfId="7371"/>
    <cellStyle name="Вычисление 3 2 2 3" xfId="7372"/>
    <cellStyle name="Вычисление 3 2 2 4" xfId="7373"/>
    <cellStyle name="Вычисление 3 2 3" xfId="7374"/>
    <cellStyle name="Вычисление 3 2 3 2" xfId="7375"/>
    <cellStyle name="Вычисление 3 2 3 2 2" xfId="7376"/>
    <cellStyle name="Вычисление 3 2 3 2 3" xfId="7377"/>
    <cellStyle name="Вычисление 3 2 3 3" xfId="7378"/>
    <cellStyle name="Вычисление 3 2 3 4" xfId="7379"/>
    <cellStyle name="Вычисление 3 2 4" xfId="7380"/>
    <cellStyle name="Вычисление 3 2 4 2" xfId="7381"/>
    <cellStyle name="Вычисление 3 2 4 3" xfId="7382"/>
    <cellStyle name="Вычисление 3 2 5" xfId="7383"/>
    <cellStyle name="Вычисление 3 2 5 2" xfId="7384"/>
    <cellStyle name="Вычисление 3 2 5 3" xfId="7385"/>
    <cellStyle name="Вычисление 3 2 6" xfId="7386"/>
    <cellStyle name="Вычисление 3 2 7" xfId="7387"/>
    <cellStyle name="Вычисление 3 2 8" xfId="7388"/>
    <cellStyle name="Вычисление 3 2 9" xfId="48886"/>
    <cellStyle name="Вычисление 3 3" xfId="7389"/>
    <cellStyle name="Вычисление 3 3 2" xfId="7390"/>
    <cellStyle name="Вычисление 3 3 2 2" xfId="7391"/>
    <cellStyle name="Вычисление 3 3 2 3" xfId="7392"/>
    <cellStyle name="Вычисление 3 3 3" xfId="7393"/>
    <cellStyle name="Вычисление 3 3 4" xfId="7394"/>
    <cellStyle name="Вычисление 3 4" xfId="7395"/>
    <cellStyle name="Вычисление 3 4 2" xfId="7396"/>
    <cellStyle name="Вычисление 3 4 2 2" xfId="7397"/>
    <cellStyle name="Вычисление 3 4 2 3" xfId="7398"/>
    <cellStyle name="Вычисление 3 4 3" xfId="7399"/>
    <cellStyle name="Вычисление 3 4 4" xfId="7400"/>
    <cellStyle name="Вычисление 3 5" xfId="7401"/>
    <cellStyle name="Вычисление 3 5 2" xfId="7402"/>
    <cellStyle name="Вычисление 3 5 3" xfId="7403"/>
    <cellStyle name="Вычисление 3 6" xfId="7404"/>
    <cellStyle name="Вычисление 3 6 2" xfId="7405"/>
    <cellStyle name="Вычисление 3 6 3" xfId="7406"/>
    <cellStyle name="Вычисление 3 7" xfId="7407"/>
    <cellStyle name="Вычисление 3 8" xfId="7408"/>
    <cellStyle name="Вычисление 3 9" xfId="7409"/>
    <cellStyle name="Вычисление 3_46EE.2011(v1.0)" xfId="7410"/>
    <cellStyle name="Вычисление 4" xfId="7411"/>
    <cellStyle name="Вычисление 4 10" xfId="48887"/>
    <cellStyle name="Вычисление 4 11" xfId="48888"/>
    <cellStyle name="Вычисление 4 2" xfId="7412"/>
    <cellStyle name="Вычисление 4 2 10" xfId="48889"/>
    <cellStyle name="Вычисление 4 2 2" xfId="7413"/>
    <cellStyle name="Вычисление 4 2 2 2" xfId="7414"/>
    <cellStyle name="Вычисление 4 2 2 2 2" xfId="7415"/>
    <cellStyle name="Вычисление 4 2 2 2 3" xfId="7416"/>
    <cellStyle name="Вычисление 4 2 2 3" xfId="7417"/>
    <cellStyle name="Вычисление 4 2 2 4" xfId="7418"/>
    <cellStyle name="Вычисление 4 2 3" xfId="7419"/>
    <cellStyle name="Вычисление 4 2 3 2" xfId="7420"/>
    <cellStyle name="Вычисление 4 2 3 2 2" xfId="7421"/>
    <cellStyle name="Вычисление 4 2 3 2 3" xfId="7422"/>
    <cellStyle name="Вычисление 4 2 3 3" xfId="7423"/>
    <cellStyle name="Вычисление 4 2 3 4" xfId="7424"/>
    <cellStyle name="Вычисление 4 2 4" xfId="7425"/>
    <cellStyle name="Вычисление 4 2 4 2" xfId="7426"/>
    <cellStyle name="Вычисление 4 2 4 3" xfId="7427"/>
    <cellStyle name="Вычисление 4 2 5" xfId="7428"/>
    <cellStyle name="Вычисление 4 2 5 2" xfId="7429"/>
    <cellStyle name="Вычисление 4 2 5 3" xfId="7430"/>
    <cellStyle name="Вычисление 4 2 6" xfId="7431"/>
    <cellStyle name="Вычисление 4 2 7" xfId="7432"/>
    <cellStyle name="Вычисление 4 2 8" xfId="7433"/>
    <cellStyle name="Вычисление 4 2 9" xfId="48890"/>
    <cellStyle name="Вычисление 4 3" xfId="7434"/>
    <cellStyle name="Вычисление 4 3 2" xfId="7435"/>
    <cellStyle name="Вычисление 4 3 2 2" xfId="7436"/>
    <cellStyle name="Вычисление 4 3 2 3" xfId="7437"/>
    <cellStyle name="Вычисление 4 3 3" xfId="7438"/>
    <cellStyle name="Вычисление 4 3 4" xfId="7439"/>
    <cellStyle name="Вычисление 4 4" xfId="7440"/>
    <cellStyle name="Вычисление 4 4 2" xfId="7441"/>
    <cellStyle name="Вычисление 4 4 2 2" xfId="7442"/>
    <cellStyle name="Вычисление 4 4 2 3" xfId="7443"/>
    <cellStyle name="Вычисление 4 4 3" xfId="7444"/>
    <cellStyle name="Вычисление 4 4 4" xfId="7445"/>
    <cellStyle name="Вычисление 4 5" xfId="7446"/>
    <cellStyle name="Вычисление 4 5 2" xfId="7447"/>
    <cellStyle name="Вычисление 4 5 3" xfId="7448"/>
    <cellStyle name="Вычисление 4 6" xfId="7449"/>
    <cellStyle name="Вычисление 4 6 2" xfId="7450"/>
    <cellStyle name="Вычисление 4 6 3" xfId="7451"/>
    <cellStyle name="Вычисление 4 7" xfId="7452"/>
    <cellStyle name="Вычисление 4 8" xfId="7453"/>
    <cellStyle name="Вычисление 4 9" xfId="7454"/>
    <cellStyle name="Вычисление 4_46EE.2011(v1.0)" xfId="7455"/>
    <cellStyle name="Вычисление 5" xfId="7456"/>
    <cellStyle name="Вычисление 5 10" xfId="48891"/>
    <cellStyle name="Вычисление 5 11" xfId="48892"/>
    <cellStyle name="Вычисление 5 2" xfId="7457"/>
    <cellStyle name="Вычисление 5 2 10" xfId="48893"/>
    <cellStyle name="Вычисление 5 2 2" xfId="7458"/>
    <cellStyle name="Вычисление 5 2 2 2" xfId="7459"/>
    <cellStyle name="Вычисление 5 2 2 2 2" xfId="7460"/>
    <cellStyle name="Вычисление 5 2 2 2 3" xfId="7461"/>
    <cellStyle name="Вычисление 5 2 2 3" xfId="7462"/>
    <cellStyle name="Вычисление 5 2 2 4" xfId="7463"/>
    <cellStyle name="Вычисление 5 2 3" xfId="7464"/>
    <cellStyle name="Вычисление 5 2 3 2" xfId="7465"/>
    <cellStyle name="Вычисление 5 2 3 2 2" xfId="7466"/>
    <cellStyle name="Вычисление 5 2 3 2 3" xfId="7467"/>
    <cellStyle name="Вычисление 5 2 3 3" xfId="7468"/>
    <cellStyle name="Вычисление 5 2 3 4" xfId="7469"/>
    <cellStyle name="Вычисление 5 2 4" xfId="7470"/>
    <cellStyle name="Вычисление 5 2 4 2" xfId="7471"/>
    <cellStyle name="Вычисление 5 2 4 3" xfId="7472"/>
    <cellStyle name="Вычисление 5 2 5" xfId="7473"/>
    <cellStyle name="Вычисление 5 2 5 2" xfId="7474"/>
    <cellStyle name="Вычисление 5 2 5 3" xfId="7475"/>
    <cellStyle name="Вычисление 5 2 6" xfId="7476"/>
    <cellStyle name="Вычисление 5 2 7" xfId="7477"/>
    <cellStyle name="Вычисление 5 2 8" xfId="7478"/>
    <cellStyle name="Вычисление 5 2 9" xfId="48894"/>
    <cellStyle name="Вычисление 5 3" xfId="7479"/>
    <cellStyle name="Вычисление 5 3 2" xfId="7480"/>
    <cellStyle name="Вычисление 5 3 2 2" xfId="7481"/>
    <cellStyle name="Вычисление 5 3 2 3" xfId="7482"/>
    <cellStyle name="Вычисление 5 3 3" xfId="7483"/>
    <cellStyle name="Вычисление 5 3 4" xfId="7484"/>
    <cellStyle name="Вычисление 5 4" xfId="7485"/>
    <cellStyle name="Вычисление 5 4 2" xfId="7486"/>
    <cellStyle name="Вычисление 5 4 2 2" xfId="7487"/>
    <cellStyle name="Вычисление 5 4 2 3" xfId="7488"/>
    <cellStyle name="Вычисление 5 4 3" xfId="7489"/>
    <cellStyle name="Вычисление 5 4 4" xfId="7490"/>
    <cellStyle name="Вычисление 5 5" xfId="7491"/>
    <cellStyle name="Вычисление 5 5 2" xfId="7492"/>
    <cellStyle name="Вычисление 5 5 3" xfId="7493"/>
    <cellStyle name="Вычисление 5 6" xfId="7494"/>
    <cellStyle name="Вычисление 5 6 2" xfId="7495"/>
    <cellStyle name="Вычисление 5 6 3" xfId="7496"/>
    <cellStyle name="Вычисление 5 7" xfId="7497"/>
    <cellStyle name="Вычисление 5 8" xfId="7498"/>
    <cellStyle name="Вычисление 5 9" xfId="7499"/>
    <cellStyle name="Вычисление 5_46EE.2011(v1.0)" xfId="7500"/>
    <cellStyle name="Вычисление 6" xfId="7501"/>
    <cellStyle name="Вычисление 6 10" xfId="48895"/>
    <cellStyle name="Вычисление 6 11" xfId="48896"/>
    <cellStyle name="Вычисление 6 2" xfId="7502"/>
    <cellStyle name="Вычисление 6 2 10" xfId="48897"/>
    <cellStyle name="Вычисление 6 2 2" xfId="7503"/>
    <cellStyle name="Вычисление 6 2 2 2" xfId="7504"/>
    <cellStyle name="Вычисление 6 2 2 2 2" xfId="7505"/>
    <cellStyle name="Вычисление 6 2 2 2 3" xfId="7506"/>
    <cellStyle name="Вычисление 6 2 2 3" xfId="7507"/>
    <cellStyle name="Вычисление 6 2 2 4" xfId="7508"/>
    <cellStyle name="Вычисление 6 2 3" xfId="7509"/>
    <cellStyle name="Вычисление 6 2 3 2" xfId="7510"/>
    <cellStyle name="Вычисление 6 2 3 2 2" xfId="7511"/>
    <cellStyle name="Вычисление 6 2 3 2 3" xfId="7512"/>
    <cellStyle name="Вычисление 6 2 3 3" xfId="7513"/>
    <cellStyle name="Вычисление 6 2 3 4" xfId="7514"/>
    <cellStyle name="Вычисление 6 2 4" xfId="7515"/>
    <cellStyle name="Вычисление 6 2 4 2" xfId="7516"/>
    <cellStyle name="Вычисление 6 2 4 3" xfId="7517"/>
    <cellStyle name="Вычисление 6 2 5" xfId="7518"/>
    <cellStyle name="Вычисление 6 2 5 2" xfId="7519"/>
    <cellStyle name="Вычисление 6 2 5 3" xfId="7520"/>
    <cellStyle name="Вычисление 6 2 6" xfId="7521"/>
    <cellStyle name="Вычисление 6 2 7" xfId="7522"/>
    <cellStyle name="Вычисление 6 2 8" xfId="7523"/>
    <cellStyle name="Вычисление 6 2 9" xfId="48898"/>
    <cellStyle name="Вычисление 6 3" xfId="7524"/>
    <cellStyle name="Вычисление 6 3 2" xfId="7525"/>
    <cellStyle name="Вычисление 6 3 2 2" xfId="7526"/>
    <cellStyle name="Вычисление 6 3 2 3" xfId="7527"/>
    <cellStyle name="Вычисление 6 3 3" xfId="7528"/>
    <cellStyle name="Вычисление 6 3 4" xfId="7529"/>
    <cellStyle name="Вычисление 6 4" xfId="7530"/>
    <cellStyle name="Вычисление 6 4 2" xfId="7531"/>
    <cellStyle name="Вычисление 6 4 2 2" xfId="7532"/>
    <cellStyle name="Вычисление 6 4 2 3" xfId="7533"/>
    <cellStyle name="Вычисление 6 4 3" xfId="7534"/>
    <cellStyle name="Вычисление 6 4 4" xfId="7535"/>
    <cellStyle name="Вычисление 6 5" xfId="7536"/>
    <cellStyle name="Вычисление 6 5 2" xfId="7537"/>
    <cellStyle name="Вычисление 6 5 3" xfId="7538"/>
    <cellStyle name="Вычисление 6 6" xfId="7539"/>
    <cellStyle name="Вычисление 6 6 2" xfId="7540"/>
    <cellStyle name="Вычисление 6 6 3" xfId="7541"/>
    <cellStyle name="Вычисление 6 7" xfId="7542"/>
    <cellStyle name="Вычисление 6 8" xfId="7543"/>
    <cellStyle name="Вычисление 6 9" xfId="7544"/>
    <cellStyle name="Вычисление 6_46EE.2011(v1.0)" xfId="7545"/>
    <cellStyle name="Вычисление 7" xfId="7546"/>
    <cellStyle name="Вычисление 7 10" xfId="48899"/>
    <cellStyle name="Вычисление 7 11" xfId="48900"/>
    <cellStyle name="Вычисление 7 2" xfId="7547"/>
    <cellStyle name="Вычисление 7 2 10" xfId="48901"/>
    <cellStyle name="Вычисление 7 2 2" xfId="7548"/>
    <cellStyle name="Вычисление 7 2 2 2" xfId="7549"/>
    <cellStyle name="Вычисление 7 2 2 2 2" xfId="7550"/>
    <cellStyle name="Вычисление 7 2 2 2 3" xfId="7551"/>
    <cellStyle name="Вычисление 7 2 2 3" xfId="7552"/>
    <cellStyle name="Вычисление 7 2 2 4" xfId="7553"/>
    <cellStyle name="Вычисление 7 2 3" xfId="7554"/>
    <cellStyle name="Вычисление 7 2 3 2" xfId="7555"/>
    <cellStyle name="Вычисление 7 2 3 2 2" xfId="7556"/>
    <cellStyle name="Вычисление 7 2 3 2 3" xfId="7557"/>
    <cellStyle name="Вычисление 7 2 3 3" xfId="7558"/>
    <cellStyle name="Вычисление 7 2 3 4" xfId="7559"/>
    <cellStyle name="Вычисление 7 2 4" xfId="7560"/>
    <cellStyle name="Вычисление 7 2 4 2" xfId="7561"/>
    <cellStyle name="Вычисление 7 2 4 3" xfId="7562"/>
    <cellStyle name="Вычисление 7 2 5" xfId="7563"/>
    <cellStyle name="Вычисление 7 2 5 2" xfId="7564"/>
    <cellStyle name="Вычисление 7 2 5 3" xfId="7565"/>
    <cellStyle name="Вычисление 7 2 6" xfId="7566"/>
    <cellStyle name="Вычисление 7 2 7" xfId="7567"/>
    <cellStyle name="Вычисление 7 2 8" xfId="7568"/>
    <cellStyle name="Вычисление 7 2 9" xfId="48902"/>
    <cellStyle name="Вычисление 7 3" xfId="7569"/>
    <cellStyle name="Вычисление 7 3 2" xfId="7570"/>
    <cellStyle name="Вычисление 7 3 2 2" xfId="7571"/>
    <cellStyle name="Вычисление 7 3 2 3" xfId="7572"/>
    <cellStyle name="Вычисление 7 3 3" xfId="7573"/>
    <cellStyle name="Вычисление 7 3 4" xfId="7574"/>
    <cellStyle name="Вычисление 7 4" xfId="7575"/>
    <cellStyle name="Вычисление 7 4 2" xfId="7576"/>
    <cellStyle name="Вычисление 7 4 2 2" xfId="7577"/>
    <cellStyle name="Вычисление 7 4 2 3" xfId="7578"/>
    <cellStyle name="Вычисление 7 4 3" xfId="7579"/>
    <cellStyle name="Вычисление 7 4 4" xfId="7580"/>
    <cellStyle name="Вычисление 7 5" xfId="7581"/>
    <cellStyle name="Вычисление 7 5 2" xfId="7582"/>
    <cellStyle name="Вычисление 7 5 3" xfId="7583"/>
    <cellStyle name="Вычисление 7 6" xfId="7584"/>
    <cellStyle name="Вычисление 7 6 2" xfId="7585"/>
    <cellStyle name="Вычисление 7 6 3" xfId="7586"/>
    <cellStyle name="Вычисление 7 7" xfId="7587"/>
    <cellStyle name="Вычисление 7 8" xfId="7588"/>
    <cellStyle name="Вычисление 7 9" xfId="7589"/>
    <cellStyle name="Вычисление 7_46EE.2011(v1.0)" xfId="7590"/>
    <cellStyle name="Вычисление 8" xfId="7591"/>
    <cellStyle name="Вычисление 8 10" xfId="48903"/>
    <cellStyle name="Вычисление 8 11" xfId="48904"/>
    <cellStyle name="Вычисление 8 2" xfId="7592"/>
    <cellStyle name="Вычисление 8 2 10" xfId="48905"/>
    <cellStyle name="Вычисление 8 2 2" xfId="7593"/>
    <cellStyle name="Вычисление 8 2 2 2" xfId="7594"/>
    <cellStyle name="Вычисление 8 2 2 2 2" xfId="7595"/>
    <cellStyle name="Вычисление 8 2 2 2 3" xfId="7596"/>
    <cellStyle name="Вычисление 8 2 2 3" xfId="7597"/>
    <cellStyle name="Вычисление 8 2 2 4" xfId="7598"/>
    <cellStyle name="Вычисление 8 2 3" xfId="7599"/>
    <cellStyle name="Вычисление 8 2 3 2" xfId="7600"/>
    <cellStyle name="Вычисление 8 2 3 2 2" xfId="7601"/>
    <cellStyle name="Вычисление 8 2 3 2 3" xfId="7602"/>
    <cellStyle name="Вычисление 8 2 3 3" xfId="7603"/>
    <cellStyle name="Вычисление 8 2 3 4" xfId="7604"/>
    <cellStyle name="Вычисление 8 2 4" xfId="7605"/>
    <cellStyle name="Вычисление 8 2 4 2" xfId="7606"/>
    <cellStyle name="Вычисление 8 2 4 3" xfId="7607"/>
    <cellStyle name="Вычисление 8 2 5" xfId="7608"/>
    <cellStyle name="Вычисление 8 2 5 2" xfId="7609"/>
    <cellStyle name="Вычисление 8 2 5 3" xfId="7610"/>
    <cellStyle name="Вычисление 8 2 6" xfId="7611"/>
    <cellStyle name="Вычисление 8 2 7" xfId="7612"/>
    <cellStyle name="Вычисление 8 2 8" xfId="7613"/>
    <cellStyle name="Вычисление 8 2 9" xfId="48906"/>
    <cellStyle name="Вычисление 8 3" xfId="7614"/>
    <cellStyle name="Вычисление 8 3 2" xfId="7615"/>
    <cellStyle name="Вычисление 8 3 2 2" xfId="7616"/>
    <cellStyle name="Вычисление 8 3 2 3" xfId="7617"/>
    <cellStyle name="Вычисление 8 3 3" xfId="7618"/>
    <cellStyle name="Вычисление 8 3 4" xfId="7619"/>
    <cellStyle name="Вычисление 8 4" xfId="7620"/>
    <cellStyle name="Вычисление 8 4 2" xfId="7621"/>
    <cellStyle name="Вычисление 8 4 2 2" xfId="7622"/>
    <cellStyle name="Вычисление 8 4 2 3" xfId="7623"/>
    <cellStyle name="Вычисление 8 4 3" xfId="7624"/>
    <cellStyle name="Вычисление 8 4 4" xfId="7625"/>
    <cellStyle name="Вычисление 8 5" xfId="7626"/>
    <cellStyle name="Вычисление 8 5 2" xfId="7627"/>
    <cellStyle name="Вычисление 8 5 3" xfId="7628"/>
    <cellStyle name="Вычисление 8 6" xfId="7629"/>
    <cellStyle name="Вычисление 8 6 2" xfId="7630"/>
    <cellStyle name="Вычисление 8 6 3" xfId="7631"/>
    <cellStyle name="Вычисление 8 7" xfId="7632"/>
    <cellStyle name="Вычисление 8 8" xfId="7633"/>
    <cellStyle name="Вычисление 8 9" xfId="7634"/>
    <cellStyle name="Вычисление 8_46EE.2011(v1.0)" xfId="7635"/>
    <cellStyle name="Вычисление 9" xfId="7636"/>
    <cellStyle name="Вычисление 9 10" xfId="48907"/>
    <cellStyle name="Вычисление 9 11" xfId="48908"/>
    <cellStyle name="Вычисление 9 2" xfId="7637"/>
    <cellStyle name="Вычисление 9 2 10" xfId="48909"/>
    <cellStyle name="Вычисление 9 2 2" xfId="7638"/>
    <cellStyle name="Вычисление 9 2 2 2" xfId="7639"/>
    <cellStyle name="Вычисление 9 2 2 2 2" xfId="7640"/>
    <cellStyle name="Вычисление 9 2 2 2 3" xfId="7641"/>
    <cellStyle name="Вычисление 9 2 2 3" xfId="7642"/>
    <cellStyle name="Вычисление 9 2 2 4" xfId="7643"/>
    <cellStyle name="Вычисление 9 2 3" xfId="7644"/>
    <cellStyle name="Вычисление 9 2 3 2" xfId="7645"/>
    <cellStyle name="Вычисление 9 2 3 2 2" xfId="7646"/>
    <cellStyle name="Вычисление 9 2 3 2 3" xfId="7647"/>
    <cellStyle name="Вычисление 9 2 3 3" xfId="7648"/>
    <cellStyle name="Вычисление 9 2 3 4" xfId="7649"/>
    <cellStyle name="Вычисление 9 2 4" xfId="7650"/>
    <cellStyle name="Вычисление 9 2 4 2" xfId="7651"/>
    <cellStyle name="Вычисление 9 2 4 3" xfId="7652"/>
    <cellStyle name="Вычисление 9 2 5" xfId="7653"/>
    <cellStyle name="Вычисление 9 2 5 2" xfId="7654"/>
    <cellStyle name="Вычисление 9 2 5 3" xfId="7655"/>
    <cellStyle name="Вычисление 9 2 6" xfId="7656"/>
    <cellStyle name="Вычисление 9 2 7" xfId="7657"/>
    <cellStyle name="Вычисление 9 2 8" xfId="7658"/>
    <cellStyle name="Вычисление 9 2 9" xfId="48910"/>
    <cellStyle name="Вычисление 9 3" xfId="7659"/>
    <cellStyle name="Вычисление 9 3 2" xfId="7660"/>
    <cellStyle name="Вычисление 9 3 2 2" xfId="7661"/>
    <cellStyle name="Вычисление 9 3 2 3" xfId="7662"/>
    <cellStyle name="Вычисление 9 3 3" xfId="7663"/>
    <cellStyle name="Вычисление 9 3 4" xfId="7664"/>
    <cellStyle name="Вычисление 9 4" xfId="7665"/>
    <cellStyle name="Вычисление 9 4 2" xfId="7666"/>
    <cellStyle name="Вычисление 9 4 2 2" xfId="7667"/>
    <cellStyle name="Вычисление 9 4 2 3" xfId="7668"/>
    <cellStyle name="Вычисление 9 4 3" xfId="7669"/>
    <cellStyle name="Вычисление 9 4 4" xfId="7670"/>
    <cellStyle name="Вычисление 9 5" xfId="7671"/>
    <cellStyle name="Вычисление 9 5 2" xfId="7672"/>
    <cellStyle name="Вычисление 9 5 3" xfId="7673"/>
    <cellStyle name="Вычисление 9 6" xfId="7674"/>
    <cellStyle name="Вычисление 9 6 2" xfId="7675"/>
    <cellStyle name="Вычисление 9 6 3" xfId="7676"/>
    <cellStyle name="Вычисление 9 7" xfId="7677"/>
    <cellStyle name="Вычисление 9 8" xfId="7678"/>
    <cellStyle name="Вычисление 9 9" xfId="7679"/>
    <cellStyle name="Вычисление 9_46EE.2011(v1.0)" xfId="7680"/>
    <cellStyle name="Гиперссылка 2" xfId="7681"/>
    <cellStyle name="Гиперссылка 2 2" xfId="7682"/>
    <cellStyle name="Гиперссылка 2 3" xfId="7683"/>
    <cellStyle name="Гиперссылка 2 4" xfId="7684"/>
    <cellStyle name="Гиперссылка 2 5" xfId="7685"/>
    <cellStyle name="Гиперссылка 2 6" xfId="7686"/>
    <cellStyle name="Гиперссылка 2 7" xfId="7687"/>
    <cellStyle name="Гиперссылка 3" xfId="7688"/>
    <cellStyle name="Гиперссылка 3 2" xfId="7689"/>
    <cellStyle name="Гиперссылка 3 2 2" xfId="7690"/>
    <cellStyle name="Гиперссылка 3 3" xfId="7691"/>
    <cellStyle name="Гиперссылка 3 4" xfId="7692"/>
    <cellStyle name="Гиперссылка 3 5" xfId="7693"/>
    <cellStyle name="Гиперссылка 3 6" xfId="7694"/>
    <cellStyle name="Гиперссылка 4" xfId="7695"/>
    <cellStyle name="Гиперссылка 4 2" xfId="7696"/>
    <cellStyle name="Гиперссылка 4 3" xfId="7697"/>
    <cellStyle name="Гиперссылка 4 4" xfId="7698"/>
    <cellStyle name="Гиперссылка 4 5" xfId="7699"/>
    <cellStyle name="Гиперссылка 5" xfId="7700"/>
    <cellStyle name="Гиперссылка 5 2" xfId="7701"/>
    <cellStyle name="Гиперссылка 5 3" xfId="7702"/>
    <cellStyle name="Гиперссылка 6" xfId="7703"/>
    <cellStyle name="Гиперссылка 7" xfId="7704"/>
    <cellStyle name="Группа" xfId="7705"/>
    <cellStyle name="Группа 0" xfId="7706"/>
    <cellStyle name="Группа 0 10" xfId="7707"/>
    <cellStyle name="Группа 0 11" xfId="7708"/>
    <cellStyle name="Группа 0 12" xfId="7709"/>
    <cellStyle name="Группа 0 13" xfId="7710"/>
    <cellStyle name="Группа 0 14" xfId="7711"/>
    <cellStyle name="Группа 0 2" xfId="7712"/>
    <cellStyle name="Группа 0 2 10" xfId="7713"/>
    <cellStyle name="Группа 0 2 11" xfId="7714"/>
    <cellStyle name="Группа 0 2 12" xfId="7715"/>
    <cellStyle name="Группа 0 2 13" xfId="7716"/>
    <cellStyle name="Группа 0 2 14" xfId="7717"/>
    <cellStyle name="Группа 0 2 15" xfId="7718"/>
    <cellStyle name="Группа 0 2 16" xfId="7719"/>
    <cellStyle name="Группа 0 2 2" xfId="7720"/>
    <cellStyle name="Группа 0 2 2 10" xfId="7721"/>
    <cellStyle name="Группа 0 2 2 11" xfId="7722"/>
    <cellStyle name="Группа 0 2 2 12" xfId="7723"/>
    <cellStyle name="Группа 0 2 2 13" xfId="7724"/>
    <cellStyle name="Группа 0 2 2 14" xfId="7725"/>
    <cellStyle name="Группа 0 2 2 2" xfId="7726"/>
    <cellStyle name="Группа 0 2 2 2 10" xfId="7727"/>
    <cellStyle name="Группа 0 2 2 2 11" xfId="7728"/>
    <cellStyle name="Группа 0 2 2 2 12" xfId="7729"/>
    <cellStyle name="Группа 0 2 2 2 13" xfId="7730"/>
    <cellStyle name="Группа 0 2 2 2 2" xfId="7731"/>
    <cellStyle name="Группа 0 2 2 2 3" xfId="7732"/>
    <cellStyle name="Группа 0 2 2 2 4" xfId="7733"/>
    <cellStyle name="Группа 0 2 2 2 5" xfId="7734"/>
    <cellStyle name="Группа 0 2 2 2 6" xfId="7735"/>
    <cellStyle name="Группа 0 2 2 2 7" xfId="7736"/>
    <cellStyle name="Группа 0 2 2 2 8" xfId="7737"/>
    <cellStyle name="Группа 0 2 2 2 9" xfId="7738"/>
    <cellStyle name="Группа 0 2 2 3" xfId="7739"/>
    <cellStyle name="Группа 0 2 2 4" xfId="7740"/>
    <cellStyle name="Группа 0 2 2 5" xfId="7741"/>
    <cellStyle name="Группа 0 2 2 6" xfId="7742"/>
    <cellStyle name="Группа 0 2 2 7" xfId="7743"/>
    <cellStyle name="Группа 0 2 2 8" xfId="7744"/>
    <cellStyle name="Группа 0 2 2 9" xfId="7745"/>
    <cellStyle name="Группа 0 2 3" xfId="7746"/>
    <cellStyle name="Группа 0 2 3 10" xfId="7747"/>
    <cellStyle name="Группа 0 2 3 11" xfId="7748"/>
    <cellStyle name="Группа 0 2 3 12" xfId="7749"/>
    <cellStyle name="Группа 0 2 3 13" xfId="7750"/>
    <cellStyle name="Группа 0 2 3 14" xfId="7751"/>
    <cellStyle name="Группа 0 2 3 2" xfId="7752"/>
    <cellStyle name="Группа 0 2 3 2 10" xfId="7753"/>
    <cellStyle name="Группа 0 2 3 2 11" xfId="7754"/>
    <cellStyle name="Группа 0 2 3 2 12" xfId="7755"/>
    <cellStyle name="Группа 0 2 3 2 13" xfId="7756"/>
    <cellStyle name="Группа 0 2 3 2 2" xfId="7757"/>
    <cellStyle name="Группа 0 2 3 2 3" xfId="7758"/>
    <cellStyle name="Группа 0 2 3 2 4" xfId="7759"/>
    <cellStyle name="Группа 0 2 3 2 5" xfId="7760"/>
    <cellStyle name="Группа 0 2 3 2 6" xfId="7761"/>
    <cellStyle name="Группа 0 2 3 2 7" xfId="7762"/>
    <cellStyle name="Группа 0 2 3 2 8" xfId="7763"/>
    <cellStyle name="Группа 0 2 3 2 9" xfId="7764"/>
    <cellStyle name="Группа 0 2 3 3" xfId="7765"/>
    <cellStyle name="Группа 0 2 3 4" xfId="7766"/>
    <cellStyle name="Группа 0 2 3 5" xfId="7767"/>
    <cellStyle name="Группа 0 2 3 6" xfId="7768"/>
    <cellStyle name="Группа 0 2 3 7" xfId="7769"/>
    <cellStyle name="Группа 0 2 3 8" xfId="7770"/>
    <cellStyle name="Группа 0 2 3 9" xfId="7771"/>
    <cellStyle name="Группа 0 2 4" xfId="7772"/>
    <cellStyle name="Группа 0 2 4 10" xfId="7773"/>
    <cellStyle name="Группа 0 2 4 11" xfId="7774"/>
    <cellStyle name="Группа 0 2 4 12" xfId="7775"/>
    <cellStyle name="Группа 0 2 4 13" xfId="7776"/>
    <cellStyle name="Группа 0 2 4 2" xfId="7777"/>
    <cellStyle name="Группа 0 2 4 3" xfId="7778"/>
    <cellStyle name="Группа 0 2 4 4" xfId="7779"/>
    <cellStyle name="Группа 0 2 4 5" xfId="7780"/>
    <cellStyle name="Группа 0 2 4 6" xfId="7781"/>
    <cellStyle name="Группа 0 2 4 7" xfId="7782"/>
    <cellStyle name="Группа 0 2 4 8" xfId="7783"/>
    <cellStyle name="Группа 0 2 4 9" xfId="7784"/>
    <cellStyle name="Группа 0 2 5" xfId="7785"/>
    <cellStyle name="Группа 0 2 6" xfId="7786"/>
    <cellStyle name="Группа 0 2 7" xfId="7787"/>
    <cellStyle name="Группа 0 2 8" xfId="7788"/>
    <cellStyle name="Группа 0 2 9" xfId="7789"/>
    <cellStyle name="Группа 0 3" xfId="7790"/>
    <cellStyle name="Группа 0 3 10" xfId="7791"/>
    <cellStyle name="Группа 0 3 11" xfId="7792"/>
    <cellStyle name="Группа 0 3 12" xfId="7793"/>
    <cellStyle name="Группа 0 3 13" xfId="7794"/>
    <cellStyle name="Группа 0 3 14" xfId="7795"/>
    <cellStyle name="Группа 0 3 2" xfId="7796"/>
    <cellStyle name="Группа 0 3 2 10" xfId="7797"/>
    <cellStyle name="Группа 0 3 2 11" xfId="7798"/>
    <cellStyle name="Группа 0 3 2 12" xfId="7799"/>
    <cellStyle name="Группа 0 3 2 13" xfId="7800"/>
    <cellStyle name="Группа 0 3 2 2" xfId="7801"/>
    <cellStyle name="Группа 0 3 2 3" xfId="7802"/>
    <cellStyle name="Группа 0 3 2 4" xfId="7803"/>
    <cellStyle name="Группа 0 3 2 5" xfId="7804"/>
    <cellStyle name="Группа 0 3 2 6" xfId="7805"/>
    <cellStyle name="Группа 0 3 2 7" xfId="7806"/>
    <cellStyle name="Группа 0 3 2 8" xfId="7807"/>
    <cellStyle name="Группа 0 3 2 9" xfId="7808"/>
    <cellStyle name="Группа 0 3 3" xfId="7809"/>
    <cellStyle name="Группа 0 3 4" xfId="7810"/>
    <cellStyle name="Группа 0 3 5" xfId="7811"/>
    <cellStyle name="Группа 0 3 6" xfId="7812"/>
    <cellStyle name="Группа 0 3 7" xfId="7813"/>
    <cellStyle name="Группа 0 3 8" xfId="7814"/>
    <cellStyle name="Группа 0 3 9" xfId="7815"/>
    <cellStyle name="Группа 0 4" xfId="7816"/>
    <cellStyle name="Группа 0 4 10" xfId="7817"/>
    <cellStyle name="Группа 0 4 11" xfId="7818"/>
    <cellStyle name="Группа 0 4 12" xfId="7819"/>
    <cellStyle name="Группа 0 4 13" xfId="7820"/>
    <cellStyle name="Группа 0 4 14" xfId="7821"/>
    <cellStyle name="Группа 0 4 2" xfId="7822"/>
    <cellStyle name="Группа 0 4 2 10" xfId="7823"/>
    <cellStyle name="Группа 0 4 2 11" xfId="7824"/>
    <cellStyle name="Группа 0 4 2 12" xfId="7825"/>
    <cellStyle name="Группа 0 4 2 13" xfId="7826"/>
    <cellStyle name="Группа 0 4 2 2" xfId="7827"/>
    <cellStyle name="Группа 0 4 2 3" xfId="7828"/>
    <cellStyle name="Группа 0 4 2 4" xfId="7829"/>
    <cellStyle name="Группа 0 4 2 5" xfId="7830"/>
    <cellStyle name="Группа 0 4 2 6" xfId="7831"/>
    <cellStyle name="Группа 0 4 2 7" xfId="7832"/>
    <cellStyle name="Группа 0 4 2 8" xfId="7833"/>
    <cellStyle name="Группа 0 4 2 9" xfId="7834"/>
    <cellStyle name="Группа 0 4 3" xfId="7835"/>
    <cellStyle name="Группа 0 4 4" xfId="7836"/>
    <cellStyle name="Группа 0 4 5" xfId="7837"/>
    <cellStyle name="Группа 0 4 6" xfId="7838"/>
    <cellStyle name="Группа 0 4 7" xfId="7839"/>
    <cellStyle name="Группа 0 4 8" xfId="7840"/>
    <cellStyle name="Группа 0 4 9" xfId="7841"/>
    <cellStyle name="Группа 0 5" xfId="7842"/>
    <cellStyle name="Группа 0 5 10" xfId="7843"/>
    <cellStyle name="Группа 0 5 11" xfId="7844"/>
    <cellStyle name="Группа 0 5 12" xfId="7845"/>
    <cellStyle name="Группа 0 5 13" xfId="7846"/>
    <cellStyle name="Группа 0 5 2" xfId="7847"/>
    <cellStyle name="Группа 0 5 3" xfId="7848"/>
    <cellStyle name="Группа 0 5 4" xfId="7849"/>
    <cellStyle name="Группа 0 5 5" xfId="7850"/>
    <cellStyle name="Группа 0 5 6" xfId="7851"/>
    <cellStyle name="Группа 0 5 7" xfId="7852"/>
    <cellStyle name="Группа 0 5 8" xfId="7853"/>
    <cellStyle name="Группа 0 5 9" xfId="7854"/>
    <cellStyle name="Группа 0 6" xfId="7855"/>
    <cellStyle name="Группа 0 6 10" xfId="7856"/>
    <cellStyle name="Группа 0 6 11" xfId="7857"/>
    <cellStyle name="Группа 0 6 12" xfId="7858"/>
    <cellStyle name="Группа 0 6 13" xfId="7859"/>
    <cellStyle name="Группа 0 6 2" xfId="7860"/>
    <cellStyle name="Группа 0 6 3" xfId="7861"/>
    <cellStyle name="Группа 0 6 4" xfId="7862"/>
    <cellStyle name="Группа 0 6 5" xfId="7863"/>
    <cellStyle name="Группа 0 6 6" xfId="7864"/>
    <cellStyle name="Группа 0 6 7" xfId="7865"/>
    <cellStyle name="Группа 0 6 8" xfId="7866"/>
    <cellStyle name="Группа 0 6 9" xfId="7867"/>
    <cellStyle name="Группа 0 7" xfId="7868"/>
    <cellStyle name="Группа 0 8" xfId="7869"/>
    <cellStyle name="Группа 0 9" xfId="7870"/>
    <cellStyle name="Группа 1" xfId="7871"/>
    <cellStyle name="Группа 1 10" xfId="7872"/>
    <cellStyle name="Группа 1 11" xfId="7873"/>
    <cellStyle name="Группа 1 12" xfId="7874"/>
    <cellStyle name="Группа 1 13" xfId="7875"/>
    <cellStyle name="Группа 1 14" xfId="7876"/>
    <cellStyle name="Группа 1 2" xfId="7877"/>
    <cellStyle name="Группа 1 2 10" xfId="7878"/>
    <cellStyle name="Группа 1 2 11" xfId="7879"/>
    <cellStyle name="Группа 1 2 12" xfId="7880"/>
    <cellStyle name="Группа 1 2 13" xfId="7881"/>
    <cellStyle name="Группа 1 2 14" xfId="7882"/>
    <cellStyle name="Группа 1 2 15" xfId="7883"/>
    <cellStyle name="Группа 1 2 16" xfId="7884"/>
    <cellStyle name="Группа 1 2 2" xfId="7885"/>
    <cellStyle name="Группа 1 2 2 10" xfId="7886"/>
    <cellStyle name="Группа 1 2 2 11" xfId="7887"/>
    <cellStyle name="Группа 1 2 2 12" xfId="7888"/>
    <cellStyle name="Группа 1 2 2 13" xfId="7889"/>
    <cellStyle name="Группа 1 2 2 14" xfId="7890"/>
    <cellStyle name="Группа 1 2 2 2" xfId="7891"/>
    <cellStyle name="Группа 1 2 2 2 10" xfId="7892"/>
    <cellStyle name="Группа 1 2 2 2 11" xfId="7893"/>
    <cellStyle name="Группа 1 2 2 2 12" xfId="7894"/>
    <cellStyle name="Группа 1 2 2 2 13" xfId="7895"/>
    <cellStyle name="Группа 1 2 2 2 2" xfId="7896"/>
    <cellStyle name="Группа 1 2 2 2 3" xfId="7897"/>
    <cellStyle name="Группа 1 2 2 2 4" xfId="7898"/>
    <cellStyle name="Группа 1 2 2 2 5" xfId="7899"/>
    <cellStyle name="Группа 1 2 2 2 6" xfId="7900"/>
    <cellStyle name="Группа 1 2 2 2 7" xfId="7901"/>
    <cellStyle name="Группа 1 2 2 2 8" xfId="7902"/>
    <cellStyle name="Группа 1 2 2 2 9" xfId="7903"/>
    <cellStyle name="Группа 1 2 2 3" xfId="7904"/>
    <cellStyle name="Группа 1 2 2 4" xfId="7905"/>
    <cellStyle name="Группа 1 2 2 5" xfId="7906"/>
    <cellStyle name="Группа 1 2 2 6" xfId="7907"/>
    <cellStyle name="Группа 1 2 2 7" xfId="7908"/>
    <cellStyle name="Группа 1 2 2 8" xfId="7909"/>
    <cellStyle name="Группа 1 2 2 9" xfId="7910"/>
    <cellStyle name="Группа 1 2 3" xfId="7911"/>
    <cellStyle name="Группа 1 2 3 10" xfId="7912"/>
    <cellStyle name="Группа 1 2 3 11" xfId="7913"/>
    <cellStyle name="Группа 1 2 3 12" xfId="7914"/>
    <cellStyle name="Группа 1 2 3 13" xfId="7915"/>
    <cellStyle name="Группа 1 2 3 14" xfId="7916"/>
    <cellStyle name="Группа 1 2 3 2" xfId="7917"/>
    <cellStyle name="Группа 1 2 3 2 10" xfId="7918"/>
    <cellStyle name="Группа 1 2 3 2 11" xfId="7919"/>
    <cellStyle name="Группа 1 2 3 2 12" xfId="7920"/>
    <cellStyle name="Группа 1 2 3 2 13" xfId="7921"/>
    <cellStyle name="Группа 1 2 3 2 2" xfId="7922"/>
    <cellStyle name="Группа 1 2 3 2 3" xfId="7923"/>
    <cellStyle name="Группа 1 2 3 2 4" xfId="7924"/>
    <cellStyle name="Группа 1 2 3 2 5" xfId="7925"/>
    <cellStyle name="Группа 1 2 3 2 6" xfId="7926"/>
    <cellStyle name="Группа 1 2 3 2 7" xfId="7927"/>
    <cellStyle name="Группа 1 2 3 2 8" xfId="7928"/>
    <cellStyle name="Группа 1 2 3 2 9" xfId="7929"/>
    <cellStyle name="Группа 1 2 3 3" xfId="7930"/>
    <cellStyle name="Группа 1 2 3 4" xfId="7931"/>
    <cellStyle name="Группа 1 2 3 5" xfId="7932"/>
    <cellStyle name="Группа 1 2 3 6" xfId="7933"/>
    <cellStyle name="Группа 1 2 3 7" xfId="7934"/>
    <cellStyle name="Группа 1 2 3 8" xfId="7935"/>
    <cellStyle name="Группа 1 2 3 9" xfId="7936"/>
    <cellStyle name="Группа 1 2 4" xfId="7937"/>
    <cellStyle name="Группа 1 2 4 10" xfId="7938"/>
    <cellStyle name="Группа 1 2 4 11" xfId="7939"/>
    <cellStyle name="Группа 1 2 4 12" xfId="7940"/>
    <cellStyle name="Группа 1 2 4 13" xfId="7941"/>
    <cellStyle name="Группа 1 2 4 2" xfId="7942"/>
    <cellStyle name="Группа 1 2 4 3" xfId="7943"/>
    <cellStyle name="Группа 1 2 4 4" xfId="7944"/>
    <cellStyle name="Группа 1 2 4 5" xfId="7945"/>
    <cellStyle name="Группа 1 2 4 6" xfId="7946"/>
    <cellStyle name="Группа 1 2 4 7" xfId="7947"/>
    <cellStyle name="Группа 1 2 4 8" xfId="7948"/>
    <cellStyle name="Группа 1 2 4 9" xfId="7949"/>
    <cellStyle name="Группа 1 2 5" xfId="7950"/>
    <cellStyle name="Группа 1 2 6" xfId="7951"/>
    <cellStyle name="Группа 1 2 7" xfId="7952"/>
    <cellStyle name="Группа 1 2 8" xfId="7953"/>
    <cellStyle name="Группа 1 2 9" xfId="7954"/>
    <cellStyle name="Группа 1 3" xfId="7955"/>
    <cellStyle name="Группа 1 3 10" xfId="7956"/>
    <cellStyle name="Группа 1 3 11" xfId="7957"/>
    <cellStyle name="Группа 1 3 12" xfId="7958"/>
    <cellStyle name="Группа 1 3 13" xfId="7959"/>
    <cellStyle name="Группа 1 3 14" xfId="7960"/>
    <cellStyle name="Группа 1 3 2" xfId="7961"/>
    <cellStyle name="Группа 1 3 2 10" xfId="7962"/>
    <cellStyle name="Группа 1 3 2 11" xfId="7963"/>
    <cellStyle name="Группа 1 3 2 12" xfId="7964"/>
    <cellStyle name="Группа 1 3 2 13" xfId="7965"/>
    <cellStyle name="Группа 1 3 2 2" xfId="7966"/>
    <cellStyle name="Группа 1 3 2 3" xfId="7967"/>
    <cellStyle name="Группа 1 3 2 4" xfId="7968"/>
    <cellStyle name="Группа 1 3 2 5" xfId="7969"/>
    <cellStyle name="Группа 1 3 2 6" xfId="7970"/>
    <cellStyle name="Группа 1 3 2 7" xfId="7971"/>
    <cellStyle name="Группа 1 3 2 8" xfId="7972"/>
    <cellStyle name="Группа 1 3 2 9" xfId="7973"/>
    <cellStyle name="Группа 1 3 3" xfId="7974"/>
    <cellStyle name="Группа 1 3 4" xfId="7975"/>
    <cellStyle name="Группа 1 3 5" xfId="7976"/>
    <cellStyle name="Группа 1 3 6" xfId="7977"/>
    <cellStyle name="Группа 1 3 7" xfId="7978"/>
    <cellStyle name="Группа 1 3 8" xfId="7979"/>
    <cellStyle name="Группа 1 3 9" xfId="7980"/>
    <cellStyle name="Группа 1 4" xfId="7981"/>
    <cellStyle name="Группа 1 4 10" xfId="7982"/>
    <cellStyle name="Группа 1 4 11" xfId="7983"/>
    <cellStyle name="Группа 1 4 12" xfId="7984"/>
    <cellStyle name="Группа 1 4 13" xfId="7985"/>
    <cellStyle name="Группа 1 4 14" xfId="7986"/>
    <cellStyle name="Группа 1 4 2" xfId="7987"/>
    <cellStyle name="Группа 1 4 2 10" xfId="7988"/>
    <cellStyle name="Группа 1 4 2 11" xfId="7989"/>
    <cellStyle name="Группа 1 4 2 12" xfId="7990"/>
    <cellStyle name="Группа 1 4 2 13" xfId="7991"/>
    <cellStyle name="Группа 1 4 2 2" xfId="7992"/>
    <cellStyle name="Группа 1 4 2 3" xfId="7993"/>
    <cellStyle name="Группа 1 4 2 4" xfId="7994"/>
    <cellStyle name="Группа 1 4 2 5" xfId="7995"/>
    <cellStyle name="Группа 1 4 2 6" xfId="7996"/>
    <cellStyle name="Группа 1 4 2 7" xfId="7997"/>
    <cellStyle name="Группа 1 4 2 8" xfId="7998"/>
    <cellStyle name="Группа 1 4 2 9" xfId="7999"/>
    <cellStyle name="Группа 1 4 3" xfId="8000"/>
    <cellStyle name="Группа 1 4 4" xfId="8001"/>
    <cellStyle name="Группа 1 4 5" xfId="8002"/>
    <cellStyle name="Группа 1 4 6" xfId="8003"/>
    <cellStyle name="Группа 1 4 7" xfId="8004"/>
    <cellStyle name="Группа 1 4 8" xfId="8005"/>
    <cellStyle name="Группа 1 4 9" xfId="8006"/>
    <cellStyle name="Группа 1 5" xfId="8007"/>
    <cellStyle name="Группа 1 5 10" xfId="8008"/>
    <cellStyle name="Группа 1 5 11" xfId="8009"/>
    <cellStyle name="Группа 1 5 12" xfId="8010"/>
    <cellStyle name="Группа 1 5 13" xfId="8011"/>
    <cellStyle name="Группа 1 5 2" xfId="8012"/>
    <cellStyle name="Группа 1 5 3" xfId="8013"/>
    <cellStyle name="Группа 1 5 4" xfId="8014"/>
    <cellStyle name="Группа 1 5 5" xfId="8015"/>
    <cellStyle name="Группа 1 5 6" xfId="8016"/>
    <cellStyle name="Группа 1 5 7" xfId="8017"/>
    <cellStyle name="Группа 1 5 8" xfId="8018"/>
    <cellStyle name="Группа 1 5 9" xfId="8019"/>
    <cellStyle name="Группа 1 6" xfId="8020"/>
    <cellStyle name="Группа 1 6 10" xfId="8021"/>
    <cellStyle name="Группа 1 6 11" xfId="8022"/>
    <cellStyle name="Группа 1 6 12" xfId="8023"/>
    <cellStyle name="Группа 1 6 13" xfId="8024"/>
    <cellStyle name="Группа 1 6 2" xfId="8025"/>
    <cellStyle name="Группа 1 6 3" xfId="8026"/>
    <cellStyle name="Группа 1 6 4" xfId="8027"/>
    <cellStyle name="Группа 1 6 5" xfId="8028"/>
    <cellStyle name="Группа 1 6 6" xfId="8029"/>
    <cellStyle name="Группа 1 6 7" xfId="8030"/>
    <cellStyle name="Группа 1 6 8" xfId="8031"/>
    <cellStyle name="Группа 1 6 9" xfId="8032"/>
    <cellStyle name="Группа 1 7" xfId="8033"/>
    <cellStyle name="Группа 1 8" xfId="8034"/>
    <cellStyle name="Группа 1 9" xfId="8035"/>
    <cellStyle name="Группа 10" xfId="8036"/>
    <cellStyle name="Группа 10 10" xfId="8037"/>
    <cellStyle name="Группа 10 11" xfId="8038"/>
    <cellStyle name="Группа 10 12" xfId="8039"/>
    <cellStyle name="Группа 10 13" xfId="8040"/>
    <cellStyle name="Группа 10 14" xfId="8041"/>
    <cellStyle name="Группа 10 2" xfId="8042"/>
    <cellStyle name="Группа 10 2 10" xfId="8043"/>
    <cellStyle name="Группа 10 2 11" xfId="8044"/>
    <cellStyle name="Группа 10 2 12" xfId="8045"/>
    <cellStyle name="Группа 10 2 13" xfId="8046"/>
    <cellStyle name="Группа 10 2 2" xfId="8047"/>
    <cellStyle name="Группа 10 2 3" xfId="8048"/>
    <cellStyle name="Группа 10 2 4" xfId="8049"/>
    <cellStyle name="Группа 10 2 5" xfId="8050"/>
    <cellStyle name="Группа 10 2 6" xfId="8051"/>
    <cellStyle name="Группа 10 2 7" xfId="8052"/>
    <cellStyle name="Группа 10 2 8" xfId="8053"/>
    <cellStyle name="Группа 10 2 9" xfId="8054"/>
    <cellStyle name="Группа 10 3" xfId="8055"/>
    <cellStyle name="Группа 10 4" xfId="8056"/>
    <cellStyle name="Группа 10 5" xfId="8057"/>
    <cellStyle name="Группа 10 6" xfId="8058"/>
    <cellStyle name="Группа 10 7" xfId="8059"/>
    <cellStyle name="Группа 10 8" xfId="8060"/>
    <cellStyle name="Группа 10 9" xfId="8061"/>
    <cellStyle name="Группа 11" xfId="8062"/>
    <cellStyle name="Группа 11 10" xfId="8063"/>
    <cellStyle name="Группа 11 11" xfId="8064"/>
    <cellStyle name="Группа 11 12" xfId="8065"/>
    <cellStyle name="Группа 11 13" xfId="8066"/>
    <cellStyle name="Группа 11 14" xfId="8067"/>
    <cellStyle name="Группа 11 2" xfId="8068"/>
    <cellStyle name="Группа 11 2 10" xfId="8069"/>
    <cellStyle name="Группа 11 2 11" xfId="8070"/>
    <cellStyle name="Группа 11 2 12" xfId="8071"/>
    <cellStyle name="Группа 11 2 13" xfId="8072"/>
    <cellStyle name="Группа 11 2 2" xfId="8073"/>
    <cellStyle name="Группа 11 2 3" xfId="8074"/>
    <cellStyle name="Группа 11 2 4" xfId="8075"/>
    <cellStyle name="Группа 11 2 5" xfId="8076"/>
    <cellStyle name="Группа 11 2 6" xfId="8077"/>
    <cellStyle name="Группа 11 2 7" xfId="8078"/>
    <cellStyle name="Группа 11 2 8" xfId="8079"/>
    <cellStyle name="Группа 11 2 9" xfId="8080"/>
    <cellStyle name="Группа 11 3" xfId="8081"/>
    <cellStyle name="Группа 11 4" xfId="8082"/>
    <cellStyle name="Группа 11 5" xfId="8083"/>
    <cellStyle name="Группа 11 6" xfId="8084"/>
    <cellStyle name="Группа 11 7" xfId="8085"/>
    <cellStyle name="Группа 11 8" xfId="8086"/>
    <cellStyle name="Группа 11 9" xfId="8087"/>
    <cellStyle name="Группа 12" xfId="8088"/>
    <cellStyle name="Группа 12 10" xfId="8089"/>
    <cellStyle name="Группа 12 11" xfId="8090"/>
    <cellStyle name="Группа 12 12" xfId="8091"/>
    <cellStyle name="Группа 12 13" xfId="8092"/>
    <cellStyle name="Группа 12 2" xfId="8093"/>
    <cellStyle name="Группа 12 3" xfId="8094"/>
    <cellStyle name="Группа 12 4" xfId="8095"/>
    <cellStyle name="Группа 12 5" xfId="8096"/>
    <cellStyle name="Группа 12 6" xfId="8097"/>
    <cellStyle name="Группа 12 7" xfId="8098"/>
    <cellStyle name="Группа 12 8" xfId="8099"/>
    <cellStyle name="Группа 12 9" xfId="8100"/>
    <cellStyle name="Группа 13" xfId="8101"/>
    <cellStyle name="Группа 13 10" xfId="8102"/>
    <cellStyle name="Группа 13 11" xfId="8103"/>
    <cellStyle name="Группа 13 12" xfId="8104"/>
    <cellStyle name="Группа 13 13" xfId="8105"/>
    <cellStyle name="Группа 13 2" xfId="8106"/>
    <cellStyle name="Группа 13 3" xfId="8107"/>
    <cellStyle name="Группа 13 4" xfId="8108"/>
    <cellStyle name="Группа 13 5" xfId="8109"/>
    <cellStyle name="Группа 13 6" xfId="8110"/>
    <cellStyle name="Группа 13 7" xfId="8111"/>
    <cellStyle name="Группа 13 8" xfId="8112"/>
    <cellStyle name="Группа 13 9" xfId="8113"/>
    <cellStyle name="Группа 14" xfId="8114"/>
    <cellStyle name="Группа 15" xfId="8115"/>
    <cellStyle name="Группа 16" xfId="8116"/>
    <cellStyle name="Группа 17" xfId="8117"/>
    <cellStyle name="Группа 18" xfId="8118"/>
    <cellStyle name="Группа 19" xfId="8119"/>
    <cellStyle name="Группа 2" xfId="8120"/>
    <cellStyle name="Группа 2 10" xfId="8121"/>
    <cellStyle name="Группа 2 11" xfId="8122"/>
    <cellStyle name="Группа 2 12" xfId="8123"/>
    <cellStyle name="Группа 2 13" xfId="8124"/>
    <cellStyle name="Группа 2 14" xfId="8125"/>
    <cellStyle name="Группа 2 2" xfId="8126"/>
    <cellStyle name="Группа 2 2 10" xfId="8127"/>
    <cellStyle name="Группа 2 2 11" xfId="8128"/>
    <cellStyle name="Группа 2 2 12" xfId="8129"/>
    <cellStyle name="Группа 2 2 13" xfId="8130"/>
    <cellStyle name="Группа 2 2 14" xfId="8131"/>
    <cellStyle name="Группа 2 2 15" xfId="8132"/>
    <cellStyle name="Группа 2 2 16" xfId="8133"/>
    <cellStyle name="Группа 2 2 2" xfId="8134"/>
    <cellStyle name="Группа 2 2 2 10" xfId="8135"/>
    <cellStyle name="Группа 2 2 2 11" xfId="8136"/>
    <cellStyle name="Группа 2 2 2 12" xfId="8137"/>
    <cellStyle name="Группа 2 2 2 13" xfId="8138"/>
    <cellStyle name="Группа 2 2 2 14" xfId="8139"/>
    <cellStyle name="Группа 2 2 2 2" xfId="8140"/>
    <cellStyle name="Группа 2 2 2 2 10" xfId="8141"/>
    <cellStyle name="Группа 2 2 2 2 11" xfId="8142"/>
    <cellStyle name="Группа 2 2 2 2 12" xfId="8143"/>
    <cellStyle name="Группа 2 2 2 2 13" xfId="8144"/>
    <cellStyle name="Группа 2 2 2 2 2" xfId="8145"/>
    <cellStyle name="Группа 2 2 2 2 3" xfId="8146"/>
    <cellStyle name="Группа 2 2 2 2 4" xfId="8147"/>
    <cellStyle name="Группа 2 2 2 2 5" xfId="8148"/>
    <cellStyle name="Группа 2 2 2 2 6" xfId="8149"/>
    <cellStyle name="Группа 2 2 2 2 7" xfId="8150"/>
    <cellStyle name="Группа 2 2 2 2 8" xfId="8151"/>
    <cellStyle name="Группа 2 2 2 2 9" xfId="8152"/>
    <cellStyle name="Группа 2 2 2 3" xfId="8153"/>
    <cellStyle name="Группа 2 2 2 4" xfId="8154"/>
    <cellStyle name="Группа 2 2 2 5" xfId="8155"/>
    <cellStyle name="Группа 2 2 2 6" xfId="8156"/>
    <cellStyle name="Группа 2 2 2 7" xfId="8157"/>
    <cellStyle name="Группа 2 2 2 8" xfId="8158"/>
    <cellStyle name="Группа 2 2 2 9" xfId="8159"/>
    <cellStyle name="Группа 2 2 3" xfId="8160"/>
    <cellStyle name="Группа 2 2 3 10" xfId="8161"/>
    <cellStyle name="Группа 2 2 3 11" xfId="8162"/>
    <cellStyle name="Группа 2 2 3 12" xfId="8163"/>
    <cellStyle name="Группа 2 2 3 13" xfId="8164"/>
    <cellStyle name="Группа 2 2 3 14" xfId="8165"/>
    <cellStyle name="Группа 2 2 3 2" xfId="8166"/>
    <cellStyle name="Группа 2 2 3 2 10" xfId="8167"/>
    <cellStyle name="Группа 2 2 3 2 11" xfId="8168"/>
    <cellStyle name="Группа 2 2 3 2 12" xfId="8169"/>
    <cellStyle name="Группа 2 2 3 2 13" xfId="8170"/>
    <cellStyle name="Группа 2 2 3 2 2" xfId="8171"/>
    <cellStyle name="Группа 2 2 3 2 3" xfId="8172"/>
    <cellStyle name="Группа 2 2 3 2 4" xfId="8173"/>
    <cellStyle name="Группа 2 2 3 2 5" xfId="8174"/>
    <cellStyle name="Группа 2 2 3 2 6" xfId="8175"/>
    <cellStyle name="Группа 2 2 3 2 7" xfId="8176"/>
    <cellStyle name="Группа 2 2 3 2 8" xfId="8177"/>
    <cellStyle name="Группа 2 2 3 2 9" xfId="8178"/>
    <cellStyle name="Группа 2 2 3 3" xfId="8179"/>
    <cellStyle name="Группа 2 2 3 4" xfId="8180"/>
    <cellStyle name="Группа 2 2 3 5" xfId="8181"/>
    <cellStyle name="Группа 2 2 3 6" xfId="8182"/>
    <cellStyle name="Группа 2 2 3 7" xfId="8183"/>
    <cellStyle name="Группа 2 2 3 8" xfId="8184"/>
    <cellStyle name="Группа 2 2 3 9" xfId="8185"/>
    <cellStyle name="Группа 2 2 4" xfId="8186"/>
    <cellStyle name="Группа 2 2 4 10" xfId="8187"/>
    <cellStyle name="Группа 2 2 4 11" xfId="8188"/>
    <cellStyle name="Группа 2 2 4 12" xfId="8189"/>
    <cellStyle name="Группа 2 2 4 13" xfId="8190"/>
    <cellStyle name="Группа 2 2 4 2" xfId="8191"/>
    <cellStyle name="Группа 2 2 4 3" xfId="8192"/>
    <cellStyle name="Группа 2 2 4 4" xfId="8193"/>
    <cellStyle name="Группа 2 2 4 5" xfId="8194"/>
    <cellStyle name="Группа 2 2 4 6" xfId="8195"/>
    <cellStyle name="Группа 2 2 4 7" xfId="8196"/>
    <cellStyle name="Группа 2 2 4 8" xfId="8197"/>
    <cellStyle name="Группа 2 2 4 9" xfId="8198"/>
    <cellStyle name="Группа 2 2 5" xfId="8199"/>
    <cellStyle name="Группа 2 2 6" xfId="8200"/>
    <cellStyle name="Группа 2 2 7" xfId="8201"/>
    <cellStyle name="Группа 2 2 8" xfId="8202"/>
    <cellStyle name="Группа 2 2 9" xfId="8203"/>
    <cellStyle name="Группа 2 3" xfId="8204"/>
    <cellStyle name="Группа 2 3 10" xfId="8205"/>
    <cellStyle name="Группа 2 3 11" xfId="8206"/>
    <cellStyle name="Группа 2 3 12" xfId="8207"/>
    <cellStyle name="Группа 2 3 13" xfId="8208"/>
    <cellStyle name="Группа 2 3 14" xfId="8209"/>
    <cellStyle name="Группа 2 3 2" xfId="8210"/>
    <cellStyle name="Группа 2 3 2 10" xfId="8211"/>
    <cellStyle name="Группа 2 3 2 11" xfId="8212"/>
    <cellStyle name="Группа 2 3 2 12" xfId="8213"/>
    <cellStyle name="Группа 2 3 2 13" xfId="8214"/>
    <cellStyle name="Группа 2 3 2 2" xfId="8215"/>
    <cellStyle name="Группа 2 3 2 3" xfId="8216"/>
    <cellStyle name="Группа 2 3 2 4" xfId="8217"/>
    <cellStyle name="Группа 2 3 2 5" xfId="8218"/>
    <cellStyle name="Группа 2 3 2 6" xfId="8219"/>
    <cellStyle name="Группа 2 3 2 7" xfId="8220"/>
    <cellStyle name="Группа 2 3 2 8" xfId="8221"/>
    <cellStyle name="Группа 2 3 2 9" xfId="8222"/>
    <cellStyle name="Группа 2 3 3" xfId="8223"/>
    <cellStyle name="Группа 2 3 4" xfId="8224"/>
    <cellStyle name="Группа 2 3 5" xfId="8225"/>
    <cellStyle name="Группа 2 3 6" xfId="8226"/>
    <cellStyle name="Группа 2 3 7" xfId="8227"/>
    <cellStyle name="Группа 2 3 8" xfId="8228"/>
    <cellStyle name="Группа 2 3 9" xfId="8229"/>
    <cellStyle name="Группа 2 4" xfId="8230"/>
    <cellStyle name="Группа 2 4 10" xfId="8231"/>
    <cellStyle name="Группа 2 4 11" xfId="8232"/>
    <cellStyle name="Группа 2 4 12" xfId="8233"/>
    <cellStyle name="Группа 2 4 13" xfId="8234"/>
    <cellStyle name="Группа 2 4 14" xfId="8235"/>
    <cellStyle name="Группа 2 4 2" xfId="8236"/>
    <cellStyle name="Группа 2 4 2 10" xfId="8237"/>
    <cellStyle name="Группа 2 4 2 11" xfId="8238"/>
    <cellStyle name="Группа 2 4 2 12" xfId="8239"/>
    <cellStyle name="Группа 2 4 2 13" xfId="8240"/>
    <cellStyle name="Группа 2 4 2 2" xfId="8241"/>
    <cellStyle name="Группа 2 4 2 3" xfId="8242"/>
    <cellStyle name="Группа 2 4 2 4" xfId="8243"/>
    <cellStyle name="Группа 2 4 2 5" xfId="8244"/>
    <cellStyle name="Группа 2 4 2 6" xfId="8245"/>
    <cellStyle name="Группа 2 4 2 7" xfId="8246"/>
    <cellStyle name="Группа 2 4 2 8" xfId="8247"/>
    <cellStyle name="Группа 2 4 2 9" xfId="8248"/>
    <cellStyle name="Группа 2 4 3" xfId="8249"/>
    <cellStyle name="Группа 2 4 4" xfId="8250"/>
    <cellStyle name="Группа 2 4 5" xfId="8251"/>
    <cellStyle name="Группа 2 4 6" xfId="8252"/>
    <cellStyle name="Группа 2 4 7" xfId="8253"/>
    <cellStyle name="Группа 2 4 8" xfId="8254"/>
    <cellStyle name="Группа 2 4 9" xfId="8255"/>
    <cellStyle name="Группа 2 5" xfId="8256"/>
    <cellStyle name="Группа 2 5 10" xfId="8257"/>
    <cellStyle name="Группа 2 5 11" xfId="8258"/>
    <cellStyle name="Группа 2 5 12" xfId="8259"/>
    <cellStyle name="Группа 2 5 13" xfId="8260"/>
    <cellStyle name="Группа 2 5 2" xfId="8261"/>
    <cellStyle name="Группа 2 5 3" xfId="8262"/>
    <cellStyle name="Группа 2 5 4" xfId="8263"/>
    <cellStyle name="Группа 2 5 5" xfId="8264"/>
    <cellStyle name="Группа 2 5 6" xfId="8265"/>
    <cellStyle name="Группа 2 5 7" xfId="8266"/>
    <cellStyle name="Группа 2 5 8" xfId="8267"/>
    <cellStyle name="Группа 2 5 9" xfId="8268"/>
    <cellStyle name="Группа 2 6" xfId="8269"/>
    <cellStyle name="Группа 2 6 10" xfId="8270"/>
    <cellStyle name="Группа 2 6 11" xfId="8271"/>
    <cellStyle name="Группа 2 6 12" xfId="8272"/>
    <cellStyle name="Группа 2 6 13" xfId="8273"/>
    <cellStyle name="Группа 2 6 2" xfId="8274"/>
    <cellStyle name="Группа 2 6 3" xfId="8275"/>
    <cellStyle name="Группа 2 6 4" xfId="8276"/>
    <cellStyle name="Группа 2 6 5" xfId="8277"/>
    <cellStyle name="Группа 2 6 6" xfId="8278"/>
    <cellStyle name="Группа 2 6 7" xfId="8279"/>
    <cellStyle name="Группа 2 6 8" xfId="8280"/>
    <cellStyle name="Группа 2 6 9" xfId="8281"/>
    <cellStyle name="Группа 2 7" xfId="8282"/>
    <cellStyle name="Группа 2 8" xfId="8283"/>
    <cellStyle name="Группа 2 9" xfId="8284"/>
    <cellStyle name="Группа 20" xfId="8285"/>
    <cellStyle name="Группа 21" xfId="8286"/>
    <cellStyle name="Группа 3" xfId="8287"/>
    <cellStyle name="Группа 3 10" xfId="8288"/>
    <cellStyle name="Группа 3 11" xfId="8289"/>
    <cellStyle name="Группа 3 12" xfId="8290"/>
    <cellStyle name="Группа 3 13" xfId="8291"/>
    <cellStyle name="Группа 3 14" xfId="8292"/>
    <cellStyle name="Группа 3 2" xfId="8293"/>
    <cellStyle name="Группа 3 2 10" xfId="8294"/>
    <cellStyle name="Группа 3 2 11" xfId="8295"/>
    <cellStyle name="Группа 3 2 12" xfId="8296"/>
    <cellStyle name="Группа 3 2 13" xfId="8297"/>
    <cellStyle name="Группа 3 2 14" xfId="8298"/>
    <cellStyle name="Группа 3 2 15" xfId="8299"/>
    <cellStyle name="Группа 3 2 16" xfId="8300"/>
    <cellStyle name="Группа 3 2 2" xfId="8301"/>
    <cellStyle name="Группа 3 2 2 10" xfId="8302"/>
    <cellStyle name="Группа 3 2 2 11" xfId="8303"/>
    <cellStyle name="Группа 3 2 2 12" xfId="8304"/>
    <cellStyle name="Группа 3 2 2 13" xfId="8305"/>
    <cellStyle name="Группа 3 2 2 14" xfId="8306"/>
    <cellStyle name="Группа 3 2 2 2" xfId="8307"/>
    <cellStyle name="Группа 3 2 2 2 10" xfId="8308"/>
    <cellStyle name="Группа 3 2 2 2 11" xfId="8309"/>
    <cellStyle name="Группа 3 2 2 2 12" xfId="8310"/>
    <cellStyle name="Группа 3 2 2 2 13" xfId="8311"/>
    <cellStyle name="Группа 3 2 2 2 2" xfId="8312"/>
    <cellStyle name="Группа 3 2 2 2 3" xfId="8313"/>
    <cellStyle name="Группа 3 2 2 2 4" xfId="8314"/>
    <cellStyle name="Группа 3 2 2 2 5" xfId="8315"/>
    <cellStyle name="Группа 3 2 2 2 6" xfId="8316"/>
    <cellStyle name="Группа 3 2 2 2 7" xfId="8317"/>
    <cellStyle name="Группа 3 2 2 2 8" xfId="8318"/>
    <cellStyle name="Группа 3 2 2 2 9" xfId="8319"/>
    <cellStyle name="Группа 3 2 2 3" xfId="8320"/>
    <cellStyle name="Группа 3 2 2 4" xfId="8321"/>
    <cellStyle name="Группа 3 2 2 5" xfId="8322"/>
    <cellStyle name="Группа 3 2 2 6" xfId="8323"/>
    <cellStyle name="Группа 3 2 2 7" xfId="8324"/>
    <cellStyle name="Группа 3 2 2 8" xfId="8325"/>
    <cellStyle name="Группа 3 2 2 9" xfId="8326"/>
    <cellStyle name="Группа 3 2 3" xfId="8327"/>
    <cellStyle name="Группа 3 2 3 10" xfId="8328"/>
    <cellStyle name="Группа 3 2 3 11" xfId="8329"/>
    <cellStyle name="Группа 3 2 3 12" xfId="8330"/>
    <cellStyle name="Группа 3 2 3 13" xfId="8331"/>
    <cellStyle name="Группа 3 2 3 14" xfId="8332"/>
    <cellStyle name="Группа 3 2 3 2" xfId="8333"/>
    <cellStyle name="Группа 3 2 3 2 10" xfId="8334"/>
    <cellStyle name="Группа 3 2 3 2 11" xfId="8335"/>
    <cellStyle name="Группа 3 2 3 2 12" xfId="8336"/>
    <cellStyle name="Группа 3 2 3 2 13" xfId="8337"/>
    <cellStyle name="Группа 3 2 3 2 2" xfId="8338"/>
    <cellStyle name="Группа 3 2 3 2 3" xfId="8339"/>
    <cellStyle name="Группа 3 2 3 2 4" xfId="8340"/>
    <cellStyle name="Группа 3 2 3 2 5" xfId="8341"/>
    <cellStyle name="Группа 3 2 3 2 6" xfId="8342"/>
    <cellStyle name="Группа 3 2 3 2 7" xfId="8343"/>
    <cellStyle name="Группа 3 2 3 2 8" xfId="8344"/>
    <cellStyle name="Группа 3 2 3 2 9" xfId="8345"/>
    <cellStyle name="Группа 3 2 3 3" xfId="8346"/>
    <cellStyle name="Группа 3 2 3 4" xfId="8347"/>
    <cellStyle name="Группа 3 2 3 5" xfId="8348"/>
    <cellStyle name="Группа 3 2 3 6" xfId="8349"/>
    <cellStyle name="Группа 3 2 3 7" xfId="8350"/>
    <cellStyle name="Группа 3 2 3 8" xfId="8351"/>
    <cellStyle name="Группа 3 2 3 9" xfId="8352"/>
    <cellStyle name="Группа 3 2 4" xfId="8353"/>
    <cellStyle name="Группа 3 2 4 10" xfId="8354"/>
    <cellStyle name="Группа 3 2 4 11" xfId="8355"/>
    <cellStyle name="Группа 3 2 4 12" xfId="8356"/>
    <cellStyle name="Группа 3 2 4 13" xfId="8357"/>
    <cellStyle name="Группа 3 2 4 2" xfId="8358"/>
    <cellStyle name="Группа 3 2 4 3" xfId="8359"/>
    <cellStyle name="Группа 3 2 4 4" xfId="8360"/>
    <cellStyle name="Группа 3 2 4 5" xfId="8361"/>
    <cellStyle name="Группа 3 2 4 6" xfId="8362"/>
    <cellStyle name="Группа 3 2 4 7" xfId="8363"/>
    <cellStyle name="Группа 3 2 4 8" xfId="8364"/>
    <cellStyle name="Группа 3 2 4 9" xfId="8365"/>
    <cellStyle name="Группа 3 2 5" xfId="8366"/>
    <cellStyle name="Группа 3 2 6" xfId="8367"/>
    <cellStyle name="Группа 3 2 7" xfId="8368"/>
    <cellStyle name="Группа 3 2 8" xfId="8369"/>
    <cellStyle name="Группа 3 2 9" xfId="8370"/>
    <cellStyle name="Группа 3 3" xfId="8371"/>
    <cellStyle name="Группа 3 3 10" xfId="8372"/>
    <cellStyle name="Группа 3 3 11" xfId="8373"/>
    <cellStyle name="Группа 3 3 12" xfId="8374"/>
    <cellStyle name="Группа 3 3 13" xfId="8375"/>
    <cellStyle name="Группа 3 3 14" xfId="8376"/>
    <cellStyle name="Группа 3 3 2" xfId="8377"/>
    <cellStyle name="Группа 3 3 2 10" xfId="8378"/>
    <cellStyle name="Группа 3 3 2 11" xfId="8379"/>
    <cellStyle name="Группа 3 3 2 12" xfId="8380"/>
    <cellStyle name="Группа 3 3 2 13" xfId="8381"/>
    <cellStyle name="Группа 3 3 2 2" xfId="8382"/>
    <cellStyle name="Группа 3 3 2 3" xfId="8383"/>
    <cellStyle name="Группа 3 3 2 4" xfId="8384"/>
    <cellStyle name="Группа 3 3 2 5" xfId="8385"/>
    <cellStyle name="Группа 3 3 2 6" xfId="8386"/>
    <cellStyle name="Группа 3 3 2 7" xfId="8387"/>
    <cellStyle name="Группа 3 3 2 8" xfId="8388"/>
    <cellStyle name="Группа 3 3 2 9" xfId="8389"/>
    <cellStyle name="Группа 3 3 3" xfId="8390"/>
    <cellStyle name="Группа 3 3 4" xfId="8391"/>
    <cellStyle name="Группа 3 3 5" xfId="8392"/>
    <cellStyle name="Группа 3 3 6" xfId="8393"/>
    <cellStyle name="Группа 3 3 7" xfId="8394"/>
    <cellStyle name="Группа 3 3 8" xfId="8395"/>
    <cellStyle name="Группа 3 3 9" xfId="8396"/>
    <cellStyle name="Группа 3 4" xfId="8397"/>
    <cellStyle name="Группа 3 4 10" xfId="8398"/>
    <cellStyle name="Группа 3 4 11" xfId="8399"/>
    <cellStyle name="Группа 3 4 12" xfId="8400"/>
    <cellStyle name="Группа 3 4 13" xfId="8401"/>
    <cellStyle name="Группа 3 4 14" xfId="8402"/>
    <cellStyle name="Группа 3 4 2" xfId="8403"/>
    <cellStyle name="Группа 3 4 2 10" xfId="8404"/>
    <cellStyle name="Группа 3 4 2 11" xfId="8405"/>
    <cellStyle name="Группа 3 4 2 12" xfId="8406"/>
    <cellStyle name="Группа 3 4 2 13" xfId="8407"/>
    <cellStyle name="Группа 3 4 2 2" xfId="8408"/>
    <cellStyle name="Группа 3 4 2 3" xfId="8409"/>
    <cellStyle name="Группа 3 4 2 4" xfId="8410"/>
    <cellStyle name="Группа 3 4 2 5" xfId="8411"/>
    <cellStyle name="Группа 3 4 2 6" xfId="8412"/>
    <cellStyle name="Группа 3 4 2 7" xfId="8413"/>
    <cellStyle name="Группа 3 4 2 8" xfId="8414"/>
    <cellStyle name="Группа 3 4 2 9" xfId="8415"/>
    <cellStyle name="Группа 3 4 3" xfId="8416"/>
    <cellStyle name="Группа 3 4 4" xfId="8417"/>
    <cellStyle name="Группа 3 4 5" xfId="8418"/>
    <cellStyle name="Группа 3 4 6" xfId="8419"/>
    <cellStyle name="Группа 3 4 7" xfId="8420"/>
    <cellStyle name="Группа 3 4 8" xfId="8421"/>
    <cellStyle name="Группа 3 4 9" xfId="8422"/>
    <cellStyle name="Группа 3 5" xfId="8423"/>
    <cellStyle name="Группа 3 5 10" xfId="8424"/>
    <cellStyle name="Группа 3 5 11" xfId="8425"/>
    <cellStyle name="Группа 3 5 12" xfId="8426"/>
    <cellStyle name="Группа 3 5 13" xfId="8427"/>
    <cellStyle name="Группа 3 5 2" xfId="8428"/>
    <cellStyle name="Группа 3 5 3" xfId="8429"/>
    <cellStyle name="Группа 3 5 4" xfId="8430"/>
    <cellStyle name="Группа 3 5 5" xfId="8431"/>
    <cellStyle name="Группа 3 5 6" xfId="8432"/>
    <cellStyle name="Группа 3 5 7" xfId="8433"/>
    <cellStyle name="Группа 3 5 8" xfId="8434"/>
    <cellStyle name="Группа 3 5 9" xfId="8435"/>
    <cellStyle name="Группа 3 6" xfId="8436"/>
    <cellStyle name="Группа 3 6 10" xfId="8437"/>
    <cellStyle name="Группа 3 6 11" xfId="8438"/>
    <cellStyle name="Группа 3 6 12" xfId="8439"/>
    <cellStyle name="Группа 3 6 13" xfId="8440"/>
    <cellStyle name="Группа 3 6 2" xfId="8441"/>
    <cellStyle name="Группа 3 6 3" xfId="8442"/>
    <cellStyle name="Группа 3 6 4" xfId="8443"/>
    <cellStyle name="Группа 3 6 5" xfId="8444"/>
    <cellStyle name="Группа 3 6 6" xfId="8445"/>
    <cellStyle name="Группа 3 6 7" xfId="8446"/>
    <cellStyle name="Группа 3 6 8" xfId="8447"/>
    <cellStyle name="Группа 3 6 9" xfId="8448"/>
    <cellStyle name="Группа 3 7" xfId="8449"/>
    <cellStyle name="Группа 3 8" xfId="8450"/>
    <cellStyle name="Группа 3 9" xfId="8451"/>
    <cellStyle name="Группа 4" xfId="8452"/>
    <cellStyle name="Группа 4 10" xfId="8453"/>
    <cellStyle name="Группа 4 11" xfId="8454"/>
    <cellStyle name="Группа 4 12" xfId="8455"/>
    <cellStyle name="Группа 4 13" xfId="8456"/>
    <cellStyle name="Группа 4 14" xfId="8457"/>
    <cellStyle name="Группа 4 2" xfId="8458"/>
    <cellStyle name="Группа 4 2 10" xfId="8459"/>
    <cellStyle name="Группа 4 2 11" xfId="8460"/>
    <cellStyle name="Группа 4 2 12" xfId="8461"/>
    <cellStyle name="Группа 4 2 13" xfId="8462"/>
    <cellStyle name="Группа 4 2 14" xfId="8463"/>
    <cellStyle name="Группа 4 2 15" xfId="8464"/>
    <cellStyle name="Группа 4 2 16" xfId="8465"/>
    <cellStyle name="Группа 4 2 2" xfId="8466"/>
    <cellStyle name="Группа 4 2 2 10" xfId="8467"/>
    <cellStyle name="Группа 4 2 2 11" xfId="8468"/>
    <cellStyle name="Группа 4 2 2 12" xfId="8469"/>
    <cellStyle name="Группа 4 2 2 13" xfId="8470"/>
    <cellStyle name="Группа 4 2 2 14" xfId="8471"/>
    <cellStyle name="Группа 4 2 2 2" xfId="8472"/>
    <cellStyle name="Группа 4 2 2 2 10" xfId="8473"/>
    <cellStyle name="Группа 4 2 2 2 11" xfId="8474"/>
    <cellStyle name="Группа 4 2 2 2 12" xfId="8475"/>
    <cellStyle name="Группа 4 2 2 2 13" xfId="8476"/>
    <cellStyle name="Группа 4 2 2 2 2" xfId="8477"/>
    <cellStyle name="Группа 4 2 2 2 3" xfId="8478"/>
    <cellStyle name="Группа 4 2 2 2 4" xfId="8479"/>
    <cellStyle name="Группа 4 2 2 2 5" xfId="8480"/>
    <cellStyle name="Группа 4 2 2 2 6" xfId="8481"/>
    <cellStyle name="Группа 4 2 2 2 7" xfId="8482"/>
    <cellStyle name="Группа 4 2 2 2 8" xfId="8483"/>
    <cellStyle name="Группа 4 2 2 2 9" xfId="8484"/>
    <cellStyle name="Группа 4 2 2 3" xfId="8485"/>
    <cellStyle name="Группа 4 2 2 4" xfId="8486"/>
    <cellStyle name="Группа 4 2 2 5" xfId="8487"/>
    <cellStyle name="Группа 4 2 2 6" xfId="8488"/>
    <cellStyle name="Группа 4 2 2 7" xfId="8489"/>
    <cellStyle name="Группа 4 2 2 8" xfId="8490"/>
    <cellStyle name="Группа 4 2 2 9" xfId="8491"/>
    <cellStyle name="Группа 4 2 3" xfId="8492"/>
    <cellStyle name="Группа 4 2 3 10" xfId="8493"/>
    <cellStyle name="Группа 4 2 3 11" xfId="8494"/>
    <cellStyle name="Группа 4 2 3 12" xfId="8495"/>
    <cellStyle name="Группа 4 2 3 13" xfId="8496"/>
    <cellStyle name="Группа 4 2 3 14" xfId="8497"/>
    <cellStyle name="Группа 4 2 3 2" xfId="8498"/>
    <cellStyle name="Группа 4 2 3 2 10" xfId="8499"/>
    <cellStyle name="Группа 4 2 3 2 11" xfId="8500"/>
    <cellStyle name="Группа 4 2 3 2 12" xfId="8501"/>
    <cellStyle name="Группа 4 2 3 2 13" xfId="8502"/>
    <cellStyle name="Группа 4 2 3 2 2" xfId="8503"/>
    <cellStyle name="Группа 4 2 3 2 3" xfId="8504"/>
    <cellStyle name="Группа 4 2 3 2 4" xfId="8505"/>
    <cellStyle name="Группа 4 2 3 2 5" xfId="8506"/>
    <cellStyle name="Группа 4 2 3 2 6" xfId="8507"/>
    <cellStyle name="Группа 4 2 3 2 7" xfId="8508"/>
    <cellStyle name="Группа 4 2 3 2 8" xfId="8509"/>
    <cellStyle name="Группа 4 2 3 2 9" xfId="8510"/>
    <cellStyle name="Группа 4 2 3 3" xfId="8511"/>
    <cellStyle name="Группа 4 2 3 4" xfId="8512"/>
    <cellStyle name="Группа 4 2 3 5" xfId="8513"/>
    <cellStyle name="Группа 4 2 3 6" xfId="8514"/>
    <cellStyle name="Группа 4 2 3 7" xfId="8515"/>
    <cellStyle name="Группа 4 2 3 8" xfId="8516"/>
    <cellStyle name="Группа 4 2 3 9" xfId="8517"/>
    <cellStyle name="Группа 4 2 4" xfId="8518"/>
    <cellStyle name="Группа 4 2 4 10" xfId="8519"/>
    <cellStyle name="Группа 4 2 4 11" xfId="8520"/>
    <cellStyle name="Группа 4 2 4 12" xfId="8521"/>
    <cellStyle name="Группа 4 2 4 13" xfId="8522"/>
    <cellStyle name="Группа 4 2 4 2" xfId="8523"/>
    <cellStyle name="Группа 4 2 4 3" xfId="8524"/>
    <cellStyle name="Группа 4 2 4 4" xfId="8525"/>
    <cellStyle name="Группа 4 2 4 5" xfId="8526"/>
    <cellStyle name="Группа 4 2 4 6" xfId="8527"/>
    <cellStyle name="Группа 4 2 4 7" xfId="8528"/>
    <cellStyle name="Группа 4 2 4 8" xfId="8529"/>
    <cellStyle name="Группа 4 2 4 9" xfId="8530"/>
    <cellStyle name="Группа 4 2 5" xfId="8531"/>
    <cellStyle name="Группа 4 2 6" xfId="8532"/>
    <cellStyle name="Группа 4 2 7" xfId="8533"/>
    <cellStyle name="Группа 4 2 8" xfId="8534"/>
    <cellStyle name="Группа 4 2 9" xfId="8535"/>
    <cellStyle name="Группа 4 3" xfId="8536"/>
    <cellStyle name="Группа 4 3 10" xfId="8537"/>
    <cellStyle name="Группа 4 3 11" xfId="8538"/>
    <cellStyle name="Группа 4 3 12" xfId="8539"/>
    <cellStyle name="Группа 4 3 13" xfId="8540"/>
    <cellStyle name="Группа 4 3 14" xfId="8541"/>
    <cellStyle name="Группа 4 3 2" xfId="8542"/>
    <cellStyle name="Группа 4 3 2 10" xfId="8543"/>
    <cellStyle name="Группа 4 3 2 11" xfId="8544"/>
    <cellStyle name="Группа 4 3 2 12" xfId="8545"/>
    <cellStyle name="Группа 4 3 2 13" xfId="8546"/>
    <cellStyle name="Группа 4 3 2 2" xfId="8547"/>
    <cellStyle name="Группа 4 3 2 3" xfId="8548"/>
    <cellStyle name="Группа 4 3 2 4" xfId="8549"/>
    <cellStyle name="Группа 4 3 2 5" xfId="8550"/>
    <cellStyle name="Группа 4 3 2 6" xfId="8551"/>
    <cellStyle name="Группа 4 3 2 7" xfId="8552"/>
    <cellStyle name="Группа 4 3 2 8" xfId="8553"/>
    <cellStyle name="Группа 4 3 2 9" xfId="8554"/>
    <cellStyle name="Группа 4 3 3" xfId="8555"/>
    <cellStyle name="Группа 4 3 4" xfId="8556"/>
    <cellStyle name="Группа 4 3 5" xfId="8557"/>
    <cellStyle name="Группа 4 3 6" xfId="8558"/>
    <cellStyle name="Группа 4 3 7" xfId="8559"/>
    <cellStyle name="Группа 4 3 8" xfId="8560"/>
    <cellStyle name="Группа 4 3 9" xfId="8561"/>
    <cellStyle name="Группа 4 4" xfId="8562"/>
    <cellStyle name="Группа 4 4 10" xfId="8563"/>
    <cellStyle name="Группа 4 4 11" xfId="8564"/>
    <cellStyle name="Группа 4 4 12" xfId="8565"/>
    <cellStyle name="Группа 4 4 13" xfId="8566"/>
    <cellStyle name="Группа 4 4 14" xfId="8567"/>
    <cellStyle name="Группа 4 4 2" xfId="8568"/>
    <cellStyle name="Группа 4 4 2 10" xfId="8569"/>
    <cellStyle name="Группа 4 4 2 11" xfId="8570"/>
    <cellStyle name="Группа 4 4 2 12" xfId="8571"/>
    <cellStyle name="Группа 4 4 2 13" xfId="8572"/>
    <cellStyle name="Группа 4 4 2 2" xfId="8573"/>
    <cellStyle name="Группа 4 4 2 3" xfId="8574"/>
    <cellStyle name="Группа 4 4 2 4" xfId="8575"/>
    <cellStyle name="Группа 4 4 2 5" xfId="8576"/>
    <cellStyle name="Группа 4 4 2 6" xfId="8577"/>
    <cellStyle name="Группа 4 4 2 7" xfId="8578"/>
    <cellStyle name="Группа 4 4 2 8" xfId="8579"/>
    <cellStyle name="Группа 4 4 2 9" xfId="8580"/>
    <cellStyle name="Группа 4 4 3" xfId="8581"/>
    <cellStyle name="Группа 4 4 4" xfId="8582"/>
    <cellStyle name="Группа 4 4 5" xfId="8583"/>
    <cellStyle name="Группа 4 4 6" xfId="8584"/>
    <cellStyle name="Группа 4 4 7" xfId="8585"/>
    <cellStyle name="Группа 4 4 8" xfId="8586"/>
    <cellStyle name="Группа 4 4 9" xfId="8587"/>
    <cellStyle name="Группа 4 5" xfId="8588"/>
    <cellStyle name="Группа 4 5 10" xfId="8589"/>
    <cellStyle name="Группа 4 5 11" xfId="8590"/>
    <cellStyle name="Группа 4 5 12" xfId="8591"/>
    <cellStyle name="Группа 4 5 13" xfId="8592"/>
    <cellStyle name="Группа 4 5 2" xfId="8593"/>
    <cellStyle name="Группа 4 5 3" xfId="8594"/>
    <cellStyle name="Группа 4 5 4" xfId="8595"/>
    <cellStyle name="Группа 4 5 5" xfId="8596"/>
    <cellStyle name="Группа 4 5 6" xfId="8597"/>
    <cellStyle name="Группа 4 5 7" xfId="8598"/>
    <cellStyle name="Группа 4 5 8" xfId="8599"/>
    <cellStyle name="Группа 4 5 9" xfId="8600"/>
    <cellStyle name="Группа 4 6" xfId="8601"/>
    <cellStyle name="Группа 4 6 10" xfId="8602"/>
    <cellStyle name="Группа 4 6 11" xfId="8603"/>
    <cellStyle name="Группа 4 6 12" xfId="8604"/>
    <cellStyle name="Группа 4 6 13" xfId="8605"/>
    <cellStyle name="Группа 4 6 2" xfId="8606"/>
    <cellStyle name="Группа 4 6 3" xfId="8607"/>
    <cellStyle name="Группа 4 6 4" xfId="8608"/>
    <cellStyle name="Группа 4 6 5" xfId="8609"/>
    <cellStyle name="Группа 4 6 6" xfId="8610"/>
    <cellStyle name="Группа 4 6 7" xfId="8611"/>
    <cellStyle name="Группа 4 6 8" xfId="8612"/>
    <cellStyle name="Группа 4 6 9" xfId="8613"/>
    <cellStyle name="Группа 4 7" xfId="8614"/>
    <cellStyle name="Группа 4 8" xfId="8615"/>
    <cellStyle name="Группа 4 9" xfId="8616"/>
    <cellStyle name="Группа 5" xfId="8617"/>
    <cellStyle name="Группа 5 10" xfId="8618"/>
    <cellStyle name="Группа 5 11" xfId="8619"/>
    <cellStyle name="Группа 5 12" xfId="8620"/>
    <cellStyle name="Группа 5 13" xfId="8621"/>
    <cellStyle name="Группа 5 14" xfId="8622"/>
    <cellStyle name="Группа 5 2" xfId="8623"/>
    <cellStyle name="Группа 5 2 10" xfId="8624"/>
    <cellStyle name="Группа 5 2 11" xfId="8625"/>
    <cellStyle name="Группа 5 2 12" xfId="8626"/>
    <cellStyle name="Группа 5 2 13" xfId="8627"/>
    <cellStyle name="Группа 5 2 14" xfId="8628"/>
    <cellStyle name="Группа 5 2 15" xfId="8629"/>
    <cellStyle name="Группа 5 2 16" xfId="8630"/>
    <cellStyle name="Группа 5 2 2" xfId="8631"/>
    <cellStyle name="Группа 5 2 2 10" xfId="8632"/>
    <cellStyle name="Группа 5 2 2 11" xfId="8633"/>
    <cellStyle name="Группа 5 2 2 12" xfId="8634"/>
    <cellStyle name="Группа 5 2 2 13" xfId="8635"/>
    <cellStyle name="Группа 5 2 2 14" xfId="8636"/>
    <cellStyle name="Группа 5 2 2 2" xfId="8637"/>
    <cellStyle name="Группа 5 2 2 2 10" xfId="8638"/>
    <cellStyle name="Группа 5 2 2 2 11" xfId="8639"/>
    <cellStyle name="Группа 5 2 2 2 12" xfId="8640"/>
    <cellStyle name="Группа 5 2 2 2 13" xfId="8641"/>
    <cellStyle name="Группа 5 2 2 2 2" xfId="8642"/>
    <cellStyle name="Группа 5 2 2 2 3" xfId="8643"/>
    <cellStyle name="Группа 5 2 2 2 4" xfId="8644"/>
    <cellStyle name="Группа 5 2 2 2 5" xfId="8645"/>
    <cellStyle name="Группа 5 2 2 2 6" xfId="8646"/>
    <cellStyle name="Группа 5 2 2 2 7" xfId="8647"/>
    <cellStyle name="Группа 5 2 2 2 8" xfId="8648"/>
    <cellStyle name="Группа 5 2 2 2 9" xfId="8649"/>
    <cellStyle name="Группа 5 2 2 3" xfId="8650"/>
    <cellStyle name="Группа 5 2 2 4" xfId="8651"/>
    <cellStyle name="Группа 5 2 2 5" xfId="8652"/>
    <cellStyle name="Группа 5 2 2 6" xfId="8653"/>
    <cellStyle name="Группа 5 2 2 7" xfId="8654"/>
    <cellStyle name="Группа 5 2 2 8" xfId="8655"/>
    <cellStyle name="Группа 5 2 2 9" xfId="8656"/>
    <cellStyle name="Группа 5 2 3" xfId="8657"/>
    <cellStyle name="Группа 5 2 3 10" xfId="8658"/>
    <cellStyle name="Группа 5 2 3 11" xfId="8659"/>
    <cellStyle name="Группа 5 2 3 12" xfId="8660"/>
    <cellStyle name="Группа 5 2 3 13" xfId="8661"/>
    <cellStyle name="Группа 5 2 3 14" xfId="8662"/>
    <cellStyle name="Группа 5 2 3 2" xfId="8663"/>
    <cellStyle name="Группа 5 2 3 2 10" xfId="8664"/>
    <cellStyle name="Группа 5 2 3 2 11" xfId="8665"/>
    <cellStyle name="Группа 5 2 3 2 12" xfId="8666"/>
    <cellStyle name="Группа 5 2 3 2 13" xfId="8667"/>
    <cellStyle name="Группа 5 2 3 2 2" xfId="8668"/>
    <cellStyle name="Группа 5 2 3 2 3" xfId="8669"/>
    <cellStyle name="Группа 5 2 3 2 4" xfId="8670"/>
    <cellStyle name="Группа 5 2 3 2 5" xfId="8671"/>
    <cellStyle name="Группа 5 2 3 2 6" xfId="8672"/>
    <cellStyle name="Группа 5 2 3 2 7" xfId="8673"/>
    <cellStyle name="Группа 5 2 3 2 8" xfId="8674"/>
    <cellStyle name="Группа 5 2 3 2 9" xfId="8675"/>
    <cellStyle name="Группа 5 2 3 3" xfId="8676"/>
    <cellStyle name="Группа 5 2 3 4" xfId="8677"/>
    <cellStyle name="Группа 5 2 3 5" xfId="8678"/>
    <cellStyle name="Группа 5 2 3 6" xfId="8679"/>
    <cellStyle name="Группа 5 2 3 7" xfId="8680"/>
    <cellStyle name="Группа 5 2 3 8" xfId="8681"/>
    <cellStyle name="Группа 5 2 3 9" xfId="8682"/>
    <cellStyle name="Группа 5 2 4" xfId="8683"/>
    <cellStyle name="Группа 5 2 4 10" xfId="8684"/>
    <cellStyle name="Группа 5 2 4 11" xfId="8685"/>
    <cellStyle name="Группа 5 2 4 12" xfId="8686"/>
    <cellStyle name="Группа 5 2 4 13" xfId="8687"/>
    <cellStyle name="Группа 5 2 4 2" xfId="8688"/>
    <cellStyle name="Группа 5 2 4 3" xfId="8689"/>
    <cellStyle name="Группа 5 2 4 4" xfId="8690"/>
    <cellStyle name="Группа 5 2 4 5" xfId="8691"/>
    <cellStyle name="Группа 5 2 4 6" xfId="8692"/>
    <cellStyle name="Группа 5 2 4 7" xfId="8693"/>
    <cellStyle name="Группа 5 2 4 8" xfId="8694"/>
    <cellStyle name="Группа 5 2 4 9" xfId="8695"/>
    <cellStyle name="Группа 5 2 5" xfId="8696"/>
    <cellStyle name="Группа 5 2 6" xfId="8697"/>
    <cellStyle name="Группа 5 2 7" xfId="8698"/>
    <cellStyle name="Группа 5 2 8" xfId="8699"/>
    <cellStyle name="Группа 5 2 9" xfId="8700"/>
    <cellStyle name="Группа 5 3" xfId="8701"/>
    <cellStyle name="Группа 5 3 10" xfId="8702"/>
    <cellStyle name="Группа 5 3 11" xfId="8703"/>
    <cellStyle name="Группа 5 3 12" xfId="8704"/>
    <cellStyle name="Группа 5 3 13" xfId="8705"/>
    <cellStyle name="Группа 5 3 14" xfId="8706"/>
    <cellStyle name="Группа 5 3 2" xfId="8707"/>
    <cellStyle name="Группа 5 3 2 10" xfId="8708"/>
    <cellStyle name="Группа 5 3 2 11" xfId="8709"/>
    <cellStyle name="Группа 5 3 2 12" xfId="8710"/>
    <cellStyle name="Группа 5 3 2 13" xfId="8711"/>
    <cellStyle name="Группа 5 3 2 2" xfId="8712"/>
    <cellStyle name="Группа 5 3 2 3" xfId="8713"/>
    <cellStyle name="Группа 5 3 2 4" xfId="8714"/>
    <cellStyle name="Группа 5 3 2 5" xfId="8715"/>
    <cellStyle name="Группа 5 3 2 6" xfId="8716"/>
    <cellStyle name="Группа 5 3 2 7" xfId="8717"/>
    <cellStyle name="Группа 5 3 2 8" xfId="8718"/>
    <cellStyle name="Группа 5 3 2 9" xfId="8719"/>
    <cellStyle name="Группа 5 3 3" xfId="8720"/>
    <cellStyle name="Группа 5 3 4" xfId="8721"/>
    <cellStyle name="Группа 5 3 5" xfId="8722"/>
    <cellStyle name="Группа 5 3 6" xfId="8723"/>
    <cellStyle name="Группа 5 3 7" xfId="8724"/>
    <cellStyle name="Группа 5 3 8" xfId="8725"/>
    <cellStyle name="Группа 5 3 9" xfId="8726"/>
    <cellStyle name="Группа 5 4" xfId="8727"/>
    <cellStyle name="Группа 5 4 10" xfId="8728"/>
    <cellStyle name="Группа 5 4 11" xfId="8729"/>
    <cellStyle name="Группа 5 4 12" xfId="8730"/>
    <cellStyle name="Группа 5 4 13" xfId="8731"/>
    <cellStyle name="Группа 5 4 14" xfId="8732"/>
    <cellStyle name="Группа 5 4 2" xfId="8733"/>
    <cellStyle name="Группа 5 4 2 10" xfId="8734"/>
    <cellStyle name="Группа 5 4 2 11" xfId="8735"/>
    <cellStyle name="Группа 5 4 2 12" xfId="8736"/>
    <cellStyle name="Группа 5 4 2 13" xfId="8737"/>
    <cellStyle name="Группа 5 4 2 2" xfId="8738"/>
    <cellStyle name="Группа 5 4 2 3" xfId="8739"/>
    <cellStyle name="Группа 5 4 2 4" xfId="8740"/>
    <cellStyle name="Группа 5 4 2 5" xfId="8741"/>
    <cellStyle name="Группа 5 4 2 6" xfId="8742"/>
    <cellStyle name="Группа 5 4 2 7" xfId="8743"/>
    <cellStyle name="Группа 5 4 2 8" xfId="8744"/>
    <cellStyle name="Группа 5 4 2 9" xfId="8745"/>
    <cellStyle name="Группа 5 4 3" xfId="8746"/>
    <cellStyle name="Группа 5 4 4" xfId="8747"/>
    <cellStyle name="Группа 5 4 5" xfId="8748"/>
    <cellStyle name="Группа 5 4 6" xfId="8749"/>
    <cellStyle name="Группа 5 4 7" xfId="8750"/>
    <cellStyle name="Группа 5 4 8" xfId="8751"/>
    <cellStyle name="Группа 5 4 9" xfId="8752"/>
    <cellStyle name="Группа 5 5" xfId="8753"/>
    <cellStyle name="Группа 5 5 10" xfId="8754"/>
    <cellStyle name="Группа 5 5 11" xfId="8755"/>
    <cellStyle name="Группа 5 5 12" xfId="8756"/>
    <cellStyle name="Группа 5 5 13" xfId="8757"/>
    <cellStyle name="Группа 5 5 2" xfId="8758"/>
    <cellStyle name="Группа 5 5 3" xfId="8759"/>
    <cellStyle name="Группа 5 5 4" xfId="8760"/>
    <cellStyle name="Группа 5 5 5" xfId="8761"/>
    <cellStyle name="Группа 5 5 6" xfId="8762"/>
    <cellStyle name="Группа 5 5 7" xfId="8763"/>
    <cellStyle name="Группа 5 5 8" xfId="8764"/>
    <cellStyle name="Группа 5 5 9" xfId="8765"/>
    <cellStyle name="Группа 5 6" xfId="8766"/>
    <cellStyle name="Группа 5 6 10" xfId="8767"/>
    <cellStyle name="Группа 5 6 11" xfId="8768"/>
    <cellStyle name="Группа 5 6 12" xfId="8769"/>
    <cellStyle name="Группа 5 6 13" xfId="8770"/>
    <cellStyle name="Группа 5 6 2" xfId="8771"/>
    <cellStyle name="Группа 5 6 3" xfId="8772"/>
    <cellStyle name="Группа 5 6 4" xfId="8773"/>
    <cellStyle name="Группа 5 6 5" xfId="8774"/>
    <cellStyle name="Группа 5 6 6" xfId="8775"/>
    <cellStyle name="Группа 5 6 7" xfId="8776"/>
    <cellStyle name="Группа 5 6 8" xfId="8777"/>
    <cellStyle name="Группа 5 6 9" xfId="8778"/>
    <cellStyle name="Группа 5 7" xfId="8779"/>
    <cellStyle name="Группа 5 8" xfId="8780"/>
    <cellStyle name="Группа 5 9" xfId="8781"/>
    <cellStyle name="Группа 6" xfId="8782"/>
    <cellStyle name="Группа 6 10" xfId="8783"/>
    <cellStyle name="Группа 6 11" xfId="8784"/>
    <cellStyle name="Группа 6 12" xfId="8785"/>
    <cellStyle name="Группа 6 13" xfId="8786"/>
    <cellStyle name="Группа 6 14" xfId="8787"/>
    <cellStyle name="Группа 6 2" xfId="8788"/>
    <cellStyle name="Группа 6 2 10" xfId="8789"/>
    <cellStyle name="Группа 6 2 11" xfId="8790"/>
    <cellStyle name="Группа 6 2 12" xfId="8791"/>
    <cellStyle name="Группа 6 2 13" xfId="8792"/>
    <cellStyle name="Группа 6 2 14" xfId="8793"/>
    <cellStyle name="Группа 6 2 15" xfId="8794"/>
    <cellStyle name="Группа 6 2 16" xfId="8795"/>
    <cellStyle name="Группа 6 2 2" xfId="8796"/>
    <cellStyle name="Группа 6 2 2 10" xfId="8797"/>
    <cellStyle name="Группа 6 2 2 11" xfId="8798"/>
    <cellStyle name="Группа 6 2 2 12" xfId="8799"/>
    <cellStyle name="Группа 6 2 2 13" xfId="8800"/>
    <cellStyle name="Группа 6 2 2 14" xfId="8801"/>
    <cellStyle name="Группа 6 2 2 2" xfId="8802"/>
    <cellStyle name="Группа 6 2 2 2 10" xfId="8803"/>
    <cellStyle name="Группа 6 2 2 2 11" xfId="8804"/>
    <cellStyle name="Группа 6 2 2 2 12" xfId="8805"/>
    <cellStyle name="Группа 6 2 2 2 13" xfId="8806"/>
    <cellStyle name="Группа 6 2 2 2 2" xfId="8807"/>
    <cellStyle name="Группа 6 2 2 2 3" xfId="8808"/>
    <cellStyle name="Группа 6 2 2 2 4" xfId="8809"/>
    <cellStyle name="Группа 6 2 2 2 5" xfId="8810"/>
    <cellStyle name="Группа 6 2 2 2 6" xfId="8811"/>
    <cellStyle name="Группа 6 2 2 2 7" xfId="8812"/>
    <cellStyle name="Группа 6 2 2 2 8" xfId="8813"/>
    <cellStyle name="Группа 6 2 2 2 9" xfId="8814"/>
    <cellStyle name="Группа 6 2 2 3" xfId="8815"/>
    <cellStyle name="Группа 6 2 2 4" xfId="8816"/>
    <cellStyle name="Группа 6 2 2 5" xfId="8817"/>
    <cellStyle name="Группа 6 2 2 6" xfId="8818"/>
    <cellStyle name="Группа 6 2 2 7" xfId="8819"/>
    <cellStyle name="Группа 6 2 2 8" xfId="8820"/>
    <cellStyle name="Группа 6 2 2 9" xfId="8821"/>
    <cellStyle name="Группа 6 2 3" xfId="8822"/>
    <cellStyle name="Группа 6 2 3 10" xfId="8823"/>
    <cellStyle name="Группа 6 2 3 11" xfId="8824"/>
    <cellStyle name="Группа 6 2 3 12" xfId="8825"/>
    <cellStyle name="Группа 6 2 3 13" xfId="8826"/>
    <cellStyle name="Группа 6 2 3 14" xfId="8827"/>
    <cellStyle name="Группа 6 2 3 2" xfId="8828"/>
    <cellStyle name="Группа 6 2 3 2 10" xfId="8829"/>
    <cellStyle name="Группа 6 2 3 2 11" xfId="8830"/>
    <cellStyle name="Группа 6 2 3 2 12" xfId="8831"/>
    <cellStyle name="Группа 6 2 3 2 13" xfId="8832"/>
    <cellStyle name="Группа 6 2 3 2 2" xfId="8833"/>
    <cellStyle name="Группа 6 2 3 2 3" xfId="8834"/>
    <cellStyle name="Группа 6 2 3 2 4" xfId="8835"/>
    <cellStyle name="Группа 6 2 3 2 5" xfId="8836"/>
    <cellStyle name="Группа 6 2 3 2 6" xfId="8837"/>
    <cellStyle name="Группа 6 2 3 2 7" xfId="8838"/>
    <cellStyle name="Группа 6 2 3 2 8" xfId="8839"/>
    <cellStyle name="Группа 6 2 3 2 9" xfId="8840"/>
    <cellStyle name="Группа 6 2 3 3" xfId="8841"/>
    <cellStyle name="Группа 6 2 3 4" xfId="8842"/>
    <cellStyle name="Группа 6 2 3 5" xfId="8843"/>
    <cellStyle name="Группа 6 2 3 6" xfId="8844"/>
    <cellStyle name="Группа 6 2 3 7" xfId="8845"/>
    <cellStyle name="Группа 6 2 3 8" xfId="8846"/>
    <cellStyle name="Группа 6 2 3 9" xfId="8847"/>
    <cellStyle name="Группа 6 2 4" xfId="8848"/>
    <cellStyle name="Группа 6 2 4 10" xfId="8849"/>
    <cellStyle name="Группа 6 2 4 11" xfId="8850"/>
    <cellStyle name="Группа 6 2 4 12" xfId="8851"/>
    <cellStyle name="Группа 6 2 4 13" xfId="8852"/>
    <cellStyle name="Группа 6 2 4 2" xfId="8853"/>
    <cellStyle name="Группа 6 2 4 3" xfId="8854"/>
    <cellStyle name="Группа 6 2 4 4" xfId="8855"/>
    <cellStyle name="Группа 6 2 4 5" xfId="8856"/>
    <cellStyle name="Группа 6 2 4 6" xfId="8857"/>
    <cellStyle name="Группа 6 2 4 7" xfId="8858"/>
    <cellStyle name="Группа 6 2 4 8" xfId="8859"/>
    <cellStyle name="Группа 6 2 4 9" xfId="8860"/>
    <cellStyle name="Группа 6 2 5" xfId="8861"/>
    <cellStyle name="Группа 6 2 6" xfId="8862"/>
    <cellStyle name="Группа 6 2 7" xfId="8863"/>
    <cellStyle name="Группа 6 2 8" xfId="8864"/>
    <cellStyle name="Группа 6 2 9" xfId="8865"/>
    <cellStyle name="Группа 6 3" xfId="8866"/>
    <cellStyle name="Группа 6 3 10" xfId="8867"/>
    <cellStyle name="Группа 6 3 11" xfId="8868"/>
    <cellStyle name="Группа 6 3 12" xfId="8869"/>
    <cellStyle name="Группа 6 3 13" xfId="8870"/>
    <cellStyle name="Группа 6 3 14" xfId="8871"/>
    <cellStyle name="Группа 6 3 2" xfId="8872"/>
    <cellStyle name="Группа 6 3 2 10" xfId="8873"/>
    <cellStyle name="Группа 6 3 2 11" xfId="8874"/>
    <cellStyle name="Группа 6 3 2 12" xfId="8875"/>
    <cellStyle name="Группа 6 3 2 13" xfId="8876"/>
    <cellStyle name="Группа 6 3 2 2" xfId="8877"/>
    <cellStyle name="Группа 6 3 2 3" xfId="8878"/>
    <cellStyle name="Группа 6 3 2 4" xfId="8879"/>
    <cellStyle name="Группа 6 3 2 5" xfId="8880"/>
    <cellStyle name="Группа 6 3 2 6" xfId="8881"/>
    <cellStyle name="Группа 6 3 2 7" xfId="8882"/>
    <cellStyle name="Группа 6 3 2 8" xfId="8883"/>
    <cellStyle name="Группа 6 3 2 9" xfId="8884"/>
    <cellStyle name="Группа 6 3 3" xfId="8885"/>
    <cellStyle name="Группа 6 3 4" xfId="8886"/>
    <cellStyle name="Группа 6 3 5" xfId="8887"/>
    <cellStyle name="Группа 6 3 6" xfId="8888"/>
    <cellStyle name="Группа 6 3 7" xfId="8889"/>
    <cellStyle name="Группа 6 3 8" xfId="8890"/>
    <cellStyle name="Группа 6 3 9" xfId="8891"/>
    <cellStyle name="Группа 6 4" xfId="8892"/>
    <cellStyle name="Группа 6 4 10" xfId="8893"/>
    <cellStyle name="Группа 6 4 11" xfId="8894"/>
    <cellStyle name="Группа 6 4 12" xfId="8895"/>
    <cellStyle name="Группа 6 4 13" xfId="8896"/>
    <cellStyle name="Группа 6 4 14" xfId="8897"/>
    <cellStyle name="Группа 6 4 2" xfId="8898"/>
    <cellStyle name="Группа 6 4 2 10" xfId="8899"/>
    <cellStyle name="Группа 6 4 2 11" xfId="8900"/>
    <cellStyle name="Группа 6 4 2 12" xfId="8901"/>
    <cellStyle name="Группа 6 4 2 13" xfId="8902"/>
    <cellStyle name="Группа 6 4 2 2" xfId="8903"/>
    <cellStyle name="Группа 6 4 2 3" xfId="8904"/>
    <cellStyle name="Группа 6 4 2 4" xfId="8905"/>
    <cellStyle name="Группа 6 4 2 5" xfId="8906"/>
    <cellStyle name="Группа 6 4 2 6" xfId="8907"/>
    <cellStyle name="Группа 6 4 2 7" xfId="8908"/>
    <cellStyle name="Группа 6 4 2 8" xfId="8909"/>
    <cellStyle name="Группа 6 4 2 9" xfId="8910"/>
    <cellStyle name="Группа 6 4 3" xfId="8911"/>
    <cellStyle name="Группа 6 4 4" xfId="8912"/>
    <cellStyle name="Группа 6 4 5" xfId="8913"/>
    <cellStyle name="Группа 6 4 6" xfId="8914"/>
    <cellStyle name="Группа 6 4 7" xfId="8915"/>
    <cellStyle name="Группа 6 4 8" xfId="8916"/>
    <cellStyle name="Группа 6 4 9" xfId="8917"/>
    <cellStyle name="Группа 6 5" xfId="8918"/>
    <cellStyle name="Группа 6 5 10" xfId="8919"/>
    <cellStyle name="Группа 6 5 11" xfId="8920"/>
    <cellStyle name="Группа 6 5 12" xfId="8921"/>
    <cellStyle name="Группа 6 5 13" xfId="8922"/>
    <cellStyle name="Группа 6 5 2" xfId="8923"/>
    <cellStyle name="Группа 6 5 3" xfId="8924"/>
    <cellStyle name="Группа 6 5 4" xfId="8925"/>
    <cellStyle name="Группа 6 5 5" xfId="8926"/>
    <cellStyle name="Группа 6 5 6" xfId="8927"/>
    <cellStyle name="Группа 6 5 7" xfId="8928"/>
    <cellStyle name="Группа 6 5 8" xfId="8929"/>
    <cellStyle name="Группа 6 5 9" xfId="8930"/>
    <cellStyle name="Группа 6 6" xfId="8931"/>
    <cellStyle name="Группа 6 6 10" xfId="8932"/>
    <cellStyle name="Группа 6 6 11" xfId="8933"/>
    <cellStyle name="Группа 6 6 12" xfId="8934"/>
    <cellStyle name="Группа 6 6 13" xfId="8935"/>
    <cellStyle name="Группа 6 6 2" xfId="8936"/>
    <cellStyle name="Группа 6 6 3" xfId="8937"/>
    <cellStyle name="Группа 6 6 4" xfId="8938"/>
    <cellStyle name="Группа 6 6 5" xfId="8939"/>
    <cellStyle name="Группа 6 6 6" xfId="8940"/>
    <cellStyle name="Группа 6 6 7" xfId="8941"/>
    <cellStyle name="Группа 6 6 8" xfId="8942"/>
    <cellStyle name="Группа 6 6 9" xfId="8943"/>
    <cellStyle name="Группа 6 7" xfId="8944"/>
    <cellStyle name="Группа 6 8" xfId="8945"/>
    <cellStyle name="Группа 6 9" xfId="8946"/>
    <cellStyle name="Группа 7" xfId="8947"/>
    <cellStyle name="Группа 7 10" xfId="8948"/>
    <cellStyle name="Группа 7 11" xfId="8949"/>
    <cellStyle name="Группа 7 12" xfId="8950"/>
    <cellStyle name="Группа 7 13" xfId="8951"/>
    <cellStyle name="Группа 7 14" xfId="8952"/>
    <cellStyle name="Группа 7 2" xfId="8953"/>
    <cellStyle name="Группа 7 2 10" xfId="8954"/>
    <cellStyle name="Группа 7 2 11" xfId="8955"/>
    <cellStyle name="Группа 7 2 12" xfId="8956"/>
    <cellStyle name="Группа 7 2 13" xfId="8957"/>
    <cellStyle name="Группа 7 2 14" xfId="8958"/>
    <cellStyle name="Группа 7 2 15" xfId="8959"/>
    <cellStyle name="Группа 7 2 16" xfId="8960"/>
    <cellStyle name="Группа 7 2 2" xfId="8961"/>
    <cellStyle name="Группа 7 2 2 10" xfId="8962"/>
    <cellStyle name="Группа 7 2 2 11" xfId="8963"/>
    <cellStyle name="Группа 7 2 2 12" xfId="8964"/>
    <cellStyle name="Группа 7 2 2 13" xfId="8965"/>
    <cellStyle name="Группа 7 2 2 14" xfId="8966"/>
    <cellStyle name="Группа 7 2 2 2" xfId="8967"/>
    <cellStyle name="Группа 7 2 2 2 10" xfId="8968"/>
    <cellStyle name="Группа 7 2 2 2 11" xfId="8969"/>
    <cellStyle name="Группа 7 2 2 2 12" xfId="8970"/>
    <cellStyle name="Группа 7 2 2 2 13" xfId="8971"/>
    <cellStyle name="Группа 7 2 2 2 2" xfId="8972"/>
    <cellStyle name="Группа 7 2 2 2 3" xfId="8973"/>
    <cellStyle name="Группа 7 2 2 2 4" xfId="8974"/>
    <cellStyle name="Группа 7 2 2 2 5" xfId="8975"/>
    <cellStyle name="Группа 7 2 2 2 6" xfId="8976"/>
    <cellStyle name="Группа 7 2 2 2 7" xfId="8977"/>
    <cellStyle name="Группа 7 2 2 2 8" xfId="8978"/>
    <cellStyle name="Группа 7 2 2 2 9" xfId="8979"/>
    <cellStyle name="Группа 7 2 2 3" xfId="8980"/>
    <cellStyle name="Группа 7 2 2 4" xfId="8981"/>
    <cellStyle name="Группа 7 2 2 5" xfId="8982"/>
    <cellStyle name="Группа 7 2 2 6" xfId="8983"/>
    <cellStyle name="Группа 7 2 2 7" xfId="8984"/>
    <cellStyle name="Группа 7 2 2 8" xfId="8985"/>
    <cellStyle name="Группа 7 2 2 9" xfId="8986"/>
    <cellStyle name="Группа 7 2 3" xfId="8987"/>
    <cellStyle name="Группа 7 2 3 10" xfId="8988"/>
    <cellStyle name="Группа 7 2 3 11" xfId="8989"/>
    <cellStyle name="Группа 7 2 3 12" xfId="8990"/>
    <cellStyle name="Группа 7 2 3 13" xfId="8991"/>
    <cellStyle name="Группа 7 2 3 14" xfId="8992"/>
    <cellStyle name="Группа 7 2 3 2" xfId="8993"/>
    <cellStyle name="Группа 7 2 3 2 10" xfId="8994"/>
    <cellStyle name="Группа 7 2 3 2 11" xfId="8995"/>
    <cellStyle name="Группа 7 2 3 2 12" xfId="8996"/>
    <cellStyle name="Группа 7 2 3 2 13" xfId="8997"/>
    <cellStyle name="Группа 7 2 3 2 2" xfId="8998"/>
    <cellStyle name="Группа 7 2 3 2 3" xfId="8999"/>
    <cellStyle name="Группа 7 2 3 2 4" xfId="9000"/>
    <cellStyle name="Группа 7 2 3 2 5" xfId="9001"/>
    <cellStyle name="Группа 7 2 3 2 6" xfId="9002"/>
    <cellStyle name="Группа 7 2 3 2 7" xfId="9003"/>
    <cellStyle name="Группа 7 2 3 2 8" xfId="9004"/>
    <cellStyle name="Группа 7 2 3 2 9" xfId="9005"/>
    <cellStyle name="Группа 7 2 3 3" xfId="9006"/>
    <cellStyle name="Группа 7 2 3 4" xfId="9007"/>
    <cellStyle name="Группа 7 2 3 5" xfId="9008"/>
    <cellStyle name="Группа 7 2 3 6" xfId="9009"/>
    <cellStyle name="Группа 7 2 3 7" xfId="9010"/>
    <cellStyle name="Группа 7 2 3 8" xfId="9011"/>
    <cellStyle name="Группа 7 2 3 9" xfId="9012"/>
    <cellStyle name="Группа 7 2 4" xfId="9013"/>
    <cellStyle name="Группа 7 2 4 10" xfId="9014"/>
    <cellStyle name="Группа 7 2 4 11" xfId="9015"/>
    <cellStyle name="Группа 7 2 4 12" xfId="9016"/>
    <cellStyle name="Группа 7 2 4 13" xfId="9017"/>
    <cellStyle name="Группа 7 2 4 2" xfId="9018"/>
    <cellStyle name="Группа 7 2 4 3" xfId="9019"/>
    <cellStyle name="Группа 7 2 4 4" xfId="9020"/>
    <cellStyle name="Группа 7 2 4 5" xfId="9021"/>
    <cellStyle name="Группа 7 2 4 6" xfId="9022"/>
    <cellStyle name="Группа 7 2 4 7" xfId="9023"/>
    <cellStyle name="Группа 7 2 4 8" xfId="9024"/>
    <cellStyle name="Группа 7 2 4 9" xfId="9025"/>
    <cellStyle name="Группа 7 2 5" xfId="9026"/>
    <cellStyle name="Группа 7 2 6" xfId="9027"/>
    <cellStyle name="Группа 7 2 7" xfId="9028"/>
    <cellStyle name="Группа 7 2 8" xfId="9029"/>
    <cellStyle name="Группа 7 2 9" xfId="9030"/>
    <cellStyle name="Группа 7 3" xfId="9031"/>
    <cellStyle name="Группа 7 3 10" xfId="9032"/>
    <cellStyle name="Группа 7 3 11" xfId="9033"/>
    <cellStyle name="Группа 7 3 12" xfId="9034"/>
    <cellStyle name="Группа 7 3 13" xfId="9035"/>
    <cellStyle name="Группа 7 3 14" xfId="9036"/>
    <cellStyle name="Группа 7 3 2" xfId="9037"/>
    <cellStyle name="Группа 7 3 2 10" xfId="9038"/>
    <cellStyle name="Группа 7 3 2 11" xfId="9039"/>
    <cellStyle name="Группа 7 3 2 12" xfId="9040"/>
    <cellStyle name="Группа 7 3 2 13" xfId="9041"/>
    <cellStyle name="Группа 7 3 2 2" xfId="9042"/>
    <cellStyle name="Группа 7 3 2 3" xfId="9043"/>
    <cellStyle name="Группа 7 3 2 4" xfId="9044"/>
    <cellStyle name="Группа 7 3 2 5" xfId="9045"/>
    <cellStyle name="Группа 7 3 2 6" xfId="9046"/>
    <cellStyle name="Группа 7 3 2 7" xfId="9047"/>
    <cellStyle name="Группа 7 3 2 8" xfId="9048"/>
    <cellStyle name="Группа 7 3 2 9" xfId="9049"/>
    <cellStyle name="Группа 7 3 3" xfId="9050"/>
    <cellStyle name="Группа 7 3 4" xfId="9051"/>
    <cellStyle name="Группа 7 3 5" xfId="9052"/>
    <cellStyle name="Группа 7 3 6" xfId="9053"/>
    <cellStyle name="Группа 7 3 7" xfId="9054"/>
    <cellStyle name="Группа 7 3 8" xfId="9055"/>
    <cellStyle name="Группа 7 3 9" xfId="9056"/>
    <cellStyle name="Группа 7 4" xfId="9057"/>
    <cellStyle name="Группа 7 4 10" xfId="9058"/>
    <cellStyle name="Группа 7 4 11" xfId="9059"/>
    <cellStyle name="Группа 7 4 12" xfId="9060"/>
    <cellStyle name="Группа 7 4 13" xfId="9061"/>
    <cellStyle name="Группа 7 4 14" xfId="9062"/>
    <cellStyle name="Группа 7 4 2" xfId="9063"/>
    <cellStyle name="Группа 7 4 2 10" xfId="9064"/>
    <cellStyle name="Группа 7 4 2 11" xfId="9065"/>
    <cellStyle name="Группа 7 4 2 12" xfId="9066"/>
    <cellStyle name="Группа 7 4 2 13" xfId="9067"/>
    <cellStyle name="Группа 7 4 2 2" xfId="9068"/>
    <cellStyle name="Группа 7 4 2 3" xfId="9069"/>
    <cellStyle name="Группа 7 4 2 4" xfId="9070"/>
    <cellStyle name="Группа 7 4 2 5" xfId="9071"/>
    <cellStyle name="Группа 7 4 2 6" xfId="9072"/>
    <cellStyle name="Группа 7 4 2 7" xfId="9073"/>
    <cellStyle name="Группа 7 4 2 8" xfId="9074"/>
    <cellStyle name="Группа 7 4 2 9" xfId="9075"/>
    <cellStyle name="Группа 7 4 3" xfId="9076"/>
    <cellStyle name="Группа 7 4 4" xfId="9077"/>
    <cellStyle name="Группа 7 4 5" xfId="9078"/>
    <cellStyle name="Группа 7 4 6" xfId="9079"/>
    <cellStyle name="Группа 7 4 7" xfId="9080"/>
    <cellStyle name="Группа 7 4 8" xfId="9081"/>
    <cellStyle name="Группа 7 4 9" xfId="9082"/>
    <cellStyle name="Группа 7 5" xfId="9083"/>
    <cellStyle name="Группа 7 5 10" xfId="9084"/>
    <cellStyle name="Группа 7 5 11" xfId="9085"/>
    <cellStyle name="Группа 7 5 12" xfId="9086"/>
    <cellStyle name="Группа 7 5 13" xfId="9087"/>
    <cellStyle name="Группа 7 5 2" xfId="9088"/>
    <cellStyle name="Группа 7 5 3" xfId="9089"/>
    <cellStyle name="Группа 7 5 4" xfId="9090"/>
    <cellStyle name="Группа 7 5 5" xfId="9091"/>
    <cellStyle name="Группа 7 5 6" xfId="9092"/>
    <cellStyle name="Группа 7 5 7" xfId="9093"/>
    <cellStyle name="Группа 7 5 8" xfId="9094"/>
    <cellStyle name="Группа 7 5 9" xfId="9095"/>
    <cellStyle name="Группа 7 6" xfId="9096"/>
    <cellStyle name="Группа 7 6 10" xfId="9097"/>
    <cellStyle name="Группа 7 6 11" xfId="9098"/>
    <cellStyle name="Группа 7 6 12" xfId="9099"/>
    <cellStyle name="Группа 7 6 13" xfId="9100"/>
    <cellStyle name="Группа 7 6 2" xfId="9101"/>
    <cellStyle name="Группа 7 6 3" xfId="9102"/>
    <cellStyle name="Группа 7 6 4" xfId="9103"/>
    <cellStyle name="Группа 7 6 5" xfId="9104"/>
    <cellStyle name="Группа 7 6 6" xfId="9105"/>
    <cellStyle name="Группа 7 6 7" xfId="9106"/>
    <cellStyle name="Группа 7 6 8" xfId="9107"/>
    <cellStyle name="Группа 7 6 9" xfId="9108"/>
    <cellStyle name="Группа 7 7" xfId="9109"/>
    <cellStyle name="Группа 7 8" xfId="9110"/>
    <cellStyle name="Группа 7 9" xfId="9111"/>
    <cellStyle name="Группа 8" xfId="9112"/>
    <cellStyle name="Группа 8 10" xfId="9113"/>
    <cellStyle name="Группа 8 11" xfId="9114"/>
    <cellStyle name="Группа 8 12" xfId="9115"/>
    <cellStyle name="Группа 8 13" xfId="9116"/>
    <cellStyle name="Группа 8 14" xfId="9117"/>
    <cellStyle name="Группа 8 2" xfId="9118"/>
    <cellStyle name="Группа 8 2 10" xfId="9119"/>
    <cellStyle name="Группа 8 2 11" xfId="9120"/>
    <cellStyle name="Группа 8 2 12" xfId="9121"/>
    <cellStyle name="Группа 8 2 13" xfId="9122"/>
    <cellStyle name="Группа 8 2 14" xfId="9123"/>
    <cellStyle name="Группа 8 2 15" xfId="9124"/>
    <cellStyle name="Группа 8 2 16" xfId="9125"/>
    <cellStyle name="Группа 8 2 2" xfId="9126"/>
    <cellStyle name="Группа 8 2 2 10" xfId="9127"/>
    <cellStyle name="Группа 8 2 2 11" xfId="9128"/>
    <cellStyle name="Группа 8 2 2 12" xfId="9129"/>
    <cellStyle name="Группа 8 2 2 13" xfId="9130"/>
    <cellStyle name="Группа 8 2 2 14" xfId="9131"/>
    <cellStyle name="Группа 8 2 2 2" xfId="9132"/>
    <cellStyle name="Группа 8 2 2 2 10" xfId="9133"/>
    <cellStyle name="Группа 8 2 2 2 11" xfId="9134"/>
    <cellStyle name="Группа 8 2 2 2 12" xfId="9135"/>
    <cellStyle name="Группа 8 2 2 2 13" xfId="9136"/>
    <cellStyle name="Группа 8 2 2 2 2" xfId="9137"/>
    <cellStyle name="Группа 8 2 2 2 3" xfId="9138"/>
    <cellStyle name="Группа 8 2 2 2 4" xfId="9139"/>
    <cellStyle name="Группа 8 2 2 2 5" xfId="9140"/>
    <cellStyle name="Группа 8 2 2 2 6" xfId="9141"/>
    <cellStyle name="Группа 8 2 2 2 7" xfId="9142"/>
    <cellStyle name="Группа 8 2 2 2 8" xfId="9143"/>
    <cellStyle name="Группа 8 2 2 2 9" xfId="9144"/>
    <cellStyle name="Группа 8 2 2 3" xfId="9145"/>
    <cellStyle name="Группа 8 2 2 4" xfId="9146"/>
    <cellStyle name="Группа 8 2 2 5" xfId="9147"/>
    <cellStyle name="Группа 8 2 2 6" xfId="9148"/>
    <cellStyle name="Группа 8 2 2 7" xfId="9149"/>
    <cellStyle name="Группа 8 2 2 8" xfId="9150"/>
    <cellStyle name="Группа 8 2 2 9" xfId="9151"/>
    <cellStyle name="Группа 8 2 3" xfId="9152"/>
    <cellStyle name="Группа 8 2 3 10" xfId="9153"/>
    <cellStyle name="Группа 8 2 3 11" xfId="9154"/>
    <cellStyle name="Группа 8 2 3 12" xfId="9155"/>
    <cellStyle name="Группа 8 2 3 13" xfId="9156"/>
    <cellStyle name="Группа 8 2 3 14" xfId="9157"/>
    <cellStyle name="Группа 8 2 3 2" xfId="9158"/>
    <cellStyle name="Группа 8 2 3 2 10" xfId="9159"/>
    <cellStyle name="Группа 8 2 3 2 11" xfId="9160"/>
    <cellStyle name="Группа 8 2 3 2 12" xfId="9161"/>
    <cellStyle name="Группа 8 2 3 2 13" xfId="9162"/>
    <cellStyle name="Группа 8 2 3 2 2" xfId="9163"/>
    <cellStyle name="Группа 8 2 3 2 3" xfId="9164"/>
    <cellStyle name="Группа 8 2 3 2 4" xfId="9165"/>
    <cellStyle name="Группа 8 2 3 2 5" xfId="9166"/>
    <cellStyle name="Группа 8 2 3 2 6" xfId="9167"/>
    <cellStyle name="Группа 8 2 3 2 7" xfId="9168"/>
    <cellStyle name="Группа 8 2 3 2 8" xfId="9169"/>
    <cellStyle name="Группа 8 2 3 2 9" xfId="9170"/>
    <cellStyle name="Группа 8 2 3 3" xfId="9171"/>
    <cellStyle name="Группа 8 2 3 4" xfId="9172"/>
    <cellStyle name="Группа 8 2 3 5" xfId="9173"/>
    <cellStyle name="Группа 8 2 3 6" xfId="9174"/>
    <cellStyle name="Группа 8 2 3 7" xfId="9175"/>
    <cellStyle name="Группа 8 2 3 8" xfId="9176"/>
    <cellStyle name="Группа 8 2 3 9" xfId="9177"/>
    <cellStyle name="Группа 8 2 4" xfId="9178"/>
    <cellStyle name="Группа 8 2 4 10" xfId="9179"/>
    <cellStyle name="Группа 8 2 4 11" xfId="9180"/>
    <cellStyle name="Группа 8 2 4 12" xfId="9181"/>
    <cellStyle name="Группа 8 2 4 13" xfId="9182"/>
    <cellStyle name="Группа 8 2 4 2" xfId="9183"/>
    <cellStyle name="Группа 8 2 4 3" xfId="9184"/>
    <cellStyle name="Группа 8 2 4 4" xfId="9185"/>
    <cellStyle name="Группа 8 2 4 5" xfId="9186"/>
    <cellStyle name="Группа 8 2 4 6" xfId="9187"/>
    <cellStyle name="Группа 8 2 4 7" xfId="9188"/>
    <cellStyle name="Группа 8 2 4 8" xfId="9189"/>
    <cellStyle name="Группа 8 2 4 9" xfId="9190"/>
    <cellStyle name="Группа 8 2 5" xfId="9191"/>
    <cellStyle name="Группа 8 2 6" xfId="9192"/>
    <cellStyle name="Группа 8 2 7" xfId="9193"/>
    <cellStyle name="Группа 8 2 8" xfId="9194"/>
    <cellStyle name="Группа 8 2 9" xfId="9195"/>
    <cellStyle name="Группа 8 3" xfId="9196"/>
    <cellStyle name="Группа 8 3 10" xfId="9197"/>
    <cellStyle name="Группа 8 3 11" xfId="9198"/>
    <cellStyle name="Группа 8 3 12" xfId="9199"/>
    <cellStyle name="Группа 8 3 13" xfId="9200"/>
    <cellStyle name="Группа 8 3 14" xfId="9201"/>
    <cellStyle name="Группа 8 3 2" xfId="9202"/>
    <cellStyle name="Группа 8 3 2 10" xfId="9203"/>
    <cellStyle name="Группа 8 3 2 11" xfId="9204"/>
    <cellStyle name="Группа 8 3 2 12" xfId="9205"/>
    <cellStyle name="Группа 8 3 2 13" xfId="9206"/>
    <cellStyle name="Группа 8 3 2 2" xfId="9207"/>
    <cellStyle name="Группа 8 3 2 3" xfId="9208"/>
    <cellStyle name="Группа 8 3 2 4" xfId="9209"/>
    <cellStyle name="Группа 8 3 2 5" xfId="9210"/>
    <cellStyle name="Группа 8 3 2 6" xfId="9211"/>
    <cellStyle name="Группа 8 3 2 7" xfId="9212"/>
    <cellStyle name="Группа 8 3 2 8" xfId="9213"/>
    <cellStyle name="Группа 8 3 2 9" xfId="9214"/>
    <cellStyle name="Группа 8 3 3" xfId="9215"/>
    <cellStyle name="Группа 8 3 4" xfId="9216"/>
    <cellStyle name="Группа 8 3 5" xfId="9217"/>
    <cellStyle name="Группа 8 3 6" xfId="9218"/>
    <cellStyle name="Группа 8 3 7" xfId="9219"/>
    <cellStyle name="Группа 8 3 8" xfId="9220"/>
    <cellStyle name="Группа 8 3 9" xfId="9221"/>
    <cellStyle name="Группа 8 4" xfId="9222"/>
    <cellStyle name="Группа 8 4 10" xfId="9223"/>
    <cellStyle name="Группа 8 4 11" xfId="9224"/>
    <cellStyle name="Группа 8 4 12" xfId="9225"/>
    <cellStyle name="Группа 8 4 13" xfId="9226"/>
    <cellStyle name="Группа 8 4 14" xfId="9227"/>
    <cellStyle name="Группа 8 4 2" xfId="9228"/>
    <cellStyle name="Группа 8 4 2 10" xfId="9229"/>
    <cellStyle name="Группа 8 4 2 11" xfId="9230"/>
    <cellStyle name="Группа 8 4 2 12" xfId="9231"/>
    <cellStyle name="Группа 8 4 2 13" xfId="9232"/>
    <cellStyle name="Группа 8 4 2 2" xfId="9233"/>
    <cellStyle name="Группа 8 4 2 3" xfId="9234"/>
    <cellStyle name="Группа 8 4 2 4" xfId="9235"/>
    <cellStyle name="Группа 8 4 2 5" xfId="9236"/>
    <cellStyle name="Группа 8 4 2 6" xfId="9237"/>
    <cellStyle name="Группа 8 4 2 7" xfId="9238"/>
    <cellStyle name="Группа 8 4 2 8" xfId="9239"/>
    <cellStyle name="Группа 8 4 2 9" xfId="9240"/>
    <cellStyle name="Группа 8 4 3" xfId="9241"/>
    <cellStyle name="Группа 8 4 4" xfId="9242"/>
    <cellStyle name="Группа 8 4 5" xfId="9243"/>
    <cellStyle name="Группа 8 4 6" xfId="9244"/>
    <cellStyle name="Группа 8 4 7" xfId="9245"/>
    <cellStyle name="Группа 8 4 8" xfId="9246"/>
    <cellStyle name="Группа 8 4 9" xfId="9247"/>
    <cellStyle name="Группа 8 5" xfId="9248"/>
    <cellStyle name="Группа 8 5 10" xfId="9249"/>
    <cellStyle name="Группа 8 5 11" xfId="9250"/>
    <cellStyle name="Группа 8 5 12" xfId="9251"/>
    <cellStyle name="Группа 8 5 13" xfId="9252"/>
    <cellStyle name="Группа 8 5 2" xfId="9253"/>
    <cellStyle name="Группа 8 5 3" xfId="9254"/>
    <cellStyle name="Группа 8 5 4" xfId="9255"/>
    <cellStyle name="Группа 8 5 5" xfId="9256"/>
    <cellStyle name="Группа 8 5 6" xfId="9257"/>
    <cellStyle name="Группа 8 5 7" xfId="9258"/>
    <cellStyle name="Группа 8 5 8" xfId="9259"/>
    <cellStyle name="Группа 8 5 9" xfId="9260"/>
    <cellStyle name="Группа 8 6" xfId="9261"/>
    <cellStyle name="Группа 8 6 10" xfId="9262"/>
    <cellStyle name="Группа 8 6 11" xfId="9263"/>
    <cellStyle name="Группа 8 6 12" xfId="9264"/>
    <cellStyle name="Группа 8 6 13" xfId="9265"/>
    <cellStyle name="Группа 8 6 2" xfId="9266"/>
    <cellStyle name="Группа 8 6 3" xfId="9267"/>
    <cellStyle name="Группа 8 6 4" xfId="9268"/>
    <cellStyle name="Группа 8 6 5" xfId="9269"/>
    <cellStyle name="Группа 8 6 6" xfId="9270"/>
    <cellStyle name="Группа 8 6 7" xfId="9271"/>
    <cellStyle name="Группа 8 6 8" xfId="9272"/>
    <cellStyle name="Группа 8 6 9" xfId="9273"/>
    <cellStyle name="Группа 8 7" xfId="9274"/>
    <cellStyle name="Группа 8 8" xfId="9275"/>
    <cellStyle name="Группа 8 9" xfId="9276"/>
    <cellStyle name="Группа 9" xfId="9277"/>
    <cellStyle name="Группа 9 10" xfId="9278"/>
    <cellStyle name="Группа 9 11" xfId="9279"/>
    <cellStyle name="Группа 9 12" xfId="9280"/>
    <cellStyle name="Группа 9 13" xfId="9281"/>
    <cellStyle name="Группа 9 14" xfId="9282"/>
    <cellStyle name="Группа 9 15" xfId="9283"/>
    <cellStyle name="Группа 9 16" xfId="9284"/>
    <cellStyle name="Группа 9 2" xfId="9285"/>
    <cellStyle name="Группа 9 2 10" xfId="9286"/>
    <cellStyle name="Группа 9 2 11" xfId="9287"/>
    <cellStyle name="Группа 9 2 12" xfId="9288"/>
    <cellStyle name="Группа 9 2 13" xfId="9289"/>
    <cellStyle name="Группа 9 2 14" xfId="9290"/>
    <cellStyle name="Группа 9 2 2" xfId="9291"/>
    <cellStyle name="Группа 9 2 2 10" xfId="9292"/>
    <cellStyle name="Группа 9 2 2 11" xfId="9293"/>
    <cellStyle name="Группа 9 2 2 12" xfId="9294"/>
    <cellStyle name="Группа 9 2 2 13" xfId="9295"/>
    <cellStyle name="Группа 9 2 2 2" xfId="9296"/>
    <cellStyle name="Группа 9 2 2 3" xfId="9297"/>
    <cellStyle name="Группа 9 2 2 4" xfId="9298"/>
    <cellStyle name="Группа 9 2 2 5" xfId="9299"/>
    <cellStyle name="Группа 9 2 2 6" xfId="9300"/>
    <cellStyle name="Группа 9 2 2 7" xfId="9301"/>
    <cellStyle name="Группа 9 2 2 8" xfId="9302"/>
    <cellStyle name="Группа 9 2 2 9" xfId="9303"/>
    <cellStyle name="Группа 9 2 3" xfId="9304"/>
    <cellStyle name="Группа 9 2 4" xfId="9305"/>
    <cellStyle name="Группа 9 2 5" xfId="9306"/>
    <cellStyle name="Группа 9 2 6" xfId="9307"/>
    <cellStyle name="Группа 9 2 7" xfId="9308"/>
    <cellStyle name="Группа 9 2 8" xfId="9309"/>
    <cellStyle name="Группа 9 2 9" xfId="9310"/>
    <cellStyle name="Группа 9 3" xfId="9311"/>
    <cellStyle name="Группа 9 3 10" xfId="9312"/>
    <cellStyle name="Группа 9 3 11" xfId="9313"/>
    <cellStyle name="Группа 9 3 12" xfId="9314"/>
    <cellStyle name="Группа 9 3 13" xfId="9315"/>
    <cellStyle name="Группа 9 3 14" xfId="9316"/>
    <cellStyle name="Группа 9 3 2" xfId="9317"/>
    <cellStyle name="Группа 9 3 2 10" xfId="9318"/>
    <cellStyle name="Группа 9 3 2 11" xfId="9319"/>
    <cellStyle name="Группа 9 3 2 12" xfId="9320"/>
    <cellStyle name="Группа 9 3 2 13" xfId="9321"/>
    <cellStyle name="Группа 9 3 2 2" xfId="9322"/>
    <cellStyle name="Группа 9 3 2 3" xfId="9323"/>
    <cellStyle name="Группа 9 3 2 4" xfId="9324"/>
    <cellStyle name="Группа 9 3 2 5" xfId="9325"/>
    <cellStyle name="Группа 9 3 2 6" xfId="9326"/>
    <cellStyle name="Группа 9 3 2 7" xfId="9327"/>
    <cellStyle name="Группа 9 3 2 8" xfId="9328"/>
    <cellStyle name="Группа 9 3 2 9" xfId="9329"/>
    <cellStyle name="Группа 9 3 3" xfId="9330"/>
    <cellStyle name="Группа 9 3 4" xfId="9331"/>
    <cellStyle name="Группа 9 3 5" xfId="9332"/>
    <cellStyle name="Группа 9 3 6" xfId="9333"/>
    <cellStyle name="Группа 9 3 7" xfId="9334"/>
    <cellStyle name="Группа 9 3 8" xfId="9335"/>
    <cellStyle name="Группа 9 3 9" xfId="9336"/>
    <cellStyle name="Группа 9 4" xfId="9337"/>
    <cellStyle name="Группа 9 4 10" xfId="9338"/>
    <cellStyle name="Группа 9 4 11" xfId="9339"/>
    <cellStyle name="Группа 9 4 12" xfId="9340"/>
    <cellStyle name="Группа 9 4 13" xfId="9341"/>
    <cellStyle name="Группа 9 4 2" xfId="9342"/>
    <cellStyle name="Группа 9 4 3" xfId="9343"/>
    <cellStyle name="Группа 9 4 4" xfId="9344"/>
    <cellStyle name="Группа 9 4 5" xfId="9345"/>
    <cellStyle name="Группа 9 4 6" xfId="9346"/>
    <cellStyle name="Группа 9 4 7" xfId="9347"/>
    <cellStyle name="Группа 9 4 8" xfId="9348"/>
    <cellStyle name="Группа 9 4 9" xfId="9349"/>
    <cellStyle name="Группа 9 5" xfId="9350"/>
    <cellStyle name="Группа 9 6" xfId="9351"/>
    <cellStyle name="Группа 9 7" xfId="9352"/>
    <cellStyle name="Группа 9 8" xfId="9353"/>
    <cellStyle name="Группа 9 9" xfId="9354"/>
    <cellStyle name="Группа_additional slides_04.12.03 _1" xfId="9355"/>
    <cellStyle name="ДАТА" xfId="9356"/>
    <cellStyle name="ДАТА 2" xfId="9357"/>
    <cellStyle name="ДАТА 3" xfId="9358"/>
    <cellStyle name="ДАТА 4" xfId="9359"/>
    <cellStyle name="ДАТА 5" xfId="9360"/>
    <cellStyle name="ДАТА 6" xfId="9361"/>
    <cellStyle name="ДАТА 7" xfId="9362"/>
    <cellStyle name="ДАТА 8" xfId="9363"/>
    <cellStyle name="ДАТА 9" xfId="9364"/>
    <cellStyle name="ДАТА_1" xfId="9365"/>
    <cellStyle name="Денежный 2" xfId="9366"/>
    <cellStyle name="Денежный 2 10" xfId="9367"/>
    <cellStyle name="Денежный 2 2" xfId="9368"/>
    <cellStyle name="Денежный 2 2 2" xfId="9369"/>
    <cellStyle name="Денежный 2 2 2 2" xfId="9370"/>
    <cellStyle name="Денежный 2 2 2 2 2" xfId="9371"/>
    <cellStyle name="Денежный 2 2 2 3" xfId="9372"/>
    <cellStyle name="Денежный 2 2 2 3 2" xfId="9373"/>
    <cellStyle name="Денежный 2 2 2 4" xfId="9374"/>
    <cellStyle name="Денежный 2 2 3" xfId="9375"/>
    <cellStyle name="Денежный 2 2 3 2" xfId="9376"/>
    <cellStyle name="Денежный 2 2 3 2 2" xfId="9377"/>
    <cellStyle name="Денежный 2 2 3 3" xfId="9378"/>
    <cellStyle name="Денежный 2 2 4" xfId="9379"/>
    <cellStyle name="Денежный 2 2 4 2" xfId="9380"/>
    <cellStyle name="Денежный 2 2 5" xfId="9381"/>
    <cellStyle name="Денежный 2 2 6" xfId="9382"/>
    <cellStyle name="Денежный 2 3" xfId="9383"/>
    <cellStyle name="Денежный 2 3 2" xfId="9384"/>
    <cellStyle name="Денежный 2 4" xfId="9385"/>
    <cellStyle name="Денежный 2 4 2" xfId="9386"/>
    <cellStyle name="Денежный 2 4 2 2" xfId="9387"/>
    <cellStyle name="Денежный 2 4 2 3" xfId="9388"/>
    <cellStyle name="Денежный 2 4 2 3 2" xfId="9389"/>
    <cellStyle name="Денежный 2 4 2 3 2 2" xfId="48911"/>
    <cellStyle name="Денежный 2 4 2 3 3" xfId="9390"/>
    <cellStyle name="Денежный 2 4 2 3 3 2" xfId="48912"/>
    <cellStyle name="Денежный 2 4 2 3 4" xfId="9391"/>
    <cellStyle name="Денежный 2 4 2 3 4 2" xfId="48913"/>
    <cellStyle name="Денежный 2 4 2 3 5" xfId="9392"/>
    <cellStyle name="Денежный 2 4 2 3 5 2" xfId="48914"/>
    <cellStyle name="Денежный 2 4 2 3 6" xfId="9393"/>
    <cellStyle name="Денежный 2 4 2 3 6 2" xfId="48915"/>
    <cellStyle name="Денежный 2 4 2 3 7" xfId="48916"/>
    <cellStyle name="Денежный 2 4 2 4" xfId="9394"/>
    <cellStyle name="Денежный 2 4 2 4 2" xfId="9395"/>
    <cellStyle name="Денежный 2 4 2 5" xfId="9396"/>
    <cellStyle name="Денежный 2 4 3" xfId="9397"/>
    <cellStyle name="Денежный 2 4 3 10" xfId="9398"/>
    <cellStyle name="Денежный 2 4 3 11" xfId="9399"/>
    <cellStyle name="Денежный 2 4 3 12" xfId="9400"/>
    <cellStyle name="Денежный 2 4 3 13" xfId="9401"/>
    <cellStyle name="Денежный 2 4 3 14" xfId="9402"/>
    <cellStyle name="Денежный 2 4 3 15" xfId="9403"/>
    <cellStyle name="Денежный 2 4 3 2" xfId="9404"/>
    <cellStyle name="Денежный 2 4 3 2 2" xfId="9405"/>
    <cellStyle name="Денежный 2 4 3 2 2 2" xfId="48917"/>
    <cellStyle name="Денежный 2 4 3 2 3" xfId="9406"/>
    <cellStyle name="Денежный 2 4 3 2 3 2" xfId="48918"/>
    <cellStyle name="Денежный 2 4 3 2 4" xfId="9407"/>
    <cellStyle name="Денежный 2 4 3 2 4 2" xfId="48919"/>
    <cellStyle name="Денежный 2 4 3 2 5" xfId="9408"/>
    <cellStyle name="Денежный 2 4 3 2 5 2" xfId="48920"/>
    <cellStyle name="Денежный 2 4 3 2 6" xfId="9409"/>
    <cellStyle name="Денежный 2 4 3 2 6 2" xfId="48921"/>
    <cellStyle name="Денежный 2 4 3 2 7" xfId="9410"/>
    <cellStyle name="Денежный 2 4 3 2 8" xfId="48922"/>
    <cellStyle name="Денежный 2 4 3 3" xfId="9411"/>
    <cellStyle name="Денежный 2 4 3 3 2" xfId="9412"/>
    <cellStyle name="Денежный 2 4 3 3 2 2" xfId="48923"/>
    <cellStyle name="Денежный 2 4 3 3 3" xfId="48924"/>
    <cellStyle name="Денежный 2 4 3 4" xfId="9413"/>
    <cellStyle name="Денежный 2 4 3 4 2" xfId="48925"/>
    <cellStyle name="Денежный 2 4 3 5" xfId="9414"/>
    <cellStyle name="Денежный 2 4 3 5 2" xfId="48926"/>
    <cellStyle name="Денежный 2 4 3 6" xfId="9415"/>
    <cellStyle name="Денежный 2 4 3 6 2" xfId="48927"/>
    <cellStyle name="Денежный 2 4 3 7" xfId="9416"/>
    <cellStyle name="Денежный 2 4 3 7 2" xfId="48928"/>
    <cellStyle name="Денежный 2 4 3 8" xfId="9417"/>
    <cellStyle name="Денежный 2 4 3 9" xfId="9418"/>
    <cellStyle name="Денежный 2 4 4" xfId="9419"/>
    <cellStyle name="Денежный 2 4 4 10" xfId="9420"/>
    <cellStyle name="Денежный 2 4 4 11" xfId="9421"/>
    <cellStyle name="Денежный 2 4 4 12" xfId="9422"/>
    <cellStyle name="Денежный 2 4 4 13" xfId="9423"/>
    <cellStyle name="Денежный 2 4 4 14" xfId="9424"/>
    <cellStyle name="Денежный 2 4 4 15" xfId="9425"/>
    <cellStyle name="Денежный 2 4 4 2" xfId="9426"/>
    <cellStyle name="Денежный 2 4 4 2 2" xfId="9427"/>
    <cellStyle name="Денежный 2 4 4 2 2 2" xfId="48929"/>
    <cellStyle name="Денежный 2 4 4 2 3" xfId="9428"/>
    <cellStyle name="Денежный 2 4 4 2 3 2" xfId="48930"/>
    <cellStyle name="Денежный 2 4 4 2 4" xfId="9429"/>
    <cellStyle name="Денежный 2 4 4 2 4 2" xfId="48931"/>
    <cellStyle name="Денежный 2 4 4 2 5" xfId="9430"/>
    <cellStyle name="Денежный 2 4 4 2 5 2" xfId="48932"/>
    <cellStyle name="Денежный 2 4 4 2 6" xfId="9431"/>
    <cellStyle name="Денежный 2 4 4 2 6 2" xfId="48933"/>
    <cellStyle name="Денежный 2 4 4 2 7" xfId="9432"/>
    <cellStyle name="Денежный 2 4 4 2 8" xfId="48934"/>
    <cellStyle name="Денежный 2 4 4 3" xfId="9433"/>
    <cellStyle name="Денежный 2 4 4 3 2" xfId="9434"/>
    <cellStyle name="Денежный 2 4 4 3 2 2" xfId="48935"/>
    <cellStyle name="Денежный 2 4 4 3 3" xfId="48936"/>
    <cellStyle name="Денежный 2 4 4 4" xfId="9435"/>
    <cellStyle name="Денежный 2 4 4 4 2" xfId="48937"/>
    <cellStyle name="Денежный 2 4 4 5" xfId="9436"/>
    <cellStyle name="Денежный 2 4 4 5 2" xfId="48938"/>
    <cellStyle name="Денежный 2 4 4 6" xfId="9437"/>
    <cellStyle name="Денежный 2 4 4 6 2" xfId="48939"/>
    <cellStyle name="Денежный 2 4 4 7" xfId="9438"/>
    <cellStyle name="Денежный 2 4 4 7 2" xfId="48940"/>
    <cellStyle name="Денежный 2 4 4 8" xfId="9439"/>
    <cellStyle name="Денежный 2 4 4 9" xfId="9440"/>
    <cellStyle name="Денежный 2 4 5" xfId="9441"/>
    <cellStyle name="Денежный 2 4 5 2" xfId="9442"/>
    <cellStyle name="Денежный 2 4 6" xfId="9443"/>
    <cellStyle name="Денежный 2 4 7" xfId="9444"/>
    <cellStyle name="Денежный 2 4 7 2" xfId="9445"/>
    <cellStyle name="Денежный 2 4 7 2 2" xfId="48941"/>
    <cellStyle name="Денежный 2 4 7 3" xfId="9446"/>
    <cellStyle name="Денежный 2 4 7 3 2" xfId="48942"/>
    <cellStyle name="Денежный 2 4 7 4" xfId="9447"/>
    <cellStyle name="Денежный 2 4 7 4 2" xfId="48943"/>
    <cellStyle name="Денежный 2 4 7 5" xfId="9448"/>
    <cellStyle name="Денежный 2 4 7 5 2" xfId="48944"/>
    <cellStyle name="Денежный 2 4 7 6" xfId="9449"/>
    <cellStyle name="Денежный 2 4 7 6 2" xfId="48945"/>
    <cellStyle name="Денежный 2 4 7 7" xfId="48946"/>
    <cellStyle name="Денежный 2 4 8" xfId="9450"/>
    <cellStyle name="Денежный 2 5" xfId="9451"/>
    <cellStyle name="Денежный 2 5 10" xfId="9452"/>
    <cellStyle name="Денежный 2 5 11" xfId="9453"/>
    <cellStyle name="Денежный 2 5 12" xfId="9454"/>
    <cellStyle name="Денежный 2 5 13" xfId="9455"/>
    <cellStyle name="Денежный 2 5 14" xfId="9456"/>
    <cellStyle name="Денежный 2 5 15" xfId="9457"/>
    <cellStyle name="Денежный 2 5 16" xfId="9458"/>
    <cellStyle name="Денежный 2 5 17" xfId="9459"/>
    <cellStyle name="Денежный 2 5 2" xfId="9460"/>
    <cellStyle name="Денежный 2 5 2 10" xfId="9461"/>
    <cellStyle name="Денежный 2 5 2 11" xfId="9462"/>
    <cellStyle name="Денежный 2 5 2 12" xfId="9463"/>
    <cellStyle name="Денежный 2 5 2 13" xfId="9464"/>
    <cellStyle name="Денежный 2 5 2 14" xfId="9465"/>
    <cellStyle name="Денежный 2 5 2 15" xfId="9466"/>
    <cellStyle name="Денежный 2 5 2 2" xfId="9467"/>
    <cellStyle name="Денежный 2 5 2 2 2" xfId="9468"/>
    <cellStyle name="Денежный 2 5 2 2 2 2" xfId="48947"/>
    <cellStyle name="Денежный 2 5 2 2 3" xfId="9469"/>
    <cellStyle name="Денежный 2 5 2 2 3 2" xfId="48948"/>
    <cellStyle name="Денежный 2 5 2 2 4" xfId="9470"/>
    <cellStyle name="Денежный 2 5 2 2 4 2" xfId="48949"/>
    <cellStyle name="Денежный 2 5 2 2 5" xfId="9471"/>
    <cellStyle name="Денежный 2 5 2 2 5 2" xfId="48950"/>
    <cellStyle name="Денежный 2 5 2 2 6" xfId="9472"/>
    <cellStyle name="Денежный 2 5 2 2 6 2" xfId="48951"/>
    <cellStyle name="Денежный 2 5 2 2 7" xfId="9473"/>
    <cellStyle name="Денежный 2 5 2 2 8" xfId="48952"/>
    <cellStyle name="Денежный 2 5 2 3" xfId="9474"/>
    <cellStyle name="Денежный 2 5 2 3 2" xfId="9475"/>
    <cellStyle name="Денежный 2 5 2 3 2 2" xfId="48953"/>
    <cellStyle name="Денежный 2 5 2 3 3" xfId="48954"/>
    <cellStyle name="Денежный 2 5 2 4" xfId="9476"/>
    <cellStyle name="Денежный 2 5 2 4 2" xfId="48955"/>
    <cellStyle name="Денежный 2 5 2 5" xfId="9477"/>
    <cellStyle name="Денежный 2 5 2 5 2" xfId="48956"/>
    <cellStyle name="Денежный 2 5 2 6" xfId="9478"/>
    <cellStyle name="Денежный 2 5 2 6 2" xfId="48957"/>
    <cellStyle name="Денежный 2 5 2 7" xfId="9479"/>
    <cellStyle name="Денежный 2 5 2 7 2" xfId="48958"/>
    <cellStyle name="Денежный 2 5 2 8" xfId="9480"/>
    <cellStyle name="Денежный 2 5 2 9" xfId="9481"/>
    <cellStyle name="Денежный 2 5 3" xfId="9482"/>
    <cellStyle name="Денежный 2 5 3 2" xfId="9483"/>
    <cellStyle name="Денежный 2 5 3 2 2" xfId="48959"/>
    <cellStyle name="Денежный 2 5 3 3" xfId="9484"/>
    <cellStyle name="Денежный 2 5 3 3 2" xfId="48960"/>
    <cellStyle name="Денежный 2 5 3 4" xfId="9485"/>
    <cellStyle name="Денежный 2 5 3 4 2" xfId="48961"/>
    <cellStyle name="Денежный 2 5 3 5" xfId="9486"/>
    <cellStyle name="Денежный 2 5 3 5 2" xfId="48962"/>
    <cellStyle name="Денежный 2 5 3 6" xfId="9487"/>
    <cellStyle name="Денежный 2 5 3 6 2" xfId="48963"/>
    <cellStyle name="Денежный 2 5 3 7" xfId="9488"/>
    <cellStyle name="Денежный 2 5 3 8" xfId="48964"/>
    <cellStyle name="Денежный 2 5 4" xfId="9489"/>
    <cellStyle name="Денежный 2 5 4 2" xfId="9490"/>
    <cellStyle name="Денежный 2 5 4 2 2" xfId="48965"/>
    <cellStyle name="Денежный 2 5 4 3" xfId="48966"/>
    <cellStyle name="Денежный 2 5 5" xfId="9491"/>
    <cellStyle name="Денежный 2 5 5 2" xfId="48967"/>
    <cellStyle name="Денежный 2 5 6" xfId="9492"/>
    <cellStyle name="Денежный 2 5 6 2" xfId="48968"/>
    <cellStyle name="Денежный 2 5 7" xfId="9493"/>
    <cellStyle name="Денежный 2 5 7 2" xfId="48969"/>
    <cellStyle name="Денежный 2 5 8" xfId="9494"/>
    <cellStyle name="Денежный 2 5 8 2" xfId="48970"/>
    <cellStyle name="Денежный 2 5 9" xfId="9495"/>
    <cellStyle name="Денежный 2 6" xfId="9496"/>
    <cellStyle name="Денежный 2 6 2" xfId="9497"/>
    <cellStyle name="Денежный 2 6 3" xfId="9498"/>
    <cellStyle name="Денежный 2 6 3 2" xfId="9499"/>
    <cellStyle name="Денежный 2 6 3 3" xfId="9500"/>
    <cellStyle name="Денежный 2 6 4" xfId="9501"/>
    <cellStyle name="Денежный 2 6 4 2" xfId="48971"/>
    <cellStyle name="Денежный 2 6 5" xfId="9502"/>
    <cellStyle name="Денежный 2 6 5 2" xfId="48972"/>
    <cellStyle name="Денежный 2 6 6" xfId="9503"/>
    <cellStyle name="Денежный 2 6 6 2" xfId="48973"/>
    <cellStyle name="Денежный 2 6 7" xfId="9504"/>
    <cellStyle name="Денежный 2 6 7 2" xfId="48974"/>
    <cellStyle name="Денежный 2 6 8" xfId="9505"/>
    <cellStyle name="Денежный 2 6 9" xfId="48975"/>
    <cellStyle name="Денежный 2 7" xfId="9506"/>
    <cellStyle name="Денежный 2 7 2" xfId="9507"/>
    <cellStyle name="Денежный 2 7 2 2" xfId="48976"/>
    <cellStyle name="Денежный 2 7 3" xfId="9508"/>
    <cellStyle name="Денежный 2 7 3 2" xfId="48977"/>
    <cellStyle name="Денежный 2 7 4" xfId="9509"/>
    <cellStyle name="Денежный 2 7 4 2" xfId="48978"/>
    <cellStyle name="Денежный 2 7 5" xfId="9510"/>
    <cellStyle name="Денежный 2 7 5 2" xfId="48979"/>
    <cellStyle name="Денежный 2 7 6" xfId="9511"/>
    <cellStyle name="Денежный 2 7 6 2" xfId="48980"/>
    <cellStyle name="Денежный 2 7 7" xfId="48981"/>
    <cellStyle name="Денежный 2 8" xfId="9512"/>
    <cellStyle name="Денежный 2 8 2" xfId="9513"/>
    <cellStyle name="Денежный 2 8 2 2" xfId="48982"/>
    <cellStyle name="Денежный 2 8 3" xfId="9514"/>
    <cellStyle name="Денежный 2 8 3 2" xfId="48983"/>
    <cellStyle name="Денежный 2 8 4" xfId="9515"/>
    <cellStyle name="Денежный 2 8 4 2" xfId="48984"/>
    <cellStyle name="Денежный 2 8 5" xfId="9516"/>
    <cellStyle name="Денежный 2 8 5 2" xfId="48985"/>
    <cellStyle name="Денежный 2 8 6" xfId="9517"/>
    <cellStyle name="Денежный 2 8 6 2" xfId="48986"/>
    <cellStyle name="Денежный 2 8 7" xfId="48987"/>
    <cellStyle name="Денежный 2 9" xfId="9518"/>
    <cellStyle name="Денежный 2 9 2" xfId="9519"/>
    <cellStyle name="Денежный 2 9 2 2" xfId="48988"/>
    <cellStyle name="Денежный 2 9 3" xfId="9520"/>
    <cellStyle name="Денежный 2 9 3 2" xfId="48989"/>
    <cellStyle name="Денежный 2 9 4" xfId="9521"/>
    <cellStyle name="Денежный 2 9 4 2" xfId="48990"/>
    <cellStyle name="Денежный 2 9 5" xfId="9522"/>
    <cellStyle name="Денежный 2 9 5 2" xfId="48991"/>
    <cellStyle name="Денежный 2 9 6" xfId="9523"/>
    <cellStyle name="Денежный 2 9 6 2" xfId="48992"/>
    <cellStyle name="Денежный 2 9 7" xfId="48993"/>
    <cellStyle name="Денежный 2_INDEX.STATION.2012(v1.0)_" xfId="9524"/>
    <cellStyle name="Денежный 3" xfId="9525"/>
    <cellStyle name="Денежный 3 2" xfId="9526"/>
    <cellStyle name="Денежный 3 2 2" xfId="9527"/>
    <cellStyle name="Денежный 3 2 3" xfId="9528"/>
    <cellStyle name="Денежный 3 2 4" xfId="9529"/>
    <cellStyle name="Денежный 3 2 5" xfId="9530"/>
    <cellStyle name="Денежный 3 3" xfId="9531"/>
    <cellStyle name="Денежный 3 3 2" xfId="9532"/>
    <cellStyle name="Денежный 3 3 3" xfId="9533"/>
    <cellStyle name="Денежный 3 4" xfId="9534"/>
    <cellStyle name="Денежный 3 4 2" xfId="9535"/>
    <cellStyle name="Денежный 3 5" xfId="9536"/>
    <cellStyle name="Денежный 3 6" xfId="9537"/>
    <cellStyle name="Денежный 4" xfId="9538"/>
    <cellStyle name="Денежный 4 2" xfId="9539"/>
    <cellStyle name="Денежный 5" xfId="9540"/>
    <cellStyle name="Денежный 5 2" xfId="9541"/>
    <cellStyle name="Денежный 6" xfId="9542"/>
    <cellStyle name="Заголовок" xfId="9543"/>
    <cellStyle name="Заголовок 1 1" xfId="9544"/>
    <cellStyle name="Заголовок 1 1 2" xfId="9545"/>
    <cellStyle name="Заголовок 1 1 2 2" xfId="9546"/>
    <cellStyle name="Заголовок 1 1 3" xfId="9547"/>
    <cellStyle name="Заголовок 1 1 4" xfId="9548"/>
    <cellStyle name="Заголовок 1 10" xfId="9549"/>
    <cellStyle name="Заголовок 1 11" xfId="9550"/>
    <cellStyle name="Заголовок 1 2" xfId="9551"/>
    <cellStyle name="Заголовок 1 2 2" xfId="9552"/>
    <cellStyle name="Заголовок 1 2 3" xfId="9553"/>
    <cellStyle name="Заголовок 1 2 4" xfId="9554"/>
    <cellStyle name="Заголовок 1 2 5" xfId="9555"/>
    <cellStyle name="Заголовок 1 2 6" xfId="9556"/>
    <cellStyle name="Заголовок 1 2_46EE.2011(v1.0)" xfId="9557"/>
    <cellStyle name="Заголовок 1 3" xfId="9558"/>
    <cellStyle name="Заголовок 1 3 2" xfId="9559"/>
    <cellStyle name="Заголовок 1 3_46EE.2011(v1.0)" xfId="9560"/>
    <cellStyle name="Заголовок 1 4" xfId="9561"/>
    <cellStyle name="Заголовок 1 4 2" xfId="9562"/>
    <cellStyle name="Заголовок 1 4_46EE.2011(v1.0)" xfId="9563"/>
    <cellStyle name="Заголовок 1 5" xfId="9564"/>
    <cellStyle name="Заголовок 1 5 2" xfId="9565"/>
    <cellStyle name="Заголовок 1 5_46EE.2011(v1.0)" xfId="9566"/>
    <cellStyle name="Заголовок 1 6" xfId="9567"/>
    <cellStyle name="Заголовок 1 6 2" xfId="9568"/>
    <cellStyle name="Заголовок 1 6_46EE.2011(v1.0)" xfId="9569"/>
    <cellStyle name="Заголовок 1 7" xfId="9570"/>
    <cellStyle name="Заголовок 1 7 2" xfId="9571"/>
    <cellStyle name="Заголовок 1 7_46EE.2011(v1.0)" xfId="9572"/>
    <cellStyle name="Заголовок 1 8" xfId="9573"/>
    <cellStyle name="Заголовок 1 8 2" xfId="9574"/>
    <cellStyle name="Заголовок 1 8_46EE.2011(v1.0)" xfId="9575"/>
    <cellStyle name="Заголовок 1 9" xfId="9576"/>
    <cellStyle name="Заголовок 1 9 2" xfId="9577"/>
    <cellStyle name="Заголовок 1 9_46EE.2011(v1.0)" xfId="9578"/>
    <cellStyle name="Заголовок 2 10" xfId="9579"/>
    <cellStyle name="Заголовок 2 11" xfId="9580"/>
    <cellStyle name="Заголовок 2 2" xfId="9581"/>
    <cellStyle name="Заголовок 2 2 2" xfId="9582"/>
    <cellStyle name="Заголовок 2 2_46EE.2011(v1.0)" xfId="9583"/>
    <cellStyle name="Заголовок 2 3" xfId="9584"/>
    <cellStyle name="Заголовок 2 3 2" xfId="9585"/>
    <cellStyle name="Заголовок 2 3_46EE.2011(v1.0)" xfId="9586"/>
    <cellStyle name="Заголовок 2 4" xfId="9587"/>
    <cellStyle name="Заголовок 2 4 2" xfId="9588"/>
    <cellStyle name="Заголовок 2 4_46EE.2011(v1.0)" xfId="9589"/>
    <cellStyle name="Заголовок 2 5" xfId="9590"/>
    <cellStyle name="Заголовок 2 5 2" xfId="9591"/>
    <cellStyle name="Заголовок 2 5_46EE.2011(v1.0)" xfId="9592"/>
    <cellStyle name="Заголовок 2 6" xfId="9593"/>
    <cellStyle name="Заголовок 2 6 2" xfId="9594"/>
    <cellStyle name="Заголовок 2 6_46EE.2011(v1.0)" xfId="9595"/>
    <cellStyle name="Заголовок 2 7" xfId="9596"/>
    <cellStyle name="Заголовок 2 7 2" xfId="9597"/>
    <cellStyle name="Заголовок 2 7_46EE.2011(v1.0)" xfId="9598"/>
    <cellStyle name="Заголовок 2 8" xfId="9599"/>
    <cellStyle name="Заголовок 2 8 2" xfId="9600"/>
    <cellStyle name="Заголовок 2 8_46EE.2011(v1.0)" xfId="9601"/>
    <cellStyle name="Заголовок 2 9" xfId="9602"/>
    <cellStyle name="Заголовок 2 9 2" xfId="9603"/>
    <cellStyle name="Заголовок 2 9_46EE.2011(v1.0)" xfId="9604"/>
    <cellStyle name="Заголовок 3 10" xfId="9605"/>
    <cellStyle name="Заголовок 3 11" xfId="9606"/>
    <cellStyle name="Заголовок 3 2" xfId="9607"/>
    <cellStyle name="Заголовок 3 2 2" xfId="9608"/>
    <cellStyle name="Заголовок 3 2_46EE.2011(v1.0)" xfId="9609"/>
    <cellStyle name="Заголовок 3 3" xfId="9610"/>
    <cellStyle name="Заголовок 3 3 2" xfId="9611"/>
    <cellStyle name="Заголовок 3 3_46EE.2011(v1.0)" xfId="9612"/>
    <cellStyle name="Заголовок 3 4" xfId="9613"/>
    <cellStyle name="Заголовок 3 4 2" xfId="9614"/>
    <cellStyle name="Заголовок 3 4_46EE.2011(v1.0)" xfId="9615"/>
    <cellStyle name="Заголовок 3 5" xfId="9616"/>
    <cellStyle name="Заголовок 3 5 2" xfId="9617"/>
    <cellStyle name="Заголовок 3 5_46EE.2011(v1.0)" xfId="9618"/>
    <cellStyle name="Заголовок 3 6" xfId="9619"/>
    <cellStyle name="Заголовок 3 6 2" xfId="9620"/>
    <cellStyle name="Заголовок 3 6_46EE.2011(v1.0)" xfId="9621"/>
    <cellStyle name="Заголовок 3 7" xfId="9622"/>
    <cellStyle name="Заголовок 3 7 2" xfId="9623"/>
    <cellStyle name="Заголовок 3 7_46EE.2011(v1.0)" xfId="9624"/>
    <cellStyle name="Заголовок 3 8" xfId="9625"/>
    <cellStyle name="Заголовок 3 8 2" xfId="9626"/>
    <cellStyle name="Заголовок 3 8_46EE.2011(v1.0)" xfId="9627"/>
    <cellStyle name="Заголовок 3 9" xfId="9628"/>
    <cellStyle name="Заголовок 3 9 2" xfId="9629"/>
    <cellStyle name="Заголовок 3 9_46EE.2011(v1.0)" xfId="9630"/>
    <cellStyle name="Заголовок 4 10" xfId="9631"/>
    <cellStyle name="Заголовок 4 11" xfId="9632"/>
    <cellStyle name="Заголовок 4 2" xfId="9633"/>
    <cellStyle name="Заголовок 4 2 2" xfId="9634"/>
    <cellStyle name="Заголовок 4 3" xfId="9635"/>
    <cellStyle name="Заголовок 4 3 2" xfId="9636"/>
    <cellStyle name="Заголовок 4 4" xfId="9637"/>
    <cellStyle name="Заголовок 4 4 2" xfId="9638"/>
    <cellStyle name="Заголовок 4 5" xfId="9639"/>
    <cellStyle name="Заголовок 4 5 2" xfId="9640"/>
    <cellStyle name="Заголовок 4 6" xfId="9641"/>
    <cellStyle name="Заголовок 4 6 2" xfId="9642"/>
    <cellStyle name="Заголовок 4 7" xfId="9643"/>
    <cellStyle name="Заголовок 4 7 2" xfId="9644"/>
    <cellStyle name="Заголовок 4 8" xfId="9645"/>
    <cellStyle name="Заголовок 4 8 2" xfId="9646"/>
    <cellStyle name="Заголовок 4 9" xfId="9647"/>
    <cellStyle name="Заголовок 4 9 2" xfId="9648"/>
    <cellStyle name="ЗАГОЛОВОК1" xfId="9649"/>
    <cellStyle name="ЗАГОЛОВОК2" xfId="9650"/>
    <cellStyle name="ЗаголовокСтолбца" xfId="9651"/>
    <cellStyle name="ЗаголовокСтолбца 2" xfId="9652"/>
    <cellStyle name="Защитный" xfId="9653"/>
    <cellStyle name="Защитный 2" xfId="9654"/>
    <cellStyle name="Защитный 3" xfId="9655"/>
    <cellStyle name="Защитный 4" xfId="9656"/>
    <cellStyle name="Защитный 5" xfId="9657"/>
    <cellStyle name="Значение" xfId="9658"/>
    <cellStyle name="Значение 10" xfId="9659"/>
    <cellStyle name="Значение 11" xfId="9660"/>
    <cellStyle name="Значение 12" xfId="9661"/>
    <cellStyle name="Значение 13" xfId="9662"/>
    <cellStyle name="Значение 14" xfId="9663"/>
    <cellStyle name="Значение 2" xfId="9664"/>
    <cellStyle name="Значение 2 10" xfId="9665"/>
    <cellStyle name="Значение 2 11" xfId="9666"/>
    <cellStyle name="Значение 2 12" xfId="9667"/>
    <cellStyle name="Значение 2 13" xfId="9668"/>
    <cellStyle name="Значение 2 2" xfId="9669"/>
    <cellStyle name="Значение 2 2 10" xfId="9670"/>
    <cellStyle name="Значение 2 2 11" xfId="9671"/>
    <cellStyle name="Значение 2 2 12" xfId="9672"/>
    <cellStyle name="Значение 2 2 13" xfId="9673"/>
    <cellStyle name="Значение 2 2 14" xfId="9674"/>
    <cellStyle name="Значение 2 2 2" xfId="9675"/>
    <cellStyle name="Значение 2 2 2 10" xfId="9676"/>
    <cellStyle name="Значение 2 2 2 11" xfId="9677"/>
    <cellStyle name="Значение 2 2 2 12" xfId="9678"/>
    <cellStyle name="Значение 2 2 2 13" xfId="9679"/>
    <cellStyle name="Значение 2 2 2 2" xfId="9680"/>
    <cellStyle name="Значение 2 2 2 3" xfId="9681"/>
    <cellStyle name="Значение 2 2 2 4" xfId="9682"/>
    <cellStyle name="Значение 2 2 2 5" xfId="9683"/>
    <cellStyle name="Значение 2 2 2 6" xfId="9684"/>
    <cellStyle name="Значение 2 2 2 7" xfId="9685"/>
    <cellStyle name="Значение 2 2 2 8" xfId="9686"/>
    <cellStyle name="Значение 2 2 2 9" xfId="9687"/>
    <cellStyle name="Значение 2 2 3" xfId="9688"/>
    <cellStyle name="Значение 2 2 4" xfId="9689"/>
    <cellStyle name="Значение 2 2 5" xfId="9690"/>
    <cellStyle name="Значение 2 2 6" xfId="9691"/>
    <cellStyle name="Значение 2 2 7" xfId="9692"/>
    <cellStyle name="Значение 2 2 8" xfId="9693"/>
    <cellStyle name="Значение 2 2 9" xfId="9694"/>
    <cellStyle name="Значение 2 3" xfId="9695"/>
    <cellStyle name="Значение 2 3 10" xfId="9696"/>
    <cellStyle name="Значение 2 3 11" xfId="9697"/>
    <cellStyle name="Значение 2 3 12" xfId="9698"/>
    <cellStyle name="Значение 2 3 13" xfId="9699"/>
    <cellStyle name="Значение 2 3 14" xfId="9700"/>
    <cellStyle name="Значение 2 3 2" xfId="9701"/>
    <cellStyle name="Значение 2 3 2 10" xfId="9702"/>
    <cellStyle name="Значение 2 3 2 11" xfId="9703"/>
    <cellStyle name="Значение 2 3 2 12" xfId="9704"/>
    <cellStyle name="Значение 2 3 2 13" xfId="9705"/>
    <cellStyle name="Значение 2 3 2 2" xfId="9706"/>
    <cellStyle name="Значение 2 3 2 3" xfId="9707"/>
    <cellStyle name="Значение 2 3 2 4" xfId="9708"/>
    <cellStyle name="Значение 2 3 2 5" xfId="9709"/>
    <cellStyle name="Значение 2 3 2 6" xfId="9710"/>
    <cellStyle name="Значение 2 3 2 7" xfId="9711"/>
    <cellStyle name="Значение 2 3 2 8" xfId="9712"/>
    <cellStyle name="Значение 2 3 2 9" xfId="9713"/>
    <cellStyle name="Значение 2 3 3" xfId="9714"/>
    <cellStyle name="Значение 2 3 4" xfId="9715"/>
    <cellStyle name="Значение 2 3 5" xfId="9716"/>
    <cellStyle name="Значение 2 3 6" xfId="9717"/>
    <cellStyle name="Значение 2 3 7" xfId="9718"/>
    <cellStyle name="Значение 2 3 8" xfId="9719"/>
    <cellStyle name="Значение 2 3 9" xfId="9720"/>
    <cellStyle name="Значение 2 4" xfId="9721"/>
    <cellStyle name="Значение 2 4 10" xfId="9722"/>
    <cellStyle name="Значение 2 4 11" xfId="9723"/>
    <cellStyle name="Значение 2 4 12" xfId="9724"/>
    <cellStyle name="Значение 2 4 13" xfId="9725"/>
    <cellStyle name="Значение 2 4 2" xfId="9726"/>
    <cellStyle name="Значение 2 4 3" xfId="9727"/>
    <cellStyle name="Значение 2 4 4" xfId="9728"/>
    <cellStyle name="Значение 2 4 5" xfId="9729"/>
    <cellStyle name="Значение 2 4 6" xfId="9730"/>
    <cellStyle name="Значение 2 4 7" xfId="9731"/>
    <cellStyle name="Значение 2 4 8" xfId="9732"/>
    <cellStyle name="Значение 2 4 9" xfId="9733"/>
    <cellStyle name="Значение 2 5" xfId="9734"/>
    <cellStyle name="Значение 2 5 10" xfId="9735"/>
    <cellStyle name="Значение 2 5 11" xfId="9736"/>
    <cellStyle name="Значение 2 5 12" xfId="9737"/>
    <cellStyle name="Значение 2 5 13" xfId="9738"/>
    <cellStyle name="Значение 2 5 2" xfId="9739"/>
    <cellStyle name="Значение 2 5 3" xfId="9740"/>
    <cellStyle name="Значение 2 5 4" xfId="9741"/>
    <cellStyle name="Значение 2 5 5" xfId="9742"/>
    <cellStyle name="Значение 2 5 6" xfId="9743"/>
    <cellStyle name="Значение 2 5 7" xfId="9744"/>
    <cellStyle name="Значение 2 5 8" xfId="9745"/>
    <cellStyle name="Значение 2 5 9" xfId="9746"/>
    <cellStyle name="Значение 2 6" xfId="9747"/>
    <cellStyle name="Значение 2 7" xfId="9748"/>
    <cellStyle name="Значение 2 8" xfId="9749"/>
    <cellStyle name="Значение 2 9" xfId="9750"/>
    <cellStyle name="Значение 3" xfId="9751"/>
    <cellStyle name="Значение 3 10" xfId="9752"/>
    <cellStyle name="Значение 3 11" xfId="9753"/>
    <cellStyle name="Значение 3 12" xfId="9754"/>
    <cellStyle name="Значение 3 13" xfId="9755"/>
    <cellStyle name="Значение 3 14" xfId="9756"/>
    <cellStyle name="Значение 3 2" xfId="9757"/>
    <cellStyle name="Значение 3 2 10" xfId="9758"/>
    <cellStyle name="Значение 3 2 11" xfId="9759"/>
    <cellStyle name="Значение 3 2 12" xfId="9760"/>
    <cellStyle name="Значение 3 2 13" xfId="9761"/>
    <cellStyle name="Значение 3 2 2" xfId="9762"/>
    <cellStyle name="Значение 3 2 3" xfId="9763"/>
    <cellStyle name="Значение 3 2 4" xfId="9764"/>
    <cellStyle name="Значение 3 2 5" xfId="9765"/>
    <cellStyle name="Значение 3 2 6" xfId="9766"/>
    <cellStyle name="Значение 3 2 7" xfId="9767"/>
    <cellStyle name="Значение 3 2 8" xfId="9768"/>
    <cellStyle name="Значение 3 2 9" xfId="9769"/>
    <cellStyle name="Значение 3 3" xfId="9770"/>
    <cellStyle name="Значение 3 4" xfId="9771"/>
    <cellStyle name="Значение 3 5" xfId="9772"/>
    <cellStyle name="Значение 3 6" xfId="9773"/>
    <cellStyle name="Значение 3 7" xfId="9774"/>
    <cellStyle name="Значение 3 8" xfId="9775"/>
    <cellStyle name="Значение 3 9" xfId="9776"/>
    <cellStyle name="Значение 4" xfId="9777"/>
    <cellStyle name="Значение 4 10" xfId="9778"/>
    <cellStyle name="Значение 4 11" xfId="9779"/>
    <cellStyle name="Значение 4 12" xfId="9780"/>
    <cellStyle name="Значение 4 13" xfId="9781"/>
    <cellStyle name="Значение 4 14" xfId="9782"/>
    <cellStyle name="Значение 4 2" xfId="9783"/>
    <cellStyle name="Значение 4 2 10" xfId="9784"/>
    <cellStyle name="Значение 4 2 11" xfId="9785"/>
    <cellStyle name="Значение 4 2 12" xfId="9786"/>
    <cellStyle name="Значение 4 2 13" xfId="9787"/>
    <cellStyle name="Значение 4 2 2" xfId="9788"/>
    <cellStyle name="Значение 4 2 3" xfId="9789"/>
    <cellStyle name="Значение 4 2 4" xfId="9790"/>
    <cellStyle name="Значение 4 2 5" xfId="9791"/>
    <cellStyle name="Значение 4 2 6" xfId="9792"/>
    <cellStyle name="Значение 4 2 7" xfId="9793"/>
    <cellStyle name="Значение 4 2 8" xfId="9794"/>
    <cellStyle name="Значение 4 2 9" xfId="9795"/>
    <cellStyle name="Значение 4 3" xfId="9796"/>
    <cellStyle name="Значение 4 4" xfId="9797"/>
    <cellStyle name="Значение 4 5" xfId="9798"/>
    <cellStyle name="Значение 4 6" xfId="9799"/>
    <cellStyle name="Значение 4 7" xfId="9800"/>
    <cellStyle name="Значение 4 8" xfId="9801"/>
    <cellStyle name="Значение 4 9" xfId="9802"/>
    <cellStyle name="Значение 5" xfId="9803"/>
    <cellStyle name="Значение 5 10" xfId="9804"/>
    <cellStyle name="Значение 5 11" xfId="9805"/>
    <cellStyle name="Значение 5 12" xfId="9806"/>
    <cellStyle name="Значение 5 13" xfId="9807"/>
    <cellStyle name="Значение 5 2" xfId="9808"/>
    <cellStyle name="Значение 5 3" xfId="9809"/>
    <cellStyle name="Значение 5 4" xfId="9810"/>
    <cellStyle name="Значение 5 5" xfId="9811"/>
    <cellStyle name="Значение 5 6" xfId="9812"/>
    <cellStyle name="Значение 5 7" xfId="9813"/>
    <cellStyle name="Значение 5 8" xfId="9814"/>
    <cellStyle name="Значение 5 9" xfId="9815"/>
    <cellStyle name="Значение 6" xfId="9816"/>
    <cellStyle name="Значение 6 10" xfId="9817"/>
    <cellStyle name="Значение 6 11" xfId="9818"/>
    <cellStyle name="Значение 6 12" xfId="9819"/>
    <cellStyle name="Значение 6 13" xfId="9820"/>
    <cellStyle name="Значение 6 2" xfId="9821"/>
    <cellStyle name="Значение 6 3" xfId="9822"/>
    <cellStyle name="Значение 6 4" xfId="9823"/>
    <cellStyle name="Значение 6 5" xfId="9824"/>
    <cellStyle name="Значение 6 6" xfId="9825"/>
    <cellStyle name="Значение 6 7" xfId="9826"/>
    <cellStyle name="Значение 6 8" xfId="9827"/>
    <cellStyle name="Значение 6 9" xfId="9828"/>
    <cellStyle name="Значение 7" xfId="9829"/>
    <cellStyle name="Значение 8" xfId="9830"/>
    <cellStyle name="Значение 9" xfId="9831"/>
    <cellStyle name="Зоголовок" xfId="9832"/>
    <cellStyle name="Индексы" xfId="9833"/>
    <cellStyle name="Итог 10" xfId="9834"/>
    <cellStyle name="Итог 10 10" xfId="48994"/>
    <cellStyle name="Итог 10 2" xfId="9835"/>
    <cellStyle name="Итог 10 2 2" xfId="9836"/>
    <cellStyle name="Итог 10 2 2 2" xfId="9837"/>
    <cellStyle name="Итог 10 2 2 3" xfId="9838"/>
    <cellStyle name="Итог 10 2 3" xfId="9839"/>
    <cellStyle name="Итог 10 2 4" xfId="9840"/>
    <cellStyle name="Итог 10 3" xfId="9841"/>
    <cellStyle name="Итог 10 3 2" xfId="9842"/>
    <cellStyle name="Итог 10 3 2 2" xfId="9843"/>
    <cellStyle name="Итог 10 3 2 3" xfId="9844"/>
    <cellStyle name="Итог 10 3 3" xfId="9845"/>
    <cellStyle name="Итог 10 3 4" xfId="9846"/>
    <cellStyle name="Итог 10 4" xfId="9847"/>
    <cellStyle name="Итог 10 4 2" xfId="9848"/>
    <cellStyle name="Итог 10 4 3" xfId="9849"/>
    <cellStyle name="Итог 10 5" xfId="9850"/>
    <cellStyle name="Итог 10 5 2" xfId="9851"/>
    <cellStyle name="Итог 10 5 3" xfId="9852"/>
    <cellStyle name="Итог 10 6" xfId="9853"/>
    <cellStyle name="Итог 10 7" xfId="9854"/>
    <cellStyle name="Итог 10 8" xfId="9855"/>
    <cellStyle name="Итог 10 9" xfId="48995"/>
    <cellStyle name="Итог 11" xfId="9856"/>
    <cellStyle name="Итог 11 2" xfId="9857"/>
    <cellStyle name="Итог 11 2 2" xfId="9858"/>
    <cellStyle name="Итог 11 2 3" xfId="9859"/>
    <cellStyle name="Итог 11 3" xfId="9860"/>
    <cellStyle name="Итог 11 4" xfId="9861"/>
    <cellStyle name="Итог 2" xfId="9862"/>
    <cellStyle name="Итог 2 10" xfId="48996"/>
    <cellStyle name="Итог 2 11" xfId="48997"/>
    <cellStyle name="Итог 2 2" xfId="9863"/>
    <cellStyle name="Итог 2 2 10" xfId="48998"/>
    <cellStyle name="Итог 2 2 2" xfId="9864"/>
    <cellStyle name="Итог 2 2 2 2" xfId="9865"/>
    <cellStyle name="Итог 2 2 2 2 2" xfId="9866"/>
    <cellStyle name="Итог 2 2 2 2 3" xfId="9867"/>
    <cellStyle name="Итог 2 2 2 3" xfId="9868"/>
    <cellStyle name="Итог 2 2 2 4" xfId="9869"/>
    <cellStyle name="Итог 2 2 3" xfId="9870"/>
    <cellStyle name="Итог 2 2 3 2" xfId="9871"/>
    <cellStyle name="Итог 2 2 3 2 2" xfId="9872"/>
    <cellStyle name="Итог 2 2 3 2 3" xfId="9873"/>
    <cellStyle name="Итог 2 2 3 3" xfId="9874"/>
    <cellStyle name="Итог 2 2 3 4" xfId="9875"/>
    <cellStyle name="Итог 2 2 4" xfId="9876"/>
    <cellStyle name="Итог 2 2 4 2" xfId="9877"/>
    <cellStyle name="Итог 2 2 4 3" xfId="9878"/>
    <cellStyle name="Итог 2 2 5" xfId="9879"/>
    <cellStyle name="Итог 2 2 5 2" xfId="9880"/>
    <cellStyle name="Итог 2 2 5 3" xfId="9881"/>
    <cellStyle name="Итог 2 2 6" xfId="9882"/>
    <cellStyle name="Итог 2 2 7" xfId="9883"/>
    <cellStyle name="Итог 2 2 8" xfId="9884"/>
    <cellStyle name="Итог 2 2 9" xfId="48999"/>
    <cellStyle name="Итог 2 3" xfId="9885"/>
    <cellStyle name="Итог 2 3 2" xfId="9886"/>
    <cellStyle name="Итог 2 3 2 2" xfId="9887"/>
    <cellStyle name="Итог 2 3 2 3" xfId="9888"/>
    <cellStyle name="Итог 2 3 3" xfId="9889"/>
    <cellStyle name="Итог 2 3 4" xfId="9890"/>
    <cellStyle name="Итог 2 4" xfId="9891"/>
    <cellStyle name="Итог 2 4 2" xfId="9892"/>
    <cellStyle name="Итог 2 4 2 2" xfId="9893"/>
    <cellStyle name="Итог 2 4 2 3" xfId="9894"/>
    <cellStyle name="Итог 2 4 3" xfId="9895"/>
    <cellStyle name="Итог 2 4 4" xfId="9896"/>
    <cellStyle name="Итог 2 5" xfId="9897"/>
    <cellStyle name="Итог 2 5 2" xfId="9898"/>
    <cellStyle name="Итог 2 5 3" xfId="9899"/>
    <cellStyle name="Итог 2 6" xfId="9900"/>
    <cellStyle name="Итог 2 6 2" xfId="9901"/>
    <cellStyle name="Итог 2 6 3" xfId="9902"/>
    <cellStyle name="Итог 2 7" xfId="9903"/>
    <cellStyle name="Итог 2 8" xfId="9904"/>
    <cellStyle name="Итог 2 9" xfId="9905"/>
    <cellStyle name="Итог 2_46EE.2011(v1.0)" xfId="9906"/>
    <cellStyle name="Итог 3" xfId="9907"/>
    <cellStyle name="Итог 3 10" xfId="49000"/>
    <cellStyle name="Итог 3 11" xfId="49001"/>
    <cellStyle name="Итог 3 2" xfId="9908"/>
    <cellStyle name="Итог 3 2 10" xfId="49002"/>
    <cellStyle name="Итог 3 2 2" xfId="9909"/>
    <cellStyle name="Итог 3 2 2 2" xfId="9910"/>
    <cellStyle name="Итог 3 2 2 2 2" xfId="9911"/>
    <cellStyle name="Итог 3 2 2 2 3" xfId="9912"/>
    <cellStyle name="Итог 3 2 2 3" xfId="9913"/>
    <cellStyle name="Итог 3 2 2 4" xfId="9914"/>
    <cellStyle name="Итог 3 2 3" xfId="9915"/>
    <cellStyle name="Итог 3 2 3 2" xfId="9916"/>
    <cellStyle name="Итог 3 2 3 2 2" xfId="9917"/>
    <cellStyle name="Итог 3 2 3 2 3" xfId="9918"/>
    <cellStyle name="Итог 3 2 3 3" xfId="9919"/>
    <cellStyle name="Итог 3 2 3 4" xfId="9920"/>
    <cellStyle name="Итог 3 2 4" xfId="9921"/>
    <cellStyle name="Итог 3 2 4 2" xfId="9922"/>
    <cellStyle name="Итог 3 2 4 3" xfId="9923"/>
    <cellStyle name="Итог 3 2 5" xfId="9924"/>
    <cellStyle name="Итог 3 2 5 2" xfId="9925"/>
    <cellStyle name="Итог 3 2 5 3" xfId="9926"/>
    <cellStyle name="Итог 3 2 6" xfId="9927"/>
    <cellStyle name="Итог 3 2 7" xfId="9928"/>
    <cellStyle name="Итог 3 2 8" xfId="9929"/>
    <cellStyle name="Итог 3 2 9" xfId="49003"/>
    <cellStyle name="Итог 3 3" xfId="9930"/>
    <cellStyle name="Итог 3 3 2" xfId="9931"/>
    <cellStyle name="Итог 3 3 2 2" xfId="9932"/>
    <cellStyle name="Итог 3 3 2 3" xfId="9933"/>
    <cellStyle name="Итог 3 3 3" xfId="9934"/>
    <cellStyle name="Итог 3 3 4" xfId="9935"/>
    <cellStyle name="Итог 3 4" xfId="9936"/>
    <cellStyle name="Итог 3 4 2" xfId="9937"/>
    <cellStyle name="Итог 3 4 2 2" xfId="9938"/>
    <cellStyle name="Итог 3 4 2 3" xfId="9939"/>
    <cellStyle name="Итог 3 4 3" xfId="9940"/>
    <cellStyle name="Итог 3 4 4" xfId="9941"/>
    <cellStyle name="Итог 3 5" xfId="9942"/>
    <cellStyle name="Итог 3 5 2" xfId="9943"/>
    <cellStyle name="Итог 3 5 3" xfId="9944"/>
    <cellStyle name="Итог 3 6" xfId="9945"/>
    <cellStyle name="Итог 3 6 2" xfId="9946"/>
    <cellStyle name="Итог 3 6 3" xfId="9947"/>
    <cellStyle name="Итог 3 7" xfId="9948"/>
    <cellStyle name="Итог 3 8" xfId="9949"/>
    <cellStyle name="Итог 3 9" xfId="9950"/>
    <cellStyle name="Итог 3_46EE.2011(v1.0)" xfId="9951"/>
    <cellStyle name="Итог 4" xfId="9952"/>
    <cellStyle name="Итог 4 10" xfId="49004"/>
    <cellStyle name="Итог 4 11" xfId="49005"/>
    <cellStyle name="Итог 4 2" xfId="9953"/>
    <cellStyle name="Итог 4 2 10" xfId="49006"/>
    <cellStyle name="Итог 4 2 2" xfId="9954"/>
    <cellStyle name="Итог 4 2 2 2" xfId="9955"/>
    <cellStyle name="Итог 4 2 2 2 2" xfId="9956"/>
    <cellStyle name="Итог 4 2 2 2 3" xfId="9957"/>
    <cellStyle name="Итог 4 2 2 3" xfId="9958"/>
    <cellStyle name="Итог 4 2 2 4" xfId="9959"/>
    <cellStyle name="Итог 4 2 3" xfId="9960"/>
    <cellStyle name="Итог 4 2 3 2" xfId="9961"/>
    <cellStyle name="Итог 4 2 3 2 2" xfId="9962"/>
    <cellStyle name="Итог 4 2 3 2 3" xfId="9963"/>
    <cellStyle name="Итог 4 2 3 3" xfId="9964"/>
    <cellStyle name="Итог 4 2 3 4" xfId="9965"/>
    <cellStyle name="Итог 4 2 4" xfId="9966"/>
    <cellStyle name="Итог 4 2 4 2" xfId="9967"/>
    <cellStyle name="Итог 4 2 4 3" xfId="9968"/>
    <cellStyle name="Итог 4 2 5" xfId="9969"/>
    <cellStyle name="Итог 4 2 5 2" xfId="9970"/>
    <cellStyle name="Итог 4 2 5 3" xfId="9971"/>
    <cellStyle name="Итог 4 2 6" xfId="9972"/>
    <cellStyle name="Итог 4 2 7" xfId="9973"/>
    <cellStyle name="Итог 4 2 8" xfId="9974"/>
    <cellStyle name="Итог 4 2 9" xfId="49007"/>
    <cellStyle name="Итог 4 3" xfId="9975"/>
    <cellStyle name="Итог 4 3 2" xfId="9976"/>
    <cellStyle name="Итог 4 3 2 2" xfId="9977"/>
    <cellStyle name="Итог 4 3 2 3" xfId="9978"/>
    <cellStyle name="Итог 4 3 3" xfId="9979"/>
    <cellStyle name="Итог 4 3 4" xfId="9980"/>
    <cellStyle name="Итог 4 4" xfId="9981"/>
    <cellStyle name="Итог 4 4 2" xfId="9982"/>
    <cellStyle name="Итог 4 4 2 2" xfId="9983"/>
    <cellStyle name="Итог 4 4 2 3" xfId="9984"/>
    <cellStyle name="Итог 4 4 3" xfId="9985"/>
    <cellStyle name="Итог 4 4 4" xfId="9986"/>
    <cellStyle name="Итог 4 5" xfId="9987"/>
    <cellStyle name="Итог 4 5 2" xfId="9988"/>
    <cellStyle name="Итог 4 5 3" xfId="9989"/>
    <cellStyle name="Итог 4 6" xfId="9990"/>
    <cellStyle name="Итог 4 6 2" xfId="9991"/>
    <cellStyle name="Итог 4 6 3" xfId="9992"/>
    <cellStyle name="Итог 4 7" xfId="9993"/>
    <cellStyle name="Итог 4 8" xfId="9994"/>
    <cellStyle name="Итог 4 9" xfId="9995"/>
    <cellStyle name="Итог 4_46EE.2011(v1.0)" xfId="9996"/>
    <cellStyle name="Итог 5" xfId="9997"/>
    <cellStyle name="Итог 5 10" xfId="49008"/>
    <cellStyle name="Итог 5 11" xfId="49009"/>
    <cellStyle name="Итог 5 2" xfId="9998"/>
    <cellStyle name="Итог 5 2 10" xfId="49010"/>
    <cellStyle name="Итог 5 2 2" xfId="9999"/>
    <cellStyle name="Итог 5 2 2 2" xfId="10000"/>
    <cellStyle name="Итог 5 2 2 2 2" xfId="10001"/>
    <cellStyle name="Итог 5 2 2 2 3" xfId="10002"/>
    <cellStyle name="Итог 5 2 2 3" xfId="10003"/>
    <cellStyle name="Итог 5 2 2 4" xfId="10004"/>
    <cellStyle name="Итог 5 2 3" xfId="10005"/>
    <cellStyle name="Итог 5 2 3 2" xfId="10006"/>
    <cellStyle name="Итог 5 2 3 2 2" xfId="10007"/>
    <cellStyle name="Итог 5 2 3 2 3" xfId="10008"/>
    <cellStyle name="Итог 5 2 3 3" xfId="10009"/>
    <cellStyle name="Итог 5 2 3 4" xfId="10010"/>
    <cellStyle name="Итог 5 2 4" xfId="10011"/>
    <cellStyle name="Итог 5 2 4 2" xfId="10012"/>
    <cellStyle name="Итог 5 2 4 3" xfId="10013"/>
    <cellStyle name="Итог 5 2 5" xfId="10014"/>
    <cellStyle name="Итог 5 2 5 2" xfId="10015"/>
    <cellStyle name="Итог 5 2 5 3" xfId="10016"/>
    <cellStyle name="Итог 5 2 6" xfId="10017"/>
    <cellStyle name="Итог 5 2 7" xfId="10018"/>
    <cellStyle name="Итог 5 2 8" xfId="10019"/>
    <cellStyle name="Итог 5 2 9" xfId="49011"/>
    <cellStyle name="Итог 5 3" xfId="10020"/>
    <cellStyle name="Итог 5 3 2" xfId="10021"/>
    <cellStyle name="Итог 5 3 2 2" xfId="10022"/>
    <cellStyle name="Итог 5 3 2 3" xfId="10023"/>
    <cellStyle name="Итог 5 3 3" xfId="10024"/>
    <cellStyle name="Итог 5 3 4" xfId="10025"/>
    <cellStyle name="Итог 5 4" xfId="10026"/>
    <cellStyle name="Итог 5 4 2" xfId="10027"/>
    <cellStyle name="Итог 5 4 2 2" xfId="10028"/>
    <cellStyle name="Итог 5 4 2 3" xfId="10029"/>
    <cellStyle name="Итог 5 4 3" xfId="10030"/>
    <cellStyle name="Итог 5 4 4" xfId="10031"/>
    <cellStyle name="Итог 5 5" xfId="10032"/>
    <cellStyle name="Итог 5 5 2" xfId="10033"/>
    <cellStyle name="Итог 5 5 3" xfId="10034"/>
    <cellStyle name="Итог 5 6" xfId="10035"/>
    <cellStyle name="Итог 5 6 2" xfId="10036"/>
    <cellStyle name="Итог 5 6 3" xfId="10037"/>
    <cellStyle name="Итог 5 7" xfId="10038"/>
    <cellStyle name="Итог 5 8" xfId="10039"/>
    <cellStyle name="Итог 5 9" xfId="10040"/>
    <cellStyle name="Итог 5_46EE.2011(v1.0)" xfId="10041"/>
    <cellStyle name="Итог 6" xfId="10042"/>
    <cellStyle name="Итог 6 10" xfId="49012"/>
    <cellStyle name="Итог 6 11" xfId="49013"/>
    <cellStyle name="Итог 6 2" xfId="10043"/>
    <cellStyle name="Итог 6 2 10" xfId="49014"/>
    <cellStyle name="Итог 6 2 2" xfId="10044"/>
    <cellStyle name="Итог 6 2 2 2" xfId="10045"/>
    <cellStyle name="Итог 6 2 2 2 2" xfId="10046"/>
    <cellStyle name="Итог 6 2 2 2 3" xfId="10047"/>
    <cellStyle name="Итог 6 2 2 3" xfId="10048"/>
    <cellStyle name="Итог 6 2 2 4" xfId="10049"/>
    <cellStyle name="Итог 6 2 3" xfId="10050"/>
    <cellStyle name="Итог 6 2 3 2" xfId="10051"/>
    <cellStyle name="Итог 6 2 3 2 2" xfId="10052"/>
    <cellStyle name="Итог 6 2 3 2 3" xfId="10053"/>
    <cellStyle name="Итог 6 2 3 3" xfId="10054"/>
    <cellStyle name="Итог 6 2 3 4" xfId="10055"/>
    <cellStyle name="Итог 6 2 4" xfId="10056"/>
    <cellStyle name="Итог 6 2 4 2" xfId="10057"/>
    <cellStyle name="Итог 6 2 4 3" xfId="10058"/>
    <cellStyle name="Итог 6 2 5" xfId="10059"/>
    <cellStyle name="Итог 6 2 5 2" xfId="10060"/>
    <cellStyle name="Итог 6 2 5 3" xfId="10061"/>
    <cellStyle name="Итог 6 2 6" xfId="10062"/>
    <cellStyle name="Итог 6 2 7" xfId="10063"/>
    <cellStyle name="Итог 6 2 8" xfId="10064"/>
    <cellStyle name="Итог 6 2 9" xfId="49015"/>
    <cellStyle name="Итог 6 3" xfId="10065"/>
    <cellStyle name="Итог 6 3 2" xfId="10066"/>
    <cellStyle name="Итог 6 3 2 2" xfId="10067"/>
    <cellStyle name="Итог 6 3 2 3" xfId="10068"/>
    <cellStyle name="Итог 6 3 3" xfId="10069"/>
    <cellStyle name="Итог 6 3 4" xfId="10070"/>
    <cellStyle name="Итог 6 4" xfId="10071"/>
    <cellStyle name="Итог 6 4 2" xfId="10072"/>
    <cellStyle name="Итог 6 4 2 2" xfId="10073"/>
    <cellStyle name="Итог 6 4 2 3" xfId="10074"/>
    <cellStyle name="Итог 6 4 3" xfId="10075"/>
    <cellStyle name="Итог 6 4 4" xfId="10076"/>
    <cellStyle name="Итог 6 5" xfId="10077"/>
    <cellStyle name="Итог 6 5 2" xfId="10078"/>
    <cellStyle name="Итог 6 5 3" xfId="10079"/>
    <cellStyle name="Итог 6 6" xfId="10080"/>
    <cellStyle name="Итог 6 6 2" xfId="10081"/>
    <cellStyle name="Итог 6 6 3" xfId="10082"/>
    <cellStyle name="Итог 6 7" xfId="10083"/>
    <cellStyle name="Итог 6 8" xfId="10084"/>
    <cellStyle name="Итог 6 9" xfId="10085"/>
    <cellStyle name="Итог 6_46EE.2011(v1.0)" xfId="10086"/>
    <cellStyle name="Итог 7" xfId="10087"/>
    <cellStyle name="Итог 7 10" xfId="49016"/>
    <cellStyle name="Итог 7 11" xfId="49017"/>
    <cellStyle name="Итог 7 2" xfId="10088"/>
    <cellStyle name="Итог 7 2 10" xfId="49018"/>
    <cellStyle name="Итог 7 2 2" xfId="10089"/>
    <cellStyle name="Итог 7 2 2 2" xfId="10090"/>
    <cellStyle name="Итог 7 2 2 2 2" xfId="10091"/>
    <cellStyle name="Итог 7 2 2 2 3" xfId="10092"/>
    <cellStyle name="Итог 7 2 2 3" xfId="10093"/>
    <cellStyle name="Итог 7 2 2 4" xfId="10094"/>
    <cellStyle name="Итог 7 2 3" xfId="10095"/>
    <cellStyle name="Итог 7 2 3 2" xfId="10096"/>
    <cellStyle name="Итог 7 2 3 2 2" xfId="10097"/>
    <cellStyle name="Итог 7 2 3 2 3" xfId="10098"/>
    <cellStyle name="Итог 7 2 3 3" xfId="10099"/>
    <cellStyle name="Итог 7 2 3 4" xfId="10100"/>
    <cellStyle name="Итог 7 2 4" xfId="10101"/>
    <cellStyle name="Итог 7 2 4 2" xfId="10102"/>
    <cellStyle name="Итог 7 2 4 3" xfId="10103"/>
    <cellStyle name="Итог 7 2 5" xfId="10104"/>
    <cellStyle name="Итог 7 2 5 2" xfId="10105"/>
    <cellStyle name="Итог 7 2 5 3" xfId="10106"/>
    <cellStyle name="Итог 7 2 6" xfId="10107"/>
    <cellStyle name="Итог 7 2 7" xfId="10108"/>
    <cellStyle name="Итог 7 2 8" xfId="10109"/>
    <cellStyle name="Итог 7 2 9" xfId="49019"/>
    <cellStyle name="Итог 7 3" xfId="10110"/>
    <cellStyle name="Итог 7 3 2" xfId="10111"/>
    <cellStyle name="Итог 7 3 2 2" xfId="10112"/>
    <cellStyle name="Итог 7 3 2 3" xfId="10113"/>
    <cellStyle name="Итог 7 3 3" xfId="10114"/>
    <cellStyle name="Итог 7 3 4" xfId="10115"/>
    <cellStyle name="Итог 7 4" xfId="10116"/>
    <cellStyle name="Итог 7 4 2" xfId="10117"/>
    <cellStyle name="Итог 7 4 2 2" xfId="10118"/>
    <cellStyle name="Итог 7 4 2 3" xfId="10119"/>
    <cellStyle name="Итог 7 4 3" xfId="10120"/>
    <cellStyle name="Итог 7 4 4" xfId="10121"/>
    <cellStyle name="Итог 7 5" xfId="10122"/>
    <cellStyle name="Итог 7 5 2" xfId="10123"/>
    <cellStyle name="Итог 7 5 3" xfId="10124"/>
    <cellStyle name="Итог 7 6" xfId="10125"/>
    <cellStyle name="Итог 7 6 2" xfId="10126"/>
    <cellStyle name="Итог 7 6 3" xfId="10127"/>
    <cellStyle name="Итог 7 7" xfId="10128"/>
    <cellStyle name="Итог 7 8" xfId="10129"/>
    <cellStyle name="Итог 7 9" xfId="10130"/>
    <cellStyle name="Итог 7_46EE.2011(v1.0)" xfId="10131"/>
    <cellStyle name="Итог 8" xfId="10132"/>
    <cellStyle name="Итог 8 10" xfId="49020"/>
    <cellStyle name="Итог 8 11" xfId="49021"/>
    <cellStyle name="Итог 8 2" xfId="10133"/>
    <cellStyle name="Итог 8 2 10" xfId="49022"/>
    <cellStyle name="Итог 8 2 2" xfId="10134"/>
    <cellStyle name="Итог 8 2 2 2" xfId="10135"/>
    <cellStyle name="Итог 8 2 2 2 2" xfId="10136"/>
    <cellStyle name="Итог 8 2 2 2 3" xfId="10137"/>
    <cellStyle name="Итог 8 2 2 3" xfId="10138"/>
    <cellStyle name="Итог 8 2 2 4" xfId="10139"/>
    <cellStyle name="Итог 8 2 3" xfId="10140"/>
    <cellStyle name="Итог 8 2 3 2" xfId="10141"/>
    <cellStyle name="Итог 8 2 3 2 2" xfId="10142"/>
    <cellStyle name="Итог 8 2 3 2 3" xfId="10143"/>
    <cellStyle name="Итог 8 2 3 3" xfId="10144"/>
    <cellStyle name="Итог 8 2 3 4" xfId="10145"/>
    <cellStyle name="Итог 8 2 4" xfId="10146"/>
    <cellStyle name="Итог 8 2 4 2" xfId="10147"/>
    <cellStyle name="Итог 8 2 4 3" xfId="10148"/>
    <cellStyle name="Итог 8 2 5" xfId="10149"/>
    <cellStyle name="Итог 8 2 5 2" xfId="10150"/>
    <cellStyle name="Итог 8 2 5 3" xfId="10151"/>
    <cellStyle name="Итог 8 2 6" xfId="10152"/>
    <cellStyle name="Итог 8 2 7" xfId="10153"/>
    <cellStyle name="Итог 8 2 8" xfId="10154"/>
    <cellStyle name="Итог 8 2 9" xfId="49023"/>
    <cellStyle name="Итог 8 3" xfId="10155"/>
    <cellStyle name="Итог 8 3 2" xfId="10156"/>
    <cellStyle name="Итог 8 3 2 2" xfId="10157"/>
    <cellStyle name="Итог 8 3 2 3" xfId="10158"/>
    <cellStyle name="Итог 8 3 3" xfId="10159"/>
    <cellStyle name="Итог 8 3 4" xfId="10160"/>
    <cellStyle name="Итог 8 4" xfId="10161"/>
    <cellStyle name="Итог 8 4 2" xfId="10162"/>
    <cellStyle name="Итог 8 4 2 2" xfId="10163"/>
    <cellStyle name="Итог 8 4 2 3" xfId="10164"/>
    <cellStyle name="Итог 8 4 3" xfId="10165"/>
    <cellStyle name="Итог 8 4 4" xfId="10166"/>
    <cellStyle name="Итог 8 5" xfId="10167"/>
    <cellStyle name="Итог 8 5 2" xfId="10168"/>
    <cellStyle name="Итог 8 5 3" xfId="10169"/>
    <cellStyle name="Итог 8 6" xfId="10170"/>
    <cellStyle name="Итог 8 6 2" xfId="10171"/>
    <cellStyle name="Итог 8 6 3" xfId="10172"/>
    <cellStyle name="Итог 8 7" xfId="10173"/>
    <cellStyle name="Итог 8 8" xfId="10174"/>
    <cellStyle name="Итог 8 9" xfId="10175"/>
    <cellStyle name="Итог 8_46EE.2011(v1.0)" xfId="10176"/>
    <cellStyle name="Итог 9" xfId="10177"/>
    <cellStyle name="Итог 9 10" xfId="49024"/>
    <cellStyle name="Итог 9 11" xfId="49025"/>
    <cellStyle name="Итог 9 2" xfId="10178"/>
    <cellStyle name="Итог 9 2 10" xfId="49026"/>
    <cellStyle name="Итог 9 2 2" xfId="10179"/>
    <cellStyle name="Итог 9 2 2 2" xfId="10180"/>
    <cellStyle name="Итог 9 2 2 2 2" xfId="10181"/>
    <cellStyle name="Итог 9 2 2 2 3" xfId="10182"/>
    <cellStyle name="Итог 9 2 2 3" xfId="10183"/>
    <cellStyle name="Итог 9 2 2 4" xfId="10184"/>
    <cellStyle name="Итог 9 2 3" xfId="10185"/>
    <cellStyle name="Итог 9 2 3 2" xfId="10186"/>
    <cellStyle name="Итог 9 2 3 2 2" xfId="10187"/>
    <cellStyle name="Итог 9 2 3 2 3" xfId="10188"/>
    <cellStyle name="Итог 9 2 3 3" xfId="10189"/>
    <cellStyle name="Итог 9 2 3 4" xfId="10190"/>
    <cellStyle name="Итог 9 2 4" xfId="10191"/>
    <cellStyle name="Итог 9 2 4 2" xfId="10192"/>
    <cellStyle name="Итог 9 2 4 3" xfId="10193"/>
    <cellStyle name="Итог 9 2 5" xfId="10194"/>
    <cellStyle name="Итог 9 2 5 2" xfId="10195"/>
    <cellStyle name="Итог 9 2 5 3" xfId="10196"/>
    <cellStyle name="Итог 9 2 6" xfId="10197"/>
    <cellStyle name="Итог 9 2 7" xfId="10198"/>
    <cellStyle name="Итог 9 2 8" xfId="10199"/>
    <cellStyle name="Итог 9 2 9" xfId="49027"/>
    <cellStyle name="Итог 9 3" xfId="10200"/>
    <cellStyle name="Итог 9 3 2" xfId="10201"/>
    <cellStyle name="Итог 9 3 2 2" xfId="10202"/>
    <cellStyle name="Итог 9 3 2 3" xfId="10203"/>
    <cellStyle name="Итог 9 3 3" xfId="10204"/>
    <cellStyle name="Итог 9 3 4" xfId="10205"/>
    <cellStyle name="Итог 9 4" xfId="10206"/>
    <cellStyle name="Итог 9 4 2" xfId="10207"/>
    <cellStyle name="Итог 9 4 2 2" xfId="10208"/>
    <cellStyle name="Итог 9 4 2 3" xfId="10209"/>
    <cellStyle name="Итог 9 4 3" xfId="10210"/>
    <cellStyle name="Итог 9 4 4" xfId="10211"/>
    <cellStyle name="Итог 9 5" xfId="10212"/>
    <cellStyle name="Итог 9 5 2" xfId="10213"/>
    <cellStyle name="Итог 9 5 3" xfId="10214"/>
    <cellStyle name="Итог 9 6" xfId="10215"/>
    <cellStyle name="Итог 9 6 2" xfId="10216"/>
    <cellStyle name="Итог 9 6 3" xfId="10217"/>
    <cellStyle name="Итог 9 7" xfId="10218"/>
    <cellStyle name="Итог 9 8" xfId="10219"/>
    <cellStyle name="Итог 9 9" xfId="10220"/>
    <cellStyle name="Итог 9_46EE.2011(v1.0)" xfId="10221"/>
    <cellStyle name="Итоги" xfId="10222"/>
    <cellStyle name="Итого" xfId="10223"/>
    <cellStyle name="Итого 10" xfId="10224"/>
    <cellStyle name="Итого 11" xfId="10225"/>
    <cellStyle name="Итого 12" xfId="10226"/>
    <cellStyle name="Итого 13" xfId="10227"/>
    <cellStyle name="Итого 2" xfId="10228"/>
    <cellStyle name="Итого 2 10" xfId="10229"/>
    <cellStyle name="Итого 2 11" xfId="10230"/>
    <cellStyle name="Итого 2 12" xfId="10231"/>
    <cellStyle name="Итого 2 13" xfId="10232"/>
    <cellStyle name="Итого 2 14" xfId="10233"/>
    <cellStyle name="Итого 2 2" xfId="10234"/>
    <cellStyle name="Итого 2 2 10" xfId="10235"/>
    <cellStyle name="Итого 2 2 11" xfId="10236"/>
    <cellStyle name="Итого 2 2 12" xfId="10237"/>
    <cellStyle name="Итого 2 2 13" xfId="10238"/>
    <cellStyle name="Итого 2 2 2" xfId="10239"/>
    <cellStyle name="Итого 2 2 3" xfId="10240"/>
    <cellStyle name="Итого 2 2 4" xfId="10241"/>
    <cellStyle name="Итого 2 2 5" xfId="10242"/>
    <cellStyle name="Итого 2 2 6" xfId="10243"/>
    <cellStyle name="Итого 2 2 7" xfId="10244"/>
    <cellStyle name="Итого 2 2 8" xfId="10245"/>
    <cellStyle name="Итого 2 2 9" xfId="10246"/>
    <cellStyle name="Итого 2 3" xfId="10247"/>
    <cellStyle name="Итого 2 4" xfId="10248"/>
    <cellStyle name="Итого 2 5" xfId="10249"/>
    <cellStyle name="Итого 2 6" xfId="10250"/>
    <cellStyle name="Итого 2 7" xfId="10251"/>
    <cellStyle name="Итого 2 8" xfId="10252"/>
    <cellStyle name="Итого 2 9" xfId="10253"/>
    <cellStyle name="Итого 3" xfId="10254"/>
    <cellStyle name="Итого 3 10" xfId="10255"/>
    <cellStyle name="Итого 3 11" xfId="10256"/>
    <cellStyle name="Итого 3 12" xfId="10257"/>
    <cellStyle name="Итого 3 13" xfId="10258"/>
    <cellStyle name="Итого 3 14" xfId="10259"/>
    <cellStyle name="Итого 3 2" xfId="10260"/>
    <cellStyle name="Итого 3 2 10" xfId="10261"/>
    <cellStyle name="Итого 3 2 11" xfId="10262"/>
    <cellStyle name="Итого 3 2 12" xfId="10263"/>
    <cellStyle name="Итого 3 2 13" xfId="10264"/>
    <cellStyle name="Итого 3 2 2" xfId="10265"/>
    <cellStyle name="Итого 3 2 3" xfId="10266"/>
    <cellStyle name="Итого 3 2 4" xfId="10267"/>
    <cellStyle name="Итого 3 2 5" xfId="10268"/>
    <cellStyle name="Итого 3 2 6" xfId="10269"/>
    <cellStyle name="Итого 3 2 7" xfId="10270"/>
    <cellStyle name="Итого 3 2 8" xfId="10271"/>
    <cellStyle name="Итого 3 2 9" xfId="10272"/>
    <cellStyle name="Итого 3 3" xfId="10273"/>
    <cellStyle name="Итого 3 4" xfId="10274"/>
    <cellStyle name="Итого 3 5" xfId="10275"/>
    <cellStyle name="Итого 3 6" xfId="10276"/>
    <cellStyle name="Итого 3 7" xfId="10277"/>
    <cellStyle name="Итого 3 8" xfId="10278"/>
    <cellStyle name="Итого 3 9" xfId="10279"/>
    <cellStyle name="Итого 4" xfId="10280"/>
    <cellStyle name="Итого 4 10" xfId="10281"/>
    <cellStyle name="Итого 4 11" xfId="10282"/>
    <cellStyle name="Итого 4 12" xfId="10283"/>
    <cellStyle name="Итого 4 13" xfId="10284"/>
    <cellStyle name="Итого 4 2" xfId="10285"/>
    <cellStyle name="Итого 4 3" xfId="10286"/>
    <cellStyle name="Итого 4 4" xfId="10287"/>
    <cellStyle name="Итого 4 5" xfId="10288"/>
    <cellStyle name="Итого 4 6" xfId="10289"/>
    <cellStyle name="Итого 4 7" xfId="10290"/>
    <cellStyle name="Итого 4 8" xfId="10291"/>
    <cellStyle name="Итого 4 9" xfId="10292"/>
    <cellStyle name="Итого 5" xfId="10293"/>
    <cellStyle name="Итого 5 10" xfId="10294"/>
    <cellStyle name="Итого 5 11" xfId="10295"/>
    <cellStyle name="Итого 5 12" xfId="10296"/>
    <cellStyle name="Итого 5 13" xfId="10297"/>
    <cellStyle name="Итого 5 2" xfId="10298"/>
    <cellStyle name="Итого 5 3" xfId="10299"/>
    <cellStyle name="Итого 5 4" xfId="10300"/>
    <cellStyle name="Итого 5 5" xfId="10301"/>
    <cellStyle name="Итого 5 6" xfId="10302"/>
    <cellStyle name="Итого 5 7" xfId="10303"/>
    <cellStyle name="Итого 5 8" xfId="10304"/>
    <cellStyle name="Итого 5 9" xfId="10305"/>
    <cellStyle name="Итого 6" xfId="10306"/>
    <cellStyle name="Итого 7" xfId="10307"/>
    <cellStyle name="Итого 8" xfId="10308"/>
    <cellStyle name="Итого 9" xfId="10309"/>
    <cellStyle name="ИтогоАктБазЦ" xfId="10310"/>
    <cellStyle name="ИтогоАктБИМ" xfId="10311"/>
    <cellStyle name="ИтогоАктРесМет" xfId="10312"/>
    <cellStyle name="ИтогоБазЦ" xfId="10313"/>
    <cellStyle name="ИтогоБИМ" xfId="10314"/>
    <cellStyle name="ИТОГОВЫЙ" xfId="10315"/>
    <cellStyle name="ИТОГОВЫЙ 2" xfId="10316"/>
    <cellStyle name="ИТОГОВЫЙ 3" xfId="10317"/>
    <cellStyle name="ИТОГОВЫЙ 4" xfId="10318"/>
    <cellStyle name="ИТОГОВЫЙ 5" xfId="10319"/>
    <cellStyle name="ИТОГОВЫЙ 6" xfId="10320"/>
    <cellStyle name="ИТОГОВЫЙ 7" xfId="10321"/>
    <cellStyle name="ИТОГОВЫЙ 8" xfId="10322"/>
    <cellStyle name="ИТОГОВЫЙ 9" xfId="10323"/>
    <cellStyle name="ИТОГОВЫЙ_1" xfId="10324"/>
    <cellStyle name="ИтогоРесМет" xfId="10325"/>
    <cellStyle name="Контрольная ячейка 10" xfId="10326"/>
    <cellStyle name="Контрольная ячейка 11" xfId="10327"/>
    <cellStyle name="Контрольная ячейка 2" xfId="10328"/>
    <cellStyle name="Контрольная ячейка 2 2" xfId="10329"/>
    <cellStyle name="Контрольная ячейка 2 3" xfId="10330"/>
    <cellStyle name="Контрольная ячейка 2 3 2" xfId="10331"/>
    <cellStyle name="Контрольная ячейка 2 3 2 2" xfId="10332"/>
    <cellStyle name="Контрольная ячейка 2 3 2 3" xfId="10333"/>
    <cellStyle name="Контрольная ячейка 2 3 3" xfId="10334"/>
    <cellStyle name="Контрольная ячейка 2 3 4" xfId="10335"/>
    <cellStyle name="Контрольная ячейка 2 3 5" xfId="10336"/>
    <cellStyle name="Контрольная ячейка 2 4" xfId="10337"/>
    <cellStyle name="Контрольная ячейка 2 4 2" xfId="10338"/>
    <cellStyle name="Контрольная ячейка 2 4 3" xfId="10339"/>
    <cellStyle name="Контрольная ячейка 2 5" xfId="10340"/>
    <cellStyle name="Контрольная ячейка 2_46EE.2011(v1.0)" xfId="10341"/>
    <cellStyle name="Контрольная ячейка 3" xfId="10342"/>
    <cellStyle name="Контрольная ячейка 3 2" xfId="10343"/>
    <cellStyle name="Контрольная ячейка 3_46EE.2011(v1.0)" xfId="10344"/>
    <cellStyle name="Контрольная ячейка 4" xfId="10345"/>
    <cellStyle name="Контрольная ячейка 4 2" xfId="10346"/>
    <cellStyle name="Контрольная ячейка 4_46EE.2011(v1.0)" xfId="10347"/>
    <cellStyle name="Контрольная ячейка 5" xfId="10348"/>
    <cellStyle name="Контрольная ячейка 5 2" xfId="10349"/>
    <cellStyle name="Контрольная ячейка 5_46EE.2011(v1.0)" xfId="10350"/>
    <cellStyle name="Контрольная ячейка 6" xfId="10351"/>
    <cellStyle name="Контрольная ячейка 6 2" xfId="10352"/>
    <cellStyle name="Контрольная ячейка 6_46EE.2011(v1.0)" xfId="10353"/>
    <cellStyle name="Контрольная ячейка 7" xfId="10354"/>
    <cellStyle name="Контрольная ячейка 7 2" xfId="10355"/>
    <cellStyle name="Контрольная ячейка 7_46EE.2011(v1.0)" xfId="10356"/>
    <cellStyle name="Контрольная ячейка 8" xfId="10357"/>
    <cellStyle name="Контрольная ячейка 8 2" xfId="10358"/>
    <cellStyle name="Контрольная ячейка 8_46EE.2011(v1.0)" xfId="10359"/>
    <cellStyle name="Контрольная ячейка 9" xfId="10360"/>
    <cellStyle name="Контрольная ячейка 9 2" xfId="10361"/>
    <cellStyle name="Контрольная ячейка 9_46EE.2011(v1.0)" xfId="10362"/>
    <cellStyle name="ЛокСмета" xfId="10363"/>
    <cellStyle name="ЛокСмета 10" xfId="10364"/>
    <cellStyle name="ЛокСмета 11" xfId="10365"/>
    <cellStyle name="ЛокСмета 12" xfId="10366"/>
    <cellStyle name="ЛокСмета 13" xfId="10367"/>
    <cellStyle name="ЛокСмета 14" xfId="10368"/>
    <cellStyle name="ЛокСмета 15" xfId="10369"/>
    <cellStyle name="ЛокСмета 16" xfId="10370"/>
    <cellStyle name="ЛокСмета 17" xfId="10371"/>
    <cellStyle name="ЛокСмета 2" xfId="10372"/>
    <cellStyle name="ЛокСмета 2 10" xfId="10373"/>
    <cellStyle name="ЛокСмета 2 11" xfId="10374"/>
    <cellStyle name="ЛокСмета 2 12" xfId="10375"/>
    <cellStyle name="ЛокСмета 2 13" xfId="10376"/>
    <cellStyle name="ЛокСмета 2 14" xfId="10377"/>
    <cellStyle name="ЛокСмета 2 15" xfId="10378"/>
    <cellStyle name="ЛокСмета 2 16" xfId="10379"/>
    <cellStyle name="ЛокСмета 2 2" xfId="10380"/>
    <cellStyle name="ЛокСмета 2 2 10" xfId="10381"/>
    <cellStyle name="ЛокСмета 2 2 11" xfId="10382"/>
    <cellStyle name="ЛокСмета 2 2 12" xfId="10383"/>
    <cellStyle name="ЛокСмета 2 2 13" xfId="10384"/>
    <cellStyle name="ЛокСмета 2 2 14" xfId="10385"/>
    <cellStyle name="ЛокСмета 2 2 2" xfId="10386"/>
    <cellStyle name="ЛокСмета 2 2 2 10" xfId="10387"/>
    <cellStyle name="ЛокСмета 2 2 2 11" xfId="10388"/>
    <cellStyle name="ЛокСмета 2 2 2 12" xfId="10389"/>
    <cellStyle name="ЛокСмета 2 2 2 13" xfId="10390"/>
    <cellStyle name="ЛокСмета 2 2 2 2" xfId="10391"/>
    <cellStyle name="ЛокСмета 2 2 2 3" xfId="10392"/>
    <cellStyle name="ЛокСмета 2 2 2 4" xfId="10393"/>
    <cellStyle name="ЛокСмета 2 2 2 5" xfId="10394"/>
    <cellStyle name="ЛокСмета 2 2 2 6" xfId="10395"/>
    <cellStyle name="ЛокСмета 2 2 2 7" xfId="10396"/>
    <cellStyle name="ЛокСмета 2 2 2 8" xfId="10397"/>
    <cellStyle name="ЛокСмета 2 2 2 9" xfId="10398"/>
    <cellStyle name="ЛокСмета 2 2 3" xfId="10399"/>
    <cellStyle name="ЛокСмета 2 2 4" xfId="10400"/>
    <cellStyle name="ЛокСмета 2 2 5" xfId="10401"/>
    <cellStyle name="ЛокСмета 2 2 6" xfId="10402"/>
    <cellStyle name="ЛокСмета 2 2 7" xfId="10403"/>
    <cellStyle name="ЛокСмета 2 2 8" xfId="10404"/>
    <cellStyle name="ЛокСмета 2 2 9" xfId="10405"/>
    <cellStyle name="ЛокСмета 2 3" xfId="10406"/>
    <cellStyle name="ЛокСмета 2 3 10" xfId="10407"/>
    <cellStyle name="ЛокСмета 2 3 11" xfId="10408"/>
    <cellStyle name="ЛокСмета 2 3 12" xfId="10409"/>
    <cellStyle name="ЛокСмета 2 3 13" xfId="10410"/>
    <cellStyle name="ЛокСмета 2 3 14" xfId="10411"/>
    <cellStyle name="ЛокСмета 2 3 2" xfId="10412"/>
    <cellStyle name="ЛокСмета 2 3 2 10" xfId="10413"/>
    <cellStyle name="ЛокСмета 2 3 2 11" xfId="10414"/>
    <cellStyle name="ЛокСмета 2 3 2 12" xfId="10415"/>
    <cellStyle name="ЛокСмета 2 3 2 13" xfId="10416"/>
    <cellStyle name="ЛокСмета 2 3 2 2" xfId="10417"/>
    <cellStyle name="ЛокСмета 2 3 2 3" xfId="10418"/>
    <cellStyle name="ЛокСмета 2 3 2 4" xfId="10419"/>
    <cellStyle name="ЛокСмета 2 3 2 5" xfId="10420"/>
    <cellStyle name="ЛокСмета 2 3 2 6" xfId="10421"/>
    <cellStyle name="ЛокСмета 2 3 2 7" xfId="10422"/>
    <cellStyle name="ЛокСмета 2 3 2 8" xfId="10423"/>
    <cellStyle name="ЛокСмета 2 3 2 9" xfId="10424"/>
    <cellStyle name="ЛокСмета 2 3 3" xfId="10425"/>
    <cellStyle name="ЛокСмета 2 3 4" xfId="10426"/>
    <cellStyle name="ЛокСмета 2 3 5" xfId="10427"/>
    <cellStyle name="ЛокСмета 2 3 6" xfId="10428"/>
    <cellStyle name="ЛокСмета 2 3 7" xfId="10429"/>
    <cellStyle name="ЛокСмета 2 3 8" xfId="10430"/>
    <cellStyle name="ЛокСмета 2 3 9" xfId="10431"/>
    <cellStyle name="ЛокСмета 2 4" xfId="10432"/>
    <cellStyle name="ЛокСмета 2 4 10" xfId="10433"/>
    <cellStyle name="ЛокСмета 2 4 11" xfId="10434"/>
    <cellStyle name="ЛокСмета 2 4 12" xfId="10435"/>
    <cellStyle name="ЛокСмета 2 4 13" xfId="10436"/>
    <cellStyle name="ЛокСмета 2 4 2" xfId="10437"/>
    <cellStyle name="ЛокСмета 2 4 3" xfId="10438"/>
    <cellStyle name="ЛокСмета 2 4 4" xfId="10439"/>
    <cellStyle name="ЛокСмета 2 4 5" xfId="10440"/>
    <cellStyle name="ЛокСмета 2 4 6" xfId="10441"/>
    <cellStyle name="ЛокСмета 2 4 7" xfId="10442"/>
    <cellStyle name="ЛокСмета 2 4 8" xfId="10443"/>
    <cellStyle name="ЛокСмета 2 4 9" xfId="10444"/>
    <cellStyle name="ЛокСмета 2 5" xfId="10445"/>
    <cellStyle name="ЛокСмета 2 6" xfId="10446"/>
    <cellStyle name="ЛокСмета 2 7" xfId="10447"/>
    <cellStyle name="ЛокСмета 2 8" xfId="10448"/>
    <cellStyle name="ЛокСмета 2 9" xfId="10449"/>
    <cellStyle name="ЛокСмета 3" xfId="10450"/>
    <cellStyle name="ЛокСмета 3 10" xfId="10451"/>
    <cellStyle name="ЛокСмета 3 11" xfId="10452"/>
    <cellStyle name="ЛокСмета 3 12" xfId="10453"/>
    <cellStyle name="ЛокСмета 3 13" xfId="10454"/>
    <cellStyle name="ЛокСмета 3 14" xfId="10455"/>
    <cellStyle name="ЛокСмета 3 2" xfId="10456"/>
    <cellStyle name="ЛокСмета 3 2 10" xfId="10457"/>
    <cellStyle name="ЛокСмета 3 2 11" xfId="10458"/>
    <cellStyle name="ЛокСмета 3 2 12" xfId="10459"/>
    <cellStyle name="ЛокСмета 3 2 13" xfId="10460"/>
    <cellStyle name="ЛокСмета 3 2 2" xfId="10461"/>
    <cellStyle name="ЛокСмета 3 2 3" xfId="10462"/>
    <cellStyle name="ЛокСмета 3 2 4" xfId="10463"/>
    <cellStyle name="ЛокСмета 3 2 5" xfId="10464"/>
    <cellStyle name="ЛокСмета 3 2 6" xfId="10465"/>
    <cellStyle name="ЛокСмета 3 2 7" xfId="10466"/>
    <cellStyle name="ЛокСмета 3 2 8" xfId="10467"/>
    <cellStyle name="ЛокСмета 3 2 9" xfId="10468"/>
    <cellStyle name="ЛокСмета 3 3" xfId="10469"/>
    <cellStyle name="ЛокСмета 3 4" xfId="10470"/>
    <cellStyle name="ЛокСмета 3 5" xfId="10471"/>
    <cellStyle name="ЛокСмета 3 6" xfId="10472"/>
    <cellStyle name="ЛокСмета 3 7" xfId="10473"/>
    <cellStyle name="ЛокСмета 3 8" xfId="10474"/>
    <cellStyle name="ЛокСмета 3 9" xfId="10475"/>
    <cellStyle name="ЛокСмета 4" xfId="10476"/>
    <cellStyle name="ЛокСмета 4 10" xfId="10477"/>
    <cellStyle name="ЛокСмета 4 11" xfId="10478"/>
    <cellStyle name="ЛокСмета 4 12" xfId="10479"/>
    <cellStyle name="ЛокСмета 4 13" xfId="10480"/>
    <cellStyle name="ЛокСмета 4 14" xfId="10481"/>
    <cellStyle name="ЛокСмета 4 2" xfId="10482"/>
    <cellStyle name="ЛокСмета 4 2 10" xfId="10483"/>
    <cellStyle name="ЛокСмета 4 2 11" xfId="10484"/>
    <cellStyle name="ЛокСмета 4 2 12" xfId="10485"/>
    <cellStyle name="ЛокСмета 4 2 13" xfId="10486"/>
    <cellStyle name="ЛокСмета 4 2 2" xfId="10487"/>
    <cellStyle name="ЛокСмета 4 2 3" xfId="10488"/>
    <cellStyle name="ЛокСмета 4 2 4" xfId="10489"/>
    <cellStyle name="ЛокСмета 4 2 5" xfId="10490"/>
    <cellStyle name="ЛокСмета 4 2 6" xfId="10491"/>
    <cellStyle name="ЛокСмета 4 2 7" xfId="10492"/>
    <cellStyle name="ЛокСмета 4 2 8" xfId="10493"/>
    <cellStyle name="ЛокСмета 4 2 9" xfId="10494"/>
    <cellStyle name="ЛокСмета 4 3" xfId="10495"/>
    <cellStyle name="ЛокСмета 4 4" xfId="10496"/>
    <cellStyle name="ЛокСмета 4 5" xfId="10497"/>
    <cellStyle name="ЛокСмета 4 6" xfId="10498"/>
    <cellStyle name="ЛокСмета 4 7" xfId="10499"/>
    <cellStyle name="ЛокСмета 4 8" xfId="10500"/>
    <cellStyle name="ЛокСмета 4 9" xfId="10501"/>
    <cellStyle name="ЛокСмета 5" xfId="10502"/>
    <cellStyle name="ЛокСмета 5 10" xfId="10503"/>
    <cellStyle name="ЛокСмета 5 11" xfId="10504"/>
    <cellStyle name="ЛокСмета 5 12" xfId="10505"/>
    <cellStyle name="ЛокСмета 5 13" xfId="10506"/>
    <cellStyle name="ЛокСмета 5 2" xfId="10507"/>
    <cellStyle name="ЛокСмета 5 3" xfId="10508"/>
    <cellStyle name="ЛокСмета 5 4" xfId="10509"/>
    <cellStyle name="ЛокСмета 5 5" xfId="10510"/>
    <cellStyle name="ЛокСмета 5 6" xfId="10511"/>
    <cellStyle name="ЛокСмета 5 7" xfId="10512"/>
    <cellStyle name="ЛокСмета 5 8" xfId="10513"/>
    <cellStyle name="ЛокСмета 5 9" xfId="10514"/>
    <cellStyle name="ЛокСмета 6" xfId="10515"/>
    <cellStyle name="ЛокСмета 7" xfId="10516"/>
    <cellStyle name="ЛокСмета 8" xfId="10517"/>
    <cellStyle name="ЛокСмета 9" xfId="10518"/>
    <cellStyle name="ЛокСмМТСН" xfId="10519"/>
    <cellStyle name="М29" xfId="10520"/>
    <cellStyle name="Миша (бланки отчетности)" xfId="10521"/>
    <cellStyle name="Мои наименования показателей" xfId="10528"/>
    <cellStyle name="Мои наименования показателей 10" xfId="10529"/>
    <cellStyle name="Мои наименования показателей 11" xfId="10530"/>
    <cellStyle name="Мои наименования показателей 2" xfId="10531"/>
    <cellStyle name="Мои наименования показателей 2 2" xfId="10532"/>
    <cellStyle name="Мои наименования показателей 2 3" xfId="10533"/>
    <cellStyle name="Мои наименования показателей 2 4" xfId="10534"/>
    <cellStyle name="Мои наименования показателей 2 5" xfId="10535"/>
    <cellStyle name="Мои наименования показателей 2 6" xfId="10536"/>
    <cellStyle name="Мои наименования показателей 2 7" xfId="10537"/>
    <cellStyle name="Мои наименования показателей 2 8" xfId="10538"/>
    <cellStyle name="Мои наименования показателей 2 9" xfId="10539"/>
    <cellStyle name="Мои наименования показателей 2_1" xfId="10540"/>
    <cellStyle name="Мои наименования показателей 3" xfId="10541"/>
    <cellStyle name="Мои наименования показателей 3 2" xfId="10542"/>
    <cellStyle name="Мои наименования показателей 3 3" xfId="10543"/>
    <cellStyle name="Мои наименования показателей 3 4" xfId="10544"/>
    <cellStyle name="Мои наименования показателей 3 5" xfId="10545"/>
    <cellStyle name="Мои наименования показателей 3 6" xfId="10546"/>
    <cellStyle name="Мои наименования показателей 3 7" xfId="10547"/>
    <cellStyle name="Мои наименования показателей 3 8" xfId="10548"/>
    <cellStyle name="Мои наименования показателей 3 9" xfId="10549"/>
    <cellStyle name="Мои наименования показателей 3_1" xfId="10550"/>
    <cellStyle name="Мои наименования показателей 4" xfId="10551"/>
    <cellStyle name="Мои наименования показателей 4 2" xfId="10552"/>
    <cellStyle name="Мои наименования показателей 4 3" xfId="10553"/>
    <cellStyle name="Мои наименования показателей 4 4" xfId="10554"/>
    <cellStyle name="Мои наименования показателей 4 5" xfId="10555"/>
    <cellStyle name="Мои наименования показателей 4 6" xfId="10556"/>
    <cellStyle name="Мои наименования показателей 4 7" xfId="10557"/>
    <cellStyle name="Мои наименования показателей 4 8" xfId="10558"/>
    <cellStyle name="Мои наименования показателей 4 9" xfId="10559"/>
    <cellStyle name="Мои наименования показателей 4_1" xfId="10560"/>
    <cellStyle name="Мои наименования показателей 5" xfId="10561"/>
    <cellStyle name="Мои наименования показателей 5 2" xfId="10562"/>
    <cellStyle name="Мои наименования показателей 5 3" xfId="10563"/>
    <cellStyle name="Мои наименования показателей 5 4" xfId="10564"/>
    <cellStyle name="Мои наименования показателей 5 5" xfId="10565"/>
    <cellStyle name="Мои наименования показателей 5 6" xfId="10566"/>
    <cellStyle name="Мои наименования показателей 5 7" xfId="10567"/>
    <cellStyle name="Мои наименования показателей 5 8" xfId="10568"/>
    <cellStyle name="Мои наименования показателей 5 9" xfId="10569"/>
    <cellStyle name="Мои наименования показателей 5_1" xfId="10570"/>
    <cellStyle name="Мои наименования показателей 6" xfId="10571"/>
    <cellStyle name="Мои наименования показателей 6 2" xfId="10572"/>
    <cellStyle name="Мои наименования показателей 6 3" xfId="10573"/>
    <cellStyle name="Мои наименования показателей 6_46EE.2011(v1.0)" xfId="10574"/>
    <cellStyle name="Мои наименования показателей 7" xfId="10575"/>
    <cellStyle name="Мои наименования показателей 7 2" xfId="10576"/>
    <cellStyle name="Мои наименования показателей 7 3" xfId="10577"/>
    <cellStyle name="Мои наименования показателей 7_46EE.2011(v1.0)" xfId="10578"/>
    <cellStyle name="Мои наименования показателей 8" xfId="10579"/>
    <cellStyle name="Мои наименования показателей 8 2" xfId="10580"/>
    <cellStyle name="Мои наименования показателей 8 3" xfId="10581"/>
    <cellStyle name="Мои наименования показателей 8_46EE.2011(v1.0)" xfId="10582"/>
    <cellStyle name="Мои наименования показателей 9" xfId="10583"/>
    <cellStyle name="Мои наименования показателей_46EE.2011" xfId="10584"/>
    <cellStyle name="Мой заголовок" xfId="10522"/>
    <cellStyle name="Мой заголовок листа" xfId="10523"/>
    <cellStyle name="Мой заголовок листа 2" xfId="10524"/>
    <cellStyle name="Мой заголовок листа 3" xfId="10525"/>
    <cellStyle name="Мой заголовок листа 4" xfId="10526"/>
    <cellStyle name="Мой заголовок листа 5" xfId="10527"/>
    <cellStyle name="назв фил" xfId="10585"/>
    <cellStyle name="назв фил 10" xfId="10586"/>
    <cellStyle name="назв фил 11" xfId="10587"/>
    <cellStyle name="назв фил 12" xfId="10588"/>
    <cellStyle name="назв фил 13" xfId="10589"/>
    <cellStyle name="назв фил 2" xfId="10590"/>
    <cellStyle name="назв фил 2 10" xfId="10591"/>
    <cellStyle name="назв фил 2 11" xfId="10592"/>
    <cellStyle name="назв фил 2 12" xfId="10593"/>
    <cellStyle name="назв фил 2 13" xfId="10594"/>
    <cellStyle name="назв фил 2 14" xfId="10595"/>
    <cellStyle name="назв фил 2 2" xfId="10596"/>
    <cellStyle name="назв фил 2 2 10" xfId="10597"/>
    <cellStyle name="назв фил 2 2 11" xfId="10598"/>
    <cellStyle name="назв фил 2 2 12" xfId="10599"/>
    <cellStyle name="назв фил 2 2 13" xfId="10600"/>
    <cellStyle name="назв фил 2 2 2" xfId="10601"/>
    <cellStyle name="назв фил 2 2 3" xfId="10602"/>
    <cellStyle name="назв фил 2 2 4" xfId="10603"/>
    <cellStyle name="назв фил 2 2 5" xfId="10604"/>
    <cellStyle name="назв фил 2 2 6" xfId="10605"/>
    <cellStyle name="назв фил 2 2 7" xfId="10606"/>
    <cellStyle name="назв фил 2 2 8" xfId="10607"/>
    <cellStyle name="назв фил 2 2 9" xfId="10608"/>
    <cellStyle name="назв фил 2 3" xfId="10609"/>
    <cellStyle name="назв фил 2 4" xfId="10610"/>
    <cellStyle name="назв фил 2 5" xfId="10611"/>
    <cellStyle name="назв фил 2 6" xfId="10612"/>
    <cellStyle name="назв фил 2 7" xfId="10613"/>
    <cellStyle name="назв фил 2 8" xfId="10614"/>
    <cellStyle name="назв фил 2 9" xfId="10615"/>
    <cellStyle name="назв фил 3" xfId="10616"/>
    <cellStyle name="назв фил 3 10" xfId="10617"/>
    <cellStyle name="назв фил 3 11" xfId="10618"/>
    <cellStyle name="назв фил 3 12" xfId="10619"/>
    <cellStyle name="назв фил 3 13" xfId="10620"/>
    <cellStyle name="назв фил 3 14" xfId="10621"/>
    <cellStyle name="назв фил 3 2" xfId="10622"/>
    <cellStyle name="назв фил 3 2 10" xfId="10623"/>
    <cellStyle name="назв фил 3 2 11" xfId="10624"/>
    <cellStyle name="назв фил 3 2 12" xfId="10625"/>
    <cellStyle name="назв фил 3 2 13" xfId="10626"/>
    <cellStyle name="назв фил 3 2 2" xfId="10627"/>
    <cellStyle name="назв фил 3 2 3" xfId="10628"/>
    <cellStyle name="назв фил 3 2 4" xfId="10629"/>
    <cellStyle name="назв фил 3 2 5" xfId="10630"/>
    <cellStyle name="назв фил 3 2 6" xfId="10631"/>
    <cellStyle name="назв фил 3 2 7" xfId="10632"/>
    <cellStyle name="назв фил 3 2 8" xfId="10633"/>
    <cellStyle name="назв фил 3 2 9" xfId="10634"/>
    <cellStyle name="назв фил 3 3" xfId="10635"/>
    <cellStyle name="назв фил 3 4" xfId="10636"/>
    <cellStyle name="назв фил 3 5" xfId="10637"/>
    <cellStyle name="назв фил 3 6" xfId="10638"/>
    <cellStyle name="назв фил 3 7" xfId="10639"/>
    <cellStyle name="назв фил 3 8" xfId="10640"/>
    <cellStyle name="назв фил 3 9" xfId="10641"/>
    <cellStyle name="назв фил 4" xfId="10642"/>
    <cellStyle name="назв фил 4 10" xfId="10643"/>
    <cellStyle name="назв фил 4 11" xfId="10644"/>
    <cellStyle name="назв фил 4 12" xfId="10645"/>
    <cellStyle name="назв фил 4 13" xfId="10646"/>
    <cellStyle name="назв фил 4 2" xfId="10647"/>
    <cellStyle name="назв фил 4 3" xfId="10648"/>
    <cellStyle name="назв фил 4 4" xfId="10649"/>
    <cellStyle name="назв фил 4 5" xfId="10650"/>
    <cellStyle name="назв фил 4 6" xfId="10651"/>
    <cellStyle name="назв фил 4 7" xfId="10652"/>
    <cellStyle name="назв фил 4 8" xfId="10653"/>
    <cellStyle name="назв фил 4 9" xfId="10654"/>
    <cellStyle name="назв фил 5" xfId="10655"/>
    <cellStyle name="назв фил 5 10" xfId="10656"/>
    <cellStyle name="назв фил 5 11" xfId="10657"/>
    <cellStyle name="назв фил 5 12" xfId="10658"/>
    <cellStyle name="назв фил 5 13" xfId="10659"/>
    <cellStyle name="назв фил 5 2" xfId="10660"/>
    <cellStyle name="назв фил 5 3" xfId="10661"/>
    <cellStyle name="назв фил 5 4" xfId="10662"/>
    <cellStyle name="назв фил 5 5" xfId="10663"/>
    <cellStyle name="назв фил 5 6" xfId="10664"/>
    <cellStyle name="назв фил 5 7" xfId="10665"/>
    <cellStyle name="назв фил 5 8" xfId="10666"/>
    <cellStyle name="назв фил 5 9" xfId="10667"/>
    <cellStyle name="назв фил 6" xfId="10668"/>
    <cellStyle name="назв фил 7" xfId="10669"/>
    <cellStyle name="назв фил 8" xfId="10670"/>
    <cellStyle name="назв фил 9" xfId="10671"/>
    <cellStyle name="Название 10" xfId="10672"/>
    <cellStyle name="Название 11" xfId="10673"/>
    <cellStyle name="Название 2" xfId="10674"/>
    <cellStyle name="Название 2 2" xfId="10675"/>
    <cellStyle name="Название 3" xfId="10676"/>
    <cellStyle name="Название 3 2" xfId="10677"/>
    <cellStyle name="Название 4" xfId="10678"/>
    <cellStyle name="Название 4 2" xfId="10679"/>
    <cellStyle name="Название 5" xfId="10680"/>
    <cellStyle name="Название 5 2" xfId="10681"/>
    <cellStyle name="Название 6" xfId="10682"/>
    <cellStyle name="Название 6 2" xfId="10683"/>
    <cellStyle name="Название 7" xfId="10684"/>
    <cellStyle name="Название 7 2" xfId="10685"/>
    <cellStyle name="Название 8" xfId="10686"/>
    <cellStyle name="Название 8 2" xfId="10687"/>
    <cellStyle name="Название 9" xfId="10688"/>
    <cellStyle name="Название 9 2" xfId="10689"/>
    <cellStyle name="Невидимый" xfId="10690"/>
    <cellStyle name="Невидимый 2" xfId="10691"/>
    <cellStyle name="Невидимый 2 2" xfId="10692"/>
    <cellStyle name="Невидимый 3" xfId="10693"/>
    <cellStyle name="Нейтральный 10" xfId="10694"/>
    <cellStyle name="Нейтральный 11" xfId="10695"/>
    <cellStyle name="Нейтральный 2" xfId="10696"/>
    <cellStyle name="Нейтральный 2 2" xfId="10697"/>
    <cellStyle name="Нейтральный 2 3" xfId="10698"/>
    <cellStyle name="Нейтральный 2 3 2" xfId="10699"/>
    <cellStyle name="Нейтральный 2 3 2 2" xfId="10700"/>
    <cellStyle name="Нейтральный 2 3 2 3" xfId="10701"/>
    <cellStyle name="Нейтральный 2 3 3" xfId="10702"/>
    <cellStyle name="Нейтральный 2 3 4" xfId="10703"/>
    <cellStyle name="Нейтральный 2 3 5" xfId="10704"/>
    <cellStyle name="Нейтральный 2 4" xfId="10705"/>
    <cellStyle name="Нейтральный 2 4 2" xfId="10706"/>
    <cellStyle name="Нейтральный 2 4 3" xfId="10707"/>
    <cellStyle name="Нейтральный 2 5" xfId="10708"/>
    <cellStyle name="Нейтральный 3" xfId="10709"/>
    <cellStyle name="Нейтральный 3 2" xfId="10710"/>
    <cellStyle name="Нейтральный 4" xfId="10711"/>
    <cellStyle name="Нейтральный 4 2" xfId="10712"/>
    <cellStyle name="Нейтральный 5" xfId="10713"/>
    <cellStyle name="Нейтральный 5 2" xfId="10714"/>
    <cellStyle name="Нейтральный 6" xfId="10715"/>
    <cellStyle name="Нейтральный 6 2" xfId="10716"/>
    <cellStyle name="Нейтральный 7" xfId="10717"/>
    <cellStyle name="Нейтральный 7 2" xfId="10718"/>
    <cellStyle name="Нейтральный 8" xfId="10719"/>
    <cellStyle name="Нейтральный 8 2" xfId="10720"/>
    <cellStyle name="Нейтральный 9" xfId="10721"/>
    <cellStyle name="Нейтральный 9 2" xfId="10722"/>
    <cellStyle name="Низ1" xfId="10723"/>
    <cellStyle name="Низ1 10" xfId="10724"/>
    <cellStyle name="Низ1 11" xfId="10725"/>
    <cellStyle name="Низ1 12" xfId="10726"/>
    <cellStyle name="Низ1 13" xfId="10727"/>
    <cellStyle name="Низ1 2" xfId="10728"/>
    <cellStyle name="Низ1 2 10" xfId="10729"/>
    <cellStyle name="Низ1 2 11" xfId="10730"/>
    <cellStyle name="Низ1 2 12" xfId="10731"/>
    <cellStyle name="Низ1 2 13" xfId="10732"/>
    <cellStyle name="Низ1 2 14" xfId="10733"/>
    <cellStyle name="Низ1 2 2" xfId="10734"/>
    <cellStyle name="Низ1 2 2 10" xfId="10735"/>
    <cellStyle name="Низ1 2 2 11" xfId="10736"/>
    <cellStyle name="Низ1 2 2 12" xfId="10737"/>
    <cellStyle name="Низ1 2 2 13" xfId="10738"/>
    <cellStyle name="Низ1 2 2 2" xfId="10739"/>
    <cellStyle name="Низ1 2 2 3" xfId="10740"/>
    <cellStyle name="Низ1 2 2 4" xfId="10741"/>
    <cellStyle name="Низ1 2 2 5" xfId="10742"/>
    <cellStyle name="Низ1 2 2 6" xfId="10743"/>
    <cellStyle name="Низ1 2 2 7" xfId="10744"/>
    <cellStyle name="Низ1 2 2 8" xfId="10745"/>
    <cellStyle name="Низ1 2 2 9" xfId="10746"/>
    <cellStyle name="Низ1 2 3" xfId="10747"/>
    <cellStyle name="Низ1 2 4" xfId="10748"/>
    <cellStyle name="Низ1 2 5" xfId="10749"/>
    <cellStyle name="Низ1 2 6" xfId="10750"/>
    <cellStyle name="Низ1 2 7" xfId="10751"/>
    <cellStyle name="Низ1 2 8" xfId="10752"/>
    <cellStyle name="Низ1 2 9" xfId="10753"/>
    <cellStyle name="Низ1 3" xfId="10754"/>
    <cellStyle name="Низ1 3 10" xfId="10755"/>
    <cellStyle name="Низ1 3 11" xfId="10756"/>
    <cellStyle name="Низ1 3 12" xfId="10757"/>
    <cellStyle name="Низ1 3 13" xfId="10758"/>
    <cellStyle name="Низ1 3 14" xfId="10759"/>
    <cellStyle name="Низ1 3 2" xfId="10760"/>
    <cellStyle name="Низ1 3 2 10" xfId="10761"/>
    <cellStyle name="Низ1 3 2 11" xfId="10762"/>
    <cellStyle name="Низ1 3 2 12" xfId="10763"/>
    <cellStyle name="Низ1 3 2 13" xfId="10764"/>
    <cellStyle name="Низ1 3 2 2" xfId="10765"/>
    <cellStyle name="Низ1 3 2 3" xfId="10766"/>
    <cellStyle name="Низ1 3 2 4" xfId="10767"/>
    <cellStyle name="Низ1 3 2 5" xfId="10768"/>
    <cellStyle name="Низ1 3 2 6" xfId="10769"/>
    <cellStyle name="Низ1 3 2 7" xfId="10770"/>
    <cellStyle name="Низ1 3 2 8" xfId="10771"/>
    <cellStyle name="Низ1 3 2 9" xfId="10772"/>
    <cellStyle name="Низ1 3 3" xfId="10773"/>
    <cellStyle name="Низ1 3 4" xfId="10774"/>
    <cellStyle name="Низ1 3 5" xfId="10775"/>
    <cellStyle name="Низ1 3 6" xfId="10776"/>
    <cellStyle name="Низ1 3 7" xfId="10777"/>
    <cellStyle name="Низ1 3 8" xfId="10778"/>
    <cellStyle name="Низ1 3 9" xfId="10779"/>
    <cellStyle name="Низ1 4" xfId="10780"/>
    <cellStyle name="Низ1 4 10" xfId="10781"/>
    <cellStyle name="Низ1 4 11" xfId="10782"/>
    <cellStyle name="Низ1 4 12" xfId="10783"/>
    <cellStyle name="Низ1 4 13" xfId="10784"/>
    <cellStyle name="Низ1 4 2" xfId="10785"/>
    <cellStyle name="Низ1 4 3" xfId="10786"/>
    <cellStyle name="Низ1 4 4" xfId="10787"/>
    <cellStyle name="Низ1 4 5" xfId="10788"/>
    <cellStyle name="Низ1 4 6" xfId="10789"/>
    <cellStyle name="Низ1 4 7" xfId="10790"/>
    <cellStyle name="Низ1 4 8" xfId="10791"/>
    <cellStyle name="Низ1 4 9" xfId="10792"/>
    <cellStyle name="Низ1 5" xfId="10793"/>
    <cellStyle name="Низ1 5 10" xfId="10794"/>
    <cellStyle name="Низ1 5 11" xfId="10795"/>
    <cellStyle name="Низ1 5 12" xfId="10796"/>
    <cellStyle name="Низ1 5 13" xfId="10797"/>
    <cellStyle name="Низ1 5 2" xfId="10798"/>
    <cellStyle name="Низ1 5 3" xfId="10799"/>
    <cellStyle name="Низ1 5 4" xfId="10800"/>
    <cellStyle name="Низ1 5 5" xfId="10801"/>
    <cellStyle name="Низ1 5 6" xfId="10802"/>
    <cellStyle name="Низ1 5 7" xfId="10803"/>
    <cellStyle name="Низ1 5 8" xfId="10804"/>
    <cellStyle name="Низ1 5 9" xfId="10805"/>
    <cellStyle name="Низ1 6" xfId="10806"/>
    <cellStyle name="Низ1 7" xfId="10807"/>
    <cellStyle name="Низ1 8" xfId="10808"/>
    <cellStyle name="Низ1 9" xfId="10809"/>
    <cellStyle name="Низ2" xfId="10810"/>
    <cellStyle name="ОбСмета" xfId="10811"/>
    <cellStyle name="Обычный" xfId="0" builtinId="0"/>
    <cellStyle name="Обычный 10" xfId="3"/>
    <cellStyle name="Обычный 10 11" xfId="64368"/>
    <cellStyle name="Обычный 10 2" xfId="10812"/>
    <cellStyle name="Обычный 10 2 2" xfId="10813"/>
    <cellStyle name="Обычный 10 2 2 2" xfId="10814"/>
    <cellStyle name="Обычный 10 2 2 2 2" xfId="10815"/>
    <cellStyle name="Обычный 10 2 2 2 3" xfId="10816"/>
    <cellStyle name="Обычный 10 2 2 2 4" xfId="10817"/>
    <cellStyle name="Обычный 10 2 2 3" xfId="10818"/>
    <cellStyle name="Обычный 10 2 2 4" xfId="10819"/>
    <cellStyle name="Обычный 10 2 2 5" xfId="10820"/>
    <cellStyle name="Обычный 10 2 2 6" xfId="10821"/>
    <cellStyle name="Обычный 10 2 3" xfId="10822"/>
    <cellStyle name="Обычный 10 2 3 2" xfId="10823"/>
    <cellStyle name="Обычный 10 2 3 3" xfId="10824"/>
    <cellStyle name="Обычный 10 2 3 4" xfId="10825"/>
    <cellStyle name="Обычный 10 2 3 5" xfId="10826"/>
    <cellStyle name="Обычный 10 2 4" xfId="10827"/>
    <cellStyle name="Обычный 10 2 5" xfId="10828"/>
    <cellStyle name="Обычный 10 3" xfId="10829"/>
    <cellStyle name="Обычный 10 3 2" xfId="10830"/>
    <cellStyle name="Обычный 10 3 2 2" xfId="10831"/>
    <cellStyle name="Обычный 10 3 2 3" xfId="10832"/>
    <cellStyle name="Обычный 10 3 3" xfId="10833"/>
    <cellStyle name="Обычный 10 3 4" xfId="10834"/>
    <cellStyle name="Обычный 10 3 5 2" xfId="64369"/>
    <cellStyle name="Обычный 10 4" xfId="10835"/>
    <cellStyle name="Обычный 10 5" xfId="10836"/>
    <cellStyle name="Обычный 100" xfId="10837"/>
    <cellStyle name="Обычный 101" xfId="10838"/>
    <cellStyle name="Обычный 101 10" xfId="10839"/>
    <cellStyle name="Обычный 101 11" xfId="10840"/>
    <cellStyle name="Обычный 101 12" xfId="10841"/>
    <cellStyle name="Обычный 101 13" xfId="10842"/>
    <cellStyle name="Обычный 101 14" xfId="10843"/>
    <cellStyle name="Обычный 101 15" xfId="10844"/>
    <cellStyle name="Обычный 101 16" xfId="49028"/>
    <cellStyle name="Обычный 101 2" xfId="10845"/>
    <cellStyle name="Обычный 101 2 2" xfId="10846"/>
    <cellStyle name="Обычный 101 2 2 2" xfId="49029"/>
    <cellStyle name="Обычный 101 2 3" xfId="10847"/>
    <cellStyle name="Обычный 101 2 3 2" xfId="49030"/>
    <cellStyle name="Обычный 101 2 4" xfId="10848"/>
    <cellStyle name="Обычный 101 2 4 2" xfId="49031"/>
    <cellStyle name="Обычный 101 2 5" xfId="10849"/>
    <cellStyle name="Обычный 101 2 5 2" xfId="49032"/>
    <cellStyle name="Обычный 101 2 6" xfId="10850"/>
    <cellStyle name="Обычный 101 2 6 2" xfId="49033"/>
    <cellStyle name="Обычный 101 2 7" xfId="10851"/>
    <cellStyle name="Обычный 101 2 8" xfId="49034"/>
    <cellStyle name="Обычный 101 3" xfId="10852"/>
    <cellStyle name="Обычный 101 3 2" xfId="10853"/>
    <cellStyle name="Обычный 101 3 2 2" xfId="49035"/>
    <cellStyle name="Обычный 101 3 3" xfId="10854"/>
    <cellStyle name="Обычный 101 3 3 2" xfId="49036"/>
    <cellStyle name="Обычный 101 3 4" xfId="10855"/>
    <cellStyle name="Обычный 101 3 5" xfId="49037"/>
    <cellStyle name="Обычный 101 4" xfId="10856"/>
    <cellStyle name="Обычный 101 4 2" xfId="10857"/>
    <cellStyle name="Обычный 101 5" xfId="10858"/>
    <cellStyle name="Обычный 101 5 2" xfId="10859"/>
    <cellStyle name="Обычный 101 6" xfId="10860"/>
    <cellStyle name="Обычный 101 6 2" xfId="49038"/>
    <cellStyle name="Обычный 101 7" xfId="10861"/>
    <cellStyle name="Обычный 101 7 2" xfId="10862"/>
    <cellStyle name="Обычный 101 8" xfId="10863"/>
    <cellStyle name="Обычный 101 8 2" xfId="49039"/>
    <cellStyle name="Обычный 101 9" xfId="10864"/>
    <cellStyle name="Обычный 102" xfId="10865"/>
    <cellStyle name="Обычный 102 10" xfId="10866"/>
    <cellStyle name="Обычный 102 11" xfId="10867"/>
    <cellStyle name="Обычный 102 12" xfId="10868"/>
    <cellStyle name="Обычный 102 13" xfId="10869"/>
    <cellStyle name="Обычный 102 14" xfId="10870"/>
    <cellStyle name="Обычный 102 15" xfId="10871"/>
    <cellStyle name="Обычный 102 16" xfId="49040"/>
    <cellStyle name="Обычный 102 2" xfId="10872"/>
    <cellStyle name="Обычный 102 2 2" xfId="10873"/>
    <cellStyle name="Обычный 102 2 2 2" xfId="49041"/>
    <cellStyle name="Обычный 102 2 3" xfId="10874"/>
    <cellStyle name="Обычный 102 2 3 2" xfId="49042"/>
    <cellStyle name="Обычный 102 2 4" xfId="10875"/>
    <cellStyle name="Обычный 102 2 4 2" xfId="49043"/>
    <cellStyle name="Обычный 102 2 5" xfId="10876"/>
    <cellStyle name="Обычный 102 2 5 2" xfId="49044"/>
    <cellStyle name="Обычный 102 2 6" xfId="10877"/>
    <cellStyle name="Обычный 102 2 6 2" xfId="49045"/>
    <cellStyle name="Обычный 102 2 7" xfId="10878"/>
    <cellStyle name="Обычный 102 2 8" xfId="49046"/>
    <cellStyle name="Обычный 102 3" xfId="10879"/>
    <cellStyle name="Обычный 102 3 2" xfId="10880"/>
    <cellStyle name="Обычный 102 3 2 2" xfId="49047"/>
    <cellStyle name="Обычный 102 3 3" xfId="10881"/>
    <cellStyle name="Обычный 102 3 3 2" xfId="49048"/>
    <cellStyle name="Обычный 102 3 4" xfId="49049"/>
    <cellStyle name="Обычный 102 4" xfId="10882"/>
    <cellStyle name="Обычный 102 4 2" xfId="49050"/>
    <cellStyle name="Обычный 102 5" xfId="10883"/>
    <cellStyle name="Обычный 102 5 2" xfId="49051"/>
    <cellStyle name="Обычный 102 6" xfId="10884"/>
    <cellStyle name="Обычный 102 6 2" xfId="49052"/>
    <cellStyle name="Обычный 102 7" xfId="10885"/>
    <cellStyle name="Обычный 102 7 2" xfId="49053"/>
    <cellStyle name="Обычный 102 8" xfId="10886"/>
    <cellStyle name="Обычный 102 9" xfId="10887"/>
    <cellStyle name="Обычный 103" xfId="10888"/>
    <cellStyle name="Обычный 103 10" xfId="10889"/>
    <cellStyle name="Обычный 103 11" xfId="10890"/>
    <cellStyle name="Обычный 103 12" xfId="10891"/>
    <cellStyle name="Обычный 103 13" xfId="10892"/>
    <cellStyle name="Обычный 103 14" xfId="10893"/>
    <cellStyle name="Обычный 103 15" xfId="10894"/>
    <cellStyle name="Обычный 103 16" xfId="49054"/>
    <cellStyle name="Обычный 103 2" xfId="10895"/>
    <cellStyle name="Обычный 103 2 2" xfId="10896"/>
    <cellStyle name="Обычный 103 2 2 2" xfId="49055"/>
    <cellStyle name="Обычный 103 2 3" xfId="10897"/>
    <cellStyle name="Обычный 103 2 3 2" xfId="49056"/>
    <cellStyle name="Обычный 103 2 4" xfId="10898"/>
    <cellStyle name="Обычный 103 2 4 2" xfId="49057"/>
    <cellStyle name="Обычный 103 2 5" xfId="10899"/>
    <cellStyle name="Обычный 103 2 5 2" xfId="49058"/>
    <cellStyle name="Обычный 103 2 6" xfId="10900"/>
    <cellStyle name="Обычный 103 2 6 2" xfId="49059"/>
    <cellStyle name="Обычный 103 2 7" xfId="10901"/>
    <cellStyle name="Обычный 103 2 8" xfId="49060"/>
    <cellStyle name="Обычный 103 3" xfId="10902"/>
    <cellStyle name="Обычный 103 3 2" xfId="10903"/>
    <cellStyle name="Обычный 103 3 2 2" xfId="49061"/>
    <cellStyle name="Обычный 103 3 3" xfId="49062"/>
    <cellStyle name="Обычный 103 4" xfId="10904"/>
    <cellStyle name="Обычный 103 4 2" xfId="49063"/>
    <cellStyle name="Обычный 103 5" xfId="10905"/>
    <cellStyle name="Обычный 103 5 2" xfId="49064"/>
    <cellStyle name="Обычный 103 6" xfId="10906"/>
    <cellStyle name="Обычный 103 6 2" xfId="49065"/>
    <cellStyle name="Обычный 103 7" xfId="10907"/>
    <cellStyle name="Обычный 103 7 2" xfId="49066"/>
    <cellStyle name="Обычный 103 8" xfId="10908"/>
    <cellStyle name="Обычный 103 9" xfId="10909"/>
    <cellStyle name="Обычный 104" xfId="10910"/>
    <cellStyle name="Обычный 104 10" xfId="10911"/>
    <cellStyle name="Обычный 104 11" xfId="10912"/>
    <cellStyle name="Обычный 104 12" xfId="10913"/>
    <cellStyle name="Обычный 104 13" xfId="10914"/>
    <cellStyle name="Обычный 104 14" xfId="10915"/>
    <cellStyle name="Обычный 104 15" xfId="49067"/>
    <cellStyle name="Обычный 104 2" xfId="10916"/>
    <cellStyle name="Обычный 104 2 2" xfId="10917"/>
    <cellStyle name="Обычный 104 2 2 2" xfId="49068"/>
    <cellStyle name="Обычный 104 2 3" xfId="10918"/>
    <cellStyle name="Обычный 104 2 3 2" xfId="49069"/>
    <cellStyle name="Обычный 104 2 4" xfId="10919"/>
    <cellStyle name="Обычный 104 2 4 2" xfId="49070"/>
    <cellStyle name="Обычный 104 2 5" xfId="10920"/>
    <cellStyle name="Обычный 104 2 5 2" xfId="49071"/>
    <cellStyle name="Обычный 104 2 6" xfId="10921"/>
    <cellStyle name="Обычный 104 2 6 2" xfId="49072"/>
    <cellStyle name="Обычный 104 2 7" xfId="10922"/>
    <cellStyle name="Обычный 104 2 8" xfId="49073"/>
    <cellStyle name="Обычный 104 3" xfId="10923"/>
    <cellStyle name="Обычный 104 3 2" xfId="10924"/>
    <cellStyle name="Обычный 104 3 2 2" xfId="49074"/>
    <cellStyle name="Обычный 104 3 3" xfId="49075"/>
    <cellStyle name="Обычный 104 4" xfId="10925"/>
    <cellStyle name="Обычный 104 4 2" xfId="49076"/>
    <cellStyle name="Обычный 104 5" xfId="10926"/>
    <cellStyle name="Обычный 104 5 2" xfId="49077"/>
    <cellStyle name="Обычный 104 6" xfId="10927"/>
    <cellStyle name="Обычный 104 6 2" xfId="49078"/>
    <cellStyle name="Обычный 104 7" xfId="10928"/>
    <cellStyle name="Обычный 104 7 2" xfId="49079"/>
    <cellStyle name="Обычный 104 8" xfId="10929"/>
    <cellStyle name="Обычный 104 9" xfId="10930"/>
    <cellStyle name="Обычный 105" xfId="10931"/>
    <cellStyle name="Обычный 105 10" xfId="10932"/>
    <cellStyle name="Обычный 105 11" xfId="10933"/>
    <cellStyle name="Обычный 105 12" xfId="10934"/>
    <cellStyle name="Обычный 105 13" xfId="10935"/>
    <cellStyle name="Обычный 105 14" xfId="10936"/>
    <cellStyle name="Обычный 105 15" xfId="49080"/>
    <cellStyle name="Обычный 105 2" xfId="10937"/>
    <cellStyle name="Обычный 105 2 2" xfId="10938"/>
    <cellStyle name="Обычный 105 2 2 2" xfId="49081"/>
    <cellStyle name="Обычный 105 2 3" xfId="10939"/>
    <cellStyle name="Обычный 105 2 3 2" xfId="49082"/>
    <cellStyle name="Обычный 105 2 4" xfId="10940"/>
    <cellStyle name="Обычный 105 2 4 2" xfId="49083"/>
    <cellStyle name="Обычный 105 2 5" xfId="10941"/>
    <cellStyle name="Обычный 105 2 5 2" xfId="49084"/>
    <cellStyle name="Обычный 105 2 6" xfId="10942"/>
    <cellStyle name="Обычный 105 2 6 2" xfId="49085"/>
    <cellStyle name="Обычный 105 2 7" xfId="10943"/>
    <cellStyle name="Обычный 105 2 8" xfId="49086"/>
    <cellStyle name="Обычный 105 3" xfId="10944"/>
    <cellStyle name="Обычный 105 3 2" xfId="10945"/>
    <cellStyle name="Обычный 105 3 2 2" xfId="49087"/>
    <cellStyle name="Обычный 105 3 3" xfId="49088"/>
    <cellStyle name="Обычный 105 4" xfId="10946"/>
    <cellStyle name="Обычный 105 4 2" xfId="49089"/>
    <cellStyle name="Обычный 105 5" xfId="10947"/>
    <cellStyle name="Обычный 105 5 2" xfId="49090"/>
    <cellStyle name="Обычный 105 6" xfId="10948"/>
    <cellStyle name="Обычный 105 6 2" xfId="49091"/>
    <cellStyle name="Обычный 105 7" xfId="10949"/>
    <cellStyle name="Обычный 105 7 2" xfId="49092"/>
    <cellStyle name="Обычный 105 8" xfId="10950"/>
    <cellStyle name="Обычный 105 9" xfId="10951"/>
    <cellStyle name="Обычный 106" xfId="10952"/>
    <cellStyle name="Обычный 106 2" xfId="10953"/>
    <cellStyle name="Обычный 106 2 2" xfId="10954"/>
    <cellStyle name="Обычный 106 2 3" xfId="10955"/>
    <cellStyle name="Обычный 106 3" xfId="10956"/>
    <cellStyle name="Обычный 107" xfId="10957"/>
    <cellStyle name="Обычный 107 2" xfId="10958"/>
    <cellStyle name="Обычный 107 2 2" xfId="49093"/>
    <cellStyle name="Обычный 107 3" xfId="10959"/>
    <cellStyle name="Обычный 107 3 2" xfId="49094"/>
    <cellStyle name="Обычный 107 4" xfId="10960"/>
    <cellStyle name="Обычный 107 4 2" xfId="49095"/>
    <cellStyle name="Обычный 107 5" xfId="10961"/>
    <cellStyle name="Обычный 107 5 2" xfId="49096"/>
    <cellStyle name="Обычный 107 6" xfId="10962"/>
    <cellStyle name="Обычный 107 6 2" xfId="49097"/>
    <cellStyle name="Обычный 107 7" xfId="10963"/>
    <cellStyle name="Обычный 107 8" xfId="10964"/>
    <cellStyle name="Обычный 108" xfId="10965"/>
    <cellStyle name="Обычный 108 2" xfId="10966"/>
    <cellStyle name="Обычный 108 2 2" xfId="49098"/>
    <cellStyle name="Обычный 108 3" xfId="10967"/>
    <cellStyle name="Обычный 108 3 2" xfId="49099"/>
    <cellStyle name="Обычный 108 4" xfId="10968"/>
    <cellStyle name="Обычный 108 4 2" xfId="49100"/>
    <cellStyle name="Обычный 108 5" xfId="10969"/>
    <cellStyle name="Обычный 108 5 2" xfId="49101"/>
    <cellStyle name="Обычный 108 6" xfId="10970"/>
    <cellStyle name="Обычный 108 6 2" xfId="49102"/>
    <cellStyle name="Обычный 108 7" xfId="10971"/>
    <cellStyle name="Обычный 108 8" xfId="49103"/>
    <cellStyle name="Обычный 109" xfId="10972"/>
    <cellStyle name="Обычный 109 2" xfId="10973"/>
    <cellStyle name="Обычный 109 2 2" xfId="49104"/>
    <cellStyle name="Обычный 109 3" xfId="10974"/>
    <cellStyle name="Обычный 109 3 2" xfId="49105"/>
    <cellStyle name="Обычный 109 4" xfId="10975"/>
    <cellStyle name="Обычный 109 4 2" xfId="49106"/>
    <cellStyle name="Обычный 109 5" xfId="10976"/>
    <cellStyle name="Обычный 109 5 2" xfId="49107"/>
    <cellStyle name="Обычный 109 6" xfId="49108"/>
    <cellStyle name="Обычный 11" xfId="10977"/>
    <cellStyle name="Обычный 11 2" xfId="10978"/>
    <cellStyle name="Обычный 11 2 2" xfId="10979"/>
    <cellStyle name="Обычный 11 2 2 2" xfId="10980"/>
    <cellStyle name="Обычный 11 2 3" xfId="10981"/>
    <cellStyle name="Обычный 11 2 4" xfId="10982"/>
    <cellStyle name="Обычный 11 2 5" xfId="10983"/>
    <cellStyle name="Обычный 11 3" xfId="10984"/>
    <cellStyle name="Обычный 11 3 10" xfId="10985"/>
    <cellStyle name="Обычный 11 3 10 10" xfId="10986"/>
    <cellStyle name="Обычный 11 3 10 11" xfId="10987"/>
    <cellStyle name="Обычный 11 3 10 12" xfId="10988"/>
    <cellStyle name="Обычный 11 3 10 13" xfId="10989"/>
    <cellStyle name="Обычный 11 3 10 14" xfId="10990"/>
    <cellStyle name="Обычный 11 3 10 15" xfId="49109"/>
    <cellStyle name="Обычный 11 3 10 2" xfId="10991"/>
    <cellStyle name="Обычный 11 3 10 2 2" xfId="10992"/>
    <cellStyle name="Обычный 11 3 10 2 2 2" xfId="49110"/>
    <cellStyle name="Обычный 11 3 10 2 3" xfId="10993"/>
    <cellStyle name="Обычный 11 3 10 2 3 2" xfId="49111"/>
    <cellStyle name="Обычный 11 3 10 2 4" xfId="10994"/>
    <cellStyle name="Обычный 11 3 10 2 4 2" xfId="49112"/>
    <cellStyle name="Обычный 11 3 10 2 5" xfId="10995"/>
    <cellStyle name="Обычный 11 3 10 2 5 2" xfId="49113"/>
    <cellStyle name="Обычный 11 3 10 2 6" xfId="10996"/>
    <cellStyle name="Обычный 11 3 10 2 6 2" xfId="49114"/>
    <cellStyle name="Обычный 11 3 10 2 7" xfId="10997"/>
    <cellStyle name="Обычный 11 3 10 2 8" xfId="49115"/>
    <cellStyle name="Обычный 11 3 10 3" xfId="10998"/>
    <cellStyle name="Обычный 11 3 10 3 2" xfId="10999"/>
    <cellStyle name="Обычный 11 3 10 3 2 2" xfId="49116"/>
    <cellStyle name="Обычный 11 3 10 3 3" xfId="49117"/>
    <cellStyle name="Обычный 11 3 10 4" xfId="11000"/>
    <cellStyle name="Обычный 11 3 10 4 2" xfId="49118"/>
    <cellStyle name="Обычный 11 3 10 5" xfId="11001"/>
    <cellStyle name="Обычный 11 3 10 5 2" xfId="49119"/>
    <cellStyle name="Обычный 11 3 10 6" xfId="11002"/>
    <cellStyle name="Обычный 11 3 10 6 2" xfId="49120"/>
    <cellStyle name="Обычный 11 3 10 7" xfId="11003"/>
    <cellStyle name="Обычный 11 3 10 7 2" xfId="49121"/>
    <cellStyle name="Обычный 11 3 10 8" xfId="11004"/>
    <cellStyle name="Обычный 11 3 10 9" xfId="11005"/>
    <cellStyle name="Обычный 11 3 11" xfId="11006"/>
    <cellStyle name="Обычный 11 3 11 10" xfId="11007"/>
    <cellStyle name="Обычный 11 3 11 11" xfId="11008"/>
    <cellStyle name="Обычный 11 3 11 12" xfId="11009"/>
    <cellStyle name="Обычный 11 3 11 13" xfId="11010"/>
    <cellStyle name="Обычный 11 3 11 14" xfId="11011"/>
    <cellStyle name="Обычный 11 3 11 15" xfId="49122"/>
    <cellStyle name="Обычный 11 3 11 2" xfId="11012"/>
    <cellStyle name="Обычный 11 3 11 2 2" xfId="11013"/>
    <cellStyle name="Обычный 11 3 11 2 2 2" xfId="49123"/>
    <cellStyle name="Обычный 11 3 11 2 3" xfId="11014"/>
    <cellStyle name="Обычный 11 3 11 2 3 2" xfId="49124"/>
    <cellStyle name="Обычный 11 3 11 2 4" xfId="11015"/>
    <cellStyle name="Обычный 11 3 11 2 4 2" xfId="49125"/>
    <cellStyle name="Обычный 11 3 11 2 5" xfId="11016"/>
    <cellStyle name="Обычный 11 3 11 2 5 2" xfId="49126"/>
    <cellStyle name="Обычный 11 3 11 2 6" xfId="11017"/>
    <cellStyle name="Обычный 11 3 11 2 6 2" xfId="49127"/>
    <cellStyle name="Обычный 11 3 11 2 7" xfId="11018"/>
    <cellStyle name="Обычный 11 3 11 2 8" xfId="49128"/>
    <cellStyle name="Обычный 11 3 11 3" xfId="11019"/>
    <cellStyle name="Обычный 11 3 11 3 2" xfId="11020"/>
    <cellStyle name="Обычный 11 3 11 3 2 2" xfId="49129"/>
    <cellStyle name="Обычный 11 3 11 3 3" xfId="49130"/>
    <cellStyle name="Обычный 11 3 11 4" xfId="11021"/>
    <cellStyle name="Обычный 11 3 11 4 2" xfId="49131"/>
    <cellStyle name="Обычный 11 3 11 5" xfId="11022"/>
    <cellStyle name="Обычный 11 3 11 5 2" xfId="49132"/>
    <cellStyle name="Обычный 11 3 11 6" xfId="11023"/>
    <cellStyle name="Обычный 11 3 11 6 2" xfId="49133"/>
    <cellStyle name="Обычный 11 3 11 7" xfId="11024"/>
    <cellStyle name="Обычный 11 3 11 7 2" xfId="49134"/>
    <cellStyle name="Обычный 11 3 11 8" xfId="11025"/>
    <cellStyle name="Обычный 11 3 11 9" xfId="11026"/>
    <cellStyle name="Обычный 11 3 12" xfId="11027"/>
    <cellStyle name="Обычный 11 3 12 10" xfId="11028"/>
    <cellStyle name="Обычный 11 3 12 11" xfId="11029"/>
    <cellStyle name="Обычный 11 3 12 12" xfId="11030"/>
    <cellStyle name="Обычный 11 3 12 13" xfId="11031"/>
    <cellStyle name="Обычный 11 3 12 14" xfId="11032"/>
    <cellStyle name="Обычный 11 3 12 15" xfId="49135"/>
    <cellStyle name="Обычный 11 3 12 2" xfId="11033"/>
    <cellStyle name="Обычный 11 3 12 2 2" xfId="11034"/>
    <cellStyle name="Обычный 11 3 12 2 2 2" xfId="49136"/>
    <cellStyle name="Обычный 11 3 12 2 3" xfId="11035"/>
    <cellStyle name="Обычный 11 3 12 2 3 2" xfId="49137"/>
    <cellStyle name="Обычный 11 3 12 2 4" xfId="11036"/>
    <cellStyle name="Обычный 11 3 12 2 4 2" xfId="49138"/>
    <cellStyle name="Обычный 11 3 12 2 5" xfId="11037"/>
    <cellStyle name="Обычный 11 3 12 2 5 2" xfId="49139"/>
    <cellStyle name="Обычный 11 3 12 2 6" xfId="11038"/>
    <cellStyle name="Обычный 11 3 12 2 6 2" xfId="49140"/>
    <cellStyle name="Обычный 11 3 12 2 7" xfId="11039"/>
    <cellStyle name="Обычный 11 3 12 2 8" xfId="49141"/>
    <cellStyle name="Обычный 11 3 12 3" xfId="11040"/>
    <cellStyle name="Обычный 11 3 12 3 2" xfId="11041"/>
    <cellStyle name="Обычный 11 3 12 3 2 2" xfId="49142"/>
    <cellStyle name="Обычный 11 3 12 3 3" xfId="49143"/>
    <cellStyle name="Обычный 11 3 12 4" xfId="11042"/>
    <cellStyle name="Обычный 11 3 12 4 2" xfId="49144"/>
    <cellStyle name="Обычный 11 3 12 5" xfId="11043"/>
    <cellStyle name="Обычный 11 3 12 5 2" xfId="49145"/>
    <cellStyle name="Обычный 11 3 12 6" xfId="11044"/>
    <cellStyle name="Обычный 11 3 12 6 2" xfId="49146"/>
    <cellStyle name="Обычный 11 3 12 7" xfId="11045"/>
    <cellStyle name="Обычный 11 3 12 7 2" xfId="49147"/>
    <cellStyle name="Обычный 11 3 12 8" xfId="11046"/>
    <cellStyle name="Обычный 11 3 12 9" xfId="11047"/>
    <cellStyle name="Обычный 11 3 13" xfId="11048"/>
    <cellStyle name="Обычный 11 3 13 2" xfId="11049"/>
    <cellStyle name="Обычный 11 3 13 2 2" xfId="49148"/>
    <cellStyle name="Обычный 11 3 13 3" xfId="11050"/>
    <cellStyle name="Обычный 11 3 13 3 2" xfId="49149"/>
    <cellStyle name="Обычный 11 3 13 4" xfId="11051"/>
    <cellStyle name="Обычный 11 3 13 4 2" xfId="49150"/>
    <cellStyle name="Обычный 11 3 13 5" xfId="11052"/>
    <cellStyle name="Обычный 11 3 13 5 2" xfId="49151"/>
    <cellStyle name="Обычный 11 3 13 6" xfId="11053"/>
    <cellStyle name="Обычный 11 3 13 6 2" xfId="49152"/>
    <cellStyle name="Обычный 11 3 13 7" xfId="11054"/>
    <cellStyle name="Обычный 11 3 13 8" xfId="49153"/>
    <cellStyle name="Обычный 11 3 14" xfId="11055"/>
    <cellStyle name="Обычный 11 3 14 2" xfId="11056"/>
    <cellStyle name="Обычный 11 3 14 2 2" xfId="49154"/>
    <cellStyle name="Обычный 11 3 14 3" xfId="11057"/>
    <cellStyle name="Обычный 11 3 14 3 2" xfId="49155"/>
    <cellStyle name="Обычный 11 3 14 4" xfId="11058"/>
    <cellStyle name="Обычный 11 3 14 4 2" xfId="49156"/>
    <cellStyle name="Обычный 11 3 14 5" xfId="11059"/>
    <cellStyle name="Обычный 11 3 14 5 2" xfId="49157"/>
    <cellStyle name="Обычный 11 3 14 6" xfId="11060"/>
    <cellStyle name="Обычный 11 3 14 6 2" xfId="49158"/>
    <cellStyle name="Обычный 11 3 14 7" xfId="11061"/>
    <cellStyle name="Обычный 11 3 14 8" xfId="49159"/>
    <cellStyle name="Обычный 11 3 15" xfId="11062"/>
    <cellStyle name="Обычный 11 3 15 2" xfId="11063"/>
    <cellStyle name="Обычный 11 3 15 2 2" xfId="49160"/>
    <cellStyle name="Обычный 11 3 15 3" xfId="11064"/>
    <cellStyle name="Обычный 11 3 15 3 2" xfId="49161"/>
    <cellStyle name="Обычный 11 3 15 4" xfId="11065"/>
    <cellStyle name="Обычный 11 3 15 4 2" xfId="49162"/>
    <cellStyle name="Обычный 11 3 15 5" xfId="11066"/>
    <cellStyle name="Обычный 11 3 15 5 2" xfId="49163"/>
    <cellStyle name="Обычный 11 3 15 6" xfId="11067"/>
    <cellStyle name="Обычный 11 3 15 6 2" xfId="49164"/>
    <cellStyle name="Обычный 11 3 15 7" xfId="11068"/>
    <cellStyle name="Обычный 11 3 15 8" xfId="49165"/>
    <cellStyle name="Обычный 11 3 16" xfId="11069"/>
    <cellStyle name="Обычный 11 3 16 2" xfId="11070"/>
    <cellStyle name="Обычный 11 3 16 2 2" xfId="49166"/>
    <cellStyle name="Обычный 11 3 16 3" xfId="49167"/>
    <cellStyle name="Обычный 11 3 17" xfId="11071"/>
    <cellStyle name="Обычный 11 3 17 2" xfId="49168"/>
    <cellStyle name="Обычный 11 3 18" xfId="11072"/>
    <cellStyle name="Обычный 11 3 18 2" xfId="49169"/>
    <cellStyle name="Обычный 11 3 19" xfId="11073"/>
    <cellStyle name="Обычный 11 3 19 2" xfId="49170"/>
    <cellStyle name="Обычный 11 3 2" xfId="11074"/>
    <cellStyle name="Обычный 11 3 2 10" xfId="11075"/>
    <cellStyle name="Обычный 11 3 2 10 10" xfId="11076"/>
    <cellStyle name="Обычный 11 3 2 10 11" xfId="11077"/>
    <cellStyle name="Обычный 11 3 2 10 12" xfId="11078"/>
    <cellStyle name="Обычный 11 3 2 10 13" xfId="11079"/>
    <cellStyle name="Обычный 11 3 2 10 14" xfId="11080"/>
    <cellStyle name="Обычный 11 3 2 10 15" xfId="49171"/>
    <cellStyle name="Обычный 11 3 2 10 2" xfId="11081"/>
    <cellStyle name="Обычный 11 3 2 10 2 2" xfId="11082"/>
    <cellStyle name="Обычный 11 3 2 10 2 2 2" xfId="49172"/>
    <cellStyle name="Обычный 11 3 2 10 2 3" xfId="11083"/>
    <cellStyle name="Обычный 11 3 2 10 2 3 2" xfId="49173"/>
    <cellStyle name="Обычный 11 3 2 10 2 4" xfId="11084"/>
    <cellStyle name="Обычный 11 3 2 10 2 4 2" xfId="49174"/>
    <cellStyle name="Обычный 11 3 2 10 2 5" xfId="11085"/>
    <cellStyle name="Обычный 11 3 2 10 2 5 2" xfId="49175"/>
    <cellStyle name="Обычный 11 3 2 10 2 6" xfId="11086"/>
    <cellStyle name="Обычный 11 3 2 10 2 6 2" xfId="49176"/>
    <cellStyle name="Обычный 11 3 2 10 2 7" xfId="11087"/>
    <cellStyle name="Обычный 11 3 2 10 2 8" xfId="49177"/>
    <cellStyle name="Обычный 11 3 2 10 3" xfId="11088"/>
    <cellStyle name="Обычный 11 3 2 10 3 2" xfId="11089"/>
    <cellStyle name="Обычный 11 3 2 10 3 2 2" xfId="49178"/>
    <cellStyle name="Обычный 11 3 2 10 3 3" xfId="49179"/>
    <cellStyle name="Обычный 11 3 2 10 4" xfId="11090"/>
    <cellStyle name="Обычный 11 3 2 10 4 2" xfId="49180"/>
    <cellStyle name="Обычный 11 3 2 10 5" xfId="11091"/>
    <cellStyle name="Обычный 11 3 2 10 5 2" xfId="49181"/>
    <cellStyle name="Обычный 11 3 2 10 6" xfId="11092"/>
    <cellStyle name="Обычный 11 3 2 10 6 2" xfId="49182"/>
    <cellStyle name="Обычный 11 3 2 10 7" xfId="11093"/>
    <cellStyle name="Обычный 11 3 2 10 7 2" xfId="49183"/>
    <cellStyle name="Обычный 11 3 2 10 8" xfId="11094"/>
    <cellStyle name="Обычный 11 3 2 10 9" xfId="11095"/>
    <cellStyle name="Обычный 11 3 2 11" xfId="11096"/>
    <cellStyle name="Обычный 11 3 2 11 10" xfId="11097"/>
    <cellStyle name="Обычный 11 3 2 11 11" xfId="11098"/>
    <cellStyle name="Обычный 11 3 2 11 12" xfId="11099"/>
    <cellStyle name="Обычный 11 3 2 11 13" xfId="11100"/>
    <cellStyle name="Обычный 11 3 2 11 14" xfId="11101"/>
    <cellStyle name="Обычный 11 3 2 11 15" xfId="49184"/>
    <cellStyle name="Обычный 11 3 2 11 2" xfId="11102"/>
    <cellStyle name="Обычный 11 3 2 11 2 2" xfId="11103"/>
    <cellStyle name="Обычный 11 3 2 11 2 2 2" xfId="49185"/>
    <cellStyle name="Обычный 11 3 2 11 2 3" xfId="11104"/>
    <cellStyle name="Обычный 11 3 2 11 2 3 2" xfId="49186"/>
    <cellStyle name="Обычный 11 3 2 11 2 4" xfId="11105"/>
    <cellStyle name="Обычный 11 3 2 11 2 4 2" xfId="49187"/>
    <cellStyle name="Обычный 11 3 2 11 2 5" xfId="11106"/>
    <cellStyle name="Обычный 11 3 2 11 2 5 2" xfId="49188"/>
    <cellStyle name="Обычный 11 3 2 11 2 6" xfId="11107"/>
    <cellStyle name="Обычный 11 3 2 11 2 6 2" xfId="49189"/>
    <cellStyle name="Обычный 11 3 2 11 2 7" xfId="11108"/>
    <cellStyle name="Обычный 11 3 2 11 2 8" xfId="49190"/>
    <cellStyle name="Обычный 11 3 2 11 3" xfId="11109"/>
    <cellStyle name="Обычный 11 3 2 11 3 2" xfId="11110"/>
    <cellStyle name="Обычный 11 3 2 11 3 2 2" xfId="49191"/>
    <cellStyle name="Обычный 11 3 2 11 3 3" xfId="49192"/>
    <cellStyle name="Обычный 11 3 2 11 4" xfId="11111"/>
    <cellStyle name="Обычный 11 3 2 11 4 2" xfId="49193"/>
    <cellStyle name="Обычный 11 3 2 11 5" xfId="11112"/>
    <cellStyle name="Обычный 11 3 2 11 5 2" xfId="49194"/>
    <cellStyle name="Обычный 11 3 2 11 6" xfId="11113"/>
    <cellStyle name="Обычный 11 3 2 11 6 2" xfId="49195"/>
    <cellStyle name="Обычный 11 3 2 11 7" xfId="11114"/>
    <cellStyle name="Обычный 11 3 2 11 7 2" xfId="49196"/>
    <cellStyle name="Обычный 11 3 2 11 8" xfId="11115"/>
    <cellStyle name="Обычный 11 3 2 11 9" xfId="11116"/>
    <cellStyle name="Обычный 11 3 2 12" xfId="11117"/>
    <cellStyle name="Обычный 11 3 2 12 2" xfId="11118"/>
    <cellStyle name="Обычный 11 3 2 12 2 2" xfId="49197"/>
    <cellStyle name="Обычный 11 3 2 12 3" xfId="11119"/>
    <cellStyle name="Обычный 11 3 2 12 3 2" xfId="49198"/>
    <cellStyle name="Обычный 11 3 2 12 4" xfId="11120"/>
    <cellStyle name="Обычный 11 3 2 12 4 2" xfId="49199"/>
    <cellStyle name="Обычный 11 3 2 12 5" xfId="11121"/>
    <cellStyle name="Обычный 11 3 2 12 5 2" xfId="49200"/>
    <cellStyle name="Обычный 11 3 2 12 6" xfId="11122"/>
    <cellStyle name="Обычный 11 3 2 12 6 2" xfId="49201"/>
    <cellStyle name="Обычный 11 3 2 12 7" xfId="11123"/>
    <cellStyle name="Обычный 11 3 2 12 8" xfId="49202"/>
    <cellStyle name="Обычный 11 3 2 13" xfId="11124"/>
    <cellStyle name="Обычный 11 3 2 13 2" xfId="11125"/>
    <cellStyle name="Обычный 11 3 2 13 2 2" xfId="49203"/>
    <cellStyle name="Обычный 11 3 2 13 3" xfId="11126"/>
    <cellStyle name="Обычный 11 3 2 13 3 2" xfId="49204"/>
    <cellStyle name="Обычный 11 3 2 13 4" xfId="11127"/>
    <cellStyle name="Обычный 11 3 2 13 4 2" xfId="49205"/>
    <cellStyle name="Обычный 11 3 2 13 5" xfId="11128"/>
    <cellStyle name="Обычный 11 3 2 13 5 2" xfId="49206"/>
    <cellStyle name="Обычный 11 3 2 13 6" xfId="11129"/>
    <cellStyle name="Обычный 11 3 2 13 6 2" xfId="49207"/>
    <cellStyle name="Обычный 11 3 2 13 7" xfId="11130"/>
    <cellStyle name="Обычный 11 3 2 13 8" xfId="49208"/>
    <cellStyle name="Обычный 11 3 2 14" xfId="11131"/>
    <cellStyle name="Обычный 11 3 2 14 2" xfId="11132"/>
    <cellStyle name="Обычный 11 3 2 14 2 2" xfId="49209"/>
    <cellStyle name="Обычный 11 3 2 14 3" xfId="11133"/>
    <cellStyle name="Обычный 11 3 2 14 3 2" xfId="49210"/>
    <cellStyle name="Обычный 11 3 2 14 4" xfId="11134"/>
    <cellStyle name="Обычный 11 3 2 14 4 2" xfId="49211"/>
    <cellStyle name="Обычный 11 3 2 14 5" xfId="11135"/>
    <cellStyle name="Обычный 11 3 2 14 5 2" xfId="49212"/>
    <cellStyle name="Обычный 11 3 2 14 6" xfId="11136"/>
    <cellStyle name="Обычный 11 3 2 14 6 2" xfId="49213"/>
    <cellStyle name="Обычный 11 3 2 14 7" xfId="11137"/>
    <cellStyle name="Обычный 11 3 2 14 8" xfId="49214"/>
    <cellStyle name="Обычный 11 3 2 15" xfId="11138"/>
    <cellStyle name="Обычный 11 3 2 15 2" xfId="11139"/>
    <cellStyle name="Обычный 11 3 2 15 2 2" xfId="49215"/>
    <cellStyle name="Обычный 11 3 2 15 3" xfId="49216"/>
    <cellStyle name="Обычный 11 3 2 16" xfId="11140"/>
    <cellStyle name="Обычный 11 3 2 16 2" xfId="49217"/>
    <cellStyle name="Обычный 11 3 2 17" xfId="11141"/>
    <cellStyle name="Обычный 11 3 2 17 2" xfId="49218"/>
    <cellStyle name="Обычный 11 3 2 18" xfId="11142"/>
    <cellStyle name="Обычный 11 3 2 18 2" xfId="49219"/>
    <cellStyle name="Обычный 11 3 2 19" xfId="11143"/>
    <cellStyle name="Обычный 11 3 2 19 2" xfId="49220"/>
    <cellStyle name="Обычный 11 3 2 2" xfId="11144"/>
    <cellStyle name="Обычный 11 3 2 2 10" xfId="11145"/>
    <cellStyle name="Обычный 11 3 2 2 10 2" xfId="11146"/>
    <cellStyle name="Обычный 11 3 2 2 10 2 2" xfId="49221"/>
    <cellStyle name="Обычный 11 3 2 2 10 3" xfId="11147"/>
    <cellStyle name="Обычный 11 3 2 2 10 3 2" xfId="49222"/>
    <cellStyle name="Обычный 11 3 2 2 10 4" xfId="11148"/>
    <cellStyle name="Обычный 11 3 2 2 10 4 2" xfId="49223"/>
    <cellStyle name="Обычный 11 3 2 2 10 5" xfId="11149"/>
    <cellStyle name="Обычный 11 3 2 2 10 5 2" xfId="49224"/>
    <cellStyle name="Обычный 11 3 2 2 10 6" xfId="11150"/>
    <cellStyle name="Обычный 11 3 2 2 10 6 2" xfId="49225"/>
    <cellStyle name="Обычный 11 3 2 2 10 7" xfId="11151"/>
    <cellStyle name="Обычный 11 3 2 2 10 8" xfId="49226"/>
    <cellStyle name="Обычный 11 3 2 2 11" xfId="11152"/>
    <cellStyle name="Обычный 11 3 2 2 11 2" xfId="11153"/>
    <cellStyle name="Обычный 11 3 2 2 11 2 2" xfId="49227"/>
    <cellStyle name="Обычный 11 3 2 2 11 3" xfId="11154"/>
    <cellStyle name="Обычный 11 3 2 2 11 3 2" xfId="49228"/>
    <cellStyle name="Обычный 11 3 2 2 11 4" xfId="11155"/>
    <cellStyle name="Обычный 11 3 2 2 11 4 2" xfId="49229"/>
    <cellStyle name="Обычный 11 3 2 2 11 5" xfId="11156"/>
    <cellStyle name="Обычный 11 3 2 2 11 5 2" xfId="49230"/>
    <cellStyle name="Обычный 11 3 2 2 11 6" xfId="11157"/>
    <cellStyle name="Обычный 11 3 2 2 11 6 2" xfId="49231"/>
    <cellStyle name="Обычный 11 3 2 2 11 7" xfId="11158"/>
    <cellStyle name="Обычный 11 3 2 2 11 8" xfId="49232"/>
    <cellStyle name="Обычный 11 3 2 2 12" xfId="11159"/>
    <cellStyle name="Обычный 11 3 2 2 12 2" xfId="11160"/>
    <cellStyle name="Обычный 11 3 2 2 12 2 2" xfId="49233"/>
    <cellStyle name="Обычный 11 3 2 2 12 3" xfId="49234"/>
    <cellStyle name="Обычный 11 3 2 2 13" xfId="11161"/>
    <cellStyle name="Обычный 11 3 2 2 13 2" xfId="49235"/>
    <cellStyle name="Обычный 11 3 2 2 14" xfId="11162"/>
    <cellStyle name="Обычный 11 3 2 2 14 2" xfId="49236"/>
    <cellStyle name="Обычный 11 3 2 2 15" xfId="11163"/>
    <cellStyle name="Обычный 11 3 2 2 15 2" xfId="49237"/>
    <cellStyle name="Обычный 11 3 2 2 16" xfId="11164"/>
    <cellStyle name="Обычный 11 3 2 2 16 2" xfId="49238"/>
    <cellStyle name="Обычный 11 3 2 2 17" xfId="11165"/>
    <cellStyle name="Обычный 11 3 2 2 18" xfId="11166"/>
    <cellStyle name="Обычный 11 3 2 2 19" xfId="11167"/>
    <cellStyle name="Обычный 11 3 2 2 2" xfId="11168"/>
    <cellStyle name="Обычный 11 3 2 2 2 10" xfId="11169"/>
    <cellStyle name="Обычный 11 3 2 2 2 10 2" xfId="49239"/>
    <cellStyle name="Обычный 11 3 2 2 2 11" xfId="11170"/>
    <cellStyle name="Обычный 11 3 2 2 2 11 2" xfId="49240"/>
    <cellStyle name="Обычный 11 3 2 2 2 12" xfId="11171"/>
    <cellStyle name="Обычный 11 3 2 2 2 13" xfId="11172"/>
    <cellStyle name="Обычный 11 3 2 2 2 14" xfId="11173"/>
    <cellStyle name="Обычный 11 3 2 2 2 15" xfId="11174"/>
    <cellStyle name="Обычный 11 3 2 2 2 16" xfId="11175"/>
    <cellStyle name="Обычный 11 3 2 2 2 17" xfId="11176"/>
    <cellStyle name="Обычный 11 3 2 2 2 18" xfId="11177"/>
    <cellStyle name="Обычный 11 3 2 2 2 19" xfId="11178"/>
    <cellStyle name="Обычный 11 3 2 2 2 2" xfId="11179"/>
    <cellStyle name="Обычный 11 3 2 2 2 2 10" xfId="11180"/>
    <cellStyle name="Обычный 11 3 2 2 2 2 11" xfId="11181"/>
    <cellStyle name="Обычный 11 3 2 2 2 2 12" xfId="11182"/>
    <cellStyle name="Обычный 11 3 2 2 2 2 13" xfId="11183"/>
    <cellStyle name="Обычный 11 3 2 2 2 2 14" xfId="11184"/>
    <cellStyle name="Обычный 11 3 2 2 2 2 15" xfId="11185"/>
    <cellStyle name="Обычный 11 3 2 2 2 2 16" xfId="49241"/>
    <cellStyle name="Обычный 11 3 2 2 2 2 2" xfId="11186"/>
    <cellStyle name="Обычный 11 3 2 2 2 2 2 2" xfId="11187"/>
    <cellStyle name="Обычный 11 3 2 2 2 2 2 2 2" xfId="49242"/>
    <cellStyle name="Обычный 11 3 2 2 2 2 2 3" xfId="11188"/>
    <cellStyle name="Обычный 11 3 2 2 2 2 2 3 2" xfId="49243"/>
    <cellStyle name="Обычный 11 3 2 2 2 2 2 4" xfId="11189"/>
    <cellStyle name="Обычный 11 3 2 2 2 2 2 4 2" xfId="49244"/>
    <cellStyle name="Обычный 11 3 2 2 2 2 2 5" xfId="11190"/>
    <cellStyle name="Обычный 11 3 2 2 2 2 2 5 2" xfId="49245"/>
    <cellStyle name="Обычный 11 3 2 2 2 2 2 6" xfId="11191"/>
    <cellStyle name="Обычный 11 3 2 2 2 2 2 6 2" xfId="49246"/>
    <cellStyle name="Обычный 11 3 2 2 2 2 2 7" xfId="11192"/>
    <cellStyle name="Обычный 11 3 2 2 2 2 2 8" xfId="49247"/>
    <cellStyle name="Обычный 11 3 2 2 2 2 3" xfId="11193"/>
    <cellStyle name="Обычный 11 3 2 2 2 2 3 2" xfId="11194"/>
    <cellStyle name="Обычный 11 3 2 2 2 2 3 2 2" xfId="49248"/>
    <cellStyle name="Обычный 11 3 2 2 2 2 3 3" xfId="49249"/>
    <cellStyle name="Обычный 11 3 2 2 2 2 4" xfId="11195"/>
    <cellStyle name="Обычный 11 3 2 2 2 2 4 2" xfId="49250"/>
    <cellStyle name="Обычный 11 3 2 2 2 2 5" xfId="11196"/>
    <cellStyle name="Обычный 11 3 2 2 2 2 5 2" xfId="49251"/>
    <cellStyle name="Обычный 11 3 2 2 2 2 6" xfId="11197"/>
    <cellStyle name="Обычный 11 3 2 2 2 2 6 2" xfId="49252"/>
    <cellStyle name="Обычный 11 3 2 2 2 2 7" xfId="11198"/>
    <cellStyle name="Обычный 11 3 2 2 2 2 7 2" xfId="49253"/>
    <cellStyle name="Обычный 11 3 2 2 2 2 8" xfId="11199"/>
    <cellStyle name="Обычный 11 3 2 2 2 2 9" xfId="11200"/>
    <cellStyle name="Обычный 11 3 2 2 2 20" xfId="49254"/>
    <cellStyle name="Обычный 11 3 2 2 2 3" xfId="11201"/>
    <cellStyle name="Обычный 11 3 2 2 2 3 10" xfId="11202"/>
    <cellStyle name="Обычный 11 3 2 2 2 3 11" xfId="11203"/>
    <cellStyle name="Обычный 11 3 2 2 2 3 12" xfId="11204"/>
    <cellStyle name="Обычный 11 3 2 2 2 3 13" xfId="11205"/>
    <cellStyle name="Обычный 11 3 2 2 2 3 14" xfId="11206"/>
    <cellStyle name="Обычный 11 3 2 2 2 3 15" xfId="49255"/>
    <cellStyle name="Обычный 11 3 2 2 2 3 2" xfId="11207"/>
    <cellStyle name="Обычный 11 3 2 2 2 3 2 2" xfId="11208"/>
    <cellStyle name="Обычный 11 3 2 2 2 3 2 2 2" xfId="49256"/>
    <cellStyle name="Обычный 11 3 2 2 2 3 2 3" xfId="11209"/>
    <cellStyle name="Обычный 11 3 2 2 2 3 2 3 2" xfId="49257"/>
    <cellStyle name="Обычный 11 3 2 2 2 3 2 4" xfId="11210"/>
    <cellStyle name="Обычный 11 3 2 2 2 3 2 4 2" xfId="49258"/>
    <cellStyle name="Обычный 11 3 2 2 2 3 2 5" xfId="11211"/>
    <cellStyle name="Обычный 11 3 2 2 2 3 2 5 2" xfId="49259"/>
    <cellStyle name="Обычный 11 3 2 2 2 3 2 6" xfId="11212"/>
    <cellStyle name="Обычный 11 3 2 2 2 3 2 6 2" xfId="49260"/>
    <cellStyle name="Обычный 11 3 2 2 2 3 2 7" xfId="11213"/>
    <cellStyle name="Обычный 11 3 2 2 2 3 2 8" xfId="49261"/>
    <cellStyle name="Обычный 11 3 2 2 2 3 3" xfId="11214"/>
    <cellStyle name="Обычный 11 3 2 2 2 3 3 2" xfId="11215"/>
    <cellStyle name="Обычный 11 3 2 2 2 3 3 2 2" xfId="49262"/>
    <cellStyle name="Обычный 11 3 2 2 2 3 3 3" xfId="49263"/>
    <cellStyle name="Обычный 11 3 2 2 2 3 4" xfId="11216"/>
    <cellStyle name="Обычный 11 3 2 2 2 3 4 2" xfId="49264"/>
    <cellStyle name="Обычный 11 3 2 2 2 3 5" xfId="11217"/>
    <cellStyle name="Обычный 11 3 2 2 2 3 5 2" xfId="49265"/>
    <cellStyle name="Обычный 11 3 2 2 2 3 6" xfId="11218"/>
    <cellStyle name="Обычный 11 3 2 2 2 3 6 2" xfId="49266"/>
    <cellStyle name="Обычный 11 3 2 2 2 3 7" xfId="11219"/>
    <cellStyle name="Обычный 11 3 2 2 2 3 7 2" xfId="49267"/>
    <cellStyle name="Обычный 11 3 2 2 2 3 8" xfId="11220"/>
    <cellStyle name="Обычный 11 3 2 2 2 3 9" xfId="11221"/>
    <cellStyle name="Обычный 11 3 2 2 2 4" xfId="11222"/>
    <cellStyle name="Обычный 11 3 2 2 2 4 10" xfId="11223"/>
    <cellStyle name="Обычный 11 3 2 2 2 4 11" xfId="11224"/>
    <cellStyle name="Обычный 11 3 2 2 2 4 12" xfId="11225"/>
    <cellStyle name="Обычный 11 3 2 2 2 4 13" xfId="11226"/>
    <cellStyle name="Обычный 11 3 2 2 2 4 14" xfId="11227"/>
    <cellStyle name="Обычный 11 3 2 2 2 4 15" xfId="49268"/>
    <cellStyle name="Обычный 11 3 2 2 2 4 2" xfId="11228"/>
    <cellStyle name="Обычный 11 3 2 2 2 4 2 2" xfId="11229"/>
    <cellStyle name="Обычный 11 3 2 2 2 4 2 2 2" xfId="49269"/>
    <cellStyle name="Обычный 11 3 2 2 2 4 2 3" xfId="11230"/>
    <cellStyle name="Обычный 11 3 2 2 2 4 2 3 2" xfId="49270"/>
    <cellStyle name="Обычный 11 3 2 2 2 4 2 4" xfId="11231"/>
    <cellStyle name="Обычный 11 3 2 2 2 4 2 4 2" xfId="49271"/>
    <cellStyle name="Обычный 11 3 2 2 2 4 2 5" xfId="11232"/>
    <cellStyle name="Обычный 11 3 2 2 2 4 2 5 2" xfId="49272"/>
    <cellStyle name="Обычный 11 3 2 2 2 4 2 6" xfId="11233"/>
    <cellStyle name="Обычный 11 3 2 2 2 4 2 6 2" xfId="49273"/>
    <cellStyle name="Обычный 11 3 2 2 2 4 2 7" xfId="11234"/>
    <cellStyle name="Обычный 11 3 2 2 2 4 2 8" xfId="49274"/>
    <cellStyle name="Обычный 11 3 2 2 2 4 3" xfId="11235"/>
    <cellStyle name="Обычный 11 3 2 2 2 4 3 2" xfId="11236"/>
    <cellStyle name="Обычный 11 3 2 2 2 4 3 2 2" xfId="49275"/>
    <cellStyle name="Обычный 11 3 2 2 2 4 3 3" xfId="49276"/>
    <cellStyle name="Обычный 11 3 2 2 2 4 4" xfId="11237"/>
    <cellStyle name="Обычный 11 3 2 2 2 4 4 2" xfId="49277"/>
    <cellStyle name="Обычный 11 3 2 2 2 4 5" xfId="11238"/>
    <cellStyle name="Обычный 11 3 2 2 2 4 5 2" xfId="49278"/>
    <cellStyle name="Обычный 11 3 2 2 2 4 6" xfId="11239"/>
    <cellStyle name="Обычный 11 3 2 2 2 4 6 2" xfId="49279"/>
    <cellStyle name="Обычный 11 3 2 2 2 4 7" xfId="11240"/>
    <cellStyle name="Обычный 11 3 2 2 2 4 7 2" xfId="49280"/>
    <cellStyle name="Обычный 11 3 2 2 2 4 8" xfId="11241"/>
    <cellStyle name="Обычный 11 3 2 2 2 4 9" xfId="11242"/>
    <cellStyle name="Обычный 11 3 2 2 2 5" xfId="11243"/>
    <cellStyle name="Обычный 11 3 2 2 2 5 10" xfId="11244"/>
    <cellStyle name="Обычный 11 3 2 2 2 5 11" xfId="11245"/>
    <cellStyle name="Обычный 11 3 2 2 2 5 12" xfId="11246"/>
    <cellStyle name="Обычный 11 3 2 2 2 5 13" xfId="11247"/>
    <cellStyle name="Обычный 11 3 2 2 2 5 14" xfId="11248"/>
    <cellStyle name="Обычный 11 3 2 2 2 5 15" xfId="49281"/>
    <cellStyle name="Обычный 11 3 2 2 2 5 2" xfId="11249"/>
    <cellStyle name="Обычный 11 3 2 2 2 5 2 2" xfId="11250"/>
    <cellStyle name="Обычный 11 3 2 2 2 5 2 2 2" xfId="49282"/>
    <cellStyle name="Обычный 11 3 2 2 2 5 2 3" xfId="11251"/>
    <cellStyle name="Обычный 11 3 2 2 2 5 2 3 2" xfId="49283"/>
    <cellStyle name="Обычный 11 3 2 2 2 5 2 4" xfId="11252"/>
    <cellStyle name="Обычный 11 3 2 2 2 5 2 4 2" xfId="49284"/>
    <cellStyle name="Обычный 11 3 2 2 2 5 2 5" xfId="11253"/>
    <cellStyle name="Обычный 11 3 2 2 2 5 2 5 2" xfId="49285"/>
    <cellStyle name="Обычный 11 3 2 2 2 5 2 6" xfId="11254"/>
    <cellStyle name="Обычный 11 3 2 2 2 5 2 6 2" xfId="49286"/>
    <cellStyle name="Обычный 11 3 2 2 2 5 2 7" xfId="11255"/>
    <cellStyle name="Обычный 11 3 2 2 2 5 2 8" xfId="49287"/>
    <cellStyle name="Обычный 11 3 2 2 2 5 3" xfId="11256"/>
    <cellStyle name="Обычный 11 3 2 2 2 5 3 2" xfId="11257"/>
    <cellStyle name="Обычный 11 3 2 2 2 5 3 2 2" xfId="49288"/>
    <cellStyle name="Обычный 11 3 2 2 2 5 3 3" xfId="49289"/>
    <cellStyle name="Обычный 11 3 2 2 2 5 4" xfId="11258"/>
    <cellStyle name="Обычный 11 3 2 2 2 5 4 2" xfId="49290"/>
    <cellStyle name="Обычный 11 3 2 2 2 5 5" xfId="11259"/>
    <cellStyle name="Обычный 11 3 2 2 2 5 5 2" xfId="49291"/>
    <cellStyle name="Обычный 11 3 2 2 2 5 6" xfId="11260"/>
    <cellStyle name="Обычный 11 3 2 2 2 5 6 2" xfId="49292"/>
    <cellStyle name="Обычный 11 3 2 2 2 5 7" xfId="11261"/>
    <cellStyle name="Обычный 11 3 2 2 2 5 7 2" xfId="49293"/>
    <cellStyle name="Обычный 11 3 2 2 2 5 8" xfId="11262"/>
    <cellStyle name="Обычный 11 3 2 2 2 5 9" xfId="11263"/>
    <cellStyle name="Обычный 11 3 2 2 2 6" xfId="11264"/>
    <cellStyle name="Обычный 11 3 2 2 2 6 2" xfId="11265"/>
    <cellStyle name="Обычный 11 3 2 2 2 6 2 2" xfId="49294"/>
    <cellStyle name="Обычный 11 3 2 2 2 6 3" xfId="11266"/>
    <cellStyle name="Обычный 11 3 2 2 2 6 3 2" xfId="49295"/>
    <cellStyle name="Обычный 11 3 2 2 2 6 4" xfId="11267"/>
    <cellStyle name="Обычный 11 3 2 2 2 6 4 2" xfId="49296"/>
    <cellStyle name="Обычный 11 3 2 2 2 6 5" xfId="11268"/>
    <cellStyle name="Обычный 11 3 2 2 2 6 5 2" xfId="49297"/>
    <cellStyle name="Обычный 11 3 2 2 2 6 6" xfId="11269"/>
    <cellStyle name="Обычный 11 3 2 2 2 6 6 2" xfId="49298"/>
    <cellStyle name="Обычный 11 3 2 2 2 6 7" xfId="11270"/>
    <cellStyle name="Обычный 11 3 2 2 2 6 8" xfId="49299"/>
    <cellStyle name="Обычный 11 3 2 2 2 7" xfId="11271"/>
    <cellStyle name="Обычный 11 3 2 2 2 7 2" xfId="11272"/>
    <cellStyle name="Обычный 11 3 2 2 2 7 2 2" xfId="49300"/>
    <cellStyle name="Обычный 11 3 2 2 2 7 3" xfId="49301"/>
    <cellStyle name="Обычный 11 3 2 2 2 8" xfId="11273"/>
    <cellStyle name="Обычный 11 3 2 2 2 8 2" xfId="49302"/>
    <cellStyle name="Обычный 11 3 2 2 2 9" xfId="11274"/>
    <cellStyle name="Обычный 11 3 2 2 2 9 2" xfId="49303"/>
    <cellStyle name="Обычный 11 3 2 2 20" xfId="11275"/>
    <cellStyle name="Обычный 11 3 2 2 21" xfId="11276"/>
    <cellStyle name="Обычный 11 3 2 2 22" xfId="11277"/>
    <cellStyle name="Обычный 11 3 2 2 23" xfId="49304"/>
    <cellStyle name="Обычный 11 3 2 2 3" xfId="11278"/>
    <cellStyle name="Обычный 11 3 2 2 3 10" xfId="11279"/>
    <cellStyle name="Обычный 11 3 2 2 3 11" xfId="11280"/>
    <cellStyle name="Обычный 11 3 2 2 3 12" xfId="11281"/>
    <cellStyle name="Обычный 11 3 2 2 3 13" xfId="11282"/>
    <cellStyle name="Обычный 11 3 2 2 3 14" xfId="11283"/>
    <cellStyle name="Обычный 11 3 2 2 3 15" xfId="11284"/>
    <cellStyle name="Обычный 11 3 2 2 3 16" xfId="11285"/>
    <cellStyle name="Обычный 11 3 2 2 3 17" xfId="11286"/>
    <cellStyle name="Обычный 11 3 2 2 3 18" xfId="49305"/>
    <cellStyle name="Обычный 11 3 2 2 3 2" xfId="11287"/>
    <cellStyle name="Обычный 11 3 2 2 3 2 10" xfId="11288"/>
    <cellStyle name="Обычный 11 3 2 2 3 2 11" xfId="11289"/>
    <cellStyle name="Обычный 11 3 2 2 3 2 12" xfId="11290"/>
    <cellStyle name="Обычный 11 3 2 2 3 2 13" xfId="11291"/>
    <cellStyle name="Обычный 11 3 2 2 3 2 14" xfId="11292"/>
    <cellStyle name="Обычный 11 3 2 2 3 2 15" xfId="11293"/>
    <cellStyle name="Обычный 11 3 2 2 3 2 16" xfId="49306"/>
    <cellStyle name="Обычный 11 3 2 2 3 2 2" xfId="11294"/>
    <cellStyle name="Обычный 11 3 2 2 3 2 2 2" xfId="11295"/>
    <cellStyle name="Обычный 11 3 2 2 3 2 2 2 2" xfId="49307"/>
    <cellStyle name="Обычный 11 3 2 2 3 2 2 3" xfId="11296"/>
    <cellStyle name="Обычный 11 3 2 2 3 2 2 3 2" xfId="49308"/>
    <cellStyle name="Обычный 11 3 2 2 3 2 2 4" xfId="11297"/>
    <cellStyle name="Обычный 11 3 2 2 3 2 2 4 2" xfId="49309"/>
    <cellStyle name="Обычный 11 3 2 2 3 2 2 5" xfId="11298"/>
    <cellStyle name="Обычный 11 3 2 2 3 2 2 5 2" xfId="49310"/>
    <cellStyle name="Обычный 11 3 2 2 3 2 2 6" xfId="11299"/>
    <cellStyle name="Обычный 11 3 2 2 3 2 2 6 2" xfId="49311"/>
    <cellStyle name="Обычный 11 3 2 2 3 2 2 7" xfId="11300"/>
    <cellStyle name="Обычный 11 3 2 2 3 2 2 8" xfId="49312"/>
    <cellStyle name="Обычный 11 3 2 2 3 2 3" xfId="11301"/>
    <cellStyle name="Обычный 11 3 2 2 3 2 3 2" xfId="11302"/>
    <cellStyle name="Обычный 11 3 2 2 3 2 3 2 2" xfId="49313"/>
    <cellStyle name="Обычный 11 3 2 2 3 2 3 3" xfId="49314"/>
    <cellStyle name="Обычный 11 3 2 2 3 2 4" xfId="11303"/>
    <cellStyle name="Обычный 11 3 2 2 3 2 4 2" xfId="49315"/>
    <cellStyle name="Обычный 11 3 2 2 3 2 5" xfId="11304"/>
    <cellStyle name="Обычный 11 3 2 2 3 2 5 2" xfId="49316"/>
    <cellStyle name="Обычный 11 3 2 2 3 2 6" xfId="11305"/>
    <cellStyle name="Обычный 11 3 2 2 3 2 6 2" xfId="49317"/>
    <cellStyle name="Обычный 11 3 2 2 3 2 7" xfId="11306"/>
    <cellStyle name="Обычный 11 3 2 2 3 2 7 2" xfId="49318"/>
    <cellStyle name="Обычный 11 3 2 2 3 2 8" xfId="11307"/>
    <cellStyle name="Обычный 11 3 2 2 3 2 9" xfId="11308"/>
    <cellStyle name="Обычный 11 3 2 2 3 3" xfId="11309"/>
    <cellStyle name="Обычный 11 3 2 2 3 3 10" xfId="11310"/>
    <cellStyle name="Обычный 11 3 2 2 3 3 11" xfId="11311"/>
    <cellStyle name="Обычный 11 3 2 2 3 3 12" xfId="11312"/>
    <cellStyle name="Обычный 11 3 2 2 3 3 13" xfId="11313"/>
    <cellStyle name="Обычный 11 3 2 2 3 3 14" xfId="11314"/>
    <cellStyle name="Обычный 11 3 2 2 3 3 15" xfId="49319"/>
    <cellStyle name="Обычный 11 3 2 2 3 3 2" xfId="11315"/>
    <cellStyle name="Обычный 11 3 2 2 3 3 2 2" xfId="11316"/>
    <cellStyle name="Обычный 11 3 2 2 3 3 2 2 2" xfId="49320"/>
    <cellStyle name="Обычный 11 3 2 2 3 3 2 3" xfId="11317"/>
    <cellStyle name="Обычный 11 3 2 2 3 3 2 3 2" xfId="49321"/>
    <cellStyle name="Обычный 11 3 2 2 3 3 2 4" xfId="11318"/>
    <cellStyle name="Обычный 11 3 2 2 3 3 2 4 2" xfId="49322"/>
    <cellStyle name="Обычный 11 3 2 2 3 3 2 5" xfId="11319"/>
    <cellStyle name="Обычный 11 3 2 2 3 3 2 5 2" xfId="49323"/>
    <cellStyle name="Обычный 11 3 2 2 3 3 2 6" xfId="11320"/>
    <cellStyle name="Обычный 11 3 2 2 3 3 2 6 2" xfId="49324"/>
    <cellStyle name="Обычный 11 3 2 2 3 3 2 7" xfId="11321"/>
    <cellStyle name="Обычный 11 3 2 2 3 3 2 8" xfId="49325"/>
    <cellStyle name="Обычный 11 3 2 2 3 3 3" xfId="11322"/>
    <cellStyle name="Обычный 11 3 2 2 3 3 3 2" xfId="11323"/>
    <cellStyle name="Обычный 11 3 2 2 3 3 3 2 2" xfId="49326"/>
    <cellStyle name="Обычный 11 3 2 2 3 3 3 3" xfId="49327"/>
    <cellStyle name="Обычный 11 3 2 2 3 3 4" xfId="11324"/>
    <cellStyle name="Обычный 11 3 2 2 3 3 4 2" xfId="49328"/>
    <cellStyle name="Обычный 11 3 2 2 3 3 5" xfId="11325"/>
    <cellStyle name="Обычный 11 3 2 2 3 3 5 2" xfId="49329"/>
    <cellStyle name="Обычный 11 3 2 2 3 3 6" xfId="11326"/>
    <cellStyle name="Обычный 11 3 2 2 3 3 6 2" xfId="49330"/>
    <cellStyle name="Обычный 11 3 2 2 3 3 7" xfId="11327"/>
    <cellStyle name="Обычный 11 3 2 2 3 3 7 2" xfId="49331"/>
    <cellStyle name="Обычный 11 3 2 2 3 3 8" xfId="11328"/>
    <cellStyle name="Обычный 11 3 2 2 3 3 9" xfId="11329"/>
    <cellStyle name="Обычный 11 3 2 2 3 4" xfId="11330"/>
    <cellStyle name="Обычный 11 3 2 2 3 4 2" xfId="11331"/>
    <cellStyle name="Обычный 11 3 2 2 3 4 2 2" xfId="49332"/>
    <cellStyle name="Обычный 11 3 2 2 3 4 3" xfId="11332"/>
    <cellStyle name="Обычный 11 3 2 2 3 4 3 2" xfId="49333"/>
    <cellStyle name="Обычный 11 3 2 2 3 4 4" xfId="11333"/>
    <cellStyle name="Обычный 11 3 2 2 3 4 4 2" xfId="49334"/>
    <cellStyle name="Обычный 11 3 2 2 3 4 5" xfId="11334"/>
    <cellStyle name="Обычный 11 3 2 2 3 4 5 2" xfId="49335"/>
    <cellStyle name="Обычный 11 3 2 2 3 4 6" xfId="11335"/>
    <cellStyle name="Обычный 11 3 2 2 3 4 6 2" xfId="49336"/>
    <cellStyle name="Обычный 11 3 2 2 3 4 7" xfId="11336"/>
    <cellStyle name="Обычный 11 3 2 2 3 4 8" xfId="49337"/>
    <cellStyle name="Обычный 11 3 2 2 3 5" xfId="11337"/>
    <cellStyle name="Обычный 11 3 2 2 3 5 2" xfId="11338"/>
    <cellStyle name="Обычный 11 3 2 2 3 5 2 2" xfId="49338"/>
    <cellStyle name="Обычный 11 3 2 2 3 5 3" xfId="49339"/>
    <cellStyle name="Обычный 11 3 2 2 3 6" xfId="11339"/>
    <cellStyle name="Обычный 11 3 2 2 3 6 2" xfId="49340"/>
    <cellStyle name="Обычный 11 3 2 2 3 7" xfId="11340"/>
    <cellStyle name="Обычный 11 3 2 2 3 7 2" xfId="49341"/>
    <cellStyle name="Обычный 11 3 2 2 3 8" xfId="11341"/>
    <cellStyle name="Обычный 11 3 2 2 3 8 2" xfId="49342"/>
    <cellStyle name="Обычный 11 3 2 2 3 9" xfId="11342"/>
    <cellStyle name="Обычный 11 3 2 2 3 9 2" xfId="49343"/>
    <cellStyle name="Обычный 11 3 2 2 4" xfId="11343"/>
    <cellStyle name="Обычный 11 3 2 2 4 10" xfId="11344"/>
    <cellStyle name="Обычный 11 3 2 2 4 11" xfId="11345"/>
    <cellStyle name="Обычный 11 3 2 2 4 12" xfId="11346"/>
    <cellStyle name="Обычный 11 3 2 2 4 13" xfId="11347"/>
    <cellStyle name="Обычный 11 3 2 2 4 14" xfId="11348"/>
    <cellStyle name="Обычный 11 3 2 2 4 15" xfId="11349"/>
    <cellStyle name="Обычный 11 3 2 2 4 16" xfId="49344"/>
    <cellStyle name="Обычный 11 3 2 2 4 2" xfId="11350"/>
    <cellStyle name="Обычный 11 3 2 2 4 2 2" xfId="11351"/>
    <cellStyle name="Обычный 11 3 2 2 4 2 2 2" xfId="49345"/>
    <cellStyle name="Обычный 11 3 2 2 4 2 3" xfId="11352"/>
    <cellStyle name="Обычный 11 3 2 2 4 2 3 2" xfId="49346"/>
    <cellStyle name="Обычный 11 3 2 2 4 2 4" xfId="11353"/>
    <cellStyle name="Обычный 11 3 2 2 4 2 4 2" xfId="49347"/>
    <cellStyle name="Обычный 11 3 2 2 4 2 5" xfId="11354"/>
    <cellStyle name="Обычный 11 3 2 2 4 2 5 2" xfId="49348"/>
    <cellStyle name="Обычный 11 3 2 2 4 2 6" xfId="11355"/>
    <cellStyle name="Обычный 11 3 2 2 4 2 6 2" xfId="49349"/>
    <cellStyle name="Обычный 11 3 2 2 4 2 7" xfId="11356"/>
    <cellStyle name="Обычный 11 3 2 2 4 2 8" xfId="49350"/>
    <cellStyle name="Обычный 11 3 2 2 4 3" xfId="11357"/>
    <cellStyle name="Обычный 11 3 2 2 4 3 2" xfId="11358"/>
    <cellStyle name="Обычный 11 3 2 2 4 3 2 2" xfId="49351"/>
    <cellStyle name="Обычный 11 3 2 2 4 3 3" xfId="49352"/>
    <cellStyle name="Обычный 11 3 2 2 4 4" xfId="11359"/>
    <cellStyle name="Обычный 11 3 2 2 4 4 2" xfId="49353"/>
    <cellStyle name="Обычный 11 3 2 2 4 5" xfId="11360"/>
    <cellStyle name="Обычный 11 3 2 2 4 5 2" xfId="49354"/>
    <cellStyle name="Обычный 11 3 2 2 4 6" xfId="11361"/>
    <cellStyle name="Обычный 11 3 2 2 4 6 2" xfId="49355"/>
    <cellStyle name="Обычный 11 3 2 2 4 7" xfId="11362"/>
    <cellStyle name="Обычный 11 3 2 2 4 7 2" xfId="49356"/>
    <cellStyle name="Обычный 11 3 2 2 4 8" xfId="11363"/>
    <cellStyle name="Обычный 11 3 2 2 4 9" xfId="11364"/>
    <cellStyle name="Обычный 11 3 2 2 5" xfId="11365"/>
    <cellStyle name="Обычный 11 3 2 2 5 10" xfId="11366"/>
    <cellStyle name="Обычный 11 3 2 2 5 11" xfId="11367"/>
    <cellStyle name="Обычный 11 3 2 2 5 12" xfId="11368"/>
    <cellStyle name="Обычный 11 3 2 2 5 13" xfId="11369"/>
    <cellStyle name="Обычный 11 3 2 2 5 14" xfId="11370"/>
    <cellStyle name="Обычный 11 3 2 2 5 15" xfId="49357"/>
    <cellStyle name="Обычный 11 3 2 2 5 2" xfId="11371"/>
    <cellStyle name="Обычный 11 3 2 2 5 2 2" xfId="11372"/>
    <cellStyle name="Обычный 11 3 2 2 5 2 2 2" xfId="49358"/>
    <cellStyle name="Обычный 11 3 2 2 5 2 3" xfId="11373"/>
    <cellStyle name="Обычный 11 3 2 2 5 2 3 2" xfId="49359"/>
    <cellStyle name="Обычный 11 3 2 2 5 2 4" xfId="11374"/>
    <cellStyle name="Обычный 11 3 2 2 5 2 4 2" xfId="49360"/>
    <cellStyle name="Обычный 11 3 2 2 5 2 5" xfId="11375"/>
    <cellStyle name="Обычный 11 3 2 2 5 2 5 2" xfId="49361"/>
    <cellStyle name="Обычный 11 3 2 2 5 2 6" xfId="11376"/>
    <cellStyle name="Обычный 11 3 2 2 5 2 6 2" xfId="49362"/>
    <cellStyle name="Обычный 11 3 2 2 5 2 7" xfId="11377"/>
    <cellStyle name="Обычный 11 3 2 2 5 2 8" xfId="49363"/>
    <cellStyle name="Обычный 11 3 2 2 5 3" xfId="11378"/>
    <cellStyle name="Обычный 11 3 2 2 5 3 2" xfId="11379"/>
    <cellStyle name="Обычный 11 3 2 2 5 3 2 2" xfId="49364"/>
    <cellStyle name="Обычный 11 3 2 2 5 3 3" xfId="49365"/>
    <cellStyle name="Обычный 11 3 2 2 5 4" xfId="11380"/>
    <cellStyle name="Обычный 11 3 2 2 5 4 2" xfId="49366"/>
    <cellStyle name="Обычный 11 3 2 2 5 5" xfId="11381"/>
    <cellStyle name="Обычный 11 3 2 2 5 5 2" xfId="49367"/>
    <cellStyle name="Обычный 11 3 2 2 5 6" xfId="11382"/>
    <cellStyle name="Обычный 11 3 2 2 5 6 2" xfId="49368"/>
    <cellStyle name="Обычный 11 3 2 2 5 7" xfId="11383"/>
    <cellStyle name="Обычный 11 3 2 2 5 7 2" xfId="49369"/>
    <cellStyle name="Обычный 11 3 2 2 5 8" xfId="11384"/>
    <cellStyle name="Обычный 11 3 2 2 5 9" xfId="11385"/>
    <cellStyle name="Обычный 11 3 2 2 6" xfId="11386"/>
    <cellStyle name="Обычный 11 3 2 2 6 10" xfId="11387"/>
    <cellStyle name="Обычный 11 3 2 2 6 11" xfId="11388"/>
    <cellStyle name="Обычный 11 3 2 2 6 12" xfId="11389"/>
    <cellStyle name="Обычный 11 3 2 2 6 13" xfId="11390"/>
    <cellStyle name="Обычный 11 3 2 2 6 14" xfId="11391"/>
    <cellStyle name="Обычный 11 3 2 2 6 15" xfId="49370"/>
    <cellStyle name="Обычный 11 3 2 2 6 2" xfId="11392"/>
    <cellStyle name="Обычный 11 3 2 2 6 2 2" xfId="11393"/>
    <cellStyle name="Обычный 11 3 2 2 6 2 2 2" xfId="49371"/>
    <cellStyle name="Обычный 11 3 2 2 6 2 3" xfId="11394"/>
    <cellStyle name="Обычный 11 3 2 2 6 2 3 2" xfId="49372"/>
    <cellStyle name="Обычный 11 3 2 2 6 2 4" xfId="11395"/>
    <cellStyle name="Обычный 11 3 2 2 6 2 4 2" xfId="49373"/>
    <cellStyle name="Обычный 11 3 2 2 6 2 5" xfId="11396"/>
    <cellStyle name="Обычный 11 3 2 2 6 2 5 2" xfId="49374"/>
    <cellStyle name="Обычный 11 3 2 2 6 2 6" xfId="11397"/>
    <cellStyle name="Обычный 11 3 2 2 6 2 6 2" xfId="49375"/>
    <cellStyle name="Обычный 11 3 2 2 6 2 7" xfId="11398"/>
    <cellStyle name="Обычный 11 3 2 2 6 2 8" xfId="49376"/>
    <cellStyle name="Обычный 11 3 2 2 6 3" xfId="11399"/>
    <cellStyle name="Обычный 11 3 2 2 6 3 2" xfId="11400"/>
    <cellStyle name="Обычный 11 3 2 2 6 3 2 2" xfId="49377"/>
    <cellStyle name="Обычный 11 3 2 2 6 3 3" xfId="49378"/>
    <cellStyle name="Обычный 11 3 2 2 6 4" xfId="11401"/>
    <cellStyle name="Обычный 11 3 2 2 6 4 2" xfId="49379"/>
    <cellStyle name="Обычный 11 3 2 2 6 5" xfId="11402"/>
    <cellStyle name="Обычный 11 3 2 2 6 5 2" xfId="49380"/>
    <cellStyle name="Обычный 11 3 2 2 6 6" xfId="11403"/>
    <cellStyle name="Обычный 11 3 2 2 6 6 2" xfId="49381"/>
    <cellStyle name="Обычный 11 3 2 2 6 7" xfId="11404"/>
    <cellStyle name="Обычный 11 3 2 2 6 7 2" xfId="49382"/>
    <cellStyle name="Обычный 11 3 2 2 6 8" xfId="11405"/>
    <cellStyle name="Обычный 11 3 2 2 6 9" xfId="11406"/>
    <cellStyle name="Обычный 11 3 2 2 7" xfId="11407"/>
    <cellStyle name="Обычный 11 3 2 2 7 10" xfId="11408"/>
    <cellStyle name="Обычный 11 3 2 2 7 11" xfId="11409"/>
    <cellStyle name="Обычный 11 3 2 2 7 12" xfId="11410"/>
    <cellStyle name="Обычный 11 3 2 2 7 13" xfId="11411"/>
    <cellStyle name="Обычный 11 3 2 2 7 14" xfId="11412"/>
    <cellStyle name="Обычный 11 3 2 2 7 15" xfId="49383"/>
    <cellStyle name="Обычный 11 3 2 2 7 2" xfId="11413"/>
    <cellStyle name="Обычный 11 3 2 2 7 2 2" xfId="11414"/>
    <cellStyle name="Обычный 11 3 2 2 7 2 2 2" xfId="49384"/>
    <cellStyle name="Обычный 11 3 2 2 7 2 3" xfId="11415"/>
    <cellStyle name="Обычный 11 3 2 2 7 2 3 2" xfId="49385"/>
    <cellStyle name="Обычный 11 3 2 2 7 2 4" xfId="11416"/>
    <cellStyle name="Обычный 11 3 2 2 7 2 4 2" xfId="49386"/>
    <cellStyle name="Обычный 11 3 2 2 7 2 5" xfId="11417"/>
    <cellStyle name="Обычный 11 3 2 2 7 2 5 2" xfId="49387"/>
    <cellStyle name="Обычный 11 3 2 2 7 2 6" xfId="11418"/>
    <cellStyle name="Обычный 11 3 2 2 7 2 6 2" xfId="49388"/>
    <cellStyle name="Обычный 11 3 2 2 7 2 7" xfId="11419"/>
    <cellStyle name="Обычный 11 3 2 2 7 2 8" xfId="49389"/>
    <cellStyle name="Обычный 11 3 2 2 7 3" xfId="11420"/>
    <cellStyle name="Обычный 11 3 2 2 7 3 2" xfId="11421"/>
    <cellStyle name="Обычный 11 3 2 2 7 3 2 2" xfId="49390"/>
    <cellStyle name="Обычный 11 3 2 2 7 3 3" xfId="49391"/>
    <cellStyle name="Обычный 11 3 2 2 7 4" xfId="11422"/>
    <cellStyle name="Обычный 11 3 2 2 7 4 2" xfId="49392"/>
    <cellStyle name="Обычный 11 3 2 2 7 5" xfId="11423"/>
    <cellStyle name="Обычный 11 3 2 2 7 5 2" xfId="49393"/>
    <cellStyle name="Обычный 11 3 2 2 7 6" xfId="11424"/>
    <cellStyle name="Обычный 11 3 2 2 7 6 2" xfId="49394"/>
    <cellStyle name="Обычный 11 3 2 2 7 7" xfId="11425"/>
    <cellStyle name="Обычный 11 3 2 2 7 7 2" xfId="49395"/>
    <cellStyle name="Обычный 11 3 2 2 7 8" xfId="11426"/>
    <cellStyle name="Обычный 11 3 2 2 7 9" xfId="11427"/>
    <cellStyle name="Обычный 11 3 2 2 8" xfId="11428"/>
    <cellStyle name="Обычный 11 3 2 2 8 10" xfId="11429"/>
    <cellStyle name="Обычный 11 3 2 2 8 11" xfId="11430"/>
    <cellStyle name="Обычный 11 3 2 2 8 12" xfId="11431"/>
    <cellStyle name="Обычный 11 3 2 2 8 13" xfId="11432"/>
    <cellStyle name="Обычный 11 3 2 2 8 14" xfId="11433"/>
    <cellStyle name="Обычный 11 3 2 2 8 15" xfId="49396"/>
    <cellStyle name="Обычный 11 3 2 2 8 2" xfId="11434"/>
    <cellStyle name="Обычный 11 3 2 2 8 2 2" xfId="11435"/>
    <cellStyle name="Обычный 11 3 2 2 8 2 2 2" xfId="49397"/>
    <cellStyle name="Обычный 11 3 2 2 8 2 3" xfId="11436"/>
    <cellStyle name="Обычный 11 3 2 2 8 2 3 2" xfId="49398"/>
    <cellStyle name="Обычный 11 3 2 2 8 2 4" xfId="11437"/>
    <cellStyle name="Обычный 11 3 2 2 8 2 4 2" xfId="49399"/>
    <cellStyle name="Обычный 11 3 2 2 8 2 5" xfId="11438"/>
    <cellStyle name="Обычный 11 3 2 2 8 2 5 2" xfId="49400"/>
    <cellStyle name="Обычный 11 3 2 2 8 2 6" xfId="11439"/>
    <cellStyle name="Обычный 11 3 2 2 8 2 6 2" xfId="49401"/>
    <cellStyle name="Обычный 11 3 2 2 8 2 7" xfId="11440"/>
    <cellStyle name="Обычный 11 3 2 2 8 2 8" xfId="49402"/>
    <cellStyle name="Обычный 11 3 2 2 8 3" xfId="11441"/>
    <cellStyle name="Обычный 11 3 2 2 8 3 2" xfId="11442"/>
    <cellStyle name="Обычный 11 3 2 2 8 3 2 2" xfId="49403"/>
    <cellStyle name="Обычный 11 3 2 2 8 3 3" xfId="49404"/>
    <cellStyle name="Обычный 11 3 2 2 8 4" xfId="11443"/>
    <cellStyle name="Обычный 11 3 2 2 8 4 2" xfId="49405"/>
    <cellStyle name="Обычный 11 3 2 2 8 5" xfId="11444"/>
    <cellStyle name="Обычный 11 3 2 2 8 5 2" xfId="49406"/>
    <cellStyle name="Обычный 11 3 2 2 8 6" xfId="11445"/>
    <cellStyle name="Обычный 11 3 2 2 8 6 2" xfId="49407"/>
    <cellStyle name="Обычный 11 3 2 2 8 7" xfId="11446"/>
    <cellStyle name="Обычный 11 3 2 2 8 7 2" xfId="49408"/>
    <cellStyle name="Обычный 11 3 2 2 8 8" xfId="11447"/>
    <cellStyle name="Обычный 11 3 2 2 8 9" xfId="11448"/>
    <cellStyle name="Обычный 11 3 2 2 9" xfId="11449"/>
    <cellStyle name="Обычный 11 3 2 2 9 2" xfId="11450"/>
    <cellStyle name="Обычный 11 3 2 2 9 2 2" xfId="49409"/>
    <cellStyle name="Обычный 11 3 2 2 9 3" xfId="11451"/>
    <cellStyle name="Обычный 11 3 2 2 9 3 2" xfId="49410"/>
    <cellStyle name="Обычный 11 3 2 2 9 4" xfId="11452"/>
    <cellStyle name="Обычный 11 3 2 2 9 4 2" xfId="49411"/>
    <cellStyle name="Обычный 11 3 2 2 9 5" xfId="11453"/>
    <cellStyle name="Обычный 11 3 2 2 9 5 2" xfId="49412"/>
    <cellStyle name="Обычный 11 3 2 2 9 6" xfId="11454"/>
    <cellStyle name="Обычный 11 3 2 2 9 6 2" xfId="49413"/>
    <cellStyle name="Обычный 11 3 2 2 9 7" xfId="11455"/>
    <cellStyle name="Обычный 11 3 2 2 9 8" xfId="49414"/>
    <cellStyle name="Обычный 11 3 2 20" xfId="11456"/>
    <cellStyle name="Обычный 11 3 2 20 2" xfId="49415"/>
    <cellStyle name="Обычный 11 3 2 21" xfId="11457"/>
    <cellStyle name="Обычный 11 3 2 22" xfId="11458"/>
    <cellStyle name="Обычный 11 3 2 23" xfId="11459"/>
    <cellStyle name="Обычный 11 3 2 24" xfId="11460"/>
    <cellStyle name="Обычный 11 3 2 25" xfId="11461"/>
    <cellStyle name="Обычный 11 3 2 26" xfId="49416"/>
    <cellStyle name="Обычный 11 3 2 3" xfId="11462"/>
    <cellStyle name="Обычный 11 3 2 3 10" xfId="11463"/>
    <cellStyle name="Обычный 11 3 2 3 11" xfId="11464"/>
    <cellStyle name="Обычный 11 3 2 3 12" xfId="11465"/>
    <cellStyle name="Обычный 11 3 2 3 13" xfId="11466"/>
    <cellStyle name="Обычный 11 3 2 3 14" xfId="11467"/>
    <cellStyle name="Обычный 11 3 2 3 15" xfId="11468"/>
    <cellStyle name="Обычный 11 3 2 3 16" xfId="11469"/>
    <cellStyle name="Обычный 11 3 2 3 17" xfId="11470"/>
    <cellStyle name="Обычный 11 3 2 3 18" xfId="11471"/>
    <cellStyle name="Обычный 11 3 2 3 19" xfId="11472"/>
    <cellStyle name="Обычный 11 3 2 3 2" xfId="11473"/>
    <cellStyle name="Обычный 11 3 2 3 2 10" xfId="11474"/>
    <cellStyle name="Обычный 11 3 2 3 2 11" xfId="11475"/>
    <cellStyle name="Обычный 11 3 2 3 2 12" xfId="11476"/>
    <cellStyle name="Обычный 11 3 2 3 2 13" xfId="11477"/>
    <cellStyle name="Обычный 11 3 2 3 2 14" xfId="11478"/>
    <cellStyle name="Обычный 11 3 2 3 2 15" xfId="11479"/>
    <cellStyle name="Обычный 11 3 2 3 2 16" xfId="11480"/>
    <cellStyle name="Обычный 11 3 2 3 2 17" xfId="11481"/>
    <cellStyle name="Обычный 11 3 2 3 2 18" xfId="49417"/>
    <cellStyle name="Обычный 11 3 2 3 2 2" xfId="11482"/>
    <cellStyle name="Обычный 11 3 2 3 2 2 10" xfId="11483"/>
    <cellStyle name="Обычный 11 3 2 3 2 2 11" xfId="11484"/>
    <cellStyle name="Обычный 11 3 2 3 2 2 12" xfId="11485"/>
    <cellStyle name="Обычный 11 3 2 3 2 2 13" xfId="11486"/>
    <cellStyle name="Обычный 11 3 2 3 2 2 14" xfId="11487"/>
    <cellStyle name="Обычный 11 3 2 3 2 2 15" xfId="11488"/>
    <cellStyle name="Обычный 11 3 2 3 2 2 16" xfId="49418"/>
    <cellStyle name="Обычный 11 3 2 3 2 2 2" xfId="11489"/>
    <cellStyle name="Обычный 11 3 2 3 2 2 2 2" xfId="11490"/>
    <cellStyle name="Обычный 11 3 2 3 2 2 2 2 2" xfId="49419"/>
    <cellStyle name="Обычный 11 3 2 3 2 2 2 3" xfId="11491"/>
    <cellStyle name="Обычный 11 3 2 3 2 2 2 3 2" xfId="49420"/>
    <cellStyle name="Обычный 11 3 2 3 2 2 2 4" xfId="11492"/>
    <cellStyle name="Обычный 11 3 2 3 2 2 2 4 2" xfId="49421"/>
    <cellStyle name="Обычный 11 3 2 3 2 2 2 5" xfId="11493"/>
    <cellStyle name="Обычный 11 3 2 3 2 2 2 5 2" xfId="49422"/>
    <cellStyle name="Обычный 11 3 2 3 2 2 2 6" xfId="11494"/>
    <cellStyle name="Обычный 11 3 2 3 2 2 2 6 2" xfId="49423"/>
    <cellStyle name="Обычный 11 3 2 3 2 2 2 7" xfId="11495"/>
    <cellStyle name="Обычный 11 3 2 3 2 2 2 8" xfId="49424"/>
    <cellStyle name="Обычный 11 3 2 3 2 2 3" xfId="11496"/>
    <cellStyle name="Обычный 11 3 2 3 2 2 3 2" xfId="11497"/>
    <cellStyle name="Обычный 11 3 2 3 2 2 3 2 2" xfId="49425"/>
    <cellStyle name="Обычный 11 3 2 3 2 2 3 3" xfId="49426"/>
    <cellStyle name="Обычный 11 3 2 3 2 2 4" xfId="11498"/>
    <cellStyle name="Обычный 11 3 2 3 2 2 4 2" xfId="49427"/>
    <cellStyle name="Обычный 11 3 2 3 2 2 5" xfId="11499"/>
    <cellStyle name="Обычный 11 3 2 3 2 2 5 2" xfId="49428"/>
    <cellStyle name="Обычный 11 3 2 3 2 2 6" xfId="11500"/>
    <cellStyle name="Обычный 11 3 2 3 2 2 6 2" xfId="49429"/>
    <cellStyle name="Обычный 11 3 2 3 2 2 7" xfId="11501"/>
    <cellStyle name="Обычный 11 3 2 3 2 2 7 2" xfId="49430"/>
    <cellStyle name="Обычный 11 3 2 3 2 2 8" xfId="11502"/>
    <cellStyle name="Обычный 11 3 2 3 2 2 9" xfId="11503"/>
    <cellStyle name="Обычный 11 3 2 3 2 3" xfId="11504"/>
    <cellStyle name="Обычный 11 3 2 3 2 3 10" xfId="11505"/>
    <cellStyle name="Обычный 11 3 2 3 2 3 11" xfId="11506"/>
    <cellStyle name="Обычный 11 3 2 3 2 3 12" xfId="11507"/>
    <cellStyle name="Обычный 11 3 2 3 2 3 13" xfId="11508"/>
    <cellStyle name="Обычный 11 3 2 3 2 3 14" xfId="11509"/>
    <cellStyle name="Обычный 11 3 2 3 2 3 15" xfId="49431"/>
    <cellStyle name="Обычный 11 3 2 3 2 3 2" xfId="11510"/>
    <cellStyle name="Обычный 11 3 2 3 2 3 2 2" xfId="11511"/>
    <cellStyle name="Обычный 11 3 2 3 2 3 2 2 2" xfId="49432"/>
    <cellStyle name="Обычный 11 3 2 3 2 3 2 3" xfId="11512"/>
    <cellStyle name="Обычный 11 3 2 3 2 3 2 3 2" xfId="49433"/>
    <cellStyle name="Обычный 11 3 2 3 2 3 2 4" xfId="11513"/>
    <cellStyle name="Обычный 11 3 2 3 2 3 2 4 2" xfId="49434"/>
    <cellStyle name="Обычный 11 3 2 3 2 3 2 5" xfId="11514"/>
    <cellStyle name="Обычный 11 3 2 3 2 3 2 5 2" xfId="49435"/>
    <cellStyle name="Обычный 11 3 2 3 2 3 2 6" xfId="11515"/>
    <cellStyle name="Обычный 11 3 2 3 2 3 2 6 2" xfId="49436"/>
    <cellStyle name="Обычный 11 3 2 3 2 3 2 7" xfId="11516"/>
    <cellStyle name="Обычный 11 3 2 3 2 3 2 8" xfId="49437"/>
    <cellStyle name="Обычный 11 3 2 3 2 3 3" xfId="11517"/>
    <cellStyle name="Обычный 11 3 2 3 2 3 3 2" xfId="11518"/>
    <cellStyle name="Обычный 11 3 2 3 2 3 3 2 2" xfId="49438"/>
    <cellStyle name="Обычный 11 3 2 3 2 3 3 3" xfId="49439"/>
    <cellStyle name="Обычный 11 3 2 3 2 3 4" xfId="11519"/>
    <cellStyle name="Обычный 11 3 2 3 2 3 4 2" xfId="49440"/>
    <cellStyle name="Обычный 11 3 2 3 2 3 5" xfId="11520"/>
    <cellStyle name="Обычный 11 3 2 3 2 3 5 2" xfId="49441"/>
    <cellStyle name="Обычный 11 3 2 3 2 3 6" xfId="11521"/>
    <cellStyle name="Обычный 11 3 2 3 2 3 6 2" xfId="49442"/>
    <cellStyle name="Обычный 11 3 2 3 2 3 7" xfId="11522"/>
    <cellStyle name="Обычный 11 3 2 3 2 3 7 2" xfId="49443"/>
    <cellStyle name="Обычный 11 3 2 3 2 3 8" xfId="11523"/>
    <cellStyle name="Обычный 11 3 2 3 2 3 9" xfId="11524"/>
    <cellStyle name="Обычный 11 3 2 3 2 4" xfId="11525"/>
    <cellStyle name="Обычный 11 3 2 3 2 4 2" xfId="11526"/>
    <cellStyle name="Обычный 11 3 2 3 2 4 2 2" xfId="49444"/>
    <cellStyle name="Обычный 11 3 2 3 2 4 3" xfId="11527"/>
    <cellStyle name="Обычный 11 3 2 3 2 4 3 2" xfId="49445"/>
    <cellStyle name="Обычный 11 3 2 3 2 4 4" xfId="11528"/>
    <cellStyle name="Обычный 11 3 2 3 2 4 4 2" xfId="49446"/>
    <cellStyle name="Обычный 11 3 2 3 2 4 5" xfId="11529"/>
    <cellStyle name="Обычный 11 3 2 3 2 4 5 2" xfId="49447"/>
    <cellStyle name="Обычный 11 3 2 3 2 4 6" xfId="11530"/>
    <cellStyle name="Обычный 11 3 2 3 2 4 6 2" xfId="49448"/>
    <cellStyle name="Обычный 11 3 2 3 2 4 7" xfId="11531"/>
    <cellStyle name="Обычный 11 3 2 3 2 4 8" xfId="49449"/>
    <cellStyle name="Обычный 11 3 2 3 2 5" xfId="11532"/>
    <cellStyle name="Обычный 11 3 2 3 2 5 2" xfId="11533"/>
    <cellStyle name="Обычный 11 3 2 3 2 5 2 2" xfId="49450"/>
    <cellStyle name="Обычный 11 3 2 3 2 5 3" xfId="49451"/>
    <cellStyle name="Обычный 11 3 2 3 2 6" xfId="11534"/>
    <cellStyle name="Обычный 11 3 2 3 2 6 2" xfId="49452"/>
    <cellStyle name="Обычный 11 3 2 3 2 7" xfId="11535"/>
    <cellStyle name="Обычный 11 3 2 3 2 7 2" xfId="49453"/>
    <cellStyle name="Обычный 11 3 2 3 2 8" xfId="11536"/>
    <cellStyle name="Обычный 11 3 2 3 2 8 2" xfId="49454"/>
    <cellStyle name="Обычный 11 3 2 3 2 9" xfId="11537"/>
    <cellStyle name="Обычный 11 3 2 3 2 9 2" xfId="49455"/>
    <cellStyle name="Обычный 11 3 2 3 20" xfId="11538"/>
    <cellStyle name="Обычный 11 3 2 3 21" xfId="49456"/>
    <cellStyle name="Обычный 11 3 2 3 3" xfId="11539"/>
    <cellStyle name="Обычный 11 3 2 3 3 10" xfId="11540"/>
    <cellStyle name="Обычный 11 3 2 3 3 11" xfId="11541"/>
    <cellStyle name="Обычный 11 3 2 3 3 12" xfId="11542"/>
    <cellStyle name="Обычный 11 3 2 3 3 13" xfId="11543"/>
    <cellStyle name="Обычный 11 3 2 3 3 14" xfId="11544"/>
    <cellStyle name="Обычный 11 3 2 3 3 15" xfId="11545"/>
    <cellStyle name="Обычный 11 3 2 3 3 16" xfId="11546"/>
    <cellStyle name="Обычный 11 3 2 3 3 17" xfId="11547"/>
    <cellStyle name="Обычный 11 3 2 3 3 18" xfId="49457"/>
    <cellStyle name="Обычный 11 3 2 3 3 2" xfId="11548"/>
    <cellStyle name="Обычный 11 3 2 3 3 2 10" xfId="11549"/>
    <cellStyle name="Обычный 11 3 2 3 3 2 11" xfId="11550"/>
    <cellStyle name="Обычный 11 3 2 3 3 2 12" xfId="11551"/>
    <cellStyle name="Обычный 11 3 2 3 3 2 13" xfId="11552"/>
    <cellStyle name="Обычный 11 3 2 3 3 2 14" xfId="11553"/>
    <cellStyle name="Обычный 11 3 2 3 3 2 15" xfId="11554"/>
    <cellStyle name="Обычный 11 3 2 3 3 2 16" xfId="49458"/>
    <cellStyle name="Обычный 11 3 2 3 3 2 2" xfId="11555"/>
    <cellStyle name="Обычный 11 3 2 3 3 2 2 2" xfId="11556"/>
    <cellStyle name="Обычный 11 3 2 3 3 2 2 2 2" xfId="49459"/>
    <cellStyle name="Обычный 11 3 2 3 3 2 2 3" xfId="11557"/>
    <cellStyle name="Обычный 11 3 2 3 3 2 2 3 2" xfId="49460"/>
    <cellStyle name="Обычный 11 3 2 3 3 2 2 4" xfId="11558"/>
    <cellStyle name="Обычный 11 3 2 3 3 2 2 4 2" xfId="49461"/>
    <cellStyle name="Обычный 11 3 2 3 3 2 2 5" xfId="11559"/>
    <cellStyle name="Обычный 11 3 2 3 3 2 2 5 2" xfId="49462"/>
    <cellStyle name="Обычный 11 3 2 3 3 2 2 6" xfId="11560"/>
    <cellStyle name="Обычный 11 3 2 3 3 2 2 6 2" xfId="49463"/>
    <cellStyle name="Обычный 11 3 2 3 3 2 2 7" xfId="11561"/>
    <cellStyle name="Обычный 11 3 2 3 3 2 2 8" xfId="49464"/>
    <cellStyle name="Обычный 11 3 2 3 3 2 3" xfId="11562"/>
    <cellStyle name="Обычный 11 3 2 3 3 2 3 2" xfId="11563"/>
    <cellStyle name="Обычный 11 3 2 3 3 2 3 2 2" xfId="49465"/>
    <cellStyle name="Обычный 11 3 2 3 3 2 3 3" xfId="49466"/>
    <cellStyle name="Обычный 11 3 2 3 3 2 4" xfId="11564"/>
    <cellStyle name="Обычный 11 3 2 3 3 2 4 2" xfId="49467"/>
    <cellStyle name="Обычный 11 3 2 3 3 2 5" xfId="11565"/>
    <cellStyle name="Обычный 11 3 2 3 3 2 5 2" xfId="49468"/>
    <cellStyle name="Обычный 11 3 2 3 3 2 6" xfId="11566"/>
    <cellStyle name="Обычный 11 3 2 3 3 2 6 2" xfId="49469"/>
    <cellStyle name="Обычный 11 3 2 3 3 2 7" xfId="11567"/>
    <cellStyle name="Обычный 11 3 2 3 3 2 7 2" xfId="49470"/>
    <cellStyle name="Обычный 11 3 2 3 3 2 8" xfId="11568"/>
    <cellStyle name="Обычный 11 3 2 3 3 2 9" xfId="11569"/>
    <cellStyle name="Обычный 11 3 2 3 3 3" xfId="11570"/>
    <cellStyle name="Обычный 11 3 2 3 3 3 10" xfId="11571"/>
    <cellStyle name="Обычный 11 3 2 3 3 3 11" xfId="11572"/>
    <cellStyle name="Обычный 11 3 2 3 3 3 12" xfId="11573"/>
    <cellStyle name="Обычный 11 3 2 3 3 3 13" xfId="11574"/>
    <cellStyle name="Обычный 11 3 2 3 3 3 14" xfId="11575"/>
    <cellStyle name="Обычный 11 3 2 3 3 3 15" xfId="49471"/>
    <cellStyle name="Обычный 11 3 2 3 3 3 2" xfId="11576"/>
    <cellStyle name="Обычный 11 3 2 3 3 3 2 2" xfId="11577"/>
    <cellStyle name="Обычный 11 3 2 3 3 3 2 2 2" xfId="49472"/>
    <cellStyle name="Обычный 11 3 2 3 3 3 2 3" xfId="11578"/>
    <cellStyle name="Обычный 11 3 2 3 3 3 2 3 2" xfId="49473"/>
    <cellStyle name="Обычный 11 3 2 3 3 3 2 4" xfId="11579"/>
    <cellStyle name="Обычный 11 3 2 3 3 3 2 4 2" xfId="49474"/>
    <cellStyle name="Обычный 11 3 2 3 3 3 2 5" xfId="11580"/>
    <cellStyle name="Обычный 11 3 2 3 3 3 2 5 2" xfId="49475"/>
    <cellStyle name="Обычный 11 3 2 3 3 3 2 6" xfId="11581"/>
    <cellStyle name="Обычный 11 3 2 3 3 3 2 6 2" xfId="49476"/>
    <cellStyle name="Обычный 11 3 2 3 3 3 2 7" xfId="11582"/>
    <cellStyle name="Обычный 11 3 2 3 3 3 2 8" xfId="49477"/>
    <cellStyle name="Обычный 11 3 2 3 3 3 3" xfId="11583"/>
    <cellStyle name="Обычный 11 3 2 3 3 3 3 2" xfId="11584"/>
    <cellStyle name="Обычный 11 3 2 3 3 3 3 2 2" xfId="49478"/>
    <cellStyle name="Обычный 11 3 2 3 3 3 3 3" xfId="49479"/>
    <cellStyle name="Обычный 11 3 2 3 3 3 4" xfId="11585"/>
    <cellStyle name="Обычный 11 3 2 3 3 3 4 2" xfId="49480"/>
    <cellStyle name="Обычный 11 3 2 3 3 3 5" xfId="11586"/>
    <cellStyle name="Обычный 11 3 2 3 3 3 5 2" xfId="49481"/>
    <cellStyle name="Обычный 11 3 2 3 3 3 6" xfId="11587"/>
    <cellStyle name="Обычный 11 3 2 3 3 3 6 2" xfId="49482"/>
    <cellStyle name="Обычный 11 3 2 3 3 3 7" xfId="11588"/>
    <cellStyle name="Обычный 11 3 2 3 3 3 7 2" xfId="49483"/>
    <cellStyle name="Обычный 11 3 2 3 3 3 8" xfId="11589"/>
    <cellStyle name="Обычный 11 3 2 3 3 3 9" xfId="11590"/>
    <cellStyle name="Обычный 11 3 2 3 3 4" xfId="11591"/>
    <cellStyle name="Обычный 11 3 2 3 3 4 2" xfId="11592"/>
    <cellStyle name="Обычный 11 3 2 3 3 4 2 2" xfId="49484"/>
    <cellStyle name="Обычный 11 3 2 3 3 4 3" xfId="11593"/>
    <cellStyle name="Обычный 11 3 2 3 3 4 3 2" xfId="49485"/>
    <cellStyle name="Обычный 11 3 2 3 3 4 4" xfId="11594"/>
    <cellStyle name="Обычный 11 3 2 3 3 4 4 2" xfId="49486"/>
    <cellStyle name="Обычный 11 3 2 3 3 4 5" xfId="11595"/>
    <cellStyle name="Обычный 11 3 2 3 3 4 5 2" xfId="49487"/>
    <cellStyle name="Обычный 11 3 2 3 3 4 6" xfId="11596"/>
    <cellStyle name="Обычный 11 3 2 3 3 4 6 2" xfId="49488"/>
    <cellStyle name="Обычный 11 3 2 3 3 4 7" xfId="11597"/>
    <cellStyle name="Обычный 11 3 2 3 3 4 8" xfId="49489"/>
    <cellStyle name="Обычный 11 3 2 3 3 5" xfId="11598"/>
    <cellStyle name="Обычный 11 3 2 3 3 5 2" xfId="11599"/>
    <cellStyle name="Обычный 11 3 2 3 3 5 2 2" xfId="49490"/>
    <cellStyle name="Обычный 11 3 2 3 3 5 3" xfId="49491"/>
    <cellStyle name="Обычный 11 3 2 3 3 6" xfId="11600"/>
    <cellStyle name="Обычный 11 3 2 3 3 6 2" xfId="49492"/>
    <cellStyle name="Обычный 11 3 2 3 3 7" xfId="11601"/>
    <cellStyle name="Обычный 11 3 2 3 3 7 2" xfId="49493"/>
    <cellStyle name="Обычный 11 3 2 3 3 8" xfId="11602"/>
    <cellStyle name="Обычный 11 3 2 3 3 8 2" xfId="49494"/>
    <cellStyle name="Обычный 11 3 2 3 3 9" xfId="11603"/>
    <cellStyle name="Обычный 11 3 2 3 3 9 2" xfId="49495"/>
    <cellStyle name="Обычный 11 3 2 3 4" xfId="11604"/>
    <cellStyle name="Обычный 11 3 2 3 4 2" xfId="11605"/>
    <cellStyle name="Обычный 11 3 2 3 4 3" xfId="11606"/>
    <cellStyle name="Обычный 11 3 2 3 5" xfId="11607"/>
    <cellStyle name="Обычный 11 3 2 3 5 10" xfId="11608"/>
    <cellStyle name="Обычный 11 3 2 3 5 11" xfId="11609"/>
    <cellStyle name="Обычный 11 3 2 3 5 12" xfId="11610"/>
    <cellStyle name="Обычный 11 3 2 3 5 13" xfId="11611"/>
    <cellStyle name="Обычный 11 3 2 3 5 14" xfId="11612"/>
    <cellStyle name="Обычный 11 3 2 3 5 15" xfId="49496"/>
    <cellStyle name="Обычный 11 3 2 3 5 2" xfId="11613"/>
    <cellStyle name="Обычный 11 3 2 3 5 2 2" xfId="11614"/>
    <cellStyle name="Обычный 11 3 2 3 5 2 2 2" xfId="49497"/>
    <cellStyle name="Обычный 11 3 2 3 5 2 3" xfId="11615"/>
    <cellStyle name="Обычный 11 3 2 3 5 2 3 2" xfId="49498"/>
    <cellStyle name="Обычный 11 3 2 3 5 2 4" xfId="11616"/>
    <cellStyle name="Обычный 11 3 2 3 5 2 4 2" xfId="49499"/>
    <cellStyle name="Обычный 11 3 2 3 5 2 5" xfId="11617"/>
    <cellStyle name="Обычный 11 3 2 3 5 2 5 2" xfId="49500"/>
    <cellStyle name="Обычный 11 3 2 3 5 2 6" xfId="11618"/>
    <cellStyle name="Обычный 11 3 2 3 5 2 6 2" xfId="49501"/>
    <cellStyle name="Обычный 11 3 2 3 5 2 7" xfId="11619"/>
    <cellStyle name="Обычный 11 3 2 3 5 2 8" xfId="49502"/>
    <cellStyle name="Обычный 11 3 2 3 5 3" xfId="11620"/>
    <cellStyle name="Обычный 11 3 2 3 5 3 2" xfId="11621"/>
    <cellStyle name="Обычный 11 3 2 3 5 3 2 2" xfId="49503"/>
    <cellStyle name="Обычный 11 3 2 3 5 3 3" xfId="49504"/>
    <cellStyle name="Обычный 11 3 2 3 5 4" xfId="11622"/>
    <cellStyle name="Обычный 11 3 2 3 5 4 2" xfId="49505"/>
    <cellStyle name="Обычный 11 3 2 3 5 5" xfId="11623"/>
    <cellStyle name="Обычный 11 3 2 3 5 5 2" xfId="49506"/>
    <cellStyle name="Обычный 11 3 2 3 5 6" xfId="11624"/>
    <cellStyle name="Обычный 11 3 2 3 5 6 2" xfId="49507"/>
    <cellStyle name="Обычный 11 3 2 3 5 7" xfId="11625"/>
    <cellStyle name="Обычный 11 3 2 3 5 7 2" xfId="49508"/>
    <cellStyle name="Обычный 11 3 2 3 5 8" xfId="11626"/>
    <cellStyle name="Обычный 11 3 2 3 5 9" xfId="11627"/>
    <cellStyle name="Обычный 11 3 2 3 6" xfId="11628"/>
    <cellStyle name="Обычный 11 3 2 3 6 10" xfId="11629"/>
    <cellStyle name="Обычный 11 3 2 3 6 11" xfId="11630"/>
    <cellStyle name="Обычный 11 3 2 3 6 12" xfId="11631"/>
    <cellStyle name="Обычный 11 3 2 3 6 13" xfId="11632"/>
    <cellStyle name="Обычный 11 3 2 3 6 14" xfId="11633"/>
    <cellStyle name="Обычный 11 3 2 3 6 15" xfId="49509"/>
    <cellStyle name="Обычный 11 3 2 3 6 2" xfId="11634"/>
    <cellStyle name="Обычный 11 3 2 3 6 2 2" xfId="11635"/>
    <cellStyle name="Обычный 11 3 2 3 6 2 2 2" xfId="49510"/>
    <cellStyle name="Обычный 11 3 2 3 6 2 3" xfId="11636"/>
    <cellStyle name="Обычный 11 3 2 3 6 2 3 2" xfId="49511"/>
    <cellStyle name="Обычный 11 3 2 3 6 2 4" xfId="11637"/>
    <cellStyle name="Обычный 11 3 2 3 6 2 4 2" xfId="49512"/>
    <cellStyle name="Обычный 11 3 2 3 6 2 5" xfId="11638"/>
    <cellStyle name="Обычный 11 3 2 3 6 2 5 2" xfId="49513"/>
    <cellStyle name="Обычный 11 3 2 3 6 2 6" xfId="11639"/>
    <cellStyle name="Обычный 11 3 2 3 6 2 6 2" xfId="49514"/>
    <cellStyle name="Обычный 11 3 2 3 6 2 7" xfId="11640"/>
    <cellStyle name="Обычный 11 3 2 3 6 2 8" xfId="49515"/>
    <cellStyle name="Обычный 11 3 2 3 6 3" xfId="11641"/>
    <cellStyle name="Обычный 11 3 2 3 6 3 2" xfId="11642"/>
    <cellStyle name="Обычный 11 3 2 3 6 3 2 2" xfId="49516"/>
    <cellStyle name="Обычный 11 3 2 3 6 3 3" xfId="49517"/>
    <cellStyle name="Обычный 11 3 2 3 6 4" xfId="11643"/>
    <cellStyle name="Обычный 11 3 2 3 6 4 2" xfId="49518"/>
    <cellStyle name="Обычный 11 3 2 3 6 5" xfId="11644"/>
    <cellStyle name="Обычный 11 3 2 3 6 5 2" xfId="49519"/>
    <cellStyle name="Обычный 11 3 2 3 6 6" xfId="11645"/>
    <cellStyle name="Обычный 11 3 2 3 6 6 2" xfId="49520"/>
    <cellStyle name="Обычный 11 3 2 3 6 7" xfId="11646"/>
    <cellStyle name="Обычный 11 3 2 3 6 7 2" xfId="49521"/>
    <cellStyle name="Обычный 11 3 2 3 6 8" xfId="11647"/>
    <cellStyle name="Обычный 11 3 2 3 6 9" xfId="11648"/>
    <cellStyle name="Обычный 11 3 2 3 7" xfId="11649"/>
    <cellStyle name="Обычный 11 3 2 3 7 2" xfId="11650"/>
    <cellStyle name="Обычный 11 3 2 3 7 2 2" xfId="49522"/>
    <cellStyle name="Обычный 11 3 2 3 7 3" xfId="11651"/>
    <cellStyle name="Обычный 11 3 2 3 7 3 2" xfId="49523"/>
    <cellStyle name="Обычный 11 3 2 3 7 4" xfId="11652"/>
    <cellStyle name="Обычный 11 3 2 3 7 4 2" xfId="49524"/>
    <cellStyle name="Обычный 11 3 2 3 7 5" xfId="11653"/>
    <cellStyle name="Обычный 11 3 2 3 7 5 2" xfId="49525"/>
    <cellStyle name="Обычный 11 3 2 3 7 6" xfId="11654"/>
    <cellStyle name="Обычный 11 3 2 3 7 6 2" xfId="49526"/>
    <cellStyle name="Обычный 11 3 2 3 7 7" xfId="11655"/>
    <cellStyle name="Обычный 11 3 2 3 7 8" xfId="49527"/>
    <cellStyle name="Обычный 11 3 2 3 8" xfId="11656"/>
    <cellStyle name="Обычный 11 3 2 3 8 2" xfId="11657"/>
    <cellStyle name="Обычный 11 3 2 3 8 2 2" xfId="49528"/>
    <cellStyle name="Обычный 11 3 2 3 8 3" xfId="49529"/>
    <cellStyle name="Обычный 11 3 2 3 9" xfId="11658"/>
    <cellStyle name="Обычный 11 3 2 3 9 2" xfId="49530"/>
    <cellStyle name="Обычный 11 3 2 4" xfId="11659"/>
    <cellStyle name="Обычный 11 3 2 4 10" xfId="11660"/>
    <cellStyle name="Обычный 11 3 2 4 10 2" xfId="49531"/>
    <cellStyle name="Обычный 11 3 2 4 11" xfId="11661"/>
    <cellStyle name="Обычный 11 3 2 4 11 2" xfId="49532"/>
    <cellStyle name="Обычный 11 3 2 4 12" xfId="11662"/>
    <cellStyle name="Обычный 11 3 2 4 13" xfId="11663"/>
    <cellStyle name="Обычный 11 3 2 4 14" xfId="11664"/>
    <cellStyle name="Обычный 11 3 2 4 15" xfId="11665"/>
    <cellStyle name="Обычный 11 3 2 4 16" xfId="11666"/>
    <cellStyle name="Обычный 11 3 2 4 17" xfId="11667"/>
    <cellStyle name="Обычный 11 3 2 4 18" xfId="11668"/>
    <cellStyle name="Обычный 11 3 2 4 19" xfId="11669"/>
    <cellStyle name="Обычный 11 3 2 4 2" xfId="11670"/>
    <cellStyle name="Обычный 11 3 2 4 2 10" xfId="11671"/>
    <cellStyle name="Обычный 11 3 2 4 2 11" xfId="11672"/>
    <cellStyle name="Обычный 11 3 2 4 2 12" xfId="11673"/>
    <cellStyle name="Обычный 11 3 2 4 2 13" xfId="11674"/>
    <cellStyle name="Обычный 11 3 2 4 2 14" xfId="11675"/>
    <cellStyle name="Обычный 11 3 2 4 2 15" xfId="11676"/>
    <cellStyle name="Обычный 11 3 2 4 2 16" xfId="11677"/>
    <cellStyle name="Обычный 11 3 2 4 2 17" xfId="11678"/>
    <cellStyle name="Обычный 11 3 2 4 2 18" xfId="49533"/>
    <cellStyle name="Обычный 11 3 2 4 2 2" xfId="11679"/>
    <cellStyle name="Обычный 11 3 2 4 2 2 10" xfId="11680"/>
    <cellStyle name="Обычный 11 3 2 4 2 2 11" xfId="11681"/>
    <cellStyle name="Обычный 11 3 2 4 2 2 12" xfId="11682"/>
    <cellStyle name="Обычный 11 3 2 4 2 2 13" xfId="11683"/>
    <cellStyle name="Обычный 11 3 2 4 2 2 14" xfId="11684"/>
    <cellStyle name="Обычный 11 3 2 4 2 2 15" xfId="11685"/>
    <cellStyle name="Обычный 11 3 2 4 2 2 16" xfId="49534"/>
    <cellStyle name="Обычный 11 3 2 4 2 2 2" xfId="11686"/>
    <cellStyle name="Обычный 11 3 2 4 2 2 2 2" xfId="11687"/>
    <cellStyle name="Обычный 11 3 2 4 2 2 2 2 2" xfId="49535"/>
    <cellStyle name="Обычный 11 3 2 4 2 2 2 3" xfId="11688"/>
    <cellStyle name="Обычный 11 3 2 4 2 2 2 3 2" xfId="49536"/>
    <cellStyle name="Обычный 11 3 2 4 2 2 2 4" xfId="11689"/>
    <cellStyle name="Обычный 11 3 2 4 2 2 2 4 2" xfId="49537"/>
    <cellStyle name="Обычный 11 3 2 4 2 2 2 5" xfId="11690"/>
    <cellStyle name="Обычный 11 3 2 4 2 2 2 5 2" xfId="49538"/>
    <cellStyle name="Обычный 11 3 2 4 2 2 2 6" xfId="11691"/>
    <cellStyle name="Обычный 11 3 2 4 2 2 2 6 2" xfId="49539"/>
    <cellStyle name="Обычный 11 3 2 4 2 2 2 7" xfId="11692"/>
    <cellStyle name="Обычный 11 3 2 4 2 2 2 8" xfId="49540"/>
    <cellStyle name="Обычный 11 3 2 4 2 2 3" xfId="11693"/>
    <cellStyle name="Обычный 11 3 2 4 2 2 3 2" xfId="11694"/>
    <cellStyle name="Обычный 11 3 2 4 2 2 3 2 2" xfId="49541"/>
    <cellStyle name="Обычный 11 3 2 4 2 2 3 3" xfId="49542"/>
    <cellStyle name="Обычный 11 3 2 4 2 2 4" xfId="11695"/>
    <cellStyle name="Обычный 11 3 2 4 2 2 4 2" xfId="49543"/>
    <cellStyle name="Обычный 11 3 2 4 2 2 5" xfId="11696"/>
    <cellStyle name="Обычный 11 3 2 4 2 2 5 2" xfId="49544"/>
    <cellStyle name="Обычный 11 3 2 4 2 2 6" xfId="11697"/>
    <cellStyle name="Обычный 11 3 2 4 2 2 6 2" xfId="49545"/>
    <cellStyle name="Обычный 11 3 2 4 2 2 7" xfId="11698"/>
    <cellStyle name="Обычный 11 3 2 4 2 2 7 2" xfId="49546"/>
    <cellStyle name="Обычный 11 3 2 4 2 2 8" xfId="11699"/>
    <cellStyle name="Обычный 11 3 2 4 2 2 9" xfId="11700"/>
    <cellStyle name="Обычный 11 3 2 4 2 3" xfId="11701"/>
    <cellStyle name="Обычный 11 3 2 4 2 3 10" xfId="11702"/>
    <cellStyle name="Обычный 11 3 2 4 2 3 11" xfId="11703"/>
    <cellStyle name="Обычный 11 3 2 4 2 3 12" xfId="11704"/>
    <cellStyle name="Обычный 11 3 2 4 2 3 13" xfId="11705"/>
    <cellStyle name="Обычный 11 3 2 4 2 3 14" xfId="11706"/>
    <cellStyle name="Обычный 11 3 2 4 2 3 15" xfId="49547"/>
    <cellStyle name="Обычный 11 3 2 4 2 3 2" xfId="11707"/>
    <cellStyle name="Обычный 11 3 2 4 2 3 2 2" xfId="11708"/>
    <cellStyle name="Обычный 11 3 2 4 2 3 2 2 2" xfId="49548"/>
    <cellStyle name="Обычный 11 3 2 4 2 3 2 3" xfId="11709"/>
    <cellStyle name="Обычный 11 3 2 4 2 3 2 3 2" xfId="49549"/>
    <cellStyle name="Обычный 11 3 2 4 2 3 2 4" xfId="11710"/>
    <cellStyle name="Обычный 11 3 2 4 2 3 2 4 2" xfId="49550"/>
    <cellStyle name="Обычный 11 3 2 4 2 3 2 5" xfId="11711"/>
    <cellStyle name="Обычный 11 3 2 4 2 3 2 5 2" xfId="49551"/>
    <cellStyle name="Обычный 11 3 2 4 2 3 2 6" xfId="11712"/>
    <cellStyle name="Обычный 11 3 2 4 2 3 2 6 2" xfId="49552"/>
    <cellStyle name="Обычный 11 3 2 4 2 3 2 7" xfId="11713"/>
    <cellStyle name="Обычный 11 3 2 4 2 3 2 8" xfId="49553"/>
    <cellStyle name="Обычный 11 3 2 4 2 3 3" xfId="11714"/>
    <cellStyle name="Обычный 11 3 2 4 2 3 3 2" xfId="11715"/>
    <cellStyle name="Обычный 11 3 2 4 2 3 3 2 2" xfId="49554"/>
    <cellStyle name="Обычный 11 3 2 4 2 3 3 3" xfId="49555"/>
    <cellStyle name="Обычный 11 3 2 4 2 3 4" xfId="11716"/>
    <cellStyle name="Обычный 11 3 2 4 2 3 4 2" xfId="49556"/>
    <cellStyle name="Обычный 11 3 2 4 2 3 5" xfId="11717"/>
    <cellStyle name="Обычный 11 3 2 4 2 3 5 2" xfId="49557"/>
    <cellStyle name="Обычный 11 3 2 4 2 3 6" xfId="11718"/>
    <cellStyle name="Обычный 11 3 2 4 2 3 6 2" xfId="49558"/>
    <cellStyle name="Обычный 11 3 2 4 2 3 7" xfId="11719"/>
    <cellStyle name="Обычный 11 3 2 4 2 3 7 2" xfId="49559"/>
    <cellStyle name="Обычный 11 3 2 4 2 3 8" xfId="11720"/>
    <cellStyle name="Обычный 11 3 2 4 2 3 9" xfId="11721"/>
    <cellStyle name="Обычный 11 3 2 4 2 4" xfId="11722"/>
    <cellStyle name="Обычный 11 3 2 4 2 4 2" xfId="11723"/>
    <cellStyle name="Обычный 11 3 2 4 2 4 2 2" xfId="49560"/>
    <cellStyle name="Обычный 11 3 2 4 2 4 3" xfId="11724"/>
    <cellStyle name="Обычный 11 3 2 4 2 4 3 2" xfId="49561"/>
    <cellStyle name="Обычный 11 3 2 4 2 4 4" xfId="11725"/>
    <cellStyle name="Обычный 11 3 2 4 2 4 4 2" xfId="49562"/>
    <cellStyle name="Обычный 11 3 2 4 2 4 5" xfId="11726"/>
    <cellStyle name="Обычный 11 3 2 4 2 4 5 2" xfId="49563"/>
    <cellStyle name="Обычный 11 3 2 4 2 4 6" xfId="11727"/>
    <cellStyle name="Обычный 11 3 2 4 2 4 6 2" xfId="49564"/>
    <cellStyle name="Обычный 11 3 2 4 2 4 7" xfId="11728"/>
    <cellStyle name="Обычный 11 3 2 4 2 4 8" xfId="49565"/>
    <cellStyle name="Обычный 11 3 2 4 2 5" xfId="11729"/>
    <cellStyle name="Обычный 11 3 2 4 2 5 2" xfId="11730"/>
    <cellStyle name="Обычный 11 3 2 4 2 5 2 2" xfId="49566"/>
    <cellStyle name="Обычный 11 3 2 4 2 5 3" xfId="49567"/>
    <cellStyle name="Обычный 11 3 2 4 2 6" xfId="11731"/>
    <cellStyle name="Обычный 11 3 2 4 2 6 2" xfId="49568"/>
    <cellStyle name="Обычный 11 3 2 4 2 7" xfId="11732"/>
    <cellStyle name="Обычный 11 3 2 4 2 7 2" xfId="49569"/>
    <cellStyle name="Обычный 11 3 2 4 2 8" xfId="11733"/>
    <cellStyle name="Обычный 11 3 2 4 2 8 2" xfId="49570"/>
    <cellStyle name="Обычный 11 3 2 4 2 9" xfId="11734"/>
    <cellStyle name="Обычный 11 3 2 4 2 9 2" xfId="49571"/>
    <cellStyle name="Обычный 11 3 2 4 20" xfId="49572"/>
    <cellStyle name="Обычный 11 3 2 4 3" xfId="11735"/>
    <cellStyle name="Обычный 11 3 2 4 3 10" xfId="11736"/>
    <cellStyle name="Обычный 11 3 2 4 3 11" xfId="11737"/>
    <cellStyle name="Обычный 11 3 2 4 3 12" xfId="11738"/>
    <cellStyle name="Обычный 11 3 2 4 3 13" xfId="11739"/>
    <cellStyle name="Обычный 11 3 2 4 3 14" xfId="11740"/>
    <cellStyle name="Обычный 11 3 2 4 3 15" xfId="11741"/>
    <cellStyle name="Обычный 11 3 2 4 3 16" xfId="11742"/>
    <cellStyle name="Обычный 11 3 2 4 3 17" xfId="11743"/>
    <cellStyle name="Обычный 11 3 2 4 3 18" xfId="49573"/>
    <cellStyle name="Обычный 11 3 2 4 3 2" xfId="11744"/>
    <cellStyle name="Обычный 11 3 2 4 3 2 10" xfId="11745"/>
    <cellStyle name="Обычный 11 3 2 4 3 2 11" xfId="11746"/>
    <cellStyle name="Обычный 11 3 2 4 3 2 12" xfId="11747"/>
    <cellStyle name="Обычный 11 3 2 4 3 2 13" xfId="11748"/>
    <cellStyle name="Обычный 11 3 2 4 3 2 14" xfId="11749"/>
    <cellStyle name="Обычный 11 3 2 4 3 2 15" xfId="11750"/>
    <cellStyle name="Обычный 11 3 2 4 3 2 16" xfId="49574"/>
    <cellStyle name="Обычный 11 3 2 4 3 2 2" xfId="11751"/>
    <cellStyle name="Обычный 11 3 2 4 3 2 2 2" xfId="11752"/>
    <cellStyle name="Обычный 11 3 2 4 3 2 2 2 2" xfId="49575"/>
    <cellStyle name="Обычный 11 3 2 4 3 2 2 3" xfId="11753"/>
    <cellStyle name="Обычный 11 3 2 4 3 2 2 3 2" xfId="49576"/>
    <cellStyle name="Обычный 11 3 2 4 3 2 2 4" xfId="11754"/>
    <cellStyle name="Обычный 11 3 2 4 3 2 2 4 2" xfId="49577"/>
    <cellStyle name="Обычный 11 3 2 4 3 2 2 5" xfId="11755"/>
    <cellStyle name="Обычный 11 3 2 4 3 2 2 5 2" xfId="49578"/>
    <cellStyle name="Обычный 11 3 2 4 3 2 2 6" xfId="11756"/>
    <cellStyle name="Обычный 11 3 2 4 3 2 2 6 2" xfId="49579"/>
    <cellStyle name="Обычный 11 3 2 4 3 2 2 7" xfId="11757"/>
    <cellStyle name="Обычный 11 3 2 4 3 2 2 8" xfId="49580"/>
    <cellStyle name="Обычный 11 3 2 4 3 2 3" xfId="11758"/>
    <cellStyle name="Обычный 11 3 2 4 3 2 3 2" xfId="11759"/>
    <cellStyle name="Обычный 11 3 2 4 3 2 3 2 2" xfId="49581"/>
    <cellStyle name="Обычный 11 3 2 4 3 2 3 3" xfId="49582"/>
    <cellStyle name="Обычный 11 3 2 4 3 2 4" xfId="11760"/>
    <cellStyle name="Обычный 11 3 2 4 3 2 4 2" xfId="49583"/>
    <cellStyle name="Обычный 11 3 2 4 3 2 5" xfId="11761"/>
    <cellStyle name="Обычный 11 3 2 4 3 2 5 2" xfId="49584"/>
    <cellStyle name="Обычный 11 3 2 4 3 2 6" xfId="11762"/>
    <cellStyle name="Обычный 11 3 2 4 3 2 6 2" xfId="49585"/>
    <cellStyle name="Обычный 11 3 2 4 3 2 7" xfId="11763"/>
    <cellStyle name="Обычный 11 3 2 4 3 2 7 2" xfId="49586"/>
    <cellStyle name="Обычный 11 3 2 4 3 2 8" xfId="11764"/>
    <cellStyle name="Обычный 11 3 2 4 3 2 9" xfId="11765"/>
    <cellStyle name="Обычный 11 3 2 4 3 3" xfId="11766"/>
    <cellStyle name="Обычный 11 3 2 4 3 3 10" xfId="11767"/>
    <cellStyle name="Обычный 11 3 2 4 3 3 11" xfId="11768"/>
    <cellStyle name="Обычный 11 3 2 4 3 3 12" xfId="11769"/>
    <cellStyle name="Обычный 11 3 2 4 3 3 13" xfId="11770"/>
    <cellStyle name="Обычный 11 3 2 4 3 3 14" xfId="11771"/>
    <cellStyle name="Обычный 11 3 2 4 3 3 15" xfId="49587"/>
    <cellStyle name="Обычный 11 3 2 4 3 3 2" xfId="11772"/>
    <cellStyle name="Обычный 11 3 2 4 3 3 2 2" xfId="11773"/>
    <cellStyle name="Обычный 11 3 2 4 3 3 2 2 2" xfId="49588"/>
    <cellStyle name="Обычный 11 3 2 4 3 3 2 3" xfId="11774"/>
    <cellStyle name="Обычный 11 3 2 4 3 3 2 3 2" xfId="49589"/>
    <cellStyle name="Обычный 11 3 2 4 3 3 2 4" xfId="11775"/>
    <cellStyle name="Обычный 11 3 2 4 3 3 2 4 2" xfId="49590"/>
    <cellStyle name="Обычный 11 3 2 4 3 3 2 5" xfId="11776"/>
    <cellStyle name="Обычный 11 3 2 4 3 3 2 5 2" xfId="49591"/>
    <cellStyle name="Обычный 11 3 2 4 3 3 2 6" xfId="11777"/>
    <cellStyle name="Обычный 11 3 2 4 3 3 2 6 2" xfId="49592"/>
    <cellStyle name="Обычный 11 3 2 4 3 3 2 7" xfId="11778"/>
    <cellStyle name="Обычный 11 3 2 4 3 3 2 8" xfId="49593"/>
    <cellStyle name="Обычный 11 3 2 4 3 3 3" xfId="11779"/>
    <cellStyle name="Обычный 11 3 2 4 3 3 3 2" xfId="11780"/>
    <cellStyle name="Обычный 11 3 2 4 3 3 3 2 2" xfId="49594"/>
    <cellStyle name="Обычный 11 3 2 4 3 3 3 3" xfId="49595"/>
    <cellStyle name="Обычный 11 3 2 4 3 3 4" xfId="11781"/>
    <cellStyle name="Обычный 11 3 2 4 3 3 4 2" xfId="49596"/>
    <cellStyle name="Обычный 11 3 2 4 3 3 5" xfId="11782"/>
    <cellStyle name="Обычный 11 3 2 4 3 3 5 2" xfId="49597"/>
    <cellStyle name="Обычный 11 3 2 4 3 3 6" xfId="11783"/>
    <cellStyle name="Обычный 11 3 2 4 3 3 6 2" xfId="49598"/>
    <cellStyle name="Обычный 11 3 2 4 3 3 7" xfId="11784"/>
    <cellStyle name="Обычный 11 3 2 4 3 3 7 2" xfId="49599"/>
    <cellStyle name="Обычный 11 3 2 4 3 3 8" xfId="11785"/>
    <cellStyle name="Обычный 11 3 2 4 3 3 9" xfId="11786"/>
    <cellStyle name="Обычный 11 3 2 4 3 4" xfId="11787"/>
    <cellStyle name="Обычный 11 3 2 4 3 4 2" xfId="11788"/>
    <cellStyle name="Обычный 11 3 2 4 3 4 2 2" xfId="49600"/>
    <cellStyle name="Обычный 11 3 2 4 3 4 3" xfId="11789"/>
    <cellStyle name="Обычный 11 3 2 4 3 4 3 2" xfId="49601"/>
    <cellStyle name="Обычный 11 3 2 4 3 4 4" xfId="11790"/>
    <cellStyle name="Обычный 11 3 2 4 3 4 4 2" xfId="49602"/>
    <cellStyle name="Обычный 11 3 2 4 3 4 5" xfId="11791"/>
    <cellStyle name="Обычный 11 3 2 4 3 4 5 2" xfId="49603"/>
    <cellStyle name="Обычный 11 3 2 4 3 4 6" xfId="11792"/>
    <cellStyle name="Обычный 11 3 2 4 3 4 6 2" xfId="49604"/>
    <cellStyle name="Обычный 11 3 2 4 3 4 7" xfId="11793"/>
    <cellStyle name="Обычный 11 3 2 4 3 4 8" xfId="49605"/>
    <cellStyle name="Обычный 11 3 2 4 3 5" xfId="11794"/>
    <cellStyle name="Обычный 11 3 2 4 3 5 2" xfId="11795"/>
    <cellStyle name="Обычный 11 3 2 4 3 5 2 2" xfId="49606"/>
    <cellStyle name="Обычный 11 3 2 4 3 5 3" xfId="49607"/>
    <cellStyle name="Обычный 11 3 2 4 3 6" xfId="11796"/>
    <cellStyle name="Обычный 11 3 2 4 3 6 2" xfId="49608"/>
    <cellStyle name="Обычный 11 3 2 4 3 7" xfId="11797"/>
    <cellStyle name="Обычный 11 3 2 4 3 7 2" xfId="49609"/>
    <cellStyle name="Обычный 11 3 2 4 3 8" xfId="11798"/>
    <cellStyle name="Обычный 11 3 2 4 3 8 2" xfId="49610"/>
    <cellStyle name="Обычный 11 3 2 4 3 9" xfId="11799"/>
    <cellStyle name="Обычный 11 3 2 4 3 9 2" xfId="49611"/>
    <cellStyle name="Обычный 11 3 2 4 4" xfId="11800"/>
    <cellStyle name="Обычный 11 3 2 4 4 10" xfId="11801"/>
    <cellStyle name="Обычный 11 3 2 4 4 11" xfId="11802"/>
    <cellStyle name="Обычный 11 3 2 4 4 12" xfId="11803"/>
    <cellStyle name="Обычный 11 3 2 4 4 13" xfId="11804"/>
    <cellStyle name="Обычный 11 3 2 4 4 14" xfId="11805"/>
    <cellStyle name="Обычный 11 3 2 4 4 15" xfId="11806"/>
    <cellStyle name="Обычный 11 3 2 4 4 16" xfId="49612"/>
    <cellStyle name="Обычный 11 3 2 4 4 2" xfId="11807"/>
    <cellStyle name="Обычный 11 3 2 4 4 2 2" xfId="11808"/>
    <cellStyle name="Обычный 11 3 2 4 4 2 2 2" xfId="49613"/>
    <cellStyle name="Обычный 11 3 2 4 4 2 3" xfId="11809"/>
    <cellStyle name="Обычный 11 3 2 4 4 2 3 2" xfId="49614"/>
    <cellStyle name="Обычный 11 3 2 4 4 2 4" xfId="11810"/>
    <cellStyle name="Обычный 11 3 2 4 4 2 4 2" xfId="49615"/>
    <cellStyle name="Обычный 11 3 2 4 4 2 5" xfId="11811"/>
    <cellStyle name="Обычный 11 3 2 4 4 2 5 2" xfId="49616"/>
    <cellStyle name="Обычный 11 3 2 4 4 2 6" xfId="11812"/>
    <cellStyle name="Обычный 11 3 2 4 4 2 6 2" xfId="49617"/>
    <cellStyle name="Обычный 11 3 2 4 4 2 7" xfId="11813"/>
    <cellStyle name="Обычный 11 3 2 4 4 2 8" xfId="49618"/>
    <cellStyle name="Обычный 11 3 2 4 4 3" xfId="11814"/>
    <cellStyle name="Обычный 11 3 2 4 4 3 2" xfId="11815"/>
    <cellStyle name="Обычный 11 3 2 4 4 3 2 2" xfId="49619"/>
    <cellStyle name="Обычный 11 3 2 4 4 3 3" xfId="49620"/>
    <cellStyle name="Обычный 11 3 2 4 4 4" xfId="11816"/>
    <cellStyle name="Обычный 11 3 2 4 4 4 2" xfId="49621"/>
    <cellStyle name="Обычный 11 3 2 4 4 5" xfId="11817"/>
    <cellStyle name="Обычный 11 3 2 4 4 5 2" xfId="49622"/>
    <cellStyle name="Обычный 11 3 2 4 4 6" xfId="11818"/>
    <cellStyle name="Обычный 11 3 2 4 4 6 2" xfId="49623"/>
    <cellStyle name="Обычный 11 3 2 4 4 7" xfId="11819"/>
    <cellStyle name="Обычный 11 3 2 4 4 7 2" xfId="49624"/>
    <cellStyle name="Обычный 11 3 2 4 4 8" xfId="11820"/>
    <cellStyle name="Обычный 11 3 2 4 4 9" xfId="11821"/>
    <cellStyle name="Обычный 11 3 2 4 5" xfId="11822"/>
    <cellStyle name="Обычный 11 3 2 4 5 10" xfId="11823"/>
    <cellStyle name="Обычный 11 3 2 4 5 11" xfId="11824"/>
    <cellStyle name="Обычный 11 3 2 4 5 12" xfId="11825"/>
    <cellStyle name="Обычный 11 3 2 4 5 13" xfId="11826"/>
    <cellStyle name="Обычный 11 3 2 4 5 14" xfId="11827"/>
    <cellStyle name="Обычный 11 3 2 4 5 15" xfId="49625"/>
    <cellStyle name="Обычный 11 3 2 4 5 2" xfId="11828"/>
    <cellStyle name="Обычный 11 3 2 4 5 2 2" xfId="11829"/>
    <cellStyle name="Обычный 11 3 2 4 5 2 2 2" xfId="49626"/>
    <cellStyle name="Обычный 11 3 2 4 5 2 3" xfId="11830"/>
    <cellStyle name="Обычный 11 3 2 4 5 2 3 2" xfId="49627"/>
    <cellStyle name="Обычный 11 3 2 4 5 2 4" xfId="11831"/>
    <cellStyle name="Обычный 11 3 2 4 5 2 4 2" xfId="49628"/>
    <cellStyle name="Обычный 11 3 2 4 5 2 5" xfId="11832"/>
    <cellStyle name="Обычный 11 3 2 4 5 2 5 2" xfId="49629"/>
    <cellStyle name="Обычный 11 3 2 4 5 2 6" xfId="11833"/>
    <cellStyle name="Обычный 11 3 2 4 5 2 6 2" xfId="49630"/>
    <cellStyle name="Обычный 11 3 2 4 5 2 7" xfId="11834"/>
    <cellStyle name="Обычный 11 3 2 4 5 2 8" xfId="49631"/>
    <cellStyle name="Обычный 11 3 2 4 5 3" xfId="11835"/>
    <cellStyle name="Обычный 11 3 2 4 5 3 2" xfId="11836"/>
    <cellStyle name="Обычный 11 3 2 4 5 3 2 2" xfId="49632"/>
    <cellStyle name="Обычный 11 3 2 4 5 3 3" xfId="49633"/>
    <cellStyle name="Обычный 11 3 2 4 5 4" xfId="11837"/>
    <cellStyle name="Обычный 11 3 2 4 5 4 2" xfId="49634"/>
    <cellStyle name="Обычный 11 3 2 4 5 5" xfId="11838"/>
    <cellStyle name="Обычный 11 3 2 4 5 5 2" xfId="49635"/>
    <cellStyle name="Обычный 11 3 2 4 5 6" xfId="11839"/>
    <cellStyle name="Обычный 11 3 2 4 5 6 2" xfId="49636"/>
    <cellStyle name="Обычный 11 3 2 4 5 7" xfId="11840"/>
    <cellStyle name="Обычный 11 3 2 4 5 7 2" xfId="49637"/>
    <cellStyle name="Обычный 11 3 2 4 5 8" xfId="11841"/>
    <cellStyle name="Обычный 11 3 2 4 5 9" xfId="11842"/>
    <cellStyle name="Обычный 11 3 2 4 6" xfId="11843"/>
    <cellStyle name="Обычный 11 3 2 4 6 2" xfId="11844"/>
    <cellStyle name="Обычный 11 3 2 4 6 2 2" xfId="49638"/>
    <cellStyle name="Обычный 11 3 2 4 6 3" xfId="11845"/>
    <cellStyle name="Обычный 11 3 2 4 6 3 2" xfId="49639"/>
    <cellStyle name="Обычный 11 3 2 4 6 4" xfId="11846"/>
    <cellStyle name="Обычный 11 3 2 4 6 4 2" xfId="49640"/>
    <cellStyle name="Обычный 11 3 2 4 6 5" xfId="11847"/>
    <cellStyle name="Обычный 11 3 2 4 6 5 2" xfId="49641"/>
    <cellStyle name="Обычный 11 3 2 4 6 6" xfId="11848"/>
    <cellStyle name="Обычный 11 3 2 4 6 6 2" xfId="49642"/>
    <cellStyle name="Обычный 11 3 2 4 6 7" xfId="11849"/>
    <cellStyle name="Обычный 11 3 2 4 6 8" xfId="49643"/>
    <cellStyle name="Обычный 11 3 2 4 7" xfId="11850"/>
    <cellStyle name="Обычный 11 3 2 4 7 2" xfId="11851"/>
    <cellStyle name="Обычный 11 3 2 4 7 2 2" xfId="49644"/>
    <cellStyle name="Обычный 11 3 2 4 7 3" xfId="49645"/>
    <cellStyle name="Обычный 11 3 2 4 8" xfId="11852"/>
    <cellStyle name="Обычный 11 3 2 4 8 2" xfId="49646"/>
    <cellStyle name="Обычный 11 3 2 4 9" xfId="11853"/>
    <cellStyle name="Обычный 11 3 2 4 9 2" xfId="49647"/>
    <cellStyle name="Обычный 11 3 2 5" xfId="11854"/>
    <cellStyle name="Обычный 11 3 2 5 10" xfId="11855"/>
    <cellStyle name="Обычный 11 3 2 5 11" xfId="11856"/>
    <cellStyle name="Обычный 11 3 2 5 12" xfId="11857"/>
    <cellStyle name="Обычный 11 3 2 5 13" xfId="11858"/>
    <cellStyle name="Обычный 11 3 2 5 14" xfId="11859"/>
    <cellStyle name="Обычный 11 3 2 5 15" xfId="11860"/>
    <cellStyle name="Обычный 11 3 2 5 16" xfId="11861"/>
    <cellStyle name="Обычный 11 3 2 5 17" xfId="11862"/>
    <cellStyle name="Обычный 11 3 2 5 18" xfId="49648"/>
    <cellStyle name="Обычный 11 3 2 5 2" xfId="11863"/>
    <cellStyle name="Обычный 11 3 2 5 2 10" xfId="11864"/>
    <cellStyle name="Обычный 11 3 2 5 2 11" xfId="11865"/>
    <cellStyle name="Обычный 11 3 2 5 2 12" xfId="11866"/>
    <cellStyle name="Обычный 11 3 2 5 2 13" xfId="11867"/>
    <cellStyle name="Обычный 11 3 2 5 2 14" xfId="11868"/>
    <cellStyle name="Обычный 11 3 2 5 2 15" xfId="11869"/>
    <cellStyle name="Обычный 11 3 2 5 2 16" xfId="49649"/>
    <cellStyle name="Обычный 11 3 2 5 2 2" xfId="11870"/>
    <cellStyle name="Обычный 11 3 2 5 2 2 2" xfId="11871"/>
    <cellStyle name="Обычный 11 3 2 5 2 2 2 2" xfId="49650"/>
    <cellStyle name="Обычный 11 3 2 5 2 2 3" xfId="11872"/>
    <cellStyle name="Обычный 11 3 2 5 2 2 3 2" xfId="49651"/>
    <cellStyle name="Обычный 11 3 2 5 2 2 4" xfId="11873"/>
    <cellStyle name="Обычный 11 3 2 5 2 2 4 2" xfId="49652"/>
    <cellStyle name="Обычный 11 3 2 5 2 2 5" xfId="11874"/>
    <cellStyle name="Обычный 11 3 2 5 2 2 5 2" xfId="49653"/>
    <cellStyle name="Обычный 11 3 2 5 2 2 6" xfId="11875"/>
    <cellStyle name="Обычный 11 3 2 5 2 2 6 2" xfId="49654"/>
    <cellStyle name="Обычный 11 3 2 5 2 2 7" xfId="11876"/>
    <cellStyle name="Обычный 11 3 2 5 2 2 8" xfId="49655"/>
    <cellStyle name="Обычный 11 3 2 5 2 3" xfId="11877"/>
    <cellStyle name="Обычный 11 3 2 5 2 3 2" xfId="11878"/>
    <cellStyle name="Обычный 11 3 2 5 2 3 2 2" xfId="49656"/>
    <cellStyle name="Обычный 11 3 2 5 2 3 3" xfId="49657"/>
    <cellStyle name="Обычный 11 3 2 5 2 4" xfId="11879"/>
    <cellStyle name="Обычный 11 3 2 5 2 4 2" xfId="49658"/>
    <cellStyle name="Обычный 11 3 2 5 2 5" xfId="11880"/>
    <cellStyle name="Обычный 11 3 2 5 2 5 2" xfId="49659"/>
    <cellStyle name="Обычный 11 3 2 5 2 6" xfId="11881"/>
    <cellStyle name="Обычный 11 3 2 5 2 6 2" xfId="49660"/>
    <cellStyle name="Обычный 11 3 2 5 2 7" xfId="11882"/>
    <cellStyle name="Обычный 11 3 2 5 2 7 2" xfId="49661"/>
    <cellStyle name="Обычный 11 3 2 5 2 8" xfId="11883"/>
    <cellStyle name="Обычный 11 3 2 5 2 9" xfId="11884"/>
    <cellStyle name="Обычный 11 3 2 5 3" xfId="11885"/>
    <cellStyle name="Обычный 11 3 2 5 3 10" xfId="11886"/>
    <cellStyle name="Обычный 11 3 2 5 3 11" xfId="11887"/>
    <cellStyle name="Обычный 11 3 2 5 3 12" xfId="11888"/>
    <cellStyle name="Обычный 11 3 2 5 3 13" xfId="11889"/>
    <cellStyle name="Обычный 11 3 2 5 3 14" xfId="11890"/>
    <cellStyle name="Обычный 11 3 2 5 3 15" xfId="49662"/>
    <cellStyle name="Обычный 11 3 2 5 3 2" xfId="11891"/>
    <cellStyle name="Обычный 11 3 2 5 3 2 2" xfId="11892"/>
    <cellStyle name="Обычный 11 3 2 5 3 2 2 2" xfId="49663"/>
    <cellStyle name="Обычный 11 3 2 5 3 2 3" xfId="11893"/>
    <cellStyle name="Обычный 11 3 2 5 3 2 3 2" xfId="49664"/>
    <cellStyle name="Обычный 11 3 2 5 3 2 4" xfId="11894"/>
    <cellStyle name="Обычный 11 3 2 5 3 2 4 2" xfId="49665"/>
    <cellStyle name="Обычный 11 3 2 5 3 2 5" xfId="11895"/>
    <cellStyle name="Обычный 11 3 2 5 3 2 5 2" xfId="49666"/>
    <cellStyle name="Обычный 11 3 2 5 3 2 6" xfId="11896"/>
    <cellStyle name="Обычный 11 3 2 5 3 2 6 2" xfId="49667"/>
    <cellStyle name="Обычный 11 3 2 5 3 2 7" xfId="11897"/>
    <cellStyle name="Обычный 11 3 2 5 3 2 8" xfId="49668"/>
    <cellStyle name="Обычный 11 3 2 5 3 3" xfId="11898"/>
    <cellStyle name="Обычный 11 3 2 5 3 3 2" xfId="11899"/>
    <cellStyle name="Обычный 11 3 2 5 3 3 2 2" xfId="49669"/>
    <cellStyle name="Обычный 11 3 2 5 3 3 3" xfId="49670"/>
    <cellStyle name="Обычный 11 3 2 5 3 4" xfId="11900"/>
    <cellStyle name="Обычный 11 3 2 5 3 4 2" xfId="49671"/>
    <cellStyle name="Обычный 11 3 2 5 3 5" xfId="11901"/>
    <cellStyle name="Обычный 11 3 2 5 3 5 2" xfId="49672"/>
    <cellStyle name="Обычный 11 3 2 5 3 6" xfId="11902"/>
    <cellStyle name="Обычный 11 3 2 5 3 6 2" xfId="49673"/>
    <cellStyle name="Обычный 11 3 2 5 3 7" xfId="11903"/>
    <cellStyle name="Обычный 11 3 2 5 3 7 2" xfId="49674"/>
    <cellStyle name="Обычный 11 3 2 5 3 8" xfId="11904"/>
    <cellStyle name="Обычный 11 3 2 5 3 9" xfId="11905"/>
    <cellStyle name="Обычный 11 3 2 5 4" xfId="11906"/>
    <cellStyle name="Обычный 11 3 2 5 4 2" xfId="11907"/>
    <cellStyle name="Обычный 11 3 2 5 4 2 2" xfId="49675"/>
    <cellStyle name="Обычный 11 3 2 5 4 3" xfId="11908"/>
    <cellStyle name="Обычный 11 3 2 5 4 3 2" xfId="49676"/>
    <cellStyle name="Обычный 11 3 2 5 4 4" xfId="11909"/>
    <cellStyle name="Обычный 11 3 2 5 4 4 2" xfId="49677"/>
    <cellStyle name="Обычный 11 3 2 5 4 5" xfId="11910"/>
    <cellStyle name="Обычный 11 3 2 5 4 5 2" xfId="49678"/>
    <cellStyle name="Обычный 11 3 2 5 4 6" xfId="11911"/>
    <cellStyle name="Обычный 11 3 2 5 4 6 2" xfId="49679"/>
    <cellStyle name="Обычный 11 3 2 5 4 7" xfId="11912"/>
    <cellStyle name="Обычный 11 3 2 5 4 8" xfId="49680"/>
    <cellStyle name="Обычный 11 3 2 5 5" xfId="11913"/>
    <cellStyle name="Обычный 11 3 2 5 5 2" xfId="11914"/>
    <cellStyle name="Обычный 11 3 2 5 5 2 2" xfId="49681"/>
    <cellStyle name="Обычный 11 3 2 5 5 3" xfId="49682"/>
    <cellStyle name="Обычный 11 3 2 5 6" xfId="11915"/>
    <cellStyle name="Обычный 11 3 2 5 6 2" xfId="49683"/>
    <cellStyle name="Обычный 11 3 2 5 7" xfId="11916"/>
    <cellStyle name="Обычный 11 3 2 5 7 2" xfId="49684"/>
    <cellStyle name="Обычный 11 3 2 5 8" xfId="11917"/>
    <cellStyle name="Обычный 11 3 2 5 8 2" xfId="49685"/>
    <cellStyle name="Обычный 11 3 2 5 9" xfId="11918"/>
    <cellStyle name="Обычный 11 3 2 5 9 2" xfId="49686"/>
    <cellStyle name="Обычный 11 3 2 6" xfId="11919"/>
    <cellStyle name="Обычный 11 3 2 6 10" xfId="11920"/>
    <cellStyle name="Обычный 11 3 2 6 11" xfId="11921"/>
    <cellStyle name="Обычный 11 3 2 6 12" xfId="11922"/>
    <cellStyle name="Обычный 11 3 2 6 13" xfId="11923"/>
    <cellStyle name="Обычный 11 3 2 6 14" xfId="11924"/>
    <cellStyle name="Обычный 11 3 2 6 15" xfId="11925"/>
    <cellStyle name="Обычный 11 3 2 6 16" xfId="11926"/>
    <cellStyle name="Обычный 11 3 2 6 17" xfId="11927"/>
    <cellStyle name="Обычный 11 3 2 6 18" xfId="49687"/>
    <cellStyle name="Обычный 11 3 2 6 2" xfId="11928"/>
    <cellStyle name="Обычный 11 3 2 6 2 10" xfId="11929"/>
    <cellStyle name="Обычный 11 3 2 6 2 11" xfId="11930"/>
    <cellStyle name="Обычный 11 3 2 6 2 12" xfId="11931"/>
    <cellStyle name="Обычный 11 3 2 6 2 13" xfId="11932"/>
    <cellStyle name="Обычный 11 3 2 6 2 14" xfId="11933"/>
    <cellStyle name="Обычный 11 3 2 6 2 15" xfId="11934"/>
    <cellStyle name="Обычный 11 3 2 6 2 16" xfId="49688"/>
    <cellStyle name="Обычный 11 3 2 6 2 2" xfId="11935"/>
    <cellStyle name="Обычный 11 3 2 6 2 2 2" xfId="11936"/>
    <cellStyle name="Обычный 11 3 2 6 2 2 2 2" xfId="49689"/>
    <cellStyle name="Обычный 11 3 2 6 2 2 3" xfId="11937"/>
    <cellStyle name="Обычный 11 3 2 6 2 2 3 2" xfId="49690"/>
    <cellStyle name="Обычный 11 3 2 6 2 2 4" xfId="11938"/>
    <cellStyle name="Обычный 11 3 2 6 2 2 4 2" xfId="49691"/>
    <cellStyle name="Обычный 11 3 2 6 2 2 5" xfId="11939"/>
    <cellStyle name="Обычный 11 3 2 6 2 2 5 2" xfId="49692"/>
    <cellStyle name="Обычный 11 3 2 6 2 2 6" xfId="11940"/>
    <cellStyle name="Обычный 11 3 2 6 2 2 6 2" xfId="49693"/>
    <cellStyle name="Обычный 11 3 2 6 2 2 7" xfId="11941"/>
    <cellStyle name="Обычный 11 3 2 6 2 2 8" xfId="49694"/>
    <cellStyle name="Обычный 11 3 2 6 2 3" xfId="11942"/>
    <cellStyle name="Обычный 11 3 2 6 2 3 2" xfId="11943"/>
    <cellStyle name="Обычный 11 3 2 6 2 3 2 2" xfId="49695"/>
    <cellStyle name="Обычный 11 3 2 6 2 3 3" xfId="49696"/>
    <cellStyle name="Обычный 11 3 2 6 2 4" xfId="11944"/>
    <cellStyle name="Обычный 11 3 2 6 2 4 2" xfId="49697"/>
    <cellStyle name="Обычный 11 3 2 6 2 5" xfId="11945"/>
    <cellStyle name="Обычный 11 3 2 6 2 5 2" xfId="49698"/>
    <cellStyle name="Обычный 11 3 2 6 2 6" xfId="11946"/>
    <cellStyle name="Обычный 11 3 2 6 2 6 2" xfId="49699"/>
    <cellStyle name="Обычный 11 3 2 6 2 7" xfId="11947"/>
    <cellStyle name="Обычный 11 3 2 6 2 7 2" xfId="49700"/>
    <cellStyle name="Обычный 11 3 2 6 2 8" xfId="11948"/>
    <cellStyle name="Обычный 11 3 2 6 2 9" xfId="11949"/>
    <cellStyle name="Обычный 11 3 2 6 3" xfId="11950"/>
    <cellStyle name="Обычный 11 3 2 6 3 10" xfId="11951"/>
    <cellStyle name="Обычный 11 3 2 6 3 11" xfId="11952"/>
    <cellStyle name="Обычный 11 3 2 6 3 12" xfId="11953"/>
    <cellStyle name="Обычный 11 3 2 6 3 13" xfId="11954"/>
    <cellStyle name="Обычный 11 3 2 6 3 14" xfId="11955"/>
    <cellStyle name="Обычный 11 3 2 6 3 15" xfId="49701"/>
    <cellStyle name="Обычный 11 3 2 6 3 2" xfId="11956"/>
    <cellStyle name="Обычный 11 3 2 6 3 2 2" xfId="11957"/>
    <cellStyle name="Обычный 11 3 2 6 3 2 2 2" xfId="49702"/>
    <cellStyle name="Обычный 11 3 2 6 3 2 3" xfId="11958"/>
    <cellStyle name="Обычный 11 3 2 6 3 2 3 2" xfId="49703"/>
    <cellStyle name="Обычный 11 3 2 6 3 2 4" xfId="11959"/>
    <cellStyle name="Обычный 11 3 2 6 3 2 4 2" xfId="49704"/>
    <cellStyle name="Обычный 11 3 2 6 3 2 5" xfId="11960"/>
    <cellStyle name="Обычный 11 3 2 6 3 2 5 2" xfId="49705"/>
    <cellStyle name="Обычный 11 3 2 6 3 2 6" xfId="11961"/>
    <cellStyle name="Обычный 11 3 2 6 3 2 6 2" xfId="49706"/>
    <cellStyle name="Обычный 11 3 2 6 3 2 7" xfId="11962"/>
    <cellStyle name="Обычный 11 3 2 6 3 2 8" xfId="49707"/>
    <cellStyle name="Обычный 11 3 2 6 3 3" xfId="11963"/>
    <cellStyle name="Обычный 11 3 2 6 3 3 2" xfId="11964"/>
    <cellStyle name="Обычный 11 3 2 6 3 3 2 2" xfId="49708"/>
    <cellStyle name="Обычный 11 3 2 6 3 3 3" xfId="49709"/>
    <cellStyle name="Обычный 11 3 2 6 3 4" xfId="11965"/>
    <cellStyle name="Обычный 11 3 2 6 3 4 2" xfId="49710"/>
    <cellStyle name="Обычный 11 3 2 6 3 5" xfId="11966"/>
    <cellStyle name="Обычный 11 3 2 6 3 5 2" xfId="49711"/>
    <cellStyle name="Обычный 11 3 2 6 3 6" xfId="11967"/>
    <cellStyle name="Обычный 11 3 2 6 3 6 2" xfId="49712"/>
    <cellStyle name="Обычный 11 3 2 6 3 7" xfId="11968"/>
    <cellStyle name="Обычный 11 3 2 6 3 7 2" xfId="49713"/>
    <cellStyle name="Обычный 11 3 2 6 3 8" xfId="11969"/>
    <cellStyle name="Обычный 11 3 2 6 3 9" xfId="11970"/>
    <cellStyle name="Обычный 11 3 2 6 4" xfId="11971"/>
    <cellStyle name="Обычный 11 3 2 6 4 2" xfId="11972"/>
    <cellStyle name="Обычный 11 3 2 6 4 2 2" xfId="49714"/>
    <cellStyle name="Обычный 11 3 2 6 4 3" xfId="11973"/>
    <cellStyle name="Обычный 11 3 2 6 4 3 2" xfId="49715"/>
    <cellStyle name="Обычный 11 3 2 6 4 4" xfId="11974"/>
    <cellStyle name="Обычный 11 3 2 6 4 4 2" xfId="49716"/>
    <cellStyle name="Обычный 11 3 2 6 4 5" xfId="11975"/>
    <cellStyle name="Обычный 11 3 2 6 4 5 2" xfId="49717"/>
    <cellStyle name="Обычный 11 3 2 6 4 6" xfId="11976"/>
    <cellStyle name="Обычный 11 3 2 6 4 6 2" xfId="49718"/>
    <cellStyle name="Обычный 11 3 2 6 4 7" xfId="11977"/>
    <cellStyle name="Обычный 11 3 2 6 4 8" xfId="49719"/>
    <cellStyle name="Обычный 11 3 2 6 5" xfId="11978"/>
    <cellStyle name="Обычный 11 3 2 6 5 2" xfId="11979"/>
    <cellStyle name="Обычный 11 3 2 6 5 2 2" xfId="49720"/>
    <cellStyle name="Обычный 11 3 2 6 5 3" xfId="49721"/>
    <cellStyle name="Обычный 11 3 2 6 6" xfId="11980"/>
    <cellStyle name="Обычный 11 3 2 6 6 2" xfId="49722"/>
    <cellStyle name="Обычный 11 3 2 6 7" xfId="11981"/>
    <cellStyle name="Обычный 11 3 2 6 7 2" xfId="49723"/>
    <cellStyle name="Обычный 11 3 2 6 8" xfId="11982"/>
    <cellStyle name="Обычный 11 3 2 6 8 2" xfId="49724"/>
    <cellStyle name="Обычный 11 3 2 6 9" xfId="11983"/>
    <cellStyle name="Обычный 11 3 2 6 9 2" xfId="49725"/>
    <cellStyle name="Обычный 11 3 2 7" xfId="11984"/>
    <cellStyle name="Обычный 11 3 2 7 10" xfId="11985"/>
    <cellStyle name="Обычный 11 3 2 7 11" xfId="11986"/>
    <cellStyle name="Обычный 11 3 2 7 12" xfId="11987"/>
    <cellStyle name="Обычный 11 3 2 7 13" xfId="11988"/>
    <cellStyle name="Обычный 11 3 2 7 14" xfId="11989"/>
    <cellStyle name="Обычный 11 3 2 7 15" xfId="11990"/>
    <cellStyle name="Обычный 11 3 2 7 16" xfId="49726"/>
    <cellStyle name="Обычный 11 3 2 7 2" xfId="11991"/>
    <cellStyle name="Обычный 11 3 2 7 2 2" xfId="11992"/>
    <cellStyle name="Обычный 11 3 2 7 2 2 2" xfId="49727"/>
    <cellStyle name="Обычный 11 3 2 7 2 3" xfId="11993"/>
    <cellStyle name="Обычный 11 3 2 7 2 3 2" xfId="49728"/>
    <cellStyle name="Обычный 11 3 2 7 2 4" xfId="11994"/>
    <cellStyle name="Обычный 11 3 2 7 2 4 2" xfId="49729"/>
    <cellStyle name="Обычный 11 3 2 7 2 5" xfId="11995"/>
    <cellStyle name="Обычный 11 3 2 7 2 5 2" xfId="49730"/>
    <cellStyle name="Обычный 11 3 2 7 2 6" xfId="11996"/>
    <cellStyle name="Обычный 11 3 2 7 2 6 2" xfId="49731"/>
    <cellStyle name="Обычный 11 3 2 7 2 7" xfId="11997"/>
    <cellStyle name="Обычный 11 3 2 7 2 8" xfId="49732"/>
    <cellStyle name="Обычный 11 3 2 7 3" xfId="11998"/>
    <cellStyle name="Обычный 11 3 2 7 3 2" xfId="11999"/>
    <cellStyle name="Обычный 11 3 2 7 3 2 2" xfId="49733"/>
    <cellStyle name="Обычный 11 3 2 7 3 3" xfId="49734"/>
    <cellStyle name="Обычный 11 3 2 7 4" xfId="12000"/>
    <cellStyle name="Обычный 11 3 2 7 4 2" xfId="49735"/>
    <cellStyle name="Обычный 11 3 2 7 5" xfId="12001"/>
    <cellStyle name="Обычный 11 3 2 7 5 2" xfId="49736"/>
    <cellStyle name="Обычный 11 3 2 7 6" xfId="12002"/>
    <cellStyle name="Обычный 11 3 2 7 6 2" xfId="49737"/>
    <cellStyle name="Обычный 11 3 2 7 7" xfId="12003"/>
    <cellStyle name="Обычный 11 3 2 7 7 2" xfId="49738"/>
    <cellStyle name="Обычный 11 3 2 7 8" xfId="12004"/>
    <cellStyle name="Обычный 11 3 2 7 9" xfId="12005"/>
    <cellStyle name="Обычный 11 3 2 8" xfId="12006"/>
    <cellStyle name="Обычный 11 3 2 8 10" xfId="12007"/>
    <cellStyle name="Обычный 11 3 2 8 11" xfId="12008"/>
    <cellStyle name="Обычный 11 3 2 8 12" xfId="12009"/>
    <cellStyle name="Обычный 11 3 2 8 13" xfId="12010"/>
    <cellStyle name="Обычный 11 3 2 8 14" xfId="12011"/>
    <cellStyle name="Обычный 11 3 2 8 15" xfId="12012"/>
    <cellStyle name="Обычный 11 3 2 8 16" xfId="49739"/>
    <cellStyle name="Обычный 11 3 2 8 2" xfId="12013"/>
    <cellStyle name="Обычный 11 3 2 8 2 2" xfId="12014"/>
    <cellStyle name="Обычный 11 3 2 8 2 2 2" xfId="49740"/>
    <cellStyle name="Обычный 11 3 2 8 2 3" xfId="12015"/>
    <cellStyle name="Обычный 11 3 2 8 2 3 2" xfId="49741"/>
    <cellStyle name="Обычный 11 3 2 8 2 4" xfId="12016"/>
    <cellStyle name="Обычный 11 3 2 8 2 4 2" xfId="49742"/>
    <cellStyle name="Обычный 11 3 2 8 2 5" xfId="12017"/>
    <cellStyle name="Обычный 11 3 2 8 2 5 2" xfId="49743"/>
    <cellStyle name="Обычный 11 3 2 8 2 6" xfId="12018"/>
    <cellStyle name="Обычный 11 3 2 8 2 6 2" xfId="49744"/>
    <cellStyle name="Обычный 11 3 2 8 2 7" xfId="12019"/>
    <cellStyle name="Обычный 11 3 2 8 2 8" xfId="49745"/>
    <cellStyle name="Обычный 11 3 2 8 3" xfId="12020"/>
    <cellStyle name="Обычный 11 3 2 8 3 2" xfId="12021"/>
    <cellStyle name="Обычный 11 3 2 8 3 2 2" xfId="49746"/>
    <cellStyle name="Обычный 11 3 2 8 3 3" xfId="49747"/>
    <cellStyle name="Обычный 11 3 2 8 4" xfId="12022"/>
    <cellStyle name="Обычный 11 3 2 8 4 2" xfId="49748"/>
    <cellStyle name="Обычный 11 3 2 8 5" xfId="12023"/>
    <cellStyle name="Обычный 11 3 2 8 5 2" xfId="49749"/>
    <cellStyle name="Обычный 11 3 2 8 6" xfId="12024"/>
    <cellStyle name="Обычный 11 3 2 8 6 2" xfId="49750"/>
    <cellStyle name="Обычный 11 3 2 8 7" xfId="12025"/>
    <cellStyle name="Обычный 11 3 2 8 7 2" xfId="49751"/>
    <cellStyle name="Обычный 11 3 2 8 8" xfId="12026"/>
    <cellStyle name="Обычный 11 3 2 8 9" xfId="12027"/>
    <cellStyle name="Обычный 11 3 2 9" xfId="12028"/>
    <cellStyle name="Обычный 11 3 2 9 10" xfId="12029"/>
    <cellStyle name="Обычный 11 3 2 9 11" xfId="12030"/>
    <cellStyle name="Обычный 11 3 2 9 12" xfId="12031"/>
    <cellStyle name="Обычный 11 3 2 9 13" xfId="12032"/>
    <cellStyle name="Обычный 11 3 2 9 14" xfId="12033"/>
    <cellStyle name="Обычный 11 3 2 9 15" xfId="49752"/>
    <cellStyle name="Обычный 11 3 2 9 2" xfId="12034"/>
    <cellStyle name="Обычный 11 3 2 9 2 2" xfId="12035"/>
    <cellStyle name="Обычный 11 3 2 9 2 2 2" xfId="49753"/>
    <cellStyle name="Обычный 11 3 2 9 2 3" xfId="12036"/>
    <cellStyle name="Обычный 11 3 2 9 2 3 2" xfId="49754"/>
    <cellStyle name="Обычный 11 3 2 9 2 4" xfId="12037"/>
    <cellStyle name="Обычный 11 3 2 9 2 4 2" xfId="49755"/>
    <cellStyle name="Обычный 11 3 2 9 2 5" xfId="12038"/>
    <cellStyle name="Обычный 11 3 2 9 2 5 2" xfId="49756"/>
    <cellStyle name="Обычный 11 3 2 9 2 6" xfId="12039"/>
    <cellStyle name="Обычный 11 3 2 9 2 6 2" xfId="49757"/>
    <cellStyle name="Обычный 11 3 2 9 2 7" xfId="12040"/>
    <cellStyle name="Обычный 11 3 2 9 2 8" xfId="49758"/>
    <cellStyle name="Обычный 11 3 2 9 3" xfId="12041"/>
    <cellStyle name="Обычный 11 3 2 9 3 2" xfId="12042"/>
    <cellStyle name="Обычный 11 3 2 9 3 2 2" xfId="49759"/>
    <cellStyle name="Обычный 11 3 2 9 3 3" xfId="49760"/>
    <cellStyle name="Обычный 11 3 2 9 4" xfId="12043"/>
    <cellStyle name="Обычный 11 3 2 9 4 2" xfId="49761"/>
    <cellStyle name="Обычный 11 3 2 9 5" xfId="12044"/>
    <cellStyle name="Обычный 11 3 2 9 5 2" xfId="49762"/>
    <cellStyle name="Обычный 11 3 2 9 6" xfId="12045"/>
    <cellStyle name="Обычный 11 3 2 9 6 2" xfId="49763"/>
    <cellStyle name="Обычный 11 3 2 9 7" xfId="12046"/>
    <cellStyle name="Обычный 11 3 2 9 7 2" xfId="49764"/>
    <cellStyle name="Обычный 11 3 2 9 8" xfId="12047"/>
    <cellStyle name="Обычный 11 3 2 9 9" xfId="12048"/>
    <cellStyle name="Обычный 11 3 20" xfId="12049"/>
    <cellStyle name="Обычный 11 3 20 2" xfId="49765"/>
    <cellStyle name="Обычный 11 3 21" xfId="12050"/>
    <cellStyle name="Обычный 11 3 21 2" xfId="49766"/>
    <cellStyle name="Обычный 11 3 22" xfId="12051"/>
    <cellStyle name="Обычный 11 3 23" xfId="12052"/>
    <cellStyle name="Обычный 11 3 24" xfId="12053"/>
    <cellStyle name="Обычный 11 3 25" xfId="12054"/>
    <cellStyle name="Обычный 11 3 26" xfId="12055"/>
    <cellStyle name="Обычный 11 3 27" xfId="49767"/>
    <cellStyle name="Обычный 11 3 3" xfId="12056"/>
    <cellStyle name="Обычный 11 3 3 10" xfId="12057"/>
    <cellStyle name="Обычный 11 3 3 10 2" xfId="12058"/>
    <cellStyle name="Обычный 11 3 3 10 2 2" xfId="49768"/>
    <cellStyle name="Обычный 11 3 3 10 3" xfId="12059"/>
    <cellStyle name="Обычный 11 3 3 10 3 2" xfId="49769"/>
    <cellStyle name="Обычный 11 3 3 10 4" xfId="12060"/>
    <cellStyle name="Обычный 11 3 3 10 4 2" xfId="49770"/>
    <cellStyle name="Обычный 11 3 3 10 5" xfId="12061"/>
    <cellStyle name="Обычный 11 3 3 10 5 2" xfId="49771"/>
    <cellStyle name="Обычный 11 3 3 10 6" xfId="12062"/>
    <cellStyle name="Обычный 11 3 3 10 6 2" xfId="49772"/>
    <cellStyle name="Обычный 11 3 3 10 7" xfId="12063"/>
    <cellStyle name="Обычный 11 3 3 10 8" xfId="49773"/>
    <cellStyle name="Обычный 11 3 3 11" xfId="12064"/>
    <cellStyle name="Обычный 11 3 3 11 2" xfId="12065"/>
    <cellStyle name="Обычный 11 3 3 11 2 2" xfId="49774"/>
    <cellStyle name="Обычный 11 3 3 11 3" xfId="12066"/>
    <cellStyle name="Обычный 11 3 3 11 3 2" xfId="49775"/>
    <cellStyle name="Обычный 11 3 3 11 4" xfId="12067"/>
    <cellStyle name="Обычный 11 3 3 11 4 2" xfId="49776"/>
    <cellStyle name="Обычный 11 3 3 11 5" xfId="12068"/>
    <cellStyle name="Обычный 11 3 3 11 5 2" xfId="49777"/>
    <cellStyle name="Обычный 11 3 3 11 6" xfId="12069"/>
    <cellStyle name="Обычный 11 3 3 11 6 2" xfId="49778"/>
    <cellStyle name="Обычный 11 3 3 11 7" xfId="12070"/>
    <cellStyle name="Обычный 11 3 3 11 8" xfId="49779"/>
    <cellStyle name="Обычный 11 3 3 12" xfId="12071"/>
    <cellStyle name="Обычный 11 3 3 12 2" xfId="12072"/>
    <cellStyle name="Обычный 11 3 3 12 2 2" xfId="49780"/>
    <cellStyle name="Обычный 11 3 3 12 3" xfId="49781"/>
    <cellStyle name="Обычный 11 3 3 13" xfId="12073"/>
    <cellStyle name="Обычный 11 3 3 13 2" xfId="49782"/>
    <cellStyle name="Обычный 11 3 3 14" xfId="12074"/>
    <cellStyle name="Обычный 11 3 3 14 2" xfId="49783"/>
    <cellStyle name="Обычный 11 3 3 15" xfId="12075"/>
    <cellStyle name="Обычный 11 3 3 15 2" xfId="49784"/>
    <cellStyle name="Обычный 11 3 3 16" xfId="12076"/>
    <cellStyle name="Обычный 11 3 3 16 2" xfId="49785"/>
    <cellStyle name="Обычный 11 3 3 17" xfId="12077"/>
    <cellStyle name="Обычный 11 3 3 17 2" xfId="49786"/>
    <cellStyle name="Обычный 11 3 3 18" xfId="12078"/>
    <cellStyle name="Обычный 11 3 3 19" xfId="12079"/>
    <cellStyle name="Обычный 11 3 3 2" xfId="12080"/>
    <cellStyle name="Обычный 11 3 3 2 10" xfId="12081"/>
    <cellStyle name="Обычный 11 3 3 2 10 2" xfId="49787"/>
    <cellStyle name="Обычный 11 3 3 2 11" xfId="12082"/>
    <cellStyle name="Обычный 11 3 3 2 11 2" xfId="49788"/>
    <cellStyle name="Обычный 11 3 3 2 12" xfId="12083"/>
    <cellStyle name="Обычный 11 3 3 2 12 2" xfId="49789"/>
    <cellStyle name="Обычный 11 3 3 2 13" xfId="12084"/>
    <cellStyle name="Обычный 11 3 3 2 14" xfId="12085"/>
    <cellStyle name="Обычный 11 3 3 2 15" xfId="12086"/>
    <cellStyle name="Обычный 11 3 3 2 16" xfId="12087"/>
    <cellStyle name="Обычный 11 3 3 2 17" xfId="12088"/>
    <cellStyle name="Обычный 11 3 3 2 18" xfId="12089"/>
    <cellStyle name="Обычный 11 3 3 2 19" xfId="12090"/>
    <cellStyle name="Обычный 11 3 3 2 2" xfId="12091"/>
    <cellStyle name="Обычный 11 3 3 2 2 10" xfId="12092"/>
    <cellStyle name="Обычный 11 3 3 2 2 11" xfId="12093"/>
    <cellStyle name="Обычный 11 3 3 2 2 12" xfId="12094"/>
    <cellStyle name="Обычный 11 3 3 2 2 13" xfId="12095"/>
    <cellStyle name="Обычный 11 3 3 2 2 14" xfId="12096"/>
    <cellStyle name="Обычный 11 3 3 2 2 15" xfId="12097"/>
    <cellStyle name="Обычный 11 3 3 2 2 16" xfId="49790"/>
    <cellStyle name="Обычный 11 3 3 2 2 2" xfId="12098"/>
    <cellStyle name="Обычный 11 3 3 2 2 2 2" xfId="12099"/>
    <cellStyle name="Обычный 11 3 3 2 2 2 2 2" xfId="49791"/>
    <cellStyle name="Обычный 11 3 3 2 2 2 3" xfId="12100"/>
    <cellStyle name="Обычный 11 3 3 2 2 2 3 2" xfId="49792"/>
    <cellStyle name="Обычный 11 3 3 2 2 2 4" xfId="12101"/>
    <cellStyle name="Обычный 11 3 3 2 2 2 4 2" xfId="49793"/>
    <cellStyle name="Обычный 11 3 3 2 2 2 5" xfId="12102"/>
    <cellStyle name="Обычный 11 3 3 2 2 2 5 2" xfId="49794"/>
    <cellStyle name="Обычный 11 3 3 2 2 2 6" xfId="12103"/>
    <cellStyle name="Обычный 11 3 3 2 2 2 6 2" xfId="49795"/>
    <cellStyle name="Обычный 11 3 3 2 2 2 7" xfId="12104"/>
    <cellStyle name="Обычный 11 3 3 2 2 2 8" xfId="49796"/>
    <cellStyle name="Обычный 11 3 3 2 2 3" xfId="12105"/>
    <cellStyle name="Обычный 11 3 3 2 2 3 2" xfId="12106"/>
    <cellStyle name="Обычный 11 3 3 2 2 3 2 2" xfId="49797"/>
    <cellStyle name="Обычный 11 3 3 2 2 3 3" xfId="49798"/>
    <cellStyle name="Обычный 11 3 3 2 2 4" xfId="12107"/>
    <cellStyle name="Обычный 11 3 3 2 2 4 2" xfId="49799"/>
    <cellStyle name="Обычный 11 3 3 2 2 5" xfId="12108"/>
    <cellStyle name="Обычный 11 3 3 2 2 5 2" xfId="49800"/>
    <cellStyle name="Обычный 11 3 3 2 2 6" xfId="12109"/>
    <cellStyle name="Обычный 11 3 3 2 2 6 2" xfId="49801"/>
    <cellStyle name="Обычный 11 3 3 2 2 7" xfId="12110"/>
    <cellStyle name="Обычный 11 3 3 2 2 7 2" xfId="49802"/>
    <cellStyle name="Обычный 11 3 3 2 2 8" xfId="12111"/>
    <cellStyle name="Обычный 11 3 3 2 2 9" xfId="12112"/>
    <cellStyle name="Обычный 11 3 3 2 20" xfId="49803"/>
    <cellStyle name="Обычный 11 3 3 2 3" xfId="12113"/>
    <cellStyle name="Обычный 11 3 3 2 3 10" xfId="12114"/>
    <cellStyle name="Обычный 11 3 3 2 3 11" xfId="12115"/>
    <cellStyle name="Обычный 11 3 3 2 3 12" xfId="12116"/>
    <cellStyle name="Обычный 11 3 3 2 3 13" xfId="12117"/>
    <cellStyle name="Обычный 11 3 3 2 3 14" xfId="12118"/>
    <cellStyle name="Обычный 11 3 3 2 3 15" xfId="49804"/>
    <cellStyle name="Обычный 11 3 3 2 3 2" xfId="12119"/>
    <cellStyle name="Обычный 11 3 3 2 3 2 2" xfId="12120"/>
    <cellStyle name="Обычный 11 3 3 2 3 2 2 2" xfId="49805"/>
    <cellStyle name="Обычный 11 3 3 2 3 2 3" xfId="12121"/>
    <cellStyle name="Обычный 11 3 3 2 3 2 3 2" xfId="49806"/>
    <cellStyle name="Обычный 11 3 3 2 3 2 4" xfId="12122"/>
    <cellStyle name="Обычный 11 3 3 2 3 2 4 2" xfId="49807"/>
    <cellStyle name="Обычный 11 3 3 2 3 2 5" xfId="12123"/>
    <cellStyle name="Обычный 11 3 3 2 3 2 5 2" xfId="49808"/>
    <cellStyle name="Обычный 11 3 3 2 3 2 6" xfId="12124"/>
    <cellStyle name="Обычный 11 3 3 2 3 2 6 2" xfId="49809"/>
    <cellStyle name="Обычный 11 3 3 2 3 2 7" xfId="12125"/>
    <cellStyle name="Обычный 11 3 3 2 3 2 8" xfId="49810"/>
    <cellStyle name="Обычный 11 3 3 2 3 3" xfId="12126"/>
    <cellStyle name="Обычный 11 3 3 2 3 3 2" xfId="12127"/>
    <cellStyle name="Обычный 11 3 3 2 3 3 2 2" xfId="49811"/>
    <cellStyle name="Обычный 11 3 3 2 3 3 3" xfId="49812"/>
    <cellStyle name="Обычный 11 3 3 2 3 4" xfId="12128"/>
    <cellStyle name="Обычный 11 3 3 2 3 4 2" xfId="49813"/>
    <cellStyle name="Обычный 11 3 3 2 3 5" xfId="12129"/>
    <cellStyle name="Обычный 11 3 3 2 3 5 2" xfId="49814"/>
    <cellStyle name="Обычный 11 3 3 2 3 6" xfId="12130"/>
    <cellStyle name="Обычный 11 3 3 2 3 6 2" xfId="49815"/>
    <cellStyle name="Обычный 11 3 3 2 3 7" xfId="12131"/>
    <cellStyle name="Обычный 11 3 3 2 3 7 2" xfId="49816"/>
    <cellStyle name="Обычный 11 3 3 2 3 8" xfId="12132"/>
    <cellStyle name="Обычный 11 3 3 2 3 9" xfId="12133"/>
    <cellStyle name="Обычный 11 3 3 2 4" xfId="12134"/>
    <cellStyle name="Обычный 11 3 3 2 4 10" xfId="12135"/>
    <cellStyle name="Обычный 11 3 3 2 4 11" xfId="12136"/>
    <cellStyle name="Обычный 11 3 3 2 4 12" xfId="12137"/>
    <cellStyle name="Обычный 11 3 3 2 4 13" xfId="12138"/>
    <cellStyle name="Обычный 11 3 3 2 4 14" xfId="12139"/>
    <cellStyle name="Обычный 11 3 3 2 4 15" xfId="49817"/>
    <cellStyle name="Обычный 11 3 3 2 4 2" xfId="12140"/>
    <cellStyle name="Обычный 11 3 3 2 4 2 2" xfId="12141"/>
    <cellStyle name="Обычный 11 3 3 2 4 2 2 2" xfId="49818"/>
    <cellStyle name="Обычный 11 3 3 2 4 2 3" xfId="12142"/>
    <cellStyle name="Обычный 11 3 3 2 4 2 3 2" xfId="49819"/>
    <cellStyle name="Обычный 11 3 3 2 4 2 4" xfId="12143"/>
    <cellStyle name="Обычный 11 3 3 2 4 2 4 2" xfId="49820"/>
    <cellStyle name="Обычный 11 3 3 2 4 2 5" xfId="12144"/>
    <cellStyle name="Обычный 11 3 3 2 4 2 5 2" xfId="49821"/>
    <cellStyle name="Обычный 11 3 3 2 4 2 6" xfId="12145"/>
    <cellStyle name="Обычный 11 3 3 2 4 2 6 2" xfId="49822"/>
    <cellStyle name="Обычный 11 3 3 2 4 2 7" xfId="12146"/>
    <cellStyle name="Обычный 11 3 3 2 4 2 8" xfId="49823"/>
    <cellStyle name="Обычный 11 3 3 2 4 3" xfId="12147"/>
    <cellStyle name="Обычный 11 3 3 2 4 3 2" xfId="12148"/>
    <cellStyle name="Обычный 11 3 3 2 4 3 2 2" xfId="49824"/>
    <cellStyle name="Обычный 11 3 3 2 4 3 3" xfId="49825"/>
    <cellStyle name="Обычный 11 3 3 2 4 4" xfId="12149"/>
    <cellStyle name="Обычный 11 3 3 2 4 4 2" xfId="49826"/>
    <cellStyle name="Обычный 11 3 3 2 4 5" xfId="12150"/>
    <cellStyle name="Обычный 11 3 3 2 4 5 2" xfId="49827"/>
    <cellStyle name="Обычный 11 3 3 2 4 6" xfId="12151"/>
    <cellStyle name="Обычный 11 3 3 2 4 6 2" xfId="49828"/>
    <cellStyle name="Обычный 11 3 3 2 4 7" xfId="12152"/>
    <cellStyle name="Обычный 11 3 3 2 4 7 2" xfId="49829"/>
    <cellStyle name="Обычный 11 3 3 2 4 8" xfId="12153"/>
    <cellStyle name="Обычный 11 3 3 2 4 9" xfId="12154"/>
    <cellStyle name="Обычный 11 3 3 2 5" xfId="12155"/>
    <cellStyle name="Обычный 11 3 3 2 5 10" xfId="12156"/>
    <cellStyle name="Обычный 11 3 3 2 5 11" xfId="12157"/>
    <cellStyle name="Обычный 11 3 3 2 5 12" xfId="12158"/>
    <cellStyle name="Обычный 11 3 3 2 5 13" xfId="12159"/>
    <cellStyle name="Обычный 11 3 3 2 5 14" xfId="12160"/>
    <cellStyle name="Обычный 11 3 3 2 5 15" xfId="49830"/>
    <cellStyle name="Обычный 11 3 3 2 5 2" xfId="12161"/>
    <cellStyle name="Обычный 11 3 3 2 5 2 2" xfId="12162"/>
    <cellStyle name="Обычный 11 3 3 2 5 2 2 2" xfId="49831"/>
    <cellStyle name="Обычный 11 3 3 2 5 2 3" xfId="12163"/>
    <cellStyle name="Обычный 11 3 3 2 5 2 3 2" xfId="49832"/>
    <cellStyle name="Обычный 11 3 3 2 5 2 4" xfId="12164"/>
    <cellStyle name="Обычный 11 3 3 2 5 2 4 2" xfId="49833"/>
    <cellStyle name="Обычный 11 3 3 2 5 2 5" xfId="12165"/>
    <cellStyle name="Обычный 11 3 3 2 5 2 5 2" xfId="49834"/>
    <cellStyle name="Обычный 11 3 3 2 5 2 6" xfId="12166"/>
    <cellStyle name="Обычный 11 3 3 2 5 2 6 2" xfId="49835"/>
    <cellStyle name="Обычный 11 3 3 2 5 2 7" xfId="12167"/>
    <cellStyle name="Обычный 11 3 3 2 5 2 8" xfId="49836"/>
    <cellStyle name="Обычный 11 3 3 2 5 3" xfId="12168"/>
    <cellStyle name="Обычный 11 3 3 2 5 3 2" xfId="12169"/>
    <cellStyle name="Обычный 11 3 3 2 5 3 2 2" xfId="49837"/>
    <cellStyle name="Обычный 11 3 3 2 5 3 3" xfId="49838"/>
    <cellStyle name="Обычный 11 3 3 2 5 4" xfId="12170"/>
    <cellStyle name="Обычный 11 3 3 2 5 4 2" xfId="49839"/>
    <cellStyle name="Обычный 11 3 3 2 5 5" xfId="12171"/>
    <cellStyle name="Обычный 11 3 3 2 5 5 2" xfId="49840"/>
    <cellStyle name="Обычный 11 3 3 2 5 6" xfId="12172"/>
    <cellStyle name="Обычный 11 3 3 2 5 6 2" xfId="49841"/>
    <cellStyle name="Обычный 11 3 3 2 5 7" xfId="12173"/>
    <cellStyle name="Обычный 11 3 3 2 5 7 2" xfId="49842"/>
    <cellStyle name="Обычный 11 3 3 2 5 8" xfId="12174"/>
    <cellStyle name="Обычный 11 3 3 2 5 9" xfId="12175"/>
    <cellStyle name="Обычный 11 3 3 2 6" xfId="12176"/>
    <cellStyle name="Обычный 11 3 3 2 6 2" xfId="12177"/>
    <cellStyle name="Обычный 11 3 3 2 6 2 2" xfId="49843"/>
    <cellStyle name="Обычный 11 3 3 2 6 3" xfId="12178"/>
    <cellStyle name="Обычный 11 3 3 2 6 3 2" xfId="49844"/>
    <cellStyle name="Обычный 11 3 3 2 6 4" xfId="12179"/>
    <cellStyle name="Обычный 11 3 3 2 6 4 2" xfId="49845"/>
    <cellStyle name="Обычный 11 3 3 2 6 5" xfId="12180"/>
    <cellStyle name="Обычный 11 3 3 2 6 5 2" xfId="49846"/>
    <cellStyle name="Обычный 11 3 3 2 6 6" xfId="12181"/>
    <cellStyle name="Обычный 11 3 3 2 6 6 2" xfId="49847"/>
    <cellStyle name="Обычный 11 3 3 2 6 7" xfId="12182"/>
    <cellStyle name="Обычный 11 3 3 2 6 8" xfId="49848"/>
    <cellStyle name="Обычный 11 3 3 2 7" xfId="12183"/>
    <cellStyle name="Обычный 11 3 3 2 7 2" xfId="12184"/>
    <cellStyle name="Обычный 11 3 3 2 7 2 2" xfId="49849"/>
    <cellStyle name="Обычный 11 3 3 2 7 3" xfId="49850"/>
    <cellStyle name="Обычный 11 3 3 2 8" xfId="12185"/>
    <cellStyle name="Обычный 11 3 3 2 8 2" xfId="49851"/>
    <cellStyle name="Обычный 11 3 3 2 9" xfId="12186"/>
    <cellStyle name="Обычный 11 3 3 2 9 2" xfId="49852"/>
    <cellStyle name="Обычный 11 3 3 20" xfId="12187"/>
    <cellStyle name="Обычный 11 3 3 21" xfId="12188"/>
    <cellStyle name="Обычный 11 3 3 22" xfId="12189"/>
    <cellStyle name="Обычный 11 3 3 23" xfId="49853"/>
    <cellStyle name="Обычный 11 3 3 3" xfId="12190"/>
    <cellStyle name="Обычный 11 3 3 3 10" xfId="12191"/>
    <cellStyle name="Обычный 11 3 3 3 11" xfId="12192"/>
    <cellStyle name="Обычный 11 3 3 3 12" xfId="12193"/>
    <cellStyle name="Обычный 11 3 3 3 13" xfId="12194"/>
    <cellStyle name="Обычный 11 3 3 3 14" xfId="12195"/>
    <cellStyle name="Обычный 11 3 3 3 15" xfId="12196"/>
    <cellStyle name="Обычный 11 3 3 3 16" xfId="12197"/>
    <cellStyle name="Обычный 11 3 3 3 17" xfId="12198"/>
    <cellStyle name="Обычный 11 3 3 3 18" xfId="49854"/>
    <cellStyle name="Обычный 11 3 3 3 2" xfId="12199"/>
    <cellStyle name="Обычный 11 3 3 3 2 10" xfId="12200"/>
    <cellStyle name="Обычный 11 3 3 3 2 11" xfId="12201"/>
    <cellStyle name="Обычный 11 3 3 3 2 12" xfId="12202"/>
    <cellStyle name="Обычный 11 3 3 3 2 13" xfId="12203"/>
    <cellStyle name="Обычный 11 3 3 3 2 14" xfId="12204"/>
    <cellStyle name="Обычный 11 3 3 3 2 15" xfId="12205"/>
    <cellStyle name="Обычный 11 3 3 3 2 16" xfId="49855"/>
    <cellStyle name="Обычный 11 3 3 3 2 2" xfId="12206"/>
    <cellStyle name="Обычный 11 3 3 3 2 2 2" xfId="12207"/>
    <cellStyle name="Обычный 11 3 3 3 2 2 2 2" xfId="49856"/>
    <cellStyle name="Обычный 11 3 3 3 2 2 3" xfId="12208"/>
    <cellStyle name="Обычный 11 3 3 3 2 2 3 2" xfId="49857"/>
    <cellStyle name="Обычный 11 3 3 3 2 2 4" xfId="12209"/>
    <cellStyle name="Обычный 11 3 3 3 2 2 4 2" xfId="49858"/>
    <cellStyle name="Обычный 11 3 3 3 2 2 5" xfId="12210"/>
    <cellStyle name="Обычный 11 3 3 3 2 2 5 2" xfId="49859"/>
    <cellStyle name="Обычный 11 3 3 3 2 2 6" xfId="12211"/>
    <cellStyle name="Обычный 11 3 3 3 2 2 6 2" xfId="49860"/>
    <cellStyle name="Обычный 11 3 3 3 2 2 7" xfId="12212"/>
    <cellStyle name="Обычный 11 3 3 3 2 2 8" xfId="49861"/>
    <cellStyle name="Обычный 11 3 3 3 2 3" xfId="12213"/>
    <cellStyle name="Обычный 11 3 3 3 2 3 2" xfId="12214"/>
    <cellStyle name="Обычный 11 3 3 3 2 3 2 2" xfId="49862"/>
    <cellStyle name="Обычный 11 3 3 3 2 3 3" xfId="49863"/>
    <cellStyle name="Обычный 11 3 3 3 2 4" xfId="12215"/>
    <cellStyle name="Обычный 11 3 3 3 2 4 2" xfId="49864"/>
    <cellStyle name="Обычный 11 3 3 3 2 5" xfId="12216"/>
    <cellStyle name="Обычный 11 3 3 3 2 5 2" xfId="49865"/>
    <cellStyle name="Обычный 11 3 3 3 2 6" xfId="12217"/>
    <cellStyle name="Обычный 11 3 3 3 2 6 2" xfId="49866"/>
    <cellStyle name="Обычный 11 3 3 3 2 7" xfId="12218"/>
    <cellStyle name="Обычный 11 3 3 3 2 7 2" xfId="49867"/>
    <cellStyle name="Обычный 11 3 3 3 2 8" xfId="12219"/>
    <cellStyle name="Обычный 11 3 3 3 2 9" xfId="12220"/>
    <cellStyle name="Обычный 11 3 3 3 3" xfId="12221"/>
    <cellStyle name="Обычный 11 3 3 3 3 10" xfId="12222"/>
    <cellStyle name="Обычный 11 3 3 3 3 11" xfId="12223"/>
    <cellStyle name="Обычный 11 3 3 3 3 12" xfId="12224"/>
    <cellStyle name="Обычный 11 3 3 3 3 13" xfId="12225"/>
    <cellStyle name="Обычный 11 3 3 3 3 14" xfId="12226"/>
    <cellStyle name="Обычный 11 3 3 3 3 15" xfId="49868"/>
    <cellStyle name="Обычный 11 3 3 3 3 2" xfId="12227"/>
    <cellStyle name="Обычный 11 3 3 3 3 2 2" xfId="12228"/>
    <cellStyle name="Обычный 11 3 3 3 3 2 2 2" xfId="49869"/>
    <cellStyle name="Обычный 11 3 3 3 3 2 3" xfId="12229"/>
    <cellStyle name="Обычный 11 3 3 3 3 2 3 2" xfId="49870"/>
    <cellStyle name="Обычный 11 3 3 3 3 2 4" xfId="12230"/>
    <cellStyle name="Обычный 11 3 3 3 3 2 4 2" xfId="49871"/>
    <cellStyle name="Обычный 11 3 3 3 3 2 5" xfId="12231"/>
    <cellStyle name="Обычный 11 3 3 3 3 2 5 2" xfId="49872"/>
    <cellStyle name="Обычный 11 3 3 3 3 2 6" xfId="12232"/>
    <cellStyle name="Обычный 11 3 3 3 3 2 6 2" xfId="49873"/>
    <cellStyle name="Обычный 11 3 3 3 3 2 7" xfId="12233"/>
    <cellStyle name="Обычный 11 3 3 3 3 2 8" xfId="49874"/>
    <cellStyle name="Обычный 11 3 3 3 3 3" xfId="12234"/>
    <cellStyle name="Обычный 11 3 3 3 3 3 2" xfId="12235"/>
    <cellStyle name="Обычный 11 3 3 3 3 3 2 2" xfId="49875"/>
    <cellStyle name="Обычный 11 3 3 3 3 3 3" xfId="49876"/>
    <cellStyle name="Обычный 11 3 3 3 3 4" xfId="12236"/>
    <cellStyle name="Обычный 11 3 3 3 3 4 2" xfId="49877"/>
    <cellStyle name="Обычный 11 3 3 3 3 5" xfId="12237"/>
    <cellStyle name="Обычный 11 3 3 3 3 5 2" xfId="49878"/>
    <cellStyle name="Обычный 11 3 3 3 3 6" xfId="12238"/>
    <cellStyle name="Обычный 11 3 3 3 3 6 2" xfId="49879"/>
    <cellStyle name="Обычный 11 3 3 3 3 7" xfId="12239"/>
    <cellStyle name="Обычный 11 3 3 3 3 7 2" xfId="49880"/>
    <cellStyle name="Обычный 11 3 3 3 3 8" xfId="12240"/>
    <cellStyle name="Обычный 11 3 3 3 3 9" xfId="12241"/>
    <cellStyle name="Обычный 11 3 3 3 4" xfId="12242"/>
    <cellStyle name="Обычный 11 3 3 3 4 2" xfId="12243"/>
    <cellStyle name="Обычный 11 3 3 3 4 2 2" xfId="49881"/>
    <cellStyle name="Обычный 11 3 3 3 4 3" xfId="12244"/>
    <cellStyle name="Обычный 11 3 3 3 4 3 2" xfId="49882"/>
    <cellStyle name="Обычный 11 3 3 3 4 4" xfId="12245"/>
    <cellStyle name="Обычный 11 3 3 3 4 4 2" xfId="49883"/>
    <cellStyle name="Обычный 11 3 3 3 4 5" xfId="12246"/>
    <cellStyle name="Обычный 11 3 3 3 4 5 2" xfId="49884"/>
    <cellStyle name="Обычный 11 3 3 3 4 6" xfId="12247"/>
    <cellStyle name="Обычный 11 3 3 3 4 6 2" xfId="49885"/>
    <cellStyle name="Обычный 11 3 3 3 4 7" xfId="12248"/>
    <cellStyle name="Обычный 11 3 3 3 4 8" xfId="49886"/>
    <cellStyle name="Обычный 11 3 3 3 5" xfId="12249"/>
    <cellStyle name="Обычный 11 3 3 3 5 2" xfId="12250"/>
    <cellStyle name="Обычный 11 3 3 3 5 2 2" xfId="49887"/>
    <cellStyle name="Обычный 11 3 3 3 5 3" xfId="49888"/>
    <cellStyle name="Обычный 11 3 3 3 6" xfId="12251"/>
    <cellStyle name="Обычный 11 3 3 3 6 2" xfId="49889"/>
    <cellStyle name="Обычный 11 3 3 3 7" xfId="12252"/>
    <cellStyle name="Обычный 11 3 3 3 7 2" xfId="49890"/>
    <cellStyle name="Обычный 11 3 3 3 8" xfId="12253"/>
    <cellStyle name="Обычный 11 3 3 3 8 2" xfId="49891"/>
    <cellStyle name="Обычный 11 3 3 3 9" xfId="12254"/>
    <cellStyle name="Обычный 11 3 3 3 9 2" xfId="49892"/>
    <cellStyle name="Обычный 11 3 3 4" xfId="12255"/>
    <cellStyle name="Обычный 11 3 3 4 10" xfId="12256"/>
    <cellStyle name="Обычный 11 3 3 4 11" xfId="12257"/>
    <cellStyle name="Обычный 11 3 3 4 12" xfId="12258"/>
    <cellStyle name="Обычный 11 3 3 4 13" xfId="12259"/>
    <cellStyle name="Обычный 11 3 3 4 14" xfId="12260"/>
    <cellStyle name="Обычный 11 3 3 4 15" xfId="12261"/>
    <cellStyle name="Обычный 11 3 3 4 16" xfId="49893"/>
    <cellStyle name="Обычный 11 3 3 4 2" xfId="12262"/>
    <cellStyle name="Обычный 11 3 3 4 2 2" xfId="12263"/>
    <cellStyle name="Обычный 11 3 3 4 2 2 2" xfId="49894"/>
    <cellStyle name="Обычный 11 3 3 4 2 3" xfId="12264"/>
    <cellStyle name="Обычный 11 3 3 4 2 3 2" xfId="49895"/>
    <cellStyle name="Обычный 11 3 3 4 2 4" xfId="12265"/>
    <cellStyle name="Обычный 11 3 3 4 2 4 2" xfId="49896"/>
    <cellStyle name="Обычный 11 3 3 4 2 5" xfId="12266"/>
    <cellStyle name="Обычный 11 3 3 4 2 5 2" xfId="49897"/>
    <cellStyle name="Обычный 11 3 3 4 2 6" xfId="12267"/>
    <cellStyle name="Обычный 11 3 3 4 2 6 2" xfId="49898"/>
    <cellStyle name="Обычный 11 3 3 4 2 7" xfId="12268"/>
    <cellStyle name="Обычный 11 3 3 4 2 8" xfId="49899"/>
    <cellStyle name="Обычный 11 3 3 4 3" xfId="12269"/>
    <cellStyle name="Обычный 11 3 3 4 3 2" xfId="12270"/>
    <cellStyle name="Обычный 11 3 3 4 3 2 2" xfId="49900"/>
    <cellStyle name="Обычный 11 3 3 4 3 3" xfId="49901"/>
    <cellStyle name="Обычный 11 3 3 4 4" xfId="12271"/>
    <cellStyle name="Обычный 11 3 3 4 4 2" xfId="49902"/>
    <cellStyle name="Обычный 11 3 3 4 5" xfId="12272"/>
    <cellStyle name="Обычный 11 3 3 4 5 2" xfId="49903"/>
    <cellStyle name="Обычный 11 3 3 4 6" xfId="12273"/>
    <cellStyle name="Обычный 11 3 3 4 6 2" xfId="49904"/>
    <cellStyle name="Обычный 11 3 3 4 7" xfId="12274"/>
    <cellStyle name="Обычный 11 3 3 4 7 2" xfId="49905"/>
    <cellStyle name="Обычный 11 3 3 4 8" xfId="12275"/>
    <cellStyle name="Обычный 11 3 3 4 9" xfId="12276"/>
    <cellStyle name="Обычный 11 3 3 5" xfId="12277"/>
    <cellStyle name="Обычный 11 3 3 5 10" xfId="12278"/>
    <cellStyle name="Обычный 11 3 3 5 11" xfId="12279"/>
    <cellStyle name="Обычный 11 3 3 5 12" xfId="12280"/>
    <cellStyle name="Обычный 11 3 3 5 13" xfId="12281"/>
    <cellStyle name="Обычный 11 3 3 5 14" xfId="12282"/>
    <cellStyle name="Обычный 11 3 3 5 15" xfId="49906"/>
    <cellStyle name="Обычный 11 3 3 5 2" xfId="12283"/>
    <cellStyle name="Обычный 11 3 3 5 2 2" xfId="12284"/>
    <cellStyle name="Обычный 11 3 3 5 2 2 2" xfId="49907"/>
    <cellStyle name="Обычный 11 3 3 5 2 3" xfId="12285"/>
    <cellStyle name="Обычный 11 3 3 5 2 3 2" xfId="49908"/>
    <cellStyle name="Обычный 11 3 3 5 2 4" xfId="12286"/>
    <cellStyle name="Обычный 11 3 3 5 2 4 2" xfId="49909"/>
    <cellStyle name="Обычный 11 3 3 5 2 5" xfId="12287"/>
    <cellStyle name="Обычный 11 3 3 5 2 5 2" xfId="49910"/>
    <cellStyle name="Обычный 11 3 3 5 2 6" xfId="12288"/>
    <cellStyle name="Обычный 11 3 3 5 2 6 2" xfId="49911"/>
    <cellStyle name="Обычный 11 3 3 5 2 7" xfId="12289"/>
    <cellStyle name="Обычный 11 3 3 5 2 8" xfId="49912"/>
    <cellStyle name="Обычный 11 3 3 5 3" xfId="12290"/>
    <cellStyle name="Обычный 11 3 3 5 3 2" xfId="12291"/>
    <cellStyle name="Обычный 11 3 3 5 3 2 2" xfId="49913"/>
    <cellStyle name="Обычный 11 3 3 5 3 3" xfId="49914"/>
    <cellStyle name="Обычный 11 3 3 5 4" xfId="12292"/>
    <cellStyle name="Обычный 11 3 3 5 4 2" xfId="49915"/>
    <cellStyle name="Обычный 11 3 3 5 5" xfId="12293"/>
    <cellStyle name="Обычный 11 3 3 5 5 2" xfId="49916"/>
    <cellStyle name="Обычный 11 3 3 5 6" xfId="12294"/>
    <cellStyle name="Обычный 11 3 3 5 6 2" xfId="49917"/>
    <cellStyle name="Обычный 11 3 3 5 7" xfId="12295"/>
    <cellStyle name="Обычный 11 3 3 5 7 2" xfId="49918"/>
    <cellStyle name="Обычный 11 3 3 5 8" xfId="12296"/>
    <cellStyle name="Обычный 11 3 3 5 9" xfId="12297"/>
    <cellStyle name="Обычный 11 3 3 6" xfId="12298"/>
    <cellStyle name="Обычный 11 3 3 6 10" xfId="12299"/>
    <cellStyle name="Обычный 11 3 3 6 11" xfId="12300"/>
    <cellStyle name="Обычный 11 3 3 6 12" xfId="12301"/>
    <cellStyle name="Обычный 11 3 3 6 13" xfId="12302"/>
    <cellStyle name="Обычный 11 3 3 6 14" xfId="12303"/>
    <cellStyle name="Обычный 11 3 3 6 15" xfId="49919"/>
    <cellStyle name="Обычный 11 3 3 6 2" xfId="12304"/>
    <cellStyle name="Обычный 11 3 3 6 2 2" xfId="12305"/>
    <cellStyle name="Обычный 11 3 3 6 2 2 2" xfId="49920"/>
    <cellStyle name="Обычный 11 3 3 6 2 3" xfId="12306"/>
    <cellStyle name="Обычный 11 3 3 6 2 3 2" xfId="49921"/>
    <cellStyle name="Обычный 11 3 3 6 2 4" xfId="12307"/>
    <cellStyle name="Обычный 11 3 3 6 2 4 2" xfId="49922"/>
    <cellStyle name="Обычный 11 3 3 6 2 5" xfId="12308"/>
    <cellStyle name="Обычный 11 3 3 6 2 5 2" xfId="49923"/>
    <cellStyle name="Обычный 11 3 3 6 2 6" xfId="12309"/>
    <cellStyle name="Обычный 11 3 3 6 2 6 2" xfId="49924"/>
    <cellStyle name="Обычный 11 3 3 6 2 7" xfId="12310"/>
    <cellStyle name="Обычный 11 3 3 6 2 8" xfId="49925"/>
    <cellStyle name="Обычный 11 3 3 6 3" xfId="12311"/>
    <cellStyle name="Обычный 11 3 3 6 3 2" xfId="12312"/>
    <cellStyle name="Обычный 11 3 3 6 3 2 2" xfId="49926"/>
    <cellStyle name="Обычный 11 3 3 6 3 3" xfId="49927"/>
    <cellStyle name="Обычный 11 3 3 6 4" xfId="12313"/>
    <cellStyle name="Обычный 11 3 3 6 4 2" xfId="49928"/>
    <cellStyle name="Обычный 11 3 3 6 5" xfId="12314"/>
    <cellStyle name="Обычный 11 3 3 6 5 2" xfId="49929"/>
    <cellStyle name="Обычный 11 3 3 6 6" xfId="12315"/>
    <cellStyle name="Обычный 11 3 3 6 6 2" xfId="49930"/>
    <cellStyle name="Обычный 11 3 3 6 7" xfId="12316"/>
    <cellStyle name="Обычный 11 3 3 6 7 2" xfId="49931"/>
    <cellStyle name="Обычный 11 3 3 6 8" xfId="12317"/>
    <cellStyle name="Обычный 11 3 3 6 9" xfId="12318"/>
    <cellStyle name="Обычный 11 3 3 7" xfId="12319"/>
    <cellStyle name="Обычный 11 3 3 7 10" xfId="12320"/>
    <cellStyle name="Обычный 11 3 3 7 11" xfId="12321"/>
    <cellStyle name="Обычный 11 3 3 7 12" xfId="12322"/>
    <cellStyle name="Обычный 11 3 3 7 13" xfId="12323"/>
    <cellStyle name="Обычный 11 3 3 7 14" xfId="12324"/>
    <cellStyle name="Обычный 11 3 3 7 15" xfId="49932"/>
    <cellStyle name="Обычный 11 3 3 7 2" xfId="12325"/>
    <cellStyle name="Обычный 11 3 3 7 2 2" xfId="12326"/>
    <cellStyle name="Обычный 11 3 3 7 2 2 2" xfId="49933"/>
    <cellStyle name="Обычный 11 3 3 7 2 3" xfId="12327"/>
    <cellStyle name="Обычный 11 3 3 7 2 3 2" xfId="49934"/>
    <cellStyle name="Обычный 11 3 3 7 2 4" xfId="12328"/>
    <cellStyle name="Обычный 11 3 3 7 2 4 2" xfId="49935"/>
    <cellStyle name="Обычный 11 3 3 7 2 5" xfId="12329"/>
    <cellStyle name="Обычный 11 3 3 7 2 5 2" xfId="49936"/>
    <cellStyle name="Обычный 11 3 3 7 2 6" xfId="12330"/>
    <cellStyle name="Обычный 11 3 3 7 2 6 2" xfId="49937"/>
    <cellStyle name="Обычный 11 3 3 7 2 7" xfId="12331"/>
    <cellStyle name="Обычный 11 3 3 7 2 8" xfId="49938"/>
    <cellStyle name="Обычный 11 3 3 7 3" xfId="12332"/>
    <cellStyle name="Обычный 11 3 3 7 3 2" xfId="12333"/>
    <cellStyle name="Обычный 11 3 3 7 3 2 2" xfId="49939"/>
    <cellStyle name="Обычный 11 3 3 7 3 3" xfId="49940"/>
    <cellStyle name="Обычный 11 3 3 7 4" xfId="12334"/>
    <cellStyle name="Обычный 11 3 3 7 4 2" xfId="49941"/>
    <cellStyle name="Обычный 11 3 3 7 5" xfId="12335"/>
    <cellStyle name="Обычный 11 3 3 7 5 2" xfId="49942"/>
    <cellStyle name="Обычный 11 3 3 7 6" xfId="12336"/>
    <cellStyle name="Обычный 11 3 3 7 6 2" xfId="49943"/>
    <cellStyle name="Обычный 11 3 3 7 7" xfId="12337"/>
    <cellStyle name="Обычный 11 3 3 7 7 2" xfId="49944"/>
    <cellStyle name="Обычный 11 3 3 7 8" xfId="12338"/>
    <cellStyle name="Обычный 11 3 3 7 9" xfId="12339"/>
    <cellStyle name="Обычный 11 3 3 8" xfId="12340"/>
    <cellStyle name="Обычный 11 3 3 8 10" xfId="12341"/>
    <cellStyle name="Обычный 11 3 3 8 11" xfId="12342"/>
    <cellStyle name="Обычный 11 3 3 8 12" xfId="12343"/>
    <cellStyle name="Обычный 11 3 3 8 13" xfId="12344"/>
    <cellStyle name="Обычный 11 3 3 8 14" xfId="12345"/>
    <cellStyle name="Обычный 11 3 3 8 15" xfId="49945"/>
    <cellStyle name="Обычный 11 3 3 8 2" xfId="12346"/>
    <cellStyle name="Обычный 11 3 3 8 2 2" xfId="12347"/>
    <cellStyle name="Обычный 11 3 3 8 2 2 2" xfId="49946"/>
    <cellStyle name="Обычный 11 3 3 8 2 3" xfId="12348"/>
    <cellStyle name="Обычный 11 3 3 8 2 3 2" xfId="49947"/>
    <cellStyle name="Обычный 11 3 3 8 2 4" xfId="12349"/>
    <cellStyle name="Обычный 11 3 3 8 2 4 2" xfId="49948"/>
    <cellStyle name="Обычный 11 3 3 8 2 5" xfId="12350"/>
    <cellStyle name="Обычный 11 3 3 8 2 5 2" xfId="49949"/>
    <cellStyle name="Обычный 11 3 3 8 2 6" xfId="12351"/>
    <cellStyle name="Обычный 11 3 3 8 2 6 2" xfId="49950"/>
    <cellStyle name="Обычный 11 3 3 8 2 7" xfId="12352"/>
    <cellStyle name="Обычный 11 3 3 8 2 8" xfId="49951"/>
    <cellStyle name="Обычный 11 3 3 8 3" xfId="12353"/>
    <cellStyle name="Обычный 11 3 3 8 3 2" xfId="12354"/>
    <cellStyle name="Обычный 11 3 3 8 3 2 2" xfId="49952"/>
    <cellStyle name="Обычный 11 3 3 8 3 3" xfId="49953"/>
    <cellStyle name="Обычный 11 3 3 8 4" xfId="12355"/>
    <cellStyle name="Обычный 11 3 3 8 4 2" xfId="49954"/>
    <cellStyle name="Обычный 11 3 3 8 5" xfId="12356"/>
    <cellStyle name="Обычный 11 3 3 8 5 2" xfId="49955"/>
    <cellStyle name="Обычный 11 3 3 8 6" xfId="12357"/>
    <cellStyle name="Обычный 11 3 3 8 6 2" xfId="49956"/>
    <cellStyle name="Обычный 11 3 3 8 7" xfId="12358"/>
    <cellStyle name="Обычный 11 3 3 8 7 2" xfId="49957"/>
    <cellStyle name="Обычный 11 3 3 8 8" xfId="12359"/>
    <cellStyle name="Обычный 11 3 3 8 9" xfId="12360"/>
    <cellStyle name="Обычный 11 3 3 9" xfId="12361"/>
    <cellStyle name="Обычный 11 3 3 9 2" xfId="12362"/>
    <cellStyle name="Обычный 11 3 3 9 2 2" xfId="49958"/>
    <cellStyle name="Обычный 11 3 3 9 3" xfId="12363"/>
    <cellStyle name="Обычный 11 3 3 9 3 2" xfId="49959"/>
    <cellStyle name="Обычный 11 3 3 9 4" xfId="12364"/>
    <cellStyle name="Обычный 11 3 3 9 4 2" xfId="49960"/>
    <cellStyle name="Обычный 11 3 3 9 5" xfId="12365"/>
    <cellStyle name="Обычный 11 3 3 9 5 2" xfId="49961"/>
    <cellStyle name="Обычный 11 3 3 9 6" xfId="12366"/>
    <cellStyle name="Обычный 11 3 3 9 6 2" xfId="49962"/>
    <cellStyle name="Обычный 11 3 3 9 7" xfId="12367"/>
    <cellStyle name="Обычный 11 3 3 9 8" xfId="49963"/>
    <cellStyle name="Обычный 11 3 4" xfId="12368"/>
    <cellStyle name="Обычный 11 3 4 10" xfId="12369"/>
    <cellStyle name="Обычный 11 3 4 11" xfId="12370"/>
    <cellStyle name="Обычный 11 3 4 11 2" xfId="49964"/>
    <cellStyle name="Обычный 11 3 4 12" xfId="12371"/>
    <cellStyle name="Обычный 11 3 4 12 2" xfId="49965"/>
    <cellStyle name="Обычный 11 3 4 13" xfId="12372"/>
    <cellStyle name="Обычный 11 3 4 13 2" xfId="49966"/>
    <cellStyle name="Обычный 11 3 4 14" xfId="12373"/>
    <cellStyle name="Обычный 11 3 4 14 2" xfId="49967"/>
    <cellStyle name="Обычный 11 3 4 15" xfId="12374"/>
    <cellStyle name="Обычный 11 3 4 16" xfId="12375"/>
    <cellStyle name="Обычный 11 3 4 17" xfId="12376"/>
    <cellStyle name="Обычный 11 3 4 18" xfId="12377"/>
    <cellStyle name="Обычный 11 3 4 19" xfId="12378"/>
    <cellStyle name="Обычный 11 3 4 2" xfId="12379"/>
    <cellStyle name="Обычный 11 3 4 2 10" xfId="12380"/>
    <cellStyle name="Обычный 11 3 4 2 10 2" xfId="49968"/>
    <cellStyle name="Обычный 11 3 4 2 11" xfId="12381"/>
    <cellStyle name="Обычный 11 3 4 2 11 2" xfId="49969"/>
    <cellStyle name="Обычный 11 3 4 2 12" xfId="12382"/>
    <cellStyle name="Обычный 11 3 4 2 13" xfId="12383"/>
    <cellStyle name="Обычный 11 3 4 2 14" xfId="12384"/>
    <cellStyle name="Обычный 11 3 4 2 15" xfId="12385"/>
    <cellStyle name="Обычный 11 3 4 2 16" xfId="12386"/>
    <cellStyle name="Обычный 11 3 4 2 17" xfId="12387"/>
    <cellStyle name="Обычный 11 3 4 2 18" xfId="12388"/>
    <cellStyle name="Обычный 11 3 4 2 19" xfId="12389"/>
    <cellStyle name="Обычный 11 3 4 2 2" xfId="12390"/>
    <cellStyle name="Обычный 11 3 4 2 2 10" xfId="12391"/>
    <cellStyle name="Обычный 11 3 4 2 2 11" xfId="12392"/>
    <cellStyle name="Обычный 11 3 4 2 2 12" xfId="12393"/>
    <cellStyle name="Обычный 11 3 4 2 2 13" xfId="12394"/>
    <cellStyle name="Обычный 11 3 4 2 2 14" xfId="12395"/>
    <cellStyle name="Обычный 11 3 4 2 2 15" xfId="12396"/>
    <cellStyle name="Обычный 11 3 4 2 2 16" xfId="49970"/>
    <cellStyle name="Обычный 11 3 4 2 2 2" xfId="12397"/>
    <cellStyle name="Обычный 11 3 4 2 2 2 2" xfId="12398"/>
    <cellStyle name="Обычный 11 3 4 2 2 2 2 2" xfId="49971"/>
    <cellStyle name="Обычный 11 3 4 2 2 2 3" xfId="12399"/>
    <cellStyle name="Обычный 11 3 4 2 2 2 3 2" xfId="49972"/>
    <cellStyle name="Обычный 11 3 4 2 2 2 4" xfId="12400"/>
    <cellStyle name="Обычный 11 3 4 2 2 2 4 2" xfId="49973"/>
    <cellStyle name="Обычный 11 3 4 2 2 2 5" xfId="12401"/>
    <cellStyle name="Обычный 11 3 4 2 2 2 5 2" xfId="49974"/>
    <cellStyle name="Обычный 11 3 4 2 2 2 6" xfId="12402"/>
    <cellStyle name="Обычный 11 3 4 2 2 2 6 2" xfId="49975"/>
    <cellStyle name="Обычный 11 3 4 2 2 2 7" xfId="12403"/>
    <cellStyle name="Обычный 11 3 4 2 2 2 8" xfId="49976"/>
    <cellStyle name="Обычный 11 3 4 2 2 3" xfId="12404"/>
    <cellStyle name="Обычный 11 3 4 2 2 3 2" xfId="12405"/>
    <cellStyle name="Обычный 11 3 4 2 2 3 2 2" xfId="49977"/>
    <cellStyle name="Обычный 11 3 4 2 2 3 3" xfId="49978"/>
    <cellStyle name="Обычный 11 3 4 2 2 4" xfId="12406"/>
    <cellStyle name="Обычный 11 3 4 2 2 4 2" xfId="49979"/>
    <cellStyle name="Обычный 11 3 4 2 2 5" xfId="12407"/>
    <cellStyle name="Обычный 11 3 4 2 2 5 2" xfId="49980"/>
    <cellStyle name="Обычный 11 3 4 2 2 6" xfId="12408"/>
    <cellStyle name="Обычный 11 3 4 2 2 6 2" xfId="49981"/>
    <cellStyle name="Обычный 11 3 4 2 2 7" xfId="12409"/>
    <cellStyle name="Обычный 11 3 4 2 2 7 2" xfId="49982"/>
    <cellStyle name="Обычный 11 3 4 2 2 8" xfId="12410"/>
    <cellStyle name="Обычный 11 3 4 2 2 9" xfId="12411"/>
    <cellStyle name="Обычный 11 3 4 2 20" xfId="12412"/>
    <cellStyle name="Обычный 11 3 4 2 3" xfId="12413"/>
    <cellStyle name="Обычный 11 3 4 2 3 10" xfId="12414"/>
    <cellStyle name="Обычный 11 3 4 2 3 11" xfId="12415"/>
    <cellStyle name="Обычный 11 3 4 2 3 12" xfId="12416"/>
    <cellStyle name="Обычный 11 3 4 2 3 13" xfId="12417"/>
    <cellStyle name="Обычный 11 3 4 2 3 14" xfId="12418"/>
    <cellStyle name="Обычный 11 3 4 2 3 15" xfId="49983"/>
    <cellStyle name="Обычный 11 3 4 2 3 2" xfId="12419"/>
    <cellStyle name="Обычный 11 3 4 2 3 2 2" xfId="12420"/>
    <cellStyle name="Обычный 11 3 4 2 3 2 2 2" xfId="49984"/>
    <cellStyle name="Обычный 11 3 4 2 3 2 3" xfId="12421"/>
    <cellStyle name="Обычный 11 3 4 2 3 2 3 2" xfId="49985"/>
    <cellStyle name="Обычный 11 3 4 2 3 2 4" xfId="12422"/>
    <cellStyle name="Обычный 11 3 4 2 3 2 4 2" xfId="49986"/>
    <cellStyle name="Обычный 11 3 4 2 3 2 5" xfId="12423"/>
    <cellStyle name="Обычный 11 3 4 2 3 2 5 2" xfId="49987"/>
    <cellStyle name="Обычный 11 3 4 2 3 2 6" xfId="12424"/>
    <cellStyle name="Обычный 11 3 4 2 3 2 6 2" xfId="49988"/>
    <cellStyle name="Обычный 11 3 4 2 3 2 7" xfId="12425"/>
    <cellStyle name="Обычный 11 3 4 2 3 2 8" xfId="49989"/>
    <cellStyle name="Обычный 11 3 4 2 3 3" xfId="12426"/>
    <cellStyle name="Обычный 11 3 4 2 3 3 2" xfId="12427"/>
    <cellStyle name="Обычный 11 3 4 2 3 3 2 2" xfId="49990"/>
    <cellStyle name="Обычный 11 3 4 2 3 3 3" xfId="49991"/>
    <cellStyle name="Обычный 11 3 4 2 3 4" xfId="12428"/>
    <cellStyle name="Обычный 11 3 4 2 3 4 2" xfId="49992"/>
    <cellStyle name="Обычный 11 3 4 2 3 5" xfId="12429"/>
    <cellStyle name="Обычный 11 3 4 2 3 5 2" xfId="49993"/>
    <cellStyle name="Обычный 11 3 4 2 3 6" xfId="12430"/>
    <cellStyle name="Обычный 11 3 4 2 3 6 2" xfId="49994"/>
    <cellStyle name="Обычный 11 3 4 2 3 7" xfId="12431"/>
    <cellStyle name="Обычный 11 3 4 2 3 7 2" xfId="49995"/>
    <cellStyle name="Обычный 11 3 4 2 3 8" xfId="12432"/>
    <cellStyle name="Обычный 11 3 4 2 3 9" xfId="12433"/>
    <cellStyle name="Обычный 11 3 4 2 4" xfId="12434"/>
    <cellStyle name="Обычный 11 3 4 2 4 10" xfId="12435"/>
    <cellStyle name="Обычный 11 3 4 2 4 11" xfId="12436"/>
    <cellStyle name="Обычный 11 3 4 2 4 12" xfId="12437"/>
    <cellStyle name="Обычный 11 3 4 2 4 13" xfId="12438"/>
    <cellStyle name="Обычный 11 3 4 2 4 14" xfId="12439"/>
    <cellStyle name="Обычный 11 3 4 2 4 15" xfId="49996"/>
    <cellStyle name="Обычный 11 3 4 2 4 2" xfId="12440"/>
    <cellStyle name="Обычный 11 3 4 2 4 2 2" xfId="12441"/>
    <cellStyle name="Обычный 11 3 4 2 4 2 2 2" xfId="49997"/>
    <cellStyle name="Обычный 11 3 4 2 4 2 3" xfId="12442"/>
    <cellStyle name="Обычный 11 3 4 2 4 2 3 2" xfId="49998"/>
    <cellStyle name="Обычный 11 3 4 2 4 2 4" xfId="12443"/>
    <cellStyle name="Обычный 11 3 4 2 4 2 4 2" xfId="49999"/>
    <cellStyle name="Обычный 11 3 4 2 4 2 5" xfId="12444"/>
    <cellStyle name="Обычный 11 3 4 2 4 2 5 2" xfId="50000"/>
    <cellStyle name="Обычный 11 3 4 2 4 2 6" xfId="12445"/>
    <cellStyle name="Обычный 11 3 4 2 4 2 6 2" xfId="50001"/>
    <cellStyle name="Обычный 11 3 4 2 4 2 7" xfId="12446"/>
    <cellStyle name="Обычный 11 3 4 2 4 2 8" xfId="50002"/>
    <cellStyle name="Обычный 11 3 4 2 4 3" xfId="12447"/>
    <cellStyle name="Обычный 11 3 4 2 4 3 2" xfId="12448"/>
    <cellStyle name="Обычный 11 3 4 2 4 3 2 2" xfId="50003"/>
    <cellStyle name="Обычный 11 3 4 2 4 3 3" xfId="50004"/>
    <cellStyle name="Обычный 11 3 4 2 4 4" xfId="12449"/>
    <cellStyle name="Обычный 11 3 4 2 4 4 2" xfId="50005"/>
    <cellStyle name="Обычный 11 3 4 2 4 5" xfId="12450"/>
    <cellStyle name="Обычный 11 3 4 2 4 5 2" xfId="50006"/>
    <cellStyle name="Обычный 11 3 4 2 4 6" xfId="12451"/>
    <cellStyle name="Обычный 11 3 4 2 4 6 2" xfId="50007"/>
    <cellStyle name="Обычный 11 3 4 2 4 7" xfId="12452"/>
    <cellStyle name="Обычный 11 3 4 2 4 7 2" xfId="50008"/>
    <cellStyle name="Обычный 11 3 4 2 4 8" xfId="12453"/>
    <cellStyle name="Обычный 11 3 4 2 4 9" xfId="12454"/>
    <cellStyle name="Обычный 11 3 4 2 5" xfId="12455"/>
    <cellStyle name="Обычный 11 3 4 2 5 10" xfId="12456"/>
    <cellStyle name="Обычный 11 3 4 2 5 11" xfId="12457"/>
    <cellStyle name="Обычный 11 3 4 2 5 12" xfId="12458"/>
    <cellStyle name="Обычный 11 3 4 2 5 13" xfId="12459"/>
    <cellStyle name="Обычный 11 3 4 2 5 14" xfId="12460"/>
    <cellStyle name="Обычный 11 3 4 2 5 15" xfId="50009"/>
    <cellStyle name="Обычный 11 3 4 2 5 2" xfId="12461"/>
    <cellStyle name="Обычный 11 3 4 2 5 2 2" xfId="12462"/>
    <cellStyle name="Обычный 11 3 4 2 5 2 2 2" xfId="50010"/>
    <cellStyle name="Обычный 11 3 4 2 5 2 3" xfId="12463"/>
    <cellStyle name="Обычный 11 3 4 2 5 2 3 2" xfId="50011"/>
    <cellStyle name="Обычный 11 3 4 2 5 2 4" xfId="12464"/>
    <cellStyle name="Обычный 11 3 4 2 5 2 4 2" xfId="50012"/>
    <cellStyle name="Обычный 11 3 4 2 5 2 5" xfId="12465"/>
    <cellStyle name="Обычный 11 3 4 2 5 2 5 2" xfId="50013"/>
    <cellStyle name="Обычный 11 3 4 2 5 2 6" xfId="12466"/>
    <cellStyle name="Обычный 11 3 4 2 5 2 6 2" xfId="50014"/>
    <cellStyle name="Обычный 11 3 4 2 5 2 7" xfId="12467"/>
    <cellStyle name="Обычный 11 3 4 2 5 2 8" xfId="50015"/>
    <cellStyle name="Обычный 11 3 4 2 5 3" xfId="12468"/>
    <cellStyle name="Обычный 11 3 4 2 5 3 2" xfId="12469"/>
    <cellStyle name="Обычный 11 3 4 2 5 3 2 2" xfId="50016"/>
    <cellStyle name="Обычный 11 3 4 2 5 3 3" xfId="50017"/>
    <cellStyle name="Обычный 11 3 4 2 5 4" xfId="12470"/>
    <cellStyle name="Обычный 11 3 4 2 5 4 2" xfId="50018"/>
    <cellStyle name="Обычный 11 3 4 2 5 5" xfId="12471"/>
    <cellStyle name="Обычный 11 3 4 2 5 5 2" xfId="50019"/>
    <cellStyle name="Обычный 11 3 4 2 5 6" xfId="12472"/>
    <cellStyle name="Обычный 11 3 4 2 5 6 2" xfId="50020"/>
    <cellStyle name="Обычный 11 3 4 2 5 7" xfId="12473"/>
    <cellStyle name="Обычный 11 3 4 2 5 7 2" xfId="50021"/>
    <cellStyle name="Обычный 11 3 4 2 5 8" xfId="12474"/>
    <cellStyle name="Обычный 11 3 4 2 5 9" xfId="12475"/>
    <cellStyle name="Обычный 11 3 4 2 6" xfId="12476"/>
    <cellStyle name="Обычный 11 3 4 2 6 2" xfId="12477"/>
    <cellStyle name="Обычный 11 3 4 2 6 2 2" xfId="50022"/>
    <cellStyle name="Обычный 11 3 4 2 6 3" xfId="12478"/>
    <cellStyle name="Обычный 11 3 4 2 6 3 2" xfId="50023"/>
    <cellStyle name="Обычный 11 3 4 2 6 4" xfId="12479"/>
    <cellStyle name="Обычный 11 3 4 2 6 4 2" xfId="50024"/>
    <cellStyle name="Обычный 11 3 4 2 6 5" xfId="12480"/>
    <cellStyle name="Обычный 11 3 4 2 6 5 2" xfId="50025"/>
    <cellStyle name="Обычный 11 3 4 2 6 6" xfId="12481"/>
    <cellStyle name="Обычный 11 3 4 2 6 6 2" xfId="50026"/>
    <cellStyle name="Обычный 11 3 4 2 6 7" xfId="12482"/>
    <cellStyle name="Обычный 11 3 4 2 6 8" xfId="50027"/>
    <cellStyle name="Обычный 11 3 4 2 7" xfId="12483"/>
    <cellStyle name="Обычный 11 3 4 2 7 2" xfId="12484"/>
    <cellStyle name="Обычный 11 3 4 2 7 2 2" xfId="50028"/>
    <cellStyle name="Обычный 11 3 4 2 7 3" xfId="50029"/>
    <cellStyle name="Обычный 11 3 4 2 8" xfId="12485"/>
    <cellStyle name="Обычный 11 3 4 2 8 2" xfId="50030"/>
    <cellStyle name="Обычный 11 3 4 2 9" xfId="12486"/>
    <cellStyle name="Обычный 11 3 4 2 9 2" xfId="50031"/>
    <cellStyle name="Обычный 11 3 4 20" xfId="12487"/>
    <cellStyle name="Обычный 11 3 4 21" xfId="12488"/>
    <cellStyle name="Обычный 11 3 4 22" xfId="50032"/>
    <cellStyle name="Обычный 11 3 4 3" xfId="12489"/>
    <cellStyle name="Обычный 11 3 4 3 10" xfId="12490"/>
    <cellStyle name="Обычный 11 3 4 3 11" xfId="12491"/>
    <cellStyle name="Обычный 11 3 4 3 12" xfId="12492"/>
    <cellStyle name="Обычный 11 3 4 3 13" xfId="12493"/>
    <cellStyle name="Обычный 11 3 4 3 14" xfId="12494"/>
    <cellStyle name="Обычный 11 3 4 3 15" xfId="12495"/>
    <cellStyle name="Обычный 11 3 4 3 16" xfId="12496"/>
    <cellStyle name="Обычный 11 3 4 3 17" xfId="12497"/>
    <cellStyle name="Обычный 11 3 4 3 18" xfId="50033"/>
    <cellStyle name="Обычный 11 3 4 3 2" xfId="12498"/>
    <cellStyle name="Обычный 11 3 4 3 2 10" xfId="12499"/>
    <cellStyle name="Обычный 11 3 4 3 2 11" xfId="12500"/>
    <cellStyle name="Обычный 11 3 4 3 2 12" xfId="12501"/>
    <cellStyle name="Обычный 11 3 4 3 2 13" xfId="12502"/>
    <cellStyle name="Обычный 11 3 4 3 2 14" xfId="12503"/>
    <cellStyle name="Обычный 11 3 4 3 2 15" xfId="12504"/>
    <cellStyle name="Обычный 11 3 4 3 2 16" xfId="50034"/>
    <cellStyle name="Обычный 11 3 4 3 2 2" xfId="12505"/>
    <cellStyle name="Обычный 11 3 4 3 2 2 2" xfId="12506"/>
    <cellStyle name="Обычный 11 3 4 3 2 2 2 2" xfId="50035"/>
    <cellStyle name="Обычный 11 3 4 3 2 2 3" xfId="12507"/>
    <cellStyle name="Обычный 11 3 4 3 2 2 3 2" xfId="50036"/>
    <cellStyle name="Обычный 11 3 4 3 2 2 4" xfId="12508"/>
    <cellStyle name="Обычный 11 3 4 3 2 2 4 2" xfId="50037"/>
    <cellStyle name="Обычный 11 3 4 3 2 2 5" xfId="12509"/>
    <cellStyle name="Обычный 11 3 4 3 2 2 5 2" xfId="50038"/>
    <cellStyle name="Обычный 11 3 4 3 2 2 6" xfId="12510"/>
    <cellStyle name="Обычный 11 3 4 3 2 2 6 2" xfId="50039"/>
    <cellStyle name="Обычный 11 3 4 3 2 2 7" xfId="12511"/>
    <cellStyle name="Обычный 11 3 4 3 2 2 8" xfId="50040"/>
    <cellStyle name="Обычный 11 3 4 3 2 3" xfId="12512"/>
    <cellStyle name="Обычный 11 3 4 3 2 3 2" xfId="12513"/>
    <cellStyle name="Обычный 11 3 4 3 2 3 2 2" xfId="50041"/>
    <cellStyle name="Обычный 11 3 4 3 2 3 3" xfId="50042"/>
    <cellStyle name="Обычный 11 3 4 3 2 4" xfId="12514"/>
    <cellStyle name="Обычный 11 3 4 3 2 4 2" xfId="50043"/>
    <cellStyle name="Обычный 11 3 4 3 2 5" xfId="12515"/>
    <cellStyle name="Обычный 11 3 4 3 2 5 2" xfId="50044"/>
    <cellStyle name="Обычный 11 3 4 3 2 6" xfId="12516"/>
    <cellStyle name="Обычный 11 3 4 3 2 6 2" xfId="50045"/>
    <cellStyle name="Обычный 11 3 4 3 2 7" xfId="12517"/>
    <cellStyle name="Обычный 11 3 4 3 2 7 2" xfId="50046"/>
    <cellStyle name="Обычный 11 3 4 3 2 8" xfId="12518"/>
    <cellStyle name="Обычный 11 3 4 3 2 9" xfId="12519"/>
    <cellStyle name="Обычный 11 3 4 3 3" xfId="12520"/>
    <cellStyle name="Обычный 11 3 4 3 3 10" xfId="12521"/>
    <cellStyle name="Обычный 11 3 4 3 3 11" xfId="12522"/>
    <cellStyle name="Обычный 11 3 4 3 3 12" xfId="12523"/>
    <cellStyle name="Обычный 11 3 4 3 3 13" xfId="12524"/>
    <cellStyle name="Обычный 11 3 4 3 3 14" xfId="12525"/>
    <cellStyle name="Обычный 11 3 4 3 3 15" xfId="50047"/>
    <cellStyle name="Обычный 11 3 4 3 3 2" xfId="12526"/>
    <cellStyle name="Обычный 11 3 4 3 3 2 2" xfId="12527"/>
    <cellStyle name="Обычный 11 3 4 3 3 2 2 2" xfId="50048"/>
    <cellStyle name="Обычный 11 3 4 3 3 2 3" xfId="12528"/>
    <cellStyle name="Обычный 11 3 4 3 3 2 3 2" xfId="50049"/>
    <cellStyle name="Обычный 11 3 4 3 3 2 4" xfId="12529"/>
    <cellStyle name="Обычный 11 3 4 3 3 2 4 2" xfId="50050"/>
    <cellStyle name="Обычный 11 3 4 3 3 2 5" xfId="12530"/>
    <cellStyle name="Обычный 11 3 4 3 3 2 5 2" xfId="50051"/>
    <cellStyle name="Обычный 11 3 4 3 3 2 6" xfId="12531"/>
    <cellStyle name="Обычный 11 3 4 3 3 2 6 2" xfId="50052"/>
    <cellStyle name="Обычный 11 3 4 3 3 2 7" xfId="12532"/>
    <cellStyle name="Обычный 11 3 4 3 3 2 8" xfId="50053"/>
    <cellStyle name="Обычный 11 3 4 3 3 3" xfId="12533"/>
    <cellStyle name="Обычный 11 3 4 3 3 3 2" xfId="12534"/>
    <cellStyle name="Обычный 11 3 4 3 3 3 2 2" xfId="50054"/>
    <cellStyle name="Обычный 11 3 4 3 3 3 3" xfId="50055"/>
    <cellStyle name="Обычный 11 3 4 3 3 4" xfId="12535"/>
    <cellStyle name="Обычный 11 3 4 3 3 4 2" xfId="50056"/>
    <cellStyle name="Обычный 11 3 4 3 3 5" xfId="12536"/>
    <cellStyle name="Обычный 11 3 4 3 3 5 2" xfId="50057"/>
    <cellStyle name="Обычный 11 3 4 3 3 6" xfId="12537"/>
    <cellStyle name="Обычный 11 3 4 3 3 6 2" xfId="50058"/>
    <cellStyle name="Обычный 11 3 4 3 3 7" xfId="12538"/>
    <cellStyle name="Обычный 11 3 4 3 3 7 2" xfId="50059"/>
    <cellStyle name="Обычный 11 3 4 3 3 8" xfId="12539"/>
    <cellStyle name="Обычный 11 3 4 3 3 9" xfId="12540"/>
    <cellStyle name="Обычный 11 3 4 3 4" xfId="12541"/>
    <cellStyle name="Обычный 11 3 4 3 4 2" xfId="12542"/>
    <cellStyle name="Обычный 11 3 4 3 4 2 2" xfId="50060"/>
    <cellStyle name="Обычный 11 3 4 3 4 3" xfId="12543"/>
    <cellStyle name="Обычный 11 3 4 3 4 3 2" xfId="50061"/>
    <cellStyle name="Обычный 11 3 4 3 4 4" xfId="12544"/>
    <cellStyle name="Обычный 11 3 4 3 4 4 2" xfId="50062"/>
    <cellStyle name="Обычный 11 3 4 3 4 5" xfId="12545"/>
    <cellStyle name="Обычный 11 3 4 3 4 5 2" xfId="50063"/>
    <cellStyle name="Обычный 11 3 4 3 4 6" xfId="12546"/>
    <cellStyle name="Обычный 11 3 4 3 4 6 2" xfId="50064"/>
    <cellStyle name="Обычный 11 3 4 3 4 7" xfId="12547"/>
    <cellStyle name="Обычный 11 3 4 3 4 8" xfId="50065"/>
    <cellStyle name="Обычный 11 3 4 3 5" xfId="12548"/>
    <cellStyle name="Обычный 11 3 4 3 5 2" xfId="12549"/>
    <cellStyle name="Обычный 11 3 4 3 5 2 2" xfId="50066"/>
    <cellStyle name="Обычный 11 3 4 3 5 3" xfId="50067"/>
    <cellStyle name="Обычный 11 3 4 3 6" xfId="12550"/>
    <cellStyle name="Обычный 11 3 4 3 6 2" xfId="50068"/>
    <cellStyle name="Обычный 11 3 4 3 7" xfId="12551"/>
    <cellStyle name="Обычный 11 3 4 3 7 2" xfId="50069"/>
    <cellStyle name="Обычный 11 3 4 3 8" xfId="12552"/>
    <cellStyle name="Обычный 11 3 4 3 8 2" xfId="50070"/>
    <cellStyle name="Обычный 11 3 4 3 9" xfId="12553"/>
    <cellStyle name="Обычный 11 3 4 3 9 2" xfId="50071"/>
    <cellStyle name="Обычный 11 3 4 4" xfId="12554"/>
    <cellStyle name="Обычный 11 3 4 4 10" xfId="12555"/>
    <cellStyle name="Обычный 11 3 4 4 11" xfId="12556"/>
    <cellStyle name="Обычный 11 3 4 4 12" xfId="12557"/>
    <cellStyle name="Обычный 11 3 4 4 13" xfId="12558"/>
    <cellStyle name="Обычный 11 3 4 4 14" xfId="12559"/>
    <cellStyle name="Обычный 11 3 4 4 15" xfId="12560"/>
    <cellStyle name="Обычный 11 3 4 4 16" xfId="50072"/>
    <cellStyle name="Обычный 11 3 4 4 2" xfId="12561"/>
    <cellStyle name="Обычный 11 3 4 4 2 2" xfId="12562"/>
    <cellStyle name="Обычный 11 3 4 4 2 2 2" xfId="50073"/>
    <cellStyle name="Обычный 11 3 4 4 2 3" xfId="12563"/>
    <cellStyle name="Обычный 11 3 4 4 2 3 2" xfId="50074"/>
    <cellStyle name="Обычный 11 3 4 4 2 4" xfId="12564"/>
    <cellStyle name="Обычный 11 3 4 4 2 4 2" xfId="50075"/>
    <cellStyle name="Обычный 11 3 4 4 2 5" xfId="12565"/>
    <cellStyle name="Обычный 11 3 4 4 2 5 2" xfId="50076"/>
    <cellStyle name="Обычный 11 3 4 4 2 6" xfId="12566"/>
    <cellStyle name="Обычный 11 3 4 4 2 6 2" xfId="50077"/>
    <cellStyle name="Обычный 11 3 4 4 2 7" xfId="12567"/>
    <cellStyle name="Обычный 11 3 4 4 2 8" xfId="50078"/>
    <cellStyle name="Обычный 11 3 4 4 3" xfId="12568"/>
    <cellStyle name="Обычный 11 3 4 4 3 2" xfId="12569"/>
    <cellStyle name="Обычный 11 3 4 4 3 2 2" xfId="50079"/>
    <cellStyle name="Обычный 11 3 4 4 3 3" xfId="50080"/>
    <cellStyle name="Обычный 11 3 4 4 4" xfId="12570"/>
    <cellStyle name="Обычный 11 3 4 4 4 2" xfId="50081"/>
    <cellStyle name="Обычный 11 3 4 4 5" xfId="12571"/>
    <cellStyle name="Обычный 11 3 4 4 5 2" xfId="50082"/>
    <cellStyle name="Обычный 11 3 4 4 6" xfId="12572"/>
    <cellStyle name="Обычный 11 3 4 4 6 2" xfId="50083"/>
    <cellStyle name="Обычный 11 3 4 4 7" xfId="12573"/>
    <cellStyle name="Обычный 11 3 4 4 7 2" xfId="50084"/>
    <cellStyle name="Обычный 11 3 4 4 8" xfId="12574"/>
    <cellStyle name="Обычный 11 3 4 4 9" xfId="12575"/>
    <cellStyle name="Обычный 11 3 4 5" xfId="12576"/>
    <cellStyle name="Обычный 11 3 4 5 10" xfId="12577"/>
    <cellStyle name="Обычный 11 3 4 5 11" xfId="12578"/>
    <cellStyle name="Обычный 11 3 4 5 12" xfId="12579"/>
    <cellStyle name="Обычный 11 3 4 5 13" xfId="12580"/>
    <cellStyle name="Обычный 11 3 4 5 14" xfId="12581"/>
    <cellStyle name="Обычный 11 3 4 5 15" xfId="50085"/>
    <cellStyle name="Обычный 11 3 4 5 2" xfId="12582"/>
    <cellStyle name="Обычный 11 3 4 5 2 2" xfId="12583"/>
    <cellStyle name="Обычный 11 3 4 5 2 2 2" xfId="50086"/>
    <cellStyle name="Обычный 11 3 4 5 2 3" xfId="12584"/>
    <cellStyle name="Обычный 11 3 4 5 2 3 2" xfId="50087"/>
    <cellStyle name="Обычный 11 3 4 5 2 4" xfId="12585"/>
    <cellStyle name="Обычный 11 3 4 5 2 4 2" xfId="50088"/>
    <cellStyle name="Обычный 11 3 4 5 2 5" xfId="12586"/>
    <cellStyle name="Обычный 11 3 4 5 2 5 2" xfId="50089"/>
    <cellStyle name="Обычный 11 3 4 5 2 6" xfId="12587"/>
    <cellStyle name="Обычный 11 3 4 5 2 6 2" xfId="50090"/>
    <cellStyle name="Обычный 11 3 4 5 2 7" xfId="12588"/>
    <cellStyle name="Обычный 11 3 4 5 2 8" xfId="50091"/>
    <cellStyle name="Обычный 11 3 4 5 3" xfId="12589"/>
    <cellStyle name="Обычный 11 3 4 5 3 2" xfId="12590"/>
    <cellStyle name="Обычный 11 3 4 5 3 2 2" xfId="50092"/>
    <cellStyle name="Обычный 11 3 4 5 3 3" xfId="50093"/>
    <cellStyle name="Обычный 11 3 4 5 4" xfId="12591"/>
    <cellStyle name="Обычный 11 3 4 5 4 2" xfId="50094"/>
    <cellStyle name="Обычный 11 3 4 5 5" xfId="12592"/>
    <cellStyle name="Обычный 11 3 4 5 5 2" xfId="50095"/>
    <cellStyle name="Обычный 11 3 4 5 6" xfId="12593"/>
    <cellStyle name="Обычный 11 3 4 5 6 2" xfId="50096"/>
    <cellStyle name="Обычный 11 3 4 5 7" xfId="12594"/>
    <cellStyle name="Обычный 11 3 4 5 7 2" xfId="50097"/>
    <cellStyle name="Обычный 11 3 4 5 8" xfId="12595"/>
    <cellStyle name="Обычный 11 3 4 5 9" xfId="12596"/>
    <cellStyle name="Обычный 11 3 4 6" xfId="12597"/>
    <cellStyle name="Обычный 11 3 4 6 10" xfId="12598"/>
    <cellStyle name="Обычный 11 3 4 6 11" xfId="12599"/>
    <cellStyle name="Обычный 11 3 4 6 12" xfId="12600"/>
    <cellStyle name="Обычный 11 3 4 6 13" xfId="12601"/>
    <cellStyle name="Обычный 11 3 4 6 14" xfId="12602"/>
    <cellStyle name="Обычный 11 3 4 6 15" xfId="50098"/>
    <cellStyle name="Обычный 11 3 4 6 2" xfId="12603"/>
    <cellStyle name="Обычный 11 3 4 6 2 2" xfId="12604"/>
    <cellStyle name="Обычный 11 3 4 6 2 2 2" xfId="50099"/>
    <cellStyle name="Обычный 11 3 4 6 2 3" xfId="12605"/>
    <cellStyle name="Обычный 11 3 4 6 2 3 2" xfId="50100"/>
    <cellStyle name="Обычный 11 3 4 6 2 4" xfId="12606"/>
    <cellStyle name="Обычный 11 3 4 6 2 4 2" xfId="50101"/>
    <cellStyle name="Обычный 11 3 4 6 2 5" xfId="12607"/>
    <cellStyle name="Обычный 11 3 4 6 2 5 2" xfId="50102"/>
    <cellStyle name="Обычный 11 3 4 6 2 6" xfId="12608"/>
    <cellStyle name="Обычный 11 3 4 6 2 6 2" xfId="50103"/>
    <cellStyle name="Обычный 11 3 4 6 2 7" xfId="12609"/>
    <cellStyle name="Обычный 11 3 4 6 2 8" xfId="50104"/>
    <cellStyle name="Обычный 11 3 4 6 3" xfId="12610"/>
    <cellStyle name="Обычный 11 3 4 6 3 2" xfId="12611"/>
    <cellStyle name="Обычный 11 3 4 6 3 2 2" xfId="50105"/>
    <cellStyle name="Обычный 11 3 4 6 3 3" xfId="50106"/>
    <cellStyle name="Обычный 11 3 4 6 4" xfId="12612"/>
    <cellStyle name="Обычный 11 3 4 6 4 2" xfId="50107"/>
    <cellStyle name="Обычный 11 3 4 6 5" xfId="12613"/>
    <cellStyle name="Обычный 11 3 4 6 5 2" xfId="50108"/>
    <cellStyle name="Обычный 11 3 4 6 6" xfId="12614"/>
    <cellStyle name="Обычный 11 3 4 6 6 2" xfId="50109"/>
    <cellStyle name="Обычный 11 3 4 6 7" xfId="12615"/>
    <cellStyle name="Обычный 11 3 4 6 7 2" xfId="50110"/>
    <cellStyle name="Обычный 11 3 4 6 8" xfId="12616"/>
    <cellStyle name="Обычный 11 3 4 6 9" xfId="12617"/>
    <cellStyle name="Обычный 11 3 4 7" xfId="12618"/>
    <cellStyle name="Обычный 11 3 4 7 10" xfId="12619"/>
    <cellStyle name="Обычный 11 3 4 7 11" xfId="12620"/>
    <cellStyle name="Обычный 11 3 4 7 12" xfId="12621"/>
    <cellStyle name="Обычный 11 3 4 7 13" xfId="12622"/>
    <cellStyle name="Обычный 11 3 4 7 14" xfId="12623"/>
    <cellStyle name="Обычный 11 3 4 7 15" xfId="50111"/>
    <cellStyle name="Обычный 11 3 4 7 2" xfId="12624"/>
    <cellStyle name="Обычный 11 3 4 7 2 2" xfId="12625"/>
    <cellStyle name="Обычный 11 3 4 7 2 2 2" xfId="50112"/>
    <cellStyle name="Обычный 11 3 4 7 2 3" xfId="12626"/>
    <cellStyle name="Обычный 11 3 4 7 2 3 2" xfId="50113"/>
    <cellStyle name="Обычный 11 3 4 7 2 4" xfId="12627"/>
    <cellStyle name="Обычный 11 3 4 7 2 4 2" xfId="50114"/>
    <cellStyle name="Обычный 11 3 4 7 2 5" xfId="12628"/>
    <cellStyle name="Обычный 11 3 4 7 2 5 2" xfId="50115"/>
    <cellStyle name="Обычный 11 3 4 7 2 6" xfId="12629"/>
    <cellStyle name="Обычный 11 3 4 7 2 6 2" xfId="50116"/>
    <cellStyle name="Обычный 11 3 4 7 2 7" xfId="12630"/>
    <cellStyle name="Обычный 11 3 4 7 2 8" xfId="50117"/>
    <cellStyle name="Обычный 11 3 4 7 3" xfId="12631"/>
    <cellStyle name="Обычный 11 3 4 7 3 2" xfId="12632"/>
    <cellStyle name="Обычный 11 3 4 7 3 2 2" xfId="50118"/>
    <cellStyle name="Обычный 11 3 4 7 3 3" xfId="50119"/>
    <cellStyle name="Обычный 11 3 4 7 4" xfId="12633"/>
    <cellStyle name="Обычный 11 3 4 7 4 2" xfId="50120"/>
    <cellStyle name="Обычный 11 3 4 7 5" xfId="12634"/>
    <cellStyle name="Обычный 11 3 4 7 5 2" xfId="50121"/>
    <cellStyle name="Обычный 11 3 4 7 6" xfId="12635"/>
    <cellStyle name="Обычный 11 3 4 7 6 2" xfId="50122"/>
    <cellStyle name="Обычный 11 3 4 7 7" xfId="12636"/>
    <cellStyle name="Обычный 11 3 4 7 7 2" xfId="50123"/>
    <cellStyle name="Обычный 11 3 4 7 8" xfId="12637"/>
    <cellStyle name="Обычный 11 3 4 7 9" xfId="12638"/>
    <cellStyle name="Обычный 11 3 4 8" xfId="12639"/>
    <cellStyle name="Обычный 11 3 4 8 2" xfId="12640"/>
    <cellStyle name="Обычный 11 3 4 8 2 2" xfId="50124"/>
    <cellStyle name="Обычный 11 3 4 8 3" xfId="12641"/>
    <cellStyle name="Обычный 11 3 4 8 3 2" xfId="50125"/>
    <cellStyle name="Обычный 11 3 4 8 4" xfId="12642"/>
    <cellStyle name="Обычный 11 3 4 8 4 2" xfId="50126"/>
    <cellStyle name="Обычный 11 3 4 8 5" xfId="12643"/>
    <cellStyle name="Обычный 11 3 4 8 5 2" xfId="50127"/>
    <cellStyle name="Обычный 11 3 4 8 6" xfId="12644"/>
    <cellStyle name="Обычный 11 3 4 8 6 2" xfId="50128"/>
    <cellStyle name="Обычный 11 3 4 8 7" xfId="12645"/>
    <cellStyle name="Обычный 11 3 4 8 8" xfId="50129"/>
    <cellStyle name="Обычный 11 3 4 9" xfId="12646"/>
    <cellStyle name="Обычный 11 3 4 9 2" xfId="12647"/>
    <cellStyle name="Обычный 11 3 4 9 2 2" xfId="50130"/>
    <cellStyle name="Обычный 11 3 4 9 3" xfId="50131"/>
    <cellStyle name="Обычный 11 3 5" xfId="12648"/>
    <cellStyle name="Обычный 11 3 5 10" xfId="12649"/>
    <cellStyle name="Обычный 11 3 5 11" xfId="12650"/>
    <cellStyle name="Обычный 11 3 5 12" xfId="12651"/>
    <cellStyle name="Обычный 11 3 5 13" xfId="12652"/>
    <cellStyle name="Обычный 11 3 5 14" xfId="12653"/>
    <cellStyle name="Обычный 11 3 5 15" xfId="12654"/>
    <cellStyle name="Обычный 11 3 5 16" xfId="12655"/>
    <cellStyle name="Обычный 11 3 5 17" xfId="12656"/>
    <cellStyle name="Обычный 11 3 5 18" xfId="12657"/>
    <cellStyle name="Обычный 11 3 5 19" xfId="12658"/>
    <cellStyle name="Обычный 11 3 5 2" xfId="12659"/>
    <cellStyle name="Обычный 11 3 5 2 10" xfId="12660"/>
    <cellStyle name="Обычный 11 3 5 2 11" xfId="12661"/>
    <cellStyle name="Обычный 11 3 5 2 12" xfId="12662"/>
    <cellStyle name="Обычный 11 3 5 2 13" xfId="12663"/>
    <cellStyle name="Обычный 11 3 5 2 14" xfId="12664"/>
    <cellStyle name="Обычный 11 3 5 2 15" xfId="12665"/>
    <cellStyle name="Обычный 11 3 5 2 16" xfId="12666"/>
    <cellStyle name="Обычный 11 3 5 2 17" xfId="12667"/>
    <cellStyle name="Обычный 11 3 5 2 18" xfId="50132"/>
    <cellStyle name="Обычный 11 3 5 2 2" xfId="12668"/>
    <cellStyle name="Обычный 11 3 5 2 2 10" xfId="12669"/>
    <cellStyle name="Обычный 11 3 5 2 2 11" xfId="12670"/>
    <cellStyle name="Обычный 11 3 5 2 2 12" xfId="12671"/>
    <cellStyle name="Обычный 11 3 5 2 2 13" xfId="12672"/>
    <cellStyle name="Обычный 11 3 5 2 2 14" xfId="12673"/>
    <cellStyle name="Обычный 11 3 5 2 2 15" xfId="12674"/>
    <cellStyle name="Обычный 11 3 5 2 2 16" xfId="50133"/>
    <cellStyle name="Обычный 11 3 5 2 2 2" xfId="12675"/>
    <cellStyle name="Обычный 11 3 5 2 2 2 2" xfId="12676"/>
    <cellStyle name="Обычный 11 3 5 2 2 2 2 2" xfId="50134"/>
    <cellStyle name="Обычный 11 3 5 2 2 2 3" xfId="12677"/>
    <cellStyle name="Обычный 11 3 5 2 2 2 3 2" xfId="50135"/>
    <cellStyle name="Обычный 11 3 5 2 2 2 4" xfId="12678"/>
    <cellStyle name="Обычный 11 3 5 2 2 2 4 2" xfId="50136"/>
    <cellStyle name="Обычный 11 3 5 2 2 2 5" xfId="12679"/>
    <cellStyle name="Обычный 11 3 5 2 2 2 5 2" xfId="50137"/>
    <cellStyle name="Обычный 11 3 5 2 2 2 6" xfId="12680"/>
    <cellStyle name="Обычный 11 3 5 2 2 2 6 2" xfId="50138"/>
    <cellStyle name="Обычный 11 3 5 2 2 2 7" xfId="12681"/>
    <cellStyle name="Обычный 11 3 5 2 2 2 8" xfId="50139"/>
    <cellStyle name="Обычный 11 3 5 2 2 3" xfId="12682"/>
    <cellStyle name="Обычный 11 3 5 2 2 3 2" xfId="12683"/>
    <cellStyle name="Обычный 11 3 5 2 2 3 2 2" xfId="50140"/>
    <cellStyle name="Обычный 11 3 5 2 2 3 3" xfId="50141"/>
    <cellStyle name="Обычный 11 3 5 2 2 4" xfId="12684"/>
    <cellStyle name="Обычный 11 3 5 2 2 4 2" xfId="50142"/>
    <cellStyle name="Обычный 11 3 5 2 2 5" xfId="12685"/>
    <cellStyle name="Обычный 11 3 5 2 2 5 2" xfId="50143"/>
    <cellStyle name="Обычный 11 3 5 2 2 6" xfId="12686"/>
    <cellStyle name="Обычный 11 3 5 2 2 6 2" xfId="50144"/>
    <cellStyle name="Обычный 11 3 5 2 2 7" xfId="12687"/>
    <cellStyle name="Обычный 11 3 5 2 2 7 2" xfId="50145"/>
    <cellStyle name="Обычный 11 3 5 2 2 8" xfId="12688"/>
    <cellStyle name="Обычный 11 3 5 2 2 9" xfId="12689"/>
    <cellStyle name="Обычный 11 3 5 2 3" xfId="12690"/>
    <cellStyle name="Обычный 11 3 5 2 3 10" xfId="12691"/>
    <cellStyle name="Обычный 11 3 5 2 3 11" xfId="12692"/>
    <cellStyle name="Обычный 11 3 5 2 3 12" xfId="12693"/>
    <cellStyle name="Обычный 11 3 5 2 3 13" xfId="12694"/>
    <cellStyle name="Обычный 11 3 5 2 3 14" xfId="12695"/>
    <cellStyle name="Обычный 11 3 5 2 3 15" xfId="50146"/>
    <cellStyle name="Обычный 11 3 5 2 3 2" xfId="12696"/>
    <cellStyle name="Обычный 11 3 5 2 3 2 2" xfId="12697"/>
    <cellStyle name="Обычный 11 3 5 2 3 2 2 2" xfId="50147"/>
    <cellStyle name="Обычный 11 3 5 2 3 2 3" xfId="12698"/>
    <cellStyle name="Обычный 11 3 5 2 3 2 3 2" xfId="50148"/>
    <cellStyle name="Обычный 11 3 5 2 3 2 4" xfId="12699"/>
    <cellStyle name="Обычный 11 3 5 2 3 2 4 2" xfId="50149"/>
    <cellStyle name="Обычный 11 3 5 2 3 2 5" xfId="12700"/>
    <cellStyle name="Обычный 11 3 5 2 3 2 5 2" xfId="50150"/>
    <cellStyle name="Обычный 11 3 5 2 3 2 6" xfId="12701"/>
    <cellStyle name="Обычный 11 3 5 2 3 2 6 2" xfId="50151"/>
    <cellStyle name="Обычный 11 3 5 2 3 2 7" xfId="12702"/>
    <cellStyle name="Обычный 11 3 5 2 3 2 8" xfId="50152"/>
    <cellStyle name="Обычный 11 3 5 2 3 3" xfId="12703"/>
    <cellStyle name="Обычный 11 3 5 2 3 3 2" xfId="12704"/>
    <cellStyle name="Обычный 11 3 5 2 3 3 2 2" xfId="50153"/>
    <cellStyle name="Обычный 11 3 5 2 3 3 3" xfId="50154"/>
    <cellStyle name="Обычный 11 3 5 2 3 4" xfId="12705"/>
    <cellStyle name="Обычный 11 3 5 2 3 4 2" xfId="50155"/>
    <cellStyle name="Обычный 11 3 5 2 3 5" xfId="12706"/>
    <cellStyle name="Обычный 11 3 5 2 3 5 2" xfId="50156"/>
    <cellStyle name="Обычный 11 3 5 2 3 6" xfId="12707"/>
    <cellStyle name="Обычный 11 3 5 2 3 6 2" xfId="50157"/>
    <cellStyle name="Обычный 11 3 5 2 3 7" xfId="12708"/>
    <cellStyle name="Обычный 11 3 5 2 3 7 2" xfId="50158"/>
    <cellStyle name="Обычный 11 3 5 2 3 8" xfId="12709"/>
    <cellStyle name="Обычный 11 3 5 2 3 9" xfId="12710"/>
    <cellStyle name="Обычный 11 3 5 2 4" xfId="12711"/>
    <cellStyle name="Обычный 11 3 5 2 4 2" xfId="12712"/>
    <cellStyle name="Обычный 11 3 5 2 4 2 2" xfId="50159"/>
    <cellStyle name="Обычный 11 3 5 2 4 3" xfId="12713"/>
    <cellStyle name="Обычный 11 3 5 2 4 3 2" xfId="50160"/>
    <cellStyle name="Обычный 11 3 5 2 4 4" xfId="12714"/>
    <cellStyle name="Обычный 11 3 5 2 4 4 2" xfId="50161"/>
    <cellStyle name="Обычный 11 3 5 2 4 5" xfId="12715"/>
    <cellStyle name="Обычный 11 3 5 2 4 5 2" xfId="50162"/>
    <cellStyle name="Обычный 11 3 5 2 4 6" xfId="12716"/>
    <cellStyle name="Обычный 11 3 5 2 4 6 2" xfId="50163"/>
    <cellStyle name="Обычный 11 3 5 2 4 7" xfId="12717"/>
    <cellStyle name="Обычный 11 3 5 2 4 8" xfId="50164"/>
    <cellStyle name="Обычный 11 3 5 2 5" xfId="12718"/>
    <cellStyle name="Обычный 11 3 5 2 5 2" xfId="12719"/>
    <cellStyle name="Обычный 11 3 5 2 5 2 2" xfId="50165"/>
    <cellStyle name="Обычный 11 3 5 2 5 3" xfId="50166"/>
    <cellStyle name="Обычный 11 3 5 2 6" xfId="12720"/>
    <cellStyle name="Обычный 11 3 5 2 6 2" xfId="50167"/>
    <cellStyle name="Обычный 11 3 5 2 7" xfId="12721"/>
    <cellStyle name="Обычный 11 3 5 2 7 2" xfId="50168"/>
    <cellStyle name="Обычный 11 3 5 2 8" xfId="12722"/>
    <cellStyle name="Обычный 11 3 5 2 8 2" xfId="50169"/>
    <cellStyle name="Обычный 11 3 5 2 9" xfId="12723"/>
    <cellStyle name="Обычный 11 3 5 2 9 2" xfId="50170"/>
    <cellStyle name="Обычный 11 3 5 20" xfId="12724"/>
    <cellStyle name="Обычный 11 3 5 21" xfId="50171"/>
    <cellStyle name="Обычный 11 3 5 3" xfId="12725"/>
    <cellStyle name="Обычный 11 3 5 3 10" xfId="12726"/>
    <cellStyle name="Обычный 11 3 5 3 11" xfId="12727"/>
    <cellStyle name="Обычный 11 3 5 3 12" xfId="12728"/>
    <cellStyle name="Обычный 11 3 5 3 13" xfId="12729"/>
    <cellStyle name="Обычный 11 3 5 3 14" xfId="12730"/>
    <cellStyle name="Обычный 11 3 5 3 15" xfId="12731"/>
    <cellStyle name="Обычный 11 3 5 3 16" xfId="12732"/>
    <cellStyle name="Обычный 11 3 5 3 17" xfId="12733"/>
    <cellStyle name="Обычный 11 3 5 3 18" xfId="50172"/>
    <cellStyle name="Обычный 11 3 5 3 2" xfId="12734"/>
    <cellStyle name="Обычный 11 3 5 3 2 10" xfId="12735"/>
    <cellStyle name="Обычный 11 3 5 3 2 11" xfId="12736"/>
    <cellStyle name="Обычный 11 3 5 3 2 12" xfId="12737"/>
    <cellStyle name="Обычный 11 3 5 3 2 13" xfId="12738"/>
    <cellStyle name="Обычный 11 3 5 3 2 14" xfId="12739"/>
    <cellStyle name="Обычный 11 3 5 3 2 15" xfId="12740"/>
    <cellStyle name="Обычный 11 3 5 3 2 16" xfId="50173"/>
    <cellStyle name="Обычный 11 3 5 3 2 2" xfId="12741"/>
    <cellStyle name="Обычный 11 3 5 3 2 2 2" xfId="12742"/>
    <cellStyle name="Обычный 11 3 5 3 2 2 2 2" xfId="50174"/>
    <cellStyle name="Обычный 11 3 5 3 2 2 3" xfId="12743"/>
    <cellStyle name="Обычный 11 3 5 3 2 2 3 2" xfId="50175"/>
    <cellStyle name="Обычный 11 3 5 3 2 2 4" xfId="12744"/>
    <cellStyle name="Обычный 11 3 5 3 2 2 4 2" xfId="50176"/>
    <cellStyle name="Обычный 11 3 5 3 2 2 5" xfId="12745"/>
    <cellStyle name="Обычный 11 3 5 3 2 2 5 2" xfId="50177"/>
    <cellStyle name="Обычный 11 3 5 3 2 2 6" xfId="12746"/>
    <cellStyle name="Обычный 11 3 5 3 2 2 6 2" xfId="50178"/>
    <cellStyle name="Обычный 11 3 5 3 2 2 7" xfId="12747"/>
    <cellStyle name="Обычный 11 3 5 3 2 2 8" xfId="50179"/>
    <cellStyle name="Обычный 11 3 5 3 2 3" xfId="12748"/>
    <cellStyle name="Обычный 11 3 5 3 2 3 2" xfId="12749"/>
    <cellStyle name="Обычный 11 3 5 3 2 3 2 2" xfId="50180"/>
    <cellStyle name="Обычный 11 3 5 3 2 3 3" xfId="50181"/>
    <cellStyle name="Обычный 11 3 5 3 2 4" xfId="12750"/>
    <cellStyle name="Обычный 11 3 5 3 2 4 2" xfId="50182"/>
    <cellStyle name="Обычный 11 3 5 3 2 5" xfId="12751"/>
    <cellStyle name="Обычный 11 3 5 3 2 5 2" xfId="50183"/>
    <cellStyle name="Обычный 11 3 5 3 2 6" xfId="12752"/>
    <cellStyle name="Обычный 11 3 5 3 2 6 2" xfId="50184"/>
    <cellStyle name="Обычный 11 3 5 3 2 7" xfId="12753"/>
    <cellStyle name="Обычный 11 3 5 3 2 7 2" xfId="50185"/>
    <cellStyle name="Обычный 11 3 5 3 2 8" xfId="12754"/>
    <cellStyle name="Обычный 11 3 5 3 2 9" xfId="12755"/>
    <cellStyle name="Обычный 11 3 5 3 3" xfId="12756"/>
    <cellStyle name="Обычный 11 3 5 3 3 10" xfId="12757"/>
    <cellStyle name="Обычный 11 3 5 3 3 11" xfId="12758"/>
    <cellStyle name="Обычный 11 3 5 3 3 12" xfId="12759"/>
    <cellStyle name="Обычный 11 3 5 3 3 13" xfId="12760"/>
    <cellStyle name="Обычный 11 3 5 3 3 14" xfId="12761"/>
    <cellStyle name="Обычный 11 3 5 3 3 15" xfId="50186"/>
    <cellStyle name="Обычный 11 3 5 3 3 2" xfId="12762"/>
    <cellStyle name="Обычный 11 3 5 3 3 2 2" xfId="12763"/>
    <cellStyle name="Обычный 11 3 5 3 3 2 2 2" xfId="50187"/>
    <cellStyle name="Обычный 11 3 5 3 3 2 3" xfId="12764"/>
    <cellStyle name="Обычный 11 3 5 3 3 2 3 2" xfId="50188"/>
    <cellStyle name="Обычный 11 3 5 3 3 2 4" xfId="12765"/>
    <cellStyle name="Обычный 11 3 5 3 3 2 4 2" xfId="50189"/>
    <cellStyle name="Обычный 11 3 5 3 3 2 5" xfId="12766"/>
    <cellStyle name="Обычный 11 3 5 3 3 2 5 2" xfId="50190"/>
    <cellStyle name="Обычный 11 3 5 3 3 2 6" xfId="12767"/>
    <cellStyle name="Обычный 11 3 5 3 3 2 6 2" xfId="50191"/>
    <cellStyle name="Обычный 11 3 5 3 3 2 7" xfId="12768"/>
    <cellStyle name="Обычный 11 3 5 3 3 2 8" xfId="50192"/>
    <cellStyle name="Обычный 11 3 5 3 3 3" xfId="12769"/>
    <cellStyle name="Обычный 11 3 5 3 3 3 2" xfId="12770"/>
    <cellStyle name="Обычный 11 3 5 3 3 3 2 2" xfId="50193"/>
    <cellStyle name="Обычный 11 3 5 3 3 3 3" xfId="50194"/>
    <cellStyle name="Обычный 11 3 5 3 3 4" xfId="12771"/>
    <cellStyle name="Обычный 11 3 5 3 3 4 2" xfId="50195"/>
    <cellStyle name="Обычный 11 3 5 3 3 5" xfId="12772"/>
    <cellStyle name="Обычный 11 3 5 3 3 5 2" xfId="50196"/>
    <cellStyle name="Обычный 11 3 5 3 3 6" xfId="12773"/>
    <cellStyle name="Обычный 11 3 5 3 3 6 2" xfId="50197"/>
    <cellStyle name="Обычный 11 3 5 3 3 7" xfId="12774"/>
    <cellStyle name="Обычный 11 3 5 3 3 7 2" xfId="50198"/>
    <cellStyle name="Обычный 11 3 5 3 3 8" xfId="12775"/>
    <cellStyle name="Обычный 11 3 5 3 3 9" xfId="12776"/>
    <cellStyle name="Обычный 11 3 5 3 4" xfId="12777"/>
    <cellStyle name="Обычный 11 3 5 3 4 2" xfId="12778"/>
    <cellStyle name="Обычный 11 3 5 3 4 2 2" xfId="50199"/>
    <cellStyle name="Обычный 11 3 5 3 4 3" xfId="12779"/>
    <cellStyle name="Обычный 11 3 5 3 4 3 2" xfId="50200"/>
    <cellStyle name="Обычный 11 3 5 3 4 4" xfId="12780"/>
    <cellStyle name="Обычный 11 3 5 3 4 4 2" xfId="50201"/>
    <cellStyle name="Обычный 11 3 5 3 4 5" xfId="12781"/>
    <cellStyle name="Обычный 11 3 5 3 4 5 2" xfId="50202"/>
    <cellStyle name="Обычный 11 3 5 3 4 6" xfId="12782"/>
    <cellStyle name="Обычный 11 3 5 3 4 6 2" xfId="50203"/>
    <cellStyle name="Обычный 11 3 5 3 4 7" xfId="12783"/>
    <cellStyle name="Обычный 11 3 5 3 4 8" xfId="50204"/>
    <cellStyle name="Обычный 11 3 5 3 5" xfId="12784"/>
    <cellStyle name="Обычный 11 3 5 3 5 2" xfId="12785"/>
    <cellStyle name="Обычный 11 3 5 3 5 2 2" xfId="50205"/>
    <cellStyle name="Обычный 11 3 5 3 5 3" xfId="50206"/>
    <cellStyle name="Обычный 11 3 5 3 6" xfId="12786"/>
    <cellStyle name="Обычный 11 3 5 3 6 2" xfId="50207"/>
    <cellStyle name="Обычный 11 3 5 3 7" xfId="12787"/>
    <cellStyle name="Обычный 11 3 5 3 7 2" xfId="50208"/>
    <cellStyle name="Обычный 11 3 5 3 8" xfId="12788"/>
    <cellStyle name="Обычный 11 3 5 3 8 2" xfId="50209"/>
    <cellStyle name="Обычный 11 3 5 3 9" xfId="12789"/>
    <cellStyle name="Обычный 11 3 5 3 9 2" xfId="50210"/>
    <cellStyle name="Обычный 11 3 5 4" xfId="12790"/>
    <cellStyle name="Обычный 11 3 5 4 2" xfId="12791"/>
    <cellStyle name="Обычный 11 3 5 4 3" xfId="12792"/>
    <cellStyle name="Обычный 11 3 5 5" xfId="12793"/>
    <cellStyle name="Обычный 11 3 5 5 10" xfId="12794"/>
    <cellStyle name="Обычный 11 3 5 5 11" xfId="12795"/>
    <cellStyle name="Обычный 11 3 5 5 12" xfId="12796"/>
    <cellStyle name="Обычный 11 3 5 5 13" xfId="12797"/>
    <cellStyle name="Обычный 11 3 5 5 14" xfId="12798"/>
    <cellStyle name="Обычный 11 3 5 5 15" xfId="50211"/>
    <cellStyle name="Обычный 11 3 5 5 2" xfId="12799"/>
    <cellStyle name="Обычный 11 3 5 5 2 2" xfId="12800"/>
    <cellStyle name="Обычный 11 3 5 5 2 2 2" xfId="50212"/>
    <cellStyle name="Обычный 11 3 5 5 2 3" xfId="12801"/>
    <cellStyle name="Обычный 11 3 5 5 2 3 2" xfId="50213"/>
    <cellStyle name="Обычный 11 3 5 5 2 4" xfId="12802"/>
    <cellStyle name="Обычный 11 3 5 5 2 4 2" xfId="50214"/>
    <cellStyle name="Обычный 11 3 5 5 2 5" xfId="12803"/>
    <cellStyle name="Обычный 11 3 5 5 2 5 2" xfId="50215"/>
    <cellStyle name="Обычный 11 3 5 5 2 6" xfId="12804"/>
    <cellStyle name="Обычный 11 3 5 5 2 6 2" xfId="50216"/>
    <cellStyle name="Обычный 11 3 5 5 2 7" xfId="12805"/>
    <cellStyle name="Обычный 11 3 5 5 2 8" xfId="50217"/>
    <cellStyle name="Обычный 11 3 5 5 3" xfId="12806"/>
    <cellStyle name="Обычный 11 3 5 5 3 2" xfId="12807"/>
    <cellStyle name="Обычный 11 3 5 5 3 2 2" xfId="50218"/>
    <cellStyle name="Обычный 11 3 5 5 3 3" xfId="50219"/>
    <cellStyle name="Обычный 11 3 5 5 4" xfId="12808"/>
    <cellStyle name="Обычный 11 3 5 5 4 2" xfId="50220"/>
    <cellStyle name="Обычный 11 3 5 5 5" xfId="12809"/>
    <cellStyle name="Обычный 11 3 5 5 5 2" xfId="50221"/>
    <cellStyle name="Обычный 11 3 5 5 6" xfId="12810"/>
    <cellStyle name="Обычный 11 3 5 5 6 2" xfId="50222"/>
    <cellStyle name="Обычный 11 3 5 5 7" xfId="12811"/>
    <cellStyle name="Обычный 11 3 5 5 7 2" xfId="50223"/>
    <cellStyle name="Обычный 11 3 5 5 8" xfId="12812"/>
    <cellStyle name="Обычный 11 3 5 5 9" xfId="12813"/>
    <cellStyle name="Обычный 11 3 5 6" xfId="12814"/>
    <cellStyle name="Обычный 11 3 5 6 10" xfId="12815"/>
    <cellStyle name="Обычный 11 3 5 6 11" xfId="12816"/>
    <cellStyle name="Обычный 11 3 5 6 12" xfId="12817"/>
    <cellStyle name="Обычный 11 3 5 6 13" xfId="12818"/>
    <cellStyle name="Обычный 11 3 5 6 14" xfId="12819"/>
    <cellStyle name="Обычный 11 3 5 6 15" xfId="50224"/>
    <cellStyle name="Обычный 11 3 5 6 2" xfId="12820"/>
    <cellStyle name="Обычный 11 3 5 6 2 2" xfId="12821"/>
    <cellStyle name="Обычный 11 3 5 6 2 2 2" xfId="50225"/>
    <cellStyle name="Обычный 11 3 5 6 2 3" xfId="12822"/>
    <cellStyle name="Обычный 11 3 5 6 2 3 2" xfId="50226"/>
    <cellStyle name="Обычный 11 3 5 6 2 4" xfId="12823"/>
    <cellStyle name="Обычный 11 3 5 6 2 4 2" xfId="50227"/>
    <cellStyle name="Обычный 11 3 5 6 2 5" xfId="12824"/>
    <cellStyle name="Обычный 11 3 5 6 2 5 2" xfId="50228"/>
    <cellStyle name="Обычный 11 3 5 6 2 6" xfId="12825"/>
    <cellStyle name="Обычный 11 3 5 6 2 6 2" xfId="50229"/>
    <cellStyle name="Обычный 11 3 5 6 2 7" xfId="12826"/>
    <cellStyle name="Обычный 11 3 5 6 2 8" xfId="50230"/>
    <cellStyle name="Обычный 11 3 5 6 3" xfId="12827"/>
    <cellStyle name="Обычный 11 3 5 6 3 2" xfId="12828"/>
    <cellStyle name="Обычный 11 3 5 6 3 2 2" xfId="50231"/>
    <cellStyle name="Обычный 11 3 5 6 3 3" xfId="50232"/>
    <cellStyle name="Обычный 11 3 5 6 4" xfId="12829"/>
    <cellStyle name="Обычный 11 3 5 6 4 2" xfId="50233"/>
    <cellStyle name="Обычный 11 3 5 6 5" xfId="12830"/>
    <cellStyle name="Обычный 11 3 5 6 5 2" xfId="50234"/>
    <cellStyle name="Обычный 11 3 5 6 6" xfId="12831"/>
    <cellStyle name="Обычный 11 3 5 6 6 2" xfId="50235"/>
    <cellStyle name="Обычный 11 3 5 6 7" xfId="12832"/>
    <cellStyle name="Обычный 11 3 5 6 7 2" xfId="50236"/>
    <cellStyle name="Обычный 11 3 5 6 8" xfId="12833"/>
    <cellStyle name="Обычный 11 3 5 6 9" xfId="12834"/>
    <cellStyle name="Обычный 11 3 5 7" xfId="12835"/>
    <cellStyle name="Обычный 11 3 5 7 2" xfId="12836"/>
    <cellStyle name="Обычный 11 3 5 7 2 2" xfId="50237"/>
    <cellStyle name="Обычный 11 3 5 7 3" xfId="12837"/>
    <cellStyle name="Обычный 11 3 5 7 3 2" xfId="50238"/>
    <cellStyle name="Обычный 11 3 5 7 4" xfId="12838"/>
    <cellStyle name="Обычный 11 3 5 7 4 2" xfId="50239"/>
    <cellStyle name="Обычный 11 3 5 7 5" xfId="12839"/>
    <cellStyle name="Обычный 11 3 5 7 5 2" xfId="50240"/>
    <cellStyle name="Обычный 11 3 5 7 6" xfId="12840"/>
    <cellStyle name="Обычный 11 3 5 7 6 2" xfId="50241"/>
    <cellStyle name="Обычный 11 3 5 7 7" xfId="12841"/>
    <cellStyle name="Обычный 11 3 5 7 8" xfId="50242"/>
    <cellStyle name="Обычный 11 3 5 8" xfId="12842"/>
    <cellStyle name="Обычный 11 3 5 8 2" xfId="12843"/>
    <cellStyle name="Обычный 11 3 5 8 2 2" xfId="50243"/>
    <cellStyle name="Обычный 11 3 5 8 3" xfId="50244"/>
    <cellStyle name="Обычный 11 3 5 9" xfId="12844"/>
    <cellStyle name="Обычный 11 3 5 9 2" xfId="50245"/>
    <cellStyle name="Обычный 11 3 6" xfId="12845"/>
    <cellStyle name="Обычный 11 3 6 10" xfId="12846"/>
    <cellStyle name="Обычный 11 3 6 11" xfId="12847"/>
    <cellStyle name="Обычный 11 3 6 12" xfId="12848"/>
    <cellStyle name="Обычный 11 3 6 13" xfId="12849"/>
    <cellStyle name="Обычный 11 3 6 14" xfId="12850"/>
    <cellStyle name="Обычный 11 3 6 15" xfId="12851"/>
    <cellStyle name="Обычный 11 3 6 16" xfId="12852"/>
    <cellStyle name="Обычный 11 3 6 17" xfId="12853"/>
    <cellStyle name="Обычный 11 3 6 18" xfId="50246"/>
    <cellStyle name="Обычный 11 3 6 2" xfId="12854"/>
    <cellStyle name="Обычный 11 3 6 2 10" xfId="12855"/>
    <cellStyle name="Обычный 11 3 6 2 11" xfId="12856"/>
    <cellStyle name="Обычный 11 3 6 2 12" xfId="12857"/>
    <cellStyle name="Обычный 11 3 6 2 13" xfId="12858"/>
    <cellStyle name="Обычный 11 3 6 2 14" xfId="12859"/>
    <cellStyle name="Обычный 11 3 6 2 15" xfId="12860"/>
    <cellStyle name="Обычный 11 3 6 2 16" xfId="50247"/>
    <cellStyle name="Обычный 11 3 6 2 2" xfId="12861"/>
    <cellStyle name="Обычный 11 3 6 2 2 2" xfId="12862"/>
    <cellStyle name="Обычный 11 3 6 2 2 2 2" xfId="50248"/>
    <cellStyle name="Обычный 11 3 6 2 2 3" xfId="12863"/>
    <cellStyle name="Обычный 11 3 6 2 2 3 2" xfId="50249"/>
    <cellStyle name="Обычный 11 3 6 2 2 4" xfId="12864"/>
    <cellStyle name="Обычный 11 3 6 2 2 4 2" xfId="50250"/>
    <cellStyle name="Обычный 11 3 6 2 2 5" xfId="12865"/>
    <cellStyle name="Обычный 11 3 6 2 2 5 2" xfId="50251"/>
    <cellStyle name="Обычный 11 3 6 2 2 6" xfId="12866"/>
    <cellStyle name="Обычный 11 3 6 2 2 6 2" xfId="50252"/>
    <cellStyle name="Обычный 11 3 6 2 2 7" xfId="12867"/>
    <cellStyle name="Обычный 11 3 6 2 2 8" xfId="50253"/>
    <cellStyle name="Обычный 11 3 6 2 3" xfId="12868"/>
    <cellStyle name="Обычный 11 3 6 2 3 2" xfId="12869"/>
    <cellStyle name="Обычный 11 3 6 2 3 2 2" xfId="50254"/>
    <cellStyle name="Обычный 11 3 6 2 3 3" xfId="50255"/>
    <cellStyle name="Обычный 11 3 6 2 4" xfId="12870"/>
    <cellStyle name="Обычный 11 3 6 2 4 2" xfId="50256"/>
    <cellStyle name="Обычный 11 3 6 2 5" xfId="12871"/>
    <cellStyle name="Обычный 11 3 6 2 5 2" xfId="50257"/>
    <cellStyle name="Обычный 11 3 6 2 6" xfId="12872"/>
    <cellStyle name="Обычный 11 3 6 2 6 2" xfId="50258"/>
    <cellStyle name="Обычный 11 3 6 2 7" xfId="12873"/>
    <cellStyle name="Обычный 11 3 6 2 7 2" xfId="50259"/>
    <cellStyle name="Обычный 11 3 6 2 8" xfId="12874"/>
    <cellStyle name="Обычный 11 3 6 2 9" xfId="12875"/>
    <cellStyle name="Обычный 11 3 6 3" xfId="12876"/>
    <cellStyle name="Обычный 11 3 6 3 10" xfId="12877"/>
    <cellStyle name="Обычный 11 3 6 3 11" xfId="12878"/>
    <cellStyle name="Обычный 11 3 6 3 12" xfId="12879"/>
    <cellStyle name="Обычный 11 3 6 3 13" xfId="12880"/>
    <cellStyle name="Обычный 11 3 6 3 14" xfId="12881"/>
    <cellStyle name="Обычный 11 3 6 3 15" xfId="50260"/>
    <cellStyle name="Обычный 11 3 6 3 2" xfId="12882"/>
    <cellStyle name="Обычный 11 3 6 3 2 2" xfId="12883"/>
    <cellStyle name="Обычный 11 3 6 3 2 2 2" xfId="50261"/>
    <cellStyle name="Обычный 11 3 6 3 2 3" xfId="12884"/>
    <cellStyle name="Обычный 11 3 6 3 2 3 2" xfId="50262"/>
    <cellStyle name="Обычный 11 3 6 3 2 4" xfId="12885"/>
    <cellStyle name="Обычный 11 3 6 3 2 4 2" xfId="50263"/>
    <cellStyle name="Обычный 11 3 6 3 2 5" xfId="12886"/>
    <cellStyle name="Обычный 11 3 6 3 2 5 2" xfId="50264"/>
    <cellStyle name="Обычный 11 3 6 3 2 6" xfId="12887"/>
    <cellStyle name="Обычный 11 3 6 3 2 6 2" xfId="50265"/>
    <cellStyle name="Обычный 11 3 6 3 2 7" xfId="12888"/>
    <cellStyle name="Обычный 11 3 6 3 2 8" xfId="50266"/>
    <cellStyle name="Обычный 11 3 6 3 3" xfId="12889"/>
    <cellStyle name="Обычный 11 3 6 3 3 2" xfId="12890"/>
    <cellStyle name="Обычный 11 3 6 3 3 2 2" xfId="50267"/>
    <cellStyle name="Обычный 11 3 6 3 3 3" xfId="50268"/>
    <cellStyle name="Обычный 11 3 6 3 4" xfId="12891"/>
    <cellStyle name="Обычный 11 3 6 3 4 2" xfId="50269"/>
    <cellStyle name="Обычный 11 3 6 3 5" xfId="12892"/>
    <cellStyle name="Обычный 11 3 6 3 5 2" xfId="50270"/>
    <cellStyle name="Обычный 11 3 6 3 6" xfId="12893"/>
    <cellStyle name="Обычный 11 3 6 3 6 2" xfId="50271"/>
    <cellStyle name="Обычный 11 3 6 3 7" xfId="12894"/>
    <cellStyle name="Обычный 11 3 6 3 7 2" xfId="50272"/>
    <cellStyle name="Обычный 11 3 6 3 8" xfId="12895"/>
    <cellStyle name="Обычный 11 3 6 3 9" xfId="12896"/>
    <cellStyle name="Обычный 11 3 6 4" xfId="12897"/>
    <cellStyle name="Обычный 11 3 6 4 2" xfId="12898"/>
    <cellStyle name="Обычный 11 3 6 4 2 2" xfId="50273"/>
    <cellStyle name="Обычный 11 3 6 4 3" xfId="12899"/>
    <cellStyle name="Обычный 11 3 6 4 3 2" xfId="50274"/>
    <cellStyle name="Обычный 11 3 6 4 4" xfId="12900"/>
    <cellStyle name="Обычный 11 3 6 4 4 2" xfId="50275"/>
    <cellStyle name="Обычный 11 3 6 4 5" xfId="12901"/>
    <cellStyle name="Обычный 11 3 6 4 5 2" xfId="50276"/>
    <cellStyle name="Обычный 11 3 6 4 6" xfId="12902"/>
    <cellStyle name="Обычный 11 3 6 4 6 2" xfId="50277"/>
    <cellStyle name="Обычный 11 3 6 4 7" xfId="12903"/>
    <cellStyle name="Обычный 11 3 6 4 8" xfId="50278"/>
    <cellStyle name="Обычный 11 3 6 5" xfId="12904"/>
    <cellStyle name="Обычный 11 3 6 5 2" xfId="12905"/>
    <cellStyle name="Обычный 11 3 6 5 2 2" xfId="50279"/>
    <cellStyle name="Обычный 11 3 6 5 3" xfId="50280"/>
    <cellStyle name="Обычный 11 3 6 6" xfId="12906"/>
    <cellStyle name="Обычный 11 3 6 6 2" xfId="50281"/>
    <cellStyle name="Обычный 11 3 6 7" xfId="12907"/>
    <cellStyle name="Обычный 11 3 6 7 2" xfId="50282"/>
    <cellStyle name="Обычный 11 3 6 8" xfId="12908"/>
    <cellStyle name="Обычный 11 3 6 8 2" xfId="50283"/>
    <cellStyle name="Обычный 11 3 6 9" xfId="12909"/>
    <cellStyle name="Обычный 11 3 6 9 2" xfId="50284"/>
    <cellStyle name="Обычный 11 3 7" xfId="12910"/>
    <cellStyle name="Обычный 11 3 7 10" xfId="12911"/>
    <cellStyle name="Обычный 11 3 7 11" xfId="12912"/>
    <cellStyle name="Обычный 11 3 7 12" xfId="12913"/>
    <cellStyle name="Обычный 11 3 7 13" xfId="12914"/>
    <cellStyle name="Обычный 11 3 7 14" xfId="12915"/>
    <cellStyle name="Обычный 11 3 7 15" xfId="12916"/>
    <cellStyle name="Обычный 11 3 7 16" xfId="12917"/>
    <cellStyle name="Обычный 11 3 7 17" xfId="12918"/>
    <cellStyle name="Обычный 11 3 7 18" xfId="50285"/>
    <cellStyle name="Обычный 11 3 7 2" xfId="12919"/>
    <cellStyle name="Обычный 11 3 7 2 10" xfId="12920"/>
    <cellStyle name="Обычный 11 3 7 2 11" xfId="12921"/>
    <cellStyle name="Обычный 11 3 7 2 12" xfId="12922"/>
    <cellStyle name="Обычный 11 3 7 2 13" xfId="12923"/>
    <cellStyle name="Обычный 11 3 7 2 14" xfId="12924"/>
    <cellStyle name="Обычный 11 3 7 2 15" xfId="12925"/>
    <cellStyle name="Обычный 11 3 7 2 16" xfId="50286"/>
    <cellStyle name="Обычный 11 3 7 2 2" xfId="12926"/>
    <cellStyle name="Обычный 11 3 7 2 2 2" xfId="12927"/>
    <cellStyle name="Обычный 11 3 7 2 2 2 2" xfId="50287"/>
    <cellStyle name="Обычный 11 3 7 2 2 3" xfId="12928"/>
    <cellStyle name="Обычный 11 3 7 2 2 3 2" xfId="50288"/>
    <cellStyle name="Обычный 11 3 7 2 2 4" xfId="12929"/>
    <cellStyle name="Обычный 11 3 7 2 2 4 2" xfId="50289"/>
    <cellStyle name="Обычный 11 3 7 2 2 5" xfId="12930"/>
    <cellStyle name="Обычный 11 3 7 2 2 5 2" xfId="50290"/>
    <cellStyle name="Обычный 11 3 7 2 2 6" xfId="12931"/>
    <cellStyle name="Обычный 11 3 7 2 2 6 2" xfId="50291"/>
    <cellStyle name="Обычный 11 3 7 2 2 7" xfId="12932"/>
    <cellStyle name="Обычный 11 3 7 2 2 8" xfId="50292"/>
    <cellStyle name="Обычный 11 3 7 2 3" xfId="12933"/>
    <cellStyle name="Обычный 11 3 7 2 3 2" xfId="12934"/>
    <cellStyle name="Обычный 11 3 7 2 3 2 2" xfId="50293"/>
    <cellStyle name="Обычный 11 3 7 2 3 3" xfId="50294"/>
    <cellStyle name="Обычный 11 3 7 2 4" xfId="12935"/>
    <cellStyle name="Обычный 11 3 7 2 4 2" xfId="50295"/>
    <cellStyle name="Обычный 11 3 7 2 5" xfId="12936"/>
    <cellStyle name="Обычный 11 3 7 2 5 2" xfId="50296"/>
    <cellStyle name="Обычный 11 3 7 2 6" xfId="12937"/>
    <cellStyle name="Обычный 11 3 7 2 6 2" xfId="50297"/>
    <cellStyle name="Обычный 11 3 7 2 7" xfId="12938"/>
    <cellStyle name="Обычный 11 3 7 2 7 2" xfId="50298"/>
    <cellStyle name="Обычный 11 3 7 2 8" xfId="12939"/>
    <cellStyle name="Обычный 11 3 7 2 9" xfId="12940"/>
    <cellStyle name="Обычный 11 3 7 3" xfId="12941"/>
    <cellStyle name="Обычный 11 3 7 3 10" xfId="12942"/>
    <cellStyle name="Обычный 11 3 7 3 11" xfId="12943"/>
    <cellStyle name="Обычный 11 3 7 3 12" xfId="12944"/>
    <cellStyle name="Обычный 11 3 7 3 13" xfId="12945"/>
    <cellStyle name="Обычный 11 3 7 3 14" xfId="12946"/>
    <cellStyle name="Обычный 11 3 7 3 15" xfId="50299"/>
    <cellStyle name="Обычный 11 3 7 3 2" xfId="12947"/>
    <cellStyle name="Обычный 11 3 7 3 2 2" xfId="12948"/>
    <cellStyle name="Обычный 11 3 7 3 2 2 2" xfId="50300"/>
    <cellStyle name="Обычный 11 3 7 3 2 3" xfId="12949"/>
    <cellStyle name="Обычный 11 3 7 3 2 3 2" xfId="50301"/>
    <cellStyle name="Обычный 11 3 7 3 2 4" xfId="12950"/>
    <cellStyle name="Обычный 11 3 7 3 2 4 2" xfId="50302"/>
    <cellStyle name="Обычный 11 3 7 3 2 5" xfId="12951"/>
    <cellStyle name="Обычный 11 3 7 3 2 5 2" xfId="50303"/>
    <cellStyle name="Обычный 11 3 7 3 2 6" xfId="12952"/>
    <cellStyle name="Обычный 11 3 7 3 2 6 2" xfId="50304"/>
    <cellStyle name="Обычный 11 3 7 3 2 7" xfId="12953"/>
    <cellStyle name="Обычный 11 3 7 3 2 8" xfId="50305"/>
    <cellStyle name="Обычный 11 3 7 3 3" xfId="12954"/>
    <cellStyle name="Обычный 11 3 7 3 3 2" xfId="12955"/>
    <cellStyle name="Обычный 11 3 7 3 3 2 2" xfId="50306"/>
    <cellStyle name="Обычный 11 3 7 3 3 3" xfId="50307"/>
    <cellStyle name="Обычный 11 3 7 3 4" xfId="12956"/>
    <cellStyle name="Обычный 11 3 7 3 4 2" xfId="50308"/>
    <cellStyle name="Обычный 11 3 7 3 5" xfId="12957"/>
    <cellStyle name="Обычный 11 3 7 3 5 2" xfId="50309"/>
    <cellStyle name="Обычный 11 3 7 3 6" xfId="12958"/>
    <cellStyle name="Обычный 11 3 7 3 6 2" xfId="50310"/>
    <cellStyle name="Обычный 11 3 7 3 7" xfId="12959"/>
    <cellStyle name="Обычный 11 3 7 3 7 2" xfId="50311"/>
    <cellStyle name="Обычный 11 3 7 3 8" xfId="12960"/>
    <cellStyle name="Обычный 11 3 7 3 9" xfId="12961"/>
    <cellStyle name="Обычный 11 3 7 4" xfId="12962"/>
    <cellStyle name="Обычный 11 3 7 4 2" xfId="12963"/>
    <cellStyle name="Обычный 11 3 7 4 2 2" xfId="50312"/>
    <cellStyle name="Обычный 11 3 7 4 3" xfId="12964"/>
    <cellStyle name="Обычный 11 3 7 4 3 2" xfId="50313"/>
    <cellStyle name="Обычный 11 3 7 4 4" xfId="12965"/>
    <cellStyle name="Обычный 11 3 7 4 4 2" xfId="50314"/>
    <cellStyle name="Обычный 11 3 7 4 5" xfId="12966"/>
    <cellStyle name="Обычный 11 3 7 4 5 2" xfId="50315"/>
    <cellStyle name="Обычный 11 3 7 4 6" xfId="12967"/>
    <cellStyle name="Обычный 11 3 7 4 6 2" xfId="50316"/>
    <cellStyle name="Обычный 11 3 7 4 7" xfId="12968"/>
    <cellStyle name="Обычный 11 3 7 4 8" xfId="50317"/>
    <cellStyle name="Обычный 11 3 7 5" xfId="12969"/>
    <cellStyle name="Обычный 11 3 7 5 2" xfId="12970"/>
    <cellStyle name="Обычный 11 3 7 5 2 2" xfId="50318"/>
    <cellStyle name="Обычный 11 3 7 5 3" xfId="50319"/>
    <cellStyle name="Обычный 11 3 7 6" xfId="12971"/>
    <cellStyle name="Обычный 11 3 7 6 2" xfId="50320"/>
    <cellStyle name="Обычный 11 3 7 7" xfId="12972"/>
    <cellStyle name="Обычный 11 3 7 7 2" xfId="50321"/>
    <cellStyle name="Обычный 11 3 7 8" xfId="12973"/>
    <cellStyle name="Обычный 11 3 7 8 2" xfId="50322"/>
    <cellStyle name="Обычный 11 3 7 9" xfId="12974"/>
    <cellStyle name="Обычный 11 3 7 9 2" xfId="50323"/>
    <cellStyle name="Обычный 11 3 8" xfId="12975"/>
    <cellStyle name="Обычный 11 3 8 10" xfId="12976"/>
    <cellStyle name="Обычный 11 3 8 11" xfId="12977"/>
    <cellStyle name="Обычный 11 3 8 12" xfId="12978"/>
    <cellStyle name="Обычный 11 3 8 13" xfId="12979"/>
    <cellStyle name="Обычный 11 3 8 14" xfId="12980"/>
    <cellStyle name="Обычный 11 3 8 15" xfId="12981"/>
    <cellStyle name="Обычный 11 3 8 16" xfId="50324"/>
    <cellStyle name="Обычный 11 3 8 2" xfId="12982"/>
    <cellStyle name="Обычный 11 3 8 2 2" xfId="12983"/>
    <cellStyle name="Обычный 11 3 8 2 2 2" xfId="50325"/>
    <cellStyle name="Обычный 11 3 8 2 3" xfId="12984"/>
    <cellStyle name="Обычный 11 3 8 2 3 2" xfId="50326"/>
    <cellStyle name="Обычный 11 3 8 2 4" xfId="12985"/>
    <cellStyle name="Обычный 11 3 8 2 4 2" xfId="50327"/>
    <cellStyle name="Обычный 11 3 8 2 5" xfId="12986"/>
    <cellStyle name="Обычный 11 3 8 2 5 2" xfId="50328"/>
    <cellStyle name="Обычный 11 3 8 2 6" xfId="12987"/>
    <cellStyle name="Обычный 11 3 8 2 6 2" xfId="50329"/>
    <cellStyle name="Обычный 11 3 8 2 7" xfId="12988"/>
    <cellStyle name="Обычный 11 3 8 2 8" xfId="50330"/>
    <cellStyle name="Обычный 11 3 8 3" xfId="12989"/>
    <cellStyle name="Обычный 11 3 8 3 2" xfId="12990"/>
    <cellStyle name="Обычный 11 3 8 3 2 2" xfId="50331"/>
    <cellStyle name="Обычный 11 3 8 3 3" xfId="50332"/>
    <cellStyle name="Обычный 11 3 8 4" xfId="12991"/>
    <cellStyle name="Обычный 11 3 8 4 2" xfId="50333"/>
    <cellStyle name="Обычный 11 3 8 5" xfId="12992"/>
    <cellStyle name="Обычный 11 3 8 5 2" xfId="50334"/>
    <cellStyle name="Обычный 11 3 8 6" xfId="12993"/>
    <cellStyle name="Обычный 11 3 8 6 2" xfId="50335"/>
    <cellStyle name="Обычный 11 3 8 7" xfId="12994"/>
    <cellStyle name="Обычный 11 3 8 7 2" xfId="50336"/>
    <cellStyle name="Обычный 11 3 8 8" xfId="12995"/>
    <cellStyle name="Обычный 11 3 8 9" xfId="12996"/>
    <cellStyle name="Обычный 11 3 9" xfId="12997"/>
    <cellStyle name="Обычный 11 3 9 10" xfId="12998"/>
    <cellStyle name="Обычный 11 3 9 11" xfId="12999"/>
    <cellStyle name="Обычный 11 3 9 12" xfId="13000"/>
    <cellStyle name="Обычный 11 3 9 13" xfId="13001"/>
    <cellStyle name="Обычный 11 3 9 14" xfId="13002"/>
    <cellStyle name="Обычный 11 3 9 15" xfId="13003"/>
    <cellStyle name="Обычный 11 3 9 16" xfId="50337"/>
    <cellStyle name="Обычный 11 3 9 2" xfId="13004"/>
    <cellStyle name="Обычный 11 3 9 2 2" xfId="13005"/>
    <cellStyle name="Обычный 11 3 9 2 2 2" xfId="50338"/>
    <cellStyle name="Обычный 11 3 9 2 3" xfId="13006"/>
    <cellStyle name="Обычный 11 3 9 2 3 2" xfId="50339"/>
    <cellStyle name="Обычный 11 3 9 2 4" xfId="13007"/>
    <cellStyle name="Обычный 11 3 9 2 4 2" xfId="50340"/>
    <cellStyle name="Обычный 11 3 9 2 5" xfId="13008"/>
    <cellStyle name="Обычный 11 3 9 2 5 2" xfId="50341"/>
    <cellStyle name="Обычный 11 3 9 2 6" xfId="13009"/>
    <cellStyle name="Обычный 11 3 9 2 6 2" xfId="50342"/>
    <cellStyle name="Обычный 11 3 9 2 7" xfId="13010"/>
    <cellStyle name="Обычный 11 3 9 2 8" xfId="50343"/>
    <cellStyle name="Обычный 11 3 9 3" xfId="13011"/>
    <cellStyle name="Обычный 11 3 9 3 2" xfId="13012"/>
    <cellStyle name="Обычный 11 3 9 3 2 2" xfId="50344"/>
    <cellStyle name="Обычный 11 3 9 3 3" xfId="50345"/>
    <cellStyle name="Обычный 11 3 9 4" xfId="13013"/>
    <cellStyle name="Обычный 11 3 9 4 2" xfId="50346"/>
    <cellStyle name="Обычный 11 3 9 5" xfId="13014"/>
    <cellStyle name="Обычный 11 3 9 5 2" xfId="50347"/>
    <cellStyle name="Обычный 11 3 9 6" xfId="13015"/>
    <cellStyle name="Обычный 11 3 9 6 2" xfId="50348"/>
    <cellStyle name="Обычный 11 3 9 7" xfId="13016"/>
    <cellStyle name="Обычный 11 3 9 7 2" xfId="50349"/>
    <cellStyle name="Обычный 11 3 9 8" xfId="13017"/>
    <cellStyle name="Обычный 11 3 9 9" xfId="13018"/>
    <cellStyle name="Обычный 11 4" xfId="13019"/>
    <cellStyle name="Обычный 11 4 2" xfId="13020"/>
    <cellStyle name="Обычный 11 4 3" xfId="13021"/>
    <cellStyle name="Обычный 11 4 4" xfId="13022"/>
    <cellStyle name="Обычный 11 4 5" xfId="13023"/>
    <cellStyle name="Обычный 11 5" xfId="13024"/>
    <cellStyle name="Обычный 11 5 2" xfId="13025"/>
    <cellStyle name="Обычный 11 5 2 2" xfId="13026"/>
    <cellStyle name="Обычный 11 5 2 2 2" xfId="13027"/>
    <cellStyle name="Обычный 11 5 2 2 3" xfId="13028"/>
    <cellStyle name="Обычный 11 5 2 2 4" xfId="13029"/>
    <cellStyle name="Обычный 11 5 2 3" xfId="13030"/>
    <cellStyle name="Обычный 11 5 3" xfId="13031"/>
    <cellStyle name="Обычный 11 5 4" xfId="13032"/>
    <cellStyle name="Обычный 11 5 5" xfId="13033"/>
    <cellStyle name="Обычный 11 6" xfId="13034"/>
    <cellStyle name="Обычный 11 7" xfId="13035"/>
    <cellStyle name="Обычный 11 7 2" xfId="13036"/>
    <cellStyle name="Обычный 11_46EE.2011(v1.2)" xfId="13037"/>
    <cellStyle name="Обычный 110" xfId="13038"/>
    <cellStyle name="Обычный 110 2" xfId="50350"/>
    <cellStyle name="Обычный 111" xfId="13039"/>
    <cellStyle name="Обычный 112" xfId="13040"/>
    <cellStyle name="Обычный 113" xfId="13041"/>
    <cellStyle name="Обычный 114" xfId="13042"/>
    <cellStyle name="Обычный 115" xfId="13043"/>
    <cellStyle name="Обычный 116" xfId="13044"/>
    <cellStyle name="Обычный 117" xfId="13045"/>
    <cellStyle name="Обычный 118" xfId="8"/>
    <cellStyle name="Обычный 119" xfId="46630"/>
    <cellStyle name="Обычный 12" xfId="13046"/>
    <cellStyle name="Обычный 12 10" xfId="13047"/>
    <cellStyle name="Обычный 12 10 2" xfId="13048"/>
    <cellStyle name="Обычный 12 10 2 2" xfId="13049"/>
    <cellStyle name="Обычный 12 10 3" xfId="13050"/>
    <cellStyle name="Обычный 12 11" xfId="13051"/>
    <cellStyle name="Обычный 12 2" xfId="13052"/>
    <cellStyle name="Обычный 12 2 2" xfId="13053"/>
    <cellStyle name="Обычный 12 2 2 2" xfId="13054"/>
    <cellStyle name="Обычный 12 2 2 2 2" xfId="13055"/>
    <cellStyle name="Обычный 12 2 2 3" xfId="13056"/>
    <cellStyle name="Обычный 12 2 3" xfId="13057"/>
    <cellStyle name="Обычный 12 2 3 10" xfId="13058"/>
    <cellStyle name="Обычный 12 2 3 10 2" xfId="50351"/>
    <cellStyle name="Обычный 12 2 3 11" xfId="13059"/>
    <cellStyle name="Обычный 12 2 3 11 2" xfId="50352"/>
    <cellStyle name="Обычный 12 2 3 12" xfId="13060"/>
    <cellStyle name="Обычный 12 2 3 13" xfId="13061"/>
    <cellStyle name="Обычный 12 2 3 14" xfId="13062"/>
    <cellStyle name="Обычный 12 2 3 15" xfId="13063"/>
    <cellStyle name="Обычный 12 2 3 16" xfId="13064"/>
    <cellStyle name="Обычный 12 2 3 17" xfId="13065"/>
    <cellStyle name="Обычный 12 2 3 18" xfId="13066"/>
    <cellStyle name="Обычный 12 2 3 19" xfId="50353"/>
    <cellStyle name="Обычный 12 2 3 2" xfId="13067"/>
    <cellStyle name="Обычный 12 2 3 2 10" xfId="13068"/>
    <cellStyle name="Обычный 12 2 3 2 11" xfId="13069"/>
    <cellStyle name="Обычный 12 2 3 2 12" xfId="13070"/>
    <cellStyle name="Обычный 12 2 3 2 13" xfId="13071"/>
    <cellStyle name="Обычный 12 2 3 2 14" xfId="13072"/>
    <cellStyle name="Обычный 12 2 3 2 15" xfId="13073"/>
    <cellStyle name="Обычный 12 2 3 2 16" xfId="50354"/>
    <cellStyle name="Обычный 12 2 3 2 2" xfId="13074"/>
    <cellStyle name="Обычный 12 2 3 2 2 10" xfId="13075"/>
    <cellStyle name="Обычный 12 2 3 2 2 11" xfId="13076"/>
    <cellStyle name="Обычный 12 2 3 2 2 12" xfId="13077"/>
    <cellStyle name="Обычный 12 2 3 2 2 13" xfId="13078"/>
    <cellStyle name="Обычный 12 2 3 2 2 14" xfId="13079"/>
    <cellStyle name="Обычный 12 2 3 2 2 15" xfId="50355"/>
    <cellStyle name="Обычный 12 2 3 2 2 2" xfId="13080"/>
    <cellStyle name="Обычный 12 2 3 2 2 2 2" xfId="13081"/>
    <cellStyle name="Обычный 12 2 3 2 2 2 2 2" xfId="50356"/>
    <cellStyle name="Обычный 12 2 3 2 2 2 3" xfId="13082"/>
    <cellStyle name="Обычный 12 2 3 2 2 2 3 2" xfId="50357"/>
    <cellStyle name="Обычный 12 2 3 2 2 2 4" xfId="13083"/>
    <cellStyle name="Обычный 12 2 3 2 2 2 4 2" xfId="50358"/>
    <cellStyle name="Обычный 12 2 3 2 2 2 5" xfId="13084"/>
    <cellStyle name="Обычный 12 2 3 2 2 2 5 2" xfId="50359"/>
    <cellStyle name="Обычный 12 2 3 2 2 2 6" xfId="13085"/>
    <cellStyle name="Обычный 12 2 3 2 2 2 6 2" xfId="50360"/>
    <cellStyle name="Обычный 12 2 3 2 2 2 7" xfId="13086"/>
    <cellStyle name="Обычный 12 2 3 2 2 2 8" xfId="50361"/>
    <cellStyle name="Обычный 12 2 3 2 2 3" xfId="13087"/>
    <cellStyle name="Обычный 12 2 3 2 2 3 2" xfId="13088"/>
    <cellStyle name="Обычный 12 2 3 2 2 3 2 2" xfId="50362"/>
    <cellStyle name="Обычный 12 2 3 2 2 3 3" xfId="50363"/>
    <cellStyle name="Обычный 12 2 3 2 2 4" xfId="13089"/>
    <cellStyle name="Обычный 12 2 3 2 2 4 2" xfId="50364"/>
    <cellStyle name="Обычный 12 2 3 2 2 5" xfId="13090"/>
    <cellStyle name="Обычный 12 2 3 2 2 5 2" xfId="50365"/>
    <cellStyle name="Обычный 12 2 3 2 2 6" xfId="13091"/>
    <cellStyle name="Обычный 12 2 3 2 2 6 2" xfId="50366"/>
    <cellStyle name="Обычный 12 2 3 2 2 7" xfId="13092"/>
    <cellStyle name="Обычный 12 2 3 2 2 7 2" xfId="50367"/>
    <cellStyle name="Обычный 12 2 3 2 2 8" xfId="13093"/>
    <cellStyle name="Обычный 12 2 3 2 2 9" xfId="13094"/>
    <cellStyle name="Обычный 12 2 3 2 3" xfId="13095"/>
    <cellStyle name="Обычный 12 2 3 2 3 2" xfId="13096"/>
    <cellStyle name="Обычный 12 2 3 2 3 2 2" xfId="50368"/>
    <cellStyle name="Обычный 12 2 3 2 3 3" xfId="13097"/>
    <cellStyle name="Обычный 12 2 3 2 3 3 2" xfId="50369"/>
    <cellStyle name="Обычный 12 2 3 2 3 4" xfId="13098"/>
    <cellStyle name="Обычный 12 2 3 2 3 4 2" xfId="50370"/>
    <cellStyle name="Обычный 12 2 3 2 3 5" xfId="13099"/>
    <cellStyle name="Обычный 12 2 3 2 3 5 2" xfId="50371"/>
    <cellStyle name="Обычный 12 2 3 2 3 6" xfId="13100"/>
    <cellStyle name="Обычный 12 2 3 2 3 6 2" xfId="50372"/>
    <cellStyle name="Обычный 12 2 3 2 3 7" xfId="13101"/>
    <cellStyle name="Обычный 12 2 3 2 3 8" xfId="50373"/>
    <cellStyle name="Обычный 12 2 3 2 4" xfId="13102"/>
    <cellStyle name="Обычный 12 2 3 2 4 2" xfId="13103"/>
    <cellStyle name="Обычный 12 2 3 2 4 2 2" xfId="50374"/>
    <cellStyle name="Обычный 12 2 3 2 4 3" xfId="50375"/>
    <cellStyle name="Обычный 12 2 3 2 5" xfId="13104"/>
    <cellStyle name="Обычный 12 2 3 2 5 2" xfId="50376"/>
    <cellStyle name="Обычный 12 2 3 2 6" xfId="13105"/>
    <cellStyle name="Обычный 12 2 3 2 6 2" xfId="50377"/>
    <cellStyle name="Обычный 12 2 3 2 7" xfId="13106"/>
    <cellStyle name="Обычный 12 2 3 2 7 2" xfId="50378"/>
    <cellStyle name="Обычный 12 2 3 2 8" xfId="13107"/>
    <cellStyle name="Обычный 12 2 3 2 8 2" xfId="50379"/>
    <cellStyle name="Обычный 12 2 3 2 9" xfId="13108"/>
    <cellStyle name="Обычный 12 2 3 2 9 2" xfId="50380"/>
    <cellStyle name="Обычный 12 2 3 3" xfId="13109"/>
    <cellStyle name="Обычный 12 2 3 3 10" xfId="13110"/>
    <cellStyle name="Обычный 12 2 3 3 11" xfId="13111"/>
    <cellStyle name="Обычный 12 2 3 3 12" xfId="13112"/>
    <cellStyle name="Обычный 12 2 3 3 13" xfId="13113"/>
    <cellStyle name="Обычный 12 2 3 3 14" xfId="13114"/>
    <cellStyle name="Обычный 12 2 3 3 15" xfId="50381"/>
    <cellStyle name="Обычный 12 2 3 3 2" xfId="13115"/>
    <cellStyle name="Обычный 12 2 3 3 2 2" xfId="13116"/>
    <cellStyle name="Обычный 12 2 3 3 2 2 2" xfId="50382"/>
    <cellStyle name="Обычный 12 2 3 3 2 3" xfId="13117"/>
    <cellStyle name="Обычный 12 2 3 3 2 3 2" xfId="50383"/>
    <cellStyle name="Обычный 12 2 3 3 2 4" xfId="13118"/>
    <cellStyle name="Обычный 12 2 3 3 2 4 2" xfId="50384"/>
    <cellStyle name="Обычный 12 2 3 3 2 5" xfId="13119"/>
    <cellStyle name="Обычный 12 2 3 3 2 5 2" xfId="50385"/>
    <cellStyle name="Обычный 12 2 3 3 2 6" xfId="13120"/>
    <cellStyle name="Обычный 12 2 3 3 2 6 2" xfId="50386"/>
    <cellStyle name="Обычный 12 2 3 3 2 7" xfId="13121"/>
    <cellStyle name="Обычный 12 2 3 3 2 8" xfId="50387"/>
    <cellStyle name="Обычный 12 2 3 3 3" xfId="13122"/>
    <cellStyle name="Обычный 12 2 3 3 3 2" xfId="13123"/>
    <cellStyle name="Обычный 12 2 3 3 3 2 2" xfId="50388"/>
    <cellStyle name="Обычный 12 2 3 3 3 3" xfId="50389"/>
    <cellStyle name="Обычный 12 2 3 3 4" xfId="13124"/>
    <cellStyle name="Обычный 12 2 3 3 4 2" xfId="50390"/>
    <cellStyle name="Обычный 12 2 3 3 5" xfId="13125"/>
    <cellStyle name="Обычный 12 2 3 3 5 2" xfId="50391"/>
    <cellStyle name="Обычный 12 2 3 3 6" xfId="13126"/>
    <cellStyle name="Обычный 12 2 3 3 6 2" xfId="50392"/>
    <cellStyle name="Обычный 12 2 3 3 7" xfId="13127"/>
    <cellStyle name="Обычный 12 2 3 3 7 2" xfId="50393"/>
    <cellStyle name="Обычный 12 2 3 3 8" xfId="13128"/>
    <cellStyle name="Обычный 12 2 3 3 9" xfId="13129"/>
    <cellStyle name="Обычный 12 2 3 4" xfId="13130"/>
    <cellStyle name="Обычный 12 2 3 4 2" xfId="13131"/>
    <cellStyle name="Обычный 12 2 3 4 2 2" xfId="50394"/>
    <cellStyle name="Обычный 12 2 3 4 3" xfId="13132"/>
    <cellStyle name="Обычный 12 2 3 4 3 2" xfId="50395"/>
    <cellStyle name="Обычный 12 2 3 4 4" xfId="13133"/>
    <cellStyle name="Обычный 12 2 3 4 4 2" xfId="50396"/>
    <cellStyle name="Обычный 12 2 3 4 5" xfId="13134"/>
    <cellStyle name="Обычный 12 2 3 4 5 2" xfId="50397"/>
    <cellStyle name="Обычный 12 2 3 4 6" xfId="13135"/>
    <cellStyle name="Обычный 12 2 3 4 6 2" xfId="50398"/>
    <cellStyle name="Обычный 12 2 3 4 7" xfId="13136"/>
    <cellStyle name="Обычный 12 2 3 4 8" xfId="13137"/>
    <cellStyle name="Обычный 12 2 3 4 9" xfId="50399"/>
    <cellStyle name="Обычный 12 2 3 5" xfId="13138"/>
    <cellStyle name="Обычный 12 2 3 6" xfId="13139"/>
    <cellStyle name="Обычный 12 2 3 6 2" xfId="13140"/>
    <cellStyle name="Обычный 12 2 3 6 2 2" xfId="50400"/>
    <cellStyle name="Обычный 12 2 3 6 3" xfId="50401"/>
    <cellStyle name="Обычный 12 2 3 7" xfId="13141"/>
    <cellStyle name="Обычный 12 2 3 7 2" xfId="50402"/>
    <cellStyle name="Обычный 12 2 3 8" xfId="13142"/>
    <cellStyle name="Обычный 12 2 3 8 2" xfId="50403"/>
    <cellStyle name="Обычный 12 2 3 9" xfId="13143"/>
    <cellStyle name="Обычный 12 2 3 9 2" xfId="50404"/>
    <cellStyle name="Обычный 12 2 4" xfId="13144"/>
    <cellStyle name="Обычный 12 2 5" xfId="13145"/>
    <cellStyle name="Обычный 12 3" xfId="13146"/>
    <cellStyle name="Обычный 12 3 2" xfId="2"/>
    <cellStyle name="Обычный 12 3 2 10" xfId="13147"/>
    <cellStyle name="Обычный 12 3 2 10 2" xfId="50405"/>
    <cellStyle name="Обычный 12 3 2 11" xfId="50406"/>
    <cellStyle name="Обычный 12 3 2 2" xfId="13148"/>
    <cellStyle name="Обычный 12 3 2 2 10" xfId="13149"/>
    <cellStyle name="Обычный 12 3 2 2 10 2" xfId="50407"/>
    <cellStyle name="Обычный 12 3 2 2 11" xfId="13150"/>
    <cellStyle name="Обычный 12 3 2 2 11 2" xfId="50408"/>
    <cellStyle name="Обычный 12 3 2 2 12" xfId="13151"/>
    <cellStyle name="Обычный 12 3 2 2 12 2" xfId="50409"/>
    <cellStyle name="Обычный 12 3 2 2 13" xfId="13152"/>
    <cellStyle name="Обычный 12 3 2 2 14" xfId="13153"/>
    <cellStyle name="Обычный 12 3 2 2 15" xfId="13154"/>
    <cellStyle name="Обычный 12 3 2 2 16" xfId="13155"/>
    <cellStyle name="Обычный 12 3 2 2 17" xfId="50410"/>
    <cellStyle name="Обычный 12 3 2 2 2" xfId="13156"/>
    <cellStyle name="Обычный 12 3 2 2 2 10" xfId="13157"/>
    <cellStyle name="Обычный 12 3 2 2 2 11" xfId="13158"/>
    <cellStyle name="Обычный 12 3 2 2 2 12" xfId="13159"/>
    <cellStyle name="Обычный 12 3 2 2 2 13" xfId="13160"/>
    <cellStyle name="Обычный 12 3 2 2 2 14" xfId="13161"/>
    <cellStyle name="Обычный 12 3 2 2 2 15" xfId="13162"/>
    <cellStyle name="Обычный 12 3 2 2 2 16" xfId="50411"/>
    <cellStyle name="Обычный 12 3 2 2 2 2" xfId="13163"/>
    <cellStyle name="Обычный 12 3 2 2 2 2 10" xfId="13164"/>
    <cellStyle name="Обычный 12 3 2 2 2 2 11" xfId="13165"/>
    <cellStyle name="Обычный 12 3 2 2 2 2 12" xfId="13166"/>
    <cellStyle name="Обычный 12 3 2 2 2 2 13" xfId="13167"/>
    <cellStyle name="Обычный 12 3 2 2 2 2 14" xfId="13168"/>
    <cellStyle name="Обычный 12 3 2 2 2 2 15" xfId="50412"/>
    <cellStyle name="Обычный 12 3 2 2 2 2 2" xfId="13169"/>
    <cellStyle name="Обычный 12 3 2 2 2 2 2 2" xfId="13170"/>
    <cellStyle name="Обычный 12 3 2 2 2 2 2 2 2" xfId="50413"/>
    <cellStyle name="Обычный 12 3 2 2 2 2 2 3" xfId="13171"/>
    <cellStyle name="Обычный 12 3 2 2 2 2 2 3 2" xfId="50414"/>
    <cellStyle name="Обычный 12 3 2 2 2 2 2 4" xfId="13172"/>
    <cellStyle name="Обычный 12 3 2 2 2 2 2 4 2" xfId="50415"/>
    <cellStyle name="Обычный 12 3 2 2 2 2 2 5" xfId="13173"/>
    <cellStyle name="Обычный 12 3 2 2 2 2 2 5 2" xfId="50416"/>
    <cellStyle name="Обычный 12 3 2 2 2 2 2 6" xfId="13174"/>
    <cellStyle name="Обычный 12 3 2 2 2 2 2 6 2" xfId="50417"/>
    <cellStyle name="Обычный 12 3 2 2 2 2 2 7" xfId="13175"/>
    <cellStyle name="Обычный 12 3 2 2 2 2 2 8" xfId="50418"/>
    <cellStyle name="Обычный 12 3 2 2 2 2 3" xfId="13176"/>
    <cellStyle name="Обычный 12 3 2 2 2 2 3 2" xfId="13177"/>
    <cellStyle name="Обычный 12 3 2 2 2 2 3 2 2" xfId="50419"/>
    <cellStyle name="Обычный 12 3 2 2 2 2 3 3" xfId="50420"/>
    <cellStyle name="Обычный 12 3 2 2 2 2 4" xfId="13178"/>
    <cellStyle name="Обычный 12 3 2 2 2 2 4 2" xfId="50421"/>
    <cellStyle name="Обычный 12 3 2 2 2 2 5" xfId="13179"/>
    <cellStyle name="Обычный 12 3 2 2 2 2 5 2" xfId="50422"/>
    <cellStyle name="Обычный 12 3 2 2 2 2 6" xfId="13180"/>
    <cellStyle name="Обычный 12 3 2 2 2 2 6 2" xfId="50423"/>
    <cellStyle name="Обычный 12 3 2 2 2 2 7" xfId="13181"/>
    <cellStyle name="Обычный 12 3 2 2 2 2 7 2" xfId="50424"/>
    <cellStyle name="Обычный 12 3 2 2 2 2 8" xfId="13182"/>
    <cellStyle name="Обычный 12 3 2 2 2 2 9" xfId="13183"/>
    <cellStyle name="Обычный 12 3 2 2 2 3" xfId="13184"/>
    <cellStyle name="Обычный 12 3 2 2 2 3 2" xfId="13185"/>
    <cellStyle name="Обычный 12 3 2 2 2 3 2 2" xfId="50425"/>
    <cellStyle name="Обычный 12 3 2 2 2 3 3" xfId="13186"/>
    <cellStyle name="Обычный 12 3 2 2 2 3 3 2" xfId="50426"/>
    <cellStyle name="Обычный 12 3 2 2 2 3 4" xfId="13187"/>
    <cellStyle name="Обычный 12 3 2 2 2 3 4 2" xfId="50427"/>
    <cellStyle name="Обычный 12 3 2 2 2 3 5" xfId="13188"/>
    <cellStyle name="Обычный 12 3 2 2 2 3 5 2" xfId="50428"/>
    <cellStyle name="Обычный 12 3 2 2 2 3 6" xfId="13189"/>
    <cellStyle name="Обычный 12 3 2 2 2 3 6 2" xfId="50429"/>
    <cellStyle name="Обычный 12 3 2 2 2 3 7" xfId="13190"/>
    <cellStyle name="Обычный 12 3 2 2 2 3 8" xfId="50430"/>
    <cellStyle name="Обычный 12 3 2 2 2 4" xfId="13191"/>
    <cellStyle name="Обычный 12 3 2 2 2 4 2" xfId="13192"/>
    <cellStyle name="Обычный 12 3 2 2 2 4 2 2" xfId="50431"/>
    <cellStyle name="Обычный 12 3 2 2 2 4 3" xfId="50432"/>
    <cellStyle name="Обычный 12 3 2 2 2 5" xfId="13193"/>
    <cellStyle name="Обычный 12 3 2 2 2 5 2" xfId="50433"/>
    <cellStyle name="Обычный 12 3 2 2 2 6" xfId="13194"/>
    <cellStyle name="Обычный 12 3 2 2 2 6 2" xfId="50434"/>
    <cellStyle name="Обычный 12 3 2 2 2 7" xfId="13195"/>
    <cellStyle name="Обычный 12 3 2 2 2 7 2" xfId="50435"/>
    <cellStyle name="Обычный 12 3 2 2 2 8" xfId="13196"/>
    <cellStyle name="Обычный 12 3 2 2 2 8 2" xfId="50436"/>
    <cellStyle name="Обычный 12 3 2 2 2 9" xfId="13197"/>
    <cellStyle name="Обычный 12 3 2 2 3" xfId="13198"/>
    <cellStyle name="Обычный 12 3 2 2 3 10" xfId="13199"/>
    <cellStyle name="Обычный 12 3 2 2 3 11" xfId="13200"/>
    <cellStyle name="Обычный 12 3 2 2 3 12" xfId="13201"/>
    <cellStyle name="Обычный 12 3 2 2 3 13" xfId="13202"/>
    <cellStyle name="Обычный 12 3 2 2 3 14" xfId="13203"/>
    <cellStyle name="Обычный 12 3 2 2 3 15" xfId="50437"/>
    <cellStyle name="Обычный 12 3 2 2 3 2" xfId="13204"/>
    <cellStyle name="Обычный 12 3 2 2 3 2 2" xfId="13205"/>
    <cellStyle name="Обычный 12 3 2 2 3 2 2 2" xfId="50438"/>
    <cellStyle name="Обычный 12 3 2 2 3 2 3" xfId="13206"/>
    <cellStyle name="Обычный 12 3 2 2 3 2 3 2" xfId="50439"/>
    <cellStyle name="Обычный 12 3 2 2 3 2 4" xfId="13207"/>
    <cellStyle name="Обычный 12 3 2 2 3 2 4 2" xfId="50440"/>
    <cellStyle name="Обычный 12 3 2 2 3 2 5" xfId="13208"/>
    <cellStyle name="Обычный 12 3 2 2 3 2 5 2" xfId="50441"/>
    <cellStyle name="Обычный 12 3 2 2 3 2 6" xfId="13209"/>
    <cellStyle name="Обычный 12 3 2 2 3 2 6 2" xfId="50442"/>
    <cellStyle name="Обычный 12 3 2 2 3 2 7" xfId="13210"/>
    <cellStyle name="Обычный 12 3 2 2 3 2 8" xfId="50443"/>
    <cellStyle name="Обычный 12 3 2 2 3 3" xfId="13211"/>
    <cellStyle name="Обычный 12 3 2 2 3 3 2" xfId="13212"/>
    <cellStyle name="Обычный 12 3 2 2 3 3 2 2" xfId="50444"/>
    <cellStyle name="Обычный 12 3 2 2 3 3 3" xfId="50445"/>
    <cellStyle name="Обычный 12 3 2 2 3 4" xfId="13213"/>
    <cellStyle name="Обычный 12 3 2 2 3 4 2" xfId="50446"/>
    <cellStyle name="Обычный 12 3 2 2 3 5" xfId="13214"/>
    <cellStyle name="Обычный 12 3 2 2 3 5 2" xfId="50447"/>
    <cellStyle name="Обычный 12 3 2 2 3 6" xfId="13215"/>
    <cellStyle name="Обычный 12 3 2 2 3 6 2" xfId="50448"/>
    <cellStyle name="Обычный 12 3 2 2 3 7" xfId="13216"/>
    <cellStyle name="Обычный 12 3 2 2 3 7 2" xfId="50449"/>
    <cellStyle name="Обычный 12 3 2 2 3 8" xfId="13217"/>
    <cellStyle name="Обычный 12 3 2 2 3 9" xfId="13218"/>
    <cellStyle name="Обычный 12 3 2 2 4" xfId="13219"/>
    <cellStyle name="Обычный 12 3 2 2 5" xfId="13220"/>
    <cellStyle name="Обычный 12 3 2 2 5 10" xfId="50450"/>
    <cellStyle name="Обычный 12 3 2 2 5 2" xfId="13221"/>
    <cellStyle name="Обычный 12 3 2 2 5 2 2" xfId="50451"/>
    <cellStyle name="Обычный 12 3 2 2 5 3" xfId="13222"/>
    <cellStyle name="Обычный 12 3 2 2 5 3 2" xfId="50452"/>
    <cellStyle name="Обычный 12 3 2 2 5 4" xfId="13223"/>
    <cellStyle name="Обычный 12 3 2 2 5 4 2" xfId="50453"/>
    <cellStyle name="Обычный 12 3 2 2 5 5" xfId="13224"/>
    <cellStyle name="Обычный 12 3 2 2 5 5 2" xfId="50454"/>
    <cellStyle name="Обычный 12 3 2 2 5 6" xfId="13225"/>
    <cellStyle name="Обычный 12 3 2 2 5 6 2" xfId="50455"/>
    <cellStyle name="Обычный 12 3 2 2 5 7" xfId="13226"/>
    <cellStyle name="Обычный 12 3 2 2 5 8" xfId="13227"/>
    <cellStyle name="Обычный 12 3 2 2 5 9" xfId="13228"/>
    <cellStyle name="Обычный 12 3 2 2 6" xfId="13229"/>
    <cellStyle name="Обычный 12 3 2 2 6 2" xfId="13230"/>
    <cellStyle name="Обычный 12 3 2 2 6 2 2" xfId="50456"/>
    <cellStyle name="Обычный 12 3 2 2 6 3" xfId="13231"/>
    <cellStyle name="Обычный 12 3 2 2 6 3 2" xfId="50457"/>
    <cellStyle name="Обычный 12 3 2 2 6 4" xfId="13232"/>
    <cellStyle name="Обычный 12 3 2 2 6 4 2" xfId="50458"/>
    <cellStyle name="Обычный 12 3 2 2 6 5" xfId="13233"/>
    <cellStyle name="Обычный 12 3 2 2 6 5 2" xfId="50459"/>
    <cellStyle name="Обычный 12 3 2 2 6 6" xfId="50460"/>
    <cellStyle name="Обычный 12 3 2 2 7" xfId="13234"/>
    <cellStyle name="Обычный 12 3 2 2 7 2" xfId="13235"/>
    <cellStyle name="Обычный 12 3 2 2 7 2 2" xfId="50461"/>
    <cellStyle name="Обычный 12 3 2 2 7 3" xfId="50462"/>
    <cellStyle name="Обычный 12 3 2 2 8" xfId="13236"/>
    <cellStyle name="Обычный 12 3 2 2 8 2" xfId="50463"/>
    <cellStyle name="Обычный 12 3 2 2 9" xfId="13237"/>
    <cellStyle name="Обычный 12 3 2 2 9 2" xfId="50464"/>
    <cellStyle name="Обычный 12 3 2 3" xfId="13238"/>
    <cellStyle name="Обычный 12 3 2 3 10" xfId="13239"/>
    <cellStyle name="Обычный 12 3 2 3 10 2" xfId="50465"/>
    <cellStyle name="Обычный 12 3 2 3 11" xfId="13240"/>
    <cellStyle name="Обычный 12 3 2 3 12" xfId="13241"/>
    <cellStyle name="Обычный 12 3 2 3 13" xfId="13242"/>
    <cellStyle name="Обычный 12 3 2 3 14" xfId="13243"/>
    <cellStyle name="Обычный 12 3 2 3 15" xfId="13244"/>
    <cellStyle name="Обычный 12 3 2 3 16" xfId="50466"/>
    <cellStyle name="Обычный 12 3 2 3 2" xfId="13245"/>
    <cellStyle name="Обычный 12 3 2 3 2 10" xfId="13246"/>
    <cellStyle name="Обычный 12 3 2 3 2 11" xfId="13247"/>
    <cellStyle name="Обычный 12 3 2 3 2 12" xfId="13248"/>
    <cellStyle name="Обычный 12 3 2 3 2 13" xfId="13249"/>
    <cellStyle name="Обычный 12 3 2 3 2 14" xfId="13250"/>
    <cellStyle name="Обычный 12 3 2 3 2 15" xfId="50467"/>
    <cellStyle name="Обычный 12 3 2 3 2 2" xfId="13251"/>
    <cellStyle name="Обычный 12 3 2 3 2 2 2" xfId="13252"/>
    <cellStyle name="Обычный 12 3 2 3 2 2 2 2" xfId="50468"/>
    <cellStyle name="Обычный 12 3 2 3 2 2 3" xfId="13253"/>
    <cellStyle name="Обычный 12 3 2 3 2 2 3 2" xfId="50469"/>
    <cellStyle name="Обычный 12 3 2 3 2 2 4" xfId="13254"/>
    <cellStyle name="Обычный 12 3 2 3 2 2 4 2" xfId="50470"/>
    <cellStyle name="Обычный 12 3 2 3 2 2 5" xfId="13255"/>
    <cellStyle name="Обычный 12 3 2 3 2 2 5 2" xfId="50471"/>
    <cellStyle name="Обычный 12 3 2 3 2 2 6" xfId="13256"/>
    <cellStyle name="Обычный 12 3 2 3 2 2 6 2" xfId="50472"/>
    <cellStyle name="Обычный 12 3 2 3 2 2 7" xfId="13257"/>
    <cellStyle name="Обычный 12 3 2 3 2 2 8" xfId="50473"/>
    <cellStyle name="Обычный 12 3 2 3 2 3" xfId="13258"/>
    <cellStyle name="Обычный 12 3 2 3 2 3 2" xfId="13259"/>
    <cellStyle name="Обычный 12 3 2 3 2 3 2 2" xfId="50474"/>
    <cellStyle name="Обычный 12 3 2 3 2 3 3" xfId="50475"/>
    <cellStyle name="Обычный 12 3 2 3 2 4" xfId="13260"/>
    <cellStyle name="Обычный 12 3 2 3 2 4 2" xfId="50476"/>
    <cellStyle name="Обычный 12 3 2 3 2 5" xfId="13261"/>
    <cellStyle name="Обычный 12 3 2 3 2 5 2" xfId="50477"/>
    <cellStyle name="Обычный 12 3 2 3 2 6" xfId="13262"/>
    <cellStyle name="Обычный 12 3 2 3 2 6 2" xfId="50478"/>
    <cellStyle name="Обычный 12 3 2 3 2 7" xfId="13263"/>
    <cellStyle name="Обычный 12 3 2 3 2 7 2" xfId="50479"/>
    <cellStyle name="Обычный 12 3 2 3 2 8" xfId="13264"/>
    <cellStyle name="Обычный 12 3 2 3 2 9" xfId="13265"/>
    <cellStyle name="Обычный 12 3 2 3 3" xfId="13266"/>
    <cellStyle name="Обычный 12 3 2 3 4" xfId="13267"/>
    <cellStyle name="Обычный 12 3 2 3 4 10" xfId="50480"/>
    <cellStyle name="Обычный 12 3 2 3 4 2" xfId="13268"/>
    <cellStyle name="Обычный 12 3 2 3 4 2 2" xfId="50481"/>
    <cellStyle name="Обычный 12 3 2 3 4 3" xfId="13269"/>
    <cellStyle name="Обычный 12 3 2 3 4 3 2" xfId="50482"/>
    <cellStyle name="Обычный 12 3 2 3 4 4" xfId="13270"/>
    <cellStyle name="Обычный 12 3 2 3 4 4 2" xfId="50483"/>
    <cellStyle name="Обычный 12 3 2 3 4 5" xfId="13271"/>
    <cellStyle name="Обычный 12 3 2 3 4 5 2" xfId="50484"/>
    <cellStyle name="Обычный 12 3 2 3 4 6" xfId="13272"/>
    <cellStyle name="Обычный 12 3 2 3 4 6 2" xfId="50485"/>
    <cellStyle name="Обычный 12 3 2 3 4 7" xfId="13273"/>
    <cellStyle name="Обычный 12 3 2 3 4 8" xfId="13274"/>
    <cellStyle name="Обычный 12 3 2 3 4 9" xfId="13275"/>
    <cellStyle name="Обычный 12 3 2 3 5" xfId="13276"/>
    <cellStyle name="Обычный 12 3 2 3 5 2" xfId="13277"/>
    <cellStyle name="Обычный 12 3 2 3 5 2 2" xfId="50486"/>
    <cellStyle name="Обычный 12 3 2 3 5 3" xfId="13278"/>
    <cellStyle name="Обычный 12 3 2 3 5 3 2" xfId="50487"/>
    <cellStyle name="Обычный 12 3 2 3 5 4" xfId="13279"/>
    <cellStyle name="Обычный 12 3 2 3 5 4 2" xfId="50488"/>
    <cellStyle name="Обычный 12 3 2 3 5 5" xfId="13280"/>
    <cellStyle name="Обычный 12 3 2 3 5 5 2" xfId="50489"/>
    <cellStyle name="Обычный 12 3 2 3 5 6" xfId="50490"/>
    <cellStyle name="Обычный 12 3 2 3 6" xfId="13281"/>
    <cellStyle name="Обычный 12 3 2 3 6 2" xfId="13282"/>
    <cellStyle name="Обычный 12 3 2 3 6 2 2" xfId="50491"/>
    <cellStyle name="Обычный 12 3 2 3 6 3" xfId="50492"/>
    <cellStyle name="Обычный 12 3 2 3 7" xfId="13283"/>
    <cellStyle name="Обычный 12 3 2 3 7 2" xfId="50493"/>
    <cellStyle name="Обычный 12 3 2 3 8" xfId="13284"/>
    <cellStyle name="Обычный 12 3 2 3 8 2" xfId="50494"/>
    <cellStyle name="Обычный 12 3 2 3 9" xfId="13285"/>
    <cellStyle name="Обычный 12 3 2 3 9 2" xfId="50495"/>
    <cellStyle name="Обычный 12 3 2 4" xfId="13286"/>
    <cellStyle name="Обычный 12 3 2 4 10" xfId="13287"/>
    <cellStyle name="Обычный 12 3 2 4 10 2" xfId="50496"/>
    <cellStyle name="Обычный 12 3 2 4 11" xfId="13288"/>
    <cellStyle name="Обычный 12 3 2 4 12" xfId="13289"/>
    <cellStyle name="Обычный 12 3 2 4 13" xfId="13290"/>
    <cellStyle name="Обычный 12 3 2 4 14" xfId="13291"/>
    <cellStyle name="Обычный 12 3 2 4 15" xfId="13292"/>
    <cellStyle name="Обычный 12 3 2 4 16" xfId="13293"/>
    <cellStyle name="Обычный 12 3 2 4 17" xfId="13294"/>
    <cellStyle name="Обычный 12 3 2 4 18" xfId="13295"/>
    <cellStyle name="Обычный 12 3 2 4 19" xfId="50497"/>
    <cellStyle name="Обычный 12 3 2 4 2" xfId="13296"/>
    <cellStyle name="Обычный 12 3 2 4 2 10" xfId="13297"/>
    <cellStyle name="Обычный 12 3 2 4 2 11" xfId="13298"/>
    <cellStyle name="Обычный 12 3 2 4 2 12" xfId="13299"/>
    <cellStyle name="Обычный 12 3 2 4 2 13" xfId="13300"/>
    <cellStyle name="Обычный 12 3 2 4 2 14" xfId="13301"/>
    <cellStyle name="Обычный 12 3 2 4 2 15" xfId="13302"/>
    <cellStyle name="Обычный 12 3 2 4 2 16" xfId="13303"/>
    <cellStyle name="Обычный 12 3 2 4 2 17" xfId="50498"/>
    <cellStyle name="Обычный 12 3 2 4 2 2" xfId="13304"/>
    <cellStyle name="Обычный 12 3 2 4 2 2 10" xfId="13305"/>
    <cellStyle name="Обычный 12 3 2 4 2 2 11" xfId="13306"/>
    <cellStyle name="Обычный 12 3 2 4 2 2 12" xfId="13307"/>
    <cellStyle name="Обычный 12 3 2 4 2 2 13" xfId="13308"/>
    <cellStyle name="Обычный 12 3 2 4 2 2 14" xfId="13309"/>
    <cellStyle name="Обычный 12 3 2 4 2 2 15" xfId="50499"/>
    <cellStyle name="Обычный 12 3 2 4 2 2 2" xfId="13310"/>
    <cellStyle name="Обычный 12 3 2 4 2 2 2 2" xfId="13311"/>
    <cellStyle name="Обычный 12 3 2 4 2 2 2 2 2" xfId="50500"/>
    <cellStyle name="Обычный 12 3 2 4 2 2 2 3" xfId="13312"/>
    <cellStyle name="Обычный 12 3 2 4 2 2 2 3 2" xfId="50501"/>
    <cellStyle name="Обычный 12 3 2 4 2 2 2 4" xfId="13313"/>
    <cellStyle name="Обычный 12 3 2 4 2 2 2 4 2" xfId="50502"/>
    <cellStyle name="Обычный 12 3 2 4 2 2 2 5" xfId="13314"/>
    <cellStyle name="Обычный 12 3 2 4 2 2 2 5 2" xfId="50503"/>
    <cellStyle name="Обычный 12 3 2 4 2 2 2 6" xfId="13315"/>
    <cellStyle name="Обычный 12 3 2 4 2 2 2 6 2" xfId="50504"/>
    <cellStyle name="Обычный 12 3 2 4 2 2 2 7" xfId="13316"/>
    <cellStyle name="Обычный 12 3 2 4 2 2 2 8" xfId="50505"/>
    <cellStyle name="Обычный 12 3 2 4 2 2 3" xfId="13317"/>
    <cellStyle name="Обычный 12 3 2 4 2 2 3 2" xfId="13318"/>
    <cellStyle name="Обычный 12 3 2 4 2 2 3 2 2" xfId="50506"/>
    <cellStyle name="Обычный 12 3 2 4 2 2 3 3" xfId="50507"/>
    <cellStyle name="Обычный 12 3 2 4 2 2 4" xfId="13319"/>
    <cellStyle name="Обычный 12 3 2 4 2 2 4 2" xfId="50508"/>
    <cellStyle name="Обычный 12 3 2 4 2 2 5" xfId="13320"/>
    <cellStyle name="Обычный 12 3 2 4 2 2 5 2" xfId="50509"/>
    <cellStyle name="Обычный 12 3 2 4 2 2 6" xfId="13321"/>
    <cellStyle name="Обычный 12 3 2 4 2 2 6 2" xfId="50510"/>
    <cellStyle name="Обычный 12 3 2 4 2 2 7" xfId="13322"/>
    <cellStyle name="Обычный 12 3 2 4 2 2 7 2" xfId="50511"/>
    <cellStyle name="Обычный 12 3 2 4 2 2 8" xfId="13323"/>
    <cellStyle name="Обычный 12 3 2 4 2 2 9" xfId="13324"/>
    <cellStyle name="Обычный 12 3 2 4 2 3" xfId="13325"/>
    <cellStyle name="Обычный 12 3 2 4 2 3 2" xfId="13326"/>
    <cellStyle name="Обычный 12 3 2 4 2 3 2 2" xfId="50512"/>
    <cellStyle name="Обычный 12 3 2 4 2 3 3" xfId="13327"/>
    <cellStyle name="Обычный 12 3 2 4 2 3 3 2" xfId="50513"/>
    <cellStyle name="Обычный 12 3 2 4 2 3 4" xfId="13328"/>
    <cellStyle name="Обычный 12 3 2 4 2 3 4 2" xfId="50514"/>
    <cellStyle name="Обычный 12 3 2 4 2 3 5" xfId="13329"/>
    <cellStyle name="Обычный 12 3 2 4 2 3 5 2" xfId="50515"/>
    <cellStyle name="Обычный 12 3 2 4 2 3 6" xfId="13330"/>
    <cellStyle name="Обычный 12 3 2 4 2 3 6 2" xfId="50516"/>
    <cellStyle name="Обычный 12 3 2 4 2 3 7" xfId="13331"/>
    <cellStyle name="Обычный 12 3 2 4 2 3 8" xfId="50517"/>
    <cellStyle name="Обычный 12 3 2 4 2 4" xfId="13332"/>
    <cellStyle name="Обычный 12 3 2 4 2 4 2" xfId="13333"/>
    <cellStyle name="Обычный 12 3 2 4 2 4 2 2" xfId="50518"/>
    <cellStyle name="Обычный 12 3 2 4 2 4 3" xfId="50519"/>
    <cellStyle name="Обычный 12 3 2 4 2 5" xfId="13334"/>
    <cellStyle name="Обычный 12 3 2 4 2 5 2" xfId="50520"/>
    <cellStyle name="Обычный 12 3 2 4 2 6" xfId="13335"/>
    <cellStyle name="Обычный 12 3 2 4 2 6 2" xfId="50521"/>
    <cellStyle name="Обычный 12 3 2 4 2 7" xfId="13336"/>
    <cellStyle name="Обычный 12 3 2 4 2 7 2" xfId="50522"/>
    <cellStyle name="Обычный 12 3 2 4 2 8" xfId="13337"/>
    <cellStyle name="Обычный 12 3 2 4 2 8 2" xfId="50523"/>
    <cellStyle name="Обычный 12 3 2 4 2 9" xfId="13338"/>
    <cellStyle name="Обычный 12 3 2 4 3" xfId="13339"/>
    <cellStyle name="Обычный 12 3 2 4 4" xfId="13340"/>
    <cellStyle name="Обычный 12 3 2 4 5" xfId="13341"/>
    <cellStyle name="Обычный 12 3 2 4 5 2" xfId="13342"/>
    <cellStyle name="Обычный 12 3 2 4 5 2 2" xfId="50524"/>
    <cellStyle name="Обычный 12 3 2 4 5 3" xfId="13343"/>
    <cellStyle name="Обычный 12 3 2 4 5 3 2" xfId="50525"/>
    <cellStyle name="Обычный 12 3 2 4 5 4" xfId="13344"/>
    <cellStyle name="Обычный 12 3 2 4 5 4 2" xfId="50526"/>
    <cellStyle name="Обычный 12 3 2 4 5 5" xfId="13345"/>
    <cellStyle name="Обычный 12 3 2 4 5 5 2" xfId="50527"/>
    <cellStyle name="Обычный 12 3 2 4 5 6" xfId="13346"/>
    <cellStyle name="Обычный 12 3 2 4 5 6 2" xfId="50528"/>
    <cellStyle name="Обычный 12 3 2 4 5 7" xfId="13347"/>
    <cellStyle name="Обычный 12 3 2 4 5 8" xfId="50529"/>
    <cellStyle name="Обычный 12 3 2 4 6" xfId="13348"/>
    <cellStyle name="Обычный 12 3 2 4 6 2" xfId="13349"/>
    <cellStyle name="Обычный 12 3 2 4 6 2 2" xfId="50530"/>
    <cellStyle name="Обычный 12 3 2 4 6 3" xfId="50531"/>
    <cellStyle name="Обычный 12 3 2 4 7" xfId="13350"/>
    <cellStyle name="Обычный 12 3 2 4 7 2" xfId="50532"/>
    <cellStyle name="Обычный 12 3 2 4 8" xfId="13351"/>
    <cellStyle name="Обычный 12 3 2 4 8 2" xfId="50533"/>
    <cellStyle name="Обычный 12 3 2 4 9" xfId="13352"/>
    <cellStyle name="Обычный 12 3 2 4 9 2" xfId="50534"/>
    <cellStyle name="Обычный 12 3 2 5" xfId="13353"/>
    <cellStyle name="Обычный 12 3 2 5 10" xfId="13354"/>
    <cellStyle name="Обычный 12 3 2 5 11" xfId="13355"/>
    <cellStyle name="Обычный 12 3 2 5 12" xfId="13356"/>
    <cellStyle name="Обычный 12 3 2 5 13" xfId="13357"/>
    <cellStyle name="Обычный 12 3 2 5 14" xfId="13358"/>
    <cellStyle name="Обычный 12 3 2 5 15" xfId="13359"/>
    <cellStyle name="Обычный 12 3 2 5 16" xfId="13360"/>
    <cellStyle name="Обычный 12 3 2 5 17" xfId="13361"/>
    <cellStyle name="Обычный 12 3 2 5 18" xfId="50535"/>
    <cellStyle name="Обычный 12 3 2 5 2" xfId="13362"/>
    <cellStyle name="Обычный 12 3 2 5 2 10" xfId="13363"/>
    <cellStyle name="Обычный 12 3 2 5 2 11" xfId="13364"/>
    <cellStyle name="Обычный 12 3 2 5 2 12" xfId="13365"/>
    <cellStyle name="Обычный 12 3 2 5 2 13" xfId="13366"/>
    <cellStyle name="Обычный 12 3 2 5 2 14" xfId="13367"/>
    <cellStyle name="Обычный 12 3 2 5 2 15" xfId="50536"/>
    <cellStyle name="Обычный 12 3 2 5 2 2" xfId="13368"/>
    <cellStyle name="Обычный 12 3 2 5 2 2 2" xfId="13369"/>
    <cellStyle name="Обычный 12 3 2 5 2 2 2 2" xfId="50537"/>
    <cellStyle name="Обычный 12 3 2 5 2 2 3" xfId="13370"/>
    <cellStyle name="Обычный 12 3 2 5 2 2 3 2" xfId="50538"/>
    <cellStyle name="Обычный 12 3 2 5 2 2 4" xfId="13371"/>
    <cellStyle name="Обычный 12 3 2 5 2 2 4 2" xfId="50539"/>
    <cellStyle name="Обычный 12 3 2 5 2 2 5" xfId="13372"/>
    <cellStyle name="Обычный 12 3 2 5 2 2 5 2" xfId="50540"/>
    <cellStyle name="Обычный 12 3 2 5 2 2 6" xfId="13373"/>
    <cellStyle name="Обычный 12 3 2 5 2 2 6 2" xfId="50541"/>
    <cellStyle name="Обычный 12 3 2 5 2 2 7" xfId="13374"/>
    <cellStyle name="Обычный 12 3 2 5 2 2 8" xfId="50542"/>
    <cellStyle name="Обычный 12 3 2 5 2 3" xfId="13375"/>
    <cellStyle name="Обычный 12 3 2 5 2 3 2" xfId="13376"/>
    <cellStyle name="Обычный 12 3 2 5 2 3 2 2" xfId="50543"/>
    <cellStyle name="Обычный 12 3 2 5 2 3 3" xfId="50544"/>
    <cellStyle name="Обычный 12 3 2 5 2 4" xfId="13377"/>
    <cellStyle name="Обычный 12 3 2 5 2 4 2" xfId="50545"/>
    <cellStyle name="Обычный 12 3 2 5 2 5" xfId="13378"/>
    <cellStyle name="Обычный 12 3 2 5 2 5 2" xfId="50546"/>
    <cellStyle name="Обычный 12 3 2 5 2 6" xfId="13379"/>
    <cellStyle name="Обычный 12 3 2 5 2 6 2" xfId="50547"/>
    <cellStyle name="Обычный 12 3 2 5 2 7" xfId="13380"/>
    <cellStyle name="Обычный 12 3 2 5 2 7 2" xfId="50548"/>
    <cellStyle name="Обычный 12 3 2 5 2 8" xfId="13381"/>
    <cellStyle name="Обычный 12 3 2 5 2 9" xfId="13382"/>
    <cellStyle name="Обычный 12 3 2 5 3" xfId="13383"/>
    <cellStyle name="Обычный 12 3 2 5 3 10" xfId="13384"/>
    <cellStyle name="Обычный 12 3 2 5 3 11" xfId="13385"/>
    <cellStyle name="Обычный 12 3 2 5 3 12" xfId="13386"/>
    <cellStyle name="Обычный 12 3 2 5 3 13" xfId="13387"/>
    <cellStyle name="Обычный 12 3 2 5 3 14" xfId="13388"/>
    <cellStyle name="Обычный 12 3 2 5 3 15" xfId="50549"/>
    <cellStyle name="Обычный 12 3 2 5 3 2" xfId="13389"/>
    <cellStyle name="Обычный 12 3 2 5 3 2 2" xfId="13390"/>
    <cellStyle name="Обычный 12 3 2 5 3 2 2 2" xfId="50550"/>
    <cellStyle name="Обычный 12 3 2 5 3 2 3" xfId="13391"/>
    <cellStyle name="Обычный 12 3 2 5 3 2 3 2" xfId="50551"/>
    <cellStyle name="Обычный 12 3 2 5 3 2 4" xfId="13392"/>
    <cellStyle name="Обычный 12 3 2 5 3 2 4 2" xfId="50552"/>
    <cellStyle name="Обычный 12 3 2 5 3 2 5" xfId="13393"/>
    <cellStyle name="Обычный 12 3 2 5 3 2 5 2" xfId="50553"/>
    <cellStyle name="Обычный 12 3 2 5 3 2 6" xfId="13394"/>
    <cellStyle name="Обычный 12 3 2 5 3 2 6 2" xfId="50554"/>
    <cellStyle name="Обычный 12 3 2 5 3 2 7" xfId="13395"/>
    <cellStyle name="Обычный 12 3 2 5 3 2 8" xfId="50555"/>
    <cellStyle name="Обычный 12 3 2 5 3 3" xfId="13396"/>
    <cellStyle name="Обычный 12 3 2 5 3 3 2" xfId="13397"/>
    <cellStyle name="Обычный 12 3 2 5 3 3 2 2" xfId="50556"/>
    <cellStyle name="Обычный 12 3 2 5 3 3 3" xfId="50557"/>
    <cellStyle name="Обычный 12 3 2 5 3 4" xfId="13398"/>
    <cellStyle name="Обычный 12 3 2 5 3 4 2" xfId="50558"/>
    <cellStyle name="Обычный 12 3 2 5 3 5" xfId="13399"/>
    <cellStyle name="Обычный 12 3 2 5 3 5 2" xfId="50559"/>
    <cellStyle name="Обычный 12 3 2 5 3 6" xfId="13400"/>
    <cellStyle name="Обычный 12 3 2 5 3 6 2" xfId="50560"/>
    <cellStyle name="Обычный 12 3 2 5 3 7" xfId="13401"/>
    <cellStyle name="Обычный 12 3 2 5 3 7 2" xfId="50561"/>
    <cellStyle name="Обычный 12 3 2 5 3 8" xfId="13402"/>
    <cellStyle name="Обычный 12 3 2 5 3 9" xfId="13403"/>
    <cellStyle name="Обычный 12 3 2 5 4" xfId="13404"/>
    <cellStyle name="Обычный 12 3 2 5 4 2" xfId="13405"/>
    <cellStyle name="Обычный 12 3 2 5 4 2 2" xfId="50562"/>
    <cellStyle name="Обычный 12 3 2 5 4 3" xfId="13406"/>
    <cellStyle name="Обычный 12 3 2 5 4 3 2" xfId="50563"/>
    <cellStyle name="Обычный 12 3 2 5 4 4" xfId="13407"/>
    <cellStyle name="Обычный 12 3 2 5 4 4 2" xfId="50564"/>
    <cellStyle name="Обычный 12 3 2 5 4 5" xfId="13408"/>
    <cellStyle name="Обычный 12 3 2 5 4 5 2" xfId="50565"/>
    <cellStyle name="Обычный 12 3 2 5 4 6" xfId="13409"/>
    <cellStyle name="Обычный 12 3 2 5 4 6 2" xfId="50566"/>
    <cellStyle name="Обычный 12 3 2 5 4 7" xfId="13410"/>
    <cellStyle name="Обычный 12 3 2 5 4 8" xfId="50567"/>
    <cellStyle name="Обычный 12 3 2 5 5" xfId="13411"/>
    <cellStyle name="Обычный 12 3 2 5 5 2" xfId="13412"/>
    <cellStyle name="Обычный 12 3 2 5 5 2 2" xfId="50568"/>
    <cellStyle name="Обычный 12 3 2 5 5 3" xfId="50569"/>
    <cellStyle name="Обычный 12 3 2 5 6" xfId="13413"/>
    <cellStyle name="Обычный 12 3 2 5 6 2" xfId="50570"/>
    <cellStyle name="Обычный 12 3 2 5 7" xfId="13414"/>
    <cellStyle name="Обычный 12 3 2 5 7 2" xfId="50571"/>
    <cellStyle name="Обычный 12 3 2 5 8" xfId="13415"/>
    <cellStyle name="Обычный 12 3 2 5 8 2" xfId="50572"/>
    <cellStyle name="Обычный 12 3 2 5 9" xfId="13416"/>
    <cellStyle name="Обычный 12 3 2 5 9 2" xfId="50573"/>
    <cellStyle name="Обычный 12 3 2 6" xfId="13417"/>
    <cellStyle name="Обычный 12 3 2 6 2" xfId="13418"/>
    <cellStyle name="Обычный 12 3 2 7" xfId="13419"/>
    <cellStyle name="Обычный 12 3 2 7 2" xfId="13420"/>
    <cellStyle name="Обычный 12 3 2 8" xfId="13421"/>
    <cellStyle name="Обычный 12 3 2 8 2" xfId="13422"/>
    <cellStyle name="Обычный 12 3 2 9" xfId="13423"/>
    <cellStyle name="Обычный 12 3 2 9 2" xfId="50574"/>
    <cellStyle name="Обычный 12 3 3" xfId="13424"/>
    <cellStyle name="Обычный 12 3 3 2" xfId="13425"/>
    <cellStyle name="Обычный 12 3 3 3" xfId="13426"/>
    <cellStyle name="Обычный 12 3 3 4" xfId="13427"/>
    <cellStyle name="Обычный 12 3 3 5" xfId="13428"/>
    <cellStyle name="Обычный 12 3 4" xfId="13429"/>
    <cellStyle name="Обычный 12 3 4 10" xfId="13430"/>
    <cellStyle name="Обычный 12 3 4 10 2" xfId="50575"/>
    <cellStyle name="Обычный 12 3 4 11" xfId="13431"/>
    <cellStyle name="Обычный 12 3 4 11 2" xfId="50576"/>
    <cellStyle name="Обычный 12 3 4 12" xfId="13432"/>
    <cellStyle name="Обычный 12 3 4 13" xfId="13433"/>
    <cellStyle name="Обычный 12 3 4 14" xfId="13434"/>
    <cellStyle name="Обычный 12 3 4 15" xfId="13435"/>
    <cellStyle name="Обычный 12 3 4 16" xfId="13436"/>
    <cellStyle name="Обычный 12 3 4 17" xfId="50577"/>
    <cellStyle name="Обычный 12 3 4 2" xfId="13437"/>
    <cellStyle name="Обычный 12 3 4 2 10" xfId="13438"/>
    <cellStyle name="Обычный 12 3 4 2 11" xfId="13439"/>
    <cellStyle name="Обычный 12 3 4 2 12" xfId="13440"/>
    <cellStyle name="Обычный 12 3 4 2 13" xfId="13441"/>
    <cellStyle name="Обычный 12 3 4 2 14" xfId="13442"/>
    <cellStyle name="Обычный 12 3 4 2 15" xfId="13443"/>
    <cellStyle name="Обычный 12 3 4 2 16" xfId="50578"/>
    <cellStyle name="Обычный 12 3 4 2 2" xfId="13444"/>
    <cellStyle name="Обычный 12 3 4 2 2 10" xfId="13445"/>
    <cellStyle name="Обычный 12 3 4 2 2 11" xfId="13446"/>
    <cellStyle name="Обычный 12 3 4 2 2 12" xfId="13447"/>
    <cellStyle name="Обычный 12 3 4 2 2 13" xfId="13448"/>
    <cellStyle name="Обычный 12 3 4 2 2 14" xfId="13449"/>
    <cellStyle name="Обычный 12 3 4 2 2 15" xfId="50579"/>
    <cellStyle name="Обычный 12 3 4 2 2 2" xfId="13450"/>
    <cellStyle name="Обычный 12 3 4 2 2 2 2" xfId="13451"/>
    <cellStyle name="Обычный 12 3 4 2 2 2 2 2" xfId="50580"/>
    <cellStyle name="Обычный 12 3 4 2 2 2 3" xfId="13452"/>
    <cellStyle name="Обычный 12 3 4 2 2 2 3 2" xfId="50581"/>
    <cellStyle name="Обычный 12 3 4 2 2 2 4" xfId="13453"/>
    <cellStyle name="Обычный 12 3 4 2 2 2 4 2" xfId="50582"/>
    <cellStyle name="Обычный 12 3 4 2 2 2 5" xfId="13454"/>
    <cellStyle name="Обычный 12 3 4 2 2 2 5 2" xfId="50583"/>
    <cellStyle name="Обычный 12 3 4 2 2 2 6" xfId="13455"/>
    <cellStyle name="Обычный 12 3 4 2 2 2 6 2" xfId="50584"/>
    <cellStyle name="Обычный 12 3 4 2 2 2 7" xfId="13456"/>
    <cellStyle name="Обычный 12 3 4 2 2 2 8" xfId="50585"/>
    <cellStyle name="Обычный 12 3 4 2 2 3" xfId="13457"/>
    <cellStyle name="Обычный 12 3 4 2 2 3 2" xfId="13458"/>
    <cellStyle name="Обычный 12 3 4 2 2 3 2 2" xfId="50586"/>
    <cellStyle name="Обычный 12 3 4 2 2 3 3" xfId="50587"/>
    <cellStyle name="Обычный 12 3 4 2 2 4" xfId="13459"/>
    <cellStyle name="Обычный 12 3 4 2 2 4 2" xfId="50588"/>
    <cellStyle name="Обычный 12 3 4 2 2 5" xfId="13460"/>
    <cellStyle name="Обычный 12 3 4 2 2 5 2" xfId="50589"/>
    <cellStyle name="Обычный 12 3 4 2 2 6" xfId="13461"/>
    <cellStyle name="Обычный 12 3 4 2 2 6 2" xfId="50590"/>
    <cellStyle name="Обычный 12 3 4 2 2 7" xfId="13462"/>
    <cellStyle name="Обычный 12 3 4 2 2 7 2" xfId="50591"/>
    <cellStyle name="Обычный 12 3 4 2 2 8" xfId="13463"/>
    <cellStyle name="Обычный 12 3 4 2 2 9" xfId="13464"/>
    <cellStyle name="Обычный 12 3 4 2 3" xfId="13465"/>
    <cellStyle name="Обычный 12 3 4 2 3 2" xfId="13466"/>
    <cellStyle name="Обычный 12 3 4 2 3 2 2" xfId="50592"/>
    <cellStyle name="Обычный 12 3 4 2 3 3" xfId="13467"/>
    <cellStyle name="Обычный 12 3 4 2 3 3 2" xfId="50593"/>
    <cellStyle name="Обычный 12 3 4 2 3 4" xfId="13468"/>
    <cellStyle name="Обычный 12 3 4 2 3 4 2" xfId="50594"/>
    <cellStyle name="Обычный 12 3 4 2 3 5" xfId="13469"/>
    <cellStyle name="Обычный 12 3 4 2 3 5 2" xfId="50595"/>
    <cellStyle name="Обычный 12 3 4 2 3 6" xfId="13470"/>
    <cellStyle name="Обычный 12 3 4 2 3 6 2" xfId="50596"/>
    <cellStyle name="Обычный 12 3 4 2 3 7" xfId="13471"/>
    <cellStyle name="Обычный 12 3 4 2 3 8" xfId="50597"/>
    <cellStyle name="Обычный 12 3 4 2 4" xfId="13472"/>
    <cellStyle name="Обычный 12 3 4 2 4 2" xfId="13473"/>
    <cellStyle name="Обычный 12 3 4 2 4 2 2" xfId="50598"/>
    <cellStyle name="Обычный 12 3 4 2 4 3" xfId="50599"/>
    <cellStyle name="Обычный 12 3 4 2 5" xfId="13474"/>
    <cellStyle name="Обычный 12 3 4 2 5 2" xfId="50600"/>
    <cellStyle name="Обычный 12 3 4 2 6" xfId="13475"/>
    <cellStyle name="Обычный 12 3 4 2 6 2" xfId="50601"/>
    <cellStyle name="Обычный 12 3 4 2 7" xfId="13476"/>
    <cellStyle name="Обычный 12 3 4 2 7 2" xfId="50602"/>
    <cellStyle name="Обычный 12 3 4 2 8" xfId="13477"/>
    <cellStyle name="Обычный 12 3 4 2 8 2" xfId="50603"/>
    <cellStyle name="Обычный 12 3 4 2 9" xfId="13478"/>
    <cellStyle name="Обычный 12 3 4 3" xfId="13479"/>
    <cellStyle name="Обычный 12 3 4 3 10" xfId="13480"/>
    <cellStyle name="Обычный 12 3 4 3 11" xfId="13481"/>
    <cellStyle name="Обычный 12 3 4 3 12" xfId="13482"/>
    <cellStyle name="Обычный 12 3 4 3 13" xfId="13483"/>
    <cellStyle name="Обычный 12 3 4 3 14" xfId="13484"/>
    <cellStyle name="Обычный 12 3 4 3 15" xfId="50604"/>
    <cellStyle name="Обычный 12 3 4 3 2" xfId="13485"/>
    <cellStyle name="Обычный 12 3 4 3 2 2" xfId="13486"/>
    <cellStyle name="Обычный 12 3 4 3 2 2 2" xfId="50605"/>
    <cellStyle name="Обычный 12 3 4 3 2 3" xfId="13487"/>
    <cellStyle name="Обычный 12 3 4 3 2 3 2" xfId="50606"/>
    <cellStyle name="Обычный 12 3 4 3 2 4" xfId="13488"/>
    <cellStyle name="Обычный 12 3 4 3 2 4 2" xfId="50607"/>
    <cellStyle name="Обычный 12 3 4 3 2 5" xfId="13489"/>
    <cellStyle name="Обычный 12 3 4 3 2 5 2" xfId="50608"/>
    <cellStyle name="Обычный 12 3 4 3 2 6" xfId="13490"/>
    <cellStyle name="Обычный 12 3 4 3 2 6 2" xfId="50609"/>
    <cellStyle name="Обычный 12 3 4 3 2 7" xfId="13491"/>
    <cellStyle name="Обычный 12 3 4 3 2 8" xfId="50610"/>
    <cellStyle name="Обычный 12 3 4 3 3" xfId="13492"/>
    <cellStyle name="Обычный 12 3 4 3 3 2" xfId="13493"/>
    <cellStyle name="Обычный 12 3 4 3 3 2 2" xfId="50611"/>
    <cellStyle name="Обычный 12 3 4 3 3 3" xfId="50612"/>
    <cellStyle name="Обычный 12 3 4 3 4" xfId="13494"/>
    <cellStyle name="Обычный 12 3 4 3 4 2" xfId="50613"/>
    <cellStyle name="Обычный 12 3 4 3 5" xfId="13495"/>
    <cellStyle name="Обычный 12 3 4 3 5 2" xfId="50614"/>
    <cellStyle name="Обычный 12 3 4 3 6" xfId="13496"/>
    <cellStyle name="Обычный 12 3 4 3 6 2" xfId="50615"/>
    <cellStyle name="Обычный 12 3 4 3 7" xfId="13497"/>
    <cellStyle name="Обычный 12 3 4 3 7 2" xfId="50616"/>
    <cellStyle name="Обычный 12 3 4 3 8" xfId="13498"/>
    <cellStyle name="Обычный 12 3 4 3 9" xfId="13499"/>
    <cellStyle name="Обычный 12 3 4 4" xfId="13500"/>
    <cellStyle name="Обычный 12 3 4 5" xfId="13501"/>
    <cellStyle name="Обычный 12 3 4 5 10" xfId="50617"/>
    <cellStyle name="Обычный 12 3 4 5 2" xfId="13502"/>
    <cellStyle name="Обычный 12 3 4 5 2 2" xfId="50618"/>
    <cellStyle name="Обычный 12 3 4 5 3" xfId="13503"/>
    <cellStyle name="Обычный 12 3 4 5 3 2" xfId="50619"/>
    <cellStyle name="Обычный 12 3 4 5 4" xfId="13504"/>
    <cellStyle name="Обычный 12 3 4 5 4 2" xfId="50620"/>
    <cellStyle name="Обычный 12 3 4 5 5" xfId="13505"/>
    <cellStyle name="Обычный 12 3 4 5 5 2" xfId="50621"/>
    <cellStyle name="Обычный 12 3 4 5 6" xfId="13506"/>
    <cellStyle name="Обычный 12 3 4 5 6 2" xfId="50622"/>
    <cellStyle name="Обычный 12 3 4 5 7" xfId="13507"/>
    <cellStyle name="Обычный 12 3 4 5 8" xfId="13508"/>
    <cellStyle name="Обычный 12 3 4 5 9" xfId="13509"/>
    <cellStyle name="Обычный 12 3 4 6" xfId="13510"/>
    <cellStyle name="Обычный 12 3 4 6 2" xfId="13511"/>
    <cellStyle name="Обычный 12 3 4 6 2 2" xfId="50623"/>
    <cellStyle name="Обычный 12 3 4 6 3" xfId="13512"/>
    <cellStyle name="Обычный 12 3 4 6 3 2" xfId="50624"/>
    <cellStyle name="Обычный 12 3 4 6 4" xfId="13513"/>
    <cellStyle name="Обычный 12 3 4 6 4 2" xfId="50625"/>
    <cellStyle name="Обычный 12 3 4 6 5" xfId="13514"/>
    <cellStyle name="Обычный 12 3 4 6 5 2" xfId="50626"/>
    <cellStyle name="Обычный 12 3 4 6 6" xfId="50627"/>
    <cellStyle name="Обычный 12 3 4 7" xfId="13515"/>
    <cellStyle name="Обычный 12 3 4 7 2" xfId="13516"/>
    <cellStyle name="Обычный 12 3 4 7 2 2" xfId="50628"/>
    <cellStyle name="Обычный 12 3 4 7 3" xfId="50629"/>
    <cellStyle name="Обычный 12 3 4 8" xfId="13517"/>
    <cellStyle name="Обычный 12 3 4 8 2" xfId="50630"/>
    <cellStyle name="Обычный 12 3 4 9" xfId="13518"/>
    <cellStyle name="Обычный 12 3 4 9 2" xfId="50631"/>
    <cellStyle name="Обычный 12 3 5" xfId="13519"/>
    <cellStyle name="Обычный 12 3 5 10" xfId="13520"/>
    <cellStyle name="Обычный 12 3 5 10 2" xfId="50632"/>
    <cellStyle name="Обычный 12 3 5 11" xfId="13521"/>
    <cellStyle name="Обычный 12 3 5 12" xfId="13522"/>
    <cellStyle name="Обычный 12 3 5 13" xfId="13523"/>
    <cellStyle name="Обычный 12 3 5 14" xfId="13524"/>
    <cellStyle name="Обычный 12 3 5 15" xfId="13525"/>
    <cellStyle name="Обычный 12 3 5 16" xfId="13526"/>
    <cellStyle name="Обычный 12 3 5 17" xfId="13527"/>
    <cellStyle name="Обычный 12 3 5 18" xfId="13528"/>
    <cellStyle name="Обычный 12 3 5 2" xfId="13529"/>
    <cellStyle name="Обычный 12 3 5 2 10" xfId="13530"/>
    <cellStyle name="Обычный 12 3 5 2 11" xfId="13531"/>
    <cellStyle name="Обычный 12 3 5 2 12" xfId="13532"/>
    <cellStyle name="Обычный 12 3 5 2 13" xfId="13533"/>
    <cellStyle name="Обычный 12 3 5 2 14" xfId="13534"/>
    <cellStyle name="Обычный 12 3 5 2 15" xfId="50633"/>
    <cellStyle name="Обычный 12 3 5 2 2" xfId="13535"/>
    <cellStyle name="Обычный 12 3 5 2 2 2" xfId="13536"/>
    <cellStyle name="Обычный 12 3 5 2 2 2 2" xfId="50634"/>
    <cellStyle name="Обычный 12 3 5 2 2 3" xfId="13537"/>
    <cellStyle name="Обычный 12 3 5 2 2 3 2" xfId="50635"/>
    <cellStyle name="Обычный 12 3 5 2 2 4" xfId="13538"/>
    <cellStyle name="Обычный 12 3 5 2 2 4 2" xfId="50636"/>
    <cellStyle name="Обычный 12 3 5 2 2 5" xfId="13539"/>
    <cellStyle name="Обычный 12 3 5 2 2 5 2" xfId="50637"/>
    <cellStyle name="Обычный 12 3 5 2 2 6" xfId="13540"/>
    <cellStyle name="Обычный 12 3 5 2 2 6 2" xfId="50638"/>
    <cellStyle name="Обычный 12 3 5 2 2 7" xfId="13541"/>
    <cellStyle name="Обычный 12 3 5 2 2 8" xfId="50639"/>
    <cellStyle name="Обычный 12 3 5 2 3" xfId="13542"/>
    <cellStyle name="Обычный 12 3 5 2 3 2" xfId="13543"/>
    <cellStyle name="Обычный 12 3 5 2 3 2 2" xfId="50640"/>
    <cellStyle name="Обычный 12 3 5 2 3 3" xfId="50641"/>
    <cellStyle name="Обычный 12 3 5 2 4" xfId="13544"/>
    <cellStyle name="Обычный 12 3 5 2 4 2" xfId="50642"/>
    <cellStyle name="Обычный 12 3 5 2 5" xfId="13545"/>
    <cellStyle name="Обычный 12 3 5 2 5 2" xfId="50643"/>
    <cellStyle name="Обычный 12 3 5 2 6" xfId="13546"/>
    <cellStyle name="Обычный 12 3 5 2 6 2" xfId="50644"/>
    <cellStyle name="Обычный 12 3 5 2 7" xfId="13547"/>
    <cellStyle name="Обычный 12 3 5 2 7 2" xfId="50645"/>
    <cellStyle name="Обычный 12 3 5 2 8" xfId="13548"/>
    <cellStyle name="Обычный 12 3 5 2 9" xfId="13549"/>
    <cellStyle name="Обычный 12 3 5 3" xfId="13550"/>
    <cellStyle name="Обычный 12 3 5 4" xfId="13551"/>
    <cellStyle name="Обычный 12 3 5 4 10" xfId="50646"/>
    <cellStyle name="Обычный 12 3 5 4 2" xfId="13552"/>
    <cellStyle name="Обычный 12 3 5 4 2 2" xfId="50647"/>
    <cellStyle name="Обычный 12 3 5 4 3" xfId="13553"/>
    <cellStyle name="Обычный 12 3 5 4 3 2" xfId="50648"/>
    <cellStyle name="Обычный 12 3 5 4 4" xfId="13554"/>
    <cellStyle name="Обычный 12 3 5 4 4 2" xfId="50649"/>
    <cellStyle name="Обычный 12 3 5 4 5" xfId="13555"/>
    <cellStyle name="Обычный 12 3 5 4 5 2" xfId="50650"/>
    <cellStyle name="Обычный 12 3 5 4 6" xfId="13556"/>
    <cellStyle name="Обычный 12 3 5 4 6 2" xfId="50651"/>
    <cellStyle name="Обычный 12 3 5 4 7" xfId="13557"/>
    <cellStyle name="Обычный 12 3 5 4 8" xfId="13558"/>
    <cellStyle name="Обычный 12 3 5 4 9" xfId="13559"/>
    <cellStyle name="Обычный 12 3 5 5" xfId="13560"/>
    <cellStyle name="Обычный 12 3 5 5 2" xfId="13561"/>
    <cellStyle name="Обычный 12 3 5 5 2 2" xfId="50652"/>
    <cellStyle name="Обычный 12 3 5 5 3" xfId="13562"/>
    <cellStyle name="Обычный 12 3 5 5 3 2" xfId="50653"/>
    <cellStyle name="Обычный 12 3 5 5 4" xfId="13563"/>
    <cellStyle name="Обычный 12 3 5 5 4 2" xfId="50654"/>
    <cellStyle name="Обычный 12 3 5 5 5" xfId="13564"/>
    <cellStyle name="Обычный 12 3 5 5 5 2" xfId="50655"/>
    <cellStyle name="Обычный 12 3 5 5 6" xfId="50656"/>
    <cellStyle name="Обычный 12 3 5 6" xfId="13565"/>
    <cellStyle name="Обычный 12 3 5 6 2" xfId="13566"/>
    <cellStyle name="Обычный 12 3 5 6 2 2" xfId="50657"/>
    <cellStyle name="Обычный 12 3 5 6 3" xfId="50658"/>
    <cellStyle name="Обычный 12 3 5 7" xfId="13567"/>
    <cellStyle name="Обычный 12 3 5 7 2" xfId="50659"/>
    <cellStyle name="Обычный 12 3 5 8" xfId="13568"/>
    <cellStyle name="Обычный 12 3 5 8 2" xfId="50660"/>
    <cellStyle name="Обычный 12 3 5 9" xfId="13569"/>
    <cellStyle name="Обычный 12 3 5 9 2" xfId="50661"/>
    <cellStyle name="Обычный 12 3 6" xfId="13570"/>
    <cellStyle name="Обычный 12 3 6 2" xfId="13571"/>
    <cellStyle name="Обычный 12 3 6 3" xfId="13572"/>
    <cellStyle name="Обычный 12 3 7" xfId="13573"/>
    <cellStyle name="Обычный 12 3 7 2" xfId="13574"/>
    <cellStyle name="Обычный 12 3 7 3" xfId="13575"/>
    <cellStyle name="Обычный 12 4" xfId="13576"/>
    <cellStyle name="Обычный 12 4 2" xfId="13577"/>
    <cellStyle name="Обычный 12 4 2 2" xfId="13578"/>
    <cellStyle name="Обычный 12 4 2 2 2" xfId="13579"/>
    <cellStyle name="Обычный 12 4 2 2 3" xfId="13580"/>
    <cellStyle name="Обычный 12 4 2 2 4" xfId="13581"/>
    <cellStyle name="Обычный 12 4 2 3" xfId="13582"/>
    <cellStyle name="Обычный 12 4 3" xfId="13583"/>
    <cellStyle name="Обычный 12 4 3 2" xfId="13584"/>
    <cellStyle name="Обычный 12 4 3 3" xfId="13585"/>
    <cellStyle name="Обычный 12 4 3 4" xfId="13586"/>
    <cellStyle name="Обычный 12 4 4" xfId="13587"/>
    <cellStyle name="Обычный 12 4 5" xfId="13588"/>
    <cellStyle name="Обычный 12 4 5 2" xfId="13589"/>
    <cellStyle name="Обычный 12 4 6" xfId="13590"/>
    <cellStyle name="Обычный 12 5" xfId="13591"/>
    <cellStyle name="Обычный 12 5 10" xfId="50662"/>
    <cellStyle name="Обычный 12 5 2" xfId="13592"/>
    <cellStyle name="Обычный 12 5 2 10" xfId="13593"/>
    <cellStyle name="Обычный 12 5 2 11" xfId="13594"/>
    <cellStyle name="Обычный 12 5 2 12" xfId="13595"/>
    <cellStyle name="Обычный 12 5 2 13" xfId="13596"/>
    <cellStyle name="Обычный 12 5 2 14" xfId="13597"/>
    <cellStyle name="Обычный 12 5 2 15" xfId="13598"/>
    <cellStyle name="Обычный 12 5 2 16" xfId="50663"/>
    <cellStyle name="Обычный 12 5 2 2" xfId="13599"/>
    <cellStyle name="Обычный 12 5 2 2 10" xfId="13600"/>
    <cellStyle name="Обычный 12 5 2 2 11" xfId="13601"/>
    <cellStyle name="Обычный 12 5 2 2 12" xfId="13602"/>
    <cellStyle name="Обычный 12 5 2 2 13" xfId="13603"/>
    <cellStyle name="Обычный 12 5 2 2 14" xfId="13604"/>
    <cellStyle name="Обычный 12 5 2 2 15" xfId="50664"/>
    <cellStyle name="Обычный 12 5 2 2 2" xfId="13605"/>
    <cellStyle name="Обычный 12 5 2 2 2 2" xfId="13606"/>
    <cellStyle name="Обычный 12 5 2 2 2 2 2" xfId="50665"/>
    <cellStyle name="Обычный 12 5 2 2 2 3" xfId="13607"/>
    <cellStyle name="Обычный 12 5 2 2 2 3 2" xfId="50666"/>
    <cellStyle name="Обычный 12 5 2 2 2 4" xfId="13608"/>
    <cellStyle name="Обычный 12 5 2 2 2 4 2" xfId="50667"/>
    <cellStyle name="Обычный 12 5 2 2 2 5" xfId="13609"/>
    <cellStyle name="Обычный 12 5 2 2 2 5 2" xfId="50668"/>
    <cellStyle name="Обычный 12 5 2 2 2 6" xfId="13610"/>
    <cellStyle name="Обычный 12 5 2 2 2 6 2" xfId="50669"/>
    <cellStyle name="Обычный 12 5 2 2 2 7" xfId="13611"/>
    <cellStyle name="Обычный 12 5 2 2 2 8" xfId="50670"/>
    <cellStyle name="Обычный 12 5 2 2 3" xfId="13612"/>
    <cellStyle name="Обычный 12 5 2 2 3 2" xfId="13613"/>
    <cellStyle name="Обычный 12 5 2 2 3 2 2" xfId="50671"/>
    <cellStyle name="Обычный 12 5 2 2 3 3" xfId="50672"/>
    <cellStyle name="Обычный 12 5 2 2 4" xfId="13614"/>
    <cellStyle name="Обычный 12 5 2 2 4 2" xfId="50673"/>
    <cellStyle name="Обычный 12 5 2 2 5" xfId="13615"/>
    <cellStyle name="Обычный 12 5 2 2 5 2" xfId="50674"/>
    <cellStyle name="Обычный 12 5 2 2 6" xfId="13616"/>
    <cellStyle name="Обычный 12 5 2 2 6 2" xfId="50675"/>
    <cellStyle name="Обычный 12 5 2 2 7" xfId="13617"/>
    <cellStyle name="Обычный 12 5 2 2 7 2" xfId="50676"/>
    <cellStyle name="Обычный 12 5 2 2 8" xfId="13618"/>
    <cellStyle name="Обычный 12 5 2 2 9" xfId="13619"/>
    <cellStyle name="Обычный 12 5 2 3" xfId="13620"/>
    <cellStyle name="Обычный 12 5 2 3 2" xfId="13621"/>
    <cellStyle name="Обычный 12 5 2 3 2 2" xfId="50677"/>
    <cellStyle name="Обычный 12 5 2 3 3" xfId="13622"/>
    <cellStyle name="Обычный 12 5 2 3 3 2" xfId="50678"/>
    <cellStyle name="Обычный 12 5 2 3 4" xfId="13623"/>
    <cellStyle name="Обычный 12 5 2 3 4 2" xfId="50679"/>
    <cellStyle name="Обычный 12 5 2 3 5" xfId="13624"/>
    <cellStyle name="Обычный 12 5 2 3 5 2" xfId="50680"/>
    <cellStyle name="Обычный 12 5 2 3 6" xfId="13625"/>
    <cellStyle name="Обычный 12 5 2 3 6 2" xfId="50681"/>
    <cellStyle name="Обычный 12 5 2 3 7" xfId="13626"/>
    <cellStyle name="Обычный 12 5 2 3 8" xfId="50682"/>
    <cellStyle name="Обычный 12 5 2 4" xfId="13627"/>
    <cellStyle name="Обычный 12 5 2 4 2" xfId="13628"/>
    <cellStyle name="Обычный 12 5 2 4 2 2" xfId="50683"/>
    <cellStyle name="Обычный 12 5 2 4 3" xfId="50684"/>
    <cellStyle name="Обычный 12 5 2 5" xfId="13629"/>
    <cellStyle name="Обычный 12 5 2 5 2" xfId="50685"/>
    <cellStyle name="Обычный 12 5 2 6" xfId="13630"/>
    <cellStyle name="Обычный 12 5 2 6 2" xfId="50686"/>
    <cellStyle name="Обычный 12 5 2 7" xfId="13631"/>
    <cellStyle name="Обычный 12 5 2 7 2" xfId="50687"/>
    <cellStyle name="Обычный 12 5 2 8" xfId="13632"/>
    <cellStyle name="Обычный 12 5 2 8 2" xfId="50688"/>
    <cellStyle name="Обычный 12 5 2 9" xfId="13633"/>
    <cellStyle name="Обычный 12 5 2 9 2" xfId="50689"/>
    <cellStyle name="Обычный 12 5 3" xfId="13634"/>
    <cellStyle name="Обычный 12 5 3 10" xfId="13635"/>
    <cellStyle name="Обычный 12 5 3 11" xfId="13636"/>
    <cellStyle name="Обычный 12 5 3 12" xfId="13637"/>
    <cellStyle name="Обычный 12 5 3 13" xfId="13638"/>
    <cellStyle name="Обычный 12 5 3 14" xfId="13639"/>
    <cellStyle name="Обычный 12 5 3 15" xfId="50690"/>
    <cellStyle name="Обычный 12 5 3 2" xfId="13640"/>
    <cellStyle name="Обычный 12 5 3 2 2" xfId="13641"/>
    <cellStyle name="Обычный 12 5 3 2 2 2" xfId="50691"/>
    <cellStyle name="Обычный 12 5 3 2 3" xfId="13642"/>
    <cellStyle name="Обычный 12 5 3 2 3 2" xfId="50692"/>
    <cellStyle name="Обычный 12 5 3 2 4" xfId="13643"/>
    <cellStyle name="Обычный 12 5 3 2 4 2" xfId="50693"/>
    <cellStyle name="Обычный 12 5 3 2 5" xfId="13644"/>
    <cellStyle name="Обычный 12 5 3 2 5 2" xfId="50694"/>
    <cellStyle name="Обычный 12 5 3 2 6" xfId="13645"/>
    <cellStyle name="Обычный 12 5 3 2 6 2" xfId="50695"/>
    <cellStyle name="Обычный 12 5 3 2 7" xfId="13646"/>
    <cellStyle name="Обычный 12 5 3 2 8" xfId="50696"/>
    <cellStyle name="Обычный 12 5 3 3" xfId="13647"/>
    <cellStyle name="Обычный 12 5 3 3 2" xfId="13648"/>
    <cellStyle name="Обычный 12 5 3 3 2 2" xfId="50697"/>
    <cellStyle name="Обычный 12 5 3 3 3" xfId="50698"/>
    <cellStyle name="Обычный 12 5 3 4" xfId="13649"/>
    <cellStyle name="Обычный 12 5 3 4 2" xfId="50699"/>
    <cellStyle name="Обычный 12 5 3 5" xfId="13650"/>
    <cellStyle name="Обычный 12 5 3 5 2" xfId="50700"/>
    <cellStyle name="Обычный 12 5 3 6" xfId="13651"/>
    <cellStyle name="Обычный 12 5 3 6 2" xfId="50701"/>
    <cellStyle name="Обычный 12 5 3 7" xfId="13652"/>
    <cellStyle name="Обычный 12 5 3 7 2" xfId="50702"/>
    <cellStyle name="Обычный 12 5 3 8" xfId="13653"/>
    <cellStyle name="Обычный 12 5 3 9" xfId="13654"/>
    <cellStyle name="Обычный 12 5 4" xfId="13655"/>
    <cellStyle name="Обычный 12 5 4 10" xfId="13656"/>
    <cellStyle name="Обычный 12 5 4 11" xfId="13657"/>
    <cellStyle name="Обычный 12 5 4 12" xfId="13658"/>
    <cellStyle name="Обычный 12 5 4 13" xfId="13659"/>
    <cellStyle name="Обычный 12 5 4 14" xfId="13660"/>
    <cellStyle name="Обычный 12 5 4 15" xfId="50703"/>
    <cellStyle name="Обычный 12 5 4 2" xfId="13661"/>
    <cellStyle name="Обычный 12 5 4 2 2" xfId="13662"/>
    <cellStyle name="Обычный 12 5 4 2 2 2" xfId="50704"/>
    <cellStyle name="Обычный 12 5 4 2 3" xfId="13663"/>
    <cellStyle name="Обычный 12 5 4 2 3 2" xfId="50705"/>
    <cellStyle name="Обычный 12 5 4 2 4" xfId="13664"/>
    <cellStyle name="Обычный 12 5 4 2 4 2" xfId="50706"/>
    <cellStyle name="Обычный 12 5 4 2 5" xfId="13665"/>
    <cellStyle name="Обычный 12 5 4 2 5 2" xfId="50707"/>
    <cellStyle name="Обычный 12 5 4 2 6" xfId="13666"/>
    <cellStyle name="Обычный 12 5 4 2 6 2" xfId="50708"/>
    <cellStyle name="Обычный 12 5 4 2 7" xfId="13667"/>
    <cellStyle name="Обычный 12 5 4 2 8" xfId="50709"/>
    <cellStyle name="Обычный 12 5 4 3" xfId="13668"/>
    <cellStyle name="Обычный 12 5 4 3 2" xfId="13669"/>
    <cellStyle name="Обычный 12 5 4 3 2 2" xfId="50710"/>
    <cellStyle name="Обычный 12 5 4 3 3" xfId="50711"/>
    <cellStyle name="Обычный 12 5 4 4" xfId="13670"/>
    <cellStyle name="Обычный 12 5 4 4 2" xfId="50712"/>
    <cellStyle name="Обычный 12 5 4 5" xfId="13671"/>
    <cellStyle name="Обычный 12 5 4 5 2" xfId="50713"/>
    <cellStyle name="Обычный 12 5 4 6" xfId="13672"/>
    <cellStyle name="Обычный 12 5 4 6 2" xfId="50714"/>
    <cellStyle name="Обычный 12 5 4 7" xfId="13673"/>
    <cellStyle name="Обычный 12 5 4 7 2" xfId="50715"/>
    <cellStyle name="Обычный 12 5 4 8" xfId="13674"/>
    <cellStyle name="Обычный 12 5 4 9" xfId="13675"/>
    <cellStyle name="Обычный 12 5 5" xfId="13676"/>
    <cellStyle name="Обычный 12 5 5 2" xfId="13677"/>
    <cellStyle name="Обычный 12 5 5 3" xfId="13678"/>
    <cellStyle name="Обычный 12 5 6" xfId="13679"/>
    <cellStyle name="Обычный 12 5 7" xfId="13680"/>
    <cellStyle name="Обычный 12 5 7 2" xfId="50716"/>
    <cellStyle name="Обычный 12 5 8" xfId="13681"/>
    <cellStyle name="Обычный 12 5 8 2" xfId="50717"/>
    <cellStyle name="Обычный 12 5 9" xfId="13682"/>
    <cellStyle name="Обычный 12 5 9 2" xfId="50718"/>
    <cellStyle name="Обычный 12 6" xfId="13683"/>
    <cellStyle name="Обычный 12 6 2" xfId="13684"/>
    <cellStyle name="Обычный 12 6 2 2" xfId="13685"/>
    <cellStyle name="Обычный 12 6 2 3" xfId="13686"/>
    <cellStyle name="Обычный 12 6 2 3 2" xfId="13687"/>
    <cellStyle name="Обычный 12 6 2 3 2 2" xfId="50719"/>
    <cellStyle name="Обычный 12 6 2 3 3" xfId="13688"/>
    <cellStyle name="Обычный 12 6 2 3 3 2" xfId="50720"/>
    <cellStyle name="Обычный 12 6 2 3 4" xfId="13689"/>
    <cellStyle name="Обычный 12 6 2 3 4 2" xfId="50721"/>
    <cellStyle name="Обычный 12 6 2 3 5" xfId="13690"/>
    <cellStyle name="Обычный 12 6 2 3 5 2" xfId="50722"/>
    <cellStyle name="Обычный 12 6 2 3 6" xfId="13691"/>
    <cellStyle name="Обычный 12 6 2 3 6 2" xfId="50723"/>
    <cellStyle name="Обычный 12 6 2 3 7" xfId="13692"/>
    <cellStyle name="Обычный 12 6 2 3 8" xfId="13693"/>
    <cellStyle name="Обычный 12 6 2 3 9" xfId="50724"/>
    <cellStyle name="Обычный 12 6 2 4" xfId="13694"/>
    <cellStyle name="Обычный 12 6 3" xfId="13695"/>
    <cellStyle name="Обычный 12 6 3 10" xfId="13696"/>
    <cellStyle name="Обычный 12 6 3 11" xfId="13697"/>
    <cellStyle name="Обычный 12 6 3 12" xfId="13698"/>
    <cellStyle name="Обычный 12 6 3 13" xfId="13699"/>
    <cellStyle name="Обычный 12 6 3 14" xfId="13700"/>
    <cellStyle name="Обычный 12 6 3 15" xfId="13701"/>
    <cellStyle name="Обычный 12 6 3 2" xfId="13702"/>
    <cellStyle name="Обычный 12 6 3 2 2" xfId="13703"/>
    <cellStyle name="Обычный 12 6 3 2 2 2" xfId="50725"/>
    <cellStyle name="Обычный 12 6 3 2 3" xfId="13704"/>
    <cellStyle name="Обычный 12 6 3 2 3 2" xfId="50726"/>
    <cellStyle name="Обычный 12 6 3 2 4" xfId="13705"/>
    <cellStyle name="Обычный 12 6 3 2 4 2" xfId="50727"/>
    <cellStyle name="Обычный 12 6 3 2 5" xfId="13706"/>
    <cellStyle name="Обычный 12 6 3 2 5 2" xfId="50728"/>
    <cellStyle name="Обычный 12 6 3 2 6" xfId="13707"/>
    <cellStyle name="Обычный 12 6 3 2 6 2" xfId="50729"/>
    <cellStyle name="Обычный 12 6 3 2 7" xfId="13708"/>
    <cellStyle name="Обычный 12 6 3 2 8" xfId="50730"/>
    <cellStyle name="Обычный 12 6 3 3" xfId="13709"/>
    <cellStyle name="Обычный 12 6 3 3 2" xfId="13710"/>
    <cellStyle name="Обычный 12 6 3 3 2 2" xfId="50731"/>
    <cellStyle name="Обычный 12 6 3 3 3" xfId="50732"/>
    <cellStyle name="Обычный 12 6 3 4" xfId="13711"/>
    <cellStyle name="Обычный 12 6 3 4 2" xfId="50733"/>
    <cellStyle name="Обычный 12 6 3 5" xfId="13712"/>
    <cellStyle name="Обычный 12 6 3 5 2" xfId="50734"/>
    <cellStyle name="Обычный 12 6 3 6" xfId="13713"/>
    <cellStyle name="Обычный 12 6 3 6 2" xfId="50735"/>
    <cellStyle name="Обычный 12 6 3 7" xfId="13714"/>
    <cellStyle name="Обычный 12 6 3 7 2" xfId="50736"/>
    <cellStyle name="Обычный 12 6 3 8" xfId="13715"/>
    <cellStyle name="Обычный 12 6 3 9" xfId="13716"/>
    <cellStyle name="Обычный 12 6 4" xfId="13717"/>
    <cellStyle name="Обычный 12 6 4 10" xfId="13718"/>
    <cellStyle name="Обычный 12 6 4 11" xfId="13719"/>
    <cellStyle name="Обычный 12 6 4 12" xfId="13720"/>
    <cellStyle name="Обычный 12 6 4 13" xfId="13721"/>
    <cellStyle name="Обычный 12 6 4 14" xfId="13722"/>
    <cellStyle name="Обычный 12 6 4 15" xfId="50737"/>
    <cellStyle name="Обычный 12 6 4 2" xfId="13723"/>
    <cellStyle name="Обычный 12 6 4 2 2" xfId="13724"/>
    <cellStyle name="Обычный 12 6 4 2 2 2" xfId="50738"/>
    <cellStyle name="Обычный 12 6 4 2 3" xfId="13725"/>
    <cellStyle name="Обычный 12 6 4 2 3 2" xfId="50739"/>
    <cellStyle name="Обычный 12 6 4 2 4" xfId="13726"/>
    <cellStyle name="Обычный 12 6 4 2 4 2" xfId="50740"/>
    <cellStyle name="Обычный 12 6 4 2 5" xfId="13727"/>
    <cellStyle name="Обычный 12 6 4 2 5 2" xfId="50741"/>
    <cellStyle name="Обычный 12 6 4 2 6" xfId="13728"/>
    <cellStyle name="Обычный 12 6 4 2 6 2" xfId="50742"/>
    <cellStyle name="Обычный 12 6 4 2 7" xfId="13729"/>
    <cellStyle name="Обычный 12 6 4 2 8" xfId="50743"/>
    <cellStyle name="Обычный 12 6 4 3" xfId="13730"/>
    <cellStyle name="Обычный 12 6 4 3 2" xfId="13731"/>
    <cellStyle name="Обычный 12 6 4 3 2 2" xfId="50744"/>
    <cellStyle name="Обычный 12 6 4 3 3" xfId="50745"/>
    <cellStyle name="Обычный 12 6 4 4" xfId="13732"/>
    <cellStyle name="Обычный 12 6 4 4 2" xfId="50746"/>
    <cellStyle name="Обычный 12 6 4 5" xfId="13733"/>
    <cellStyle name="Обычный 12 6 4 5 2" xfId="50747"/>
    <cellStyle name="Обычный 12 6 4 6" xfId="13734"/>
    <cellStyle name="Обычный 12 6 4 6 2" xfId="50748"/>
    <cellStyle name="Обычный 12 6 4 7" xfId="13735"/>
    <cellStyle name="Обычный 12 6 4 7 2" xfId="50749"/>
    <cellStyle name="Обычный 12 6 4 8" xfId="13736"/>
    <cellStyle name="Обычный 12 6 4 9" xfId="13737"/>
    <cellStyle name="Обычный 12 6 5" xfId="13738"/>
    <cellStyle name="Обычный 12 6 6" xfId="13739"/>
    <cellStyle name="Обычный 12 6 7" xfId="13740"/>
    <cellStyle name="Обычный 12 7" xfId="13741"/>
    <cellStyle name="Обычный 12 7 10" xfId="13742"/>
    <cellStyle name="Обычный 12 7 10 2" xfId="50750"/>
    <cellStyle name="Обычный 12 7 11" xfId="13743"/>
    <cellStyle name="Обычный 12 7 11 2" xfId="50751"/>
    <cellStyle name="Обычный 12 7 12" xfId="13744"/>
    <cellStyle name="Обычный 12 7 13" xfId="13745"/>
    <cellStyle name="Обычный 12 7 14" xfId="13746"/>
    <cellStyle name="Обычный 12 7 15" xfId="13747"/>
    <cellStyle name="Обычный 12 7 16" xfId="13748"/>
    <cellStyle name="Обычный 12 7 17" xfId="13749"/>
    <cellStyle name="Обычный 12 7 18" xfId="13750"/>
    <cellStyle name="Обычный 12 7 19" xfId="50752"/>
    <cellStyle name="Обычный 12 7 2" xfId="13751"/>
    <cellStyle name="Обычный 12 7 2 10" xfId="13752"/>
    <cellStyle name="Обычный 12 7 2 11" xfId="13753"/>
    <cellStyle name="Обычный 12 7 2 12" xfId="13754"/>
    <cellStyle name="Обычный 12 7 2 13" xfId="13755"/>
    <cellStyle name="Обычный 12 7 2 14" xfId="13756"/>
    <cellStyle name="Обычный 12 7 2 15" xfId="13757"/>
    <cellStyle name="Обычный 12 7 2 16" xfId="13758"/>
    <cellStyle name="Обычный 12 7 2 17" xfId="13759"/>
    <cellStyle name="Обычный 12 7 2 18" xfId="50753"/>
    <cellStyle name="Обычный 12 7 2 2" xfId="13760"/>
    <cellStyle name="Обычный 12 7 2 2 10" xfId="13761"/>
    <cellStyle name="Обычный 12 7 2 2 11" xfId="13762"/>
    <cellStyle name="Обычный 12 7 2 2 12" xfId="13763"/>
    <cellStyle name="Обычный 12 7 2 2 13" xfId="13764"/>
    <cellStyle name="Обычный 12 7 2 2 14" xfId="13765"/>
    <cellStyle name="Обычный 12 7 2 2 15" xfId="50754"/>
    <cellStyle name="Обычный 12 7 2 2 2" xfId="13766"/>
    <cellStyle name="Обычный 12 7 2 2 2 2" xfId="13767"/>
    <cellStyle name="Обычный 12 7 2 2 2 2 2" xfId="50755"/>
    <cellStyle name="Обычный 12 7 2 2 2 3" xfId="13768"/>
    <cellStyle name="Обычный 12 7 2 2 2 3 2" xfId="50756"/>
    <cellStyle name="Обычный 12 7 2 2 2 4" xfId="13769"/>
    <cellStyle name="Обычный 12 7 2 2 2 4 2" xfId="50757"/>
    <cellStyle name="Обычный 12 7 2 2 2 5" xfId="13770"/>
    <cellStyle name="Обычный 12 7 2 2 2 5 2" xfId="50758"/>
    <cellStyle name="Обычный 12 7 2 2 2 6" xfId="13771"/>
    <cellStyle name="Обычный 12 7 2 2 2 6 2" xfId="50759"/>
    <cellStyle name="Обычный 12 7 2 2 2 7" xfId="13772"/>
    <cellStyle name="Обычный 12 7 2 2 2 8" xfId="50760"/>
    <cellStyle name="Обычный 12 7 2 2 3" xfId="13773"/>
    <cellStyle name="Обычный 12 7 2 2 3 2" xfId="13774"/>
    <cellStyle name="Обычный 12 7 2 2 3 2 2" xfId="50761"/>
    <cellStyle name="Обычный 12 7 2 2 3 3" xfId="50762"/>
    <cellStyle name="Обычный 12 7 2 2 4" xfId="13775"/>
    <cellStyle name="Обычный 12 7 2 2 4 2" xfId="50763"/>
    <cellStyle name="Обычный 12 7 2 2 5" xfId="13776"/>
    <cellStyle name="Обычный 12 7 2 2 5 2" xfId="50764"/>
    <cellStyle name="Обычный 12 7 2 2 6" xfId="13777"/>
    <cellStyle name="Обычный 12 7 2 2 6 2" xfId="50765"/>
    <cellStyle name="Обычный 12 7 2 2 7" xfId="13778"/>
    <cellStyle name="Обычный 12 7 2 2 7 2" xfId="50766"/>
    <cellStyle name="Обычный 12 7 2 2 8" xfId="13779"/>
    <cellStyle name="Обычный 12 7 2 2 9" xfId="13780"/>
    <cellStyle name="Обычный 12 7 2 3" xfId="13781"/>
    <cellStyle name="Обычный 12 7 2 3 2" xfId="13782"/>
    <cellStyle name="Обычный 12 7 2 3 2 2" xfId="50767"/>
    <cellStyle name="Обычный 12 7 2 3 3" xfId="13783"/>
    <cellStyle name="Обычный 12 7 2 3 3 2" xfId="50768"/>
    <cellStyle name="Обычный 12 7 2 3 4" xfId="13784"/>
    <cellStyle name="Обычный 12 7 2 3 4 2" xfId="50769"/>
    <cellStyle name="Обычный 12 7 2 3 5" xfId="13785"/>
    <cellStyle name="Обычный 12 7 2 3 5 2" xfId="50770"/>
    <cellStyle name="Обычный 12 7 2 3 6" xfId="13786"/>
    <cellStyle name="Обычный 12 7 2 3 6 2" xfId="50771"/>
    <cellStyle name="Обычный 12 7 2 3 7" xfId="13787"/>
    <cellStyle name="Обычный 12 7 2 3 8" xfId="13788"/>
    <cellStyle name="Обычный 12 7 2 3 9" xfId="50772"/>
    <cellStyle name="Обычный 12 7 2 4" xfId="13789"/>
    <cellStyle name="Обычный 12 7 2 5" xfId="13790"/>
    <cellStyle name="Обычный 12 7 2 5 2" xfId="13791"/>
    <cellStyle name="Обычный 12 7 2 5 2 2" xfId="50773"/>
    <cellStyle name="Обычный 12 7 2 5 3" xfId="50774"/>
    <cellStyle name="Обычный 12 7 2 6" xfId="13792"/>
    <cellStyle name="Обычный 12 7 2 6 2" xfId="50775"/>
    <cellStyle name="Обычный 12 7 2 7" xfId="13793"/>
    <cellStyle name="Обычный 12 7 2 7 2" xfId="50776"/>
    <cellStyle name="Обычный 12 7 2 8" xfId="13794"/>
    <cellStyle name="Обычный 12 7 2 8 2" xfId="50777"/>
    <cellStyle name="Обычный 12 7 2 9" xfId="13795"/>
    <cellStyle name="Обычный 12 7 2 9 2" xfId="50778"/>
    <cellStyle name="Обычный 12 7 3" xfId="13796"/>
    <cellStyle name="Обычный 12 7 3 10" xfId="13797"/>
    <cellStyle name="Обычный 12 7 3 11" xfId="13798"/>
    <cellStyle name="Обычный 12 7 3 12" xfId="13799"/>
    <cellStyle name="Обычный 12 7 3 13" xfId="13800"/>
    <cellStyle name="Обычный 12 7 3 14" xfId="13801"/>
    <cellStyle name="Обычный 12 7 3 15" xfId="50779"/>
    <cellStyle name="Обычный 12 7 3 2" xfId="13802"/>
    <cellStyle name="Обычный 12 7 3 2 2" xfId="13803"/>
    <cellStyle name="Обычный 12 7 3 2 2 2" xfId="50780"/>
    <cellStyle name="Обычный 12 7 3 2 3" xfId="13804"/>
    <cellStyle name="Обычный 12 7 3 2 3 2" xfId="50781"/>
    <cellStyle name="Обычный 12 7 3 2 4" xfId="13805"/>
    <cellStyle name="Обычный 12 7 3 2 4 2" xfId="50782"/>
    <cellStyle name="Обычный 12 7 3 2 5" xfId="13806"/>
    <cellStyle name="Обычный 12 7 3 2 5 2" xfId="50783"/>
    <cellStyle name="Обычный 12 7 3 2 6" xfId="13807"/>
    <cellStyle name="Обычный 12 7 3 2 6 2" xfId="50784"/>
    <cellStyle name="Обычный 12 7 3 2 7" xfId="13808"/>
    <cellStyle name="Обычный 12 7 3 2 8" xfId="50785"/>
    <cellStyle name="Обычный 12 7 3 3" xfId="13809"/>
    <cellStyle name="Обычный 12 7 3 3 2" xfId="13810"/>
    <cellStyle name="Обычный 12 7 3 3 2 2" xfId="50786"/>
    <cellStyle name="Обычный 12 7 3 3 3" xfId="50787"/>
    <cellStyle name="Обычный 12 7 3 4" xfId="13811"/>
    <cellStyle name="Обычный 12 7 3 4 2" xfId="50788"/>
    <cellStyle name="Обычный 12 7 3 5" xfId="13812"/>
    <cellStyle name="Обычный 12 7 3 5 2" xfId="50789"/>
    <cellStyle name="Обычный 12 7 3 6" xfId="13813"/>
    <cellStyle name="Обычный 12 7 3 6 2" xfId="50790"/>
    <cellStyle name="Обычный 12 7 3 7" xfId="13814"/>
    <cellStyle name="Обычный 12 7 3 7 2" xfId="50791"/>
    <cellStyle name="Обычный 12 7 3 8" xfId="13815"/>
    <cellStyle name="Обычный 12 7 3 9" xfId="13816"/>
    <cellStyle name="Обычный 12 7 4" xfId="13817"/>
    <cellStyle name="Обычный 12 7 5" xfId="13818"/>
    <cellStyle name="Обычный 12 7 5 2" xfId="13819"/>
    <cellStyle name="Обычный 12 7 5 2 2" xfId="50792"/>
    <cellStyle name="Обычный 12 7 5 3" xfId="13820"/>
    <cellStyle name="Обычный 12 7 5 3 2" xfId="50793"/>
    <cellStyle name="Обычный 12 7 5 4" xfId="13821"/>
    <cellStyle name="Обычный 12 7 5 4 2" xfId="50794"/>
    <cellStyle name="Обычный 12 7 5 5" xfId="13822"/>
    <cellStyle name="Обычный 12 7 5 5 2" xfId="50795"/>
    <cellStyle name="Обычный 12 7 5 6" xfId="50796"/>
    <cellStyle name="Обычный 12 7 6" xfId="13823"/>
    <cellStyle name="Обычный 12 7 6 2" xfId="13824"/>
    <cellStyle name="Обычный 12 7 6 2 2" xfId="50797"/>
    <cellStyle name="Обычный 12 7 6 3" xfId="50798"/>
    <cellStyle name="Обычный 12 7 7" xfId="13825"/>
    <cellStyle name="Обычный 12 7 8" xfId="13826"/>
    <cellStyle name="Обычный 12 7 8 2" xfId="50799"/>
    <cellStyle name="Обычный 12 7 9" xfId="13827"/>
    <cellStyle name="Обычный 12 7 9 2" xfId="50800"/>
    <cellStyle name="Обычный 12 8" xfId="13828"/>
    <cellStyle name="Обычный 12 8 10" xfId="13829"/>
    <cellStyle name="Обычный 12 8 11" xfId="13830"/>
    <cellStyle name="Обычный 12 8 12" xfId="13831"/>
    <cellStyle name="Обычный 12 8 13" xfId="13832"/>
    <cellStyle name="Обычный 12 8 14" xfId="13833"/>
    <cellStyle name="Обычный 12 8 15" xfId="13834"/>
    <cellStyle name="Обычный 12 8 16" xfId="13835"/>
    <cellStyle name="Обычный 12 8 17" xfId="50801"/>
    <cellStyle name="Обычный 12 8 2" xfId="13836"/>
    <cellStyle name="Обычный 12 8 2 10" xfId="13837"/>
    <cellStyle name="Обычный 12 8 2 11" xfId="13838"/>
    <cellStyle name="Обычный 12 8 2 12" xfId="13839"/>
    <cellStyle name="Обычный 12 8 2 13" xfId="13840"/>
    <cellStyle name="Обычный 12 8 2 14" xfId="13841"/>
    <cellStyle name="Обычный 12 8 2 15" xfId="13842"/>
    <cellStyle name="Обычный 12 8 2 16" xfId="50802"/>
    <cellStyle name="Обычный 12 8 2 2" xfId="13843"/>
    <cellStyle name="Обычный 12 8 2 2 10" xfId="13844"/>
    <cellStyle name="Обычный 12 8 2 2 11" xfId="13845"/>
    <cellStyle name="Обычный 12 8 2 2 12" xfId="13846"/>
    <cellStyle name="Обычный 12 8 2 2 13" xfId="13847"/>
    <cellStyle name="Обычный 12 8 2 2 14" xfId="13848"/>
    <cellStyle name="Обычный 12 8 2 2 15" xfId="50803"/>
    <cellStyle name="Обычный 12 8 2 2 2" xfId="13849"/>
    <cellStyle name="Обычный 12 8 2 2 2 2" xfId="13850"/>
    <cellStyle name="Обычный 12 8 2 2 2 2 2" xfId="50804"/>
    <cellStyle name="Обычный 12 8 2 2 2 3" xfId="13851"/>
    <cellStyle name="Обычный 12 8 2 2 2 3 2" xfId="50805"/>
    <cellStyle name="Обычный 12 8 2 2 2 4" xfId="13852"/>
    <cellStyle name="Обычный 12 8 2 2 2 4 2" xfId="50806"/>
    <cellStyle name="Обычный 12 8 2 2 2 5" xfId="13853"/>
    <cellStyle name="Обычный 12 8 2 2 2 5 2" xfId="50807"/>
    <cellStyle name="Обычный 12 8 2 2 2 6" xfId="13854"/>
    <cellStyle name="Обычный 12 8 2 2 2 6 2" xfId="50808"/>
    <cellStyle name="Обычный 12 8 2 2 2 7" xfId="13855"/>
    <cellStyle name="Обычный 12 8 2 2 2 8" xfId="50809"/>
    <cellStyle name="Обычный 12 8 2 2 3" xfId="13856"/>
    <cellStyle name="Обычный 12 8 2 2 3 2" xfId="13857"/>
    <cellStyle name="Обычный 12 8 2 2 3 2 2" xfId="50810"/>
    <cellStyle name="Обычный 12 8 2 2 3 3" xfId="50811"/>
    <cellStyle name="Обычный 12 8 2 2 4" xfId="13858"/>
    <cellStyle name="Обычный 12 8 2 2 4 2" xfId="50812"/>
    <cellStyle name="Обычный 12 8 2 2 5" xfId="13859"/>
    <cellStyle name="Обычный 12 8 2 2 5 2" xfId="50813"/>
    <cellStyle name="Обычный 12 8 2 2 6" xfId="13860"/>
    <cellStyle name="Обычный 12 8 2 2 6 2" xfId="50814"/>
    <cellStyle name="Обычный 12 8 2 2 7" xfId="13861"/>
    <cellStyle name="Обычный 12 8 2 2 7 2" xfId="50815"/>
    <cellStyle name="Обычный 12 8 2 2 8" xfId="13862"/>
    <cellStyle name="Обычный 12 8 2 2 9" xfId="13863"/>
    <cellStyle name="Обычный 12 8 2 3" xfId="13864"/>
    <cellStyle name="Обычный 12 8 2 3 2" xfId="13865"/>
    <cellStyle name="Обычный 12 8 2 3 2 2" xfId="50816"/>
    <cellStyle name="Обычный 12 8 2 3 3" xfId="13866"/>
    <cellStyle name="Обычный 12 8 2 3 3 2" xfId="50817"/>
    <cellStyle name="Обычный 12 8 2 3 4" xfId="13867"/>
    <cellStyle name="Обычный 12 8 2 3 4 2" xfId="50818"/>
    <cellStyle name="Обычный 12 8 2 3 5" xfId="13868"/>
    <cellStyle name="Обычный 12 8 2 3 5 2" xfId="50819"/>
    <cellStyle name="Обычный 12 8 2 3 6" xfId="13869"/>
    <cellStyle name="Обычный 12 8 2 3 6 2" xfId="50820"/>
    <cellStyle name="Обычный 12 8 2 3 7" xfId="13870"/>
    <cellStyle name="Обычный 12 8 2 3 8" xfId="50821"/>
    <cellStyle name="Обычный 12 8 2 4" xfId="13871"/>
    <cellStyle name="Обычный 12 8 2 4 2" xfId="13872"/>
    <cellStyle name="Обычный 12 8 2 4 2 2" xfId="50822"/>
    <cellStyle name="Обычный 12 8 2 4 3" xfId="50823"/>
    <cellStyle name="Обычный 12 8 2 5" xfId="13873"/>
    <cellStyle name="Обычный 12 8 2 5 2" xfId="50824"/>
    <cellStyle name="Обычный 12 8 2 6" xfId="13874"/>
    <cellStyle name="Обычный 12 8 2 6 2" xfId="50825"/>
    <cellStyle name="Обычный 12 8 2 7" xfId="13875"/>
    <cellStyle name="Обычный 12 8 2 7 2" xfId="50826"/>
    <cellStyle name="Обычный 12 8 2 8" xfId="13876"/>
    <cellStyle name="Обычный 12 8 2 8 2" xfId="50827"/>
    <cellStyle name="Обычный 12 8 2 9" xfId="13877"/>
    <cellStyle name="Обычный 12 8 3" xfId="13878"/>
    <cellStyle name="Обычный 12 8 3 10" xfId="13879"/>
    <cellStyle name="Обычный 12 8 3 11" xfId="13880"/>
    <cellStyle name="Обычный 12 8 3 12" xfId="13881"/>
    <cellStyle name="Обычный 12 8 3 13" xfId="13882"/>
    <cellStyle name="Обычный 12 8 3 14" xfId="13883"/>
    <cellStyle name="Обычный 12 8 3 15" xfId="50828"/>
    <cellStyle name="Обычный 12 8 3 2" xfId="13884"/>
    <cellStyle name="Обычный 12 8 3 2 2" xfId="13885"/>
    <cellStyle name="Обычный 12 8 3 2 2 2" xfId="50829"/>
    <cellStyle name="Обычный 12 8 3 2 3" xfId="13886"/>
    <cellStyle name="Обычный 12 8 3 2 3 2" xfId="50830"/>
    <cellStyle name="Обычный 12 8 3 2 4" xfId="13887"/>
    <cellStyle name="Обычный 12 8 3 2 4 2" xfId="50831"/>
    <cellStyle name="Обычный 12 8 3 2 5" xfId="13888"/>
    <cellStyle name="Обычный 12 8 3 2 5 2" xfId="50832"/>
    <cellStyle name="Обычный 12 8 3 2 6" xfId="13889"/>
    <cellStyle name="Обычный 12 8 3 2 6 2" xfId="50833"/>
    <cellStyle name="Обычный 12 8 3 2 7" xfId="13890"/>
    <cellStyle name="Обычный 12 8 3 2 8" xfId="50834"/>
    <cellStyle name="Обычный 12 8 3 3" xfId="13891"/>
    <cellStyle name="Обычный 12 8 3 3 2" xfId="13892"/>
    <cellStyle name="Обычный 12 8 3 3 2 2" xfId="50835"/>
    <cellStyle name="Обычный 12 8 3 3 3" xfId="50836"/>
    <cellStyle name="Обычный 12 8 3 4" xfId="13893"/>
    <cellStyle name="Обычный 12 8 3 4 2" xfId="50837"/>
    <cellStyle name="Обычный 12 8 3 5" xfId="13894"/>
    <cellStyle name="Обычный 12 8 3 5 2" xfId="50838"/>
    <cellStyle name="Обычный 12 8 3 6" xfId="13895"/>
    <cellStyle name="Обычный 12 8 3 6 2" xfId="50839"/>
    <cellStyle name="Обычный 12 8 3 7" xfId="13896"/>
    <cellStyle name="Обычный 12 8 3 7 2" xfId="50840"/>
    <cellStyle name="Обычный 12 8 3 8" xfId="13897"/>
    <cellStyle name="Обычный 12 8 3 9" xfId="13898"/>
    <cellStyle name="Обычный 12 8 4" xfId="13899"/>
    <cellStyle name="Обычный 12 8 4 2" xfId="13900"/>
    <cellStyle name="Обычный 12 8 4 2 2" xfId="50841"/>
    <cellStyle name="Обычный 12 8 4 3" xfId="13901"/>
    <cellStyle name="Обычный 12 8 4 3 2" xfId="50842"/>
    <cellStyle name="Обычный 12 8 4 4" xfId="13902"/>
    <cellStyle name="Обычный 12 8 4 4 2" xfId="50843"/>
    <cellStyle name="Обычный 12 8 4 5" xfId="13903"/>
    <cellStyle name="Обычный 12 8 4 5 2" xfId="50844"/>
    <cellStyle name="Обычный 12 8 4 6" xfId="13904"/>
    <cellStyle name="Обычный 12 8 4 6 2" xfId="50845"/>
    <cellStyle name="Обычный 12 8 4 7" xfId="13905"/>
    <cellStyle name="Обычный 12 8 4 8" xfId="50846"/>
    <cellStyle name="Обычный 12 8 5" xfId="13906"/>
    <cellStyle name="Обычный 12 8 5 2" xfId="13907"/>
    <cellStyle name="Обычный 12 8 5 2 2" xfId="50847"/>
    <cellStyle name="Обычный 12 8 5 3" xfId="50848"/>
    <cellStyle name="Обычный 12 8 6" xfId="13908"/>
    <cellStyle name="Обычный 12 8 6 2" xfId="50849"/>
    <cellStyle name="Обычный 12 8 7" xfId="13909"/>
    <cellStyle name="Обычный 12 8 7 2" xfId="50850"/>
    <cellStyle name="Обычный 12 8 8" xfId="13910"/>
    <cellStyle name="Обычный 12 8 8 2" xfId="50851"/>
    <cellStyle name="Обычный 12 8 9" xfId="13911"/>
    <cellStyle name="Обычный 12 8 9 2" xfId="50852"/>
    <cellStyle name="Обычный 12 9" xfId="13912"/>
    <cellStyle name="Обычный 12 9 10" xfId="13913"/>
    <cellStyle name="Обычный 12 9 11" xfId="13914"/>
    <cellStyle name="Обычный 12 9 12" xfId="13915"/>
    <cellStyle name="Обычный 12 9 13" xfId="13916"/>
    <cellStyle name="Обычный 12 9 14" xfId="13917"/>
    <cellStyle name="Обычный 12 9 15" xfId="13918"/>
    <cellStyle name="Обычный 12 9 16" xfId="13919"/>
    <cellStyle name="Обычный 12 9 2" xfId="13920"/>
    <cellStyle name="Обычный 12 9 2 10" xfId="13921"/>
    <cellStyle name="Обычный 12 9 2 11" xfId="13922"/>
    <cellStyle name="Обычный 12 9 2 12" xfId="13923"/>
    <cellStyle name="Обычный 12 9 2 13" xfId="13924"/>
    <cellStyle name="Обычный 12 9 2 14" xfId="13925"/>
    <cellStyle name="Обычный 12 9 2 15" xfId="50853"/>
    <cellStyle name="Обычный 12 9 2 2" xfId="13926"/>
    <cellStyle name="Обычный 12 9 2 2 2" xfId="13927"/>
    <cellStyle name="Обычный 12 9 2 2 2 2" xfId="50854"/>
    <cellStyle name="Обычный 12 9 2 2 3" xfId="13928"/>
    <cellStyle name="Обычный 12 9 2 2 3 2" xfId="50855"/>
    <cellStyle name="Обычный 12 9 2 2 4" xfId="13929"/>
    <cellStyle name="Обычный 12 9 2 2 4 2" xfId="50856"/>
    <cellStyle name="Обычный 12 9 2 2 5" xfId="13930"/>
    <cellStyle name="Обычный 12 9 2 2 5 2" xfId="50857"/>
    <cellStyle name="Обычный 12 9 2 2 6" xfId="13931"/>
    <cellStyle name="Обычный 12 9 2 2 6 2" xfId="50858"/>
    <cellStyle name="Обычный 12 9 2 2 7" xfId="13932"/>
    <cellStyle name="Обычный 12 9 2 2 8" xfId="50859"/>
    <cellStyle name="Обычный 12 9 2 3" xfId="13933"/>
    <cellStyle name="Обычный 12 9 2 3 2" xfId="13934"/>
    <cellStyle name="Обычный 12 9 2 3 2 2" xfId="50860"/>
    <cellStyle name="Обычный 12 9 2 3 3" xfId="50861"/>
    <cellStyle name="Обычный 12 9 2 4" xfId="13935"/>
    <cellStyle name="Обычный 12 9 2 4 2" xfId="50862"/>
    <cellStyle name="Обычный 12 9 2 5" xfId="13936"/>
    <cellStyle name="Обычный 12 9 2 5 2" xfId="50863"/>
    <cellStyle name="Обычный 12 9 2 6" xfId="13937"/>
    <cellStyle name="Обычный 12 9 2 6 2" xfId="50864"/>
    <cellStyle name="Обычный 12 9 2 7" xfId="13938"/>
    <cellStyle name="Обычный 12 9 2 7 2" xfId="50865"/>
    <cellStyle name="Обычный 12 9 2 8" xfId="13939"/>
    <cellStyle name="Обычный 12 9 2 9" xfId="13940"/>
    <cellStyle name="Обычный 12 9 3" xfId="13941"/>
    <cellStyle name="Обычный 12 9 3 2" xfId="13942"/>
    <cellStyle name="Обычный 12 9 3 2 2" xfId="50866"/>
    <cellStyle name="Обычный 12 9 3 3" xfId="13943"/>
    <cellStyle name="Обычный 12 9 3 3 2" xfId="50867"/>
    <cellStyle name="Обычный 12 9 3 4" xfId="13944"/>
    <cellStyle name="Обычный 12 9 3 4 2" xfId="50868"/>
    <cellStyle name="Обычный 12 9 3 5" xfId="13945"/>
    <cellStyle name="Обычный 12 9 3 5 2" xfId="50869"/>
    <cellStyle name="Обычный 12 9 3 6" xfId="13946"/>
    <cellStyle name="Обычный 12 9 3 6 2" xfId="50870"/>
    <cellStyle name="Обычный 12 9 3 7" xfId="13947"/>
    <cellStyle name="Обычный 12 9 3 8" xfId="50871"/>
    <cellStyle name="Обычный 12 9 4" xfId="13948"/>
    <cellStyle name="Обычный 12 9 4 2" xfId="13949"/>
    <cellStyle name="Обычный 12 9 4 2 2" xfId="50872"/>
    <cellStyle name="Обычный 12 9 4 3" xfId="50873"/>
    <cellStyle name="Обычный 12 9 5" xfId="13950"/>
    <cellStyle name="Обычный 12 9 5 2" xfId="50874"/>
    <cellStyle name="Обычный 12 9 6" xfId="13951"/>
    <cellStyle name="Обычный 12 9 6 2" xfId="50875"/>
    <cellStyle name="Обычный 12 9 7" xfId="13952"/>
    <cellStyle name="Обычный 12 9 7 2" xfId="50876"/>
    <cellStyle name="Обычный 12 9 8" xfId="13953"/>
    <cellStyle name="Обычный 12 9 8 2" xfId="50877"/>
    <cellStyle name="Обычный 12 9 9" xfId="13954"/>
    <cellStyle name="Обычный 13" xfId="13955"/>
    <cellStyle name="Обычный 13 2" xfId="13956"/>
    <cellStyle name="Обычный 13 2 2" xfId="13957"/>
    <cellStyle name="Обычный 13 2 2 4" xfId="64370"/>
    <cellStyle name="Обычный 13 2 3" xfId="13958"/>
    <cellStyle name="Обычный 13 3" xfId="13959"/>
    <cellStyle name="Обычный 13 4" xfId="13960"/>
    <cellStyle name="Обычный 14" xfId="13961"/>
    <cellStyle name="Обычный 14 10" xfId="64367"/>
    <cellStyle name="Обычный 14 2" xfId="13962"/>
    <cellStyle name="Обычный 14 2 10" xfId="13963"/>
    <cellStyle name="Обычный 14 2 10 2" xfId="50878"/>
    <cellStyle name="Обычный 14 2 11" xfId="50879"/>
    <cellStyle name="Обычный 14 2 2" xfId="13964"/>
    <cellStyle name="Обычный 14 2 2 10" xfId="13965"/>
    <cellStyle name="Обычный 14 2 2 10 2" xfId="50880"/>
    <cellStyle name="Обычный 14 2 2 11" xfId="13966"/>
    <cellStyle name="Обычный 14 2 2 11 2" xfId="50881"/>
    <cellStyle name="Обычный 14 2 2 12" xfId="13967"/>
    <cellStyle name="Обычный 14 2 2 13" xfId="13968"/>
    <cellStyle name="Обычный 14 2 2 14" xfId="13969"/>
    <cellStyle name="Обычный 14 2 2 15" xfId="13970"/>
    <cellStyle name="Обычный 14 2 2 16" xfId="13971"/>
    <cellStyle name="Обычный 14 2 2 17" xfId="13972"/>
    <cellStyle name="Обычный 14 2 2 18" xfId="50882"/>
    <cellStyle name="Обычный 14 2 2 2" xfId="13973"/>
    <cellStyle name="Обычный 14 2 2 2 10" xfId="13974"/>
    <cellStyle name="Обычный 14 2 2 2 11" xfId="13975"/>
    <cellStyle name="Обычный 14 2 2 2 12" xfId="13976"/>
    <cellStyle name="Обычный 14 2 2 2 13" xfId="13977"/>
    <cellStyle name="Обычный 14 2 2 2 14" xfId="13978"/>
    <cellStyle name="Обычный 14 2 2 2 15" xfId="13979"/>
    <cellStyle name="Обычный 14 2 2 2 16" xfId="13980"/>
    <cellStyle name="Обычный 14 2 2 2 17" xfId="13981"/>
    <cellStyle name="Обычный 14 2 2 2 18" xfId="50883"/>
    <cellStyle name="Обычный 14 2 2 2 2" xfId="13982"/>
    <cellStyle name="Обычный 14 2 2 2 2 10" xfId="13983"/>
    <cellStyle name="Обычный 14 2 2 2 2 11" xfId="13984"/>
    <cellStyle name="Обычный 14 2 2 2 2 12" xfId="13985"/>
    <cellStyle name="Обычный 14 2 2 2 2 13" xfId="13986"/>
    <cellStyle name="Обычный 14 2 2 2 2 14" xfId="13987"/>
    <cellStyle name="Обычный 14 2 2 2 2 15" xfId="50884"/>
    <cellStyle name="Обычный 14 2 2 2 2 2" xfId="13988"/>
    <cellStyle name="Обычный 14 2 2 2 2 2 2" xfId="13989"/>
    <cellStyle name="Обычный 14 2 2 2 2 2 2 2" xfId="50885"/>
    <cellStyle name="Обычный 14 2 2 2 2 2 3" xfId="13990"/>
    <cellStyle name="Обычный 14 2 2 2 2 2 3 2" xfId="50886"/>
    <cellStyle name="Обычный 14 2 2 2 2 2 4" xfId="13991"/>
    <cellStyle name="Обычный 14 2 2 2 2 2 4 2" xfId="50887"/>
    <cellStyle name="Обычный 14 2 2 2 2 2 5" xfId="13992"/>
    <cellStyle name="Обычный 14 2 2 2 2 2 5 2" xfId="50888"/>
    <cellStyle name="Обычный 14 2 2 2 2 2 6" xfId="13993"/>
    <cellStyle name="Обычный 14 2 2 2 2 2 6 2" xfId="50889"/>
    <cellStyle name="Обычный 14 2 2 2 2 2 7" xfId="13994"/>
    <cellStyle name="Обычный 14 2 2 2 2 2 8" xfId="50890"/>
    <cellStyle name="Обычный 14 2 2 2 2 3" xfId="13995"/>
    <cellStyle name="Обычный 14 2 2 2 2 3 2" xfId="13996"/>
    <cellStyle name="Обычный 14 2 2 2 2 3 2 2" xfId="50891"/>
    <cellStyle name="Обычный 14 2 2 2 2 3 3" xfId="50892"/>
    <cellStyle name="Обычный 14 2 2 2 2 4" xfId="13997"/>
    <cellStyle name="Обычный 14 2 2 2 2 4 2" xfId="50893"/>
    <cellStyle name="Обычный 14 2 2 2 2 5" xfId="13998"/>
    <cellStyle name="Обычный 14 2 2 2 2 5 2" xfId="50894"/>
    <cellStyle name="Обычный 14 2 2 2 2 6" xfId="13999"/>
    <cellStyle name="Обычный 14 2 2 2 2 6 2" xfId="50895"/>
    <cellStyle name="Обычный 14 2 2 2 2 7" xfId="14000"/>
    <cellStyle name="Обычный 14 2 2 2 2 7 2" xfId="50896"/>
    <cellStyle name="Обычный 14 2 2 2 2 8" xfId="14001"/>
    <cellStyle name="Обычный 14 2 2 2 2 9" xfId="14002"/>
    <cellStyle name="Обычный 14 2 2 2 3" xfId="14003"/>
    <cellStyle name="Обычный 14 2 2 2 3 10" xfId="14004"/>
    <cellStyle name="Обычный 14 2 2 2 3 11" xfId="14005"/>
    <cellStyle name="Обычный 14 2 2 2 3 12" xfId="14006"/>
    <cellStyle name="Обычный 14 2 2 2 3 13" xfId="14007"/>
    <cellStyle name="Обычный 14 2 2 2 3 14" xfId="14008"/>
    <cellStyle name="Обычный 14 2 2 2 3 15" xfId="50897"/>
    <cellStyle name="Обычный 14 2 2 2 3 2" xfId="14009"/>
    <cellStyle name="Обычный 14 2 2 2 3 2 2" xfId="14010"/>
    <cellStyle name="Обычный 14 2 2 2 3 2 2 2" xfId="50898"/>
    <cellStyle name="Обычный 14 2 2 2 3 2 3" xfId="14011"/>
    <cellStyle name="Обычный 14 2 2 2 3 2 3 2" xfId="50899"/>
    <cellStyle name="Обычный 14 2 2 2 3 2 4" xfId="14012"/>
    <cellStyle name="Обычный 14 2 2 2 3 2 4 2" xfId="50900"/>
    <cellStyle name="Обычный 14 2 2 2 3 2 5" xfId="14013"/>
    <cellStyle name="Обычный 14 2 2 2 3 2 5 2" xfId="50901"/>
    <cellStyle name="Обычный 14 2 2 2 3 2 6" xfId="14014"/>
    <cellStyle name="Обычный 14 2 2 2 3 2 6 2" xfId="50902"/>
    <cellStyle name="Обычный 14 2 2 2 3 2 7" xfId="14015"/>
    <cellStyle name="Обычный 14 2 2 2 3 2 8" xfId="50903"/>
    <cellStyle name="Обычный 14 2 2 2 3 3" xfId="14016"/>
    <cellStyle name="Обычный 14 2 2 2 3 3 2" xfId="14017"/>
    <cellStyle name="Обычный 14 2 2 2 3 3 2 2" xfId="50904"/>
    <cellStyle name="Обычный 14 2 2 2 3 3 3" xfId="50905"/>
    <cellStyle name="Обычный 14 2 2 2 3 4" xfId="14018"/>
    <cellStyle name="Обычный 14 2 2 2 3 4 2" xfId="50906"/>
    <cellStyle name="Обычный 14 2 2 2 3 5" xfId="14019"/>
    <cellStyle name="Обычный 14 2 2 2 3 5 2" xfId="50907"/>
    <cellStyle name="Обычный 14 2 2 2 3 6" xfId="14020"/>
    <cellStyle name="Обычный 14 2 2 2 3 6 2" xfId="50908"/>
    <cellStyle name="Обычный 14 2 2 2 3 7" xfId="14021"/>
    <cellStyle name="Обычный 14 2 2 2 3 7 2" xfId="50909"/>
    <cellStyle name="Обычный 14 2 2 2 3 8" xfId="14022"/>
    <cellStyle name="Обычный 14 2 2 2 3 9" xfId="14023"/>
    <cellStyle name="Обычный 14 2 2 2 4" xfId="14024"/>
    <cellStyle name="Обычный 14 2 2 2 4 2" xfId="14025"/>
    <cellStyle name="Обычный 14 2 2 2 4 2 2" xfId="50910"/>
    <cellStyle name="Обычный 14 2 2 2 4 3" xfId="14026"/>
    <cellStyle name="Обычный 14 2 2 2 4 3 2" xfId="50911"/>
    <cellStyle name="Обычный 14 2 2 2 4 4" xfId="14027"/>
    <cellStyle name="Обычный 14 2 2 2 4 4 2" xfId="50912"/>
    <cellStyle name="Обычный 14 2 2 2 4 5" xfId="14028"/>
    <cellStyle name="Обычный 14 2 2 2 4 5 2" xfId="50913"/>
    <cellStyle name="Обычный 14 2 2 2 4 6" xfId="14029"/>
    <cellStyle name="Обычный 14 2 2 2 4 6 2" xfId="50914"/>
    <cellStyle name="Обычный 14 2 2 2 4 7" xfId="14030"/>
    <cellStyle name="Обычный 14 2 2 2 4 8" xfId="50915"/>
    <cellStyle name="Обычный 14 2 2 2 5" xfId="14031"/>
    <cellStyle name="Обычный 14 2 2 2 5 2" xfId="14032"/>
    <cellStyle name="Обычный 14 2 2 2 5 2 2" xfId="50916"/>
    <cellStyle name="Обычный 14 2 2 2 5 3" xfId="50917"/>
    <cellStyle name="Обычный 14 2 2 2 6" xfId="14033"/>
    <cellStyle name="Обычный 14 2 2 2 6 2" xfId="50918"/>
    <cellStyle name="Обычный 14 2 2 2 7" xfId="14034"/>
    <cellStyle name="Обычный 14 2 2 2 7 2" xfId="50919"/>
    <cellStyle name="Обычный 14 2 2 2 8" xfId="14035"/>
    <cellStyle name="Обычный 14 2 2 2 8 2" xfId="50920"/>
    <cellStyle name="Обычный 14 2 2 2 9" xfId="14036"/>
    <cellStyle name="Обычный 14 2 2 2 9 2" xfId="50921"/>
    <cellStyle name="Обычный 14 2 2 3" xfId="14037"/>
    <cellStyle name="Обычный 14 2 2 4" xfId="14038"/>
    <cellStyle name="Обычный 14 2 2 4 10" xfId="50922"/>
    <cellStyle name="Обычный 14 2 2 4 2" xfId="14039"/>
    <cellStyle name="Обычный 14 2 2 4 2 2" xfId="50923"/>
    <cellStyle name="Обычный 14 2 2 4 3" xfId="14040"/>
    <cellStyle name="Обычный 14 2 2 4 3 2" xfId="50924"/>
    <cellStyle name="Обычный 14 2 2 4 4" xfId="14041"/>
    <cellStyle name="Обычный 14 2 2 4 4 2" xfId="50925"/>
    <cellStyle name="Обычный 14 2 2 4 5" xfId="14042"/>
    <cellStyle name="Обычный 14 2 2 4 5 2" xfId="50926"/>
    <cellStyle name="Обычный 14 2 2 4 6" xfId="14043"/>
    <cellStyle name="Обычный 14 2 2 4 6 2" xfId="50927"/>
    <cellStyle name="Обычный 14 2 2 4 7" xfId="14044"/>
    <cellStyle name="Обычный 14 2 2 4 8" xfId="14045"/>
    <cellStyle name="Обычный 14 2 2 4 9" xfId="14046"/>
    <cellStyle name="Обычный 14 2 2 5" xfId="14047"/>
    <cellStyle name="Обычный 14 2 2 5 2" xfId="14048"/>
    <cellStyle name="Обычный 14 2 2 5 2 2" xfId="50928"/>
    <cellStyle name="Обычный 14 2 2 5 3" xfId="14049"/>
    <cellStyle name="Обычный 14 2 2 5 3 2" xfId="50929"/>
    <cellStyle name="Обычный 14 2 2 5 4" xfId="14050"/>
    <cellStyle name="Обычный 14 2 2 5 4 2" xfId="50930"/>
    <cellStyle name="Обычный 14 2 2 5 5" xfId="14051"/>
    <cellStyle name="Обычный 14 2 2 5 5 2" xfId="50931"/>
    <cellStyle name="Обычный 14 2 2 5 6" xfId="14052"/>
    <cellStyle name="Обычный 14 2 2 5 6 2" xfId="50932"/>
    <cellStyle name="Обычный 14 2 2 5 7" xfId="14053"/>
    <cellStyle name="Обычный 14 2 2 5 8" xfId="50933"/>
    <cellStyle name="Обычный 14 2 2 6" xfId="14054"/>
    <cellStyle name="Обычный 14 2 2 6 2" xfId="14055"/>
    <cellStyle name="Обычный 14 2 2 6 2 2" xfId="50934"/>
    <cellStyle name="Обычный 14 2 2 6 3" xfId="50935"/>
    <cellStyle name="Обычный 14 2 2 7" xfId="14056"/>
    <cellStyle name="Обычный 14 2 2 7 2" xfId="50936"/>
    <cellStyle name="Обычный 14 2 2 8" xfId="14057"/>
    <cellStyle name="Обычный 14 2 2 8 2" xfId="50937"/>
    <cellStyle name="Обычный 14 2 2 9" xfId="14058"/>
    <cellStyle name="Обычный 14 2 2 9 2" xfId="50938"/>
    <cellStyle name="Обычный 14 2 3" xfId="14059"/>
    <cellStyle name="Обычный 14 2 3 10" xfId="14060"/>
    <cellStyle name="Обычный 14 2 3 10 2" xfId="50939"/>
    <cellStyle name="Обычный 14 2 3 11" xfId="14061"/>
    <cellStyle name="Обычный 14 2 3 12" xfId="14062"/>
    <cellStyle name="Обычный 14 2 3 13" xfId="14063"/>
    <cellStyle name="Обычный 14 2 3 14" xfId="14064"/>
    <cellStyle name="Обычный 14 2 3 15" xfId="14065"/>
    <cellStyle name="Обычный 14 2 3 16" xfId="14066"/>
    <cellStyle name="Обычный 14 2 3 17" xfId="14067"/>
    <cellStyle name="Обычный 14 2 3 18" xfId="50940"/>
    <cellStyle name="Обычный 14 2 3 2" xfId="14068"/>
    <cellStyle name="Обычный 14 2 3 2 10" xfId="14069"/>
    <cellStyle name="Обычный 14 2 3 2 11" xfId="14070"/>
    <cellStyle name="Обычный 14 2 3 2 12" xfId="14071"/>
    <cellStyle name="Обычный 14 2 3 2 13" xfId="14072"/>
    <cellStyle name="Обычный 14 2 3 2 14" xfId="14073"/>
    <cellStyle name="Обычный 14 2 3 2 15" xfId="50941"/>
    <cellStyle name="Обычный 14 2 3 2 2" xfId="14074"/>
    <cellStyle name="Обычный 14 2 3 2 2 2" xfId="14075"/>
    <cellStyle name="Обычный 14 2 3 2 2 2 2" xfId="50942"/>
    <cellStyle name="Обычный 14 2 3 2 2 3" xfId="14076"/>
    <cellStyle name="Обычный 14 2 3 2 2 3 2" xfId="50943"/>
    <cellStyle name="Обычный 14 2 3 2 2 4" xfId="14077"/>
    <cellStyle name="Обычный 14 2 3 2 2 4 2" xfId="50944"/>
    <cellStyle name="Обычный 14 2 3 2 2 5" xfId="14078"/>
    <cellStyle name="Обычный 14 2 3 2 2 5 2" xfId="50945"/>
    <cellStyle name="Обычный 14 2 3 2 2 6" xfId="14079"/>
    <cellStyle name="Обычный 14 2 3 2 2 6 2" xfId="50946"/>
    <cellStyle name="Обычный 14 2 3 2 2 7" xfId="14080"/>
    <cellStyle name="Обычный 14 2 3 2 2 8" xfId="50947"/>
    <cellStyle name="Обычный 14 2 3 2 3" xfId="14081"/>
    <cellStyle name="Обычный 14 2 3 2 3 2" xfId="14082"/>
    <cellStyle name="Обычный 14 2 3 2 3 2 2" xfId="50948"/>
    <cellStyle name="Обычный 14 2 3 2 3 3" xfId="50949"/>
    <cellStyle name="Обычный 14 2 3 2 4" xfId="14083"/>
    <cellStyle name="Обычный 14 2 3 2 4 2" xfId="50950"/>
    <cellStyle name="Обычный 14 2 3 2 5" xfId="14084"/>
    <cellStyle name="Обычный 14 2 3 2 5 2" xfId="50951"/>
    <cellStyle name="Обычный 14 2 3 2 6" xfId="14085"/>
    <cellStyle name="Обычный 14 2 3 2 6 2" xfId="50952"/>
    <cellStyle name="Обычный 14 2 3 2 7" xfId="14086"/>
    <cellStyle name="Обычный 14 2 3 2 7 2" xfId="50953"/>
    <cellStyle name="Обычный 14 2 3 2 8" xfId="14087"/>
    <cellStyle name="Обычный 14 2 3 2 9" xfId="14088"/>
    <cellStyle name="Обычный 14 2 3 3" xfId="14089"/>
    <cellStyle name="Обычный 14 2 3 3 10" xfId="14090"/>
    <cellStyle name="Обычный 14 2 3 3 11" xfId="14091"/>
    <cellStyle name="Обычный 14 2 3 3 12" xfId="14092"/>
    <cellStyle name="Обычный 14 2 3 3 13" xfId="14093"/>
    <cellStyle name="Обычный 14 2 3 3 14" xfId="14094"/>
    <cellStyle name="Обычный 14 2 3 3 15" xfId="50954"/>
    <cellStyle name="Обычный 14 2 3 3 2" xfId="14095"/>
    <cellStyle name="Обычный 14 2 3 3 2 2" xfId="14096"/>
    <cellStyle name="Обычный 14 2 3 3 2 2 2" xfId="50955"/>
    <cellStyle name="Обычный 14 2 3 3 2 3" xfId="14097"/>
    <cellStyle name="Обычный 14 2 3 3 2 3 2" xfId="50956"/>
    <cellStyle name="Обычный 14 2 3 3 2 4" xfId="14098"/>
    <cellStyle name="Обычный 14 2 3 3 2 4 2" xfId="50957"/>
    <cellStyle name="Обычный 14 2 3 3 2 5" xfId="14099"/>
    <cellStyle name="Обычный 14 2 3 3 2 5 2" xfId="50958"/>
    <cellStyle name="Обычный 14 2 3 3 2 6" xfId="14100"/>
    <cellStyle name="Обычный 14 2 3 3 2 6 2" xfId="50959"/>
    <cellStyle name="Обычный 14 2 3 3 2 7" xfId="14101"/>
    <cellStyle name="Обычный 14 2 3 3 2 8" xfId="50960"/>
    <cellStyle name="Обычный 14 2 3 3 3" xfId="14102"/>
    <cellStyle name="Обычный 14 2 3 3 3 2" xfId="14103"/>
    <cellStyle name="Обычный 14 2 3 3 3 2 2" xfId="50961"/>
    <cellStyle name="Обычный 14 2 3 3 3 3" xfId="50962"/>
    <cellStyle name="Обычный 14 2 3 3 4" xfId="14104"/>
    <cellStyle name="Обычный 14 2 3 3 4 2" xfId="50963"/>
    <cellStyle name="Обычный 14 2 3 3 5" xfId="14105"/>
    <cellStyle name="Обычный 14 2 3 3 5 2" xfId="50964"/>
    <cellStyle name="Обычный 14 2 3 3 6" xfId="14106"/>
    <cellStyle name="Обычный 14 2 3 3 6 2" xfId="50965"/>
    <cellStyle name="Обычный 14 2 3 3 7" xfId="14107"/>
    <cellStyle name="Обычный 14 2 3 3 7 2" xfId="50966"/>
    <cellStyle name="Обычный 14 2 3 3 8" xfId="14108"/>
    <cellStyle name="Обычный 14 2 3 3 9" xfId="14109"/>
    <cellStyle name="Обычный 14 2 3 4" xfId="14110"/>
    <cellStyle name="Обычный 14 2 3 4 2" xfId="14111"/>
    <cellStyle name="Обычный 14 2 3 4 3" xfId="14112"/>
    <cellStyle name="Обычный 14 2 3 5" xfId="14113"/>
    <cellStyle name="Обычный 14 2 3 5 2" xfId="14114"/>
    <cellStyle name="Обычный 14 2 3 5 2 2" xfId="50967"/>
    <cellStyle name="Обычный 14 2 3 5 3" xfId="14115"/>
    <cellStyle name="Обычный 14 2 3 5 3 2" xfId="50968"/>
    <cellStyle name="Обычный 14 2 3 5 4" xfId="14116"/>
    <cellStyle name="Обычный 14 2 3 5 4 2" xfId="50969"/>
    <cellStyle name="Обычный 14 2 3 5 5" xfId="14117"/>
    <cellStyle name="Обычный 14 2 3 5 5 2" xfId="50970"/>
    <cellStyle name="Обычный 14 2 3 5 6" xfId="14118"/>
    <cellStyle name="Обычный 14 2 3 5 6 2" xfId="50971"/>
    <cellStyle name="Обычный 14 2 3 5 7" xfId="14119"/>
    <cellStyle name="Обычный 14 2 3 5 8" xfId="50972"/>
    <cellStyle name="Обычный 14 2 3 6" xfId="14120"/>
    <cellStyle name="Обычный 14 2 3 6 2" xfId="14121"/>
    <cellStyle name="Обычный 14 2 3 6 2 2" xfId="50973"/>
    <cellStyle name="Обычный 14 2 3 6 3" xfId="50974"/>
    <cellStyle name="Обычный 14 2 3 7" xfId="14122"/>
    <cellStyle name="Обычный 14 2 3 7 2" xfId="50975"/>
    <cellStyle name="Обычный 14 2 3 8" xfId="14123"/>
    <cellStyle name="Обычный 14 2 3 8 2" xfId="50976"/>
    <cellStyle name="Обычный 14 2 3 9" xfId="14124"/>
    <cellStyle name="Обычный 14 2 3 9 2" xfId="50977"/>
    <cellStyle name="Обычный 14 2 4" xfId="14125"/>
    <cellStyle name="Обычный 14 2 4 10" xfId="14126"/>
    <cellStyle name="Обычный 14 2 4 11" xfId="14127"/>
    <cellStyle name="Обычный 14 2 4 12" xfId="14128"/>
    <cellStyle name="Обычный 14 2 4 13" xfId="14129"/>
    <cellStyle name="Обычный 14 2 4 14" xfId="14130"/>
    <cellStyle name="Обычный 14 2 4 15" xfId="50978"/>
    <cellStyle name="Обычный 14 2 4 2" xfId="14131"/>
    <cellStyle name="Обычный 14 2 4 2 2" xfId="14132"/>
    <cellStyle name="Обычный 14 2 4 2 2 2" xfId="50979"/>
    <cellStyle name="Обычный 14 2 4 2 3" xfId="14133"/>
    <cellStyle name="Обычный 14 2 4 2 3 2" xfId="50980"/>
    <cellStyle name="Обычный 14 2 4 2 4" xfId="14134"/>
    <cellStyle name="Обычный 14 2 4 2 4 2" xfId="50981"/>
    <cellStyle name="Обычный 14 2 4 2 5" xfId="14135"/>
    <cellStyle name="Обычный 14 2 4 2 5 2" xfId="50982"/>
    <cellStyle name="Обычный 14 2 4 2 6" xfId="14136"/>
    <cellStyle name="Обычный 14 2 4 2 6 2" xfId="50983"/>
    <cellStyle name="Обычный 14 2 4 2 7" xfId="14137"/>
    <cellStyle name="Обычный 14 2 4 2 8" xfId="50984"/>
    <cellStyle name="Обычный 14 2 4 3" xfId="14138"/>
    <cellStyle name="Обычный 14 2 4 3 2" xfId="14139"/>
    <cellStyle name="Обычный 14 2 4 3 2 2" xfId="50985"/>
    <cellStyle name="Обычный 14 2 4 3 3" xfId="50986"/>
    <cellStyle name="Обычный 14 2 4 4" xfId="14140"/>
    <cellStyle name="Обычный 14 2 4 4 2" xfId="50987"/>
    <cellStyle name="Обычный 14 2 4 5" xfId="14141"/>
    <cellStyle name="Обычный 14 2 4 5 2" xfId="50988"/>
    <cellStyle name="Обычный 14 2 4 6" xfId="14142"/>
    <cellStyle name="Обычный 14 2 4 6 2" xfId="50989"/>
    <cellStyle name="Обычный 14 2 4 7" xfId="14143"/>
    <cellStyle name="Обычный 14 2 4 7 2" xfId="50990"/>
    <cellStyle name="Обычный 14 2 4 8" xfId="14144"/>
    <cellStyle name="Обычный 14 2 4 9" xfId="14145"/>
    <cellStyle name="Обычный 14 2 5" xfId="14146"/>
    <cellStyle name="Обычный 14 2 6" xfId="14147"/>
    <cellStyle name="Обычный 14 2 6 2" xfId="14148"/>
    <cellStyle name="Обычный 14 2 6 2 2" xfId="50991"/>
    <cellStyle name="Обычный 14 2 6 3" xfId="14149"/>
    <cellStyle name="Обычный 14 2 6 3 2" xfId="50992"/>
    <cellStyle name="Обычный 14 2 6 4" xfId="14150"/>
    <cellStyle name="Обычный 14 2 6 4 2" xfId="50993"/>
    <cellStyle name="Обычный 14 2 6 5" xfId="14151"/>
    <cellStyle name="Обычный 14 2 6 5 2" xfId="50994"/>
    <cellStyle name="Обычный 14 2 6 6" xfId="14152"/>
    <cellStyle name="Обычный 14 2 6 6 2" xfId="50995"/>
    <cellStyle name="Обычный 14 2 6 7" xfId="50996"/>
    <cellStyle name="Обычный 14 2 7" xfId="14153"/>
    <cellStyle name="Обычный 14 2 7 2" xfId="50997"/>
    <cellStyle name="Обычный 14 2 8" xfId="14154"/>
    <cellStyle name="Обычный 14 2 8 2" xfId="50998"/>
    <cellStyle name="Обычный 14 2 9" xfId="14155"/>
    <cellStyle name="Обычный 14 2 9 2" xfId="50999"/>
    <cellStyle name="Обычный 14 3" xfId="14156"/>
    <cellStyle name="Обычный 14 3 10" xfId="14157"/>
    <cellStyle name="Обычный 14 3 10 2" xfId="51000"/>
    <cellStyle name="Обычный 14 3 11" xfId="14158"/>
    <cellStyle name="Обычный 14 3 11 2" xfId="51001"/>
    <cellStyle name="Обычный 14 3 12" xfId="14159"/>
    <cellStyle name="Обычный 14 3 12 2" xfId="51002"/>
    <cellStyle name="Обычный 14 3 13" xfId="14160"/>
    <cellStyle name="Обычный 14 3 14" xfId="14161"/>
    <cellStyle name="Обычный 14 3 15" xfId="14162"/>
    <cellStyle name="Обычный 14 3 16" xfId="14163"/>
    <cellStyle name="Обычный 14 3 17" xfId="14164"/>
    <cellStyle name="Обычный 14 3 18" xfId="14165"/>
    <cellStyle name="Обычный 14 3 19" xfId="14166"/>
    <cellStyle name="Обычный 14 3 2" xfId="14167"/>
    <cellStyle name="Обычный 14 3 2 10" xfId="14168"/>
    <cellStyle name="Обычный 14 3 2 11" xfId="14169"/>
    <cellStyle name="Обычный 14 3 2 12" xfId="14170"/>
    <cellStyle name="Обычный 14 3 2 13" xfId="14171"/>
    <cellStyle name="Обычный 14 3 2 14" xfId="14172"/>
    <cellStyle name="Обычный 14 3 2 15" xfId="14173"/>
    <cellStyle name="Обычный 14 3 2 16" xfId="14174"/>
    <cellStyle name="Обычный 14 3 2 17" xfId="14175"/>
    <cellStyle name="Обычный 14 3 2 18" xfId="51003"/>
    <cellStyle name="Обычный 14 3 2 2" xfId="14176"/>
    <cellStyle name="Обычный 14 3 2 2 10" xfId="14177"/>
    <cellStyle name="Обычный 14 3 2 2 11" xfId="14178"/>
    <cellStyle name="Обычный 14 3 2 2 12" xfId="14179"/>
    <cellStyle name="Обычный 14 3 2 2 13" xfId="14180"/>
    <cellStyle name="Обычный 14 3 2 2 14" xfId="14181"/>
    <cellStyle name="Обычный 14 3 2 2 15" xfId="14182"/>
    <cellStyle name="Обычный 14 3 2 2 16" xfId="51004"/>
    <cellStyle name="Обычный 14 3 2 2 2" xfId="14183"/>
    <cellStyle name="Обычный 14 3 2 2 2 2" xfId="14184"/>
    <cellStyle name="Обычный 14 3 2 2 2 2 2" xfId="51005"/>
    <cellStyle name="Обычный 14 3 2 2 2 3" xfId="14185"/>
    <cellStyle name="Обычный 14 3 2 2 2 3 2" xfId="51006"/>
    <cellStyle name="Обычный 14 3 2 2 2 4" xfId="14186"/>
    <cellStyle name="Обычный 14 3 2 2 2 4 2" xfId="51007"/>
    <cellStyle name="Обычный 14 3 2 2 2 5" xfId="14187"/>
    <cellStyle name="Обычный 14 3 2 2 2 5 2" xfId="51008"/>
    <cellStyle name="Обычный 14 3 2 2 2 6" xfId="14188"/>
    <cellStyle name="Обычный 14 3 2 2 2 6 2" xfId="51009"/>
    <cellStyle name="Обычный 14 3 2 2 2 7" xfId="14189"/>
    <cellStyle name="Обычный 14 3 2 2 2 8" xfId="51010"/>
    <cellStyle name="Обычный 14 3 2 2 3" xfId="14190"/>
    <cellStyle name="Обычный 14 3 2 2 3 2" xfId="14191"/>
    <cellStyle name="Обычный 14 3 2 2 3 2 2" xfId="51011"/>
    <cellStyle name="Обычный 14 3 2 2 3 3" xfId="51012"/>
    <cellStyle name="Обычный 14 3 2 2 4" xfId="14192"/>
    <cellStyle name="Обычный 14 3 2 2 4 2" xfId="51013"/>
    <cellStyle name="Обычный 14 3 2 2 5" xfId="14193"/>
    <cellStyle name="Обычный 14 3 2 2 5 2" xfId="51014"/>
    <cellStyle name="Обычный 14 3 2 2 6" xfId="14194"/>
    <cellStyle name="Обычный 14 3 2 2 6 2" xfId="51015"/>
    <cellStyle name="Обычный 14 3 2 2 7" xfId="14195"/>
    <cellStyle name="Обычный 14 3 2 2 7 2" xfId="51016"/>
    <cellStyle name="Обычный 14 3 2 2 8" xfId="14196"/>
    <cellStyle name="Обычный 14 3 2 2 9" xfId="14197"/>
    <cellStyle name="Обычный 14 3 2 3" xfId="14198"/>
    <cellStyle name="Обычный 14 3 2 3 10" xfId="14199"/>
    <cellStyle name="Обычный 14 3 2 3 11" xfId="14200"/>
    <cellStyle name="Обычный 14 3 2 3 12" xfId="14201"/>
    <cellStyle name="Обычный 14 3 2 3 13" xfId="14202"/>
    <cellStyle name="Обычный 14 3 2 3 14" xfId="14203"/>
    <cellStyle name="Обычный 14 3 2 3 15" xfId="51017"/>
    <cellStyle name="Обычный 14 3 2 3 2" xfId="14204"/>
    <cellStyle name="Обычный 14 3 2 3 2 2" xfId="14205"/>
    <cellStyle name="Обычный 14 3 2 3 2 2 2" xfId="51018"/>
    <cellStyle name="Обычный 14 3 2 3 2 3" xfId="14206"/>
    <cellStyle name="Обычный 14 3 2 3 2 3 2" xfId="51019"/>
    <cellStyle name="Обычный 14 3 2 3 2 4" xfId="14207"/>
    <cellStyle name="Обычный 14 3 2 3 2 4 2" xfId="51020"/>
    <cellStyle name="Обычный 14 3 2 3 2 5" xfId="14208"/>
    <cellStyle name="Обычный 14 3 2 3 2 5 2" xfId="51021"/>
    <cellStyle name="Обычный 14 3 2 3 2 6" xfId="14209"/>
    <cellStyle name="Обычный 14 3 2 3 2 6 2" xfId="51022"/>
    <cellStyle name="Обычный 14 3 2 3 2 7" xfId="14210"/>
    <cellStyle name="Обычный 14 3 2 3 2 8" xfId="51023"/>
    <cellStyle name="Обычный 14 3 2 3 3" xfId="14211"/>
    <cellStyle name="Обычный 14 3 2 3 3 2" xfId="14212"/>
    <cellStyle name="Обычный 14 3 2 3 3 2 2" xfId="51024"/>
    <cellStyle name="Обычный 14 3 2 3 3 3" xfId="51025"/>
    <cellStyle name="Обычный 14 3 2 3 4" xfId="14213"/>
    <cellStyle name="Обычный 14 3 2 3 4 2" xfId="51026"/>
    <cellStyle name="Обычный 14 3 2 3 5" xfId="14214"/>
    <cellStyle name="Обычный 14 3 2 3 5 2" xfId="51027"/>
    <cellStyle name="Обычный 14 3 2 3 6" xfId="14215"/>
    <cellStyle name="Обычный 14 3 2 3 6 2" xfId="51028"/>
    <cellStyle name="Обычный 14 3 2 3 7" xfId="14216"/>
    <cellStyle name="Обычный 14 3 2 3 7 2" xfId="51029"/>
    <cellStyle name="Обычный 14 3 2 3 8" xfId="14217"/>
    <cellStyle name="Обычный 14 3 2 3 9" xfId="14218"/>
    <cellStyle name="Обычный 14 3 2 4" xfId="14219"/>
    <cellStyle name="Обычный 14 3 2 4 2" xfId="14220"/>
    <cellStyle name="Обычный 14 3 2 4 2 2" xfId="51030"/>
    <cellStyle name="Обычный 14 3 2 4 3" xfId="14221"/>
    <cellStyle name="Обычный 14 3 2 4 3 2" xfId="51031"/>
    <cellStyle name="Обычный 14 3 2 4 4" xfId="14222"/>
    <cellStyle name="Обычный 14 3 2 4 4 2" xfId="51032"/>
    <cellStyle name="Обычный 14 3 2 4 5" xfId="14223"/>
    <cellStyle name="Обычный 14 3 2 4 5 2" xfId="51033"/>
    <cellStyle name="Обычный 14 3 2 4 6" xfId="14224"/>
    <cellStyle name="Обычный 14 3 2 4 6 2" xfId="51034"/>
    <cellStyle name="Обычный 14 3 2 4 7" xfId="14225"/>
    <cellStyle name="Обычный 14 3 2 4 8" xfId="51035"/>
    <cellStyle name="Обычный 14 3 2 5" xfId="14226"/>
    <cellStyle name="Обычный 14 3 2 5 2" xfId="14227"/>
    <cellStyle name="Обычный 14 3 2 5 2 2" xfId="51036"/>
    <cellStyle name="Обычный 14 3 2 5 3" xfId="51037"/>
    <cellStyle name="Обычный 14 3 2 6" xfId="14228"/>
    <cellStyle name="Обычный 14 3 2 6 2" xfId="51038"/>
    <cellStyle name="Обычный 14 3 2 7" xfId="14229"/>
    <cellStyle name="Обычный 14 3 2 7 2" xfId="51039"/>
    <cellStyle name="Обычный 14 3 2 8" xfId="14230"/>
    <cellStyle name="Обычный 14 3 2 8 2" xfId="51040"/>
    <cellStyle name="Обычный 14 3 2 9" xfId="14231"/>
    <cellStyle name="Обычный 14 3 2 9 2" xfId="51041"/>
    <cellStyle name="Обычный 14 3 20" xfId="51042"/>
    <cellStyle name="Обычный 14 3 3" xfId="14232"/>
    <cellStyle name="Обычный 14 3 3 10" xfId="14233"/>
    <cellStyle name="Обычный 14 3 3 11" xfId="14234"/>
    <cellStyle name="Обычный 14 3 3 12" xfId="14235"/>
    <cellStyle name="Обычный 14 3 3 13" xfId="14236"/>
    <cellStyle name="Обычный 14 3 3 14" xfId="14237"/>
    <cellStyle name="Обычный 14 3 3 15" xfId="14238"/>
    <cellStyle name="Обычный 14 3 3 16" xfId="14239"/>
    <cellStyle name="Обычный 14 3 3 17" xfId="14240"/>
    <cellStyle name="Обычный 14 3 3 18" xfId="51043"/>
    <cellStyle name="Обычный 14 3 3 2" xfId="14241"/>
    <cellStyle name="Обычный 14 3 3 2 10" xfId="14242"/>
    <cellStyle name="Обычный 14 3 3 2 11" xfId="14243"/>
    <cellStyle name="Обычный 14 3 3 2 12" xfId="14244"/>
    <cellStyle name="Обычный 14 3 3 2 13" xfId="14245"/>
    <cellStyle name="Обычный 14 3 3 2 14" xfId="14246"/>
    <cellStyle name="Обычный 14 3 3 2 15" xfId="14247"/>
    <cellStyle name="Обычный 14 3 3 2 16" xfId="51044"/>
    <cellStyle name="Обычный 14 3 3 2 2" xfId="14248"/>
    <cellStyle name="Обычный 14 3 3 2 2 2" xfId="14249"/>
    <cellStyle name="Обычный 14 3 3 2 2 2 2" xfId="51045"/>
    <cellStyle name="Обычный 14 3 3 2 2 3" xfId="14250"/>
    <cellStyle name="Обычный 14 3 3 2 2 3 2" xfId="51046"/>
    <cellStyle name="Обычный 14 3 3 2 2 4" xfId="14251"/>
    <cellStyle name="Обычный 14 3 3 2 2 4 2" xfId="51047"/>
    <cellStyle name="Обычный 14 3 3 2 2 5" xfId="14252"/>
    <cellStyle name="Обычный 14 3 3 2 2 5 2" xfId="51048"/>
    <cellStyle name="Обычный 14 3 3 2 2 6" xfId="14253"/>
    <cellStyle name="Обычный 14 3 3 2 2 6 2" xfId="51049"/>
    <cellStyle name="Обычный 14 3 3 2 2 7" xfId="14254"/>
    <cellStyle name="Обычный 14 3 3 2 2 8" xfId="51050"/>
    <cellStyle name="Обычный 14 3 3 2 3" xfId="14255"/>
    <cellStyle name="Обычный 14 3 3 2 3 2" xfId="14256"/>
    <cellStyle name="Обычный 14 3 3 2 3 2 2" xfId="51051"/>
    <cellStyle name="Обычный 14 3 3 2 3 3" xfId="51052"/>
    <cellStyle name="Обычный 14 3 3 2 4" xfId="14257"/>
    <cellStyle name="Обычный 14 3 3 2 4 2" xfId="51053"/>
    <cellStyle name="Обычный 14 3 3 2 5" xfId="14258"/>
    <cellStyle name="Обычный 14 3 3 2 5 2" xfId="51054"/>
    <cellStyle name="Обычный 14 3 3 2 6" xfId="14259"/>
    <cellStyle name="Обычный 14 3 3 2 6 2" xfId="51055"/>
    <cellStyle name="Обычный 14 3 3 2 7" xfId="14260"/>
    <cellStyle name="Обычный 14 3 3 2 7 2" xfId="51056"/>
    <cellStyle name="Обычный 14 3 3 2 8" xfId="14261"/>
    <cellStyle name="Обычный 14 3 3 2 9" xfId="14262"/>
    <cellStyle name="Обычный 14 3 3 3" xfId="14263"/>
    <cellStyle name="Обычный 14 3 3 3 10" xfId="14264"/>
    <cellStyle name="Обычный 14 3 3 3 11" xfId="14265"/>
    <cellStyle name="Обычный 14 3 3 3 12" xfId="14266"/>
    <cellStyle name="Обычный 14 3 3 3 13" xfId="14267"/>
    <cellStyle name="Обычный 14 3 3 3 14" xfId="14268"/>
    <cellStyle name="Обычный 14 3 3 3 15" xfId="51057"/>
    <cellStyle name="Обычный 14 3 3 3 2" xfId="14269"/>
    <cellStyle name="Обычный 14 3 3 3 2 2" xfId="14270"/>
    <cellStyle name="Обычный 14 3 3 3 2 2 2" xfId="51058"/>
    <cellStyle name="Обычный 14 3 3 3 2 3" xfId="14271"/>
    <cellStyle name="Обычный 14 3 3 3 2 3 2" xfId="51059"/>
    <cellStyle name="Обычный 14 3 3 3 2 4" xfId="14272"/>
    <cellStyle name="Обычный 14 3 3 3 2 4 2" xfId="51060"/>
    <cellStyle name="Обычный 14 3 3 3 2 5" xfId="14273"/>
    <cellStyle name="Обычный 14 3 3 3 2 5 2" xfId="51061"/>
    <cellStyle name="Обычный 14 3 3 3 2 6" xfId="14274"/>
    <cellStyle name="Обычный 14 3 3 3 2 6 2" xfId="51062"/>
    <cellStyle name="Обычный 14 3 3 3 2 7" xfId="14275"/>
    <cellStyle name="Обычный 14 3 3 3 2 8" xfId="51063"/>
    <cellStyle name="Обычный 14 3 3 3 3" xfId="14276"/>
    <cellStyle name="Обычный 14 3 3 3 3 2" xfId="14277"/>
    <cellStyle name="Обычный 14 3 3 3 3 2 2" xfId="51064"/>
    <cellStyle name="Обычный 14 3 3 3 3 3" xfId="51065"/>
    <cellStyle name="Обычный 14 3 3 3 4" xfId="14278"/>
    <cellStyle name="Обычный 14 3 3 3 4 2" xfId="51066"/>
    <cellStyle name="Обычный 14 3 3 3 5" xfId="14279"/>
    <cellStyle name="Обычный 14 3 3 3 5 2" xfId="51067"/>
    <cellStyle name="Обычный 14 3 3 3 6" xfId="14280"/>
    <cellStyle name="Обычный 14 3 3 3 6 2" xfId="51068"/>
    <cellStyle name="Обычный 14 3 3 3 7" xfId="14281"/>
    <cellStyle name="Обычный 14 3 3 3 7 2" xfId="51069"/>
    <cellStyle name="Обычный 14 3 3 3 8" xfId="14282"/>
    <cellStyle name="Обычный 14 3 3 3 9" xfId="14283"/>
    <cellStyle name="Обычный 14 3 3 4" xfId="14284"/>
    <cellStyle name="Обычный 14 3 3 4 2" xfId="14285"/>
    <cellStyle name="Обычный 14 3 3 4 2 2" xfId="51070"/>
    <cellStyle name="Обычный 14 3 3 4 3" xfId="14286"/>
    <cellStyle name="Обычный 14 3 3 4 3 2" xfId="51071"/>
    <cellStyle name="Обычный 14 3 3 4 4" xfId="14287"/>
    <cellStyle name="Обычный 14 3 3 4 4 2" xfId="51072"/>
    <cellStyle name="Обычный 14 3 3 4 5" xfId="14288"/>
    <cellStyle name="Обычный 14 3 3 4 5 2" xfId="51073"/>
    <cellStyle name="Обычный 14 3 3 4 6" xfId="14289"/>
    <cellStyle name="Обычный 14 3 3 4 6 2" xfId="51074"/>
    <cellStyle name="Обычный 14 3 3 4 7" xfId="14290"/>
    <cellStyle name="Обычный 14 3 3 4 8" xfId="51075"/>
    <cellStyle name="Обычный 14 3 3 5" xfId="14291"/>
    <cellStyle name="Обычный 14 3 3 5 2" xfId="14292"/>
    <cellStyle name="Обычный 14 3 3 5 2 2" xfId="51076"/>
    <cellStyle name="Обычный 14 3 3 5 3" xfId="51077"/>
    <cellStyle name="Обычный 14 3 3 6" xfId="14293"/>
    <cellStyle name="Обычный 14 3 3 6 2" xfId="51078"/>
    <cellStyle name="Обычный 14 3 3 7" xfId="14294"/>
    <cellStyle name="Обычный 14 3 3 7 2" xfId="51079"/>
    <cellStyle name="Обычный 14 3 3 8" xfId="14295"/>
    <cellStyle name="Обычный 14 3 3 8 2" xfId="51080"/>
    <cellStyle name="Обычный 14 3 3 9" xfId="14296"/>
    <cellStyle name="Обычный 14 3 3 9 2" xfId="51081"/>
    <cellStyle name="Обычный 14 3 4" xfId="14297"/>
    <cellStyle name="Обычный 14 3 4 10" xfId="14298"/>
    <cellStyle name="Обычный 14 3 4 11" xfId="14299"/>
    <cellStyle name="Обычный 14 3 4 12" xfId="14300"/>
    <cellStyle name="Обычный 14 3 4 13" xfId="14301"/>
    <cellStyle name="Обычный 14 3 4 14" xfId="14302"/>
    <cellStyle name="Обычный 14 3 4 15" xfId="14303"/>
    <cellStyle name="Обычный 14 3 4 16" xfId="51082"/>
    <cellStyle name="Обычный 14 3 4 2" xfId="14304"/>
    <cellStyle name="Обычный 14 3 4 2 2" xfId="14305"/>
    <cellStyle name="Обычный 14 3 4 2 2 2" xfId="51083"/>
    <cellStyle name="Обычный 14 3 4 2 3" xfId="14306"/>
    <cellStyle name="Обычный 14 3 4 2 3 2" xfId="51084"/>
    <cellStyle name="Обычный 14 3 4 2 4" xfId="14307"/>
    <cellStyle name="Обычный 14 3 4 2 4 2" xfId="51085"/>
    <cellStyle name="Обычный 14 3 4 2 5" xfId="14308"/>
    <cellStyle name="Обычный 14 3 4 2 5 2" xfId="51086"/>
    <cellStyle name="Обычный 14 3 4 2 6" xfId="14309"/>
    <cellStyle name="Обычный 14 3 4 2 6 2" xfId="51087"/>
    <cellStyle name="Обычный 14 3 4 2 7" xfId="14310"/>
    <cellStyle name="Обычный 14 3 4 2 8" xfId="51088"/>
    <cellStyle name="Обычный 14 3 4 3" xfId="14311"/>
    <cellStyle name="Обычный 14 3 4 3 2" xfId="14312"/>
    <cellStyle name="Обычный 14 3 4 3 2 2" xfId="51089"/>
    <cellStyle name="Обычный 14 3 4 3 3" xfId="51090"/>
    <cellStyle name="Обычный 14 3 4 4" xfId="14313"/>
    <cellStyle name="Обычный 14 3 4 4 2" xfId="51091"/>
    <cellStyle name="Обычный 14 3 4 5" xfId="14314"/>
    <cellStyle name="Обычный 14 3 4 5 2" xfId="51092"/>
    <cellStyle name="Обычный 14 3 4 6" xfId="14315"/>
    <cellStyle name="Обычный 14 3 4 6 2" xfId="51093"/>
    <cellStyle name="Обычный 14 3 4 7" xfId="14316"/>
    <cellStyle name="Обычный 14 3 4 7 2" xfId="51094"/>
    <cellStyle name="Обычный 14 3 4 8" xfId="14317"/>
    <cellStyle name="Обычный 14 3 4 9" xfId="14318"/>
    <cellStyle name="Обычный 14 3 5" xfId="14319"/>
    <cellStyle name="Обычный 14 3 5 10" xfId="14320"/>
    <cellStyle name="Обычный 14 3 5 11" xfId="14321"/>
    <cellStyle name="Обычный 14 3 5 12" xfId="14322"/>
    <cellStyle name="Обычный 14 3 5 13" xfId="14323"/>
    <cellStyle name="Обычный 14 3 5 14" xfId="14324"/>
    <cellStyle name="Обычный 14 3 5 15" xfId="51095"/>
    <cellStyle name="Обычный 14 3 5 2" xfId="14325"/>
    <cellStyle name="Обычный 14 3 5 2 2" xfId="14326"/>
    <cellStyle name="Обычный 14 3 5 2 2 2" xfId="51096"/>
    <cellStyle name="Обычный 14 3 5 2 3" xfId="14327"/>
    <cellStyle name="Обычный 14 3 5 2 3 2" xfId="51097"/>
    <cellStyle name="Обычный 14 3 5 2 4" xfId="14328"/>
    <cellStyle name="Обычный 14 3 5 2 4 2" xfId="51098"/>
    <cellStyle name="Обычный 14 3 5 2 5" xfId="14329"/>
    <cellStyle name="Обычный 14 3 5 2 5 2" xfId="51099"/>
    <cellStyle name="Обычный 14 3 5 2 6" xfId="14330"/>
    <cellStyle name="Обычный 14 3 5 2 6 2" xfId="51100"/>
    <cellStyle name="Обычный 14 3 5 2 7" xfId="14331"/>
    <cellStyle name="Обычный 14 3 5 2 8" xfId="51101"/>
    <cellStyle name="Обычный 14 3 5 3" xfId="14332"/>
    <cellStyle name="Обычный 14 3 5 3 2" xfId="14333"/>
    <cellStyle name="Обычный 14 3 5 3 2 2" xfId="51102"/>
    <cellStyle name="Обычный 14 3 5 3 3" xfId="51103"/>
    <cellStyle name="Обычный 14 3 5 4" xfId="14334"/>
    <cellStyle name="Обычный 14 3 5 4 2" xfId="51104"/>
    <cellStyle name="Обычный 14 3 5 5" xfId="14335"/>
    <cellStyle name="Обычный 14 3 5 5 2" xfId="51105"/>
    <cellStyle name="Обычный 14 3 5 6" xfId="14336"/>
    <cellStyle name="Обычный 14 3 5 6 2" xfId="51106"/>
    <cellStyle name="Обычный 14 3 5 7" xfId="14337"/>
    <cellStyle name="Обычный 14 3 5 7 2" xfId="51107"/>
    <cellStyle name="Обычный 14 3 5 8" xfId="14338"/>
    <cellStyle name="Обычный 14 3 5 9" xfId="14339"/>
    <cellStyle name="Обычный 14 3 6" xfId="14340"/>
    <cellStyle name="Обычный 14 3 6 2" xfId="14341"/>
    <cellStyle name="Обычный 14 3 6 2 2" xfId="51108"/>
    <cellStyle name="Обычный 14 3 6 3" xfId="14342"/>
    <cellStyle name="Обычный 14 3 6 3 2" xfId="51109"/>
    <cellStyle name="Обычный 14 3 6 4" xfId="14343"/>
    <cellStyle name="Обычный 14 3 6 4 2" xfId="51110"/>
    <cellStyle name="Обычный 14 3 6 5" xfId="14344"/>
    <cellStyle name="Обычный 14 3 6 5 2" xfId="51111"/>
    <cellStyle name="Обычный 14 3 6 6" xfId="14345"/>
    <cellStyle name="Обычный 14 3 6 6 2" xfId="51112"/>
    <cellStyle name="Обычный 14 3 6 7" xfId="14346"/>
    <cellStyle name="Обычный 14 3 6 8" xfId="51113"/>
    <cellStyle name="Обычный 14 3 7" xfId="14347"/>
    <cellStyle name="Обычный 14 3 7 2" xfId="14348"/>
    <cellStyle name="Обычный 14 3 7 2 2" xfId="51114"/>
    <cellStyle name="Обычный 14 3 7 3" xfId="51115"/>
    <cellStyle name="Обычный 14 3 8" xfId="14349"/>
    <cellStyle name="Обычный 14 3 9" xfId="14350"/>
    <cellStyle name="Обычный 14 3 9 2" xfId="51116"/>
    <cellStyle name="Обычный 14 4" xfId="14351"/>
    <cellStyle name="Обычный 14 4 10" xfId="14352"/>
    <cellStyle name="Обычный 14 4 10 2" xfId="51117"/>
    <cellStyle name="Обычный 14 4 11" xfId="14353"/>
    <cellStyle name="Обычный 14 4 11 2" xfId="51118"/>
    <cellStyle name="Обычный 14 4 12" xfId="14354"/>
    <cellStyle name="Обычный 14 4 13" xfId="14355"/>
    <cellStyle name="Обычный 14 4 14" xfId="14356"/>
    <cellStyle name="Обычный 14 4 15" xfId="14357"/>
    <cellStyle name="Обычный 14 4 16" xfId="14358"/>
    <cellStyle name="Обычный 14 4 17" xfId="14359"/>
    <cellStyle name="Обычный 14 4 18" xfId="14360"/>
    <cellStyle name="Обычный 14 4 19" xfId="14361"/>
    <cellStyle name="Обычный 14 4 2" xfId="14362"/>
    <cellStyle name="Обычный 14 4 2 10" xfId="14363"/>
    <cellStyle name="Обычный 14 4 2 11" xfId="14364"/>
    <cellStyle name="Обычный 14 4 2 12" xfId="14365"/>
    <cellStyle name="Обычный 14 4 2 13" xfId="14366"/>
    <cellStyle name="Обычный 14 4 2 14" xfId="14367"/>
    <cellStyle name="Обычный 14 4 2 15" xfId="14368"/>
    <cellStyle name="Обычный 14 4 2 16" xfId="14369"/>
    <cellStyle name="Обычный 14 4 2 17" xfId="14370"/>
    <cellStyle name="Обычный 14 4 2 18" xfId="51119"/>
    <cellStyle name="Обычный 14 4 2 2" xfId="14371"/>
    <cellStyle name="Обычный 14 4 2 2 10" xfId="14372"/>
    <cellStyle name="Обычный 14 4 2 2 11" xfId="14373"/>
    <cellStyle name="Обычный 14 4 2 2 12" xfId="14374"/>
    <cellStyle name="Обычный 14 4 2 2 13" xfId="14375"/>
    <cellStyle name="Обычный 14 4 2 2 14" xfId="14376"/>
    <cellStyle name="Обычный 14 4 2 2 15" xfId="14377"/>
    <cellStyle name="Обычный 14 4 2 2 16" xfId="51120"/>
    <cellStyle name="Обычный 14 4 2 2 2" xfId="14378"/>
    <cellStyle name="Обычный 14 4 2 2 2 2" xfId="14379"/>
    <cellStyle name="Обычный 14 4 2 2 2 2 2" xfId="51121"/>
    <cellStyle name="Обычный 14 4 2 2 2 3" xfId="14380"/>
    <cellStyle name="Обычный 14 4 2 2 2 3 2" xfId="51122"/>
    <cellStyle name="Обычный 14 4 2 2 2 4" xfId="14381"/>
    <cellStyle name="Обычный 14 4 2 2 2 4 2" xfId="51123"/>
    <cellStyle name="Обычный 14 4 2 2 2 5" xfId="14382"/>
    <cellStyle name="Обычный 14 4 2 2 2 5 2" xfId="51124"/>
    <cellStyle name="Обычный 14 4 2 2 2 6" xfId="14383"/>
    <cellStyle name="Обычный 14 4 2 2 2 6 2" xfId="51125"/>
    <cellStyle name="Обычный 14 4 2 2 2 7" xfId="14384"/>
    <cellStyle name="Обычный 14 4 2 2 2 8" xfId="51126"/>
    <cellStyle name="Обычный 14 4 2 2 3" xfId="14385"/>
    <cellStyle name="Обычный 14 4 2 2 3 2" xfId="14386"/>
    <cellStyle name="Обычный 14 4 2 2 3 2 2" xfId="51127"/>
    <cellStyle name="Обычный 14 4 2 2 3 3" xfId="51128"/>
    <cellStyle name="Обычный 14 4 2 2 4" xfId="14387"/>
    <cellStyle name="Обычный 14 4 2 2 4 2" xfId="51129"/>
    <cellStyle name="Обычный 14 4 2 2 5" xfId="14388"/>
    <cellStyle name="Обычный 14 4 2 2 5 2" xfId="51130"/>
    <cellStyle name="Обычный 14 4 2 2 6" xfId="14389"/>
    <cellStyle name="Обычный 14 4 2 2 6 2" xfId="51131"/>
    <cellStyle name="Обычный 14 4 2 2 7" xfId="14390"/>
    <cellStyle name="Обычный 14 4 2 2 7 2" xfId="51132"/>
    <cellStyle name="Обычный 14 4 2 2 8" xfId="14391"/>
    <cellStyle name="Обычный 14 4 2 2 9" xfId="14392"/>
    <cellStyle name="Обычный 14 4 2 3" xfId="14393"/>
    <cellStyle name="Обычный 14 4 2 3 10" xfId="14394"/>
    <cellStyle name="Обычный 14 4 2 3 11" xfId="14395"/>
    <cellStyle name="Обычный 14 4 2 3 12" xfId="14396"/>
    <cellStyle name="Обычный 14 4 2 3 13" xfId="14397"/>
    <cellStyle name="Обычный 14 4 2 3 14" xfId="14398"/>
    <cellStyle name="Обычный 14 4 2 3 15" xfId="51133"/>
    <cellStyle name="Обычный 14 4 2 3 2" xfId="14399"/>
    <cellStyle name="Обычный 14 4 2 3 2 2" xfId="14400"/>
    <cellStyle name="Обычный 14 4 2 3 2 2 2" xfId="51134"/>
    <cellStyle name="Обычный 14 4 2 3 2 3" xfId="14401"/>
    <cellStyle name="Обычный 14 4 2 3 2 3 2" xfId="51135"/>
    <cellStyle name="Обычный 14 4 2 3 2 4" xfId="14402"/>
    <cellStyle name="Обычный 14 4 2 3 2 4 2" xfId="51136"/>
    <cellStyle name="Обычный 14 4 2 3 2 5" xfId="14403"/>
    <cellStyle name="Обычный 14 4 2 3 2 5 2" xfId="51137"/>
    <cellStyle name="Обычный 14 4 2 3 2 6" xfId="14404"/>
    <cellStyle name="Обычный 14 4 2 3 2 6 2" xfId="51138"/>
    <cellStyle name="Обычный 14 4 2 3 2 7" xfId="14405"/>
    <cellStyle name="Обычный 14 4 2 3 2 8" xfId="51139"/>
    <cellStyle name="Обычный 14 4 2 3 3" xfId="14406"/>
    <cellStyle name="Обычный 14 4 2 3 3 2" xfId="14407"/>
    <cellStyle name="Обычный 14 4 2 3 3 2 2" xfId="51140"/>
    <cellStyle name="Обычный 14 4 2 3 3 3" xfId="51141"/>
    <cellStyle name="Обычный 14 4 2 3 4" xfId="14408"/>
    <cellStyle name="Обычный 14 4 2 3 4 2" xfId="51142"/>
    <cellStyle name="Обычный 14 4 2 3 5" xfId="14409"/>
    <cellStyle name="Обычный 14 4 2 3 5 2" xfId="51143"/>
    <cellStyle name="Обычный 14 4 2 3 6" xfId="14410"/>
    <cellStyle name="Обычный 14 4 2 3 6 2" xfId="51144"/>
    <cellStyle name="Обычный 14 4 2 3 7" xfId="14411"/>
    <cellStyle name="Обычный 14 4 2 3 7 2" xfId="51145"/>
    <cellStyle name="Обычный 14 4 2 3 8" xfId="14412"/>
    <cellStyle name="Обычный 14 4 2 3 9" xfId="14413"/>
    <cellStyle name="Обычный 14 4 2 4" xfId="14414"/>
    <cellStyle name="Обычный 14 4 2 4 2" xfId="14415"/>
    <cellStyle name="Обычный 14 4 2 4 2 2" xfId="51146"/>
    <cellStyle name="Обычный 14 4 2 4 3" xfId="14416"/>
    <cellStyle name="Обычный 14 4 2 4 3 2" xfId="51147"/>
    <cellStyle name="Обычный 14 4 2 4 4" xfId="14417"/>
    <cellStyle name="Обычный 14 4 2 4 4 2" xfId="51148"/>
    <cellStyle name="Обычный 14 4 2 4 5" xfId="14418"/>
    <cellStyle name="Обычный 14 4 2 4 5 2" xfId="51149"/>
    <cellStyle name="Обычный 14 4 2 4 6" xfId="14419"/>
    <cellStyle name="Обычный 14 4 2 4 6 2" xfId="51150"/>
    <cellStyle name="Обычный 14 4 2 4 7" xfId="14420"/>
    <cellStyle name="Обычный 14 4 2 4 8" xfId="51151"/>
    <cellStyle name="Обычный 14 4 2 5" xfId="14421"/>
    <cellStyle name="Обычный 14 4 2 5 2" xfId="14422"/>
    <cellStyle name="Обычный 14 4 2 5 2 2" xfId="51152"/>
    <cellStyle name="Обычный 14 4 2 5 3" xfId="51153"/>
    <cellStyle name="Обычный 14 4 2 6" xfId="14423"/>
    <cellStyle name="Обычный 14 4 2 6 2" xfId="51154"/>
    <cellStyle name="Обычный 14 4 2 7" xfId="14424"/>
    <cellStyle name="Обычный 14 4 2 7 2" xfId="51155"/>
    <cellStyle name="Обычный 14 4 2 8" xfId="14425"/>
    <cellStyle name="Обычный 14 4 2 8 2" xfId="51156"/>
    <cellStyle name="Обычный 14 4 2 9" xfId="14426"/>
    <cellStyle name="Обычный 14 4 2 9 2" xfId="51157"/>
    <cellStyle name="Обычный 14 4 20" xfId="51158"/>
    <cellStyle name="Обычный 14 4 3" xfId="14427"/>
    <cellStyle name="Обычный 14 4 3 10" xfId="14428"/>
    <cellStyle name="Обычный 14 4 3 11" xfId="14429"/>
    <cellStyle name="Обычный 14 4 3 12" xfId="14430"/>
    <cellStyle name="Обычный 14 4 3 13" xfId="14431"/>
    <cellStyle name="Обычный 14 4 3 14" xfId="14432"/>
    <cellStyle name="Обычный 14 4 3 15" xfId="14433"/>
    <cellStyle name="Обычный 14 4 3 16" xfId="14434"/>
    <cellStyle name="Обычный 14 4 3 17" xfId="14435"/>
    <cellStyle name="Обычный 14 4 3 18" xfId="51159"/>
    <cellStyle name="Обычный 14 4 3 2" xfId="14436"/>
    <cellStyle name="Обычный 14 4 3 2 10" xfId="14437"/>
    <cellStyle name="Обычный 14 4 3 2 11" xfId="14438"/>
    <cellStyle name="Обычный 14 4 3 2 12" xfId="14439"/>
    <cellStyle name="Обычный 14 4 3 2 13" xfId="14440"/>
    <cellStyle name="Обычный 14 4 3 2 14" xfId="14441"/>
    <cellStyle name="Обычный 14 4 3 2 15" xfId="14442"/>
    <cellStyle name="Обычный 14 4 3 2 16" xfId="51160"/>
    <cellStyle name="Обычный 14 4 3 2 2" xfId="14443"/>
    <cellStyle name="Обычный 14 4 3 2 2 2" xfId="14444"/>
    <cellStyle name="Обычный 14 4 3 2 2 2 2" xfId="51161"/>
    <cellStyle name="Обычный 14 4 3 2 2 3" xfId="14445"/>
    <cellStyle name="Обычный 14 4 3 2 2 3 2" xfId="51162"/>
    <cellStyle name="Обычный 14 4 3 2 2 4" xfId="14446"/>
    <cellStyle name="Обычный 14 4 3 2 2 4 2" xfId="51163"/>
    <cellStyle name="Обычный 14 4 3 2 2 5" xfId="14447"/>
    <cellStyle name="Обычный 14 4 3 2 2 5 2" xfId="51164"/>
    <cellStyle name="Обычный 14 4 3 2 2 6" xfId="14448"/>
    <cellStyle name="Обычный 14 4 3 2 2 6 2" xfId="51165"/>
    <cellStyle name="Обычный 14 4 3 2 2 7" xfId="14449"/>
    <cellStyle name="Обычный 14 4 3 2 2 8" xfId="51166"/>
    <cellStyle name="Обычный 14 4 3 2 3" xfId="14450"/>
    <cellStyle name="Обычный 14 4 3 2 3 2" xfId="14451"/>
    <cellStyle name="Обычный 14 4 3 2 3 2 2" xfId="51167"/>
    <cellStyle name="Обычный 14 4 3 2 3 3" xfId="51168"/>
    <cellStyle name="Обычный 14 4 3 2 4" xfId="14452"/>
    <cellStyle name="Обычный 14 4 3 2 4 2" xfId="51169"/>
    <cellStyle name="Обычный 14 4 3 2 5" xfId="14453"/>
    <cellStyle name="Обычный 14 4 3 2 5 2" xfId="51170"/>
    <cellStyle name="Обычный 14 4 3 2 6" xfId="14454"/>
    <cellStyle name="Обычный 14 4 3 2 6 2" xfId="51171"/>
    <cellStyle name="Обычный 14 4 3 2 7" xfId="14455"/>
    <cellStyle name="Обычный 14 4 3 2 7 2" xfId="51172"/>
    <cellStyle name="Обычный 14 4 3 2 8" xfId="14456"/>
    <cellStyle name="Обычный 14 4 3 2 9" xfId="14457"/>
    <cellStyle name="Обычный 14 4 3 3" xfId="14458"/>
    <cellStyle name="Обычный 14 4 3 3 10" xfId="14459"/>
    <cellStyle name="Обычный 14 4 3 3 11" xfId="14460"/>
    <cellStyle name="Обычный 14 4 3 3 12" xfId="14461"/>
    <cellStyle name="Обычный 14 4 3 3 13" xfId="14462"/>
    <cellStyle name="Обычный 14 4 3 3 14" xfId="14463"/>
    <cellStyle name="Обычный 14 4 3 3 15" xfId="51173"/>
    <cellStyle name="Обычный 14 4 3 3 2" xfId="14464"/>
    <cellStyle name="Обычный 14 4 3 3 2 2" xfId="14465"/>
    <cellStyle name="Обычный 14 4 3 3 2 2 2" xfId="51174"/>
    <cellStyle name="Обычный 14 4 3 3 2 3" xfId="14466"/>
    <cellStyle name="Обычный 14 4 3 3 2 3 2" xfId="51175"/>
    <cellStyle name="Обычный 14 4 3 3 2 4" xfId="14467"/>
    <cellStyle name="Обычный 14 4 3 3 2 4 2" xfId="51176"/>
    <cellStyle name="Обычный 14 4 3 3 2 5" xfId="14468"/>
    <cellStyle name="Обычный 14 4 3 3 2 5 2" xfId="51177"/>
    <cellStyle name="Обычный 14 4 3 3 2 6" xfId="14469"/>
    <cellStyle name="Обычный 14 4 3 3 2 6 2" xfId="51178"/>
    <cellStyle name="Обычный 14 4 3 3 2 7" xfId="14470"/>
    <cellStyle name="Обычный 14 4 3 3 2 8" xfId="51179"/>
    <cellStyle name="Обычный 14 4 3 3 3" xfId="14471"/>
    <cellStyle name="Обычный 14 4 3 3 3 2" xfId="14472"/>
    <cellStyle name="Обычный 14 4 3 3 3 2 2" xfId="51180"/>
    <cellStyle name="Обычный 14 4 3 3 3 3" xfId="51181"/>
    <cellStyle name="Обычный 14 4 3 3 4" xfId="14473"/>
    <cellStyle name="Обычный 14 4 3 3 4 2" xfId="51182"/>
    <cellStyle name="Обычный 14 4 3 3 5" xfId="14474"/>
    <cellStyle name="Обычный 14 4 3 3 5 2" xfId="51183"/>
    <cellStyle name="Обычный 14 4 3 3 6" xfId="14475"/>
    <cellStyle name="Обычный 14 4 3 3 6 2" xfId="51184"/>
    <cellStyle name="Обычный 14 4 3 3 7" xfId="14476"/>
    <cellStyle name="Обычный 14 4 3 3 7 2" xfId="51185"/>
    <cellStyle name="Обычный 14 4 3 3 8" xfId="14477"/>
    <cellStyle name="Обычный 14 4 3 3 9" xfId="14478"/>
    <cellStyle name="Обычный 14 4 3 4" xfId="14479"/>
    <cellStyle name="Обычный 14 4 3 4 2" xfId="14480"/>
    <cellStyle name="Обычный 14 4 3 4 2 2" xfId="51186"/>
    <cellStyle name="Обычный 14 4 3 4 3" xfId="14481"/>
    <cellStyle name="Обычный 14 4 3 4 3 2" xfId="51187"/>
    <cellStyle name="Обычный 14 4 3 4 4" xfId="14482"/>
    <cellStyle name="Обычный 14 4 3 4 4 2" xfId="51188"/>
    <cellStyle name="Обычный 14 4 3 4 5" xfId="14483"/>
    <cellStyle name="Обычный 14 4 3 4 5 2" xfId="51189"/>
    <cellStyle name="Обычный 14 4 3 4 6" xfId="14484"/>
    <cellStyle name="Обычный 14 4 3 4 6 2" xfId="51190"/>
    <cellStyle name="Обычный 14 4 3 4 7" xfId="14485"/>
    <cellStyle name="Обычный 14 4 3 4 8" xfId="51191"/>
    <cellStyle name="Обычный 14 4 3 5" xfId="14486"/>
    <cellStyle name="Обычный 14 4 3 5 2" xfId="14487"/>
    <cellStyle name="Обычный 14 4 3 5 2 2" xfId="51192"/>
    <cellStyle name="Обычный 14 4 3 5 3" xfId="51193"/>
    <cellStyle name="Обычный 14 4 3 6" xfId="14488"/>
    <cellStyle name="Обычный 14 4 3 6 2" xfId="51194"/>
    <cellStyle name="Обычный 14 4 3 7" xfId="14489"/>
    <cellStyle name="Обычный 14 4 3 7 2" xfId="51195"/>
    <cellStyle name="Обычный 14 4 3 8" xfId="14490"/>
    <cellStyle name="Обычный 14 4 3 8 2" xfId="51196"/>
    <cellStyle name="Обычный 14 4 3 9" xfId="14491"/>
    <cellStyle name="Обычный 14 4 3 9 2" xfId="51197"/>
    <cellStyle name="Обычный 14 4 4" xfId="14492"/>
    <cellStyle name="Обычный 14 4 4 10" xfId="14493"/>
    <cellStyle name="Обычный 14 4 4 11" xfId="14494"/>
    <cellStyle name="Обычный 14 4 4 12" xfId="14495"/>
    <cellStyle name="Обычный 14 4 4 13" xfId="14496"/>
    <cellStyle name="Обычный 14 4 4 14" xfId="14497"/>
    <cellStyle name="Обычный 14 4 4 15" xfId="14498"/>
    <cellStyle name="Обычный 14 4 4 16" xfId="51198"/>
    <cellStyle name="Обычный 14 4 4 2" xfId="14499"/>
    <cellStyle name="Обычный 14 4 4 2 2" xfId="14500"/>
    <cellStyle name="Обычный 14 4 4 2 2 2" xfId="51199"/>
    <cellStyle name="Обычный 14 4 4 2 3" xfId="14501"/>
    <cellStyle name="Обычный 14 4 4 2 3 2" xfId="51200"/>
    <cellStyle name="Обычный 14 4 4 2 4" xfId="14502"/>
    <cellStyle name="Обычный 14 4 4 2 4 2" xfId="51201"/>
    <cellStyle name="Обычный 14 4 4 2 5" xfId="14503"/>
    <cellStyle name="Обычный 14 4 4 2 5 2" xfId="51202"/>
    <cellStyle name="Обычный 14 4 4 2 6" xfId="14504"/>
    <cellStyle name="Обычный 14 4 4 2 6 2" xfId="51203"/>
    <cellStyle name="Обычный 14 4 4 2 7" xfId="14505"/>
    <cellStyle name="Обычный 14 4 4 2 8" xfId="51204"/>
    <cellStyle name="Обычный 14 4 4 3" xfId="14506"/>
    <cellStyle name="Обычный 14 4 4 3 2" xfId="14507"/>
    <cellStyle name="Обычный 14 4 4 3 2 2" xfId="51205"/>
    <cellStyle name="Обычный 14 4 4 3 3" xfId="51206"/>
    <cellStyle name="Обычный 14 4 4 4" xfId="14508"/>
    <cellStyle name="Обычный 14 4 4 4 2" xfId="51207"/>
    <cellStyle name="Обычный 14 4 4 5" xfId="14509"/>
    <cellStyle name="Обычный 14 4 4 5 2" xfId="51208"/>
    <cellStyle name="Обычный 14 4 4 6" xfId="14510"/>
    <cellStyle name="Обычный 14 4 4 6 2" xfId="51209"/>
    <cellStyle name="Обычный 14 4 4 7" xfId="14511"/>
    <cellStyle name="Обычный 14 4 4 7 2" xfId="51210"/>
    <cellStyle name="Обычный 14 4 4 8" xfId="14512"/>
    <cellStyle name="Обычный 14 4 4 9" xfId="14513"/>
    <cellStyle name="Обычный 14 4 5" xfId="14514"/>
    <cellStyle name="Обычный 14 4 5 10" xfId="14515"/>
    <cellStyle name="Обычный 14 4 5 11" xfId="14516"/>
    <cellStyle name="Обычный 14 4 5 12" xfId="14517"/>
    <cellStyle name="Обычный 14 4 5 13" xfId="14518"/>
    <cellStyle name="Обычный 14 4 5 14" xfId="14519"/>
    <cellStyle name="Обычный 14 4 5 15" xfId="51211"/>
    <cellStyle name="Обычный 14 4 5 2" xfId="14520"/>
    <cellStyle name="Обычный 14 4 5 2 2" xfId="14521"/>
    <cellStyle name="Обычный 14 4 5 2 2 2" xfId="51212"/>
    <cellStyle name="Обычный 14 4 5 2 3" xfId="14522"/>
    <cellStyle name="Обычный 14 4 5 2 3 2" xfId="51213"/>
    <cellStyle name="Обычный 14 4 5 2 4" xfId="14523"/>
    <cellStyle name="Обычный 14 4 5 2 4 2" xfId="51214"/>
    <cellStyle name="Обычный 14 4 5 2 5" xfId="14524"/>
    <cellStyle name="Обычный 14 4 5 2 5 2" xfId="51215"/>
    <cellStyle name="Обычный 14 4 5 2 6" xfId="14525"/>
    <cellStyle name="Обычный 14 4 5 2 6 2" xfId="51216"/>
    <cellStyle name="Обычный 14 4 5 2 7" xfId="14526"/>
    <cellStyle name="Обычный 14 4 5 2 8" xfId="51217"/>
    <cellStyle name="Обычный 14 4 5 3" xfId="14527"/>
    <cellStyle name="Обычный 14 4 5 3 2" xfId="14528"/>
    <cellStyle name="Обычный 14 4 5 3 2 2" xfId="51218"/>
    <cellStyle name="Обычный 14 4 5 3 3" xfId="51219"/>
    <cellStyle name="Обычный 14 4 5 4" xfId="14529"/>
    <cellStyle name="Обычный 14 4 5 4 2" xfId="51220"/>
    <cellStyle name="Обычный 14 4 5 5" xfId="14530"/>
    <cellStyle name="Обычный 14 4 5 5 2" xfId="51221"/>
    <cellStyle name="Обычный 14 4 5 6" xfId="14531"/>
    <cellStyle name="Обычный 14 4 5 6 2" xfId="51222"/>
    <cellStyle name="Обычный 14 4 5 7" xfId="14532"/>
    <cellStyle name="Обычный 14 4 5 7 2" xfId="51223"/>
    <cellStyle name="Обычный 14 4 5 8" xfId="14533"/>
    <cellStyle name="Обычный 14 4 5 9" xfId="14534"/>
    <cellStyle name="Обычный 14 4 6" xfId="14535"/>
    <cellStyle name="Обычный 14 4 6 2" xfId="14536"/>
    <cellStyle name="Обычный 14 4 6 2 2" xfId="51224"/>
    <cellStyle name="Обычный 14 4 6 3" xfId="14537"/>
    <cellStyle name="Обычный 14 4 6 3 2" xfId="51225"/>
    <cellStyle name="Обычный 14 4 6 4" xfId="14538"/>
    <cellStyle name="Обычный 14 4 6 4 2" xfId="51226"/>
    <cellStyle name="Обычный 14 4 6 5" xfId="14539"/>
    <cellStyle name="Обычный 14 4 6 5 2" xfId="51227"/>
    <cellStyle name="Обычный 14 4 6 6" xfId="14540"/>
    <cellStyle name="Обычный 14 4 6 6 2" xfId="51228"/>
    <cellStyle name="Обычный 14 4 6 7" xfId="14541"/>
    <cellStyle name="Обычный 14 4 6 8" xfId="51229"/>
    <cellStyle name="Обычный 14 4 7" xfId="14542"/>
    <cellStyle name="Обычный 14 4 7 2" xfId="14543"/>
    <cellStyle name="Обычный 14 4 7 2 2" xfId="51230"/>
    <cellStyle name="Обычный 14 4 7 3" xfId="51231"/>
    <cellStyle name="Обычный 14 4 8" xfId="14544"/>
    <cellStyle name="Обычный 14 4 8 2" xfId="51232"/>
    <cellStyle name="Обычный 14 4 9" xfId="14545"/>
    <cellStyle name="Обычный 14 4 9 2" xfId="51233"/>
    <cellStyle name="Обычный 14 5" xfId="14546"/>
    <cellStyle name="Обычный 14 5 10" xfId="14547"/>
    <cellStyle name="Обычный 14 5 11" xfId="14548"/>
    <cellStyle name="Обычный 14 5 12" xfId="14549"/>
    <cellStyle name="Обычный 14 5 13" xfId="14550"/>
    <cellStyle name="Обычный 14 5 14" xfId="14551"/>
    <cellStyle name="Обычный 14 5 15" xfId="14552"/>
    <cellStyle name="Обычный 14 5 16" xfId="51234"/>
    <cellStyle name="Обычный 14 5 2" xfId="14553"/>
    <cellStyle name="Обычный 14 5 2 2" xfId="14554"/>
    <cellStyle name="Обычный 14 5 2 2 2" xfId="51235"/>
    <cellStyle name="Обычный 14 5 2 3" xfId="14555"/>
    <cellStyle name="Обычный 14 5 2 3 2" xfId="51236"/>
    <cellStyle name="Обычный 14 5 2 4" xfId="14556"/>
    <cellStyle name="Обычный 14 5 2 4 2" xfId="51237"/>
    <cellStyle name="Обычный 14 5 2 5" xfId="14557"/>
    <cellStyle name="Обычный 14 5 2 5 2" xfId="51238"/>
    <cellStyle name="Обычный 14 5 2 6" xfId="14558"/>
    <cellStyle name="Обычный 14 5 2 6 2" xfId="51239"/>
    <cellStyle name="Обычный 14 5 2 7" xfId="14559"/>
    <cellStyle name="Обычный 14 5 2 8" xfId="51240"/>
    <cellStyle name="Обычный 14 5 3" xfId="14560"/>
    <cellStyle name="Обычный 14 5 3 2" xfId="14561"/>
    <cellStyle name="Обычный 14 5 3 2 2" xfId="51241"/>
    <cellStyle name="Обычный 14 5 3 3" xfId="51242"/>
    <cellStyle name="Обычный 14 5 4" xfId="14562"/>
    <cellStyle name="Обычный 14 5 4 2" xfId="51243"/>
    <cellStyle name="Обычный 14 5 5" xfId="14563"/>
    <cellStyle name="Обычный 14 5 5 2" xfId="51244"/>
    <cellStyle name="Обычный 14 5 6" xfId="14564"/>
    <cellStyle name="Обычный 14 5 6 2" xfId="51245"/>
    <cellStyle name="Обычный 14 5 7" xfId="14565"/>
    <cellStyle name="Обычный 14 5 7 2" xfId="51246"/>
    <cellStyle name="Обычный 14 5 8" xfId="14566"/>
    <cellStyle name="Обычный 14 5 9" xfId="14567"/>
    <cellStyle name="Обычный 14 6" xfId="14568"/>
    <cellStyle name="Обычный 14 6 10" xfId="14569"/>
    <cellStyle name="Обычный 14 6 11" xfId="14570"/>
    <cellStyle name="Обычный 14 6 12" xfId="14571"/>
    <cellStyle name="Обычный 14 6 13" xfId="14572"/>
    <cellStyle name="Обычный 14 6 14" xfId="14573"/>
    <cellStyle name="Обычный 14 6 15" xfId="51247"/>
    <cellStyle name="Обычный 14 6 2" xfId="14574"/>
    <cellStyle name="Обычный 14 6 2 2" xfId="14575"/>
    <cellStyle name="Обычный 14 6 2 2 2" xfId="51248"/>
    <cellStyle name="Обычный 14 6 2 3" xfId="14576"/>
    <cellStyle name="Обычный 14 6 2 3 2" xfId="51249"/>
    <cellStyle name="Обычный 14 6 2 4" xfId="14577"/>
    <cellStyle name="Обычный 14 6 2 4 2" xfId="51250"/>
    <cellStyle name="Обычный 14 6 2 5" xfId="14578"/>
    <cellStyle name="Обычный 14 6 2 5 2" xfId="51251"/>
    <cellStyle name="Обычный 14 6 2 6" xfId="14579"/>
    <cellStyle name="Обычный 14 6 2 6 2" xfId="51252"/>
    <cellStyle name="Обычный 14 6 2 7" xfId="14580"/>
    <cellStyle name="Обычный 14 6 2 8" xfId="51253"/>
    <cellStyle name="Обычный 14 6 3" xfId="14581"/>
    <cellStyle name="Обычный 14 6 3 2" xfId="14582"/>
    <cellStyle name="Обычный 14 6 3 2 2" xfId="51254"/>
    <cellStyle name="Обычный 14 6 3 3" xfId="51255"/>
    <cellStyle name="Обычный 14 6 4" xfId="14583"/>
    <cellStyle name="Обычный 14 6 4 2" xfId="51256"/>
    <cellStyle name="Обычный 14 6 5" xfId="14584"/>
    <cellStyle name="Обычный 14 6 5 2" xfId="51257"/>
    <cellStyle name="Обычный 14 6 6" xfId="14585"/>
    <cellStyle name="Обычный 14 6 6 2" xfId="51258"/>
    <cellStyle name="Обычный 14 6 7" xfId="14586"/>
    <cellStyle name="Обычный 14 6 7 2" xfId="51259"/>
    <cellStyle name="Обычный 14 6 8" xfId="14587"/>
    <cellStyle name="Обычный 14 6 9" xfId="14588"/>
    <cellStyle name="Обычный 14 7" xfId="14589"/>
    <cellStyle name="Обычный 14 7 10" xfId="14590"/>
    <cellStyle name="Обычный 14 7 11" xfId="14591"/>
    <cellStyle name="Обычный 14 7 12" xfId="14592"/>
    <cellStyle name="Обычный 14 7 13" xfId="14593"/>
    <cellStyle name="Обычный 14 7 14" xfId="14594"/>
    <cellStyle name="Обычный 14 7 15" xfId="51260"/>
    <cellStyle name="Обычный 14 7 2" xfId="14595"/>
    <cellStyle name="Обычный 14 7 2 2" xfId="14596"/>
    <cellStyle name="Обычный 14 7 2 2 2" xfId="51261"/>
    <cellStyle name="Обычный 14 7 2 3" xfId="14597"/>
    <cellStyle name="Обычный 14 7 2 3 2" xfId="51262"/>
    <cellStyle name="Обычный 14 7 2 4" xfId="14598"/>
    <cellStyle name="Обычный 14 7 2 4 2" xfId="51263"/>
    <cellStyle name="Обычный 14 7 2 5" xfId="14599"/>
    <cellStyle name="Обычный 14 7 2 5 2" xfId="51264"/>
    <cellStyle name="Обычный 14 7 2 6" xfId="14600"/>
    <cellStyle name="Обычный 14 7 2 6 2" xfId="51265"/>
    <cellStyle name="Обычный 14 7 2 7" xfId="14601"/>
    <cellStyle name="Обычный 14 7 2 8" xfId="51266"/>
    <cellStyle name="Обычный 14 7 3" xfId="14602"/>
    <cellStyle name="Обычный 14 7 3 2" xfId="14603"/>
    <cellStyle name="Обычный 14 7 3 2 2" xfId="51267"/>
    <cellStyle name="Обычный 14 7 3 3" xfId="51268"/>
    <cellStyle name="Обычный 14 7 4" xfId="14604"/>
    <cellStyle name="Обычный 14 7 4 2" xfId="51269"/>
    <cellStyle name="Обычный 14 7 5" xfId="14605"/>
    <cellStyle name="Обычный 14 7 5 2" xfId="51270"/>
    <cellStyle name="Обычный 14 7 6" xfId="14606"/>
    <cellStyle name="Обычный 14 7 6 2" xfId="51271"/>
    <cellStyle name="Обычный 14 7 7" xfId="14607"/>
    <cellStyle name="Обычный 14 7 7 2" xfId="51272"/>
    <cellStyle name="Обычный 14 7 8" xfId="14608"/>
    <cellStyle name="Обычный 14 7 9" xfId="14609"/>
    <cellStyle name="Обычный 14 8" xfId="14610"/>
    <cellStyle name="Обычный 14_ИП ЮРЭСК по ДЗ на 2012-2014 годы (12.09.2012) для Департамента" xfId="14611"/>
    <cellStyle name="Обычный 15" xfId="14612"/>
    <cellStyle name="Обычный 15 2" xfId="14613"/>
    <cellStyle name="Обычный 15 2 2" xfId="14614"/>
    <cellStyle name="Обычный 15 2 2 2" xfId="14615"/>
    <cellStyle name="Обычный 15 2 2 2 2" xfId="14616"/>
    <cellStyle name="Обычный 15 2 2 2 3" xfId="14617"/>
    <cellStyle name="Обычный 15 2 2 2 4" xfId="14618"/>
    <cellStyle name="Обычный 15 2 2 3" xfId="14619"/>
    <cellStyle name="Обычный 15 2 2 3 2" xfId="14620"/>
    <cellStyle name="Обычный 15 2 2 3 3" xfId="14621"/>
    <cellStyle name="Обычный 15 2 2 3 4" xfId="14622"/>
    <cellStyle name="Обычный 15 2 2 4" xfId="14623"/>
    <cellStyle name="Обычный 15 2 3" xfId="14624"/>
    <cellStyle name="Обычный 15 2 4" xfId="14625"/>
    <cellStyle name="Обычный 15 3" xfId="14626"/>
    <cellStyle name="Обычный 15 3 2" xfId="14627"/>
    <cellStyle name="Обычный 15 3 2 2" xfId="14628"/>
    <cellStyle name="Обычный 15 3 2 3" xfId="14629"/>
    <cellStyle name="Обычный 15 3 3" xfId="14630"/>
    <cellStyle name="Обычный 15 3 4" xfId="14631"/>
    <cellStyle name="Обычный 15 3 5" xfId="14632"/>
    <cellStyle name="Обычный 15 4" xfId="14633"/>
    <cellStyle name="Обычный 15 5" xfId="14634"/>
    <cellStyle name="Обычный 16" xfId="14635"/>
    <cellStyle name="Обычный 16 10" xfId="14636"/>
    <cellStyle name="Обычный 16 10 10" xfId="14637"/>
    <cellStyle name="Обычный 16 10 11" xfId="14638"/>
    <cellStyle name="Обычный 16 10 12" xfId="14639"/>
    <cellStyle name="Обычный 16 10 13" xfId="14640"/>
    <cellStyle name="Обычный 16 10 14" xfId="14641"/>
    <cellStyle name="Обычный 16 10 15" xfId="14642"/>
    <cellStyle name="Обычный 16 10 16" xfId="14643"/>
    <cellStyle name="Обычный 16 10 17" xfId="14644"/>
    <cellStyle name="Обычный 16 10 18" xfId="51273"/>
    <cellStyle name="Обычный 16 10 2" xfId="14645"/>
    <cellStyle name="Обычный 16 10 2 10" xfId="14646"/>
    <cellStyle name="Обычный 16 10 2 11" xfId="14647"/>
    <cellStyle name="Обычный 16 10 2 12" xfId="14648"/>
    <cellStyle name="Обычный 16 10 2 13" xfId="14649"/>
    <cellStyle name="Обычный 16 10 2 14" xfId="14650"/>
    <cellStyle name="Обычный 16 10 2 15" xfId="14651"/>
    <cellStyle name="Обычный 16 10 2 16" xfId="51274"/>
    <cellStyle name="Обычный 16 10 2 2" xfId="14652"/>
    <cellStyle name="Обычный 16 10 2 2 2" xfId="14653"/>
    <cellStyle name="Обычный 16 10 2 2 2 2" xfId="51275"/>
    <cellStyle name="Обычный 16 10 2 2 3" xfId="14654"/>
    <cellStyle name="Обычный 16 10 2 2 3 2" xfId="51276"/>
    <cellStyle name="Обычный 16 10 2 2 4" xfId="14655"/>
    <cellStyle name="Обычный 16 10 2 2 4 2" xfId="51277"/>
    <cellStyle name="Обычный 16 10 2 2 5" xfId="14656"/>
    <cellStyle name="Обычный 16 10 2 2 5 2" xfId="51278"/>
    <cellStyle name="Обычный 16 10 2 2 6" xfId="14657"/>
    <cellStyle name="Обычный 16 10 2 2 6 2" xfId="51279"/>
    <cellStyle name="Обычный 16 10 2 2 7" xfId="14658"/>
    <cellStyle name="Обычный 16 10 2 2 8" xfId="51280"/>
    <cellStyle name="Обычный 16 10 2 3" xfId="14659"/>
    <cellStyle name="Обычный 16 10 2 3 2" xfId="14660"/>
    <cellStyle name="Обычный 16 10 2 3 2 2" xfId="51281"/>
    <cellStyle name="Обычный 16 10 2 3 3" xfId="51282"/>
    <cellStyle name="Обычный 16 10 2 4" xfId="14661"/>
    <cellStyle name="Обычный 16 10 2 4 2" xfId="51283"/>
    <cellStyle name="Обычный 16 10 2 5" xfId="14662"/>
    <cellStyle name="Обычный 16 10 2 5 2" xfId="51284"/>
    <cellStyle name="Обычный 16 10 2 6" xfId="14663"/>
    <cellStyle name="Обычный 16 10 2 6 2" xfId="51285"/>
    <cellStyle name="Обычный 16 10 2 7" xfId="14664"/>
    <cellStyle name="Обычный 16 10 2 7 2" xfId="51286"/>
    <cellStyle name="Обычный 16 10 2 8" xfId="14665"/>
    <cellStyle name="Обычный 16 10 2 9" xfId="14666"/>
    <cellStyle name="Обычный 16 10 3" xfId="14667"/>
    <cellStyle name="Обычный 16 10 3 10" xfId="14668"/>
    <cellStyle name="Обычный 16 10 3 11" xfId="14669"/>
    <cellStyle name="Обычный 16 10 3 12" xfId="14670"/>
    <cellStyle name="Обычный 16 10 3 13" xfId="14671"/>
    <cellStyle name="Обычный 16 10 3 14" xfId="14672"/>
    <cellStyle name="Обычный 16 10 3 15" xfId="51287"/>
    <cellStyle name="Обычный 16 10 3 2" xfId="14673"/>
    <cellStyle name="Обычный 16 10 3 2 2" xfId="14674"/>
    <cellStyle name="Обычный 16 10 3 2 2 2" xfId="51288"/>
    <cellStyle name="Обычный 16 10 3 2 3" xfId="14675"/>
    <cellStyle name="Обычный 16 10 3 2 3 2" xfId="51289"/>
    <cellStyle name="Обычный 16 10 3 2 4" xfId="14676"/>
    <cellStyle name="Обычный 16 10 3 2 4 2" xfId="51290"/>
    <cellStyle name="Обычный 16 10 3 2 5" xfId="14677"/>
    <cellStyle name="Обычный 16 10 3 2 5 2" xfId="51291"/>
    <cellStyle name="Обычный 16 10 3 2 6" xfId="14678"/>
    <cellStyle name="Обычный 16 10 3 2 6 2" xfId="51292"/>
    <cellStyle name="Обычный 16 10 3 2 7" xfId="14679"/>
    <cellStyle name="Обычный 16 10 3 2 8" xfId="51293"/>
    <cellStyle name="Обычный 16 10 3 3" xfId="14680"/>
    <cellStyle name="Обычный 16 10 3 3 2" xfId="14681"/>
    <cellStyle name="Обычный 16 10 3 3 2 2" xfId="51294"/>
    <cellStyle name="Обычный 16 10 3 3 3" xfId="51295"/>
    <cellStyle name="Обычный 16 10 3 4" xfId="14682"/>
    <cellStyle name="Обычный 16 10 3 4 2" xfId="51296"/>
    <cellStyle name="Обычный 16 10 3 5" xfId="14683"/>
    <cellStyle name="Обычный 16 10 3 5 2" xfId="51297"/>
    <cellStyle name="Обычный 16 10 3 6" xfId="14684"/>
    <cellStyle name="Обычный 16 10 3 6 2" xfId="51298"/>
    <cellStyle name="Обычный 16 10 3 7" xfId="14685"/>
    <cellStyle name="Обычный 16 10 3 7 2" xfId="51299"/>
    <cellStyle name="Обычный 16 10 3 8" xfId="14686"/>
    <cellStyle name="Обычный 16 10 3 9" xfId="14687"/>
    <cellStyle name="Обычный 16 10 4" xfId="14688"/>
    <cellStyle name="Обычный 16 10 4 2" xfId="14689"/>
    <cellStyle name="Обычный 16 10 4 2 2" xfId="14690"/>
    <cellStyle name="Обычный 16 10 4 2 2 2" xfId="51300"/>
    <cellStyle name="Обычный 16 10 4 2 3" xfId="14691"/>
    <cellStyle name="Обычный 16 10 4 2 3 2" xfId="51301"/>
    <cellStyle name="Обычный 16 10 4 2 4" xfId="51302"/>
    <cellStyle name="Обычный 16 10 4 3" xfId="14692"/>
    <cellStyle name="Обычный 16 10 4 3 2" xfId="51303"/>
    <cellStyle name="Обычный 16 10 4 4" xfId="14693"/>
    <cellStyle name="Обычный 16 10 4 4 2" xfId="51304"/>
    <cellStyle name="Обычный 16 10 4 5" xfId="14694"/>
    <cellStyle name="Обычный 16 10 4 5 2" xfId="51305"/>
    <cellStyle name="Обычный 16 10 4 6" xfId="14695"/>
    <cellStyle name="Обычный 16 10 4 6 2" xfId="51306"/>
    <cellStyle name="Обычный 16 10 4 7" xfId="14696"/>
    <cellStyle name="Обычный 16 10 4 8" xfId="51307"/>
    <cellStyle name="Обычный 16 10 5" xfId="14697"/>
    <cellStyle name="Обычный 16 10 5 2" xfId="14698"/>
    <cellStyle name="Обычный 16 10 5 2 2" xfId="51308"/>
    <cellStyle name="Обычный 16 10 5 3" xfId="51309"/>
    <cellStyle name="Обычный 16 10 6" xfId="14699"/>
    <cellStyle name="Обычный 16 10 6 2" xfId="51310"/>
    <cellStyle name="Обычный 16 10 7" xfId="14700"/>
    <cellStyle name="Обычный 16 10 7 2" xfId="51311"/>
    <cellStyle name="Обычный 16 10 8" xfId="14701"/>
    <cellStyle name="Обычный 16 10 8 2" xfId="51312"/>
    <cellStyle name="Обычный 16 10 9" xfId="14702"/>
    <cellStyle name="Обычный 16 10 9 2" xfId="51313"/>
    <cellStyle name="Обычный 16 11" xfId="14703"/>
    <cellStyle name="Обычный 16 12" xfId="14704"/>
    <cellStyle name="Обычный 16 12 10" xfId="14705"/>
    <cellStyle name="Обычный 16 12 11" xfId="14706"/>
    <cellStyle name="Обычный 16 12 12" xfId="14707"/>
    <cellStyle name="Обычный 16 12 13" xfId="14708"/>
    <cellStyle name="Обычный 16 12 14" xfId="14709"/>
    <cellStyle name="Обычный 16 12 15" xfId="51314"/>
    <cellStyle name="Обычный 16 12 2" xfId="14710"/>
    <cellStyle name="Обычный 16 12 2 2" xfId="14711"/>
    <cellStyle name="Обычный 16 12 2 2 2" xfId="51315"/>
    <cellStyle name="Обычный 16 12 2 3" xfId="14712"/>
    <cellStyle name="Обычный 16 12 2 3 2" xfId="51316"/>
    <cellStyle name="Обычный 16 12 2 4" xfId="14713"/>
    <cellStyle name="Обычный 16 12 2 4 2" xfId="51317"/>
    <cellStyle name="Обычный 16 12 2 5" xfId="14714"/>
    <cellStyle name="Обычный 16 12 2 5 2" xfId="51318"/>
    <cellStyle name="Обычный 16 12 2 6" xfId="14715"/>
    <cellStyle name="Обычный 16 12 2 6 2" xfId="51319"/>
    <cellStyle name="Обычный 16 12 2 7" xfId="14716"/>
    <cellStyle name="Обычный 16 12 2 8" xfId="51320"/>
    <cellStyle name="Обычный 16 12 3" xfId="14717"/>
    <cellStyle name="Обычный 16 12 3 2" xfId="14718"/>
    <cellStyle name="Обычный 16 12 3 2 2" xfId="51321"/>
    <cellStyle name="Обычный 16 12 3 3" xfId="51322"/>
    <cellStyle name="Обычный 16 12 4" xfId="14719"/>
    <cellStyle name="Обычный 16 12 4 2" xfId="51323"/>
    <cellStyle name="Обычный 16 12 5" xfId="14720"/>
    <cellStyle name="Обычный 16 12 5 2" xfId="51324"/>
    <cellStyle name="Обычный 16 12 6" xfId="14721"/>
    <cellStyle name="Обычный 16 12 6 2" xfId="51325"/>
    <cellStyle name="Обычный 16 12 7" xfId="14722"/>
    <cellStyle name="Обычный 16 12 7 2" xfId="51326"/>
    <cellStyle name="Обычный 16 12 8" xfId="14723"/>
    <cellStyle name="Обычный 16 12 9" xfId="14724"/>
    <cellStyle name="Обычный 16 13" xfId="14725"/>
    <cellStyle name="Обычный 16 13 10" xfId="14726"/>
    <cellStyle name="Обычный 16 13 11" xfId="14727"/>
    <cellStyle name="Обычный 16 13 12" xfId="14728"/>
    <cellStyle name="Обычный 16 13 13" xfId="14729"/>
    <cellStyle name="Обычный 16 13 14" xfId="14730"/>
    <cellStyle name="Обычный 16 13 15" xfId="51327"/>
    <cellStyle name="Обычный 16 13 2" xfId="14731"/>
    <cellStyle name="Обычный 16 13 2 2" xfId="14732"/>
    <cellStyle name="Обычный 16 13 2 2 2" xfId="51328"/>
    <cellStyle name="Обычный 16 13 2 3" xfId="14733"/>
    <cellStyle name="Обычный 16 13 2 3 2" xfId="51329"/>
    <cellStyle name="Обычный 16 13 2 4" xfId="14734"/>
    <cellStyle name="Обычный 16 13 2 4 2" xfId="51330"/>
    <cellStyle name="Обычный 16 13 2 5" xfId="14735"/>
    <cellStyle name="Обычный 16 13 2 5 2" xfId="51331"/>
    <cellStyle name="Обычный 16 13 2 6" xfId="14736"/>
    <cellStyle name="Обычный 16 13 2 6 2" xfId="51332"/>
    <cellStyle name="Обычный 16 13 2 7" xfId="14737"/>
    <cellStyle name="Обычный 16 13 2 8" xfId="51333"/>
    <cellStyle name="Обычный 16 13 3" xfId="14738"/>
    <cellStyle name="Обычный 16 13 3 2" xfId="14739"/>
    <cellStyle name="Обычный 16 13 3 2 2" xfId="51334"/>
    <cellStyle name="Обычный 16 13 3 3" xfId="51335"/>
    <cellStyle name="Обычный 16 13 4" xfId="14740"/>
    <cellStyle name="Обычный 16 13 4 2" xfId="51336"/>
    <cellStyle name="Обычный 16 13 5" xfId="14741"/>
    <cellStyle name="Обычный 16 13 5 2" xfId="51337"/>
    <cellStyle name="Обычный 16 13 6" xfId="14742"/>
    <cellStyle name="Обычный 16 13 6 2" xfId="51338"/>
    <cellStyle name="Обычный 16 13 7" xfId="14743"/>
    <cellStyle name="Обычный 16 13 7 2" xfId="51339"/>
    <cellStyle name="Обычный 16 13 8" xfId="14744"/>
    <cellStyle name="Обычный 16 13 9" xfId="14745"/>
    <cellStyle name="Обычный 16 14" xfId="14746"/>
    <cellStyle name="Обычный 16 14 2" xfId="14747"/>
    <cellStyle name="Обычный 16 14 2 2" xfId="51340"/>
    <cellStyle name="Обычный 16 14 3" xfId="51341"/>
    <cellStyle name="Обычный 16 15" xfId="14748"/>
    <cellStyle name="Обычный 16 15 2" xfId="51342"/>
    <cellStyle name="Обычный 16 16" xfId="14749"/>
    <cellStyle name="Обычный 16 16 2" xfId="51343"/>
    <cellStyle name="Обычный 16 17" xfId="14750"/>
    <cellStyle name="Обычный 16 17 2" xfId="51344"/>
    <cellStyle name="Обычный 16 18" xfId="14751"/>
    <cellStyle name="Обычный 16 18 2" xfId="51345"/>
    <cellStyle name="Обычный 16 19" xfId="14752"/>
    <cellStyle name="Обычный 16 2" xfId="14753"/>
    <cellStyle name="Обычный 16 2 10" xfId="14754"/>
    <cellStyle name="Обычный 16 2 10 10" xfId="14755"/>
    <cellStyle name="Обычный 16 2 10 11" xfId="14756"/>
    <cellStyle name="Обычный 16 2 10 12" xfId="14757"/>
    <cellStyle name="Обычный 16 2 10 13" xfId="14758"/>
    <cellStyle name="Обычный 16 2 10 14" xfId="14759"/>
    <cellStyle name="Обычный 16 2 10 15" xfId="51346"/>
    <cellStyle name="Обычный 16 2 10 2" xfId="14760"/>
    <cellStyle name="Обычный 16 2 10 2 2" xfId="14761"/>
    <cellStyle name="Обычный 16 2 10 2 2 2" xfId="51347"/>
    <cellStyle name="Обычный 16 2 10 2 3" xfId="14762"/>
    <cellStyle name="Обычный 16 2 10 2 3 2" xfId="51348"/>
    <cellStyle name="Обычный 16 2 10 2 4" xfId="14763"/>
    <cellStyle name="Обычный 16 2 10 2 4 2" xfId="51349"/>
    <cellStyle name="Обычный 16 2 10 2 5" xfId="14764"/>
    <cellStyle name="Обычный 16 2 10 2 5 2" xfId="51350"/>
    <cellStyle name="Обычный 16 2 10 2 6" xfId="14765"/>
    <cellStyle name="Обычный 16 2 10 2 6 2" xfId="51351"/>
    <cellStyle name="Обычный 16 2 10 2 7" xfId="14766"/>
    <cellStyle name="Обычный 16 2 10 2 8" xfId="51352"/>
    <cellStyle name="Обычный 16 2 10 3" xfId="14767"/>
    <cellStyle name="Обычный 16 2 10 3 2" xfId="14768"/>
    <cellStyle name="Обычный 16 2 10 3 2 2" xfId="51353"/>
    <cellStyle name="Обычный 16 2 10 3 3" xfId="51354"/>
    <cellStyle name="Обычный 16 2 10 4" xfId="14769"/>
    <cellStyle name="Обычный 16 2 10 4 2" xfId="51355"/>
    <cellStyle name="Обычный 16 2 10 5" xfId="14770"/>
    <cellStyle name="Обычный 16 2 10 5 2" xfId="51356"/>
    <cellStyle name="Обычный 16 2 10 6" xfId="14771"/>
    <cellStyle name="Обычный 16 2 10 6 2" xfId="51357"/>
    <cellStyle name="Обычный 16 2 10 7" xfId="14772"/>
    <cellStyle name="Обычный 16 2 10 7 2" xfId="51358"/>
    <cellStyle name="Обычный 16 2 10 8" xfId="14773"/>
    <cellStyle name="Обычный 16 2 10 9" xfId="14774"/>
    <cellStyle name="Обычный 16 2 11" xfId="14775"/>
    <cellStyle name="Обычный 16 2 11 2" xfId="14776"/>
    <cellStyle name="Обычный 16 2 11 2 2" xfId="14777"/>
    <cellStyle name="Обычный 16 2 11 2 2 2" xfId="51359"/>
    <cellStyle name="Обычный 16 2 11 2 3" xfId="14778"/>
    <cellStyle name="Обычный 16 2 11 2 3 2" xfId="51360"/>
    <cellStyle name="Обычный 16 2 11 2 4" xfId="14779"/>
    <cellStyle name="Обычный 16 2 11 2 4 2" xfId="51361"/>
    <cellStyle name="Обычный 16 2 11 2 5" xfId="14780"/>
    <cellStyle name="Обычный 16 2 11 2 5 2" xfId="51362"/>
    <cellStyle name="Обычный 16 2 11 2 6" xfId="14781"/>
    <cellStyle name="Обычный 16 2 11 2 6 2" xfId="51363"/>
    <cellStyle name="Обычный 16 2 11 2 7" xfId="51364"/>
    <cellStyle name="Обычный 16 2 11 3" xfId="14782"/>
    <cellStyle name="Обычный 16 2 11 3 2" xfId="51365"/>
    <cellStyle name="Обычный 16 2 11 4" xfId="14783"/>
    <cellStyle name="Обычный 16 2 11 4 2" xfId="51366"/>
    <cellStyle name="Обычный 16 2 11 5" xfId="14784"/>
    <cellStyle name="Обычный 16 2 11 5 2" xfId="51367"/>
    <cellStyle name="Обычный 16 2 11 6" xfId="14785"/>
    <cellStyle name="Обычный 16 2 11 6 2" xfId="51368"/>
    <cellStyle name="Обычный 16 2 11 7" xfId="14786"/>
    <cellStyle name="Обычный 16 2 11 7 2" xfId="51369"/>
    <cellStyle name="Обычный 16 2 11 8" xfId="14787"/>
    <cellStyle name="Обычный 16 2 11 9" xfId="51370"/>
    <cellStyle name="Обычный 16 2 12" xfId="14788"/>
    <cellStyle name="Обычный 16 2 12 2" xfId="14789"/>
    <cellStyle name="Обычный 16 2 12 2 2" xfId="14790"/>
    <cellStyle name="Обычный 16 2 12 2 2 2" xfId="51371"/>
    <cellStyle name="Обычный 16 2 12 2 3" xfId="14791"/>
    <cellStyle name="Обычный 16 2 12 2 3 2" xfId="51372"/>
    <cellStyle name="Обычный 16 2 12 2 4" xfId="14792"/>
    <cellStyle name="Обычный 16 2 12 2 4 2" xfId="51373"/>
    <cellStyle name="Обычный 16 2 12 2 5" xfId="14793"/>
    <cellStyle name="Обычный 16 2 12 2 5 2" xfId="51374"/>
    <cellStyle name="Обычный 16 2 12 2 6" xfId="14794"/>
    <cellStyle name="Обычный 16 2 12 2 6 2" xfId="51375"/>
    <cellStyle name="Обычный 16 2 12 2 7" xfId="51376"/>
    <cellStyle name="Обычный 16 2 12 3" xfId="14795"/>
    <cellStyle name="Обычный 16 2 12 3 2" xfId="51377"/>
    <cellStyle name="Обычный 16 2 12 4" xfId="14796"/>
    <cellStyle name="Обычный 16 2 12 4 2" xfId="51378"/>
    <cellStyle name="Обычный 16 2 12 5" xfId="14797"/>
    <cellStyle name="Обычный 16 2 12 5 2" xfId="51379"/>
    <cellStyle name="Обычный 16 2 12 6" xfId="14798"/>
    <cellStyle name="Обычный 16 2 12 6 2" xfId="51380"/>
    <cellStyle name="Обычный 16 2 12 7" xfId="14799"/>
    <cellStyle name="Обычный 16 2 12 7 2" xfId="51381"/>
    <cellStyle name="Обычный 16 2 12 8" xfId="14800"/>
    <cellStyle name="Обычный 16 2 12 9" xfId="51382"/>
    <cellStyle name="Обычный 16 2 13" xfId="14801"/>
    <cellStyle name="Обычный 16 2 13 2" xfId="14802"/>
    <cellStyle name="Обычный 16 2 13 2 2" xfId="14803"/>
    <cellStyle name="Обычный 16 2 13 2 2 2" xfId="51383"/>
    <cellStyle name="Обычный 16 2 13 2 3" xfId="14804"/>
    <cellStyle name="Обычный 16 2 13 2 3 2" xfId="51384"/>
    <cellStyle name="Обычный 16 2 13 2 4" xfId="51385"/>
    <cellStyle name="Обычный 16 2 13 3" xfId="14805"/>
    <cellStyle name="Обычный 16 2 13 3 2" xfId="51386"/>
    <cellStyle name="Обычный 16 2 13 4" xfId="14806"/>
    <cellStyle name="Обычный 16 2 13 4 2" xfId="51387"/>
    <cellStyle name="Обычный 16 2 13 5" xfId="14807"/>
    <cellStyle name="Обычный 16 2 13 5 2" xfId="51388"/>
    <cellStyle name="Обычный 16 2 13 6" xfId="14808"/>
    <cellStyle name="Обычный 16 2 13 6 2" xfId="51389"/>
    <cellStyle name="Обычный 16 2 13 7" xfId="14809"/>
    <cellStyle name="Обычный 16 2 13 8" xfId="51390"/>
    <cellStyle name="Обычный 16 2 14" xfId="14810"/>
    <cellStyle name="Обычный 16 2 14 2" xfId="14811"/>
    <cellStyle name="Обычный 16 2 14 2 2" xfId="51391"/>
    <cellStyle name="Обычный 16 2 14 3" xfId="14812"/>
    <cellStyle name="Обычный 16 2 14 3 2" xfId="51392"/>
    <cellStyle name="Обычный 16 2 14 4" xfId="51393"/>
    <cellStyle name="Обычный 16 2 15" xfId="14813"/>
    <cellStyle name="Обычный 16 2 15 2" xfId="51394"/>
    <cellStyle name="Обычный 16 2 16" xfId="14814"/>
    <cellStyle name="Обычный 16 2 16 2" xfId="51395"/>
    <cellStyle name="Обычный 16 2 17" xfId="14815"/>
    <cellStyle name="Обычный 16 2 17 2" xfId="51396"/>
    <cellStyle name="Обычный 16 2 18" xfId="14816"/>
    <cellStyle name="Обычный 16 2 18 2" xfId="51397"/>
    <cellStyle name="Обычный 16 2 19" xfId="14817"/>
    <cellStyle name="Обычный 16 2 19 2" xfId="51398"/>
    <cellStyle name="Обычный 16 2 2" xfId="14818"/>
    <cellStyle name="Обычный 16 2 2 10" xfId="14819"/>
    <cellStyle name="Обычный 16 2 2 10 2" xfId="14820"/>
    <cellStyle name="Обычный 16 2 2 10 2 2" xfId="51399"/>
    <cellStyle name="Обычный 16 2 2 10 3" xfId="14821"/>
    <cellStyle name="Обычный 16 2 2 10 3 2" xfId="51400"/>
    <cellStyle name="Обычный 16 2 2 10 4" xfId="14822"/>
    <cellStyle name="Обычный 16 2 2 10 4 2" xfId="51401"/>
    <cellStyle name="Обычный 16 2 2 10 5" xfId="14823"/>
    <cellStyle name="Обычный 16 2 2 10 5 2" xfId="51402"/>
    <cellStyle name="Обычный 16 2 2 10 6" xfId="14824"/>
    <cellStyle name="Обычный 16 2 2 10 6 2" xfId="51403"/>
    <cellStyle name="Обычный 16 2 2 10 7" xfId="14825"/>
    <cellStyle name="Обычный 16 2 2 10 8" xfId="51404"/>
    <cellStyle name="Обычный 16 2 2 11" xfId="14826"/>
    <cellStyle name="Обычный 16 2 2 11 2" xfId="14827"/>
    <cellStyle name="Обычный 16 2 2 11 2 2" xfId="51405"/>
    <cellStyle name="Обычный 16 2 2 11 3" xfId="14828"/>
    <cellStyle name="Обычный 16 2 2 11 3 2" xfId="51406"/>
    <cellStyle name="Обычный 16 2 2 11 4" xfId="14829"/>
    <cellStyle name="Обычный 16 2 2 11 4 2" xfId="51407"/>
    <cellStyle name="Обычный 16 2 2 11 5" xfId="14830"/>
    <cellStyle name="Обычный 16 2 2 11 5 2" xfId="51408"/>
    <cellStyle name="Обычный 16 2 2 11 6" xfId="14831"/>
    <cellStyle name="Обычный 16 2 2 11 6 2" xfId="51409"/>
    <cellStyle name="Обычный 16 2 2 11 7" xfId="14832"/>
    <cellStyle name="Обычный 16 2 2 11 8" xfId="51410"/>
    <cellStyle name="Обычный 16 2 2 12" xfId="14833"/>
    <cellStyle name="Обычный 16 2 2 12 2" xfId="14834"/>
    <cellStyle name="Обычный 16 2 2 12 2 2" xfId="51411"/>
    <cellStyle name="Обычный 16 2 2 12 3" xfId="51412"/>
    <cellStyle name="Обычный 16 2 2 13" xfId="14835"/>
    <cellStyle name="Обычный 16 2 2 13 2" xfId="51413"/>
    <cellStyle name="Обычный 16 2 2 14" xfId="14836"/>
    <cellStyle name="Обычный 16 2 2 14 2" xfId="51414"/>
    <cellStyle name="Обычный 16 2 2 15" xfId="14837"/>
    <cellStyle name="Обычный 16 2 2 15 2" xfId="51415"/>
    <cellStyle name="Обычный 16 2 2 16" xfId="14838"/>
    <cellStyle name="Обычный 16 2 2 16 2" xfId="51416"/>
    <cellStyle name="Обычный 16 2 2 17" xfId="14839"/>
    <cellStyle name="Обычный 16 2 2 17 2" xfId="51417"/>
    <cellStyle name="Обычный 16 2 2 18" xfId="14840"/>
    <cellStyle name="Обычный 16 2 2 19" xfId="14841"/>
    <cellStyle name="Обычный 16 2 2 2" xfId="14842"/>
    <cellStyle name="Обычный 16 2 2 2 10" xfId="14843"/>
    <cellStyle name="Обычный 16 2 2 2 10 2" xfId="51418"/>
    <cellStyle name="Обычный 16 2 2 2 11" xfId="14844"/>
    <cellStyle name="Обычный 16 2 2 2 11 2" xfId="51419"/>
    <cellStyle name="Обычный 16 2 2 2 12" xfId="14845"/>
    <cellStyle name="Обычный 16 2 2 2 12 2" xfId="51420"/>
    <cellStyle name="Обычный 16 2 2 2 13" xfId="14846"/>
    <cellStyle name="Обычный 16 2 2 2 14" xfId="14847"/>
    <cellStyle name="Обычный 16 2 2 2 15" xfId="14848"/>
    <cellStyle name="Обычный 16 2 2 2 16" xfId="14849"/>
    <cellStyle name="Обычный 16 2 2 2 17" xfId="14850"/>
    <cellStyle name="Обычный 16 2 2 2 18" xfId="14851"/>
    <cellStyle name="Обычный 16 2 2 2 19" xfId="14852"/>
    <cellStyle name="Обычный 16 2 2 2 2" xfId="14853"/>
    <cellStyle name="Обычный 16 2 2 2 2 10" xfId="14854"/>
    <cellStyle name="Обычный 16 2 2 2 2 11" xfId="14855"/>
    <cellStyle name="Обычный 16 2 2 2 2 12" xfId="14856"/>
    <cellStyle name="Обычный 16 2 2 2 2 13" xfId="14857"/>
    <cellStyle name="Обычный 16 2 2 2 2 14" xfId="14858"/>
    <cellStyle name="Обычный 16 2 2 2 2 15" xfId="14859"/>
    <cellStyle name="Обычный 16 2 2 2 2 16" xfId="51421"/>
    <cellStyle name="Обычный 16 2 2 2 2 2" xfId="14860"/>
    <cellStyle name="Обычный 16 2 2 2 2 2 2" xfId="14861"/>
    <cellStyle name="Обычный 16 2 2 2 2 2 2 2" xfId="51422"/>
    <cellStyle name="Обычный 16 2 2 2 2 2 3" xfId="14862"/>
    <cellStyle name="Обычный 16 2 2 2 2 2 3 2" xfId="51423"/>
    <cellStyle name="Обычный 16 2 2 2 2 2 4" xfId="14863"/>
    <cellStyle name="Обычный 16 2 2 2 2 2 4 2" xfId="51424"/>
    <cellStyle name="Обычный 16 2 2 2 2 2 5" xfId="14864"/>
    <cellStyle name="Обычный 16 2 2 2 2 2 5 2" xfId="51425"/>
    <cellStyle name="Обычный 16 2 2 2 2 2 6" xfId="14865"/>
    <cellStyle name="Обычный 16 2 2 2 2 2 6 2" xfId="51426"/>
    <cellStyle name="Обычный 16 2 2 2 2 2 7" xfId="14866"/>
    <cellStyle name="Обычный 16 2 2 2 2 2 8" xfId="51427"/>
    <cellStyle name="Обычный 16 2 2 2 2 3" xfId="14867"/>
    <cellStyle name="Обычный 16 2 2 2 2 3 2" xfId="14868"/>
    <cellStyle name="Обычный 16 2 2 2 2 3 2 2" xfId="51428"/>
    <cellStyle name="Обычный 16 2 2 2 2 3 3" xfId="51429"/>
    <cellStyle name="Обычный 16 2 2 2 2 4" xfId="14869"/>
    <cellStyle name="Обычный 16 2 2 2 2 4 2" xfId="51430"/>
    <cellStyle name="Обычный 16 2 2 2 2 5" xfId="14870"/>
    <cellStyle name="Обычный 16 2 2 2 2 5 2" xfId="51431"/>
    <cellStyle name="Обычный 16 2 2 2 2 6" xfId="14871"/>
    <cellStyle name="Обычный 16 2 2 2 2 6 2" xfId="51432"/>
    <cellStyle name="Обычный 16 2 2 2 2 7" xfId="14872"/>
    <cellStyle name="Обычный 16 2 2 2 2 7 2" xfId="51433"/>
    <cellStyle name="Обычный 16 2 2 2 2 8" xfId="14873"/>
    <cellStyle name="Обычный 16 2 2 2 2 9" xfId="14874"/>
    <cellStyle name="Обычный 16 2 2 2 20" xfId="51434"/>
    <cellStyle name="Обычный 16 2 2 2 3" xfId="14875"/>
    <cellStyle name="Обычный 16 2 2 2 3 10" xfId="14876"/>
    <cellStyle name="Обычный 16 2 2 2 3 11" xfId="14877"/>
    <cellStyle name="Обычный 16 2 2 2 3 12" xfId="14878"/>
    <cellStyle name="Обычный 16 2 2 2 3 13" xfId="14879"/>
    <cellStyle name="Обычный 16 2 2 2 3 14" xfId="14880"/>
    <cellStyle name="Обычный 16 2 2 2 3 15" xfId="51435"/>
    <cellStyle name="Обычный 16 2 2 2 3 2" xfId="14881"/>
    <cellStyle name="Обычный 16 2 2 2 3 2 2" xfId="14882"/>
    <cellStyle name="Обычный 16 2 2 2 3 2 2 2" xfId="51436"/>
    <cellStyle name="Обычный 16 2 2 2 3 2 3" xfId="14883"/>
    <cellStyle name="Обычный 16 2 2 2 3 2 3 2" xfId="51437"/>
    <cellStyle name="Обычный 16 2 2 2 3 2 4" xfId="14884"/>
    <cellStyle name="Обычный 16 2 2 2 3 2 4 2" xfId="51438"/>
    <cellStyle name="Обычный 16 2 2 2 3 2 5" xfId="14885"/>
    <cellStyle name="Обычный 16 2 2 2 3 2 5 2" xfId="51439"/>
    <cellStyle name="Обычный 16 2 2 2 3 2 6" xfId="14886"/>
    <cellStyle name="Обычный 16 2 2 2 3 2 6 2" xfId="51440"/>
    <cellStyle name="Обычный 16 2 2 2 3 2 7" xfId="14887"/>
    <cellStyle name="Обычный 16 2 2 2 3 2 8" xfId="51441"/>
    <cellStyle name="Обычный 16 2 2 2 3 3" xfId="14888"/>
    <cellStyle name="Обычный 16 2 2 2 3 3 2" xfId="14889"/>
    <cellStyle name="Обычный 16 2 2 2 3 3 2 2" xfId="51442"/>
    <cellStyle name="Обычный 16 2 2 2 3 3 3" xfId="51443"/>
    <cellStyle name="Обычный 16 2 2 2 3 4" xfId="14890"/>
    <cellStyle name="Обычный 16 2 2 2 3 4 2" xfId="51444"/>
    <cellStyle name="Обычный 16 2 2 2 3 5" xfId="14891"/>
    <cellStyle name="Обычный 16 2 2 2 3 5 2" xfId="51445"/>
    <cellStyle name="Обычный 16 2 2 2 3 6" xfId="14892"/>
    <cellStyle name="Обычный 16 2 2 2 3 6 2" xfId="51446"/>
    <cellStyle name="Обычный 16 2 2 2 3 7" xfId="14893"/>
    <cellStyle name="Обычный 16 2 2 2 3 7 2" xfId="51447"/>
    <cellStyle name="Обычный 16 2 2 2 3 8" xfId="14894"/>
    <cellStyle name="Обычный 16 2 2 2 3 9" xfId="14895"/>
    <cellStyle name="Обычный 16 2 2 2 4" xfId="14896"/>
    <cellStyle name="Обычный 16 2 2 2 4 10" xfId="14897"/>
    <cellStyle name="Обычный 16 2 2 2 4 11" xfId="14898"/>
    <cellStyle name="Обычный 16 2 2 2 4 12" xfId="14899"/>
    <cellStyle name="Обычный 16 2 2 2 4 13" xfId="14900"/>
    <cellStyle name="Обычный 16 2 2 2 4 14" xfId="14901"/>
    <cellStyle name="Обычный 16 2 2 2 4 15" xfId="51448"/>
    <cellStyle name="Обычный 16 2 2 2 4 2" xfId="14902"/>
    <cellStyle name="Обычный 16 2 2 2 4 2 2" xfId="14903"/>
    <cellStyle name="Обычный 16 2 2 2 4 2 2 2" xfId="51449"/>
    <cellStyle name="Обычный 16 2 2 2 4 2 3" xfId="14904"/>
    <cellStyle name="Обычный 16 2 2 2 4 2 3 2" xfId="51450"/>
    <cellStyle name="Обычный 16 2 2 2 4 2 4" xfId="14905"/>
    <cellStyle name="Обычный 16 2 2 2 4 2 4 2" xfId="51451"/>
    <cellStyle name="Обычный 16 2 2 2 4 2 5" xfId="14906"/>
    <cellStyle name="Обычный 16 2 2 2 4 2 5 2" xfId="51452"/>
    <cellStyle name="Обычный 16 2 2 2 4 2 6" xfId="14907"/>
    <cellStyle name="Обычный 16 2 2 2 4 2 6 2" xfId="51453"/>
    <cellStyle name="Обычный 16 2 2 2 4 2 7" xfId="14908"/>
    <cellStyle name="Обычный 16 2 2 2 4 2 8" xfId="51454"/>
    <cellStyle name="Обычный 16 2 2 2 4 3" xfId="14909"/>
    <cellStyle name="Обычный 16 2 2 2 4 3 2" xfId="14910"/>
    <cellStyle name="Обычный 16 2 2 2 4 3 2 2" xfId="51455"/>
    <cellStyle name="Обычный 16 2 2 2 4 3 3" xfId="51456"/>
    <cellStyle name="Обычный 16 2 2 2 4 4" xfId="14911"/>
    <cellStyle name="Обычный 16 2 2 2 4 4 2" xfId="51457"/>
    <cellStyle name="Обычный 16 2 2 2 4 5" xfId="14912"/>
    <cellStyle name="Обычный 16 2 2 2 4 5 2" xfId="51458"/>
    <cellStyle name="Обычный 16 2 2 2 4 6" xfId="14913"/>
    <cellStyle name="Обычный 16 2 2 2 4 6 2" xfId="51459"/>
    <cellStyle name="Обычный 16 2 2 2 4 7" xfId="14914"/>
    <cellStyle name="Обычный 16 2 2 2 4 7 2" xfId="51460"/>
    <cellStyle name="Обычный 16 2 2 2 4 8" xfId="14915"/>
    <cellStyle name="Обычный 16 2 2 2 4 9" xfId="14916"/>
    <cellStyle name="Обычный 16 2 2 2 5" xfId="14917"/>
    <cellStyle name="Обычный 16 2 2 2 5 10" xfId="14918"/>
    <cellStyle name="Обычный 16 2 2 2 5 11" xfId="14919"/>
    <cellStyle name="Обычный 16 2 2 2 5 12" xfId="14920"/>
    <cellStyle name="Обычный 16 2 2 2 5 13" xfId="14921"/>
    <cellStyle name="Обычный 16 2 2 2 5 14" xfId="14922"/>
    <cellStyle name="Обычный 16 2 2 2 5 15" xfId="51461"/>
    <cellStyle name="Обычный 16 2 2 2 5 2" xfId="14923"/>
    <cellStyle name="Обычный 16 2 2 2 5 2 2" xfId="14924"/>
    <cellStyle name="Обычный 16 2 2 2 5 2 2 2" xfId="51462"/>
    <cellStyle name="Обычный 16 2 2 2 5 2 3" xfId="14925"/>
    <cellStyle name="Обычный 16 2 2 2 5 2 3 2" xfId="51463"/>
    <cellStyle name="Обычный 16 2 2 2 5 2 4" xfId="14926"/>
    <cellStyle name="Обычный 16 2 2 2 5 2 4 2" xfId="51464"/>
    <cellStyle name="Обычный 16 2 2 2 5 2 5" xfId="14927"/>
    <cellStyle name="Обычный 16 2 2 2 5 2 5 2" xfId="51465"/>
    <cellStyle name="Обычный 16 2 2 2 5 2 6" xfId="14928"/>
    <cellStyle name="Обычный 16 2 2 2 5 2 6 2" xfId="51466"/>
    <cellStyle name="Обычный 16 2 2 2 5 2 7" xfId="14929"/>
    <cellStyle name="Обычный 16 2 2 2 5 2 8" xfId="51467"/>
    <cellStyle name="Обычный 16 2 2 2 5 3" xfId="14930"/>
    <cellStyle name="Обычный 16 2 2 2 5 3 2" xfId="14931"/>
    <cellStyle name="Обычный 16 2 2 2 5 3 2 2" xfId="51468"/>
    <cellStyle name="Обычный 16 2 2 2 5 3 3" xfId="51469"/>
    <cellStyle name="Обычный 16 2 2 2 5 4" xfId="14932"/>
    <cellStyle name="Обычный 16 2 2 2 5 4 2" xfId="51470"/>
    <cellStyle name="Обычный 16 2 2 2 5 5" xfId="14933"/>
    <cellStyle name="Обычный 16 2 2 2 5 5 2" xfId="51471"/>
    <cellStyle name="Обычный 16 2 2 2 5 6" xfId="14934"/>
    <cellStyle name="Обычный 16 2 2 2 5 6 2" xfId="51472"/>
    <cellStyle name="Обычный 16 2 2 2 5 7" xfId="14935"/>
    <cellStyle name="Обычный 16 2 2 2 5 7 2" xfId="51473"/>
    <cellStyle name="Обычный 16 2 2 2 5 8" xfId="14936"/>
    <cellStyle name="Обычный 16 2 2 2 5 9" xfId="14937"/>
    <cellStyle name="Обычный 16 2 2 2 6" xfId="14938"/>
    <cellStyle name="Обычный 16 2 2 2 6 2" xfId="14939"/>
    <cellStyle name="Обычный 16 2 2 2 6 2 2" xfId="14940"/>
    <cellStyle name="Обычный 16 2 2 2 6 2 2 2" xfId="51474"/>
    <cellStyle name="Обычный 16 2 2 2 6 2 3" xfId="14941"/>
    <cellStyle name="Обычный 16 2 2 2 6 2 3 2" xfId="51475"/>
    <cellStyle name="Обычный 16 2 2 2 6 2 4" xfId="14942"/>
    <cellStyle name="Обычный 16 2 2 2 6 2 4 2" xfId="51476"/>
    <cellStyle name="Обычный 16 2 2 2 6 2 5" xfId="14943"/>
    <cellStyle name="Обычный 16 2 2 2 6 2 5 2" xfId="51477"/>
    <cellStyle name="Обычный 16 2 2 2 6 2 6" xfId="14944"/>
    <cellStyle name="Обычный 16 2 2 2 6 2 6 2" xfId="51478"/>
    <cellStyle name="Обычный 16 2 2 2 6 2 7" xfId="51479"/>
    <cellStyle name="Обычный 16 2 2 2 6 3" xfId="14945"/>
    <cellStyle name="Обычный 16 2 2 2 6 3 2" xfId="51480"/>
    <cellStyle name="Обычный 16 2 2 2 6 4" xfId="14946"/>
    <cellStyle name="Обычный 16 2 2 2 6 4 2" xfId="51481"/>
    <cellStyle name="Обычный 16 2 2 2 6 5" xfId="14947"/>
    <cellStyle name="Обычный 16 2 2 2 6 5 2" xfId="51482"/>
    <cellStyle name="Обычный 16 2 2 2 6 6" xfId="14948"/>
    <cellStyle name="Обычный 16 2 2 2 6 6 2" xfId="51483"/>
    <cellStyle name="Обычный 16 2 2 2 6 7" xfId="14949"/>
    <cellStyle name="Обычный 16 2 2 2 6 7 2" xfId="51484"/>
    <cellStyle name="Обычный 16 2 2 2 6 8" xfId="14950"/>
    <cellStyle name="Обычный 16 2 2 2 6 9" xfId="51485"/>
    <cellStyle name="Обычный 16 2 2 2 7" xfId="14951"/>
    <cellStyle name="Обычный 16 2 2 2 7 2" xfId="14952"/>
    <cellStyle name="Обычный 16 2 2 2 7 2 2" xfId="14953"/>
    <cellStyle name="Обычный 16 2 2 2 7 2 2 2" xfId="51486"/>
    <cellStyle name="Обычный 16 2 2 2 7 2 3" xfId="14954"/>
    <cellStyle name="Обычный 16 2 2 2 7 2 3 2" xfId="51487"/>
    <cellStyle name="Обычный 16 2 2 2 7 2 4" xfId="51488"/>
    <cellStyle name="Обычный 16 2 2 2 7 3" xfId="14955"/>
    <cellStyle name="Обычный 16 2 2 2 7 3 2" xfId="51489"/>
    <cellStyle name="Обычный 16 2 2 2 7 4" xfId="14956"/>
    <cellStyle name="Обычный 16 2 2 2 7 4 2" xfId="51490"/>
    <cellStyle name="Обычный 16 2 2 2 7 5" xfId="14957"/>
    <cellStyle name="Обычный 16 2 2 2 7 5 2" xfId="51491"/>
    <cellStyle name="Обычный 16 2 2 2 7 6" xfId="14958"/>
    <cellStyle name="Обычный 16 2 2 2 7 6 2" xfId="51492"/>
    <cellStyle name="Обычный 16 2 2 2 7 7" xfId="14959"/>
    <cellStyle name="Обычный 16 2 2 2 7 8" xfId="51493"/>
    <cellStyle name="Обычный 16 2 2 2 8" xfId="14960"/>
    <cellStyle name="Обычный 16 2 2 2 8 2" xfId="14961"/>
    <cellStyle name="Обычный 16 2 2 2 8 2 2" xfId="51494"/>
    <cellStyle name="Обычный 16 2 2 2 8 3" xfId="51495"/>
    <cellStyle name="Обычный 16 2 2 2 9" xfId="14962"/>
    <cellStyle name="Обычный 16 2 2 2 9 2" xfId="51496"/>
    <cellStyle name="Обычный 16 2 2 20" xfId="14963"/>
    <cellStyle name="Обычный 16 2 2 21" xfId="14964"/>
    <cellStyle name="Обычный 16 2 2 22" xfId="14965"/>
    <cellStyle name="Обычный 16 2 2 23" xfId="51497"/>
    <cellStyle name="Обычный 16 2 2 3" xfId="14966"/>
    <cellStyle name="Обычный 16 2 2 3 10" xfId="14967"/>
    <cellStyle name="Обычный 16 2 2 3 11" xfId="14968"/>
    <cellStyle name="Обычный 16 2 2 3 12" xfId="14969"/>
    <cellStyle name="Обычный 16 2 2 3 13" xfId="14970"/>
    <cellStyle name="Обычный 16 2 2 3 14" xfId="14971"/>
    <cellStyle name="Обычный 16 2 2 3 15" xfId="14972"/>
    <cellStyle name="Обычный 16 2 2 3 16" xfId="14973"/>
    <cellStyle name="Обычный 16 2 2 3 17" xfId="14974"/>
    <cellStyle name="Обычный 16 2 2 3 18" xfId="51498"/>
    <cellStyle name="Обычный 16 2 2 3 2" xfId="14975"/>
    <cellStyle name="Обычный 16 2 2 3 2 10" xfId="14976"/>
    <cellStyle name="Обычный 16 2 2 3 2 11" xfId="14977"/>
    <cellStyle name="Обычный 16 2 2 3 2 12" xfId="14978"/>
    <cellStyle name="Обычный 16 2 2 3 2 13" xfId="14979"/>
    <cellStyle name="Обычный 16 2 2 3 2 14" xfId="14980"/>
    <cellStyle name="Обычный 16 2 2 3 2 15" xfId="14981"/>
    <cellStyle name="Обычный 16 2 2 3 2 16" xfId="51499"/>
    <cellStyle name="Обычный 16 2 2 3 2 2" xfId="14982"/>
    <cellStyle name="Обычный 16 2 2 3 2 2 2" xfId="14983"/>
    <cellStyle name="Обычный 16 2 2 3 2 2 2 2" xfId="51500"/>
    <cellStyle name="Обычный 16 2 2 3 2 2 3" xfId="14984"/>
    <cellStyle name="Обычный 16 2 2 3 2 2 3 2" xfId="51501"/>
    <cellStyle name="Обычный 16 2 2 3 2 2 4" xfId="14985"/>
    <cellStyle name="Обычный 16 2 2 3 2 2 4 2" xfId="51502"/>
    <cellStyle name="Обычный 16 2 2 3 2 2 5" xfId="14986"/>
    <cellStyle name="Обычный 16 2 2 3 2 2 5 2" xfId="51503"/>
    <cellStyle name="Обычный 16 2 2 3 2 2 6" xfId="14987"/>
    <cellStyle name="Обычный 16 2 2 3 2 2 6 2" xfId="51504"/>
    <cellStyle name="Обычный 16 2 2 3 2 2 7" xfId="14988"/>
    <cellStyle name="Обычный 16 2 2 3 2 2 8" xfId="51505"/>
    <cellStyle name="Обычный 16 2 2 3 2 3" xfId="14989"/>
    <cellStyle name="Обычный 16 2 2 3 2 3 2" xfId="14990"/>
    <cellStyle name="Обычный 16 2 2 3 2 3 2 2" xfId="51506"/>
    <cellStyle name="Обычный 16 2 2 3 2 3 3" xfId="51507"/>
    <cellStyle name="Обычный 16 2 2 3 2 4" xfId="14991"/>
    <cellStyle name="Обычный 16 2 2 3 2 4 2" xfId="51508"/>
    <cellStyle name="Обычный 16 2 2 3 2 5" xfId="14992"/>
    <cellStyle name="Обычный 16 2 2 3 2 5 2" xfId="51509"/>
    <cellStyle name="Обычный 16 2 2 3 2 6" xfId="14993"/>
    <cellStyle name="Обычный 16 2 2 3 2 6 2" xfId="51510"/>
    <cellStyle name="Обычный 16 2 2 3 2 7" xfId="14994"/>
    <cellStyle name="Обычный 16 2 2 3 2 7 2" xfId="51511"/>
    <cellStyle name="Обычный 16 2 2 3 2 8" xfId="14995"/>
    <cellStyle name="Обычный 16 2 2 3 2 9" xfId="14996"/>
    <cellStyle name="Обычный 16 2 2 3 3" xfId="14997"/>
    <cellStyle name="Обычный 16 2 2 3 3 10" xfId="14998"/>
    <cellStyle name="Обычный 16 2 2 3 3 11" xfId="14999"/>
    <cellStyle name="Обычный 16 2 2 3 3 12" xfId="15000"/>
    <cellStyle name="Обычный 16 2 2 3 3 13" xfId="15001"/>
    <cellStyle name="Обычный 16 2 2 3 3 14" xfId="15002"/>
    <cellStyle name="Обычный 16 2 2 3 3 15" xfId="51512"/>
    <cellStyle name="Обычный 16 2 2 3 3 2" xfId="15003"/>
    <cellStyle name="Обычный 16 2 2 3 3 2 2" xfId="15004"/>
    <cellStyle name="Обычный 16 2 2 3 3 2 2 2" xfId="51513"/>
    <cellStyle name="Обычный 16 2 2 3 3 2 3" xfId="15005"/>
    <cellStyle name="Обычный 16 2 2 3 3 2 3 2" xfId="51514"/>
    <cellStyle name="Обычный 16 2 2 3 3 2 4" xfId="15006"/>
    <cellStyle name="Обычный 16 2 2 3 3 2 4 2" xfId="51515"/>
    <cellStyle name="Обычный 16 2 2 3 3 2 5" xfId="15007"/>
    <cellStyle name="Обычный 16 2 2 3 3 2 5 2" xfId="51516"/>
    <cellStyle name="Обычный 16 2 2 3 3 2 6" xfId="15008"/>
    <cellStyle name="Обычный 16 2 2 3 3 2 6 2" xfId="51517"/>
    <cellStyle name="Обычный 16 2 2 3 3 2 7" xfId="15009"/>
    <cellStyle name="Обычный 16 2 2 3 3 2 8" xfId="51518"/>
    <cellStyle name="Обычный 16 2 2 3 3 3" xfId="15010"/>
    <cellStyle name="Обычный 16 2 2 3 3 3 2" xfId="15011"/>
    <cellStyle name="Обычный 16 2 2 3 3 3 2 2" xfId="51519"/>
    <cellStyle name="Обычный 16 2 2 3 3 3 3" xfId="51520"/>
    <cellStyle name="Обычный 16 2 2 3 3 4" xfId="15012"/>
    <cellStyle name="Обычный 16 2 2 3 3 4 2" xfId="51521"/>
    <cellStyle name="Обычный 16 2 2 3 3 5" xfId="15013"/>
    <cellStyle name="Обычный 16 2 2 3 3 5 2" xfId="51522"/>
    <cellStyle name="Обычный 16 2 2 3 3 6" xfId="15014"/>
    <cellStyle name="Обычный 16 2 2 3 3 6 2" xfId="51523"/>
    <cellStyle name="Обычный 16 2 2 3 3 7" xfId="15015"/>
    <cellStyle name="Обычный 16 2 2 3 3 7 2" xfId="51524"/>
    <cellStyle name="Обычный 16 2 2 3 3 8" xfId="15016"/>
    <cellStyle name="Обычный 16 2 2 3 3 9" xfId="15017"/>
    <cellStyle name="Обычный 16 2 2 3 4" xfId="15018"/>
    <cellStyle name="Обычный 16 2 2 3 4 2" xfId="15019"/>
    <cellStyle name="Обычный 16 2 2 3 4 2 2" xfId="51525"/>
    <cellStyle name="Обычный 16 2 2 3 4 3" xfId="15020"/>
    <cellStyle name="Обычный 16 2 2 3 4 3 2" xfId="51526"/>
    <cellStyle name="Обычный 16 2 2 3 4 4" xfId="15021"/>
    <cellStyle name="Обычный 16 2 2 3 4 4 2" xfId="51527"/>
    <cellStyle name="Обычный 16 2 2 3 4 5" xfId="15022"/>
    <cellStyle name="Обычный 16 2 2 3 4 5 2" xfId="51528"/>
    <cellStyle name="Обычный 16 2 2 3 4 6" xfId="15023"/>
    <cellStyle name="Обычный 16 2 2 3 4 6 2" xfId="51529"/>
    <cellStyle name="Обычный 16 2 2 3 4 7" xfId="15024"/>
    <cellStyle name="Обычный 16 2 2 3 4 8" xfId="51530"/>
    <cellStyle name="Обычный 16 2 2 3 5" xfId="15025"/>
    <cellStyle name="Обычный 16 2 2 3 5 2" xfId="15026"/>
    <cellStyle name="Обычный 16 2 2 3 5 2 2" xfId="51531"/>
    <cellStyle name="Обычный 16 2 2 3 5 3" xfId="51532"/>
    <cellStyle name="Обычный 16 2 2 3 6" xfId="15027"/>
    <cellStyle name="Обычный 16 2 2 3 6 2" xfId="51533"/>
    <cellStyle name="Обычный 16 2 2 3 7" xfId="15028"/>
    <cellStyle name="Обычный 16 2 2 3 7 2" xfId="51534"/>
    <cellStyle name="Обычный 16 2 2 3 8" xfId="15029"/>
    <cellStyle name="Обычный 16 2 2 3 8 2" xfId="51535"/>
    <cellStyle name="Обычный 16 2 2 3 9" xfId="15030"/>
    <cellStyle name="Обычный 16 2 2 3 9 2" xfId="51536"/>
    <cellStyle name="Обычный 16 2 2 4" xfId="15031"/>
    <cellStyle name="Обычный 16 2 2 4 10" xfId="15032"/>
    <cellStyle name="Обычный 16 2 2 4 11" xfId="15033"/>
    <cellStyle name="Обычный 16 2 2 4 12" xfId="15034"/>
    <cellStyle name="Обычный 16 2 2 4 13" xfId="15035"/>
    <cellStyle name="Обычный 16 2 2 4 14" xfId="15036"/>
    <cellStyle name="Обычный 16 2 2 4 15" xfId="15037"/>
    <cellStyle name="Обычный 16 2 2 4 16" xfId="51537"/>
    <cellStyle name="Обычный 16 2 2 4 2" xfId="15038"/>
    <cellStyle name="Обычный 16 2 2 4 2 2" xfId="15039"/>
    <cellStyle name="Обычный 16 2 2 4 2 2 2" xfId="51538"/>
    <cellStyle name="Обычный 16 2 2 4 2 3" xfId="15040"/>
    <cellStyle name="Обычный 16 2 2 4 2 3 2" xfId="51539"/>
    <cellStyle name="Обычный 16 2 2 4 2 4" xfId="15041"/>
    <cellStyle name="Обычный 16 2 2 4 2 4 2" xfId="51540"/>
    <cellStyle name="Обычный 16 2 2 4 2 5" xfId="15042"/>
    <cellStyle name="Обычный 16 2 2 4 2 5 2" xfId="51541"/>
    <cellStyle name="Обычный 16 2 2 4 2 6" xfId="15043"/>
    <cellStyle name="Обычный 16 2 2 4 2 6 2" xfId="51542"/>
    <cellStyle name="Обычный 16 2 2 4 2 7" xfId="15044"/>
    <cellStyle name="Обычный 16 2 2 4 2 8" xfId="51543"/>
    <cellStyle name="Обычный 16 2 2 4 3" xfId="15045"/>
    <cellStyle name="Обычный 16 2 2 4 3 2" xfId="15046"/>
    <cellStyle name="Обычный 16 2 2 4 3 2 2" xfId="51544"/>
    <cellStyle name="Обычный 16 2 2 4 3 3" xfId="51545"/>
    <cellStyle name="Обычный 16 2 2 4 4" xfId="15047"/>
    <cellStyle name="Обычный 16 2 2 4 4 2" xfId="51546"/>
    <cellStyle name="Обычный 16 2 2 4 5" xfId="15048"/>
    <cellStyle name="Обычный 16 2 2 4 5 2" xfId="51547"/>
    <cellStyle name="Обычный 16 2 2 4 6" xfId="15049"/>
    <cellStyle name="Обычный 16 2 2 4 6 2" xfId="51548"/>
    <cellStyle name="Обычный 16 2 2 4 7" xfId="15050"/>
    <cellStyle name="Обычный 16 2 2 4 7 2" xfId="51549"/>
    <cellStyle name="Обычный 16 2 2 4 8" xfId="15051"/>
    <cellStyle name="Обычный 16 2 2 4 9" xfId="15052"/>
    <cellStyle name="Обычный 16 2 2 5" xfId="15053"/>
    <cellStyle name="Обычный 16 2 2 5 10" xfId="15054"/>
    <cellStyle name="Обычный 16 2 2 5 11" xfId="15055"/>
    <cellStyle name="Обычный 16 2 2 5 12" xfId="15056"/>
    <cellStyle name="Обычный 16 2 2 5 13" xfId="15057"/>
    <cellStyle name="Обычный 16 2 2 5 14" xfId="15058"/>
    <cellStyle name="Обычный 16 2 2 5 15" xfId="51550"/>
    <cellStyle name="Обычный 16 2 2 5 2" xfId="15059"/>
    <cellStyle name="Обычный 16 2 2 5 2 2" xfId="15060"/>
    <cellStyle name="Обычный 16 2 2 5 2 2 2" xfId="51551"/>
    <cellStyle name="Обычный 16 2 2 5 2 3" xfId="15061"/>
    <cellStyle name="Обычный 16 2 2 5 2 3 2" xfId="51552"/>
    <cellStyle name="Обычный 16 2 2 5 2 4" xfId="15062"/>
    <cellStyle name="Обычный 16 2 2 5 2 4 2" xfId="51553"/>
    <cellStyle name="Обычный 16 2 2 5 2 5" xfId="15063"/>
    <cellStyle name="Обычный 16 2 2 5 2 5 2" xfId="51554"/>
    <cellStyle name="Обычный 16 2 2 5 2 6" xfId="15064"/>
    <cellStyle name="Обычный 16 2 2 5 2 6 2" xfId="51555"/>
    <cellStyle name="Обычный 16 2 2 5 2 7" xfId="15065"/>
    <cellStyle name="Обычный 16 2 2 5 2 8" xfId="51556"/>
    <cellStyle name="Обычный 16 2 2 5 3" xfId="15066"/>
    <cellStyle name="Обычный 16 2 2 5 3 2" xfId="15067"/>
    <cellStyle name="Обычный 16 2 2 5 3 2 2" xfId="51557"/>
    <cellStyle name="Обычный 16 2 2 5 3 3" xfId="51558"/>
    <cellStyle name="Обычный 16 2 2 5 4" xfId="15068"/>
    <cellStyle name="Обычный 16 2 2 5 4 2" xfId="51559"/>
    <cellStyle name="Обычный 16 2 2 5 5" xfId="15069"/>
    <cellStyle name="Обычный 16 2 2 5 5 2" xfId="51560"/>
    <cellStyle name="Обычный 16 2 2 5 6" xfId="15070"/>
    <cellStyle name="Обычный 16 2 2 5 6 2" xfId="51561"/>
    <cellStyle name="Обычный 16 2 2 5 7" xfId="15071"/>
    <cellStyle name="Обычный 16 2 2 5 7 2" xfId="51562"/>
    <cellStyle name="Обычный 16 2 2 5 8" xfId="15072"/>
    <cellStyle name="Обычный 16 2 2 5 9" xfId="15073"/>
    <cellStyle name="Обычный 16 2 2 6" xfId="15074"/>
    <cellStyle name="Обычный 16 2 2 6 10" xfId="15075"/>
    <cellStyle name="Обычный 16 2 2 6 11" xfId="15076"/>
    <cellStyle name="Обычный 16 2 2 6 12" xfId="15077"/>
    <cellStyle name="Обычный 16 2 2 6 13" xfId="15078"/>
    <cellStyle name="Обычный 16 2 2 6 14" xfId="15079"/>
    <cellStyle name="Обычный 16 2 2 6 15" xfId="51563"/>
    <cellStyle name="Обычный 16 2 2 6 2" xfId="15080"/>
    <cellStyle name="Обычный 16 2 2 6 2 2" xfId="15081"/>
    <cellStyle name="Обычный 16 2 2 6 2 2 2" xfId="51564"/>
    <cellStyle name="Обычный 16 2 2 6 2 3" xfId="15082"/>
    <cellStyle name="Обычный 16 2 2 6 2 3 2" xfId="51565"/>
    <cellStyle name="Обычный 16 2 2 6 2 4" xfId="15083"/>
    <cellStyle name="Обычный 16 2 2 6 2 4 2" xfId="51566"/>
    <cellStyle name="Обычный 16 2 2 6 2 5" xfId="15084"/>
    <cellStyle name="Обычный 16 2 2 6 2 5 2" xfId="51567"/>
    <cellStyle name="Обычный 16 2 2 6 2 6" xfId="15085"/>
    <cellStyle name="Обычный 16 2 2 6 2 6 2" xfId="51568"/>
    <cellStyle name="Обычный 16 2 2 6 2 7" xfId="15086"/>
    <cellStyle name="Обычный 16 2 2 6 2 8" xfId="51569"/>
    <cellStyle name="Обычный 16 2 2 6 3" xfId="15087"/>
    <cellStyle name="Обычный 16 2 2 6 3 2" xfId="15088"/>
    <cellStyle name="Обычный 16 2 2 6 3 2 2" xfId="51570"/>
    <cellStyle name="Обычный 16 2 2 6 3 3" xfId="51571"/>
    <cellStyle name="Обычный 16 2 2 6 4" xfId="15089"/>
    <cellStyle name="Обычный 16 2 2 6 4 2" xfId="51572"/>
    <cellStyle name="Обычный 16 2 2 6 5" xfId="15090"/>
    <cellStyle name="Обычный 16 2 2 6 5 2" xfId="51573"/>
    <cellStyle name="Обычный 16 2 2 6 6" xfId="15091"/>
    <cellStyle name="Обычный 16 2 2 6 6 2" xfId="51574"/>
    <cellStyle name="Обычный 16 2 2 6 7" xfId="15092"/>
    <cellStyle name="Обычный 16 2 2 6 7 2" xfId="51575"/>
    <cellStyle name="Обычный 16 2 2 6 8" xfId="15093"/>
    <cellStyle name="Обычный 16 2 2 6 9" xfId="15094"/>
    <cellStyle name="Обычный 16 2 2 7" xfId="15095"/>
    <cellStyle name="Обычный 16 2 2 7 10" xfId="15096"/>
    <cellStyle name="Обычный 16 2 2 7 11" xfId="15097"/>
    <cellStyle name="Обычный 16 2 2 7 12" xfId="15098"/>
    <cellStyle name="Обычный 16 2 2 7 13" xfId="15099"/>
    <cellStyle name="Обычный 16 2 2 7 14" xfId="15100"/>
    <cellStyle name="Обычный 16 2 2 7 15" xfId="51576"/>
    <cellStyle name="Обычный 16 2 2 7 2" xfId="15101"/>
    <cellStyle name="Обычный 16 2 2 7 2 2" xfId="15102"/>
    <cellStyle name="Обычный 16 2 2 7 2 2 2" xfId="51577"/>
    <cellStyle name="Обычный 16 2 2 7 2 3" xfId="15103"/>
    <cellStyle name="Обычный 16 2 2 7 2 3 2" xfId="51578"/>
    <cellStyle name="Обычный 16 2 2 7 2 4" xfId="15104"/>
    <cellStyle name="Обычный 16 2 2 7 2 4 2" xfId="51579"/>
    <cellStyle name="Обычный 16 2 2 7 2 5" xfId="15105"/>
    <cellStyle name="Обычный 16 2 2 7 2 5 2" xfId="51580"/>
    <cellStyle name="Обычный 16 2 2 7 2 6" xfId="15106"/>
    <cellStyle name="Обычный 16 2 2 7 2 6 2" xfId="51581"/>
    <cellStyle name="Обычный 16 2 2 7 2 7" xfId="15107"/>
    <cellStyle name="Обычный 16 2 2 7 2 8" xfId="51582"/>
    <cellStyle name="Обычный 16 2 2 7 3" xfId="15108"/>
    <cellStyle name="Обычный 16 2 2 7 3 2" xfId="15109"/>
    <cellStyle name="Обычный 16 2 2 7 3 2 2" xfId="51583"/>
    <cellStyle name="Обычный 16 2 2 7 3 3" xfId="51584"/>
    <cellStyle name="Обычный 16 2 2 7 4" xfId="15110"/>
    <cellStyle name="Обычный 16 2 2 7 4 2" xfId="51585"/>
    <cellStyle name="Обычный 16 2 2 7 5" xfId="15111"/>
    <cellStyle name="Обычный 16 2 2 7 5 2" xfId="51586"/>
    <cellStyle name="Обычный 16 2 2 7 6" xfId="15112"/>
    <cellStyle name="Обычный 16 2 2 7 6 2" xfId="51587"/>
    <cellStyle name="Обычный 16 2 2 7 7" xfId="15113"/>
    <cellStyle name="Обычный 16 2 2 7 7 2" xfId="51588"/>
    <cellStyle name="Обычный 16 2 2 7 8" xfId="15114"/>
    <cellStyle name="Обычный 16 2 2 7 9" xfId="15115"/>
    <cellStyle name="Обычный 16 2 2 8" xfId="15116"/>
    <cellStyle name="Обычный 16 2 2 8 10" xfId="15117"/>
    <cellStyle name="Обычный 16 2 2 8 11" xfId="15118"/>
    <cellStyle name="Обычный 16 2 2 8 12" xfId="15119"/>
    <cellStyle name="Обычный 16 2 2 8 13" xfId="15120"/>
    <cellStyle name="Обычный 16 2 2 8 14" xfId="15121"/>
    <cellStyle name="Обычный 16 2 2 8 15" xfId="51589"/>
    <cellStyle name="Обычный 16 2 2 8 2" xfId="15122"/>
    <cellStyle name="Обычный 16 2 2 8 2 2" xfId="15123"/>
    <cellStyle name="Обычный 16 2 2 8 2 2 2" xfId="51590"/>
    <cellStyle name="Обычный 16 2 2 8 2 3" xfId="15124"/>
    <cellStyle name="Обычный 16 2 2 8 2 3 2" xfId="51591"/>
    <cellStyle name="Обычный 16 2 2 8 2 4" xfId="15125"/>
    <cellStyle name="Обычный 16 2 2 8 2 4 2" xfId="51592"/>
    <cellStyle name="Обычный 16 2 2 8 2 5" xfId="15126"/>
    <cellStyle name="Обычный 16 2 2 8 2 5 2" xfId="51593"/>
    <cellStyle name="Обычный 16 2 2 8 2 6" xfId="15127"/>
    <cellStyle name="Обычный 16 2 2 8 2 6 2" xfId="51594"/>
    <cellStyle name="Обычный 16 2 2 8 2 7" xfId="15128"/>
    <cellStyle name="Обычный 16 2 2 8 2 8" xfId="51595"/>
    <cellStyle name="Обычный 16 2 2 8 3" xfId="15129"/>
    <cellStyle name="Обычный 16 2 2 8 3 2" xfId="15130"/>
    <cellStyle name="Обычный 16 2 2 8 3 2 2" xfId="51596"/>
    <cellStyle name="Обычный 16 2 2 8 3 3" xfId="51597"/>
    <cellStyle name="Обычный 16 2 2 8 4" xfId="15131"/>
    <cellStyle name="Обычный 16 2 2 8 4 2" xfId="51598"/>
    <cellStyle name="Обычный 16 2 2 8 5" xfId="15132"/>
    <cellStyle name="Обычный 16 2 2 8 5 2" xfId="51599"/>
    <cellStyle name="Обычный 16 2 2 8 6" xfId="15133"/>
    <cellStyle name="Обычный 16 2 2 8 6 2" xfId="51600"/>
    <cellStyle name="Обычный 16 2 2 8 7" xfId="15134"/>
    <cellStyle name="Обычный 16 2 2 8 7 2" xfId="51601"/>
    <cellStyle name="Обычный 16 2 2 8 8" xfId="15135"/>
    <cellStyle name="Обычный 16 2 2 8 9" xfId="15136"/>
    <cellStyle name="Обычный 16 2 2 9" xfId="15137"/>
    <cellStyle name="Обычный 16 2 2 9 2" xfId="15138"/>
    <cellStyle name="Обычный 16 2 2 9 2 2" xfId="51602"/>
    <cellStyle name="Обычный 16 2 2 9 3" xfId="15139"/>
    <cellStyle name="Обычный 16 2 2 9 3 2" xfId="51603"/>
    <cellStyle name="Обычный 16 2 2 9 4" xfId="15140"/>
    <cellStyle name="Обычный 16 2 2 9 4 2" xfId="51604"/>
    <cellStyle name="Обычный 16 2 2 9 5" xfId="15141"/>
    <cellStyle name="Обычный 16 2 2 9 5 2" xfId="51605"/>
    <cellStyle name="Обычный 16 2 2 9 6" xfId="15142"/>
    <cellStyle name="Обычный 16 2 2 9 6 2" xfId="51606"/>
    <cellStyle name="Обычный 16 2 2 9 7" xfId="15143"/>
    <cellStyle name="Обычный 16 2 2 9 8" xfId="51607"/>
    <cellStyle name="Обычный 16 2 20" xfId="15144"/>
    <cellStyle name="Обычный 16 2 21" xfId="15145"/>
    <cellStyle name="Обычный 16 2 22" xfId="15146"/>
    <cellStyle name="Обычный 16 2 23" xfId="15147"/>
    <cellStyle name="Обычный 16 2 24" xfId="15148"/>
    <cellStyle name="Обычный 16 2 25" xfId="51608"/>
    <cellStyle name="Обычный 16 2 26" xfId="51609"/>
    <cellStyle name="Обычный 16 2 3" xfId="15149"/>
    <cellStyle name="Обычный 16 2 3 10" xfId="15150"/>
    <cellStyle name="Обычный 16 2 3 10 2" xfId="15151"/>
    <cellStyle name="Обычный 16 2 3 10 2 2" xfId="51610"/>
    <cellStyle name="Обычный 16 2 3 10 3" xfId="51611"/>
    <cellStyle name="Обычный 16 2 3 11" xfId="15152"/>
    <cellStyle name="Обычный 16 2 3 11 2" xfId="51612"/>
    <cellStyle name="Обычный 16 2 3 12" xfId="15153"/>
    <cellStyle name="Обычный 16 2 3 12 2" xfId="51613"/>
    <cellStyle name="Обычный 16 2 3 13" xfId="15154"/>
    <cellStyle name="Обычный 16 2 3 13 2" xfId="51614"/>
    <cellStyle name="Обычный 16 2 3 14" xfId="15155"/>
    <cellStyle name="Обычный 16 2 3 14 2" xfId="51615"/>
    <cellStyle name="Обычный 16 2 3 15" xfId="15156"/>
    <cellStyle name="Обычный 16 2 3 16" xfId="15157"/>
    <cellStyle name="Обычный 16 2 3 17" xfId="15158"/>
    <cellStyle name="Обычный 16 2 3 18" xfId="15159"/>
    <cellStyle name="Обычный 16 2 3 19" xfId="15160"/>
    <cellStyle name="Обычный 16 2 3 2" xfId="15161"/>
    <cellStyle name="Обычный 16 2 3 2 10" xfId="15162"/>
    <cellStyle name="Обычный 16 2 3 2 11" xfId="15163"/>
    <cellStyle name="Обычный 16 2 3 2 12" xfId="15164"/>
    <cellStyle name="Обычный 16 2 3 2 13" xfId="15165"/>
    <cellStyle name="Обычный 16 2 3 2 14" xfId="15166"/>
    <cellStyle name="Обычный 16 2 3 2 15" xfId="15167"/>
    <cellStyle name="Обычный 16 2 3 2 16" xfId="15168"/>
    <cellStyle name="Обычный 16 2 3 2 17" xfId="15169"/>
    <cellStyle name="Обычный 16 2 3 2 18" xfId="51616"/>
    <cellStyle name="Обычный 16 2 3 2 2" xfId="15170"/>
    <cellStyle name="Обычный 16 2 3 2 2 10" xfId="15171"/>
    <cellStyle name="Обычный 16 2 3 2 2 11" xfId="15172"/>
    <cellStyle name="Обычный 16 2 3 2 2 12" xfId="15173"/>
    <cellStyle name="Обычный 16 2 3 2 2 13" xfId="15174"/>
    <cellStyle name="Обычный 16 2 3 2 2 14" xfId="15175"/>
    <cellStyle name="Обычный 16 2 3 2 2 15" xfId="15176"/>
    <cellStyle name="Обычный 16 2 3 2 2 16" xfId="51617"/>
    <cellStyle name="Обычный 16 2 3 2 2 2" xfId="15177"/>
    <cellStyle name="Обычный 16 2 3 2 2 2 2" xfId="15178"/>
    <cellStyle name="Обычный 16 2 3 2 2 2 2 2" xfId="51618"/>
    <cellStyle name="Обычный 16 2 3 2 2 2 3" xfId="15179"/>
    <cellStyle name="Обычный 16 2 3 2 2 2 3 2" xfId="51619"/>
    <cellStyle name="Обычный 16 2 3 2 2 2 4" xfId="15180"/>
    <cellStyle name="Обычный 16 2 3 2 2 2 4 2" xfId="51620"/>
    <cellStyle name="Обычный 16 2 3 2 2 2 5" xfId="15181"/>
    <cellStyle name="Обычный 16 2 3 2 2 2 5 2" xfId="51621"/>
    <cellStyle name="Обычный 16 2 3 2 2 2 6" xfId="15182"/>
    <cellStyle name="Обычный 16 2 3 2 2 2 6 2" xfId="51622"/>
    <cellStyle name="Обычный 16 2 3 2 2 2 7" xfId="15183"/>
    <cellStyle name="Обычный 16 2 3 2 2 2 8" xfId="51623"/>
    <cellStyle name="Обычный 16 2 3 2 2 3" xfId="15184"/>
    <cellStyle name="Обычный 16 2 3 2 2 3 2" xfId="15185"/>
    <cellStyle name="Обычный 16 2 3 2 2 3 2 2" xfId="51624"/>
    <cellStyle name="Обычный 16 2 3 2 2 3 3" xfId="51625"/>
    <cellStyle name="Обычный 16 2 3 2 2 4" xfId="15186"/>
    <cellStyle name="Обычный 16 2 3 2 2 4 2" xfId="51626"/>
    <cellStyle name="Обычный 16 2 3 2 2 5" xfId="15187"/>
    <cellStyle name="Обычный 16 2 3 2 2 5 2" xfId="51627"/>
    <cellStyle name="Обычный 16 2 3 2 2 6" xfId="15188"/>
    <cellStyle name="Обычный 16 2 3 2 2 6 2" xfId="51628"/>
    <cellStyle name="Обычный 16 2 3 2 2 7" xfId="15189"/>
    <cellStyle name="Обычный 16 2 3 2 2 7 2" xfId="51629"/>
    <cellStyle name="Обычный 16 2 3 2 2 8" xfId="15190"/>
    <cellStyle name="Обычный 16 2 3 2 2 9" xfId="15191"/>
    <cellStyle name="Обычный 16 2 3 2 3" xfId="15192"/>
    <cellStyle name="Обычный 16 2 3 2 3 10" xfId="15193"/>
    <cellStyle name="Обычный 16 2 3 2 3 11" xfId="15194"/>
    <cellStyle name="Обычный 16 2 3 2 3 12" xfId="15195"/>
    <cellStyle name="Обычный 16 2 3 2 3 13" xfId="15196"/>
    <cellStyle name="Обычный 16 2 3 2 3 14" xfId="15197"/>
    <cellStyle name="Обычный 16 2 3 2 3 15" xfId="51630"/>
    <cellStyle name="Обычный 16 2 3 2 3 2" xfId="15198"/>
    <cellStyle name="Обычный 16 2 3 2 3 2 2" xfId="15199"/>
    <cellStyle name="Обычный 16 2 3 2 3 2 2 2" xfId="51631"/>
    <cellStyle name="Обычный 16 2 3 2 3 2 3" xfId="15200"/>
    <cellStyle name="Обычный 16 2 3 2 3 2 3 2" xfId="51632"/>
    <cellStyle name="Обычный 16 2 3 2 3 2 4" xfId="15201"/>
    <cellStyle name="Обычный 16 2 3 2 3 2 4 2" xfId="51633"/>
    <cellStyle name="Обычный 16 2 3 2 3 2 5" xfId="15202"/>
    <cellStyle name="Обычный 16 2 3 2 3 2 5 2" xfId="51634"/>
    <cellStyle name="Обычный 16 2 3 2 3 2 6" xfId="15203"/>
    <cellStyle name="Обычный 16 2 3 2 3 2 6 2" xfId="51635"/>
    <cellStyle name="Обычный 16 2 3 2 3 2 7" xfId="15204"/>
    <cellStyle name="Обычный 16 2 3 2 3 2 8" xfId="51636"/>
    <cellStyle name="Обычный 16 2 3 2 3 3" xfId="15205"/>
    <cellStyle name="Обычный 16 2 3 2 3 3 2" xfId="15206"/>
    <cellStyle name="Обычный 16 2 3 2 3 3 2 2" xfId="51637"/>
    <cellStyle name="Обычный 16 2 3 2 3 3 3" xfId="51638"/>
    <cellStyle name="Обычный 16 2 3 2 3 4" xfId="15207"/>
    <cellStyle name="Обычный 16 2 3 2 3 4 2" xfId="51639"/>
    <cellStyle name="Обычный 16 2 3 2 3 5" xfId="15208"/>
    <cellStyle name="Обычный 16 2 3 2 3 5 2" xfId="51640"/>
    <cellStyle name="Обычный 16 2 3 2 3 6" xfId="15209"/>
    <cellStyle name="Обычный 16 2 3 2 3 6 2" xfId="51641"/>
    <cellStyle name="Обычный 16 2 3 2 3 7" xfId="15210"/>
    <cellStyle name="Обычный 16 2 3 2 3 7 2" xfId="51642"/>
    <cellStyle name="Обычный 16 2 3 2 3 8" xfId="15211"/>
    <cellStyle name="Обычный 16 2 3 2 3 9" xfId="15212"/>
    <cellStyle name="Обычный 16 2 3 2 4" xfId="15213"/>
    <cellStyle name="Обычный 16 2 3 2 4 2" xfId="15214"/>
    <cellStyle name="Обычный 16 2 3 2 4 2 2" xfId="51643"/>
    <cellStyle name="Обычный 16 2 3 2 4 3" xfId="15215"/>
    <cellStyle name="Обычный 16 2 3 2 4 3 2" xfId="51644"/>
    <cellStyle name="Обычный 16 2 3 2 4 4" xfId="15216"/>
    <cellStyle name="Обычный 16 2 3 2 4 4 2" xfId="51645"/>
    <cellStyle name="Обычный 16 2 3 2 4 5" xfId="15217"/>
    <cellStyle name="Обычный 16 2 3 2 4 5 2" xfId="51646"/>
    <cellStyle name="Обычный 16 2 3 2 4 6" xfId="15218"/>
    <cellStyle name="Обычный 16 2 3 2 4 6 2" xfId="51647"/>
    <cellStyle name="Обычный 16 2 3 2 4 7" xfId="15219"/>
    <cellStyle name="Обычный 16 2 3 2 4 8" xfId="51648"/>
    <cellStyle name="Обычный 16 2 3 2 5" xfId="15220"/>
    <cellStyle name="Обычный 16 2 3 2 5 2" xfId="15221"/>
    <cellStyle name="Обычный 16 2 3 2 5 2 2" xfId="51649"/>
    <cellStyle name="Обычный 16 2 3 2 5 3" xfId="51650"/>
    <cellStyle name="Обычный 16 2 3 2 6" xfId="15222"/>
    <cellStyle name="Обычный 16 2 3 2 6 2" xfId="51651"/>
    <cellStyle name="Обычный 16 2 3 2 7" xfId="15223"/>
    <cellStyle name="Обычный 16 2 3 2 7 2" xfId="51652"/>
    <cellStyle name="Обычный 16 2 3 2 8" xfId="15224"/>
    <cellStyle name="Обычный 16 2 3 2 8 2" xfId="51653"/>
    <cellStyle name="Обычный 16 2 3 2 9" xfId="15225"/>
    <cellStyle name="Обычный 16 2 3 2 9 2" xfId="51654"/>
    <cellStyle name="Обычный 16 2 3 20" xfId="15226"/>
    <cellStyle name="Обычный 16 2 3 21" xfId="15227"/>
    <cellStyle name="Обычный 16 2 3 22" xfId="51655"/>
    <cellStyle name="Обычный 16 2 3 3" xfId="15228"/>
    <cellStyle name="Обычный 16 2 3 3 10" xfId="15229"/>
    <cellStyle name="Обычный 16 2 3 3 11" xfId="15230"/>
    <cellStyle name="Обычный 16 2 3 3 12" xfId="15231"/>
    <cellStyle name="Обычный 16 2 3 3 13" xfId="15232"/>
    <cellStyle name="Обычный 16 2 3 3 14" xfId="15233"/>
    <cellStyle name="Обычный 16 2 3 3 15" xfId="15234"/>
    <cellStyle name="Обычный 16 2 3 3 16" xfId="15235"/>
    <cellStyle name="Обычный 16 2 3 3 17" xfId="15236"/>
    <cellStyle name="Обычный 16 2 3 3 18" xfId="51656"/>
    <cellStyle name="Обычный 16 2 3 3 2" xfId="15237"/>
    <cellStyle name="Обычный 16 2 3 3 2 10" xfId="15238"/>
    <cellStyle name="Обычный 16 2 3 3 2 11" xfId="15239"/>
    <cellStyle name="Обычный 16 2 3 3 2 12" xfId="15240"/>
    <cellStyle name="Обычный 16 2 3 3 2 13" xfId="15241"/>
    <cellStyle name="Обычный 16 2 3 3 2 14" xfId="15242"/>
    <cellStyle name="Обычный 16 2 3 3 2 15" xfId="15243"/>
    <cellStyle name="Обычный 16 2 3 3 2 16" xfId="51657"/>
    <cellStyle name="Обычный 16 2 3 3 2 2" xfId="15244"/>
    <cellStyle name="Обычный 16 2 3 3 2 2 2" xfId="15245"/>
    <cellStyle name="Обычный 16 2 3 3 2 2 2 2" xfId="51658"/>
    <cellStyle name="Обычный 16 2 3 3 2 2 3" xfId="15246"/>
    <cellStyle name="Обычный 16 2 3 3 2 2 3 2" xfId="51659"/>
    <cellStyle name="Обычный 16 2 3 3 2 2 4" xfId="15247"/>
    <cellStyle name="Обычный 16 2 3 3 2 2 4 2" xfId="51660"/>
    <cellStyle name="Обычный 16 2 3 3 2 2 5" xfId="15248"/>
    <cellStyle name="Обычный 16 2 3 3 2 2 5 2" xfId="51661"/>
    <cellStyle name="Обычный 16 2 3 3 2 2 6" xfId="15249"/>
    <cellStyle name="Обычный 16 2 3 3 2 2 6 2" xfId="51662"/>
    <cellStyle name="Обычный 16 2 3 3 2 2 7" xfId="15250"/>
    <cellStyle name="Обычный 16 2 3 3 2 2 8" xfId="51663"/>
    <cellStyle name="Обычный 16 2 3 3 2 3" xfId="15251"/>
    <cellStyle name="Обычный 16 2 3 3 2 3 2" xfId="15252"/>
    <cellStyle name="Обычный 16 2 3 3 2 3 2 2" xfId="51664"/>
    <cellStyle name="Обычный 16 2 3 3 2 3 3" xfId="51665"/>
    <cellStyle name="Обычный 16 2 3 3 2 4" xfId="15253"/>
    <cellStyle name="Обычный 16 2 3 3 2 4 2" xfId="51666"/>
    <cellStyle name="Обычный 16 2 3 3 2 5" xfId="15254"/>
    <cellStyle name="Обычный 16 2 3 3 2 5 2" xfId="51667"/>
    <cellStyle name="Обычный 16 2 3 3 2 6" xfId="15255"/>
    <cellStyle name="Обычный 16 2 3 3 2 6 2" xfId="51668"/>
    <cellStyle name="Обычный 16 2 3 3 2 7" xfId="15256"/>
    <cellStyle name="Обычный 16 2 3 3 2 7 2" xfId="51669"/>
    <cellStyle name="Обычный 16 2 3 3 2 8" xfId="15257"/>
    <cellStyle name="Обычный 16 2 3 3 2 9" xfId="15258"/>
    <cellStyle name="Обычный 16 2 3 3 3" xfId="15259"/>
    <cellStyle name="Обычный 16 2 3 3 3 10" xfId="15260"/>
    <cellStyle name="Обычный 16 2 3 3 3 11" xfId="15261"/>
    <cellStyle name="Обычный 16 2 3 3 3 12" xfId="15262"/>
    <cellStyle name="Обычный 16 2 3 3 3 13" xfId="15263"/>
    <cellStyle name="Обычный 16 2 3 3 3 14" xfId="15264"/>
    <cellStyle name="Обычный 16 2 3 3 3 15" xfId="51670"/>
    <cellStyle name="Обычный 16 2 3 3 3 2" xfId="15265"/>
    <cellStyle name="Обычный 16 2 3 3 3 2 2" xfId="15266"/>
    <cellStyle name="Обычный 16 2 3 3 3 2 2 2" xfId="51671"/>
    <cellStyle name="Обычный 16 2 3 3 3 2 3" xfId="15267"/>
    <cellStyle name="Обычный 16 2 3 3 3 2 3 2" xfId="51672"/>
    <cellStyle name="Обычный 16 2 3 3 3 2 4" xfId="15268"/>
    <cellStyle name="Обычный 16 2 3 3 3 2 4 2" xfId="51673"/>
    <cellStyle name="Обычный 16 2 3 3 3 2 5" xfId="15269"/>
    <cellStyle name="Обычный 16 2 3 3 3 2 5 2" xfId="51674"/>
    <cellStyle name="Обычный 16 2 3 3 3 2 6" xfId="15270"/>
    <cellStyle name="Обычный 16 2 3 3 3 2 6 2" xfId="51675"/>
    <cellStyle name="Обычный 16 2 3 3 3 2 7" xfId="15271"/>
    <cellStyle name="Обычный 16 2 3 3 3 2 8" xfId="51676"/>
    <cellStyle name="Обычный 16 2 3 3 3 3" xfId="15272"/>
    <cellStyle name="Обычный 16 2 3 3 3 3 2" xfId="15273"/>
    <cellStyle name="Обычный 16 2 3 3 3 3 2 2" xfId="51677"/>
    <cellStyle name="Обычный 16 2 3 3 3 3 3" xfId="51678"/>
    <cellStyle name="Обычный 16 2 3 3 3 4" xfId="15274"/>
    <cellStyle name="Обычный 16 2 3 3 3 4 2" xfId="51679"/>
    <cellStyle name="Обычный 16 2 3 3 3 5" xfId="15275"/>
    <cellStyle name="Обычный 16 2 3 3 3 5 2" xfId="51680"/>
    <cellStyle name="Обычный 16 2 3 3 3 6" xfId="15276"/>
    <cellStyle name="Обычный 16 2 3 3 3 6 2" xfId="51681"/>
    <cellStyle name="Обычный 16 2 3 3 3 7" xfId="15277"/>
    <cellStyle name="Обычный 16 2 3 3 3 7 2" xfId="51682"/>
    <cellStyle name="Обычный 16 2 3 3 3 8" xfId="15278"/>
    <cellStyle name="Обычный 16 2 3 3 3 9" xfId="15279"/>
    <cellStyle name="Обычный 16 2 3 3 4" xfId="15280"/>
    <cellStyle name="Обычный 16 2 3 3 4 2" xfId="15281"/>
    <cellStyle name="Обычный 16 2 3 3 4 2 2" xfId="51683"/>
    <cellStyle name="Обычный 16 2 3 3 4 3" xfId="15282"/>
    <cellStyle name="Обычный 16 2 3 3 4 3 2" xfId="51684"/>
    <cellStyle name="Обычный 16 2 3 3 4 4" xfId="15283"/>
    <cellStyle name="Обычный 16 2 3 3 4 4 2" xfId="51685"/>
    <cellStyle name="Обычный 16 2 3 3 4 5" xfId="15284"/>
    <cellStyle name="Обычный 16 2 3 3 4 5 2" xfId="51686"/>
    <cellStyle name="Обычный 16 2 3 3 4 6" xfId="15285"/>
    <cellStyle name="Обычный 16 2 3 3 4 6 2" xfId="51687"/>
    <cellStyle name="Обычный 16 2 3 3 4 7" xfId="15286"/>
    <cellStyle name="Обычный 16 2 3 3 4 8" xfId="51688"/>
    <cellStyle name="Обычный 16 2 3 3 5" xfId="15287"/>
    <cellStyle name="Обычный 16 2 3 3 5 2" xfId="15288"/>
    <cellStyle name="Обычный 16 2 3 3 5 2 2" xfId="51689"/>
    <cellStyle name="Обычный 16 2 3 3 5 3" xfId="51690"/>
    <cellStyle name="Обычный 16 2 3 3 6" xfId="15289"/>
    <cellStyle name="Обычный 16 2 3 3 6 2" xfId="51691"/>
    <cellStyle name="Обычный 16 2 3 3 7" xfId="15290"/>
    <cellStyle name="Обычный 16 2 3 3 7 2" xfId="51692"/>
    <cellStyle name="Обычный 16 2 3 3 8" xfId="15291"/>
    <cellStyle name="Обычный 16 2 3 3 8 2" xfId="51693"/>
    <cellStyle name="Обычный 16 2 3 3 9" xfId="15292"/>
    <cellStyle name="Обычный 16 2 3 3 9 2" xfId="51694"/>
    <cellStyle name="Обычный 16 2 3 4" xfId="15293"/>
    <cellStyle name="Обычный 16 2 3 4 10" xfId="15294"/>
    <cellStyle name="Обычный 16 2 3 4 11" xfId="15295"/>
    <cellStyle name="Обычный 16 2 3 4 12" xfId="15296"/>
    <cellStyle name="Обычный 16 2 3 4 13" xfId="15297"/>
    <cellStyle name="Обычный 16 2 3 4 14" xfId="15298"/>
    <cellStyle name="Обычный 16 2 3 4 15" xfId="15299"/>
    <cellStyle name="Обычный 16 2 3 4 16" xfId="51695"/>
    <cellStyle name="Обычный 16 2 3 4 2" xfId="15300"/>
    <cellStyle name="Обычный 16 2 3 4 2 2" xfId="15301"/>
    <cellStyle name="Обычный 16 2 3 4 2 2 2" xfId="51696"/>
    <cellStyle name="Обычный 16 2 3 4 2 3" xfId="15302"/>
    <cellStyle name="Обычный 16 2 3 4 2 3 2" xfId="51697"/>
    <cellStyle name="Обычный 16 2 3 4 2 4" xfId="15303"/>
    <cellStyle name="Обычный 16 2 3 4 2 4 2" xfId="51698"/>
    <cellStyle name="Обычный 16 2 3 4 2 5" xfId="15304"/>
    <cellStyle name="Обычный 16 2 3 4 2 5 2" xfId="51699"/>
    <cellStyle name="Обычный 16 2 3 4 2 6" xfId="15305"/>
    <cellStyle name="Обычный 16 2 3 4 2 6 2" xfId="51700"/>
    <cellStyle name="Обычный 16 2 3 4 2 7" xfId="15306"/>
    <cellStyle name="Обычный 16 2 3 4 2 8" xfId="51701"/>
    <cellStyle name="Обычный 16 2 3 4 3" xfId="15307"/>
    <cellStyle name="Обычный 16 2 3 4 3 2" xfId="15308"/>
    <cellStyle name="Обычный 16 2 3 4 3 2 2" xfId="51702"/>
    <cellStyle name="Обычный 16 2 3 4 3 3" xfId="51703"/>
    <cellStyle name="Обычный 16 2 3 4 4" xfId="15309"/>
    <cellStyle name="Обычный 16 2 3 4 4 2" xfId="51704"/>
    <cellStyle name="Обычный 16 2 3 4 5" xfId="15310"/>
    <cellStyle name="Обычный 16 2 3 4 5 2" xfId="51705"/>
    <cellStyle name="Обычный 16 2 3 4 6" xfId="15311"/>
    <cellStyle name="Обычный 16 2 3 4 6 2" xfId="51706"/>
    <cellStyle name="Обычный 16 2 3 4 7" xfId="15312"/>
    <cellStyle name="Обычный 16 2 3 4 7 2" xfId="51707"/>
    <cellStyle name="Обычный 16 2 3 4 8" xfId="15313"/>
    <cellStyle name="Обычный 16 2 3 4 9" xfId="15314"/>
    <cellStyle name="Обычный 16 2 3 5" xfId="15315"/>
    <cellStyle name="Обычный 16 2 3 5 10" xfId="15316"/>
    <cellStyle name="Обычный 16 2 3 5 11" xfId="15317"/>
    <cellStyle name="Обычный 16 2 3 5 12" xfId="15318"/>
    <cellStyle name="Обычный 16 2 3 5 13" xfId="15319"/>
    <cellStyle name="Обычный 16 2 3 5 14" xfId="15320"/>
    <cellStyle name="Обычный 16 2 3 5 15" xfId="51708"/>
    <cellStyle name="Обычный 16 2 3 5 2" xfId="15321"/>
    <cellStyle name="Обычный 16 2 3 5 2 2" xfId="15322"/>
    <cellStyle name="Обычный 16 2 3 5 2 2 2" xfId="51709"/>
    <cellStyle name="Обычный 16 2 3 5 2 3" xfId="15323"/>
    <cellStyle name="Обычный 16 2 3 5 2 3 2" xfId="51710"/>
    <cellStyle name="Обычный 16 2 3 5 2 4" xfId="15324"/>
    <cellStyle name="Обычный 16 2 3 5 2 4 2" xfId="51711"/>
    <cellStyle name="Обычный 16 2 3 5 2 5" xfId="15325"/>
    <cellStyle name="Обычный 16 2 3 5 2 5 2" xfId="51712"/>
    <cellStyle name="Обычный 16 2 3 5 2 6" xfId="15326"/>
    <cellStyle name="Обычный 16 2 3 5 2 6 2" xfId="51713"/>
    <cellStyle name="Обычный 16 2 3 5 2 7" xfId="15327"/>
    <cellStyle name="Обычный 16 2 3 5 2 8" xfId="51714"/>
    <cellStyle name="Обычный 16 2 3 5 3" xfId="15328"/>
    <cellStyle name="Обычный 16 2 3 5 3 2" xfId="15329"/>
    <cellStyle name="Обычный 16 2 3 5 3 2 2" xfId="51715"/>
    <cellStyle name="Обычный 16 2 3 5 3 3" xfId="51716"/>
    <cellStyle name="Обычный 16 2 3 5 4" xfId="15330"/>
    <cellStyle name="Обычный 16 2 3 5 4 2" xfId="51717"/>
    <cellStyle name="Обычный 16 2 3 5 5" xfId="15331"/>
    <cellStyle name="Обычный 16 2 3 5 5 2" xfId="51718"/>
    <cellStyle name="Обычный 16 2 3 5 6" xfId="15332"/>
    <cellStyle name="Обычный 16 2 3 5 6 2" xfId="51719"/>
    <cellStyle name="Обычный 16 2 3 5 7" xfId="15333"/>
    <cellStyle name="Обычный 16 2 3 5 7 2" xfId="51720"/>
    <cellStyle name="Обычный 16 2 3 5 8" xfId="15334"/>
    <cellStyle name="Обычный 16 2 3 5 9" xfId="15335"/>
    <cellStyle name="Обычный 16 2 3 6" xfId="15336"/>
    <cellStyle name="Обычный 16 2 3 6 10" xfId="15337"/>
    <cellStyle name="Обычный 16 2 3 6 11" xfId="15338"/>
    <cellStyle name="Обычный 16 2 3 6 12" xfId="15339"/>
    <cellStyle name="Обычный 16 2 3 6 13" xfId="15340"/>
    <cellStyle name="Обычный 16 2 3 6 14" xfId="15341"/>
    <cellStyle name="Обычный 16 2 3 6 15" xfId="51721"/>
    <cellStyle name="Обычный 16 2 3 6 2" xfId="15342"/>
    <cellStyle name="Обычный 16 2 3 6 2 2" xfId="15343"/>
    <cellStyle name="Обычный 16 2 3 6 2 2 2" xfId="51722"/>
    <cellStyle name="Обычный 16 2 3 6 2 3" xfId="15344"/>
    <cellStyle name="Обычный 16 2 3 6 2 3 2" xfId="51723"/>
    <cellStyle name="Обычный 16 2 3 6 2 4" xfId="15345"/>
    <cellStyle name="Обычный 16 2 3 6 2 4 2" xfId="51724"/>
    <cellStyle name="Обычный 16 2 3 6 2 5" xfId="15346"/>
    <cellStyle name="Обычный 16 2 3 6 2 5 2" xfId="51725"/>
    <cellStyle name="Обычный 16 2 3 6 2 6" xfId="15347"/>
    <cellStyle name="Обычный 16 2 3 6 2 6 2" xfId="51726"/>
    <cellStyle name="Обычный 16 2 3 6 2 7" xfId="15348"/>
    <cellStyle name="Обычный 16 2 3 6 2 8" xfId="51727"/>
    <cellStyle name="Обычный 16 2 3 6 3" xfId="15349"/>
    <cellStyle name="Обычный 16 2 3 6 3 2" xfId="15350"/>
    <cellStyle name="Обычный 16 2 3 6 3 2 2" xfId="51728"/>
    <cellStyle name="Обычный 16 2 3 6 3 3" xfId="51729"/>
    <cellStyle name="Обычный 16 2 3 6 4" xfId="15351"/>
    <cellStyle name="Обычный 16 2 3 6 4 2" xfId="51730"/>
    <cellStyle name="Обычный 16 2 3 6 5" xfId="15352"/>
    <cellStyle name="Обычный 16 2 3 6 5 2" xfId="51731"/>
    <cellStyle name="Обычный 16 2 3 6 6" xfId="15353"/>
    <cellStyle name="Обычный 16 2 3 6 6 2" xfId="51732"/>
    <cellStyle name="Обычный 16 2 3 6 7" xfId="15354"/>
    <cellStyle name="Обычный 16 2 3 6 7 2" xfId="51733"/>
    <cellStyle name="Обычный 16 2 3 6 8" xfId="15355"/>
    <cellStyle name="Обычный 16 2 3 6 9" xfId="15356"/>
    <cellStyle name="Обычный 16 2 3 7" xfId="15357"/>
    <cellStyle name="Обычный 16 2 3 7 10" xfId="15358"/>
    <cellStyle name="Обычный 16 2 3 7 11" xfId="15359"/>
    <cellStyle name="Обычный 16 2 3 7 12" xfId="15360"/>
    <cellStyle name="Обычный 16 2 3 7 13" xfId="15361"/>
    <cellStyle name="Обычный 16 2 3 7 14" xfId="15362"/>
    <cellStyle name="Обычный 16 2 3 7 15" xfId="51734"/>
    <cellStyle name="Обычный 16 2 3 7 2" xfId="15363"/>
    <cellStyle name="Обычный 16 2 3 7 2 2" xfId="15364"/>
    <cellStyle name="Обычный 16 2 3 7 2 2 2" xfId="51735"/>
    <cellStyle name="Обычный 16 2 3 7 2 3" xfId="15365"/>
    <cellStyle name="Обычный 16 2 3 7 2 3 2" xfId="51736"/>
    <cellStyle name="Обычный 16 2 3 7 2 4" xfId="15366"/>
    <cellStyle name="Обычный 16 2 3 7 2 4 2" xfId="51737"/>
    <cellStyle name="Обычный 16 2 3 7 2 5" xfId="15367"/>
    <cellStyle name="Обычный 16 2 3 7 2 5 2" xfId="51738"/>
    <cellStyle name="Обычный 16 2 3 7 2 6" xfId="15368"/>
    <cellStyle name="Обычный 16 2 3 7 2 6 2" xfId="51739"/>
    <cellStyle name="Обычный 16 2 3 7 2 7" xfId="15369"/>
    <cellStyle name="Обычный 16 2 3 7 2 8" xfId="51740"/>
    <cellStyle name="Обычный 16 2 3 7 3" xfId="15370"/>
    <cellStyle name="Обычный 16 2 3 7 3 2" xfId="15371"/>
    <cellStyle name="Обычный 16 2 3 7 3 2 2" xfId="51741"/>
    <cellStyle name="Обычный 16 2 3 7 3 3" xfId="51742"/>
    <cellStyle name="Обычный 16 2 3 7 4" xfId="15372"/>
    <cellStyle name="Обычный 16 2 3 7 4 2" xfId="51743"/>
    <cellStyle name="Обычный 16 2 3 7 5" xfId="15373"/>
    <cellStyle name="Обычный 16 2 3 7 5 2" xfId="51744"/>
    <cellStyle name="Обычный 16 2 3 7 6" xfId="15374"/>
    <cellStyle name="Обычный 16 2 3 7 6 2" xfId="51745"/>
    <cellStyle name="Обычный 16 2 3 7 7" xfId="15375"/>
    <cellStyle name="Обычный 16 2 3 7 7 2" xfId="51746"/>
    <cellStyle name="Обычный 16 2 3 7 8" xfId="15376"/>
    <cellStyle name="Обычный 16 2 3 7 9" xfId="15377"/>
    <cellStyle name="Обычный 16 2 3 8" xfId="15378"/>
    <cellStyle name="Обычный 16 2 3 8 2" xfId="15379"/>
    <cellStyle name="Обычный 16 2 3 8 2 2" xfId="15380"/>
    <cellStyle name="Обычный 16 2 3 8 2 2 2" xfId="51747"/>
    <cellStyle name="Обычный 16 2 3 8 2 3" xfId="15381"/>
    <cellStyle name="Обычный 16 2 3 8 2 3 2" xfId="51748"/>
    <cellStyle name="Обычный 16 2 3 8 2 4" xfId="15382"/>
    <cellStyle name="Обычный 16 2 3 8 2 4 2" xfId="51749"/>
    <cellStyle name="Обычный 16 2 3 8 2 5" xfId="15383"/>
    <cellStyle name="Обычный 16 2 3 8 2 5 2" xfId="51750"/>
    <cellStyle name="Обычный 16 2 3 8 2 6" xfId="15384"/>
    <cellStyle name="Обычный 16 2 3 8 2 6 2" xfId="51751"/>
    <cellStyle name="Обычный 16 2 3 8 2 7" xfId="51752"/>
    <cellStyle name="Обычный 16 2 3 8 3" xfId="15385"/>
    <cellStyle name="Обычный 16 2 3 8 3 2" xfId="51753"/>
    <cellStyle name="Обычный 16 2 3 8 4" xfId="15386"/>
    <cellStyle name="Обычный 16 2 3 8 4 2" xfId="51754"/>
    <cellStyle name="Обычный 16 2 3 8 5" xfId="15387"/>
    <cellStyle name="Обычный 16 2 3 8 5 2" xfId="51755"/>
    <cellStyle name="Обычный 16 2 3 8 6" xfId="15388"/>
    <cellStyle name="Обычный 16 2 3 8 6 2" xfId="51756"/>
    <cellStyle name="Обычный 16 2 3 8 7" xfId="15389"/>
    <cellStyle name="Обычный 16 2 3 8 7 2" xfId="51757"/>
    <cellStyle name="Обычный 16 2 3 8 8" xfId="15390"/>
    <cellStyle name="Обычный 16 2 3 8 9" xfId="51758"/>
    <cellStyle name="Обычный 16 2 3 9" xfId="15391"/>
    <cellStyle name="Обычный 16 2 3 9 2" xfId="15392"/>
    <cellStyle name="Обычный 16 2 3 9 2 2" xfId="15393"/>
    <cellStyle name="Обычный 16 2 3 9 2 2 2" xfId="51759"/>
    <cellStyle name="Обычный 16 2 3 9 2 3" xfId="15394"/>
    <cellStyle name="Обычный 16 2 3 9 2 3 2" xfId="51760"/>
    <cellStyle name="Обычный 16 2 3 9 2 4" xfId="51761"/>
    <cellStyle name="Обычный 16 2 3 9 3" xfId="15395"/>
    <cellStyle name="Обычный 16 2 3 9 3 2" xfId="51762"/>
    <cellStyle name="Обычный 16 2 3 9 4" xfId="15396"/>
    <cellStyle name="Обычный 16 2 3 9 4 2" xfId="51763"/>
    <cellStyle name="Обычный 16 2 3 9 5" xfId="15397"/>
    <cellStyle name="Обычный 16 2 3 9 5 2" xfId="51764"/>
    <cellStyle name="Обычный 16 2 3 9 6" xfId="15398"/>
    <cellStyle name="Обычный 16 2 3 9 6 2" xfId="51765"/>
    <cellStyle name="Обычный 16 2 3 9 7" xfId="15399"/>
    <cellStyle name="Обычный 16 2 3 9 8" xfId="51766"/>
    <cellStyle name="Обычный 16 2 4" xfId="15400"/>
    <cellStyle name="Обычный 16 2 4 10" xfId="15401"/>
    <cellStyle name="Обычный 16 2 4 11" xfId="15402"/>
    <cellStyle name="Обычный 16 2 4 12" xfId="15403"/>
    <cellStyle name="Обычный 16 2 4 13" xfId="15404"/>
    <cellStyle name="Обычный 16 2 4 14" xfId="15405"/>
    <cellStyle name="Обычный 16 2 4 15" xfId="15406"/>
    <cellStyle name="Обычный 16 2 4 16" xfId="15407"/>
    <cellStyle name="Обычный 16 2 4 17" xfId="15408"/>
    <cellStyle name="Обычный 16 2 4 18" xfId="51767"/>
    <cellStyle name="Обычный 16 2 4 2" xfId="15409"/>
    <cellStyle name="Обычный 16 2 4 2 10" xfId="15410"/>
    <cellStyle name="Обычный 16 2 4 2 11" xfId="15411"/>
    <cellStyle name="Обычный 16 2 4 2 12" xfId="15412"/>
    <cellStyle name="Обычный 16 2 4 2 13" xfId="15413"/>
    <cellStyle name="Обычный 16 2 4 2 14" xfId="15414"/>
    <cellStyle name="Обычный 16 2 4 2 15" xfId="15415"/>
    <cellStyle name="Обычный 16 2 4 2 16" xfId="51768"/>
    <cellStyle name="Обычный 16 2 4 2 2" xfId="15416"/>
    <cellStyle name="Обычный 16 2 4 2 2 2" xfId="15417"/>
    <cellStyle name="Обычный 16 2 4 2 2 2 2" xfId="51769"/>
    <cellStyle name="Обычный 16 2 4 2 2 3" xfId="15418"/>
    <cellStyle name="Обычный 16 2 4 2 2 3 2" xfId="51770"/>
    <cellStyle name="Обычный 16 2 4 2 2 4" xfId="15419"/>
    <cellStyle name="Обычный 16 2 4 2 2 4 2" xfId="51771"/>
    <cellStyle name="Обычный 16 2 4 2 2 5" xfId="15420"/>
    <cellStyle name="Обычный 16 2 4 2 2 5 2" xfId="51772"/>
    <cellStyle name="Обычный 16 2 4 2 2 6" xfId="15421"/>
    <cellStyle name="Обычный 16 2 4 2 2 6 2" xfId="51773"/>
    <cellStyle name="Обычный 16 2 4 2 2 7" xfId="15422"/>
    <cellStyle name="Обычный 16 2 4 2 2 8" xfId="51774"/>
    <cellStyle name="Обычный 16 2 4 2 3" xfId="15423"/>
    <cellStyle name="Обычный 16 2 4 2 3 2" xfId="15424"/>
    <cellStyle name="Обычный 16 2 4 2 3 2 2" xfId="51775"/>
    <cellStyle name="Обычный 16 2 4 2 3 3" xfId="51776"/>
    <cellStyle name="Обычный 16 2 4 2 4" xfId="15425"/>
    <cellStyle name="Обычный 16 2 4 2 4 2" xfId="51777"/>
    <cellStyle name="Обычный 16 2 4 2 5" xfId="15426"/>
    <cellStyle name="Обычный 16 2 4 2 5 2" xfId="51778"/>
    <cellStyle name="Обычный 16 2 4 2 6" xfId="15427"/>
    <cellStyle name="Обычный 16 2 4 2 6 2" xfId="51779"/>
    <cellStyle name="Обычный 16 2 4 2 7" xfId="15428"/>
    <cellStyle name="Обычный 16 2 4 2 7 2" xfId="51780"/>
    <cellStyle name="Обычный 16 2 4 2 8" xfId="15429"/>
    <cellStyle name="Обычный 16 2 4 2 9" xfId="15430"/>
    <cellStyle name="Обычный 16 2 4 3" xfId="15431"/>
    <cellStyle name="Обычный 16 2 4 3 10" xfId="15432"/>
    <cellStyle name="Обычный 16 2 4 3 11" xfId="15433"/>
    <cellStyle name="Обычный 16 2 4 3 12" xfId="15434"/>
    <cellStyle name="Обычный 16 2 4 3 13" xfId="15435"/>
    <cellStyle name="Обычный 16 2 4 3 14" xfId="15436"/>
    <cellStyle name="Обычный 16 2 4 3 15" xfId="51781"/>
    <cellStyle name="Обычный 16 2 4 3 2" xfId="15437"/>
    <cellStyle name="Обычный 16 2 4 3 2 2" xfId="15438"/>
    <cellStyle name="Обычный 16 2 4 3 2 2 2" xfId="51782"/>
    <cellStyle name="Обычный 16 2 4 3 2 3" xfId="15439"/>
    <cellStyle name="Обычный 16 2 4 3 2 3 2" xfId="51783"/>
    <cellStyle name="Обычный 16 2 4 3 2 4" xfId="15440"/>
    <cellStyle name="Обычный 16 2 4 3 2 4 2" xfId="51784"/>
    <cellStyle name="Обычный 16 2 4 3 2 5" xfId="15441"/>
    <cellStyle name="Обычный 16 2 4 3 2 5 2" xfId="51785"/>
    <cellStyle name="Обычный 16 2 4 3 2 6" xfId="15442"/>
    <cellStyle name="Обычный 16 2 4 3 2 6 2" xfId="51786"/>
    <cellStyle name="Обычный 16 2 4 3 2 7" xfId="15443"/>
    <cellStyle name="Обычный 16 2 4 3 2 8" xfId="51787"/>
    <cellStyle name="Обычный 16 2 4 3 3" xfId="15444"/>
    <cellStyle name="Обычный 16 2 4 3 3 2" xfId="15445"/>
    <cellStyle name="Обычный 16 2 4 3 3 2 2" xfId="51788"/>
    <cellStyle name="Обычный 16 2 4 3 3 3" xfId="51789"/>
    <cellStyle name="Обычный 16 2 4 3 4" xfId="15446"/>
    <cellStyle name="Обычный 16 2 4 3 4 2" xfId="51790"/>
    <cellStyle name="Обычный 16 2 4 3 5" xfId="15447"/>
    <cellStyle name="Обычный 16 2 4 3 5 2" xfId="51791"/>
    <cellStyle name="Обычный 16 2 4 3 6" xfId="15448"/>
    <cellStyle name="Обычный 16 2 4 3 6 2" xfId="51792"/>
    <cellStyle name="Обычный 16 2 4 3 7" xfId="15449"/>
    <cellStyle name="Обычный 16 2 4 3 7 2" xfId="51793"/>
    <cellStyle name="Обычный 16 2 4 3 8" xfId="15450"/>
    <cellStyle name="Обычный 16 2 4 3 9" xfId="15451"/>
    <cellStyle name="Обычный 16 2 4 4" xfId="15452"/>
    <cellStyle name="Обычный 16 2 4 4 2" xfId="15453"/>
    <cellStyle name="Обычный 16 2 4 4 2 2" xfId="51794"/>
    <cellStyle name="Обычный 16 2 4 4 3" xfId="15454"/>
    <cellStyle name="Обычный 16 2 4 4 3 2" xfId="51795"/>
    <cellStyle name="Обычный 16 2 4 4 4" xfId="15455"/>
    <cellStyle name="Обычный 16 2 4 4 4 2" xfId="51796"/>
    <cellStyle name="Обычный 16 2 4 4 5" xfId="15456"/>
    <cellStyle name="Обычный 16 2 4 4 5 2" xfId="51797"/>
    <cellStyle name="Обычный 16 2 4 4 6" xfId="15457"/>
    <cellStyle name="Обычный 16 2 4 4 6 2" xfId="51798"/>
    <cellStyle name="Обычный 16 2 4 4 7" xfId="15458"/>
    <cellStyle name="Обычный 16 2 4 4 8" xfId="51799"/>
    <cellStyle name="Обычный 16 2 4 5" xfId="15459"/>
    <cellStyle name="Обычный 16 2 4 5 2" xfId="15460"/>
    <cellStyle name="Обычный 16 2 4 5 2 2" xfId="51800"/>
    <cellStyle name="Обычный 16 2 4 5 3" xfId="51801"/>
    <cellStyle name="Обычный 16 2 4 6" xfId="15461"/>
    <cellStyle name="Обычный 16 2 4 6 2" xfId="51802"/>
    <cellStyle name="Обычный 16 2 4 7" xfId="15462"/>
    <cellStyle name="Обычный 16 2 4 7 2" xfId="51803"/>
    <cellStyle name="Обычный 16 2 4 8" xfId="15463"/>
    <cellStyle name="Обычный 16 2 4 8 2" xfId="51804"/>
    <cellStyle name="Обычный 16 2 4 9" xfId="15464"/>
    <cellStyle name="Обычный 16 2 4 9 2" xfId="51805"/>
    <cellStyle name="Обычный 16 2 5" xfId="15465"/>
    <cellStyle name="Обычный 16 2 5 10" xfId="15466"/>
    <cellStyle name="Обычный 16 2 5 11" xfId="15467"/>
    <cellStyle name="Обычный 16 2 5 12" xfId="15468"/>
    <cellStyle name="Обычный 16 2 5 13" xfId="15469"/>
    <cellStyle name="Обычный 16 2 5 14" xfId="15470"/>
    <cellStyle name="Обычный 16 2 5 15" xfId="15471"/>
    <cellStyle name="Обычный 16 2 5 16" xfId="15472"/>
    <cellStyle name="Обычный 16 2 5 17" xfId="15473"/>
    <cellStyle name="Обычный 16 2 5 18" xfId="51806"/>
    <cellStyle name="Обычный 16 2 5 2" xfId="15474"/>
    <cellStyle name="Обычный 16 2 5 2 10" xfId="15475"/>
    <cellStyle name="Обычный 16 2 5 2 11" xfId="15476"/>
    <cellStyle name="Обычный 16 2 5 2 12" xfId="15477"/>
    <cellStyle name="Обычный 16 2 5 2 13" xfId="15478"/>
    <cellStyle name="Обычный 16 2 5 2 14" xfId="15479"/>
    <cellStyle name="Обычный 16 2 5 2 15" xfId="15480"/>
    <cellStyle name="Обычный 16 2 5 2 16" xfId="51807"/>
    <cellStyle name="Обычный 16 2 5 2 2" xfId="15481"/>
    <cellStyle name="Обычный 16 2 5 2 2 2" xfId="15482"/>
    <cellStyle name="Обычный 16 2 5 2 2 2 2" xfId="51808"/>
    <cellStyle name="Обычный 16 2 5 2 2 3" xfId="15483"/>
    <cellStyle name="Обычный 16 2 5 2 2 3 2" xfId="51809"/>
    <cellStyle name="Обычный 16 2 5 2 2 4" xfId="15484"/>
    <cellStyle name="Обычный 16 2 5 2 2 4 2" xfId="51810"/>
    <cellStyle name="Обычный 16 2 5 2 2 5" xfId="15485"/>
    <cellStyle name="Обычный 16 2 5 2 2 5 2" xfId="51811"/>
    <cellStyle name="Обычный 16 2 5 2 2 6" xfId="15486"/>
    <cellStyle name="Обычный 16 2 5 2 2 6 2" xfId="51812"/>
    <cellStyle name="Обычный 16 2 5 2 2 7" xfId="15487"/>
    <cellStyle name="Обычный 16 2 5 2 2 8" xfId="51813"/>
    <cellStyle name="Обычный 16 2 5 2 3" xfId="15488"/>
    <cellStyle name="Обычный 16 2 5 2 3 2" xfId="15489"/>
    <cellStyle name="Обычный 16 2 5 2 3 2 2" xfId="51814"/>
    <cellStyle name="Обычный 16 2 5 2 3 3" xfId="51815"/>
    <cellStyle name="Обычный 16 2 5 2 4" xfId="15490"/>
    <cellStyle name="Обычный 16 2 5 2 4 2" xfId="51816"/>
    <cellStyle name="Обычный 16 2 5 2 5" xfId="15491"/>
    <cellStyle name="Обычный 16 2 5 2 5 2" xfId="51817"/>
    <cellStyle name="Обычный 16 2 5 2 6" xfId="15492"/>
    <cellStyle name="Обычный 16 2 5 2 6 2" xfId="51818"/>
    <cellStyle name="Обычный 16 2 5 2 7" xfId="15493"/>
    <cellStyle name="Обычный 16 2 5 2 7 2" xfId="51819"/>
    <cellStyle name="Обычный 16 2 5 2 8" xfId="15494"/>
    <cellStyle name="Обычный 16 2 5 2 9" xfId="15495"/>
    <cellStyle name="Обычный 16 2 5 3" xfId="15496"/>
    <cellStyle name="Обычный 16 2 5 3 10" xfId="15497"/>
    <cellStyle name="Обычный 16 2 5 3 11" xfId="15498"/>
    <cellStyle name="Обычный 16 2 5 3 12" xfId="15499"/>
    <cellStyle name="Обычный 16 2 5 3 13" xfId="15500"/>
    <cellStyle name="Обычный 16 2 5 3 14" xfId="15501"/>
    <cellStyle name="Обычный 16 2 5 3 15" xfId="51820"/>
    <cellStyle name="Обычный 16 2 5 3 2" xfId="15502"/>
    <cellStyle name="Обычный 16 2 5 3 2 2" xfId="15503"/>
    <cellStyle name="Обычный 16 2 5 3 2 2 2" xfId="51821"/>
    <cellStyle name="Обычный 16 2 5 3 2 3" xfId="15504"/>
    <cellStyle name="Обычный 16 2 5 3 2 3 2" xfId="51822"/>
    <cellStyle name="Обычный 16 2 5 3 2 4" xfId="15505"/>
    <cellStyle name="Обычный 16 2 5 3 2 4 2" xfId="51823"/>
    <cellStyle name="Обычный 16 2 5 3 2 5" xfId="15506"/>
    <cellStyle name="Обычный 16 2 5 3 2 5 2" xfId="51824"/>
    <cellStyle name="Обычный 16 2 5 3 2 6" xfId="15507"/>
    <cellStyle name="Обычный 16 2 5 3 2 6 2" xfId="51825"/>
    <cellStyle name="Обычный 16 2 5 3 2 7" xfId="15508"/>
    <cellStyle name="Обычный 16 2 5 3 2 8" xfId="51826"/>
    <cellStyle name="Обычный 16 2 5 3 3" xfId="15509"/>
    <cellStyle name="Обычный 16 2 5 3 3 2" xfId="15510"/>
    <cellStyle name="Обычный 16 2 5 3 3 2 2" xfId="51827"/>
    <cellStyle name="Обычный 16 2 5 3 3 3" xfId="51828"/>
    <cellStyle name="Обычный 16 2 5 3 4" xfId="15511"/>
    <cellStyle name="Обычный 16 2 5 3 4 2" xfId="51829"/>
    <cellStyle name="Обычный 16 2 5 3 5" xfId="15512"/>
    <cellStyle name="Обычный 16 2 5 3 5 2" xfId="51830"/>
    <cellStyle name="Обычный 16 2 5 3 6" xfId="15513"/>
    <cellStyle name="Обычный 16 2 5 3 6 2" xfId="51831"/>
    <cellStyle name="Обычный 16 2 5 3 7" xfId="15514"/>
    <cellStyle name="Обычный 16 2 5 3 7 2" xfId="51832"/>
    <cellStyle name="Обычный 16 2 5 3 8" xfId="15515"/>
    <cellStyle name="Обычный 16 2 5 3 9" xfId="15516"/>
    <cellStyle name="Обычный 16 2 5 4" xfId="15517"/>
    <cellStyle name="Обычный 16 2 5 4 2" xfId="15518"/>
    <cellStyle name="Обычный 16 2 5 4 2 2" xfId="51833"/>
    <cellStyle name="Обычный 16 2 5 4 3" xfId="15519"/>
    <cellStyle name="Обычный 16 2 5 4 3 2" xfId="51834"/>
    <cellStyle name="Обычный 16 2 5 4 4" xfId="15520"/>
    <cellStyle name="Обычный 16 2 5 4 4 2" xfId="51835"/>
    <cellStyle name="Обычный 16 2 5 4 5" xfId="15521"/>
    <cellStyle name="Обычный 16 2 5 4 5 2" xfId="51836"/>
    <cellStyle name="Обычный 16 2 5 4 6" xfId="15522"/>
    <cellStyle name="Обычный 16 2 5 4 6 2" xfId="51837"/>
    <cellStyle name="Обычный 16 2 5 4 7" xfId="15523"/>
    <cellStyle name="Обычный 16 2 5 4 8" xfId="51838"/>
    <cellStyle name="Обычный 16 2 5 5" xfId="15524"/>
    <cellStyle name="Обычный 16 2 5 5 2" xfId="15525"/>
    <cellStyle name="Обычный 16 2 5 5 2 2" xfId="51839"/>
    <cellStyle name="Обычный 16 2 5 5 3" xfId="51840"/>
    <cellStyle name="Обычный 16 2 5 6" xfId="15526"/>
    <cellStyle name="Обычный 16 2 5 6 2" xfId="51841"/>
    <cellStyle name="Обычный 16 2 5 7" xfId="15527"/>
    <cellStyle name="Обычный 16 2 5 7 2" xfId="51842"/>
    <cellStyle name="Обычный 16 2 5 8" xfId="15528"/>
    <cellStyle name="Обычный 16 2 5 8 2" xfId="51843"/>
    <cellStyle name="Обычный 16 2 5 9" xfId="15529"/>
    <cellStyle name="Обычный 16 2 5 9 2" xfId="51844"/>
    <cellStyle name="Обычный 16 2 6" xfId="15530"/>
    <cellStyle name="Обычный 16 2 6 10" xfId="15531"/>
    <cellStyle name="Обычный 16 2 6 11" xfId="15532"/>
    <cellStyle name="Обычный 16 2 6 12" xfId="15533"/>
    <cellStyle name="Обычный 16 2 6 13" xfId="15534"/>
    <cellStyle name="Обычный 16 2 6 14" xfId="15535"/>
    <cellStyle name="Обычный 16 2 6 15" xfId="15536"/>
    <cellStyle name="Обычный 16 2 6 16" xfId="51845"/>
    <cellStyle name="Обычный 16 2 6 2" xfId="15537"/>
    <cellStyle name="Обычный 16 2 6 2 2" xfId="15538"/>
    <cellStyle name="Обычный 16 2 6 2 2 2" xfId="51846"/>
    <cellStyle name="Обычный 16 2 6 2 3" xfId="15539"/>
    <cellStyle name="Обычный 16 2 6 2 3 2" xfId="51847"/>
    <cellStyle name="Обычный 16 2 6 2 4" xfId="15540"/>
    <cellStyle name="Обычный 16 2 6 2 4 2" xfId="51848"/>
    <cellStyle name="Обычный 16 2 6 2 5" xfId="15541"/>
    <cellStyle name="Обычный 16 2 6 2 5 2" xfId="51849"/>
    <cellStyle name="Обычный 16 2 6 2 6" xfId="15542"/>
    <cellStyle name="Обычный 16 2 6 2 6 2" xfId="51850"/>
    <cellStyle name="Обычный 16 2 6 2 7" xfId="15543"/>
    <cellStyle name="Обычный 16 2 6 2 8" xfId="51851"/>
    <cellStyle name="Обычный 16 2 6 3" xfId="15544"/>
    <cellStyle name="Обычный 16 2 6 3 2" xfId="15545"/>
    <cellStyle name="Обычный 16 2 6 3 2 2" xfId="51852"/>
    <cellStyle name="Обычный 16 2 6 3 3" xfId="51853"/>
    <cellStyle name="Обычный 16 2 6 4" xfId="15546"/>
    <cellStyle name="Обычный 16 2 6 4 2" xfId="51854"/>
    <cellStyle name="Обычный 16 2 6 5" xfId="15547"/>
    <cellStyle name="Обычный 16 2 6 5 2" xfId="51855"/>
    <cellStyle name="Обычный 16 2 6 6" xfId="15548"/>
    <cellStyle name="Обычный 16 2 6 6 2" xfId="51856"/>
    <cellStyle name="Обычный 16 2 6 7" xfId="15549"/>
    <cellStyle name="Обычный 16 2 6 7 2" xfId="51857"/>
    <cellStyle name="Обычный 16 2 6 8" xfId="15550"/>
    <cellStyle name="Обычный 16 2 6 9" xfId="15551"/>
    <cellStyle name="Обычный 16 2 7" xfId="15552"/>
    <cellStyle name="Обычный 16 2 7 10" xfId="15553"/>
    <cellStyle name="Обычный 16 2 7 11" xfId="15554"/>
    <cellStyle name="Обычный 16 2 7 12" xfId="15555"/>
    <cellStyle name="Обычный 16 2 7 13" xfId="15556"/>
    <cellStyle name="Обычный 16 2 7 14" xfId="15557"/>
    <cellStyle name="Обычный 16 2 7 15" xfId="51858"/>
    <cellStyle name="Обычный 16 2 7 2" xfId="15558"/>
    <cellStyle name="Обычный 16 2 7 2 2" xfId="15559"/>
    <cellStyle name="Обычный 16 2 7 2 2 2" xfId="51859"/>
    <cellStyle name="Обычный 16 2 7 2 3" xfId="15560"/>
    <cellStyle name="Обычный 16 2 7 2 3 2" xfId="51860"/>
    <cellStyle name="Обычный 16 2 7 2 4" xfId="15561"/>
    <cellStyle name="Обычный 16 2 7 2 4 2" xfId="51861"/>
    <cellStyle name="Обычный 16 2 7 2 5" xfId="15562"/>
    <cellStyle name="Обычный 16 2 7 2 5 2" xfId="51862"/>
    <cellStyle name="Обычный 16 2 7 2 6" xfId="15563"/>
    <cellStyle name="Обычный 16 2 7 2 6 2" xfId="51863"/>
    <cellStyle name="Обычный 16 2 7 2 7" xfId="15564"/>
    <cellStyle name="Обычный 16 2 7 2 8" xfId="51864"/>
    <cellStyle name="Обычный 16 2 7 3" xfId="15565"/>
    <cellStyle name="Обычный 16 2 7 3 2" xfId="15566"/>
    <cellStyle name="Обычный 16 2 7 3 2 2" xfId="51865"/>
    <cellStyle name="Обычный 16 2 7 3 3" xfId="51866"/>
    <cellStyle name="Обычный 16 2 7 4" xfId="15567"/>
    <cellStyle name="Обычный 16 2 7 4 2" xfId="51867"/>
    <cellStyle name="Обычный 16 2 7 5" xfId="15568"/>
    <cellStyle name="Обычный 16 2 7 5 2" xfId="51868"/>
    <cellStyle name="Обычный 16 2 7 6" xfId="15569"/>
    <cellStyle name="Обычный 16 2 7 6 2" xfId="51869"/>
    <cellStyle name="Обычный 16 2 7 7" xfId="15570"/>
    <cellStyle name="Обычный 16 2 7 7 2" xfId="51870"/>
    <cellStyle name="Обычный 16 2 7 8" xfId="15571"/>
    <cellStyle name="Обычный 16 2 7 9" xfId="15572"/>
    <cellStyle name="Обычный 16 2 8" xfId="15573"/>
    <cellStyle name="Обычный 16 2 8 10" xfId="15574"/>
    <cellStyle name="Обычный 16 2 8 11" xfId="15575"/>
    <cellStyle name="Обычный 16 2 8 12" xfId="15576"/>
    <cellStyle name="Обычный 16 2 8 13" xfId="15577"/>
    <cellStyle name="Обычный 16 2 8 14" xfId="15578"/>
    <cellStyle name="Обычный 16 2 8 15" xfId="51871"/>
    <cellStyle name="Обычный 16 2 8 2" xfId="15579"/>
    <cellStyle name="Обычный 16 2 8 2 2" xfId="15580"/>
    <cellStyle name="Обычный 16 2 8 2 2 2" xfId="51872"/>
    <cellStyle name="Обычный 16 2 8 2 3" xfId="15581"/>
    <cellStyle name="Обычный 16 2 8 2 3 2" xfId="51873"/>
    <cellStyle name="Обычный 16 2 8 2 4" xfId="15582"/>
    <cellStyle name="Обычный 16 2 8 2 4 2" xfId="51874"/>
    <cellStyle name="Обычный 16 2 8 2 5" xfId="15583"/>
    <cellStyle name="Обычный 16 2 8 2 5 2" xfId="51875"/>
    <cellStyle name="Обычный 16 2 8 2 6" xfId="15584"/>
    <cellStyle name="Обычный 16 2 8 2 6 2" xfId="51876"/>
    <cellStyle name="Обычный 16 2 8 2 7" xfId="15585"/>
    <cellStyle name="Обычный 16 2 8 2 8" xfId="51877"/>
    <cellStyle name="Обычный 16 2 8 3" xfId="15586"/>
    <cellStyle name="Обычный 16 2 8 3 2" xfId="15587"/>
    <cellStyle name="Обычный 16 2 8 3 2 2" xfId="51878"/>
    <cellStyle name="Обычный 16 2 8 3 3" xfId="51879"/>
    <cellStyle name="Обычный 16 2 8 4" xfId="15588"/>
    <cellStyle name="Обычный 16 2 8 4 2" xfId="51880"/>
    <cellStyle name="Обычный 16 2 8 5" xfId="15589"/>
    <cellStyle name="Обычный 16 2 8 5 2" xfId="51881"/>
    <cellStyle name="Обычный 16 2 8 6" xfId="15590"/>
    <cellStyle name="Обычный 16 2 8 6 2" xfId="51882"/>
    <cellStyle name="Обычный 16 2 8 7" xfId="15591"/>
    <cellStyle name="Обычный 16 2 8 7 2" xfId="51883"/>
    <cellStyle name="Обычный 16 2 8 8" xfId="15592"/>
    <cellStyle name="Обычный 16 2 8 9" xfId="15593"/>
    <cellStyle name="Обычный 16 2 9" xfId="15594"/>
    <cellStyle name="Обычный 16 2 9 10" xfId="15595"/>
    <cellStyle name="Обычный 16 2 9 11" xfId="15596"/>
    <cellStyle name="Обычный 16 2 9 12" xfId="15597"/>
    <cellStyle name="Обычный 16 2 9 13" xfId="15598"/>
    <cellStyle name="Обычный 16 2 9 14" xfId="15599"/>
    <cellStyle name="Обычный 16 2 9 15" xfId="51884"/>
    <cellStyle name="Обычный 16 2 9 2" xfId="15600"/>
    <cellStyle name="Обычный 16 2 9 2 2" xfId="15601"/>
    <cellStyle name="Обычный 16 2 9 2 2 2" xfId="51885"/>
    <cellStyle name="Обычный 16 2 9 2 3" xfId="15602"/>
    <cellStyle name="Обычный 16 2 9 2 3 2" xfId="51886"/>
    <cellStyle name="Обычный 16 2 9 2 4" xfId="15603"/>
    <cellStyle name="Обычный 16 2 9 2 4 2" xfId="51887"/>
    <cellStyle name="Обычный 16 2 9 2 5" xfId="15604"/>
    <cellStyle name="Обычный 16 2 9 2 5 2" xfId="51888"/>
    <cellStyle name="Обычный 16 2 9 2 6" xfId="15605"/>
    <cellStyle name="Обычный 16 2 9 2 6 2" xfId="51889"/>
    <cellStyle name="Обычный 16 2 9 2 7" xfId="15606"/>
    <cellStyle name="Обычный 16 2 9 2 8" xfId="51890"/>
    <cellStyle name="Обычный 16 2 9 3" xfId="15607"/>
    <cellStyle name="Обычный 16 2 9 3 2" xfId="15608"/>
    <cellStyle name="Обычный 16 2 9 3 2 2" xfId="51891"/>
    <cellStyle name="Обычный 16 2 9 3 3" xfId="51892"/>
    <cellStyle name="Обычный 16 2 9 4" xfId="15609"/>
    <cellStyle name="Обычный 16 2 9 4 2" xfId="51893"/>
    <cellStyle name="Обычный 16 2 9 5" xfId="15610"/>
    <cellStyle name="Обычный 16 2 9 5 2" xfId="51894"/>
    <cellStyle name="Обычный 16 2 9 6" xfId="15611"/>
    <cellStyle name="Обычный 16 2 9 6 2" xfId="51895"/>
    <cellStyle name="Обычный 16 2 9 7" xfId="15612"/>
    <cellStyle name="Обычный 16 2 9 7 2" xfId="51896"/>
    <cellStyle name="Обычный 16 2 9 8" xfId="15613"/>
    <cellStyle name="Обычный 16 2 9 9" xfId="15614"/>
    <cellStyle name="Обычный 16 20" xfId="15615"/>
    <cellStyle name="Обычный 16 21" xfId="15616"/>
    <cellStyle name="Обычный 16 3" xfId="15617"/>
    <cellStyle name="Обычный 16 3 10" xfId="15618"/>
    <cellStyle name="Обычный 16 3 10 10" xfId="15619"/>
    <cellStyle name="Обычный 16 3 10 11" xfId="15620"/>
    <cellStyle name="Обычный 16 3 10 12" xfId="15621"/>
    <cellStyle name="Обычный 16 3 10 13" xfId="15622"/>
    <cellStyle name="Обычный 16 3 10 14" xfId="15623"/>
    <cellStyle name="Обычный 16 3 10 15" xfId="51897"/>
    <cellStyle name="Обычный 16 3 10 2" xfId="15624"/>
    <cellStyle name="Обычный 16 3 10 2 2" xfId="15625"/>
    <cellStyle name="Обычный 16 3 10 2 2 2" xfId="51898"/>
    <cellStyle name="Обычный 16 3 10 2 3" xfId="15626"/>
    <cellStyle name="Обычный 16 3 10 2 3 2" xfId="51899"/>
    <cellStyle name="Обычный 16 3 10 2 4" xfId="15627"/>
    <cellStyle name="Обычный 16 3 10 2 4 2" xfId="51900"/>
    <cellStyle name="Обычный 16 3 10 2 5" xfId="15628"/>
    <cellStyle name="Обычный 16 3 10 2 5 2" xfId="51901"/>
    <cellStyle name="Обычный 16 3 10 2 6" xfId="15629"/>
    <cellStyle name="Обычный 16 3 10 2 6 2" xfId="51902"/>
    <cellStyle name="Обычный 16 3 10 2 7" xfId="15630"/>
    <cellStyle name="Обычный 16 3 10 2 8" xfId="51903"/>
    <cellStyle name="Обычный 16 3 10 3" xfId="15631"/>
    <cellStyle name="Обычный 16 3 10 3 2" xfId="15632"/>
    <cellStyle name="Обычный 16 3 10 3 2 2" xfId="51904"/>
    <cellStyle name="Обычный 16 3 10 3 3" xfId="51905"/>
    <cellStyle name="Обычный 16 3 10 4" xfId="15633"/>
    <cellStyle name="Обычный 16 3 10 4 2" xfId="51906"/>
    <cellStyle name="Обычный 16 3 10 5" xfId="15634"/>
    <cellStyle name="Обычный 16 3 10 5 2" xfId="51907"/>
    <cellStyle name="Обычный 16 3 10 6" xfId="15635"/>
    <cellStyle name="Обычный 16 3 10 6 2" xfId="51908"/>
    <cellStyle name="Обычный 16 3 10 7" xfId="15636"/>
    <cellStyle name="Обычный 16 3 10 7 2" xfId="51909"/>
    <cellStyle name="Обычный 16 3 10 8" xfId="15637"/>
    <cellStyle name="Обычный 16 3 10 9" xfId="15638"/>
    <cellStyle name="Обычный 16 3 11" xfId="15639"/>
    <cellStyle name="Обычный 16 3 11 2" xfId="15640"/>
    <cellStyle name="Обычный 16 3 11 2 2" xfId="51910"/>
    <cellStyle name="Обычный 16 3 11 3" xfId="15641"/>
    <cellStyle name="Обычный 16 3 11 3 2" xfId="51911"/>
    <cellStyle name="Обычный 16 3 11 4" xfId="15642"/>
    <cellStyle name="Обычный 16 3 11 4 2" xfId="51912"/>
    <cellStyle name="Обычный 16 3 11 5" xfId="15643"/>
    <cellStyle name="Обычный 16 3 11 5 2" xfId="51913"/>
    <cellStyle name="Обычный 16 3 11 6" xfId="15644"/>
    <cellStyle name="Обычный 16 3 11 6 2" xfId="51914"/>
    <cellStyle name="Обычный 16 3 11 7" xfId="15645"/>
    <cellStyle name="Обычный 16 3 11 8" xfId="51915"/>
    <cellStyle name="Обычный 16 3 12" xfId="15646"/>
    <cellStyle name="Обычный 16 3 12 2" xfId="15647"/>
    <cellStyle name="Обычный 16 3 12 2 2" xfId="51916"/>
    <cellStyle name="Обычный 16 3 12 3" xfId="15648"/>
    <cellStyle name="Обычный 16 3 12 3 2" xfId="51917"/>
    <cellStyle name="Обычный 16 3 12 4" xfId="15649"/>
    <cellStyle name="Обычный 16 3 12 4 2" xfId="51918"/>
    <cellStyle name="Обычный 16 3 12 5" xfId="15650"/>
    <cellStyle name="Обычный 16 3 12 5 2" xfId="51919"/>
    <cellStyle name="Обычный 16 3 12 6" xfId="15651"/>
    <cellStyle name="Обычный 16 3 12 6 2" xfId="51920"/>
    <cellStyle name="Обычный 16 3 12 7" xfId="15652"/>
    <cellStyle name="Обычный 16 3 12 8" xfId="51921"/>
    <cellStyle name="Обычный 16 3 13" xfId="15653"/>
    <cellStyle name="Обычный 16 3 13 2" xfId="15654"/>
    <cellStyle name="Обычный 16 3 13 2 2" xfId="51922"/>
    <cellStyle name="Обычный 16 3 13 3" xfId="15655"/>
    <cellStyle name="Обычный 16 3 13 3 2" xfId="51923"/>
    <cellStyle name="Обычный 16 3 13 4" xfId="15656"/>
    <cellStyle name="Обычный 16 3 13 4 2" xfId="51924"/>
    <cellStyle name="Обычный 16 3 13 5" xfId="15657"/>
    <cellStyle name="Обычный 16 3 13 5 2" xfId="51925"/>
    <cellStyle name="Обычный 16 3 13 6" xfId="15658"/>
    <cellStyle name="Обычный 16 3 13 6 2" xfId="51926"/>
    <cellStyle name="Обычный 16 3 13 7" xfId="15659"/>
    <cellStyle name="Обычный 16 3 13 8" xfId="51927"/>
    <cellStyle name="Обычный 16 3 14" xfId="15660"/>
    <cellStyle name="Обычный 16 3 14 2" xfId="15661"/>
    <cellStyle name="Обычный 16 3 14 2 2" xfId="51928"/>
    <cellStyle name="Обычный 16 3 14 3" xfId="51929"/>
    <cellStyle name="Обычный 16 3 15" xfId="15662"/>
    <cellStyle name="Обычный 16 3 15 2" xfId="51930"/>
    <cellStyle name="Обычный 16 3 16" xfId="15663"/>
    <cellStyle name="Обычный 16 3 16 2" xfId="51931"/>
    <cellStyle name="Обычный 16 3 17" xfId="15664"/>
    <cellStyle name="Обычный 16 3 17 2" xfId="51932"/>
    <cellStyle name="Обычный 16 3 18" xfId="15665"/>
    <cellStyle name="Обычный 16 3 18 2" xfId="51933"/>
    <cellStyle name="Обычный 16 3 19" xfId="15666"/>
    <cellStyle name="Обычный 16 3 19 2" xfId="51934"/>
    <cellStyle name="Обычный 16 3 2" xfId="15667"/>
    <cellStyle name="Обычный 16 3 2 10" xfId="15668"/>
    <cellStyle name="Обычный 16 3 2 10 2" xfId="15669"/>
    <cellStyle name="Обычный 16 3 2 10 2 2" xfId="51935"/>
    <cellStyle name="Обычный 16 3 2 10 3" xfId="15670"/>
    <cellStyle name="Обычный 16 3 2 10 3 2" xfId="51936"/>
    <cellStyle name="Обычный 16 3 2 10 4" xfId="15671"/>
    <cellStyle name="Обычный 16 3 2 10 4 2" xfId="51937"/>
    <cellStyle name="Обычный 16 3 2 10 5" xfId="15672"/>
    <cellStyle name="Обычный 16 3 2 10 5 2" xfId="51938"/>
    <cellStyle name="Обычный 16 3 2 10 6" xfId="15673"/>
    <cellStyle name="Обычный 16 3 2 10 6 2" xfId="51939"/>
    <cellStyle name="Обычный 16 3 2 10 7" xfId="15674"/>
    <cellStyle name="Обычный 16 3 2 10 8" xfId="51940"/>
    <cellStyle name="Обычный 16 3 2 11" xfId="15675"/>
    <cellStyle name="Обычный 16 3 2 11 2" xfId="15676"/>
    <cellStyle name="Обычный 16 3 2 11 2 2" xfId="51941"/>
    <cellStyle name="Обычный 16 3 2 11 3" xfId="15677"/>
    <cellStyle name="Обычный 16 3 2 11 3 2" xfId="51942"/>
    <cellStyle name="Обычный 16 3 2 11 4" xfId="15678"/>
    <cellStyle name="Обычный 16 3 2 11 4 2" xfId="51943"/>
    <cellStyle name="Обычный 16 3 2 11 5" xfId="15679"/>
    <cellStyle name="Обычный 16 3 2 11 5 2" xfId="51944"/>
    <cellStyle name="Обычный 16 3 2 11 6" xfId="15680"/>
    <cellStyle name="Обычный 16 3 2 11 6 2" xfId="51945"/>
    <cellStyle name="Обычный 16 3 2 11 7" xfId="15681"/>
    <cellStyle name="Обычный 16 3 2 11 8" xfId="51946"/>
    <cellStyle name="Обычный 16 3 2 12" xfId="15682"/>
    <cellStyle name="Обычный 16 3 2 12 2" xfId="15683"/>
    <cellStyle name="Обычный 16 3 2 12 2 2" xfId="51947"/>
    <cellStyle name="Обычный 16 3 2 12 3" xfId="51948"/>
    <cellStyle name="Обычный 16 3 2 13" xfId="15684"/>
    <cellStyle name="Обычный 16 3 2 13 2" xfId="51949"/>
    <cellStyle name="Обычный 16 3 2 14" xfId="15685"/>
    <cellStyle name="Обычный 16 3 2 14 2" xfId="51950"/>
    <cellStyle name="Обычный 16 3 2 15" xfId="15686"/>
    <cellStyle name="Обычный 16 3 2 15 2" xfId="51951"/>
    <cellStyle name="Обычный 16 3 2 16" xfId="15687"/>
    <cellStyle name="Обычный 16 3 2 16 2" xfId="51952"/>
    <cellStyle name="Обычный 16 3 2 17" xfId="15688"/>
    <cellStyle name="Обычный 16 3 2 18" xfId="15689"/>
    <cellStyle name="Обычный 16 3 2 19" xfId="15690"/>
    <cellStyle name="Обычный 16 3 2 2" xfId="15691"/>
    <cellStyle name="Обычный 16 3 2 2 10" xfId="15692"/>
    <cellStyle name="Обычный 16 3 2 2 11" xfId="15693"/>
    <cellStyle name="Обычный 16 3 2 2 12" xfId="15694"/>
    <cellStyle name="Обычный 16 3 2 2 13" xfId="15695"/>
    <cellStyle name="Обычный 16 3 2 2 14" xfId="15696"/>
    <cellStyle name="Обычный 16 3 2 2 15" xfId="15697"/>
    <cellStyle name="Обычный 16 3 2 2 16" xfId="15698"/>
    <cellStyle name="Обычный 16 3 2 2 17" xfId="15699"/>
    <cellStyle name="Обычный 16 3 2 2 18" xfId="51953"/>
    <cellStyle name="Обычный 16 3 2 2 2" xfId="15700"/>
    <cellStyle name="Обычный 16 3 2 2 2 10" xfId="15701"/>
    <cellStyle name="Обычный 16 3 2 2 2 11" xfId="15702"/>
    <cellStyle name="Обычный 16 3 2 2 2 12" xfId="15703"/>
    <cellStyle name="Обычный 16 3 2 2 2 13" xfId="15704"/>
    <cellStyle name="Обычный 16 3 2 2 2 14" xfId="15705"/>
    <cellStyle name="Обычный 16 3 2 2 2 15" xfId="15706"/>
    <cellStyle name="Обычный 16 3 2 2 2 16" xfId="51954"/>
    <cellStyle name="Обычный 16 3 2 2 2 2" xfId="15707"/>
    <cellStyle name="Обычный 16 3 2 2 2 2 2" xfId="15708"/>
    <cellStyle name="Обычный 16 3 2 2 2 2 2 2" xfId="51955"/>
    <cellStyle name="Обычный 16 3 2 2 2 2 3" xfId="15709"/>
    <cellStyle name="Обычный 16 3 2 2 2 2 3 2" xfId="51956"/>
    <cellStyle name="Обычный 16 3 2 2 2 2 4" xfId="15710"/>
    <cellStyle name="Обычный 16 3 2 2 2 2 4 2" xfId="51957"/>
    <cellStyle name="Обычный 16 3 2 2 2 2 5" xfId="15711"/>
    <cellStyle name="Обычный 16 3 2 2 2 2 5 2" xfId="51958"/>
    <cellStyle name="Обычный 16 3 2 2 2 2 6" xfId="15712"/>
    <cellStyle name="Обычный 16 3 2 2 2 2 6 2" xfId="51959"/>
    <cellStyle name="Обычный 16 3 2 2 2 2 7" xfId="15713"/>
    <cellStyle name="Обычный 16 3 2 2 2 2 8" xfId="51960"/>
    <cellStyle name="Обычный 16 3 2 2 2 3" xfId="15714"/>
    <cellStyle name="Обычный 16 3 2 2 2 3 2" xfId="15715"/>
    <cellStyle name="Обычный 16 3 2 2 2 3 2 2" xfId="51961"/>
    <cellStyle name="Обычный 16 3 2 2 2 3 3" xfId="51962"/>
    <cellStyle name="Обычный 16 3 2 2 2 4" xfId="15716"/>
    <cellStyle name="Обычный 16 3 2 2 2 4 2" xfId="51963"/>
    <cellStyle name="Обычный 16 3 2 2 2 5" xfId="15717"/>
    <cellStyle name="Обычный 16 3 2 2 2 5 2" xfId="51964"/>
    <cellStyle name="Обычный 16 3 2 2 2 6" xfId="15718"/>
    <cellStyle name="Обычный 16 3 2 2 2 6 2" xfId="51965"/>
    <cellStyle name="Обычный 16 3 2 2 2 7" xfId="15719"/>
    <cellStyle name="Обычный 16 3 2 2 2 7 2" xfId="51966"/>
    <cellStyle name="Обычный 16 3 2 2 2 8" xfId="15720"/>
    <cellStyle name="Обычный 16 3 2 2 2 9" xfId="15721"/>
    <cellStyle name="Обычный 16 3 2 2 3" xfId="15722"/>
    <cellStyle name="Обычный 16 3 2 2 3 10" xfId="15723"/>
    <cellStyle name="Обычный 16 3 2 2 3 11" xfId="15724"/>
    <cellStyle name="Обычный 16 3 2 2 3 12" xfId="15725"/>
    <cellStyle name="Обычный 16 3 2 2 3 13" xfId="15726"/>
    <cellStyle name="Обычный 16 3 2 2 3 14" xfId="15727"/>
    <cellStyle name="Обычный 16 3 2 2 3 15" xfId="51967"/>
    <cellStyle name="Обычный 16 3 2 2 3 2" xfId="15728"/>
    <cellStyle name="Обычный 16 3 2 2 3 2 2" xfId="15729"/>
    <cellStyle name="Обычный 16 3 2 2 3 2 2 2" xfId="51968"/>
    <cellStyle name="Обычный 16 3 2 2 3 2 3" xfId="15730"/>
    <cellStyle name="Обычный 16 3 2 2 3 2 3 2" xfId="51969"/>
    <cellStyle name="Обычный 16 3 2 2 3 2 4" xfId="15731"/>
    <cellStyle name="Обычный 16 3 2 2 3 2 4 2" xfId="51970"/>
    <cellStyle name="Обычный 16 3 2 2 3 2 5" xfId="15732"/>
    <cellStyle name="Обычный 16 3 2 2 3 2 5 2" xfId="51971"/>
    <cellStyle name="Обычный 16 3 2 2 3 2 6" xfId="15733"/>
    <cellStyle name="Обычный 16 3 2 2 3 2 6 2" xfId="51972"/>
    <cellStyle name="Обычный 16 3 2 2 3 2 7" xfId="15734"/>
    <cellStyle name="Обычный 16 3 2 2 3 2 8" xfId="51973"/>
    <cellStyle name="Обычный 16 3 2 2 3 3" xfId="15735"/>
    <cellStyle name="Обычный 16 3 2 2 3 3 2" xfId="15736"/>
    <cellStyle name="Обычный 16 3 2 2 3 3 2 2" xfId="51974"/>
    <cellStyle name="Обычный 16 3 2 2 3 3 3" xfId="51975"/>
    <cellStyle name="Обычный 16 3 2 2 3 4" xfId="15737"/>
    <cellStyle name="Обычный 16 3 2 2 3 4 2" xfId="51976"/>
    <cellStyle name="Обычный 16 3 2 2 3 5" xfId="15738"/>
    <cellStyle name="Обычный 16 3 2 2 3 5 2" xfId="51977"/>
    <cellStyle name="Обычный 16 3 2 2 3 6" xfId="15739"/>
    <cellStyle name="Обычный 16 3 2 2 3 6 2" xfId="51978"/>
    <cellStyle name="Обычный 16 3 2 2 3 7" xfId="15740"/>
    <cellStyle name="Обычный 16 3 2 2 3 7 2" xfId="51979"/>
    <cellStyle name="Обычный 16 3 2 2 3 8" xfId="15741"/>
    <cellStyle name="Обычный 16 3 2 2 3 9" xfId="15742"/>
    <cellStyle name="Обычный 16 3 2 2 4" xfId="15743"/>
    <cellStyle name="Обычный 16 3 2 2 4 2" xfId="15744"/>
    <cellStyle name="Обычный 16 3 2 2 4 2 2" xfId="51980"/>
    <cellStyle name="Обычный 16 3 2 2 4 3" xfId="15745"/>
    <cellStyle name="Обычный 16 3 2 2 4 3 2" xfId="51981"/>
    <cellStyle name="Обычный 16 3 2 2 4 4" xfId="15746"/>
    <cellStyle name="Обычный 16 3 2 2 4 4 2" xfId="51982"/>
    <cellStyle name="Обычный 16 3 2 2 4 5" xfId="15747"/>
    <cellStyle name="Обычный 16 3 2 2 4 5 2" xfId="51983"/>
    <cellStyle name="Обычный 16 3 2 2 4 6" xfId="15748"/>
    <cellStyle name="Обычный 16 3 2 2 4 6 2" xfId="51984"/>
    <cellStyle name="Обычный 16 3 2 2 4 7" xfId="15749"/>
    <cellStyle name="Обычный 16 3 2 2 4 8" xfId="51985"/>
    <cellStyle name="Обычный 16 3 2 2 5" xfId="15750"/>
    <cellStyle name="Обычный 16 3 2 2 5 2" xfId="15751"/>
    <cellStyle name="Обычный 16 3 2 2 5 2 2" xfId="51986"/>
    <cellStyle name="Обычный 16 3 2 2 5 3" xfId="51987"/>
    <cellStyle name="Обычный 16 3 2 2 6" xfId="15752"/>
    <cellStyle name="Обычный 16 3 2 2 6 2" xfId="51988"/>
    <cellStyle name="Обычный 16 3 2 2 7" xfId="15753"/>
    <cellStyle name="Обычный 16 3 2 2 7 2" xfId="51989"/>
    <cellStyle name="Обычный 16 3 2 2 8" xfId="15754"/>
    <cellStyle name="Обычный 16 3 2 2 8 2" xfId="51990"/>
    <cellStyle name="Обычный 16 3 2 2 9" xfId="15755"/>
    <cellStyle name="Обычный 16 3 2 2 9 2" xfId="51991"/>
    <cellStyle name="Обычный 16 3 2 20" xfId="15756"/>
    <cellStyle name="Обычный 16 3 2 21" xfId="15757"/>
    <cellStyle name="Обычный 16 3 2 22" xfId="15758"/>
    <cellStyle name="Обычный 16 3 2 23" xfId="51992"/>
    <cellStyle name="Обычный 16 3 2 3" xfId="15759"/>
    <cellStyle name="Обычный 16 3 2 3 10" xfId="15760"/>
    <cellStyle name="Обычный 16 3 2 3 11" xfId="15761"/>
    <cellStyle name="Обычный 16 3 2 3 12" xfId="15762"/>
    <cellStyle name="Обычный 16 3 2 3 13" xfId="15763"/>
    <cellStyle name="Обычный 16 3 2 3 14" xfId="15764"/>
    <cellStyle name="Обычный 16 3 2 3 15" xfId="15765"/>
    <cellStyle name="Обычный 16 3 2 3 16" xfId="15766"/>
    <cellStyle name="Обычный 16 3 2 3 17" xfId="15767"/>
    <cellStyle name="Обычный 16 3 2 3 18" xfId="51993"/>
    <cellStyle name="Обычный 16 3 2 3 2" xfId="15768"/>
    <cellStyle name="Обычный 16 3 2 3 2 10" xfId="15769"/>
    <cellStyle name="Обычный 16 3 2 3 2 11" xfId="15770"/>
    <cellStyle name="Обычный 16 3 2 3 2 12" xfId="15771"/>
    <cellStyle name="Обычный 16 3 2 3 2 13" xfId="15772"/>
    <cellStyle name="Обычный 16 3 2 3 2 14" xfId="15773"/>
    <cellStyle name="Обычный 16 3 2 3 2 15" xfId="15774"/>
    <cellStyle name="Обычный 16 3 2 3 2 16" xfId="51994"/>
    <cellStyle name="Обычный 16 3 2 3 2 2" xfId="15775"/>
    <cellStyle name="Обычный 16 3 2 3 2 2 2" xfId="15776"/>
    <cellStyle name="Обычный 16 3 2 3 2 2 2 2" xfId="51995"/>
    <cellStyle name="Обычный 16 3 2 3 2 2 3" xfId="15777"/>
    <cellStyle name="Обычный 16 3 2 3 2 2 3 2" xfId="51996"/>
    <cellStyle name="Обычный 16 3 2 3 2 2 4" xfId="15778"/>
    <cellStyle name="Обычный 16 3 2 3 2 2 4 2" xfId="51997"/>
    <cellStyle name="Обычный 16 3 2 3 2 2 5" xfId="15779"/>
    <cellStyle name="Обычный 16 3 2 3 2 2 5 2" xfId="51998"/>
    <cellStyle name="Обычный 16 3 2 3 2 2 6" xfId="15780"/>
    <cellStyle name="Обычный 16 3 2 3 2 2 6 2" xfId="51999"/>
    <cellStyle name="Обычный 16 3 2 3 2 2 7" xfId="15781"/>
    <cellStyle name="Обычный 16 3 2 3 2 2 8" xfId="52000"/>
    <cellStyle name="Обычный 16 3 2 3 2 3" xfId="15782"/>
    <cellStyle name="Обычный 16 3 2 3 2 3 2" xfId="15783"/>
    <cellStyle name="Обычный 16 3 2 3 2 3 2 2" xfId="52001"/>
    <cellStyle name="Обычный 16 3 2 3 2 3 3" xfId="52002"/>
    <cellStyle name="Обычный 16 3 2 3 2 4" xfId="15784"/>
    <cellStyle name="Обычный 16 3 2 3 2 4 2" xfId="52003"/>
    <cellStyle name="Обычный 16 3 2 3 2 5" xfId="15785"/>
    <cellStyle name="Обычный 16 3 2 3 2 5 2" xfId="52004"/>
    <cellStyle name="Обычный 16 3 2 3 2 6" xfId="15786"/>
    <cellStyle name="Обычный 16 3 2 3 2 6 2" xfId="52005"/>
    <cellStyle name="Обычный 16 3 2 3 2 7" xfId="15787"/>
    <cellStyle name="Обычный 16 3 2 3 2 7 2" xfId="52006"/>
    <cellStyle name="Обычный 16 3 2 3 2 8" xfId="15788"/>
    <cellStyle name="Обычный 16 3 2 3 2 9" xfId="15789"/>
    <cellStyle name="Обычный 16 3 2 3 3" xfId="15790"/>
    <cellStyle name="Обычный 16 3 2 3 3 10" xfId="15791"/>
    <cellStyle name="Обычный 16 3 2 3 3 11" xfId="15792"/>
    <cellStyle name="Обычный 16 3 2 3 3 12" xfId="15793"/>
    <cellStyle name="Обычный 16 3 2 3 3 13" xfId="15794"/>
    <cellStyle name="Обычный 16 3 2 3 3 14" xfId="15795"/>
    <cellStyle name="Обычный 16 3 2 3 3 15" xfId="52007"/>
    <cellStyle name="Обычный 16 3 2 3 3 2" xfId="15796"/>
    <cellStyle name="Обычный 16 3 2 3 3 2 2" xfId="15797"/>
    <cellStyle name="Обычный 16 3 2 3 3 2 2 2" xfId="52008"/>
    <cellStyle name="Обычный 16 3 2 3 3 2 3" xfId="15798"/>
    <cellStyle name="Обычный 16 3 2 3 3 2 3 2" xfId="52009"/>
    <cellStyle name="Обычный 16 3 2 3 3 2 4" xfId="15799"/>
    <cellStyle name="Обычный 16 3 2 3 3 2 4 2" xfId="52010"/>
    <cellStyle name="Обычный 16 3 2 3 3 2 5" xfId="15800"/>
    <cellStyle name="Обычный 16 3 2 3 3 2 5 2" xfId="52011"/>
    <cellStyle name="Обычный 16 3 2 3 3 2 6" xfId="15801"/>
    <cellStyle name="Обычный 16 3 2 3 3 2 6 2" xfId="52012"/>
    <cellStyle name="Обычный 16 3 2 3 3 2 7" xfId="15802"/>
    <cellStyle name="Обычный 16 3 2 3 3 2 8" xfId="52013"/>
    <cellStyle name="Обычный 16 3 2 3 3 3" xfId="15803"/>
    <cellStyle name="Обычный 16 3 2 3 3 3 2" xfId="15804"/>
    <cellStyle name="Обычный 16 3 2 3 3 3 2 2" xfId="52014"/>
    <cellStyle name="Обычный 16 3 2 3 3 3 3" xfId="52015"/>
    <cellStyle name="Обычный 16 3 2 3 3 4" xfId="15805"/>
    <cellStyle name="Обычный 16 3 2 3 3 4 2" xfId="52016"/>
    <cellStyle name="Обычный 16 3 2 3 3 5" xfId="15806"/>
    <cellStyle name="Обычный 16 3 2 3 3 5 2" xfId="52017"/>
    <cellStyle name="Обычный 16 3 2 3 3 6" xfId="15807"/>
    <cellStyle name="Обычный 16 3 2 3 3 6 2" xfId="52018"/>
    <cellStyle name="Обычный 16 3 2 3 3 7" xfId="15808"/>
    <cellStyle name="Обычный 16 3 2 3 3 7 2" xfId="52019"/>
    <cellStyle name="Обычный 16 3 2 3 3 8" xfId="15809"/>
    <cellStyle name="Обычный 16 3 2 3 3 9" xfId="15810"/>
    <cellStyle name="Обычный 16 3 2 3 4" xfId="15811"/>
    <cellStyle name="Обычный 16 3 2 3 4 2" xfId="15812"/>
    <cellStyle name="Обычный 16 3 2 3 4 2 2" xfId="52020"/>
    <cellStyle name="Обычный 16 3 2 3 4 3" xfId="15813"/>
    <cellStyle name="Обычный 16 3 2 3 4 3 2" xfId="52021"/>
    <cellStyle name="Обычный 16 3 2 3 4 4" xfId="15814"/>
    <cellStyle name="Обычный 16 3 2 3 4 4 2" xfId="52022"/>
    <cellStyle name="Обычный 16 3 2 3 4 5" xfId="15815"/>
    <cellStyle name="Обычный 16 3 2 3 4 5 2" xfId="52023"/>
    <cellStyle name="Обычный 16 3 2 3 4 6" xfId="15816"/>
    <cellStyle name="Обычный 16 3 2 3 4 6 2" xfId="52024"/>
    <cellStyle name="Обычный 16 3 2 3 4 7" xfId="15817"/>
    <cellStyle name="Обычный 16 3 2 3 4 8" xfId="52025"/>
    <cellStyle name="Обычный 16 3 2 3 5" xfId="15818"/>
    <cellStyle name="Обычный 16 3 2 3 5 2" xfId="15819"/>
    <cellStyle name="Обычный 16 3 2 3 5 2 2" xfId="52026"/>
    <cellStyle name="Обычный 16 3 2 3 5 3" xfId="52027"/>
    <cellStyle name="Обычный 16 3 2 3 6" xfId="15820"/>
    <cellStyle name="Обычный 16 3 2 3 6 2" xfId="52028"/>
    <cellStyle name="Обычный 16 3 2 3 7" xfId="15821"/>
    <cellStyle name="Обычный 16 3 2 3 7 2" xfId="52029"/>
    <cellStyle name="Обычный 16 3 2 3 8" xfId="15822"/>
    <cellStyle name="Обычный 16 3 2 3 8 2" xfId="52030"/>
    <cellStyle name="Обычный 16 3 2 3 9" xfId="15823"/>
    <cellStyle name="Обычный 16 3 2 3 9 2" xfId="52031"/>
    <cellStyle name="Обычный 16 3 2 4" xfId="15824"/>
    <cellStyle name="Обычный 16 3 2 4 10" xfId="15825"/>
    <cellStyle name="Обычный 16 3 2 4 11" xfId="15826"/>
    <cellStyle name="Обычный 16 3 2 4 12" xfId="15827"/>
    <cellStyle name="Обычный 16 3 2 4 13" xfId="15828"/>
    <cellStyle name="Обычный 16 3 2 4 14" xfId="15829"/>
    <cellStyle name="Обычный 16 3 2 4 15" xfId="15830"/>
    <cellStyle name="Обычный 16 3 2 4 16" xfId="52032"/>
    <cellStyle name="Обычный 16 3 2 4 2" xfId="15831"/>
    <cellStyle name="Обычный 16 3 2 4 2 2" xfId="15832"/>
    <cellStyle name="Обычный 16 3 2 4 2 2 2" xfId="52033"/>
    <cellStyle name="Обычный 16 3 2 4 2 3" xfId="15833"/>
    <cellStyle name="Обычный 16 3 2 4 2 3 2" xfId="52034"/>
    <cellStyle name="Обычный 16 3 2 4 2 4" xfId="15834"/>
    <cellStyle name="Обычный 16 3 2 4 2 4 2" xfId="52035"/>
    <cellStyle name="Обычный 16 3 2 4 2 5" xfId="15835"/>
    <cellStyle name="Обычный 16 3 2 4 2 5 2" xfId="52036"/>
    <cellStyle name="Обычный 16 3 2 4 2 6" xfId="15836"/>
    <cellStyle name="Обычный 16 3 2 4 2 6 2" xfId="52037"/>
    <cellStyle name="Обычный 16 3 2 4 2 7" xfId="15837"/>
    <cellStyle name="Обычный 16 3 2 4 2 8" xfId="52038"/>
    <cellStyle name="Обычный 16 3 2 4 3" xfId="15838"/>
    <cellStyle name="Обычный 16 3 2 4 3 2" xfId="15839"/>
    <cellStyle name="Обычный 16 3 2 4 3 2 2" xfId="52039"/>
    <cellStyle name="Обычный 16 3 2 4 3 3" xfId="52040"/>
    <cellStyle name="Обычный 16 3 2 4 4" xfId="15840"/>
    <cellStyle name="Обычный 16 3 2 4 4 2" xfId="52041"/>
    <cellStyle name="Обычный 16 3 2 4 5" xfId="15841"/>
    <cellStyle name="Обычный 16 3 2 4 5 2" xfId="52042"/>
    <cellStyle name="Обычный 16 3 2 4 6" xfId="15842"/>
    <cellStyle name="Обычный 16 3 2 4 6 2" xfId="52043"/>
    <cellStyle name="Обычный 16 3 2 4 7" xfId="15843"/>
    <cellStyle name="Обычный 16 3 2 4 7 2" xfId="52044"/>
    <cellStyle name="Обычный 16 3 2 4 8" xfId="15844"/>
    <cellStyle name="Обычный 16 3 2 4 9" xfId="15845"/>
    <cellStyle name="Обычный 16 3 2 5" xfId="15846"/>
    <cellStyle name="Обычный 16 3 2 5 10" xfId="15847"/>
    <cellStyle name="Обычный 16 3 2 5 11" xfId="15848"/>
    <cellStyle name="Обычный 16 3 2 5 12" xfId="15849"/>
    <cellStyle name="Обычный 16 3 2 5 13" xfId="15850"/>
    <cellStyle name="Обычный 16 3 2 5 14" xfId="15851"/>
    <cellStyle name="Обычный 16 3 2 5 15" xfId="52045"/>
    <cellStyle name="Обычный 16 3 2 5 2" xfId="15852"/>
    <cellStyle name="Обычный 16 3 2 5 2 2" xfId="15853"/>
    <cellStyle name="Обычный 16 3 2 5 2 2 2" xfId="52046"/>
    <cellStyle name="Обычный 16 3 2 5 2 3" xfId="15854"/>
    <cellStyle name="Обычный 16 3 2 5 2 3 2" xfId="52047"/>
    <cellStyle name="Обычный 16 3 2 5 2 4" xfId="15855"/>
    <cellStyle name="Обычный 16 3 2 5 2 4 2" xfId="52048"/>
    <cellStyle name="Обычный 16 3 2 5 2 5" xfId="15856"/>
    <cellStyle name="Обычный 16 3 2 5 2 5 2" xfId="52049"/>
    <cellStyle name="Обычный 16 3 2 5 2 6" xfId="15857"/>
    <cellStyle name="Обычный 16 3 2 5 2 6 2" xfId="52050"/>
    <cellStyle name="Обычный 16 3 2 5 2 7" xfId="15858"/>
    <cellStyle name="Обычный 16 3 2 5 2 8" xfId="52051"/>
    <cellStyle name="Обычный 16 3 2 5 3" xfId="15859"/>
    <cellStyle name="Обычный 16 3 2 5 3 2" xfId="15860"/>
    <cellStyle name="Обычный 16 3 2 5 3 2 2" xfId="52052"/>
    <cellStyle name="Обычный 16 3 2 5 3 3" xfId="52053"/>
    <cellStyle name="Обычный 16 3 2 5 4" xfId="15861"/>
    <cellStyle name="Обычный 16 3 2 5 4 2" xfId="52054"/>
    <cellStyle name="Обычный 16 3 2 5 5" xfId="15862"/>
    <cellStyle name="Обычный 16 3 2 5 5 2" xfId="52055"/>
    <cellStyle name="Обычный 16 3 2 5 6" xfId="15863"/>
    <cellStyle name="Обычный 16 3 2 5 6 2" xfId="52056"/>
    <cellStyle name="Обычный 16 3 2 5 7" xfId="15864"/>
    <cellStyle name="Обычный 16 3 2 5 7 2" xfId="52057"/>
    <cellStyle name="Обычный 16 3 2 5 8" xfId="15865"/>
    <cellStyle name="Обычный 16 3 2 5 9" xfId="15866"/>
    <cellStyle name="Обычный 16 3 2 6" xfId="15867"/>
    <cellStyle name="Обычный 16 3 2 6 10" xfId="15868"/>
    <cellStyle name="Обычный 16 3 2 6 11" xfId="15869"/>
    <cellStyle name="Обычный 16 3 2 6 12" xfId="15870"/>
    <cellStyle name="Обычный 16 3 2 6 13" xfId="15871"/>
    <cellStyle name="Обычный 16 3 2 6 14" xfId="15872"/>
    <cellStyle name="Обычный 16 3 2 6 15" xfId="52058"/>
    <cellStyle name="Обычный 16 3 2 6 2" xfId="15873"/>
    <cellStyle name="Обычный 16 3 2 6 2 2" xfId="15874"/>
    <cellStyle name="Обычный 16 3 2 6 2 2 2" xfId="52059"/>
    <cellStyle name="Обычный 16 3 2 6 2 3" xfId="15875"/>
    <cellStyle name="Обычный 16 3 2 6 2 3 2" xfId="52060"/>
    <cellStyle name="Обычный 16 3 2 6 2 4" xfId="15876"/>
    <cellStyle name="Обычный 16 3 2 6 2 4 2" xfId="52061"/>
    <cellStyle name="Обычный 16 3 2 6 2 5" xfId="15877"/>
    <cellStyle name="Обычный 16 3 2 6 2 5 2" xfId="52062"/>
    <cellStyle name="Обычный 16 3 2 6 2 6" xfId="15878"/>
    <cellStyle name="Обычный 16 3 2 6 2 6 2" xfId="52063"/>
    <cellStyle name="Обычный 16 3 2 6 2 7" xfId="15879"/>
    <cellStyle name="Обычный 16 3 2 6 2 8" xfId="52064"/>
    <cellStyle name="Обычный 16 3 2 6 3" xfId="15880"/>
    <cellStyle name="Обычный 16 3 2 6 3 2" xfId="15881"/>
    <cellStyle name="Обычный 16 3 2 6 3 2 2" xfId="52065"/>
    <cellStyle name="Обычный 16 3 2 6 3 3" xfId="52066"/>
    <cellStyle name="Обычный 16 3 2 6 4" xfId="15882"/>
    <cellStyle name="Обычный 16 3 2 6 4 2" xfId="52067"/>
    <cellStyle name="Обычный 16 3 2 6 5" xfId="15883"/>
    <cellStyle name="Обычный 16 3 2 6 5 2" xfId="52068"/>
    <cellStyle name="Обычный 16 3 2 6 6" xfId="15884"/>
    <cellStyle name="Обычный 16 3 2 6 6 2" xfId="52069"/>
    <cellStyle name="Обычный 16 3 2 6 7" xfId="15885"/>
    <cellStyle name="Обычный 16 3 2 6 7 2" xfId="52070"/>
    <cellStyle name="Обычный 16 3 2 6 8" xfId="15886"/>
    <cellStyle name="Обычный 16 3 2 6 9" xfId="15887"/>
    <cellStyle name="Обычный 16 3 2 7" xfId="15888"/>
    <cellStyle name="Обычный 16 3 2 7 10" xfId="15889"/>
    <cellStyle name="Обычный 16 3 2 7 11" xfId="15890"/>
    <cellStyle name="Обычный 16 3 2 7 12" xfId="15891"/>
    <cellStyle name="Обычный 16 3 2 7 13" xfId="15892"/>
    <cellStyle name="Обычный 16 3 2 7 14" xfId="15893"/>
    <cellStyle name="Обычный 16 3 2 7 15" xfId="52071"/>
    <cellStyle name="Обычный 16 3 2 7 2" xfId="15894"/>
    <cellStyle name="Обычный 16 3 2 7 2 2" xfId="15895"/>
    <cellStyle name="Обычный 16 3 2 7 2 2 2" xfId="52072"/>
    <cellStyle name="Обычный 16 3 2 7 2 3" xfId="15896"/>
    <cellStyle name="Обычный 16 3 2 7 2 3 2" xfId="52073"/>
    <cellStyle name="Обычный 16 3 2 7 2 4" xfId="15897"/>
    <cellStyle name="Обычный 16 3 2 7 2 4 2" xfId="52074"/>
    <cellStyle name="Обычный 16 3 2 7 2 5" xfId="15898"/>
    <cellStyle name="Обычный 16 3 2 7 2 5 2" xfId="52075"/>
    <cellStyle name="Обычный 16 3 2 7 2 6" xfId="15899"/>
    <cellStyle name="Обычный 16 3 2 7 2 6 2" xfId="52076"/>
    <cellStyle name="Обычный 16 3 2 7 2 7" xfId="15900"/>
    <cellStyle name="Обычный 16 3 2 7 2 8" xfId="52077"/>
    <cellStyle name="Обычный 16 3 2 7 3" xfId="15901"/>
    <cellStyle name="Обычный 16 3 2 7 3 2" xfId="15902"/>
    <cellStyle name="Обычный 16 3 2 7 3 2 2" xfId="52078"/>
    <cellStyle name="Обычный 16 3 2 7 3 3" xfId="52079"/>
    <cellStyle name="Обычный 16 3 2 7 4" xfId="15903"/>
    <cellStyle name="Обычный 16 3 2 7 4 2" xfId="52080"/>
    <cellStyle name="Обычный 16 3 2 7 5" xfId="15904"/>
    <cellStyle name="Обычный 16 3 2 7 5 2" xfId="52081"/>
    <cellStyle name="Обычный 16 3 2 7 6" xfId="15905"/>
    <cellStyle name="Обычный 16 3 2 7 6 2" xfId="52082"/>
    <cellStyle name="Обычный 16 3 2 7 7" xfId="15906"/>
    <cellStyle name="Обычный 16 3 2 7 7 2" xfId="52083"/>
    <cellStyle name="Обычный 16 3 2 7 8" xfId="15907"/>
    <cellStyle name="Обычный 16 3 2 7 9" xfId="15908"/>
    <cellStyle name="Обычный 16 3 2 8" xfId="15909"/>
    <cellStyle name="Обычный 16 3 2 8 10" xfId="15910"/>
    <cellStyle name="Обычный 16 3 2 8 11" xfId="15911"/>
    <cellStyle name="Обычный 16 3 2 8 12" xfId="15912"/>
    <cellStyle name="Обычный 16 3 2 8 13" xfId="15913"/>
    <cellStyle name="Обычный 16 3 2 8 14" xfId="15914"/>
    <cellStyle name="Обычный 16 3 2 8 15" xfId="52084"/>
    <cellStyle name="Обычный 16 3 2 8 2" xfId="15915"/>
    <cellStyle name="Обычный 16 3 2 8 2 2" xfId="15916"/>
    <cellStyle name="Обычный 16 3 2 8 2 2 2" xfId="52085"/>
    <cellStyle name="Обычный 16 3 2 8 2 3" xfId="15917"/>
    <cellStyle name="Обычный 16 3 2 8 2 3 2" xfId="52086"/>
    <cellStyle name="Обычный 16 3 2 8 2 4" xfId="15918"/>
    <cellStyle name="Обычный 16 3 2 8 2 4 2" xfId="52087"/>
    <cellStyle name="Обычный 16 3 2 8 2 5" xfId="15919"/>
    <cellStyle name="Обычный 16 3 2 8 2 5 2" xfId="52088"/>
    <cellStyle name="Обычный 16 3 2 8 2 6" xfId="15920"/>
    <cellStyle name="Обычный 16 3 2 8 2 6 2" xfId="52089"/>
    <cellStyle name="Обычный 16 3 2 8 2 7" xfId="15921"/>
    <cellStyle name="Обычный 16 3 2 8 2 8" xfId="52090"/>
    <cellStyle name="Обычный 16 3 2 8 3" xfId="15922"/>
    <cellStyle name="Обычный 16 3 2 8 3 2" xfId="15923"/>
    <cellStyle name="Обычный 16 3 2 8 3 2 2" xfId="52091"/>
    <cellStyle name="Обычный 16 3 2 8 3 3" xfId="52092"/>
    <cellStyle name="Обычный 16 3 2 8 4" xfId="15924"/>
    <cellStyle name="Обычный 16 3 2 8 4 2" xfId="52093"/>
    <cellStyle name="Обычный 16 3 2 8 5" xfId="15925"/>
    <cellStyle name="Обычный 16 3 2 8 5 2" xfId="52094"/>
    <cellStyle name="Обычный 16 3 2 8 6" xfId="15926"/>
    <cellStyle name="Обычный 16 3 2 8 6 2" xfId="52095"/>
    <cellStyle name="Обычный 16 3 2 8 7" xfId="15927"/>
    <cellStyle name="Обычный 16 3 2 8 7 2" xfId="52096"/>
    <cellStyle name="Обычный 16 3 2 8 8" xfId="15928"/>
    <cellStyle name="Обычный 16 3 2 8 9" xfId="15929"/>
    <cellStyle name="Обычный 16 3 2 9" xfId="15930"/>
    <cellStyle name="Обычный 16 3 2 9 2" xfId="15931"/>
    <cellStyle name="Обычный 16 3 2 9 2 2" xfId="52097"/>
    <cellStyle name="Обычный 16 3 2 9 3" xfId="15932"/>
    <cellStyle name="Обычный 16 3 2 9 3 2" xfId="52098"/>
    <cellStyle name="Обычный 16 3 2 9 4" xfId="15933"/>
    <cellStyle name="Обычный 16 3 2 9 4 2" xfId="52099"/>
    <cellStyle name="Обычный 16 3 2 9 5" xfId="15934"/>
    <cellStyle name="Обычный 16 3 2 9 5 2" xfId="52100"/>
    <cellStyle name="Обычный 16 3 2 9 6" xfId="15935"/>
    <cellStyle name="Обычный 16 3 2 9 6 2" xfId="52101"/>
    <cellStyle name="Обычный 16 3 2 9 7" xfId="15936"/>
    <cellStyle name="Обычный 16 3 2 9 8" xfId="52102"/>
    <cellStyle name="Обычный 16 3 20" xfId="15937"/>
    <cellStyle name="Обычный 16 3 21" xfId="15938"/>
    <cellStyle name="Обычный 16 3 22" xfId="15939"/>
    <cellStyle name="Обычный 16 3 23" xfId="15940"/>
    <cellStyle name="Обычный 16 3 24" xfId="15941"/>
    <cellStyle name="Обычный 16 3 25" xfId="52103"/>
    <cellStyle name="Обычный 16 3 3" xfId="15942"/>
    <cellStyle name="Обычный 16 3 3 10" xfId="15943"/>
    <cellStyle name="Обычный 16 3 3 10 2" xfId="52104"/>
    <cellStyle name="Обычный 16 3 3 11" xfId="15944"/>
    <cellStyle name="Обычный 16 3 3 11 2" xfId="52105"/>
    <cellStyle name="Обычный 16 3 3 12" xfId="15945"/>
    <cellStyle name="Обычный 16 3 3 13" xfId="15946"/>
    <cellStyle name="Обычный 16 3 3 14" xfId="15947"/>
    <cellStyle name="Обычный 16 3 3 15" xfId="15948"/>
    <cellStyle name="Обычный 16 3 3 16" xfId="15949"/>
    <cellStyle name="Обычный 16 3 3 17" xfId="15950"/>
    <cellStyle name="Обычный 16 3 3 18" xfId="15951"/>
    <cellStyle name="Обычный 16 3 3 19" xfId="15952"/>
    <cellStyle name="Обычный 16 3 3 2" xfId="15953"/>
    <cellStyle name="Обычный 16 3 3 2 10" xfId="15954"/>
    <cellStyle name="Обычный 16 3 3 2 11" xfId="15955"/>
    <cellStyle name="Обычный 16 3 3 2 12" xfId="15956"/>
    <cellStyle name="Обычный 16 3 3 2 13" xfId="15957"/>
    <cellStyle name="Обычный 16 3 3 2 14" xfId="15958"/>
    <cellStyle name="Обычный 16 3 3 2 15" xfId="15959"/>
    <cellStyle name="Обычный 16 3 3 2 16" xfId="15960"/>
    <cellStyle name="Обычный 16 3 3 2 17" xfId="15961"/>
    <cellStyle name="Обычный 16 3 3 2 18" xfId="52106"/>
    <cellStyle name="Обычный 16 3 3 2 2" xfId="15962"/>
    <cellStyle name="Обычный 16 3 3 2 2 10" xfId="15963"/>
    <cellStyle name="Обычный 16 3 3 2 2 11" xfId="15964"/>
    <cellStyle name="Обычный 16 3 3 2 2 12" xfId="15965"/>
    <cellStyle name="Обычный 16 3 3 2 2 13" xfId="15966"/>
    <cellStyle name="Обычный 16 3 3 2 2 14" xfId="15967"/>
    <cellStyle name="Обычный 16 3 3 2 2 15" xfId="15968"/>
    <cellStyle name="Обычный 16 3 3 2 2 16" xfId="52107"/>
    <cellStyle name="Обычный 16 3 3 2 2 2" xfId="15969"/>
    <cellStyle name="Обычный 16 3 3 2 2 2 2" xfId="15970"/>
    <cellStyle name="Обычный 16 3 3 2 2 2 2 2" xfId="52108"/>
    <cellStyle name="Обычный 16 3 3 2 2 2 3" xfId="15971"/>
    <cellStyle name="Обычный 16 3 3 2 2 2 3 2" xfId="52109"/>
    <cellStyle name="Обычный 16 3 3 2 2 2 4" xfId="15972"/>
    <cellStyle name="Обычный 16 3 3 2 2 2 4 2" xfId="52110"/>
    <cellStyle name="Обычный 16 3 3 2 2 2 5" xfId="15973"/>
    <cellStyle name="Обычный 16 3 3 2 2 2 5 2" xfId="52111"/>
    <cellStyle name="Обычный 16 3 3 2 2 2 6" xfId="15974"/>
    <cellStyle name="Обычный 16 3 3 2 2 2 6 2" xfId="52112"/>
    <cellStyle name="Обычный 16 3 3 2 2 2 7" xfId="15975"/>
    <cellStyle name="Обычный 16 3 3 2 2 2 8" xfId="52113"/>
    <cellStyle name="Обычный 16 3 3 2 2 3" xfId="15976"/>
    <cellStyle name="Обычный 16 3 3 2 2 3 2" xfId="15977"/>
    <cellStyle name="Обычный 16 3 3 2 2 3 2 2" xfId="52114"/>
    <cellStyle name="Обычный 16 3 3 2 2 3 3" xfId="52115"/>
    <cellStyle name="Обычный 16 3 3 2 2 4" xfId="15978"/>
    <cellStyle name="Обычный 16 3 3 2 2 4 2" xfId="52116"/>
    <cellStyle name="Обычный 16 3 3 2 2 5" xfId="15979"/>
    <cellStyle name="Обычный 16 3 3 2 2 5 2" xfId="52117"/>
    <cellStyle name="Обычный 16 3 3 2 2 6" xfId="15980"/>
    <cellStyle name="Обычный 16 3 3 2 2 6 2" xfId="52118"/>
    <cellStyle name="Обычный 16 3 3 2 2 7" xfId="15981"/>
    <cellStyle name="Обычный 16 3 3 2 2 7 2" xfId="52119"/>
    <cellStyle name="Обычный 16 3 3 2 2 8" xfId="15982"/>
    <cellStyle name="Обычный 16 3 3 2 2 9" xfId="15983"/>
    <cellStyle name="Обычный 16 3 3 2 3" xfId="15984"/>
    <cellStyle name="Обычный 16 3 3 2 3 10" xfId="15985"/>
    <cellStyle name="Обычный 16 3 3 2 3 11" xfId="15986"/>
    <cellStyle name="Обычный 16 3 3 2 3 12" xfId="15987"/>
    <cellStyle name="Обычный 16 3 3 2 3 13" xfId="15988"/>
    <cellStyle name="Обычный 16 3 3 2 3 14" xfId="15989"/>
    <cellStyle name="Обычный 16 3 3 2 3 15" xfId="52120"/>
    <cellStyle name="Обычный 16 3 3 2 3 2" xfId="15990"/>
    <cellStyle name="Обычный 16 3 3 2 3 2 2" xfId="15991"/>
    <cellStyle name="Обычный 16 3 3 2 3 2 2 2" xfId="52121"/>
    <cellStyle name="Обычный 16 3 3 2 3 2 3" xfId="15992"/>
    <cellStyle name="Обычный 16 3 3 2 3 2 3 2" xfId="52122"/>
    <cellStyle name="Обычный 16 3 3 2 3 2 4" xfId="15993"/>
    <cellStyle name="Обычный 16 3 3 2 3 2 4 2" xfId="52123"/>
    <cellStyle name="Обычный 16 3 3 2 3 2 5" xfId="15994"/>
    <cellStyle name="Обычный 16 3 3 2 3 2 5 2" xfId="52124"/>
    <cellStyle name="Обычный 16 3 3 2 3 2 6" xfId="15995"/>
    <cellStyle name="Обычный 16 3 3 2 3 2 6 2" xfId="52125"/>
    <cellStyle name="Обычный 16 3 3 2 3 2 7" xfId="15996"/>
    <cellStyle name="Обычный 16 3 3 2 3 2 8" xfId="52126"/>
    <cellStyle name="Обычный 16 3 3 2 3 3" xfId="15997"/>
    <cellStyle name="Обычный 16 3 3 2 3 3 2" xfId="15998"/>
    <cellStyle name="Обычный 16 3 3 2 3 3 2 2" xfId="52127"/>
    <cellStyle name="Обычный 16 3 3 2 3 3 3" xfId="52128"/>
    <cellStyle name="Обычный 16 3 3 2 3 4" xfId="15999"/>
    <cellStyle name="Обычный 16 3 3 2 3 4 2" xfId="52129"/>
    <cellStyle name="Обычный 16 3 3 2 3 5" xfId="16000"/>
    <cellStyle name="Обычный 16 3 3 2 3 5 2" xfId="52130"/>
    <cellStyle name="Обычный 16 3 3 2 3 6" xfId="16001"/>
    <cellStyle name="Обычный 16 3 3 2 3 6 2" xfId="52131"/>
    <cellStyle name="Обычный 16 3 3 2 3 7" xfId="16002"/>
    <cellStyle name="Обычный 16 3 3 2 3 7 2" xfId="52132"/>
    <cellStyle name="Обычный 16 3 3 2 3 8" xfId="16003"/>
    <cellStyle name="Обычный 16 3 3 2 3 9" xfId="16004"/>
    <cellStyle name="Обычный 16 3 3 2 4" xfId="16005"/>
    <cellStyle name="Обычный 16 3 3 2 4 2" xfId="16006"/>
    <cellStyle name="Обычный 16 3 3 2 4 2 2" xfId="52133"/>
    <cellStyle name="Обычный 16 3 3 2 4 3" xfId="16007"/>
    <cellStyle name="Обычный 16 3 3 2 4 3 2" xfId="52134"/>
    <cellStyle name="Обычный 16 3 3 2 4 4" xfId="16008"/>
    <cellStyle name="Обычный 16 3 3 2 4 4 2" xfId="52135"/>
    <cellStyle name="Обычный 16 3 3 2 4 5" xfId="16009"/>
    <cellStyle name="Обычный 16 3 3 2 4 5 2" xfId="52136"/>
    <cellStyle name="Обычный 16 3 3 2 4 6" xfId="16010"/>
    <cellStyle name="Обычный 16 3 3 2 4 6 2" xfId="52137"/>
    <cellStyle name="Обычный 16 3 3 2 4 7" xfId="16011"/>
    <cellStyle name="Обычный 16 3 3 2 4 8" xfId="52138"/>
    <cellStyle name="Обычный 16 3 3 2 5" xfId="16012"/>
    <cellStyle name="Обычный 16 3 3 2 5 2" xfId="16013"/>
    <cellStyle name="Обычный 16 3 3 2 5 2 2" xfId="52139"/>
    <cellStyle name="Обычный 16 3 3 2 5 3" xfId="52140"/>
    <cellStyle name="Обычный 16 3 3 2 6" xfId="16014"/>
    <cellStyle name="Обычный 16 3 3 2 6 2" xfId="52141"/>
    <cellStyle name="Обычный 16 3 3 2 7" xfId="16015"/>
    <cellStyle name="Обычный 16 3 3 2 7 2" xfId="52142"/>
    <cellStyle name="Обычный 16 3 3 2 8" xfId="16016"/>
    <cellStyle name="Обычный 16 3 3 2 8 2" xfId="52143"/>
    <cellStyle name="Обычный 16 3 3 2 9" xfId="16017"/>
    <cellStyle name="Обычный 16 3 3 2 9 2" xfId="52144"/>
    <cellStyle name="Обычный 16 3 3 20" xfId="52145"/>
    <cellStyle name="Обычный 16 3 3 3" xfId="16018"/>
    <cellStyle name="Обычный 16 3 3 3 10" xfId="16019"/>
    <cellStyle name="Обычный 16 3 3 3 11" xfId="16020"/>
    <cellStyle name="Обычный 16 3 3 3 12" xfId="16021"/>
    <cellStyle name="Обычный 16 3 3 3 13" xfId="16022"/>
    <cellStyle name="Обычный 16 3 3 3 14" xfId="16023"/>
    <cellStyle name="Обычный 16 3 3 3 15" xfId="16024"/>
    <cellStyle name="Обычный 16 3 3 3 16" xfId="16025"/>
    <cellStyle name="Обычный 16 3 3 3 17" xfId="16026"/>
    <cellStyle name="Обычный 16 3 3 3 18" xfId="52146"/>
    <cellStyle name="Обычный 16 3 3 3 2" xfId="16027"/>
    <cellStyle name="Обычный 16 3 3 3 2 10" xfId="16028"/>
    <cellStyle name="Обычный 16 3 3 3 2 11" xfId="16029"/>
    <cellStyle name="Обычный 16 3 3 3 2 12" xfId="16030"/>
    <cellStyle name="Обычный 16 3 3 3 2 13" xfId="16031"/>
    <cellStyle name="Обычный 16 3 3 3 2 14" xfId="16032"/>
    <cellStyle name="Обычный 16 3 3 3 2 15" xfId="16033"/>
    <cellStyle name="Обычный 16 3 3 3 2 16" xfId="52147"/>
    <cellStyle name="Обычный 16 3 3 3 2 2" xfId="16034"/>
    <cellStyle name="Обычный 16 3 3 3 2 2 2" xfId="16035"/>
    <cellStyle name="Обычный 16 3 3 3 2 2 2 2" xfId="52148"/>
    <cellStyle name="Обычный 16 3 3 3 2 2 3" xfId="16036"/>
    <cellStyle name="Обычный 16 3 3 3 2 2 3 2" xfId="52149"/>
    <cellStyle name="Обычный 16 3 3 3 2 2 4" xfId="16037"/>
    <cellStyle name="Обычный 16 3 3 3 2 2 4 2" xfId="52150"/>
    <cellStyle name="Обычный 16 3 3 3 2 2 5" xfId="16038"/>
    <cellStyle name="Обычный 16 3 3 3 2 2 5 2" xfId="52151"/>
    <cellStyle name="Обычный 16 3 3 3 2 2 6" xfId="16039"/>
    <cellStyle name="Обычный 16 3 3 3 2 2 6 2" xfId="52152"/>
    <cellStyle name="Обычный 16 3 3 3 2 2 7" xfId="16040"/>
    <cellStyle name="Обычный 16 3 3 3 2 2 8" xfId="52153"/>
    <cellStyle name="Обычный 16 3 3 3 2 3" xfId="16041"/>
    <cellStyle name="Обычный 16 3 3 3 2 3 2" xfId="16042"/>
    <cellStyle name="Обычный 16 3 3 3 2 3 2 2" xfId="52154"/>
    <cellStyle name="Обычный 16 3 3 3 2 3 3" xfId="52155"/>
    <cellStyle name="Обычный 16 3 3 3 2 4" xfId="16043"/>
    <cellStyle name="Обычный 16 3 3 3 2 4 2" xfId="52156"/>
    <cellStyle name="Обычный 16 3 3 3 2 5" xfId="16044"/>
    <cellStyle name="Обычный 16 3 3 3 2 5 2" xfId="52157"/>
    <cellStyle name="Обычный 16 3 3 3 2 6" xfId="16045"/>
    <cellStyle name="Обычный 16 3 3 3 2 6 2" xfId="52158"/>
    <cellStyle name="Обычный 16 3 3 3 2 7" xfId="16046"/>
    <cellStyle name="Обычный 16 3 3 3 2 7 2" xfId="52159"/>
    <cellStyle name="Обычный 16 3 3 3 2 8" xfId="16047"/>
    <cellStyle name="Обычный 16 3 3 3 2 9" xfId="16048"/>
    <cellStyle name="Обычный 16 3 3 3 3" xfId="16049"/>
    <cellStyle name="Обычный 16 3 3 3 3 10" xfId="16050"/>
    <cellStyle name="Обычный 16 3 3 3 3 11" xfId="16051"/>
    <cellStyle name="Обычный 16 3 3 3 3 12" xfId="16052"/>
    <cellStyle name="Обычный 16 3 3 3 3 13" xfId="16053"/>
    <cellStyle name="Обычный 16 3 3 3 3 14" xfId="16054"/>
    <cellStyle name="Обычный 16 3 3 3 3 15" xfId="52160"/>
    <cellStyle name="Обычный 16 3 3 3 3 2" xfId="16055"/>
    <cellStyle name="Обычный 16 3 3 3 3 2 2" xfId="16056"/>
    <cellStyle name="Обычный 16 3 3 3 3 2 2 2" xfId="52161"/>
    <cellStyle name="Обычный 16 3 3 3 3 2 3" xfId="16057"/>
    <cellStyle name="Обычный 16 3 3 3 3 2 3 2" xfId="52162"/>
    <cellStyle name="Обычный 16 3 3 3 3 2 4" xfId="16058"/>
    <cellStyle name="Обычный 16 3 3 3 3 2 4 2" xfId="52163"/>
    <cellStyle name="Обычный 16 3 3 3 3 2 5" xfId="16059"/>
    <cellStyle name="Обычный 16 3 3 3 3 2 5 2" xfId="52164"/>
    <cellStyle name="Обычный 16 3 3 3 3 2 6" xfId="16060"/>
    <cellStyle name="Обычный 16 3 3 3 3 2 6 2" xfId="52165"/>
    <cellStyle name="Обычный 16 3 3 3 3 2 7" xfId="16061"/>
    <cellStyle name="Обычный 16 3 3 3 3 2 8" xfId="52166"/>
    <cellStyle name="Обычный 16 3 3 3 3 3" xfId="16062"/>
    <cellStyle name="Обычный 16 3 3 3 3 3 2" xfId="16063"/>
    <cellStyle name="Обычный 16 3 3 3 3 3 2 2" xfId="52167"/>
    <cellStyle name="Обычный 16 3 3 3 3 3 3" xfId="52168"/>
    <cellStyle name="Обычный 16 3 3 3 3 4" xfId="16064"/>
    <cellStyle name="Обычный 16 3 3 3 3 4 2" xfId="52169"/>
    <cellStyle name="Обычный 16 3 3 3 3 5" xfId="16065"/>
    <cellStyle name="Обычный 16 3 3 3 3 5 2" xfId="52170"/>
    <cellStyle name="Обычный 16 3 3 3 3 6" xfId="16066"/>
    <cellStyle name="Обычный 16 3 3 3 3 6 2" xfId="52171"/>
    <cellStyle name="Обычный 16 3 3 3 3 7" xfId="16067"/>
    <cellStyle name="Обычный 16 3 3 3 3 7 2" xfId="52172"/>
    <cellStyle name="Обычный 16 3 3 3 3 8" xfId="16068"/>
    <cellStyle name="Обычный 16 3 3 3 3 9" xfId="16069"/>
    <cellStyle name="Обычный 16 3 3 3 4" xfId="16070"/>
    <cellStyle name="Обычный 16 3 3 3 4 2" xfId="16071"/>
    <cellStyle name="Обычный 16 3 3 3 4 2 2" xfId="52173"/>
    <cellStyle name="Обычный 16 3 3 3 4 3" xfId="16072"/>
    <cellStyle name="Обычный 16 3 3 3 4 3 2" xfId="52174"/>
    <cellStyle name="Обычный 16 3 3 3 4 4" xfId="16073"/>
    <cellStyle name="Обычный 16 3 3 3 4 4 2" xfId="52175"/>
    <cellStyle name="Обычный 16 3 3 3 4 5" xfId="16074"/>
    <cellStyle name="Обычный 16 3 3 3 4 5 2" xfId="52176"/>
    <cellStyle name="Обычный 16 3 3 3 4 6" xfId="16075"/>
    <cellStyle name="Обычный 16 3 3 3 4 6 2" xfId="52177"/>
    <cellStyle name="Обычный 16 3 3 3 4 7" xfId="16076"/>
    <cellStyle name="Обычный 16 3 3 3 4 8" xfId="52178"/>
    <cellStyle name="Обычный 16 3 3 3 5" xfId="16077"/>
    <cellStyle name="Обычный 16 3 3 3 5 2" xfId="16078"/>
    <cellStyle name="Обычный 16 3 3 3 5 2 2" xfId="52179"/>
    <cellStyle name="Обычный 16 3 3 3 5 3" xfId="52180"/>
    <cellStyle name="Обычный 16 3 3 3 6" xfId="16079"/>
    <cellStyle name="Обычный 16 3 3 3 6 2" xfId="52181"/>
    <cellStyle name="Обычный 16 3 3 3 7" xfId="16080"/>
    <cellStyle name="Обычный 16 3 3 3 7 2" xfId="52182"/>
    <cellStyle name="Обычный 16 3 3 3 8" xfId="16081"/>
    <cellStyle name="Обычный 16 3 3 3 8 2" xfId="52183"/>
    <cellStyle name="Обычный 16 3 3 3 9" xfId="16082"/>
    <cellStyle name="Обычный 16 3 3 3 9 2" xfId="52184"/>
    <cellStyle name="Обычный 16 3 3 4" xfId="16083"/>
    <cellStyle name="Обычный 16 3 3 4 10" xfId="16084"/>
    <cellStyle name="Обычный 16 3 3 4 11" xfId="16085"/>
    <cellStyle name="Обычный 16 3 3 4 12" xfId="16086"/>
    <cellStyle name="Обычный 16 3 3 4 13" xfId="16087"/>
    <cellStyle name="Обычный 16 3 3 4 14" xfId="16088"/>
    <cellStyle name="Обычный 16 3 3 4 15" xfId="16089"/>
    <cellStyle name="Обычный 16 3 3 4 16" xfId="52185"/>
    <cellStyle name="Обычный 16 3 3 4 2" xfId="16090"/>
    <cellStyle name="Обычный 16 3 3 4 2 2" xfId="16091"/>
    <cellStyle name="Обычный 16 3 3 4 2 2 2" xfId="52186"/>
    <cellStyle name="Обычный 16 3 3 4 2 3" xfId="16092"/>
    <cellStyle name="Обычный 16 3 3 4 2 3 2" xfId="52187"/>
    <cellStyle name="Обычный 16 3 3 4 2 4" xfId="16093"/>
    <cellStyle name="Обычный 16 3 3 4 2 4 2" xfId="52188"/>
    <cellStyle name="Обычный 16 3 3 4 2 5" xfId="16094"/>
    <cellStyle name="Обычный 16 3 3 4 2 5 2" xfId="52189"/>
    <cellStyle name="Обычный 16 3 3 4 2 6" xfId="16095"/>
    <cellStyle name="Обычный 16 3 3 4 2 6 2" xfId="52190"/>
    <cellStyle name="Обычный 16 3 3 4 2 7" xfId="16096"/>
    <cellStyle name="Обычный 16 3 3 4 2 8" xfId="52191"/>
    <cellStyle name="Обычный 16 3 3 4 3" xfId="16097"/>
    <cellStyle name="Обычный 16 3 3 4 3 2" xfId="16098"/>
    <cellStyle name="Обычный 16 3 3 4 3 2 2" xfId="52192"/>
    <cellStyle name="Обычный 16 3 3 4 3 3" xfId="52193"/>
    <cellStyle name="Обычный 16 3 3 4 4" xfId="16099"/>
    <cellStyle name="Обычный 16 3 3 4 4 2" xfId="52194"/>
    <cellStyle name="Обычный 16 3 3 4 5" xfId="16100"/>
    <cellStyle name="Обычный 16 3 3 4 5 2" xfId="52195"/>
    <cellStyle name="Обычный 16 3 3 4 6" xfId="16101"/>
    <cellStyle name="Обычный 16 3 3 4 6 2" xfId="52196"/>
    <cellStyle name="Обычный 16 3 3 4 7" xfId="16102"/>
    <cellStyle name="Обычный 16 3 3 4 7 2" xfId="52197"/>
    <cellStyle name="Обычный 16 3 3 4 8" xfId="16103"/>
    <cellStyle name="Обычный 16 3 3 4 9" xfId="16104"/>
    <cellStyle name="Обычный 16 3 3 5" xfId="16105"/>
    <cellStyle name="Обычный 16 3 3 5 10" xfId="16106"/>
    <cellStyle name="Обычный 16 3 3 5 11" xfId="16107"/>
    <cellStyle name="Обычный 16 3 3 5 12" xfId="16108"/>
    <cellStyle name="Обычный 16 3 3 5 13" xfId="16109"/>
    <cellStyle name="Обычный 16 3 3 5 14" xfId="16110"/>
    <cellStyle name="Обычный 16 3 3 5 15" xfId="52198"/>
    <cellStyle name="Обычный 16 3 3 5 2" xfId="16111"/>
    <cellStyle name="Обычный 16 3 3 5 2 2" xfId="16112"/>
    <cellStyle name="Обычный 16 3 3 5 2 2 2" xfId="52199"/>
    <cellStyle name="Обычный 16 3 3 5 2 3" xfId="16113"/>
    <cellStyle name="Обычный 16 3 3 5 2 3 2" xfId="52200"/>
    <cellStyle name="Обычный 16 3 3 5 2 4" xfId="16114"/>
    <cellStyle name="Обычный 16 3 3 5 2 4 2" xfId="52201"/>
    <cellStyle name="Обычный 16 3 3 5 2 5" xfId="16115"/>
    <cellStyle name="Обычный 16 3 3 5 2 5 2" xfId="52202"/>
    <cellStyle name="Обычный 16 3 3 5 2 6" xfId="16116"/>
    <cellStyle name="Обычный 16 3 3 5 2 6 2" xfId="52203"/>
    <cellStyle name="Обычный 16 3 3 5 2 7" xfId="16117"/>
    <cellStyle name="Обычный 16 3 3 5 2 8" xfId="52204"/>
    <cellStyle name="Обычный 16 3 3 5 3" xfId="16118"/>
    <cellStyle name="Обычный 16 3 3 5 3 2" xfId="16119"/>
    <cellStyle name="Обычный 16 3 3 5 3 2 2" xfId="52205"/>
    <cellStyle name="Обычный 16 3 3 5 3 3" xfId="52206"/>
    <cellStyle name="Обычный 16 3 3 5 4" xfId="16120"/>
    <cellStyle name="Обычный 16 3 3 5 4 2" xfId="52207"/>
    <cellStyle name="Обычный 16 3 3 5 5" xfId="16121"/>
    <cellStyle name="Обычный 16 3 3 5 5 2" xfId="52208"/>
    <cellStyle name="Обычный 16 3 3 5 6" xfId="16122"/>
    <cellStyle name="Обычный 16 3 3 5 6 2" xfId="52209"/>
    <cellStyle name="Обычный 16 3 3 5 7" xfId="16123"/>
    <cellStyle name="Обычный 16 3 3 5 7 2" xfId="52210"/>
    <cellStyle name="Обычный 16 3 3 5 8" xfId="16124"/>
    <cellStyle name="Обычный 16 3 3 5 9" xfId="16125"/>
    <cellStyle name="Обычный 16 3 3 6" xfId="16126"/>
    <cellStyle name="Обычный 16 3 3 6 2" xfId="16127"/>
    <cellStyle name="Обычный 16 3 3 6 2 2" xfId="52211"/>
    <cellStyle name="Обычный 16 3 3 6 3" xfId="16128"/>
    <cellStyle name="Обычный 16 3 3 6 3 2" xfId="52212"/>
    <cellStyle name="Обычный 16 3 3 6 4" xfId="16129"/>
    <cellStyle name="Обычный 16 3 3 6 4 2" xfId="52213"/>
    <cellStyle name="Обычный 16 3 3 6 5" xfId="16130"/>
    <cellStyle name="Обычный 16 3 3 6 5 2" xfId="52214"/>
    <cellStyle name="Обычный 16 3 3 6 6" xfId="16131"/>
    <cellStyle name="Обычный 16 3 3 6 6 2" xfId="52215"/>
    <cellStyle name="Обычный 16 3 3 6 7" xfId="16132"/>
    <cellStyle name="Обычный 16 3 3 6 8" xfId="52216"/>
    <cellStyle name="Обычный 16 3 3 7" xfId="16133"/>
    <cellStyle name="Обычный 16 3 3 7 2" xfId="16134"/>
    <cellStyle name="Обычный 16 3 3 7 2 2" xfId="52217"/>
    <cellStyle name="Обычный 16 3 3 7 3" xfId="52218"/>
    <cellStyle name="Обычный 16 3 3 8" xfId="16135"/>
    <cellStyle name="Обычный 16 3 3 8 2" xfId="52219"/>
    <cellStyle name="Обычный 16 3 3 9" xfId="16136"/>
    <cellStyle name="Обычный 16 3 3 9 2" xfId="52220"/>
    <cellStyle name="Обычный 16 3 4" xfId="16137"/>
    <cellStyle name="Обычный 16 3 4 10" xfId="16138"/>
    <cellStyle name="Обычный 16 3 4 11" xfId="16139"/>
    <cellStyle name="Обычный 16 3 4 12" xfId="16140"/>
    <cellStyle name="Обычный 16 3 4 13" xfId="16141"/>
    <cellStyle name="Обычный 16 3 4 14" xfId="16142"/>
    <cellStyle name="Обычный 16 3 4 15" xfId="16143"/>
    <cellStyle name="Обычный 16 3 4 16" xfId="16144"/>
    <cellStyle name="Обычный 16 3 4 17" xfId="16145"/>
    <cellStyle name="Обычный 16 3 4 18" xfId="52221"/>
    <cellStyle name="Обычный 16 3 4 2" xfId="16146"/>
    <cellStyle name="Обычный 16 3 4 2 10" xfId="16147"/>
    <cellStyle name="Обычный 16 3 4 2 11" xfId="16148"/>
    <cellStyle name="Обычный 16 3 4 2 12" xfId="16149"/>
    <cellStyle name="Обычный 16 3 4 2 13" xfId="16150"/>
    <cellStyle name="Обычный 16 3 4 2 14" xfId="16151"/>
    <cellStyle name="Обычный 16 3 4 2 15" xfId="16152"/>
    <cellStyle name="Обычный 16 3 4 2 16" xfId="52222"/>
    <cellStyle name="Обычный 16 3 4 2 2" xfId="16153"/>
    <cellStyle name="Обычный 16 3 4 2 2 2" xfId="16154"/>
    <cellStyle name="Обычный 16 3 4 2 2 2 2" xfId="52223"/>
    <cellStyle name="Обычный 16 3 4 2 2 3" xfId="16155"/>
    <cellStyle name="Обычный 16 3 4 2 2 3 2" xfId="52224"/>
    <cellStyle name="Обычный 16 3 4 2 2 4" xfId="16156"/>
    <cellStyle name="Обычный 16 3 4 2 2 4 2" xfId="52225"/>
    <cellStyle name="Обычный 16 3 4 2 2 5" xfId="16157"/>
    <cellStyle name="Обычный 16 3 4 2 2 5 2" xfId="52226"/>
    <cellStyle name="Обычный 16 3 4 2 2 6" xfId="16158"/>
    <cellStyle name="Обычный 16 3 4 2 2 6 2" xfId="52227"/>
    <cellStyle name="Обычный 16 3 4 2 2 7" xfId="16159"/>
    <cellStyle name="Обычный 16 3 4 2 2 8" xfId="52228"/>
    <cellStyle name="Обычный 16 3 4 2 3" xfId="16160"/>
    <cellStyle name="Обычный 16 3 4 2 3 2" xfId="16161"/>
    <cellStyle name="Обычный 16 3 4 2 3 2 2" xfId="52229"/>
    <cellStyle name="Обычный 16 3 4 2 3 3" xfId="52230"/>
    <cellStyle name="Обычный 16 3 4 2 4" xfId="16162"/>
    <cellStyle name="Обычный 16 3 4 2 4 2" xfId="52231"/>
    <cellStyle name="Обычный 16 3 4 2 5" xfId="16163"/>
    <cellStyle name="Обычный 16 3 4 2 5 2" xfId="52232"/>
    <cellStyle name="Обычный 16 3 4 2 6" xfId="16164"/>
    <cellStyle name="Обычный 16 3 4 2 6 2" xfId="52233"/>
    <cellStyle name="Обычный 16 3 4 2 7" xfId="16165"/>
    <cellStyle name="Обычный 16 3 4 2 7 2" xfId="52234"/>
    <cellStyle name="Обычный 16 3 4 2 8" xfId="16166"/>
    <cellStyle name="Обычный 16 3 4 2 9" xfId="16167"/>
    <cellStyle name="Обычный 16 3 4 3" xfId="16168"/>
    <cellStyle name="Обычный 16 3 4 3 10" xfId="16169"/>
    <cellStyle name="Обычный 16 3 4 3 11" xfId="16170"/>
    <cellStyle name="Обычный 16 3 4 3 12" xfId="16171"/>
    <cellStyle name="Обычный 16 3 4 3 13" xfId="16172"/>
    <cellStyle name="Обычный 16 3 4 3 14" xfId="16173"/>
    <cellStyle name="Обычный 16 3 4 3 15" xfId="52235"/>
    <cellStyle name="Обычный 16 3 4 3 2" xfId="16174"/>
    <cellStyle name="Обычный 16 3 4 3 2 2" xfId="16175"/>
    <cellStyle name="Обычный 16 3 4 3 2 2 2" xfId="52236"/>
    <cellStyle name="Обычный 16 3 4 3 2 3" xfId="16176"/>
    <cellStyle name="Обычный 16 3 4 3 2 3 2" xfId="52237"/>
    <cellStyle name="Обычный 16 3 4 3 2 4" xfId="16177"/>
    <cellStyle name="Обычный 16 3 4 3 2 4 2" xfId="52238"/>
    <cellStyle name="Обычный 16 3 4 3 2 5" xfId="16178"/>
    <cellStyle name="Обычный 16 3 4 3 2 5 2" xfId="52239"/>
    <cellStyle name="Обычный 16 3 4 3 2 6" xfId="16179"/>
    <cellStyle name="Обычный 16 3 4 3 2 6 2" xfId="52240"/>
    <cellStyle name="Обычный 16 3 4 3 2 7" xfId="16180"/>
    <cellStyle name="Обычный 16 3 4 3 2 8" xfId="52241"/>
    <cellStyle name="Обычный 16 3 4 3 3" xfId="16181"/>
    <cellStyle name="Обычный 16 3 4 3 3 2" xfId="16182"/>
    <cellStyle name="Обычный 16 3 4 3 3 2 2" xfId="52242"/>
    <cellStyle name="Обычный 16 3 4 3 3 3" xfId="52243"/>
    <cellStyle name="Обычный 16 3 4 3 4" xfId="16183"/>
    <cellStyle name="Обычный 16 3 4 3 4 2" xfId="52244"/>
    <cellStyle name="Обычный 16 3 4 3 5" xfId="16184"/>
    <cellStyle name="Обычный 16 3 4 3 5 2" xfId="52245"/>
    <cellStyle name="Обычный 16 3 4 3 6" xfId="16185"/>
    <cellStyle name="Обычный 16 3 4 3 6 2" xfId="52246"/>
    <cellStyle name="Обычный 16 3 4 3 7" xfId="16186"/>
    <cellStyle name="Обычный 16 3 4 3 7 2" xfId="52247"/>
    <cellStyle name="Обычный 16 3 4 3 8" xfId="16187"/>
    <cellStyle name="Обычный 16 3 4 3 9" xfId="16188"/>
    <cellStyle name="Обычный 16 3 4 4" xfId="16189"/>
    <cellStyle name="Обычный 16 3 4 4 2" xfId="16190"/>
    <cellStyle name="Обычный 16 3 4 4 2 2" xfId="52248"/>
    <cellStyle name="Обычный 16 3 4 4 3" xfId="16191"/>
    <cellStyle name="Обычный 16 3 4 4 3 2" xfId="52249"/>
    <cellStyle name="Обычный 16 3 4 4 4" xfId="16192"/>
    <cellStyle name="Обычный 16 3 4 4 4 2" xfId="52250"/>
    <cellStyle name="Обычный 16 3 4 4 5" xfId="16193"/>
    <cellStyle name="Обычный 16 3 4 4 5 2" xfId="52251"/>
    <cellStyle name="Обычный 16 3 4 4 6" xfId="16194"/>
    <cellStyle name="Обычный 16 3 4 4 6 2" xfId="52252"/>
    <cellStyle name="Обычный 16 3 4 4 7" xfId="16195"/>
    <cellStyle name="Обычный 16 3 4 4 8" xfId="52253"/>
    <cellStyle name="Обычный 16 3 4 5" xfId="16196"/>
    <cellStyle name="Обычный 16 3 4 5 2" xfId="16197"/>
    <cellStyle name="Обычный 16 3 4 5 2 2" xfId="52254"/>
    <cellStyle name="Обычный 16 3 4 5 3" xfId="52255"/>
    <cellStyle name="Обычный 16 3 4 6" xfId="16198"/>
    <cellStyle name="Обычный 16 3 4 6 2" xfId="52256"/>
    <cellStyle name="Обычный 16 3 4 7" xfId="16199"/>
    <cellStyle name="Обычный 16 3 4 7 2" xfId="52257"/>
    <cellStyle name="Обычный 16 3 4 8" xfId="16200"/>
    <cellStyle name="Обычный 16 3 4 8 2" xfId="52258"/>
    <cellStyle name="Обычный 16 3 4 9" xfId="16201"/>
    <cellStyle name="Обычный 16 3 4 9 2" xfId="52259"/>
    <cellStyle name="Обычный 16 3 5" xfId="16202"/>
    <cellStyle name="Обычный 16 3 5 10" xfId="16203"/>
    <cellStyle name="Обычный 16 3 5 11" xfId="16204"/>
    <cellStyle name="Обычный 16 3 5 12" xfId="16205"/>
    <cellStyle name="Обычный 16 3 5 13" xfId="16206"/>
    <cellStyle name="Обычный 16 3 5 14" xfId="16207"/>
    <cellStyle name="Обычный 16 3 5 15" xfId="16208"/>
    <cellStyle name="Обычный 16 3 5 16" xfId="16209"/>
    <cellStyle name="Обычный 16 3 5 17" xfId="16210"/>
    <cellStyle name="Обычный 16 3 5 18" xfId="52260"/>
    <cellStyle name="Обычный 16 3 5 2" xfId="16211"/>
    <cellStyle name="Обычный 16 3 5 2 10" xfId="16212"/>
    <cellStyle name="Обычный 16 3 5 2 11" xfId="16213"/>
    <cellStyle name="Обычный 16 3 5 2 12" xfId="16214"/>
    <cellStyle name="Обычный 16 3 5 2 13" xfId="16215"/>
    <cellStyle name="Обычный 16 3 5 2 14" xfId="16216"/>
    <cellStyle name="Обычный 16 3 5 2 15" xfId="16217"/>
    <cellStyle name="Обычный 16 3 5 2 16" xfId="52261"/>
    <cellStyle name="Обычный 16 3 5 2 2" xfId="16218"/>
    <cellStyle name="Обычный 16 3 5 2 2 2" xfId="16219"/>
    <cellStyle name="Обычный 16 3 5 2 2 2 2" xfId="52262"/>
    <cellStyle name="Обычный 16 3 5 2 2 3" xfId="16220"/>
    <cellStyle name="Обычный 16 3 5 2 2 3 2" xfId="52263"/>
    <cellStyle name="Обычный 16 3 5 2 2 4" xfId="16221"/>
    <cellStyle name="Обычный 16 3 5 2 2 4 2" xfId="52264"/>
    <cellStyle name="Обычный 16 3 5 2 2 5" xfId="16222"/>
    <cellStyle name="Обычный 16 3 5 2 2 5 2" xfId="52265"/>
    <cellStyle name="Обычный 16 3 5 2 2 6" xfId="16223"/>
    <cellStyle name="Обычный 16 3 5 2 2 6 2" xfId="52266"/>
    <cellStyle name="Обычный 16 3 5 2 2 7" xfId="16224"/>
    <cellStyle name="Обычный 16 3 5 2 2 8" xfId="52267"/>
    <cellStyle name="Обычный 16 3 5 2 3" xfId="16225"/>
    <cellStyle name="Обычный 16 3 5 2 3 2" xfId="16226"/>
    <cellStyle name="Обычный 16 3 5 2 3 2 2" xfId="52268"/>
    <cellStyle name="Обычный 16 3 5 2 3 3" xfId="52269"/>
    <cellStyle name="Обычный 16 3 5 2 4" xfId="16227"/>
    <cellStyle name="Обычный 16 3 5 2 4 2" xfId="52270"/>
    <cellStyle name="Обычный 16 3 5 2 5" xfId="16228"/>
    <cellStyle name="Обычный 16 3 5 2 5 2" xfId="52271"/>
    <cellStyle name="Обычный 16 3 5 2 6" xfId="16229"/>
    <cellStyle name="Обычный 16 3 5 2 6 2" xfId="52272"/>
    <cellStyle name="Обычный 16 3 5 2 7" xfId="16230"/>
    <cellStyle name="Обычный 16 3 5 2 7 2" xfId="52273"/>
    <cellStyle name="Обычный 16 3 5 2 8" xfId="16231"/>
    <cellStyle name="Обычный 16 3 5 2 9" xfId="16232"/>
    <cellStyle name="Обычный 16 3 5 3" xfId="16233"/>
    <cellStyle name="Обычный 16 3 5 3 10" xfId="16234"/>
    <cellStyle name="Обычный 16 3 5 3 11" xfId="16235"/>
    <cellStyle name="Обычный 16 3 5 3 12" xfId="16236"/>
    <cellStyle name="Обычный 16 3 5 3 13" xfId="16237"/>
    <cellStyle name="Обычный 16 3 5 3 14" xfId="16238"/>
    <cellStyle name="Обычный 16 3 5 3 15" xfId="52274"/>
    <cellStyle name="Обычный 16 3 5 3 2" xfId="16239"/>
    <cellStyle name="Обычный 16 3 5 3 2 2" xfId="16240"/>
    <cellStyle name="Обычный 16 3 5 3 2 2 2" xfId="52275"/>
    <cellStyle name="Обычный 16 3 5 3 2 3" xfId="16241"/>
    <cellStyle name="Обычный 16 3 5 3 2 3 2" xfId="52276"/>
    <cellStyle name="Обычный 16 3 5 3 2 4" xfId="16242"/>
    <cellStyle name="Обычный 16 3 5 3 2 4 2" xfId="52277"/>
    <cellStyle name="Обычный 16 3 5 3 2 5" xfId="16243"/>
    <cellStyle name="Обычный 16 3 5 3 2 5 2" xfId="52278"/>
    <cellStyle name="Обычный 16 3 5 3 2 6" xfId="16244"/>
    <cellStyle name="Обычный 16 3 5 3 2 6 2" xfId="52279"/>
    <cellStyle name="Обычный 16 3 5 3 2 7" xfId="16245"/>
    <cellStyle name="Обычный 16 3 5 3 2 8" xfId="52280"/>
    <cellStyle name="Обычный 16 3 5 3 3" xfId="16246"/>
    <cellStyle name="Обычный 16 3 5 3 3 2" xfId="16247"/>
    <cellStyle name="Обычный 16 3 5 3 3 2 2" xfId="52281"/>
    <cellStyle name="Обычный 16 3 5 3 3 3" xfId="52282"/>
    <cellStyle name="Обычный 16 3 5 3 4" xfId="16248"/>
    <cellStyle name="Обычный 16 3 5 3 4 2" xfId="52283"/>
    <cellStyle name="Обычный 16 3 5 3 5" xfId="16249"/>
    <cellStyle name="Обычный 16 3 5 3 5 2" xfId="52284"/>
    <cellStyle name="Обычный 16 3 5 3 6" xfId="16250"/>
    <cellStyle name="Обычный 16 3 5 3 6 2" xfId="52285"/>
    <cellStyle name="Обычный 16 3 5 3 7" xfId="16251"/>
    <cellStyle name="Обычный 16 3 5 3 7 2" xfId="52286"/>
    <cellStyle name="Обычный 16 3 5 3 8" xfId="16252"/>
    <cellStyle name="Обычный 16 3 5 3 9" xfId="16253"/>
    <cellStyle name="Обычный 16 3 5 4" xfId="16254"/>
    <cellStyle name="Обычный 16 3 5 4 2" xfId="16255"/>
    <cellStyle name="Обычный 16 3 5 4 2 2" xfId="52287"/>
    <cellStyle name="Обычный 16 3 5 4 3" xfId="16256"/>
    <cellStyle name="Обычный 16 3 5 4 3 2" xfId="52288"/>
    <cellStyle name="Обычный 16 3 5 4 4" xfId="16257"/>
    <cellStyle name="Обычный 16 3 5 4 4 2" xfId="52289"/>
    <cellStyle name="Обычный 16 3 5 4 5" xfId="16258"/>
    <cellStyle name="Обычный 16 3 5 4 5 2" xfId="52290"/>
    <cellStyle name="Обычный 16 3 5 4 6" xfId="16259"/>
    <cellStyle name="Обычный 16 3 5 4 6 2" xfId="52291"/>
    <cellStyle name="Обычный 16 3 5 4 7" xfId="16260"/>
    <cellStyle name="Обычный 16 3 5 4 8" xfId="52292"/>
    <cellStyle name="Обычный 16 3 5 5" xfId="16261"/>
    <cellStyle name="Обычный 16 3 5 5 2" xfId="16262"/>
    <cellStyle name="Обычный 16 3 5 5 2 2" xfId="52293"/>
    <cellStyle name="Обычный 16 3 5 5 3" xfId="52294"/>
    <cellStyle name="Обычный 16 3 5 6" xfId="16263"/>
    <cellStyle name="Обычный 16 3 5 6 2" xfId="52295"/>
    <cellStyle name="Обычный 16 3 5 7" xfId="16264"/>
    <cellStyle name="Обычный 16 3 5 7 2" xfId="52296"/>
    <cellStyle name="Обычный 16 3 5 8" xfId="16265"/>
    <cellStyle name="Обычный 16 3 5 8 2" xfId="52297"/>
    <cellStyle name="Обычный 16 3 5 9" xfId="16266"/>
    <cellStyle name="Обычный 16 3 5 9 2" xfId="52298"/>
    <cellStyle name="Обычный 16 3 6" xfId="16267"/>
    <cellStyle name="Обычный 16 3 6 10" xfId="16268"/>
    <cellStyle name="Обычный 16 3 6 11" xfId="16269"/>
    <cellStyle name="Обычный 16 3 6 12" xfId="16270"/>
    <cellStyle name="Обычный 16 3 6 13" xfId="16271"/>
    <cellStyle name="Обычный 16 3 6 14" xfId="16272"/>
    <cellStyle name="Обычный 16 3 6 15" xfId="16273"/>
    <cellStyle name="Обычный 16 3 6 16" xfId="52299"/>
    <cellStyle name="Обычный 16 3 6 2" xfId="16274"/>
    <cellStyle name="Обычный 16 3 6 2 2" xfId="16275"/>
    <cellStyle name="Обычный 16 3 6 2 2 2" xfId="52300"/>
    <cellStyle name="Обычный 16 3 6 2 3" xfId="16276"/>
    <cellStyle name="Обычный 16 3 6 2 3 2" xfId="52301"/>
    <cellStyle name="Обычный 16 3 6 2 4" xfId="16277"/>
    <cellStyle name="Обычный 16 3 6 2 4 2" xfId="52302"/>
    <cellStyle name="Обычный 16 3 6 2 5" xfId="16278"/>
    <cellStyle name="Обычный 16 3 6 2 5 2" xfId="52303"/>
    <cellStyle name="Обычный 16 3 6 2 6" xfId="16279"/>
    <cellStyle name="Обычный 16 3 6 2 6 2" xfId="52304"/>
    <cellStyle name="Обычный 16 3 6 2 7" xfId="16280"/>
    <cellStyle name="Обычный 16 3 6 2 8" xfId="52305"/>
    <cellStyle name="Обычный 16 3 6 3" xfId="16281"/>
    <cellStyle name="Обычный 16 3 6 3 2" xfId="16282"/>
    <cellStyle name="Обычный 16 3 6 3 2 2" xfId="52306"/>
    <cellStyle name="Обычный 16 3 6 3 3" xfId="52307"/>
    <cellStyle name="Обычный 16 3 6 4" xfId="16283"/>
    <cellStyle name="Обычный 16 3 6 4 2" xfId="52308"/>
    <cellStyle name="Обычный 16 3 6 5" xfId="16284"/>
    <cellStyle name="Обычный 16 3 6 5 2" xfId="52309"/>
    <cellStyle name="Обычный 16 3 6 6" xfId="16285"/>
    <cellStyle name="Обычный 16 3 6 6 2" xfId="52310"/>
    <cellStyle name="Обычный 16 3 6 7" xfId="16286"/>
    <cellStyle name="Обычный 16 3 6 7 2" xfId="52311"/>
    <cellStyle name="Обычный 16 3 6 8" xfId="16287"/>
    <cellStyle name="Обычный 16 3 6 9" xfId="16288"/>
    <cellStyle name="Обычный 16 3 7" xfId="16289"/>
    <cellStyle name="Обычный 16 3 7 10" xfId="16290"/>
    <cellStyle name="Обычный 16 3 7 11" xfId="16291"/>
    <cellStyle name="Обычный 16 3 7 12" xfId="16292"/>
    <cellStyle name="Обычный 16 3 7 13" xfId="16293"/>
    <cellStyle name="Обычный 16 3 7 14" xfId="16294"/>
    <cellStyle name="Обычный 16 3 7 15" xfId="52312"/>
    <cellStyle name="Обычный 16 3 7 2" xfId="16295"/>
    <cellStyle name="Обычный 16 3 7 2 2" xfId="16296"/>
    <cellStyle name="Обычный 16 3 7 2 2 2" xfId="52313"/>
    <cellStyle name="Обычный 16 3 7 2 3" xfId="16297"/>
    <cellStyle name="Обычный 16 3 7 2 3 2" xfId="52314"/>
    <cellStyle name="Обычный 16 3 7 2 4" xfId="16298"/>
    <cellStyle name="Обычный 16 3 7 2 4 2" xfId="52315"/>
    <cellStyle name="Обычный 16 3 7 2 5" xfId="16299"/>
    <cellStyle name="Обычный 16 3 7 2 5 2" xfId="52316"/>
    <cellStyle name="Обычный 16 3 7 2 6" xfId="16300"/>
    <cellStyle name="Обычный 16 3 7 2 6 2" xfId="52317"/>
    <cellStyle name="Обычный 16 3 7 2 7" xfId="16301"/>
    <cellStyle name="Обычный 16 3 7 2 8" xfId="52318"/>
    <cellStyle name="Обычный 16 3 7 3" xfId="16302"/>
    <cellStyle name="Обычный 16 3 7 3 2" xfId="16303"/>
    <cellStyle name="Обычный 16 3 7 3 2 2" xfId="52319"/>
    <cellStyle name="Обычный 16 3 7 3 3" xfId="52320"/>
    <cellStyle name="Обычный 16 3 7 4" xfId="16304"/>
    <cellStyle name="Обычный 16 3 7 4 2" xfId="52321"/>
    <cellStyle name="Обычный 16 3 7 5" xfId="16305"/>
    <cellStyle name="Обычный 16 3 7 5 2" xfId="52322"/>
    <cellStyle name="Обычный 16 3 7 6" xfId="16306"/>
    <cellStyle name="Обычный 16 3 7 6 2" xfId="52323"/>
    <cellStyle name="Обычный 16 3 7 7" xfId="16307"/>
    <cellStyle name="Обычный 16 3 7 7 2" xfId="52324"/>
    <cellStyle name="Обычный 16 3 7 8" xfId="16308"/>
    <cellStyle name="Обычный 16 3 7 9" xfId="16309"/>
    <cellStyle name="Обычный 16 3 8" xfId="16310"/>
    <cellStyle name="Обычный 16 3 8 10" xfId="16311"/>
    <cellStyle name="Обычный 16 3 8 11" xfId="16312"/>
    <cellStyle name="Обычный 16 3 8 12" xfId="16313"/>
    <cellStyle name="Обычный 16 3 8 13" xfId="16314"/>
    <cellStyle name="Обычный 16 3 8 14" xfId="16315"/>
    <cellStyle name="Обычный 16 3 8 15" xfId="52325"/>
    <cellStyle name="Обычный 16 3 8 2" xfId="16316"/>
    <cellStyle name="Обычный 16 3 8 2 2" xfId="16317"/>
    <cellStyle name="Обычный 16 3 8 2 2 2" xfId="52326"/>
    <cellStyle name="Обычный 16 3 8 2 3" xfId="16318"/>
    <cellStyle name="Обычный 16 3 8 2 3 2" xfId="52327"/>
    <cellStyle name="Обычный 16 3 8 2 4" xfId="16319"/>
    <cellStyle name="Обычный 16 3 8 2 4 2" xfId="52328"/>
    <cellStyle name="Обычный 16 3 8 2 5" xfId="16320"/>
    <cellStyle name="Обычный 16 3 8 2 5 2" xfId="52329"/>
    <cellStyle name="Обычный 16 3 8 2 6" xfId="16321"/>
    <cellStyle name="Обычный 16 3 8 2 6 2" xfId="52330"/>
    <cellStyle name="Обычный 16 3 8 2 7" xfId="16322"/>
    <cellStyle name="Обычный 16 3 8 2 8" xfId="52331"/>
    <cellStyle name="Обычный 16 3 8 3" xfId="16323"/>
    <cellStyle name="Обычный 16 3 8 3 2" xfId="16324"/>
    <cellStyle name="Обычный 16 3 8 3 2 2" xfId="52332"/>
    <cellStyle name="Обычный 16 3 8 3 3" xfId="52333"/>
    <cellStyle name="Обычный 16 3 8 4" xfId="16325"/>
    <cellStyle name="Обычный 16 3 8 4 2" xfId="52334"/>
    <cellStyle name="Обычный 16 3 8 5" xfId="16326"/>
    <cellStyle name="Обычный 16 3 8 5 2" xfId="52335"/>
    <cellStyle name="Обычный 16 3 8 6" xfId="16327"/>
    <cellStyle name="Обычный 16 3 8 6 2" xfId="52336"/>
    <cellStyle name="Обычный 16 3 8 7" xfId="16328"/>
    <cellStyle name="Обычный 16 3 8 7 2" xfId="52337"/>
    <cellStyle name="Обычный 16 3 8 8" xfId="16329"/>
    <cellStyle name="Обычный 16 3 8 9" xfId="16330"/>
    <cellStyle name="Обычный 16 3 9" xfId="16331"/>
    <cellStyle name="Обычный 16 3 9 10" xfId="16332"/>
    <cellStyle name="Обычный 16 3 9 11" xfId="16333"/>
    <cellStyle name="Обычный 16 3 9 12" xfId="16334"/>
    <cellStyle name="Обычный 16 3 9 13" xfId="16335"/>
    <cellStyle name="Обычный 16 3 9 14" xfId="16336"/>
    <cellStyle name="Обычный 16 3 9 15" xfId="52338"/>
    <cellStyle name="Обычный 16 3 9 2" xfId="16337"/>
    <cellStyle name="Обычный 16 3 9 2 2" xfId="16338"/>
    <cellStyle name="Обычный 16 3 9 2 2 2" xfId="52339"/>
    <cellStyle name="Обычный 16 3 9 2 3" xfId="16339"/>
    <cellStyle name="Обычный 16 3 9 2 3 2" xfId="52340"/>
    <cellStyle name="Обычный 16 3 9 2 4" xfId="16340"/>
    <cellStyle name="Обычный 16 3 9 2 4 2" xfId="52341"/>
    <cellStyle name="Обычный 16 3 9 2 5" xfId="16341"/>
    <cellStyle name="Обычный 16 3 9 2 5 2" xfId="52342"/>
    <cellStyle name="Обычный 16 3 9 2 6" xfId="16342"/>
    <cellStyle name="Обычный 16 3 9 2 6 2" xfId="52343"/>
    <cellStyle name="Обычный 16 3 9 2 7" xfId="16343"/>
    <cellStyle name="Обычный 16 3 9 2 8" xfId="52344"/>
    <cellStyle name="Обычный 16 3 9 3" xfId="16344"/>
    <cellStyle name="Обычный 16 3 9 3 2" xfId="16345"/>
    <cellStyle name="Обычный 16 3 9 3 2 2" xfId="52345"/>
    <cellStyle name="Обычный 16 3 9 3 3" xfId="52346"/>
    <cellStyle name="Обычный 16 3 9 4" xfId="16346"/>
    <cellStyle name="Обычный 16 3 9 4 2" xfId="52347"/>
    <cellStyle name="Обычный 16 3 9 5" xfId="16347"/>
    <cellStyle name="Обычный 16 3 9 5 2" xfId="52348"/>
    <cellStyle name="Обычный 16 3 9 6" xfId="16348"/>
    <cellStyle name="Обычный 16 3 9 6 2" xfId="52349"/>
    <cellStyle name="Обычный 16 3 9 7" xfId="16349"/>
    <cellStyle name="Обычный 16 3 9 7 2" xfId="52350"/>
    <cellStyle name="Обычный 16 3 9 8" xfId="16350"/>
    <cellStyle name="Обычный 16 3 9 9" xfId="16351"/>
    <cellStyle name="Обычный 16 4" xfId="16352"/>
    <cellStyle name="Обычный 16 4 10" xfId="16353"/>
    <cellStyle name="Обычный 16 4 10 2" xfId="52351"/>
    <cellStyle name="Обычный 16 4 11" xfId="16354"/>
    <cellStyle name="Обычный 16 4 12" xfId="16355"/>
    <cellStyle name="Обычный 16 4 13" xfId="16356"/>
    <cellStyle name="Обычный 16 4 14" xfId="16357"/>
    <cellStyle name="Обычный 16 4 15" xfId="16358"/>
    <cellStyle name="Обычный 16 4 16" xfId="16359"/>
    <cellStyle name="Обычный 16 4 17" xfId="16360"/>
    <cellStyle name="Обычный 16 4 18" xfId="16361"/>
    <cellStyle name="Обычный 16 4 19" xfId="16362"/>
    <cellStyle name="Обычный 16 4 2" xfId="16363"/>
    <cellStyle name="Обычный 16 4 2 10" xfId="16364"/>
    <cellStyle name="Обычный 16 4 2 10 2" xfId="52352"/>
    <cellStyle name="Обычный 16 4 2 11" xfId="16365"/>
    <cellStyle name="Обычный 16 4 2 12" xfId="16366"/>
    <cellStyle name="Обычный 16 4 2 13" xfId="16367"/>
    <cellStyle name="Обычный 16 4 2 14" xfId="16368"/>
    <cellStyle name="Обычный 16 4 2 15" xfId="16369"/>
    <cellStyle name="Обычный 16 4 2 16" xfId="16370"/>
    <cellStyle name="Обычный 16 4 2 17" xfId="16371"/>
    <cellStyle name="Обычный 16 4 2 18" xfId="16372"/>
    <cellStyle name="Обычный 16 4 2 19" xfId="52353"/>
    <cellStyle name="Обычный 16 4 2 2" xfId="16373"/>
    <cellStyle name="Обычный 16 4 2 2 10" xfId="16374"/>
    <cellStyle name="Обычный 16 4 2 2 11" xfId="16375"/>
    <cellStyle name="Обычный 16 4 2 2 12" xfId="16376"/>
    <cellStyle name="Обычный 16 4 2 2 13" xfId="16377"/>
    <cellStyle name="Обычный 16 4 2 2 14" xfId="16378"/>
    <cellStyle name="Обычный 16 4 2 2 15" xfId="16379"/>
    <cellStyle name="Обычный 16 4 2 2 16" xfId="52354"/>
    <cellStyle name="Обычный 16 4 2 2 2" xfId="16380"/>
    <cellStyle name="Обычный 16 4 2 2 2 2" xfId="16381"/>
    <cellStyle name="Обычный 16 4 2 2 2 2 2" xfId="52355"/>
    <cellStyle name="Обычный 16 4 2 2 2 3" xfId="16382"/>
    <cellStyle name="Обычный 16 4 2 2 2 3 2" xfId="52356"/>
    <cellStyle name="Обычный 16 4 2 2 2 4" xfId="16383"/>
    <cellStyle name="Обычный 16 4 2 2 2 4 2" xfId="52357"/>
    <cellStyle name="Обычный 16 4 2 2 2 5" xfId="16384"/>
    <cellStyle name="Обычный 16 4 2 2 2 5 2" xfId="52358"/>
    <cellStyle name="Обычный 16 4 2 2 2 6" xfId="16385"/>
    <cellStyle name="Обычный 16 4 2 2 2 6 2" xfId="52359"/>
    <cellStyle name="Обычный 16 4 2 2 2 7" xfId="16386"/>
    <cellStyle name="Обычный 16 4 2 2 2 8" xfId="52360"/>
    <cellStyle name="Обычный 16 4 2 2 3" xfId="16387"/>
    <cellStyle name="Обычный 16 4 2 2 3 2" xfId="16388"/>
    <cellStyle name="Обычный 16 4 2 2 3 2 2" xfId="52361"/>
    <cellStyle name="Обычный 16 4 2 2 3 3" xfId="52362"/>
    <cellStyle name="Обычный 16 4 2 2 4" xfId="16389"/>
    <cellStyle name="Обычный 16 4 2 2 4 2" xfId="52363"/>
    <cellStyle name="Обычный 16 4 2 2 5" xfId="16390"/>
    <cellStyle name="Обычный 16 4 2 2 5 2" xfId="52364"/>
    <cellStyle name="Обычный 16 4 2 2 6" xfId="16391"/>
    <cellStyle name="Обычный 16 4 2 2 6 2" xfId="52365"/>
    <cellStyle name="Обычный 16 4 2 2 7" xfId="16392"/>
    <cellStyle name="Обычный 16 4 2 2 7 2" xfId="52366"/>
    <cellStyle name="Обычный 16 4 2 2 8" xfId="16393"/>
    <cellStyle name="Обычный 16 4 2 2 9" xfId="16394"/>
    <cellStyle name="Обычный 16 4 2 3" xfId="16395"/>
    <cellStyle name="Обычный 16 4 2 3 10" xfId="16396"/>
    <cellStyle name="Обычный 16 4 2 3 11" xfId="16397"/>
    <cellStyle name="Обычный 16 4 2 3 12" xfId="16398"/>
    <cellStyle name="Обычный 16 4 2 3 13" xfId="16399"/>
    <cellStyle name="Обычный 16 4 2 3 14" xfId="16400"/>
    <cellStyle name="Обычный 16 4 2 3 15" xfId="52367"/>
    <cellStyle name="Обычный 16 4 2 3 2" xfId="16401"/>
    <cellStyle name="Обычный 16 4 2 3 2 2" xfId="16402"/>
    <cellStyle name="Обычный 16 4 2 3 2 2 2" xfId="52368"/>
    <cellStyle name="Обычный 16 4 2 3 2 3" xfId="16403"/>
    <cellStyle name="Обычный 16 4 2 3 2 3 2" xfId="52369"/>
    <cellStyle name="Обычный 16 4 2 3 2 4" xfId="16404"/>
    <cellStyle name="Обычный 16 4 2 3 2 4 2" xfId="52370"/>
    <cellStyle name="Обычный 16 4 2 3 2 5" xfId="16405"/>
    <cellStyle name="Обычный 16 4 2 3 2 5 2" xfId="52371"/>
    <cellStyle name="Обычный 16 4 2 3 2 6" xfId="16406"/>
    <cellStyle name="Обычный 16 4 2 3 2 6 2" xfId="52372"/>
    <cellStyle name="Обычный 16 4 2 3 2 7" xfId="16407"/>
    <cellStyle name="Обычный 16 4 2 3 2 8" xfId="52373"/>
    <cellStyle name="Обычный 16 4 2 3 3" xfId="16408"/>
    <cellStyle name="Обычный 16 4 2 3 3 2" xfId="16409"/>
    <cellStyle name="Обычный 16 4 2 3 3 2 2" xfId="52374"/>
    <cellStyle name="Обычный 16 4 2 3 3 3" xfId="52375"/>
    <cellStyle name="Обычный 16 4 2 3 4" xfId="16410"/>
    <cellStyle name="Обычный 16 4 2 3 4 2" xfId="52376"/>
    <cellStyle name="Обычный 16 4 2 3 5" xfId="16411"/>
    <cellStyle name="Обычный 16 4 2 3 5 2" xfId="52377"/>
    <cellStyle name="Обычный 16 4 2 3 6" xfId="16412"/>
    <cellStyle name="Обычный 16 4 2 3 6 2" xfId="52378"/>
    <cellStyle name="Обычный 16 4 2 3 7" xfId="16413"/>
    <cellStyle name="Обычный 16 4 2 3 7 2" xfId="52379"/>
    <cellStyle name="Обычный 16 4 2 3 8" xfId="16414"/>
    <cellStyle name="Обычный 16 4 2 3 9" xfId="16415"/>
    <cellStyle name="Обычный 16 4 2 4" xfId="16416"/>
    <cellStyle name="Обычный 16 4 2 4 10" xfId="16417"/>
    <cellStyle name="Обычный 16 4 2 4 11" xfId="16418"/>
    <cellStyle name="Обычный 16 4 2 4 12" xfId="16419"/>
    <cellStyle name="Обычный 16 4 2 4 13" xfId="16420"/>
    <cellStyle name="Обычный 16 4 2 4 14" xfId="16421"/>
    <cellStyle name="Обычный 16 4 2 4 15" xfId="52380"/>
    <cellStyle name="Обычный 16 4 2 4 2" xfId="16422"/>
    <cellStyle name="Обычный 16 4 2 4 2 2" xfId="16423"/>
    <cellStyle name="Обычный 16 4 2 4 2 2 2" xfId="52381"/>
    <cellStyle name="Обычный 16 4 2 4 2 3" xfId="16424"/>
    <cellStyle name="Обычный 16 4 2 4 2 3 2" xfId="52382"/>
    <cellStyle name="Обычный 16 4 2 4 2 4" xfId="16425"/>
    <cellStyle name="Обычный 16 4 2 4 2 4 2" xfId="52383"/>
    <cellStyle name="Обычный 16 4 2 4 2 5" xfId="16426"/>
    <cellStyle name="Обычный 16 4 2 4 2 5 2" xfId="52384"/>
    <cellStyle name="Обычный 16 4 2 4 2 6" xfId="16427"/>
    <cellStyle name="Обычный 16 4 2 4 2 6 2" xfId="52385"/>
    <cellStyle name="Обычный 16 4 2 4 2 7" xfId="16428"/>
    <cellStyle name="Обычный 16 4 2 4 2 8" xfId="52386"/>
    <cellStyle name="Обычный 16 4 2 4 3" xfId="16429"/>
    <cellStyle name="Обычный 16 4 2 4 3 2" xfId="16430"/>
    <cellStyle name="Обычный 16 4 2 4 3 2 2" xfId="52387"/>
    <cellStyle name="Обычный 16 4 2 4 3 3" xfId="52388"/>
    <cellStyle name="Обычный 16 4 2 4 4" xfId="16431"/>
    <cellStyle name="Обычный 16 4 2 4 4 2" xfId="52389"/>
    <cellStyle name="Обычный 16 4 2 4 5" xfId="16432"/>
    <cellStyle name="Обычный 16 4 2 4 5 2" xfId="52390"/>
    <cellStyle name="Обычный 16 4 2 4 6" xfId="16433"/>
    <cellStyle name="Обычный 16 4 2 4 6 2" xfId="52391"/>
    <cellStyle name="Обычный 16 4 2 4 7" xfId="16434"/>
    <cellStyle name="Обычный 16 4 2 4 7 2" xfId="52392"/>
    <cellStyle name="Обычный 16 4 2 4 8" xfId="16435"/>
    <cellStyle name="Обычный 16 4 2 4 9" xfId="16436"/>
    <cellStyle name="Обычный 16 4 2 5" xfId="16437"/>
    <cellStyle name="Обычный 16 4 2 5 2" xfId="16438"/>
    <cellStyle name="Обычный 16 4 2 5 2 2" xfId="52393"/>
    <cellStyle name="Обычный 16 4 2 5 3" xfId="16439"/>
    <cellStyle name="Обычный 16 4 2 5 3 2" xfId="52394"/>
    <cellStyle name="Обычный 16 4 2 5 4" xfId="16440"/>
    <cellStyle name="Обычный 16 4 2 5 4 2" xfId="52395"/>
    <cellStyle name="Обычный 16 4 2 5 5" xfId="16441"/>
    <cellStyle name="Обычный 16 4 2 5 5 2" xfId="52396"/>
    <cellStyle name="Обычный 16 4 2 5 6" xfId="16442"/>
    <cellStyle name="Обычный 16 4 2 5 6 2" xfId="52397"/>
    <cellStyle name="Обычный 16 4 2 5 7" xfId="16443"/>
    <cellStyle name="Обычный 16 4 2 5 8" xfId="52398"/>
    <cellStyle name="Обычный 16 4 2 6" xfId="16444"/>
    <cellStyle name="Обычный 16 4 2 6 2" xfId="16445"/>
    <cellStyle name="Обычный 16 4 2 6 2 2" xfId="52399"/>
    <cellStyle name="Обычный 16 4 2 6 3" xfId="52400"/>
    <cellStyle name="Обычный 16 4 2 7" xfId="16446"/>
    <cellStyle name="Обычный 16 4 2 7 2" xfId="52401"/>
    <cellStyle name="Обычный 16 4 2 8" xfId="16447"/>
    <cellStyle name="Обычный 16 4 2 8 2" xfId="52402"/>
    <cellStyle name="Обычный 16 4 2 9" xfId="16448"/>
    <cellStyle name="Обычный 16 4 2 9 2" xfId="52403"/>
    <cellStyle name="Обычный 16 4 20" xfId="52404"/>
    <cellStyle name="Обычный 16 4 3" xfId="16449"/>
    <cellStyle name="Обычный 16 4 3 10" xfId="16450"/>
    <cellStyle name="Обычный 16 4 3 11" xfId="16451"/>
    <cellStyle name="Обычный 16 4 3 12" xfId="16452"/>
    <cellStyle name="Обычный 16 4 3 13" xfId="16453"/>
    <cellStyle name="Обычный 16 4 3 14" xfId="16454"/>
    <cellStyle name="Обычный 16 4 3 15" xfId="16455"/>
    <cellStyle name="Обычный 16 4 3 16" xfId="16456"/>
    <cellStyle name="Обычный 16 4 3 17" xfId="16457"/>
    <cellStyle name="Обычный 16 4 3 18" xfId="52405"/>
    <cellStyle name="Обычный 16 4 3 2" xfId="16458"/>
    <cellStyle name="Обычный 16 4 3 2 10" xfId="16459"/>
    <cellStyle name="Обычный 16 4 3 2 11" xfId="16460"/>
    <cellStyle name="Обычный 16 4 3 2 12" xfId="16461"/>
    <cellStyle name="Обычный 16 4 3 2 13" xfId="16462"/>
    <cellStyle name="Обычный 16 4 3 2 14" xfId="16463"/>
    <cellStyle name="Обычный 16 4 3 2 15" xfId="16464"/>
    <cellStyle name="Обычный 16 4 3 2 16" xfId="52406"/>
    <cellStyle name="Обычный 16 4 3 2 2" xfId="16465"/>
    <cellStyle name="Обычный 16 4 3 2 2 2" xfId="16466"/>
    <cellStyle name="Обычный 16 4 3 2 2 2 2" xfId="52407"/>
    <cellStyle name="Обычный 16 4 3 2 2 3" xfId="16467"/>
    <cellStyle name="Обычный 16 4 3 2 2 3 2" xfId="52408"/>
    <cellStyle name="Обычный 16 4 3 2 2 4" xfId="16468"/>
    <cellStyle name="Обычный 16 4 3 2 2 4 2" xfId="52409"/>
    <cellStyle name="Обычный 16 4 3 2 2 5" xfId="16469"/>
    <cellStyle name="Обычный 16 4 3 2 2 5 2" xfId="52410"/>
    <cellStyle name="Обычный 16 4 3 2 2 6" xfId="16470"/>
    <cellStyle name="Обычный 16 4 3 2 2 6 2" xfId="52411"/>
    <cellStyle name="Обычный 16 4 3 2 2 7" xfId="16471"/>
    <cellStyle name="Обычный 16 4 3 2 2 8" xfId="52412"/>
    <cellStyle name="Обычный 16 4 3 2 3" xfId="16472"/>
    <cellStyle name="Обычный 16 4 3 2 3 2" xfId="16473"/>
    <cellStyle name="Обычный 16 4 3 2 3 2 2" xfId="52413"/>
    <cellStyle name="Обычный 16 4 3 2 3 3" xfId="52414"/>
    <cellStyle name="Обычный 16 4 3 2 4" xfId="16474"/>
    <cellStyle name="Обычный 16 4 3 2 4 2" xfId="52415"/>
    <cellStyle name="Обычный 16 4 3 2 5" xfId="16475"/>
    <cellStyle name="Обычный 16 4 3 2 5 2" xfId="52416"/>
    <cellStyle name="Обычный 16 4 3 2 6" xfId="16476"/>
    <cellStyle name="Обычный 16 4 3 2 6 2" xfId="52417"/>
    <cellStyle name="Обычный 16 4 3 2 7" xfId="16477"/>
    <cellStyle name="Обычный 16 4 3 2 7 2" xfId="52418"/>
    <cellStyle name="Обычный 16 4 3 2 8" xfId="16478"/>
    <cellStyle name="Обычный 16 4 3 2 9" xfId="16479"/>
    <cellStyle name="Обычный 16 4 3 3" xfId="16480"/>
    <cellStyle name="Обычный 16 4 3 3 10" xfId="16481"/>
    <cellStyle name="Обычный 16 4 3 3 11" xfId="16482"/>
    <cellStyle name="Обычный 16 4 3 3 12" xfId="16483"/>
    <cellStyle name="Обычный 16 4 3 3 13" xfId="16484"/>
    <cellStyle name="Обычный 16 4 3 3 14" xfId="16485"/>
    <cellStyle name="Обычный 16 4 3 3 15" xfId="52419"/>
    <cellStyle name="Обычный 16 4 3 3 2" xfId="16486"/>
    <cellStyle name="Обычный 16 4 3 3 2 2" xfId="16487"/>
    <cellStyle name="Обычный 16 4 3 3 2 2 2" xfId="52420"/>
    <cellStyle name="Обычный 16 4 3 3 2 3" xfId="16488"/>
    <cellStyle name="Обычный 16 4 3 3 2 3 2" xfId="52421"/>
    <cellStyle name="Обычный 16 4 3 3 2 4" xfId="16489"/>
    <cellStyle name="Обычный 16 4 3 3 2 4 2" xfId="52422"/>
    <cellStyle name="Обычный 16 4 3 3 2 5" xfId="16490"/>
    <cellStyle name="Обычный 16 4 3 3 2 5 2" xfId="52423"/>
    <cellStyle name="Обычный 16 4 3 3 2 6" xfId="16491"/>
    <cellStyle name="Обычный 16 4 3 3 2 6 2" xfId="52424"/>
    <cellStyle name="Обычный 16 4 3 3 2 7" xfId="16492"/>
    <cellStyle name="Обычный 16 4 3 3 2 8" xfId="52425"/>
    <cellStyle name="Обычный 16 4 3 3 3" xfId="16493"/>
    <cellStyle name="Обычный 16 4 3 3 3 2" xfId="16494"/>
    <cellStyle name="Обычный 16 4 3 3 3 2 2" xfId="52426"/>
    <cellStyle name="Обычный 16 4 3 3 3 3" xfId="52427"/>
    <cellStyle name="Обычный 16 4 3 3 4" xfId="16495"/>
    <cellStyle name="Обычный 16 4 3 3 4 2" xfId="52428"/>
    <cellStyle name="Обычный 16 4 3 3 5" xfId="16496"/>
    <cellStyle name="Обычный 16 4 3 3 5 2" xfId="52429"/>
    <cellStyle name="Обычный 16 4 3 3 6" xfId="16497"/>
    <cellStyle name="Обычный 16 4 3 3 6 2" xfId="52430"/>
    <cellStyle name="Обычный 16 4 3 3 7" xfId="16498"/>
    <cellStyle name="Обычный 16 4 3 3 7 2" xfId="52431"/>
    <cellStyle name="Обычный 16 4 3 3 8" xfId="16499"/>
    <cellStyle name="Обычный 16 4 3 3 9" xfId="16500"/>
    <cellStyle name="Обычный 16 4 3 4" xfId="16501"/>
    <cellStyle name="Обычный 16 4 3 4 2" xfId="16502"/>
    <cellStyle name="Обычный 16 4 3 4 2 2" xfId="52432"/>
    <cellStyle name="Обычный 16 4 3 4 3" xfId="16503"/>
    <cellStyle name="Обычный 16 4 3 4 3 2" xfId="52433"/>
    <cellStyle name="Обычный 16 4 3 4 4" xfId="16504"/>
    <cellStyle name="Обычный 16 4 3 4 4 2" xfId="52434"/>
    <cellStyle name="Обычный 16 4 3 4 5" xfId="16505"/>
    <cellStyle name="Обычный 16 4 3 4 5 2" xfId="52435"/>
    <cellStyle name="Обычный 16 4 3 4 6" xfId="16506"/>
    <cellStyle name="Обычный 16 4 3 4 6 2" xfId="52436"/>
    <cellStyle name="Обычный 16 4 3 4 7" xfId="16507"/>
    <cellStyle name="Обычный 16 4 3 4 8" xfId="52437"/>
    <cellStyle name="Обычный 16 4 3 5" xfId="16508"/>
    <cellStyle name="Обычный 16 4 3 5 2" xfId="16509"/>
    <cellStyle name="Обычный 16 4 3 5 2 2" xfId="52438"/>
    <cellStyle name="Обычный 16 4 3 5 3" xfId="52439"/>
    <cellStyle name="Обычный 16 4 3 6" xfId="16510"/>
    <cellStyle name="Обычный 16 4 3 6 2" xfId="52440"/>
    <cellStyle name="Обычный 16 4 3 7" xfId="16511"/>
    <cellStyle name="Обычный 16 4 3 7 2" xfId="52441"/>
    <cellStyle name="Обычный 16 4 3 8" xfId="16512"/>
    <cellStyle name="Обычный 16 4 3 8 2" xfId="52442"/>
    <cellStyle name="Обычный 16 4 3 9" xfId="16513"/>
    <cellStyle name="Обычный 16 4 3 9 2" xfId="52443"/>
    <cellStyle name="Обычный 16 4 4" xfId="16514"/>
    <cellStyle name="Обычный 16 4 4 10" xfId="16515"/>
    <cellStyle name="Обычный 16 4 4 10 2" xfId="52444"/>
    <cellStyle name="Обычный 16 4 4 11" xfId="16516"/>
    <cellStyle name="Обычный 16 4 4 12" xfId="16517"/>
    <cellStyle name="Обычный 16 4 4 13" xfId="16518"/>
    <cellStyle name="Обычный 16 4 4 14" xfId="16519"/>
    <cellStyle name="Обычный 16 4 4 15" xfId="16520"/>
    <cellStyle name="Обычный 16 4 4 16" xfId="16521"/>
    <cellStyle name="Обычный 16 4 4 17" xfId="16522"/>
    <cellStyle name="Обычный 16 4 4 18" xfId="16523"/>
    <cellStyle name="Обычный 16 4 4 19" xfId="52445"/>
    <cellStyle name="Обычный 16 4 4 2" xfId="16524"/>
    <cellStyle name="Обычный 16 4 4 3" xfId="16525"/>
    <cellStyle name="Обычный 16 4 4 3 10" xfId="16526"/>
    <cellStyle name="Обычный 16 4 4 3 11" xfId="16527"/>
    <cellStyle name="Обычный 16 4 4 3 12" xfId="16528"/>
    <cellStyle name="Обычный 16 4 4 3 13" xfId="16529"/>
    <cellStyle name="Обычный 16 4 4 3 14" xfId="16530"/>
    <cellStyle name="Обычный 16 4 4 3 15" xfId="16531"/>
    <cellStyle name="Обычный 16 4 4 3 16" xfId="52446"/>
    <cellStyle name="Обычный 16 4 4 3 2" xfId="16532"/>
    <cellStyle name="Обычный 16 4 4 3 2 2" xfId="16533"/>
    <cellStyle name="Обычный 16 4 4 3 2 2 2" xfId="52447"/>
    <cellStyle name="Обычный 16 4 4 3 2 3" xfId="16534"/>
    <cellStyle name="Обычный 16 4 4 3 2 3 2" xfId="52448"/>
    <cellStyle name="Обычный 16 4 4 3 2 4" xfId="16535"/>
    <cellStyle name="Обычный 16 4 4 3 2 4 2" xfId="52449"/>
    <cellStyle name="Обычный 16 4 4 3 2 5" xfId="16536"/>
    <cellStyle name="Обычный 16 4 4 3 2 5 2" xfId="52450"/>
    <cellStyle name="Обычный 16 4 4 3 2 6" xfId="16537"/>
    <cellStyle name="Обычный 16 4 4 3 2 6 2" xfId="52451"/>
    <cellStyle name="Обычный 16 4 4 3 2 7" xfId="16538"/>
    <cellStyle name="Обычный 16 4 4 3 2 8" xfId="52452"/>
    <cellStyle name="Обычный 16 4 4 3 3" xfId="16539"/>
    <cellStyle name="Обычный 16 4 4 3 3 2" xfId="16540"/>
    <cellStyle name="Обычный 16 4 4 3 3 2 2" xfId="52453"/>
    <cellStyle name="Обычный 16 4 4 3 3 3" xfId="52454"/>
    <cellStyle name="Обычный 16 4 4 3 4" xfId="16541"/>
    <cellStyle name="Обычный 16 4 4 3 4 2" xfId="52455"/>
    <cellStyle name="Обычный 16 4 4 3 5" xfId="16542"/>
    <cellStyle name="Обычный 16 4 4 3 5 2" xfId="52456"/>
    <cellStyle name="Обычный 16 4 4 3 6" xfId="16543"/>
    <cellStyle name="Обычный 16 4 4 3 6 2" xfId="52457"/>
    <cellStyle name="Обычный 16 4 4 3 7" xfId="16544"/>
    <cellStyle name="Обычный 16 4 4 3 7 2" xfId="52458"/>
    <cellStyle name="Обычный 16 4 4 3 8" xfId="16545"/>
    <cellStyle name="Обычный 16 4 4 3 9" xfId="16546"/>
    <cellStyle name="Обычный 16 4 4 4" xfId="16547"/>
    <cellStyle name="Обычный 16 4 4 4 10" xfId="16548"/>
    <cellStyle name="Обычный 16 4 4 4 11" xfId="16549"/>
    <cellStyle name="Обычный 16 4 4 4 12" xfId="16550"/>
    <cellStyle name="Обычный 16 4 4 4 13" xfId="16551"/>
    <cellStyle name="Обычный 16 4 4 4 14" xfId="16552"/>
    <cellStyle name="Обычный 16 4 4 4 15" xfId="52459"/>
    <cellStyle name="Обычный 16 4 4 4 2" xfId="16553"/>
    <cellStyle name="Обычный 16 4 4 4 2 2" xfId="16554"/>
    <cellStyle name="Обычный 16 4 4 4 2 2 2" xfId="52460"/>
    <cellStyle name="Обычный 16 4 4 4 2 3" xfId="16555"/>
    <cellStyle name="Обычный 16 4 4 4 2 3 2" xfId="52461"/>
    <cellStyle name="Обычный 16 4 4 4 2 4" xfId="16556"/>
    <cellStyle name="Обычный 16 4 4 4 2 4 2" xfId="52462"/>
    <cellStyle name="Обычный 16 4 4 4 2 5" xfId="16557"/>
    <cellStyle name="Обычный 16 4 4 4 2 5 2" xfId="52463"/>
    <cellStyle name="Обычный 16 4 4 4 2 6" xfId="16558"/>
    <cellStyle name="Обычный 16 4 4 4 2 6 2" xfId="52464"/>
    <cellStyle name="Обычный 16 4 4 4 2 7" xfId="16559"/>
    <cellStyle name="Обычный 16 4 4 4 2 8" xfId="52465"/>
    <cellStyle name="Обычный 16 4 4 4 3" xfId="16560"/>
    <cellStyle name="Обычный 16 4 4 4 3 2" xfId="16561"/>
    <cellStyle name="Обычный 16 4 4 4 3 2 2" xfId="52466"/>
    <cellStyle name="Обычный 16 4 4 4 3 3" xfId="52467"/>
    <cellStyle name="Обычный 16 4 4 4 4" xfId="16562"/>
    <cellStyle name="Обычный 16 4 4 4 4 2" xfId="52468"/>
    <cellStyle name="Обычный 16 4 4 4 5" xfId="16563"/>
    <cellStyle name="Обычный 16 4 4 4 5 2" xfId="52469"/>
    <cellStyle name="Обычный 16 4 4 4 6" xfId="16564"/>
    <cellStyle name="Обычный 16 4 4 4 6 2" xfId="52470"/>
    <cellStyle name="Обычный 16 4 4 4 7" xfId="16565"/>
    <cellStyle name="Обычный 16 4 4 4 7 2" xfId="52471"/>
    <cellStyle name="Обычный 16 4 4 4 8" xfId="16566"/>
    <cellStyle name="Обычный 16 4 4 4 9" xfId="16567"/>
    <cellStyle name="Обычный 16 4 4 5" xfId="16568"/>
    <cellStyle name="Обычный 16 4 4 5 2" xfId="16569"/>
    <cellStyle name="Обычный 16 4 4 5 2 2" xfId="52472"/>
    <cellStyle name="Обычный 16 4 4 5 3" xfId="16570"/>
    <cellStyle name="Обычный 16 4 4 5 3 2" xfId="52473"/>
    <cellStyle name="Обычный 16 4 4 5 4" xfId="16571"/>
    <cellStyle name="Обычный 16 4 4 5 4 2" xfId="52474"/>
    <cellStyle name="Обычный 16 4 4 5 5" xfId="16572"/>
    <cellStyle name="Обычный 16 4 4 5 5 2" xfId="52475"/>
    <cellStyle name="Обычный 16 4 4 5 6" xfId="16573"/>
    <cellStyle name="Обычный 16 4 4 5 6 2" xfId="52476"/>
    <cellStyle name="Обычный 16 4 4 5 7" xfId="16574"/>
    <cellStyle name="Обычный 16 4 4 5 8" xfId="52477"/>
    <cellStyle name="Обычный 16 4 4 6" xfId="16575"/>
    <cellStyle name="Обычный 16 4 4 6 2" xfId="16576"/>
    <cellStyle name="Обычный 16 4 4 6 2 2" xfId="52478"/>
    <cellStyle name="Обычный 16 4 4 6 3" xfId="52479"/>
    <cellStyle name="Обычный 16 4 4 7" xfId="16577"/>
    <cellStyle name="Обычный 16 4 4 7 2" xfId="52480"/>
    <cellStyle name="Обычный 16 4 4 8" xfId="16578"/>
    <cellStyle name="Обычный 16 4 4 8 2" xfId="52481"/>
    <cellStyle name="Обычный 16 4 4 9" xfId="16579"/>
    <cellStyle name="Обычный 16 4 4 9 2" xfId="52482"/>
    <cellStyle name="Обычный 16 4 5" xfId="16580"/>
    <cellStyle name="Обычный 16 4 5 2" xfId="16581"/>
    <cellStyle name="Обычный 16 4 5 2 2" xfId="16582"/>
    <cellStyle name="Обычный 16 4 5 2 2 2" xfId="52483"/>
    <cellStyle name="Обычный 16 4 5 2 3" xfId="16583"/>
    <cellStyle name="Обычный 16 4 5 2 3 2" xfId="52484"/>
    <cellStyle name="Обычный 16 4 5 2 4" xfId="16584"/>
    <cellStyle name="Обычный 16 4 5 2 4 2" xfId="52485"/>
    <cellStyle name="Обычный 16 4 5 2 5" xfId="16585"/>
    <cellStyle name="Обычный 16 4 5 2 5 2" xfId="52486"/>
    <cellStyle name="Обычный 16 4 5 2 6" xfId="16586"/>
    <cellStyle name="Обычный 16 4 5 2 6 2" xfId="52487"/>
    <cellStyle name="Обычный 16 4 5 2 7" xfId="52488"/>
    <cellStyle name="Обычный 16 4 5 3" xfId="16587"/>
    <cellStyle name="Обычный 16 4 6" xfId="16588"/>
    <cellStyle name="Обычный 16 4 6 10" xfId="16589"/>
    <cellStyle name="Обычный 16 4 6 11" xfId="16590"/>
    <cellStyle name="Обычный 16 4 6 12" xfId="16591"/>
    <cellStyle name="Обычный 16 4 6 13" xfId="16592"/>
    <cellStyle name="Обычный 16 4 6 14" xfId="16593"/>
    <cellStyle name="Обычный 16 4 6 15" xfId="52489"/>
    <cellStyle name="Обычный 16 4 6 2" xfId="16594"/>
    <cellStyle name="Обычный 16 4 6 2 2" xfId="16595"/>
    <cellStyle name="Обычный 16 4 6 2 2 2" xfId="52490"/>
    <cellStyle name="Обычный 16 4 6 2 3" xfId="16596"/>
    <cellStyle name="Обычный 16 4 6 2 3 2" xfId="52491"/>
    <cellStyle name="Обычный 16 4 6 2 4" xfId="16597"/>
    <cellStyle name="Обычный 16 4 6 2 4 2" xfId="52492"/>
    <cellStyle name="Обычный 16 4 6 2 5" xfId="16598"/>
    <cellStyle name="Обычный 16 4 6 2 5 2" xfId="52493"/>
    <cellStyle name="Обычный 16 4 6 2 6" xfId="16599"/>
    <cellStyle name="Обычный 16 4 6 2 6 2" xfId="52494"/>
    <cellStyle name="Обычный 16 4 6 2 7" xfId="16600"/>
    <cellStyle name="Обычный 16 4 6 2 8" xfId="52495"/>
    <cellStyle name="Обычный 16 4 6 3" xfId="16601"/>
    <cellStyle name="Обычный 16 4 6 3 2" xfId="16602"/>
    <cellStyle name="Обычный 16 4 6 3 2 2" xfId="52496"/>
    <cellStyle name="Обычный 16 4 6 3 3" xfId="52497"/>
    <cellStyle name="Обычный 16 4 6 4" xfId="16603"/>
    <cellStyle name="Обычный 16 4 6 4 2" xfId="52498"/>
    <cellStyle name="Обычный 16 4 6 5" xfId="16604"/>
    <cellStyle name="Обычный 16 4 6 5 2" xfId="52499"/>
    <cellStyle name="Обычный 16 4 6 6" xfId="16605"/>
    <cellStyle name="Обычный 16 4 6 6 2" xfId="52500"/>
    <cellStyle name="Обычный 16 4 6 7" xfId="16606"/>
    <cellStyle name="Обычный 16 4 6 7 2" xfId="52501"/>
    <cellStyle name="Обычный 16 4 6 8" xfId="16607"/>
    <cellStyle name="Обычный 16 4 6 9" xfId="16608"/>
    <cellStyle name="Обычный 16 4 7" xfId="16609"/>
    <cellStyle name="Обычный 16 4 7 10" xfId="16610"/>
    <cellStyle name="Обычный 16 4 7 11" xfId="16611"/>
    <cellStyle name="Обычный 16 4 7 12" xfId="16612"/>
    <cellStyle name="Обычный 16 4 7 13" xfId="16613"/>
    <cellStyle name="Обычный 16 4 7 14" xfId="16614"/>
    <cellStyle name="Обычный 16 4 7 15" xfId="52502"/>
    <cellStyle name="Обычный 16 4 7 2" xfId="16615"/>
    <cellStyle name="Обычный 16 4 7 2 2" xfId="16616"/>
    <cellStyle name="Обычный 16 4 7 2 2 2" xfId="52503"/>
    <cellStyle name="Обычный 16 4 7 2 3" xfId="16617"/>
    <cellStyle name="Обычный 16 4 7 2 3 2" xfId="52504"/>
    <cellStyle name="Обычный 16 4 7 2 4" xfId="16618"/>
    <cellStyle name="Обычный 16 4 7 2 4 2" xfId="52505"/>
    <cellStyle name="Обычный 16 4 7 2 5" xfId="16619"/>
    <cellStyle name="Обычный 16 4 7 2 5 2" xfId="52506"/>
    <cellStyle name="Обычный 16 4 7 2 6" xfId="16620"/>
    <cellStyle name="Обычный 16 4 7 2 6 2" xfId="52507"/>
    <cellStyle name="Обычный 16 4 7 2 7" xfId="16621"/>
    <cellStyle name="Обычный 16 4 7 2 8" xfId="52508"/>
    <cellStyle name="Обычный 16 4 7 3" xfId="16622"/>
    <cellStyle name="Обычный 16 4 7 3 2" xfId="16623"/>
    <cellStyle name="Обычный 16 4 7 3 2 2" xfId="52509"/>
    <cellStyle name="Обычный 16 4 7 3 3" xfId="52510"/>
    <cellStyle name="Обычный 16 4 7 4" xfId="16624"/>
    <cellStyle name="Обычный 16 4 7 4 2" xfId="52511"/>
    <cellStyle name="Обычный 16 4 7 5" xfId="16625"/>
    <cellStyle name="Обычный 16 4 7 5 2" xfId="52512"/>
    <cellStyle name="Обычный 16 4 7 6" xfId="16626"/>
    <cellStyle name="Обычный 16 4 7 6 2" xfId="52513"/>
    <cellStyle name="Обычный 16 4 7 7" xfId="16627"/>
    <cellStyle name="Обычный 16 4 7 7 2" xfId="52514"/>
    <cellStyle name="Обычный 16 4 7 8" xfId="16628"/>
    <cellStyle name="Обычный 16 4 7 9" xfId="16629"/>
    <cellStyle name="Обычный 16 4 8" xfId="16630"/>
    <cellStyle name="Обычный 16 4 8 10" xfId="52515"/>
    <cellStyle name="Обычный 16 4 8 2" xfId="16631"/>
    <cellStyle name="Обычный 16 4 8 2 2" xfId="52516"/>
    <cellStyle name="Обычный 16 4 8 3" xfId="16632"/>
    <cellStyle name="Обычный 16 4 8 3 2" xfId="52517"/>
    <cellStyle name="Обычный 16 4 8 4" xfId="16633"/>
    <cellStyle name="Обычный 16 4 8 4 2" xfId="52518"/>
    <cellStyle name="Обычный 16 4 8 5" xfId="16634"/>
    <cellStyle name="Обычный 16 4 8 5 2" xfId="52519"/>
    <cellStyle name="Обычный 16 4 8 6" xfId="16635"/>
    <cellStyle name="Обычный 16 4 8 6 2" xfId="52520"/>
    <cellStyle name="Обычный 16 4 8 7" xfId="16636"/>
    <cellStyle name="Обычный 16 4 8 8" xfId="16637"/>
    <cellStyle name="Обычный 16 4 8 9" xfId="16638"/>
    <cellStyle name="Обычный 16 4 9" xfId="16639"/>
    <cellStyle name="Обычный 16 4 9 2" xfId="16640"/>
    <cellStyle name="Обычный 16 4 9 2 2" xfId="52521"/>
    <cellStyle name="Обычный 16 4 9 3" xfId="52522"/>
    <cellStyle name="Обычный 16 5" xfId="16641"/>
    <cellStyle name="Обычный 16 5 10" xfId="16642"/>
    <cellStyle name="Обычный 16 5 10 2" xfId="16643"/>
    <cellStyle name="Обычный 16 5 10 2 2" xfId="52523"/>
    <cellStyle name="Обычный 16 5 10 3" xfId="16644"/>
    <cellStyle name="Обычный 16 5 10 3 2" xfId="52524"/>
    <cellStyle name="Обычный 16 5 10 4" xfId="16645"/>
    <cellStyle name="Обычный 16 5 10 4 2" xfId="52525"/>
    <cellStyle name="Обычный 16 5 10 5" xfId="16646"/>
    <cellStyle name="Обычный 16 5 10 5 2" xfId="52526"/>
    <cellStyle name="Обычный 16 5 10 6" xfId="16647"/>
    <cellStyle name="Обычный 16 5 10 6 2" xfId="52527"/>
    <cellStyle name="Обычный 16 5 10 7" xfId="16648"/>
    <cellStyle name="Обычный 16 5 10 8" xfId="52528"/>
    <cellStyle name="Обычный 16 5 11" xfId="16649"/>
    <cellStyle name="Обычный 16 5 11 2" xfId="16650"/>
    <cellStyle name="Обычный 16 5 11 2 2" xfId="52529"/>
    <cellStyle name="Обычный 16 5 11 3" xfId="52530"/>
    <cellStyle name="Обычный 16 5 12" xfId="16651"/>
    <cellStyle name="Обычный 16 5 12 2" xfId="52531"/>
    <cellStyle name="Обычный 16 5 13" xfId="16652"/>
    <cellStyle name="Обычный 16 5 13 2" xfId="52532"/>
    <cellStyle name="Обычный 16 5 14" xfId="16653"/>
    <cellStyle name="Обычный 16 5 14 2" xfId="52533"/>
    <cellStyle name="Обычный 16 5 15" xfId="16654"/>
    <cellStyle name="Обычный 16 5 15 2" xfId="52534"/>
    <cellStyle name="Обычный 16 5 16" xfId="16655"/>
    <cellStyle name="Обычный 16 5 17" xfId="16656"/>
    <cellStyle name="Обычный 16 5 18" xfId="16657"/>
    <cellStyle name="Обычный 16 5 19" xfId="16658"/>
    <cellStyle name="Обычный 16 5 2" xfId="16659"/>
    <cellStyle name="Обычный 16 5 2 10" xfId="16660"/>
    <cellStyle name="Обычный 16 5 2 11" xfId="16661"/>
    <cellStyle name="Обычный 16 5 2 12" xfId="16662"/>
    <cellStyle name="Обычный 16 5 2 13" xfId="16663"/>
    <cellStyle name="Обычный 16 5 2 14" xfId="16664"/>
    <cellStyle name="Обычный 16 5 2 15" xfId="16665"/>
    <cellStyle name="Обычный 16 5 2 16" xfId="16666"/>
    <cellStyle name="Обычный 16 5 2 17" xfId="16667"/>
    <cellStyle name="Обычный 16 5 2 18" xfId="52535"/>
    <cellStyle name="Обычный 16 5 2 2" xfId="16668"/>
    <cellStyle name="Обычный 16 5 2 2 10" xfId="16669"/>
    <cellStyle name="Обычный 16 5 2 2 11" xfId="16670"/>
    <cellStyle name="Обычный 16 5 2 2 12" xfId="16671"/>
    <cellStyle name="Обычный 16 5 2 2 13" xfId="16672"/>
    <cellStyle name="Обычный 16 5 2 2 14" xfId="16673"/>
    <cellStyle name="Обычный 16 5 2 2 15" xfId="16674"/>
    <cellStyle name="Обычный 16 5 2 2 16" xfId="52536"/>
    <cellStyle name="Обычный 16 5 2 2 2" xfId="16675"/>
    <cellStyle name="Обычный 16 5 2 2 2 2" xfId="16676"/>
    <cellStyle name="Обычный 16 5 2 2 2 2 2" xfId="52537"/>
    <cellStyle name="Обычный 16 5 2 2 2 3" xfId="16677"/>
    <cellStyle name="Обычный 16 5 2 2 2 3 2" xfId="52538"/>
    <cellStyle name="Обычный 16 5 2 2 2 4" xfId="16678"/>
    <cellStyle name="Обычный 16 5 2 2 2 4 2" xfId="52539"/>
    <cellStyle name="Обычный 16 5 2 2 2 5" xfId="16679"/>
    <cellStyle name="Обычный 16 5 2 2 2 5 2" xfId="52540"/>
    <cellStyle name="Обычный 16 5 2 2 2 6" xfId="16680"/>
    <cellStyle name="Обычный 16 5 2 2 2 6 2" xfId="52541"/>
    <cellStyle name="Обычный 16 5 2 2 2 7" xfId="16681"/>
    <cellStyle name="Обычный 16 5 2 2 2 8" xfId="52542"/>
    <cellStyle name="Обычный 16 5 2 2 3" xfId="16682"/>
    <cellStyle name="Обычный 16 5 2 2 3 2" xfId="16683"/>
    <cellStyle name="Обычный 16 5 2 2 3 2 2" xfId="52543"/>
    <cellStyle name="Обычный 16 5 2 2 3 3" xfId="52544"/>
    <cellStyle name="Обычный 16 5 2 2 4" xfId="16684"/>
    <cellStyle name="Обычный 16 5 2 2 4 2" xfId="52545"/>
    <cellStyle name="Обычный 16 5 2 2 5" xfId="16685"/>
    <cellStyle name="Обычный 16 5 2 2 5 2" xfId="52546"/>
    <cellStyle name="Обычный 16 5 2 2 6" xfId="16686"/>
    <cellStyle name="Обычный 16 5 2 2 6 2" xfId="52547"/>
    <cellStyle name="Обычный 16 5 2 2 7" xfId="16687"/>
    <cellStyle name="Обычный 16 5 2 2 7 2" xfId="52548"/>
    <cellStyle name="Обычный 16 5 2 2 8" xfId="16688"/>
    <cellStyle name="Обычный 16 5 2 2 9" xfId="16689"/>
    <cellStyle name="Обычный 16 5 2 3" xfId="16690"/>
    <cellStyle name="Обычный 16 5 2 3 10" xfId="16691"/>
    <cellStyle name="Обычный 16 5 2 3 11" xfId="16692"/>
    <cellStyle name="Обычный 16 5 2 3 12" xfId="16693"/>
    <cellStyle name="Обычный 16 5 2 3 13" xfId="16694"/>
    <cellStyle name="Обычный 16 5 2 3 14" xfId="16695"/>
    <cellStyle name="Обычный 16 5 2 3 15" xfId="52549"/>
    <cellStyle name="Обычный 16 5 2 3 2" xfId="16696"/>
    <cellStyle name="Обычный 16 5 2 3 2 2" xfId="16697"/>
    <cellStyle name="Обычный 16 5 2 3 2 2 2" xfId="52550"/>
    <cellStyle name="Обычный 16 5 2 3 2 3" xfId="16698"/>
    <cellStyle name="Обычный 16 5 2 3 2 3 2" xfId="52551"/>
    <cellStyle name="Обычный 16 5 2 3 2 4" xfId="16699"/>
    <cellStyle name="Обычный 16 5 2 3 2 4 2" xfId="52552"/>
    <cellStyle name="Обычный 16 5 2 3 2 5" xfId="16700"/>
    <cellStyle name="Обычный 16 5 2 3 2 5 2" xfId="52553"/>
    <cellStyle name="Обычный 16 5 2 3 2 6" xfId="16701"/>
    <cellStyle name="Обычный 16 5 2 3 2 6 2" xfId="52554"/>
    <cellStyle name="Обычный 16 5 2 3 2 7" xfId="16702"/>
    <cellStyle name="Обычный 16 5 2 3 2 8" xfId="52555"/>
    <cellStyle name="Обычный 16 5 2 3 3" xfId="16703"/>
    <cellStyle name="Обычный 16 5 2 3 3 2" xfId="16704"/>
    <cellStyle name="Обычный 16 5 2 3 3 2 2" xfId="52556"/>
    <cellStyle name="Обычный 16 5 2 3 3 3" xfId="52557"/>
    <cellStyle name="Обычный 16 5 2 3 4" xfId="16705"/>
    <cellStyle name="Обычный 16 5 2 3 4 2" xfId="52558"/>
    <cellStyle name="Обычный 16 5 2 3 5" xfId="16706"/>
    <cellStyle name="Обычный 16 5 2 3 5 2" xfId="52559"/>
    <cellStyle name="Обычный 16 5 2 3 6" xfId="16707"/>
    <cellStyle name="Обычный 16 5 2 3 6 2" xfId="52560"/>
    <cellStyle name="Обычный 16 5 2 3 7" xfId="16708"/>
    <cellStyle name="Обычный 16 5 2 3 7 2" xfId="52561"/>
    <cellStyle name="Обычный 16 5 2 3 8" xfId="16709"/>
    <cellStyle name="Обычный 16 5 2 3 9" xfId="16710"/>
    <cellStyle name="Обычный 16 5 2 4" xfId="16711"/>
    <cellStyle name="Обычный 16 5 2 4 2" xfId="16712"/>
    <cellStyle name="Обычный 16 5 2 4 2 2" xfId="52562"/>
    <cellStyle name="Обычный 16 5 2 4 3" xfId="16713"/>
    <cellStyle name="Обычный 16 5 2 4 3 2" xfId="52563"/>
    <cellStyle name="Обычный 16 5 2 4 4" xfId="16714"/>
    <cellStyle name="Обычный 16 5 2 4 4 2" xfId="52564"/>
    <cellStyle name="Обычный 16 5 2 4 5" xfId="16715"/>
    <cellStyle name="Обычный 16 5 2 4 5 2" xfId="52565"/>
    <cellStyle name="Обычный 16 5 2 4 6" xfId="16716"/>
    <cellStyle name="Обычный 16 5 2 4 6 2" xfId="52566"/>
    <cellStyle name="Обычный 16 5 2 4 7" xfId="16717"/>
    <cellStyle name="Обычный 16 5 2 4 8" xfId="52567"/>
    <cellStyle name="Обычный 16 5 2 5" xfId="16718"/>
    <cellStyle name="Обычный 16 5 2 5 2" xfId="16719"/>
    <cellStyle name="Обычный 16 5 2 5 2 2" xfId="52568"/>
    <cellStyle name="Обычный 16 5 2 5 3" xfId="16720"/>
    <cellStyle name="Обычный 16 5 2 5 3 2" xfId="52569"/>
    <cellStyle name="Обычный 16 5 2 5 4" xfId="52570"/>
    <cellStyle name="Обычный 16 5 2 6" xfId="16721"/>
    <cellStyle name="Обычный 16 5 2 6 2" xfId="52571"/>
    <cellStyle name="Обычный 16 5 2 7" xfId="16722"/>
    <cellStyle name="Обычный 16 5 2 7 2" xfId="52572"/>
    <cellStyle name="Обычный 16 5 2 8" xfId="16723"/>
    <cellStyle name="Обычный 16 5 2 8 2" xfId="52573"/>
    <cellStyle name="Обычный 16 5 2 9" xfId="16724"/>
    <cellStyle name="Обычный 16 5 2 9 2" xfId="52574"/>
    <cellStyle name="Обычный 16 5 20" xfId="16725"/>
    <cellStyle name="Обычный 16 5 21" xfId="16726"/>
    <cellStyle name="Обычный 16 5 22" xfId="16727"/>
    <cellStyle name="Обычный 16 5 23" xfId="16728"/>
    <cellStyle name="Обычный 16 5 24" xfId="52575"/>
    <cellStyle name="Обычный 16 5 3" xfId="16729"/>
    <cellStyle name="Обычный 16 5 3 10" xfId="16730"/>
    <cellStyle name="Обычный 16 5 3 11" xfId="16731"/>
    <cellStyle name="Обычный 16 5 3 12" xfId="16732"/>
    <cellStyle name="Обычный 16 5 3 13" xfId="16733"/>
    <cellStyle name="Обычный 16 5 3 14" xfId="16734"/>
    <cellStyle name="Обычный 16 5 3 15" xfId="16735"/>
    <cellStyle name="Обычный 16 5 3 16" xfId="16736"/>
    <cellStyle name="Обычный 16 5 3 17" xfId="16737"/>
    <cellStyle name="Обычный 16 5 3 18" xfId="52576"/>
    <cellStyle name="Обычный 16 5 3 2" xfId="16738"/>
    <cellStyle name="Обычный 16 5 3 2 10" xfId="16739"/>
    <cellStyle name="Обычный 16 5 3 2 11" xfId="16740"/>
    <cellStyle name="Обычный 16 5 3 2 12" xfId="16741"/>
    <cellStyle name="Обычный 16 5 3 2 13" xfId="16742"/>
    <cellStyle name="Обычный 16 5 3 2 14" xfId="16743"/>
    <cellStyle name="Обычный 16 5 3 2 15" xfId="16744"/>
    <cellStyle name="Обычный 16 5 3 2 16" xfId="52577"/>
    <cellStyle name="Обычный 16 5 3 2 2" xfId="16745"/>
    <cellStyle name="Обычный 16 5 3 2 2 2" xfId="16746"/>
    <cellStyle name="Обычный 16 5 3 2 2 2 2" xfId="52578"/>
    <cellStyle name="Обычный 16 5 3 2 2 3" xfId="16747"/>
    <cellStyle name="Обычный 16 5 3 2 2 3 2" xfId="52579"/>
    <cellStyle name="Обычный 16 5 3 2 2 4" xfId="16748"/>
    <cellStyle name="Обычный 16 5 3 2 2 4 2" xfId="52580"/>
    <cellStyle name="Обычный 16 5 3 2 2 5" xfId="16749"/>
    <cellStyle name="Обычный 16 5 3 2 2 5 2" xfId="52581"/>
    <cellStyle name="Обычный 16 5 3 2 2 6" xfId="16750"/>
    <cellStyle name="Обычный 16 5 3 2 2 6 2" xfId="52582"/>
    <cellStyle name="Обычный 16 5 3 2 2 7" xfId="16751"/>
    <cellStyle name="Обычный 16 5 3 2 2 8" xfId="52583"/>
    <cellStyle name="Обычный 16 5 3 2 3" xfId="16752"/>
    <cellStyle name="Обычный 16 5 3 2 3 2" xfId="16753"/>
    <cellStyle name="Обычный 16 5 3 2 3 2 2" xfId="52584"/>
    <cellStyle name="Обычный 16 5 3 2 3 3" xfId="52585"/>
    <cellStyle name="Обычный 16 5 3 2 4" xfId="16754"/>
    <cellStyle name="Обычный 16 5 3 2 4 2" xfId="52586"/>
    <cellStyle name="Обычный 16 5 3 2 5" xfId="16755"/>
    <cellStyle name="Обычный 16 5 3 2 5 2" xfId="52587"/>
    <cellStyle name="Обычный 16 5 3 2 6" xfId="16756"/>
    <cellStyle name="Обычный 16 5 3 2 6 2" xfId="52588"/>
    <cellStyle name="Обычный 16 5 3 2 7" xfId="16757"/>
    <cellStyle name="Обычный 16 5 3 2 7 2" xfId="52589"/>
    <cellStyle name="Обычный 16 5 3 2 8" xfId="16758"/>
    <cellStyle name="Обычный 16 5 3 2 9" xfId="16759"/>
    <cellStyle name="Обычный 16 5 3 3" xfId="16760"/>
    <cellStyle name="Обычный 16 5 3 3 10" xfId="16761"/>
    <cellStyle name="Обычный 16 5 3 3 11" xfId="16762"/>
    <cellStyle name="Обычный 16 5 3 3 12" xfId="16763"/>
    <cellStyle name="Обычный 16 5 3 3 13" xfId="16764"/>
    <cellStyle name="Обычный 16 5 3 3 14" xfId="16765"/>
    <cellStyle name="Обычный 16 5 3 3 15" xfId="52590"/>
    <cellStyle name="Обычный 16 5 3 3 2" xfId="16766"/>
    <cellStyle name="Обычный 16 5 3 3 2 2" xfId="16767"/>
    <cellStyle name="Обычный 16 5 3 3 2 2 2" xfId="52591"/>
    <cellStyle name="Обычный 16 5 3 3 2 3" xfId="16768"/>
    <cellStyle name="Обычный 16 5 3 3 2 3 2" xfId="52592"/>
    <cellStyle name="Обычный 16 5 3 3 2 4" xfId="16769"/>
    <cellStyle name="Обычный 16 5 3 3 2 4 2" xfId="52593"/>
    <cellStyle name="Обычный 16 5 3 3 2 5" xfId="16770"/>
    <cellStyle name="Обычный 16 5 3 3 2 5 2" xfId="52594"/>
    <cellStyle name="Обычный 16 5 3 3 2 6" xfId="16771"/>
    <cellStyle name="Обычный 16 5 3 3 2 6 2" xfId="52595"/>
    <cellStyle name="Обычный 16 5 3 3 2 7" xfId="16772"/>
    <cellStyle name="Обычный 16 5 3 3 2 8" xfId="52596"/>
    <cellStyle name="Обычный 16 5 3 3 3" xfId="16773"/>
    <cellStyle name="Обычный 16 5 3 3 3 2" xfId="16774"/>
    <cellStyle name="Обычный 16 5 3 3 3 2 2" xfId="52597"/>
    <cellStyle name="Обычный 16 5 3 3 3 3" xfId="52598"/>
    <cellStyle name="Обычный 16 5 3 3 4" xfId="16775"/>
    <cellStyle name="Обычный 16 5 3 3 4 2" xfId="52599"/>
    <cellStyle name="Обычный 16 5 3 3 5" xfId="16776"/>
    <cellStyle name="Обычный 16 5 3 3 5 2" xfId="52600"/>
    <cellStyle name="Обычный 16 5 3 3 6" xfId="16777"/>
    <cellStyle name="Обычный 16 5 3 3 6 2" xfId="52601"/>
    <cellStyle name="Обычный 16 5 3 3 7" xfId="16778"/>
    <cellStyle name="Обычный 16 5 3 3 7 2" xfId="52602"/>
    <cellStyle name="Обычный 16 5 3 3 8" xfId="16779"/>
    <cellStyle name="Обычный 16 5 3 3 9" xfId="16780"/>
    <cellStyle name="Обычный 16 5 3 4" xfId="16781"/>
    <cellStyle name="Обычный 16 5 3 4 2" xfId="16782"/>
    <cellStyle name="Обычный 16 5 3 4 2 2" xfId="52603"/>
    <cellStyle name="Обычный 16 5 3 4 3" xfId="16783"/>
    <cellStyle name="Обычный 16 5 3 4 3 2" xfId="52604"/>
    <cellStyle name="Обычный 16 5 3 4 4" xfId="16784"/>
    <cellStyle name="Обычный 16 5 3 4 4 2" xfId="52605"/>
    <cellStyle name="Обычный 16 5 3 4 5" xfId="16785"/>
    <cellStyle name="Обычный 16 5 3 4 5 2" xfId="52606"/>
    <cellStyle name="Обычный 16 5 3 4 6" xfId="16786"/>
    <cellStyle name="Обычный 16 5 3 4 6 2" xfId="52607"/>
    <cellStyle name="Обычный 16 5 3 4 7" xfId="16787"/>
    <cellStyle name="Обычный 16 5 3 4 8" xfId="52608"/>
    <cellStyle name="Обычный 16 5 3 5" xfId="16788"/>
    <cellStyle name="Обычный 16 5 3 5 2" xfId="16789"/>
    <cellStyle name="Обычный 16 5 3 5 2 2" xfId="52609"/>
    <cellStyle name="Обычный 16 5 3 5 3" xfId="52610"/>
    <cellStyle name="Обычный 16 5 3 6" xfId="16790"/>
    <cellStyle name="Обычный 16 5 3 6 2" xfId="52611"/>
    <cellStyle name="Обычный 16 5 3 7" xfId="16791"/>
    <cellStyle name="Обычный 16 5 3 7 2" xfId="52612"/>
    <cellStyle name="Обычный 16 5 3 8" xfId="16792"/>
    <cellStyle name="Обычный 16 5 3 8 2" xfId="52613"/>
    <cellStyle name="Обычный 16 5 3 9" xfId="16793"/>
    <cellStyle name="Обычный 16 5 3 9 2" xfId="52614"/>
    <cellStyle name="Обычный 16 5 4" xfId="16794"/>
    <cellStyle name="Обычный 16 5 4 10" xfId="16795"/>
    <cellStyle name="Обычный 16 5 4 11" xfId="16796"/>
    <cellStyle name="Обычный 16 5 4 12" xfId="16797"/>
    <cellStyle name="Обычный 16 5 4 13" xfId="16798"/>
    <cellStyle name="Обычный 16 5 4 14" xfId="16799"/>
    <cellStyle name="Обычный 16 5 4 15" xfId="16800"/>
    <cellStyle name="Обычный 16 5 4 16" xfId="52615"/>
    <cellStyle name="Обычный 16 5 4 2" xfId="16801"/>
    <cellStyle name="Обычный 16 5 4 2 2" xfId="16802"/>
    <cellStyle name="Обычный 16 5 4 2 2 2" xfId="52616"/>
    <cellStyle name="Обычный 16 5 4 2 3" xfId="16803"/>
    <cellStyle name="Обычный 16 5 4 2 3 2" xfId="52617"/>
    <cellStyle name="Обычный 16 5 4 2 4" xfId="16804"/>
    <cellStyle name="Обычный 16 5 4 2 4 2" xfId="52618"/>
    <cellStyle name="Обычный 16 5 4 2 5" xfId="16805"/>
    <cellStyle name="Обычный 16 5 4 2 5 2" xfId="52619"/>
    <cellStyle name="Обычный 16 5 4 2 6" xfId="16806"/>
    <cellStyle name="Обычный 16 5 4 2 6 2" xfId="52620"/>
    <cellStyle name="Обычный 16 5 4 2 7" xfId="16807"/>
    <cellStyle name="Обычный 16 5 4 2 8" xfId="52621"/>
    <cellStyle name="Обычный 16 5 4 3" xfId="16808"/>
    <cellStyle name="Обычный 16 5 4 3 2" xfId="16809"/>
    <cellStyle name="Обычный 16 5 4 3 2 2" xfId="52622"/>
    <cellStyle name="Обычный 16 5 4 3 3" xfId="52623"/>
    <cellStyle name="Обычный 16 5 4 4" xfId="16810"/>
    <cellStyle name="Обычный 16 5 4 4 2" xfId="52624"/>
    <cellStyle name="Обычный 16 5 4 5" xfId="16811"/>
    <cellStyle name="Обычный 16 5 4 5 2" xfId="52625"/>
    <cellStyle name="Обычный 16 5 4 6" xfId="16812"/>
    <cellStyle name="Обычный 16 5 4 6 2" xfId="52626"/>
    <cellStyle name="Обычный 16 5 4 7" xfId="16813"/>
    <cellStyle name="Обычный 16 5 4 7 2" xfId="52627"/>
    <cellStyle name="Обычный 16 5 4 8" xfId="16814"/>
    <cellStyle name="Обычный 16 5 4 9" xfId="16815"/>
    <cellStyle name="Обычный 16 5 5" xfId="16816"/>
    <cellStyle name="Обычный 16 5 5 10" xfId="16817"/>
    <cellStyle name="Обычный 16 5 5 11" xfId="16818"/>
    <cellStyle name="Обычный 16 5 5 12" xfId="16819"/>
    <cellStyle name="Обычный 16 5 5 13" xfId="16820"/>
    <cellStyle name="Обычный 16 5 5 14" xfId="16821"/>
    <cellStyle name="Обычный 16 5 5 15" xfId="52628"/>
    <cellStyle name="Обычный 16 5 5 2" xfId="16822"/>
    <cellStyle name="Обычный 16 5 5 2 2" xfId="16823"/>
    <cellStyle name="Обычный 16 5 5 2 2 2" xfId="52629"/>
    <cellStyle name="Обычный 16 5 5 2 3" xfId="16824"/>
    <cellStyle name="Обычный 16 5 5 2 3 2" xfId="52630"/>
    <cellStyle name="Обычный 16 5 5 2 4" xfId="16825"/>
    <cellStyle name="Обычный 16 5 5 2 4 2" xfId="52631"/>
    <cellStyle name="Обычный 16 5 5 2 5" xfId="16826"/>
    <cellStyle name="Обычный 16 5 5 2 5 2" xfId="52632"/>
    <cellStyle name="Обычный 16 5 5 2 6" xfId="16827"/>
    <cellStyle name="Обычный 16 5 5 2 6 2" xfId="52633"/>
    <cellStyle name="Обычный 16 5 5 2 7" xfId="16828"/>
    <cellStyle name="Обычный 16 5 5 2 8" xfId="52634"/>
    <cellStyle name="Обычный 16 5 5 3" xfId="16829"/>
    <cellStyle name="Обычный 16 5 5 3 2" xfId="16830"/>
    <cellStyle name="Обычный 16 5 5 3 2 2" xfId="52635"/>
    <cellStyle name="Обычный 16 5 5 3 3" xfId="52636"/>
    <cellStyle name="Обычный 16 5 5 4" xfId="16831"/>
    <cellStyle name="Обычный 16 5 5 4 2" xfId="52637"/>
    <cellStyle name="Обычный 16 5 5 5" xfId="16832"/>
    <cellStyle name="Обычный 16 5 5 5 2" xfId="52638"/>
    <cellStyle name="Обычный 16 5 5 6" xfId="16833"/>
    <cellStyle name="Обычный 16 5 5 6 2" xfId="52639"/>
    <cellStyle name="Обычный 16 5 5 7" xfId="16834"/>
    <cellStyle name="Обычный 16 5 5 7 2" xfId="52640"/>
    <cellStyle name="Обычный 16 5 5 8" xfId="16835"/>
    <cellStyle name="Обычный 16 5 5 9" xfId="16836"/>
    <cellStyle name="Обычный 16 5 6" xfId="16837"/>
    <cellStyle name="Обычный 16 5 6 10" xfId="16838"/>
    <cellStyle name="Обычный 16 5 6 11" xfId="16839"/>
    <cellStyle name="Обычный 16 5 6 12" xfId="16840"/>
    <cellStyle name="Обычный 16 5 6 13" xfId="16841"/>
    <cellStyle name="Обычный 16 5 6 14" xfId="16842"/>
    <cellStyle name="Обычный 16 5 6 15" xfId="52641"/>
    <cellStyle name="Обычный 16 5 6 2" xfId="16843"/>
    <cellStyle name="Обычный 16 5 6 2 2" xfId="16844"/>
    <cellStyle name="Обычный 16 5 6 2 2 2" xfId="52642"/>
    <cellStyle name="Обычный 16 5 6 2 3" xfId="16845"/>
    <cellStyle name="Обычный 16 5 6 2 3 2" xfId="52643"/>
    <cellStyle name="Обычный 16 5 6 2 4" xfId="16846"/>
    <cellStyle name="Обычный 16 5 6 2 4 2" xfId="52644"/>
    <cellStyle name="Обычный 16 5 6 2 5" xfId="16847"/>
    <cellStyle name="Обычный 16 5 6 2 5 2" xfId="52645"/>
    <cellStyle name="Обычный 16 5 6 2 6" xfId="16848"/>
    <cellStyle name="Обычный 16 5 6 2 6 2" xfId="52646"/>
    <cellStyle name="Обычный 16 5 6 2 7" xfId="16849"/>
    <cellStyle name="Обычный 16 5 6 2 8" xfId="52647"/>
    <cellStyle name="Обычный 16 5 6 3" xfId="16850"/>
    <cellStyle name="Обычный 16 5 6 3 2" xfId="16851"/>
    <cellStyle name="Обычный 16 5 6 3 2 2" xfId="52648"/>
    <cellStyle name="Обычный 16 5 6 3 3" xfId="52649"/>
    <cellStyle name="Обычный 16 5 6 4" xfId="16852"/>
    <cellStyle name="Обычный 16 5 6 4 2" xfId="52650"/>
    <cellStyle name="Обычный 16 5 6 5" xfId="16853"/>
    <cellStyle name="Обычный 16 5 6 5 2" xfId="52651"/>
    <cellStyle name="Обычный 16 5 6 6" xfId="16854"/>
    <cellStyle name="Обычный 16 5 6 6 2" xfId="52652"/>
    <cellStyle name="Обычный 16 5 6 7" xfId="16855"/>
    <cellStyle name="Обычный 16 5 6 7 2" xfId="52653"/>
    <cellStyle name="Обычный 16 5 6 8" xfId="16856"/>
    <cellStyle name="Обычный 16 5 6 9" xfId="16857"/>
    <cellStyle name="Обычный 16 5 7" xfId="16858"/>
    <cellStyle name="Обычный 16 5 7 10" xfId="16859"/>
    <cellStyle name="Обычный 16 5 7 11" xfId="16860"/>
    <cellStyle name="Обычный 16 5 7 12" xfId="16861"/>
    <cellStyle name="Обычный 16 5 7 13" xfId="16862"/>
    <cellStyle name="Обычный 16 5 7 14" xfId="16863"/>
    <cellStyle name="Обычный 16 5 7 15" xfId="52654"/>
    <cellStyle name="Обычный 16 5 7 2" xfId="16864"/>
    <cellStyle name="Обычный 16 5 7 2 2" xfId="16865"/>
    <cellStyle name="Обычный 16 5 7 2 2 2" xfId="52655"/>
    <cellStyle name="Обычный 16 5 7 2 3" xfId="16866"/>
    <cellStyle name="Обычный 16 5 7 2 3 2" xfId="52656"/>
    <cellStyle name="Обычный 16 5 7 2 4" xfId="16867"/>
    <cellStyle name="Обычный 16 5 7 2 4 2" xfId="52657"/>
    <cellStyle name="Обычный 16 5 7 2 5" xfId="16868"/>
    <cellStyle name="Обычный 16 5 7 2 5 2" xfId="52658"/>
    <cellStyle name="Обычный 16 5 7 2 6" xfId="16869"/>
    <cellStyle name="Обычный 16 5 7 2 6 2" xfId="52659"/>
    <cellStyle name="Обычный 16 5 7 2 7" xfId="16870"/>
    <cellStyle name="Обычный 16 5 7 2 8" xfId="52660"/>
    <cellStyle name="Обычный 16 5 7 3" xfId="16871"/>
    <cellStyle name="Обычный 16 5 7 3 2" xfId="16872"/>
    <cellStyle name="Обычный 16 5 7 3 2 2" xfId="52661"/>
    <cellStyle name="Обычный 16 5 7 3 3" xfId="52662"/>
    <cellStyle name="Обычный 16 5 7 4" xfId="16873"/>
    <cellStyle name="Обычный 16 5 7 4 2" xfId="52663"/>
    <cellStyle name="Обычный 16 5 7 5" xfId="16874"/>
    <cellStyle name="Обычный 16 5 7 5 2" xfId="52664"/>
    <cellStyle name="Обычный 16 5 7 6" xfId="16875"/>
    <cellStyle name="Обычный 16 5 7 6 2" xfId="52665"/>
    <cellStyle name="Обычный 16 5 7 7" xfId="16876"/>
    <cellStyle name="Обычный 16 5 7 7 2" xfId="52666"/>
    <cellStyle name="Обычный 16 5 7 8" xfId="16877"/>
    <cellStyle name="Обычный 16 5 7 9" xfId="16878"/>
    <cellStyle name="Обычный 16 5 8" xfId="16879"/>
    <cellStyle name="Обычный 16 5 8 10" xfId="16880"/>
    <cellStyle name="Обычный 16 5 8 11" xfId="16881"/>
    <cellStyle name="Обычный 16 5 8 12" xfId="16882"/>
    <cellStyle name="Обычный 16 5 8 13" xfId="16883"/>
    <cellStyle name="Обычный 16 5 8 14" xfId="16884"/>
    <cellStyle name="Обычный 16 5 8 15" xfId="52667"/>
    <cellStyle name="Обычный 16 5 8 2" xfId="16885"/>
    <cellStyle name="Обычный 16 5 8 2 2" xfId="16886"/>
    <cellStyle name="Обычный 16 5 8 2 2 2" xfId="52668"/>
    <cellStyle name="Обычный 16 5 8 2 3" xfId="16887"/>
    <cellStyle name="Обычный 16 5 8 2 3 2" xfId="52669"/>
    <cellStyle name="Обычный 16 5 8 2 4" xfId="16888"/>
    <cellStyle name="Обычный 16 5 8 2 4 2" xfId="52670"/>
    <cellStyle name="Обычный 16 5 8 2 5" xfId="16889"/>
    <cellStyle name="Обычный 16 5 8 2 5 2" xfId="52671"/>
    <cellStyle name="Обычный 16 5 8 2 6" xfId="16890"/>
    <cellStyle name="Обычный 16 5 8 2 6 2" xfId="52672"/>
    <cellStyle name="Обычный 16 5 8 2 7" xfId="16891"/>
    <cellStyle name="Обычный 16 5 8 2 8" xfId="52673"/>
    <cellStyle name="Обычный 16 5 8 3" xfId="16892"/>
    <cellStyle name="Обычный 16 5 8 3 2" xfId="16893"/>
    <cellStyle name="Обычный 16 5 8 3 2 2" xfId="52674"/>
    <cellStyle name="Обычный 16 5 8 3 3" xfId="52675"/>
    <cellStyle name="Обычный 16 5 8 4" xfId="16894"/>
    <cellStyle name="Обычный 16 5 8 4 2" xfId="52676"/>
    <cellStyle name="Обычный 16 5 8 5" xfId="16895"/>
    <cellStyle name="Обычный 16 5 8 5 2" xfId="52677"/>
    <cellStyle name="Обычный 16 5 8 6" xfId="16896"/>
    <cellStyle name="Обычный 16 5 8 6 2" xfId="52678"/>
    <cellStyle name="Обычный 16 5 8 7" xfId="16897"/>
    <cellStyle name="Обычный 16 5 8 7 2" xfId="52679"/>
    <cellStyle name="Обычный 16 5 8 8" xfId="16898"/>
    <cellStyle name="Обычный 16 5 8 9" xfId="16899"/>
    <cellStyle name="Обычный 16 5 9" xfId="16900"/>
    <cellStyle name="Обычный 16 5 9 10" xfId="16901"/>
    <cellStyle name="Обычный 16 5 9 11" xfId="16902"/>
    <cellStyle name="Обычный 16 5 9 12" xfId="16903"/>
    <cellStyle name="Обычный 16 5 9 13" xfId="16904"/>
    <cellStyle name="Обычный 16 5 9 14" xfId="16905"/>
    <cellStyle name="Обычный 16 5 9 15" xfId="52680"/>
    <cellStyle name="Обычный 16 5 9 2" xfId="16906"/>
    <cellStyle name="Обычный 16 5 9 2 2" xfId="16907"/>
    <cellStyle name="Обычный 16 5 9 2 2 2" xfId="52681"/>
    <cellStyle name="Обычный 16 5 9 2 3" xfId="16908"/>
    <cellStyle name="Обычный 16 5 9 2 3 2" xfId="52682"/>
    <cellStyle name="Обычный 16 5 9 2 4" xfId="16909"/>
    <cellStyle name="Обычный 16 5 9 2 4 2" xfId="52683"/>
    <cellStyle name="Обычный 16 5 9 2 5" xfId="16910"/>
    <cellStyle name="Обычный 16 5 9 2 5 2" xfId="52684"/>
    <cellStyle name="Обычный 16 5 9 2 6" xfId="16911"/>
    <cellStyle name="Обычный 16 5 9 2 6 2" xfId="52685"/>
    <cellStyle name="Обычный 16 5 9 2 7" xfId="16912"/>
    <cellStyle name="Обычный 16 5 9 2 8" xfId="52686"/>
    <cellStyle name="Обычный 16 5 9 3" xfId="16913"/>
    <cellStyle name="Обычный 16 5 9 3 2" xfId="16914"/>
    <cellStyle name="Обычный 16 5 9 3 2 2" xfId="52687"/>
    <cellStyle name="Обычный 16 5 9 3 3" xfId="16915"/>
    <cellStyle name="Обычный 16 5 9 3 3 2" xfId="52688"/>
    <cellStyle name="Обычный 16 5 9 3 4" xfId="52689"/>
    <cellStyle name="Обычный 16 5 9 3 4 2" xfId="52690"/>
    <cellStyle name="Обычный 16 5 9 3 4 2 2" xfId="52691"/>
    <cellStyle name="Обычный 16 5 9 4" xfId="16916"/>
    <cellStyle name="Обычный 16 5 9 4 2" xfId="52692"/>
    <cellStyle name="Обычный 16 5 9 5" xfId="16917"/>
    <cellStyle name="Обычный 16 5 9 5 2" xfId="52693"/>
    <cellStyle name="Обычный 16 5 9 6" xfId="16918"/>
    <cellStyle name="Обычный 16 5 9 6 2" xfId="52694"/>
    <cellStyle name="Обычный 16 5 9 7" xfId="16919"/>
    <cellStyle name="Обычный 16 5 9 7 2" xfId="52695"/>
    <cellStyle name="Обычный 16 5 9 8" xfId="16920"/>
    <cellStyle name="Обычный 16 5 9 9" xfId="16921"/>
    <cellStyle name="Обычный 16 6" xfId="16922"/>
    <cellStyle name="Обычный 16 6 10" xfId="16923"/>
    <cellStyle name="Обычный 16 6 10 2" xfId="16924"/>
    <cellStyle name="Обычный 16 6 10 2 2" xfId="52696"/>
    <cellStyle name="Обычный 16 6 10 3" xfId="16925"/>
    <cellStyle name="Обычный 16 6 10 3 2" xfId="52697"/>
    <cellStyle name="Обычный 16 6 10 4" xfId="52698"/>
    <cellStyle name="Обычный 16 6 11" xfId="16926"/>
    <cellStyle name="Обычный 16 6 11 2" xfId="52699"/>
    <cellStyle name="Обычный 16 6 12" xfId="16927"/>
    <cellStyle name="Обычный 16 6 12 2" xfId="52700"/>
    <cellStyle name="Обычный 16 6 13" xfId="16928"/>
    <cellStyle name="Обычный 16 6 13 2" xfId="52701"/>
    <cellStyle name="Обычный 16 6 14" xfId="16929"/>
    <cellStyle name="Обычный 16 6 14 2" xfId="52702"/>
    <cellStyle name="Обычный 16 6 15" xfId="16930"/>
    <cellStyle name="Обычный 16 6 16" xfId="16931"/>
    <cellStyle name="Обычный 16 6 17" xfId="16932"/>
    <cellStyle name="Обычный 16 6 18" xfId="16933"/>
    <cellStyle name="Обычный 16 6 19" xfId="16934"/>
    <cellStyle name="Обычный 16 6 2" xfId="16935"/>
    <cellStyle name="Обычный 16 6 2 10" xfId="16936"/>
    <cellStyle name="Обычный 16 6 2 10 2" xfId="52703"/>
    <cellStyle name="Обычный 16 6 2 11" xfId="16937"/>
    <cellStyle name="Обычный 16 6 2 12" xfId="16938"/>
    <cellStyle name="Обычный 16 6 2 13" xfId="16939"/>
    <cellStyle name="Обычный 16 6 2 14" xfId="16940"/>
    <cellStyle name="Обычный 16 6 2 15" xfId="16941"/>
    <cellStyle name="Обычный 16 6 2 16" xfId="16942"/>
    <cellStyle name="Обычный 16 6 2 17" xfId="16943"/>
    <cellStyle name="Обычный 16 6 2 18" xfId="16944"/>
    <cellStyle name="Обычный 16 6 2 19" xfId="52704"/>
    <cellStyle name="Обычный 16 6 2 2" xfId="16945"/>
    <cellStyle name="Обычный 16 6 2 2 10" xfId="16946"/>
    <cellStyle name="Обычный 16 6 2 2 11" xfId="16947"/>
    <cellStyle name="Обычный 16 6 2 2 12" xfId="16948"/>
    <cellStyle name="Обычный 16 6 2 2 13" xfId="16949"/>
    <cellStyle name="Обычный 16 6 2 2 14" xfId="16950"/>
    <cellStyle name="Обычный 16 6 2 2 15" xfId="16951"/>
    <cellStyle name="Обычный 16 6 2 2 16" xfId="52705"/>
    <cellStyle name="Обычный 16 6 2 2 2" xfId="16952"/>
    <cellStyle name="Обычный 16 6 2 2 2 2" xfId="16953"/>
    <cellStyle name="Обычный 16 6 2 2 2 2 2" xfId="52706"/>
    <cellStyle name="Обычный 16 6 2 2 2 3" xfId="16954"/>
    <cellStyle name="Обычный 16 6 2 2 2 3 2" xfId="52707"/>
    <cellStyle name="Обычный 16 6 2 2 2 4" xfId="16955"/>
    <cellStyle name="Обычный 16 6 2 2 2 4 2" xfId="52708"/>
    <cellStyle name="Обычный 16 6 2 2 2 5" xfId="16956"/>
    <cellStyle name="Обычный 16 6 2 2 2 5 2" xfId="52709"/>
    <cellStyle name="Обычный 16 6 2 2 2 6" xfId="16957"/>
    <cellStyle name="Обычный 16 6 2 2 2 6 2" xfId="52710"/>
    <cellStyle name="Обычный 16 6 2 2 2 7" xfId="16958"/>
    <cellStyle name="Обычный 16 6 2 2 2 8" xfId="52711"/>
    <cellStyle name="Обычный 16 6 2 2 3" xfId="16959"/>
    <cellStyle name="Обычный 16 6 2 2 3 2" xfId="16960"/>
    <cellStyle name="Обычный 16 6 2 2 3 2 2" xfId="52712"/>
    <cellStyle name="Обычный 16 6 2 2 3 3" xfId="52713"/>
    <cellStyle name="Обычный 16 6 2 2 4" xfId="16961"/>
    <cellStyle name="Обычный 16 6 2 2 4 2" xfId="52714"/>
    <cellStyle name="Обычный 16 6 2 2 5" xfId="16962"/>
    <cellStyle name="Обычный 16 6 2 2 5 2" xfId="52715"/>
    <cellStyle name="Обычный 16 6 2 2 6" xfId="16963"/>
    <cellStyle name="Обычный 16 6 2 2 6 2" xfId="52716"/>
    <cellStyle name="Обычный 16 6 2 2 7" xfId="16964"/>
    <cellStyle name="Обычный 16 6 2 2 7 2" xfId="52717"/>
    <cellStyle name="Обычный 16 6 2 2 8" xfId="16965"/>
    <cellStyle name="Обычный 16 6 2 2 9" xfId="16966"/>
    <cellStyle name="Обычный 16 6 2 3" xfId="16967"/>
    <cellStyle name="Обычный 16 6 2 3 10" xfId="16968"/>
    <cellStyle name="Обычный 16 6 2 3 11" xfId="16969"/>
    <cellStyle name="Обычный 16 6 2 3 12" xfId="16970"/>
    <cellStyle name="Обычный 16 6 2 3 13" xfId="16971"/>
    <cellStyle name="Обычный 16 6 2 3 14" xfId="16972"/>
    <cellStyle name="Обычный 16 6 2 3 15" xfId="52718"/>
    <cellStyle name="Обычный 16 6 2 3 2" xfId="16973"/>
    <cellStyle name="Обычный 16 6 2 3 2 2" xfId="16974"/>
    <cellStyle name="Обычный 16 6 2 3 2 2 2" xfId="52719"/>
    <cellStyle name="Обычный 16 6 2 3 2 3" xfId="16975"/>
    <cellStyle name="Обычный 16 6 2 3 2 3 2" xfId="52720"/>
    <cellStyle name="Обычный 16 6 2 3 2 4" xfId="16976"/>
    <cellStyle name="Обычный 16 6 2 3 2 4 2" xfId="52721"/>
    <cellStyle name="Обычный 16 6 2 3 2 5" xfId="16977"/>
    <cellStyle name="Обычный 16 6 2 3 2 5 2" xfId="52722"/>
    <cellStyle name="Обычный 16 6 2 3 2 6" xfId="16978"/>
    <cellStyle name="Обычный 16 6 2 3 2 6 2" xfId="52723"/>
    <cellStyle name="Обычный 16 6 2 3 2 7" xfId="16979"/>
    <cellStyle name="Обычный 16 6 2 3 2 8" xfId="52724"/>
    <cellStyle name="Обычный 16 6 2 3 3" xfId="16980"/>
    <cellStyle name="Обычный 16 6 2 3 3 2" xfId="16981"/>
    <cellStyle name="Обычный 16 6 2 3 3 2 2" xfId="52725"/>
    <cellStyle name="Обычный 16 6 2 3 3 3" xfId="52726"/>
    <cellStyle name="Обычный 16 6 2 3 4" xfId="16982"/>
    <cellStyle name="Обычный 16 6 2 3 4 2" xfId="52727"/>
    <cellStyle name="Обычный 16 6 2 3 5" xfId="16983"/>
    <cellStyle name="Обычный 16 6 2 3 5 2" xfId="52728"/>
    <cellStyle name="Обычный 16 6 2 3 6" xfId="16984"/>
    <cellStyle name="Обычный 16 6 2 3 6 2" xfId="52729"/>
    <cellStyle name="Обычный 16 6 2 3 7" xfId="16985"/>
    <cellStyle name="Обычный 16 6 2 3 7 2" xfId="52730"/>
    <cellStyle name="Обычный 16 6 2 3 8" xfId="16986"/>
    <cellStyle name="Обычный 16 6 2 3 9" xfId="16987"/>
    <cellStyle name="Обычный 16 6 2 4" xfId="16988"/>
    <cellStyle name="Обычный 16 6 2 4 10" xfId="16989"/>
    <cellStyle name="Обычный 16 6 2 4 11" xfId="16990"/>
    <cellStyle name="Обычный 16 6 2 4 12" xfId="16991"/>
    <cellStyle name="Обычный 16 6 2 4 13" xfId="16992"/>
    <cellStyle name="Обычный 16 6 2 4 14" xfId="16993"/>
    <cellStyle name="Обычный 16 6 2 4 15" xfId="52731"/>
    <cellStyle name="Обычный 16 6 2 4 2" xfId="16994"/>
    <cellStyle name="Обычный 16 6 2 4 2 2" xfId="16995"/>
    <cellStyle name="Обычный 16 6 2 4 2 2 2" xfId="52732"/>
    <cellStyle name="Обычный 16 6 2 4 2 3" xfId="16996"/>
    <cellStyle name="Обычный 16 6 2 4 2 3 2" xfId="52733"/>
    <cellStyle name="Обычный 16 6 2 4 2 4" xfId="16997"/>
    <cellStyle name="Обычный 16 6 2 4 2 4 2" xfId="52734"/>
    <cellStyle name="Обычный 16 6 2 4 2 5" xfId="16998"/>
    <cellStyle name="Обычный 16 6 2 4 2 5 2" xfId="52735"/>
    <cellStyle name="Обычный 16 6 2 4 2 6" xfId="16999"/>
    <cellStyle name="Обычный 16 6 2 4 2 6 2" xfId="52736"/>
    <cellStyle name="Обычный 16 6 2 4 2 7" xfId="17000"/>
    <cellStyle name="Обычный 16 6 2 4 2 8" xfId="52737"/>
    <cellStyle name="Обычный 16 6 2 4 3" xfId="17001"/>
    <cellStyle name="Обычный 16 6 2 4 3 2" xfId="17002"/>
    <cellStyle name="Обычный 16 6 2 4 3 2 2" xfId="52738"/>
    <cellStyle name="Обычный 16 6 2 4 3 3" xfId="52739"/>
    <cellStyle name="Обычный 16 6 2 4 4" xfId="17003"/>
    <cellStyle name="Обычный 16 6 2 4 4 2" xfId="52740"/>
    <cellStyle name="Обычный 16 6 2 4 5" xfId="17004"/>
    <cellStyle name="Обычный 16 6 2 4 5 2" xfId="52741"/>
    <cellStyle name="Обычный 16 6 2 4 6" xfId="17005"/>
    <cellStyle name="Обычный 16 6 2 4 6 2" xfId="52742"/>
    <cellStyle name="Обычный 16 6 2 4 7" xfId="17006"/>
    <cellStyle name="Обычный 16 6 2 4 7 2" xfId="52743"/>
    <cellStyle name="Обычный 16 6 2 4 8" xfId="17007"/>
    <cellStyle name="Обычный 16 6 2 4 9" xfId="17008"/>
    <cellStyle name="Обычный 16 6 2 5" xfId="17009"/>
    <cellStyle name="Обычный 16 6 2 5 2" xfId="17010"/>
    <cellStyle name="Обычный 16 6 2 5 2 2" xfId="17011"/>
    <cellStyle name="Обычный 16 6 2 5 2 2 2" xfId="52744"/>
    <cellStyle name="Обычный 16 6 2 5 2 3" xfId="17012"/>
    <cellStyle name="Обычный 16 6 2 5 2 3 2" xfId="52745"/>
    <cellStyle name="Обычный 16 6 2 5 2 4" xfId="52746"/>
    <cellStyle name="Обычный 16 6 2 5 3" xfId="17013"/>
    <cellStyle name="Обычный 16 6 2 5 3 2" xfId="52747"/>
    <cellStyle name="Обычный 16 6 2 5 4" xfId="17014"/>
    <cellStyle name="Обычный 16 6 2 5 4 2" xfId="52748"/>
    <cellStyle name="Обычный 16 6 2 5 5" xfId="17015"/>
    <cellStyle name="Обычный 16 6 2 5 5 2" xfId="52749"/>
    <cellStyle name="Обычный 16 6 2 5 6" xfId="17016"/>
    <cellStyle name="Обычный 16 6 2 5 6 2" xfId="52750"/>
    <cellStyle name="Обычный 16 6 2 5 7" xfId="17017"/>
    <cellStyle name="Обычный 16 6 2 5 8" xfId="52751"/>
    <cellStyle name="Обычный 16 6 2 6" xfId="17018"/>
    <cellStyle name="Обычный 16 6 2 6 2" xfId="17019"/>
    <cellStyle name="Обычный 16 6 2 6 2 2" xfId="52752"/>
    <cellStyle name="Обычный 16 6 2 6 3" xfId="17020"/>
    <cellStyle name="Обычный 16 6 2 6 3 2" xfId="52753"/>
    <cellStyle name="Обычный 16 6 2 6 4" xfId="52754"/>
    <cellStyle name="Обычный 16 6 2 7" xfId="17021"/>
    <cellStyle name="Обычный 16 6 2 7 2" xfId="52755"/>
    <cellStyle name="Обычный 16 6 2 8" xfId="17022"/>
    <cellStyle name="Обычный 16 6 2 8 2" xfId="52756"/>
    <cellStyle name="Обычный 16 6 2 9" xfId="17023"/>
    <cellStyle name="Обычный 16 6 2 9 2" xfId="52757"/>
    <cellStyle name="Обычный 16 6 20" xfId="17024"/>
    <cellStyle name="Обычный 16 6 21" xfId="17025"/>
    <cellStyle name="Обычный 16 6 22" xfId="17026"/>
    <cellStyle name="Обычный 16 6 23" xfId="52758"/>
    <cellStyle name="Обычный 16 6 3" xfId="17027"/>
    <cellStyle name="Обычный 16 6 3 10" xfId="17028"/>
    <cellStyle name="Обычный 16 6 3 11" xfId="17029"/>
    <cellStyle name="Обычный 16 6 3 12" xfId="17030"/>
    <cellStyle name="Обычный 16 6 3 13" xfId="17031"/>
    <cellStyle name="Обычный 16 6 3 14" xfId="17032"/>
    <cellStyle name="Обычный 16 6 3 15" xfId="17033"/>
    <cellStyle name="Обычный 16 6 3 16" xfId="17034"/>
    <cellStyle name="Обычный 16 6 3 17" xfId="17035"/>
    <cellStyle name="Обычный 16 6 3 18" xfId="52759"/>
    <cellStyle name="Обычный 16 6 3 2" xfId="17036"/>
    <cellStyle name="Обычный 16 6 3 2 10" xfId="17037"/>
    <cellStyle name="Обычный 16 6 3 2 11" xfId="17038"/>
    <cellStyle name="Обычный 16 6 3 2 12" xfId="17039"/>
    <cellStyle name="Обычный 16 6 3 2 13" xfId="17040"/>
    <cellStyle name="Обычный 16 6 3 2 14" xfId="17041"/>
    <cellStyle name="Обычный 16 6 3 2 15" xfId="17042"/>
    <cellStyle name="Обычный 16 6 3 2 16" xfId="52760"/>
    <cellStyle name="Обычный 16 6 3 2 2" xfId="17043"/>
    <cellStyle name="Обычный 16 6 3 2 2 2" xfId="17044"/>
    <cellStyle name="Обычный 16 6 3 2 2 2 2" xfId="52761"/>
    <cellStyle name="Обычный 16 6 3 2 2 3" xfId="17045"/>
    <cellStyle name="Обычный 16 6 3 2 2 3 2" xfId="52762"/>
    <cellStyle name="Обычный 16 6 3 2 2 4" xfId="17046"/>
    <cellStyle name="Обычный 16 6 3 2 2 4 2" xfId="52763"/>
    <cellStyle name="Обычный 16 6 3 2 2 5" xfId="17047"/>
    <cellStyle name="Обычный 16 6 3 2 2 5 2" xfId="52764"/>
    <cellStyle name="Обычный 16 6 3 2 2 6" xfId="17048"/>
    <cellStyle name="Обычный 16 6 3 2 2 6 2" xfId="52765"/>
    <cellStyle name="Обычный 16 6 3 2 2 7" xfId="17049"/>
    <cellStyle name="Обычный 16 6 3 2 2 8" xfId="52766"/>
    <cellStyle name="Обычный 16 6 3 2 3" xfId="17050"/>
    <cellStyle name="Обычный 16 6 3 2 3 2" xfId="17051"/>
    <cellStyle name="Обычный 16 6 3 2 3 2 2" xfId="52767"/>
    <cellStyle name="Обычный 16 6 3 2 3 3" xfId="52768"/>
    <cellStyle name="Обычный 16 6 3 2 4" xfId="17052"/>
    <cellStyle name="Обычный 16 6 3 2 4 2" xfId="52769"/>
    <cellStyle name="Обычный 16 6 3 2 5" xfId="17053"/>
    <cellStyle name="Обычный 16 6 3 2 5 2" xfId="52770"/>
    <cellStyle name="Обычный 16 6 3 2 6" xfId="17054"/>
    <cellStyle name="Обычный 16 6 3 2 6 2" xfId="52771"/>
    <cellStyle name="Обычный 16 6 3 2 7" xfId="17055"/>
    <cellStyle name="Обычный 16 6 3 2 7 2" xfId="52772"/>
    <cellStyle name="Обычный 16 6 3 2 8" xfId="17056"/>
    <cellStyle name="Обычный 16 6 3 2 9" xfId="17057"/>
    <cellStyle name="Обычный 16 6 3 3" xfId="17058"/>
    <cellStyle name="Обычный 16 6 3 3 10" xfId="17059"/>
    <cellStyle name="Обычный 16 6 3 3 11" xfId="17060"/>
    <cellStyle name="Обычный 16 6 3 3 12" xfId="17061"/>
    <cellStyle name="Обычный 16 6 3 3 13" xfId="17062"/>
    <cellStyle name="Обычный 16 6 3 3 14" xfId="17063"/>
    <cellStyle name="Обычный 16 6 3 3 15" xfId="52773"/>
    <cellStyle name="Обычный 16 6 3 3 2" xfId="17064"/>
    <cellStyle name="Обычный 16 6 3 3 2 2" xfId="17065"/>
    <cellStyle name="Обычный 16 6 3 3 2 2 2" xfId="52774"/>
    <cellStyle name="Обычный 16 6 3 3 2 3" xfId="17066"/>
    <cellStyle name="Обычный 16 6 3 3 2 3 2" xfId="52775"/>
    <cellStyle name="Обычный 16 6 3 3 2 4" xfId="17067"/>
    <cellStyle name="Обычный 16 6 3 3 2 4 2" xfId="52776"/>
    <cellStyle name="Обычный 16 6 3 3 2 5" xfId="17068"/>
    <cellStyle name="Обычный 16 6 3 3 2 5 2" xfId="52777"/>
    <cellStyle name="Обычный 16 6 3 3 2 6" xfId="17069"/>
    <cellStyle name="Обычный 16 6 3 3 2 6 2" xfId="52778"/>
    <cellStyle name="Обычный 16 6 3 3 2 7" xfId="17070"/>
    <cellStyle name="Обычный 16 6 3 3 2 8" xfId="52779"/>
    <cellStyle name="Обычный 16 6 3 3 3" xfId="17071"/>
    <cellStyle name="Обычный 16 6 3 3 3 2" xfId="17072"/>
    <cellStyle name="Обычный 16 6 3 3 3 2 2" xfId="52780"/>
    <cellStyle name="Обычный 16 6 3 3 3 3" xfId="52781"/>
    <cellStyle name="Обычный 16 6 3 3 4" xfId="17073"/>
    <cellStyle name="Обычный 16 6 3 3 4 2" xfId="52782"/>
    <cellStyle name="Обычный 16 6 3 3 5" xfId="17074"/>
    <cellStyle name="Обычный 16 6 3 3 5 2" xfId="52783"/>
    <cellStyle name="Обычный 16 6 3 3 6" xfId="17075"/>
    <cellStyle name="Обычный 16 6 3 3 6 2" xfId="52784"/>
    <cellStyle name="Обычный 16 6 3 3 7" xfId="17076"/>
    <cellStyle name="Обычный 16 6 3 3 7 2" xfId="52785"/>
    <cellStyle name="Обычный 16 6 3 3 8" xfId="17077"/>
    <cellStyle name="Обычный 16 6 3 3 9" xfId="17078"/>
    <cellStyle name="Обычный 16 6 3 4" xfId="17079"/>
    <cellStyle name="Обычный 16 6 3 4 2" xfId="17080"/>
    <cellStyle name="Обычный 16 6 3 4 2 2" xfId="52786"/>
    <cellStyle name="Обычный 16 6 3 4 3" xfId="17081"/>
    <cellStyle name="Обычный 16 6 3 4 3 2" xfId="52787"/>
    <cellStyle name="Обычный 16 6 3 4 4" xfId="17082"/>
    <cellStyle name="Обычный 16 6 3 4 4 2" xfId="52788"/>
    <cellStyle name="Обычный 16 6 3 4 5" xfId="17083"/>
    <cellStyle name="Обычный 16 6 3 4 5 2" xfId="52789"/>
    <cellStyle name="Обычный 16 6 3 4 6" xfId="17084"/>
    <cellStyle name="Обычный 16 6 3 4 6 2" xfId="52790"/>
    <cellStyle name="Обычный 16 6 3 4 7" xfId="17085"/>
    <cellStyle name="Обычный 16 6 3 4 8" xfId="52791"/>
    <cellStyle name="Обычный 16 6 3 5" xfId="17086"/>
    <cellStyle name="Обычный 16 6 3 5 2" xfId="17087"/>
    <cellStyle name="Обычный 16 6 3 5 2 2" xfId="52792"/>
    <cellStyle name="Обычный 16 6 3 5 3" xfId="52793"/>
    <cellStyle name="Обычный 16 6 3 6" xfId="17088"/>
    <cellStyle name="Обычный 16 6 3 6 2" xfId="52794"/>
    <cellStyle name="Обычный 16 6 3 7" xfId="17089"/>
    <cellStyle name="Обычный 16 6 3 7 2" xfId="52795"/>
    <cellStyle name="Обычный 16 6 3 8" xfId="17090"/>
    <cellStyle name="Обычный 16 6 3 8 2" xfId="52796"/>
    <cellStyle name="Обычный 16 6 3 9" xfId="17091"/>
    <cellStyle name="Обычный 16 6 3 9 2" xfId="52797"/>
    <cellStyle name="Обычный 16 6 4" xfId="17092"/>
    <cellStyle name="Обычный 16 6 4 10" xfId="17093"/>
    <cellStyle name="Обычный 16 6 4 11" xfId="17094"/>
    <cellStyle name="Обычный 16 6 4 12" xfId="17095"/>
    <cellStyle name="Обычный 16 6 4 13" xfId="17096"/>
    <cellStyle name="Обычный 16 6 4 14" xfId="17097"/>
    <cellStyle name="Обычный 16 6 4 15" xfId="17098"/>
    <cellStyle name="Обычный 16 6 4 16" xfId="52798"/>
    <cellStyle name="Обычный 16 6 4 2" xfId="17099"/>
    <cellStyle name="Обычный 16 6 4 2 2" xfId="17100"/>
    <cellStyle name="Обычный 16 6 4 2 2 2" xfId="52799"/>
    <cellStyle name="Обычный 16 6 4 2 3" xfId="17101"/>
    <cellStyle name="Обычный 16 6 4 2 3 2" xfId="52800"/>
    <cellStyle name="Обычный 16 6 4 2 4" xfId="17102"/>
    <cellStyle name="Обычный 16 6 4 2 4 2" xfId="52801"/>
    <cellStyle name="Обычный 16 6 4 2 5" xfId="17103"/>
    <cellStyle name="Обычный 16 6 4 2 5 2" xfId="52802"/>
    <cellStyle name="Обычный 16 6 4 2 6" xfId="17104"/>
    <cellStyle name="Обычный 16 6 4 2 6 2" xfId="52803"/>
    <cellStyle name="Обычный 16 6 4 2 7" xfId="17105"/>
    <cellStyle name="Обычный 16 6 4 2 8" xfId="52804"/>
    <cellStyle name="Обычный 16 6 4 3" xfId="17106"/>
    <cellStyle name="Обычный 16 6 4 3 2" xfId="17107"/>
    <cellStyle name="Обычный 16 6 4 3 2 2" xfId="52805"/>
    <cellStyle name="Обычный 16 6 4 3 3" xfId="52806"/>
    <cellStyle name="Обычный 16 6 4 4" xfId="17108"/>
    <cellStyle name="Обычный 16 6 4 4 2" xfId="52807"/>
    <cellStyle name="Обычный 16 6 4 5" xfId="17109"/>
    <cellStyle name="Обычный 16 6 4 5 2" xfId="52808"/>
    <cellStyle name="Обычный 16 6 4 6" xfId="17110"/>
    <cellStyle name="Обычный 16 6 4 6 2" xfId="52809"/>
    <cellStyle name="Обычный 16 6 4 7" xfId="17111"/>
    <cellStyle name="Обычный 16 6 4 7 2" xfId="52810"/>
    <cellStyle name="Обычный 16 6 4 8" xfId="17112"/>
    <cellStyle name="Обычный 16 6 4 9" xfId="17113"/>
    <cellStyle name="Обычный 16 6 5" xfId="17114"/>
    <cellStyle name="Обычный 16 6 5 10" xfId="17115"/>
    <cellStyle name="Обычный 16 6 5 11" xfId="17116"/>
    <cellStyle name="Обычный 16 6 5 12" xfId="17117"/>
    <cellStyle name="Обычный 16 6 5 13" xfId="17118"/>
    <cellStyle name="Обычный 16 6 5 14" xfId="17119"/>
    <cellStyle name="Обычный 16 6 5 15" xfId="52811"/>
    <cellStyle name="Обычный 16 6 5 2" xfId="17120"/>
    <cellStyle name="Обычный 16 6 5 2 2" xfId="17121"/>
    <cellStyle name="Обычный 16 6 5 2 2 2" xfId="52812"/>
    <cellStyle name="Обычный 16 6 5 2 3" xfId="17122"/>
    <cellStyle name="Обычный 16 6 5 2 3 2" xfId="52813"/>
    <cellStyle name="Обычный 16 6 5 2 4" xfId="17123"/>
    <cellStyle name="Обычный 16 6 5 2 4 2" xfId="52814"/>
    <cellStyle name="Обычный 16 6 5 2 5" xfId="17124"/>
    <cellStyle name="Обычный 16 6 5 2 5 2" xfId="52815"/>
    <cellStyle name="Обычный 16 6 5 2 6" xfId="17125"/>
    <cellStyle name="Обычный 16 6 5 2 6 2" xfId="52816"/>
    <cellStyle name="Обычный 16 6 5 2 7" xfId="17126"/>
    <cellStyle name="Обычный 16 6 5 2 8" xfId="52817"/>
    <cellStyle name="Обычный 16 6 5 3" xfId="17127"/>
    <cellStyle name="Обычный 16 6 5 3 2" xfId="17128"/>
    <cellStyle name="Обычный 16 6 5 3 2 2" xfId="52818"/>
    <cellStyle name="Обычный 16 6 5 3 3" xfId="52819"/>
    <cellStyle name="Обычный 16 6 5 4" xfId="17129"/>
    <cellStyle name="Обычный 16 6 5 4 2" xfId="52820"/>
    <cellStyle name="Обычный 16 6 5 5" xfId="17130"/>
    <cellStyle name="Обычный 16 6 5 5 2" xfId="52821"/>
    <cellStyle name="Обычный 16 6 5 6" xfId="17131"/>
    <cellStyle name="Обычный 16 6 5 6 2" xfId="52822"/>
    <cellStyle name="Обычный 16 6 5 7" xfId="17132"/>
    <cellStyle name="Обычный 16 6 5 7 2" xfId="52823"/>
    <cellStyle name="Обычный 16 6 5 8" xfId="17133"/>
    <cellStyle name="Обычный 16 6 5 9" xfId="17134"/>
    <cellStyle name="Обычный 16 6 6" xfId="17135"/>
    <cellStyle name="Обычный 16 6 6 10" xfId="17136"/>
    <cellStyle name="Обычный 16 6 6 11" xfId="17137"/>
    <cellStyle name="Обычный 16 6 6 12" xfId="17138"/>
    <cellStyle name="Обычный 16 6 6 13" xfId="17139"/>
    <cellStyle name="Обычный 16 6 6 14" xfId="17140"/>
    <cellStyle name="Обычный 16 6 6 15" xfId="52824"/>
    <cellStyle name="Обычный 16 6 6 2" xfId="17141"/>
    <cellStyle name="Обычный 16 6 6 2 2" xfId="17142"/>
    <cellStyle name="Обычный 16 6 6 2 2 2" xfId="52825"/>
    <cellStyle name="Обычный 16 6 6 2 3" xfId="17143"/>
    <cellStyle name="Обычный 16 6 6 2 3 2" xfId="52826"/>
    <cellStyle name="Обычный 16 6 6 2 4" xfId="17144"/>
    <cellStyle name="Обычный 16 6 6 2 4 2" xfId="52827"/>
    <cellStyle name="Обычный 16 6 6 2 5" xfId="17145"/>
    <cellStyle name="Обычный 16 6 6 2 5 2" xfId="52828"/>
    <cellStyle name="Обычный 16 6 6 2 6" xfId="17146"/>
    <cellStyle name="Обычный 16 6 6 2 6 2" xfId="52829"/>
    <cellStyle name="Обычный 16 6 6 2 7" xfId="17147"/>
    <cellStyle name="Обычный 16 6 6 2 8" xfId="52830"/>
    <cellStyle name="Обычный 16 6 6 3" xfId="17148"/>
    <cellStyle name="Обычный 16 6 6 3 2" xfId="17149"/>
    <cellStyle name="Обычный 16 6 6 3 2 2" xfId="52831"/>
    <cellStyle name="Обычный 16 6 6 3 3" xfId="52832"/>
    <cellStyle name="Обычный 16 6 6 4" xfId="17150"/>
    <cellStyle name="Обычный 16 6 6 4 2" xfId="52833"/>
    <cellStyle name="Обычный 16 6 6 5" xfId="17151"/>
    <cellStyle name="Обычный 16 6 6 5 2" xfId="52834"/>
    <cellStyle name="Обычный 16 6 6 6" xfId="17152"/>
    <cellStyle name="Обычный 16 6 6 6 2" xfId="52835"/>
    <cellStyle name="Обычный 16 6 6 7" xfId="17153"/>
    <cellStyle name="Обычный 16 6 6 7 2" xfId="52836"/>
    <cellStyle name="Обычный 16 6 6 8" xfId="17154"/>
    <cellStyle name="Обычный 16 6 6 9" xfId="17155"/>
    <cellStyle name="Обычный 16 6 7" xfId="17156"/>
    <cellStyle name="Обычный 16 6 7 10" xfId="17157"/>
    <cellStyle name="Обычный 16 6 7 11" xfId="17158"/>
    <cellStyle name="Обычный 16 6 7 12" xfId="17159"/>
    <cellStyle name="Обычный 16 6 7 13" xfId="17160"/>
    <cellStyle name="Обычный 16 6 7 14" xfId="17161"/>
    <cellStyle name="Обычный 16 6 7 15" xfId="52837"/>
    <cellStyle name="Обычный 16 6 7 2" xfId="17162"/>
    <cellStyle name="Обычный 16 6 7 2 2" xfId="17163"/>
    <cellStyle name="Обычный 16 6 7 2 2 2" xfId="52838"/>
    <cellStyle name="Обычный 16 6 7 2 3" xfId="17164"/>
    <cellStyle name="Обычный 16 6 7 2 3 2" xfId="52839"/>
    <cellStyle name="Обычный 16 6 7 2 4" xfId="17165"/>
    <cellStyle name="Обычный 16 6 7 2 4 2" xfId="52840"/>
    <cellStyle name="Обычный 16 6 7 2 5" xfId="17166"/>
    <cellStyle name="Обычный 16 6 7 2 5 2" xfId="52841"/>
    <cellStyle name="Обычный 16 6 7 2 6" xfId="17167"/>
    <cellStyle name="Обычный 16 6 7 2 6 2" xfId="52842"/>
    <cellStyle name="Обычный 16 6 7 2 7" xfId="17168"/>
    <cellStyle name="Обычный 16 6 7 2 8" xfId="52843"/>
    <cellStyle name="Обычный 16 6 7 3" xfId="17169"/>
    <cellStyle name="Обычный 16 6 7 3 2" xfId="17170"/>
    <cellStyle name="Обычный 16 6 7 3 2 2" xfId="52844"/>
    <cellStyle name="Обычный 16 6 7 3 3" xfId="52845"/>
    <cellStyle name="Обычный 16 6 7 4" xfId="17171"/>
    <cellStyle name="Обычный 16 6 7 4 2" xfId="52846"/>
    <cellStyle name="Обычный 16 6 7 5" xfId="17172"/>
    <cellStyle name="Обычный 16 6 7 5 2" xfId="52847"/>
    <cellStyle name="Обычный 16 6 7 6" xfId="17173"/>
    <cellStyle name="Обычный 16 6 7 6 2" xfId="52848"/>
    <cellStyle name="Обычный 16 6 7 7" xfId="17174"/>
    <cellStyle name="Обычный 16 6 7 7 2" xfId="52849"/>
    <cellStyle name="Обычный 16 6 7 8" xfId="17175"/>
    <cellStyle name="Обычный 16 6 7 9" xfId="17176"/>
    <cellStyle name="Обычный 16 6 8" xfId="17177"/>
    <cellStyle name="Обычный 16 6 8 10" xfId="17178"/>
    <cellStyle name="Обычный 16 6 8 11" xfId="17179"/>
    <cellStyle name="Обычный 16 6 8 12" xfId="17180"/>
    <cellStyle name="Обычный 16 6 8 13" xfId="17181"/>
    <cellStyle name="Обычный 16 6 8 14" xfId="17182"/>
    <cellStyle name="Обычный 16 6 8 15" xfId="52850"/>
    <cellStyle name="Обычный 16 6 8 2" xfId="17183"/>
    <cellStyle name="Обычный 16 6 8 2 2" xfId="17184"/>
    <cellStyle name="Обычный 16 6 8 2 2 2" xfId="52851"/>
    <cellStyle name="Обычный 16 6 8 2 3" xfId="17185"/>
    <cellStyle name="Обычный 16 6 8 2 3 2" xfId="52852"/>
    <cellStyle name="Обычный 16 6 8 2 4" xfId="17186"/>
    <cellStyle name="Обычный 16 6 8 2 4 2" xfId="52853"/>
    <cellStyle name="Обычный 16 6 8 2 5" xfId="17187"/>
    <cellStyle name="Обычный 16 6 8 2 5 2" xfId="52854"/>
    <cellStyle name="Обычный 16 6 8 2 6" xfId="17188"/>
    <cellStyle name="Обычный 16 6 8 2 6 2" xfId="52855"/>
    <cellStyle name="Обычный 16 6 8 2 7" xfId="17189"/>
    <cellStyle name="Обычный 16 6 8 2 8" xfId="52856"/>
    <cellStyle name="Обычный 16 6 8 3" xfId="17190"/>
    <cellStyle name="Обычный 16 6 8 3 2" xfId="17191"/>
    <cellStyle name="Обычный 16 6 8 3 2 2" xfId="52857"/>
    <cellStyle name="Обычный 16 6 8 3 3" xfId="52858"/>
    <cellStyle name="Обычный 16 6 8 4" xfId="17192"/>
    <cellStyle name="Обычный 16 6 8 4 2" xfId="52859"/>
    <cellStyle name="Обычный 16 6 8 5" xfId="17193"/>
    <cellStyle name="Обычный 16 6 8 5 2" xfId="52860"/>
    <cellStyle name="Обычный 16 6 8 6" xfId="17194"/>
    <cellStyle name="Обычный 16 6 8 6 2" xfId="52861"/>
    <cellStyle name="Обычный 16 6 8 7" xfId="17195"/>
    <cellStyle name="Обычный 16 6 8 7 2" xfId="52862"/>
    <cellStyle name="Обычный 16 6 8 8" xfId="17196"/>
    <cellStyle name="Обычный 16 6 8 9" xfId="17197"/>
    <cellStyle name="Обычный 16 6 9" xfId="17198"/>
    <cellStyle name="Обычный 16 6 9 2" xfId="17199"/>
    <cellStyle name="Обычный 16 6 9 2 2" xfId="17200"/>
    <cellStyle name="Обычный 16 6 9 2 2 2" xfId="52863"/>
    <cellStyle name="Обычный 16 6 9 2 3" xfId="17201"/>
    <cellStyle name="Обычный 16 6 9 2 3 2" xfId="52864"/>
    <cellStyle name="Обычный 16 6 9 2 4" xfId="17202"/>
    <cellStyle name="Обычный 16 6 9 2 4 2" xfId="52865"/>
    <cellStyle name="Обычный 16 6 9 2 5" xfId="17203"/>
    <cellStyle name="Обычный 16 6 9 2 5 2" xfId="52866"/>
    <cellStyle name="Обычный 16 6 9 2 6" xfId="17204"/>
    <cellStyle name="Обычный 16 6 9 2 6 2" xfId="52867"/>
    <cellStyle name="Обычный 16 6 9 2 7" xfId="52868"/>
    <cellStyle name="Обычный 16 6 9 3" xfId="17205"/>
    <cellStyle name="Обычный 16 6 9 3 2" xfId="52869"/>
    <cellStyle name="Обычный 16 6 9 4" xfId="17206"/>
    <cellStyle name="Обычный 16 6 9 4 2" xfId="52870"/>
    <cellStyle name="Обычный 16 6 9 5" xfId="17207"/>
    <cellStyle name="Обычный 16 6 9 5 2" xfId="52871"/>
    <cellStyle name="Обычный 16 6 9 6" xfId="17208"/>
    <cellStyle name="Обычный 16 6 9 6 2" xfId="52872"/>
    <cellStyle name="Обычный 16 6 9 7" xfId="17209"/>
    <cellStyle name="Обычный 16 6 9 7 2" xfId="52873"/>
    <cellStyle name="Обычный 16 6 9 8" xfId="17210"/>
    <cellStyle name="Обычный 16 6 9 9" xfId="52874"/>
    <cellStyle name="Обычный 16 7" xfId="17211"/>
    <cellStyle name="Обычный 16 8" xfId="17212"/>
    <cellStyle name="Обычный 16 8 10" xfId="17213"/>
    <cellStyle name="Обычный 16 8 10 2" xfId="52875"/>
    <cellStyle name="Обычный 16 8 11" xfId="17214"/>
    <cellStyle name="Обычный 16 8 11 2" xfId="52876"/>
    <cellStyle name="Обычный 16 8 12" xfId="17215"/>
    <cellStyle name="Обычный 16 8 13" xfId="17216"/>
    <cellStyle name="Обычный 16 8 14" xfId="17217"/>
    <cellStyle name="Обычный 16 8 15" xfId="17218"/>
    <cellStyle name="Обычный 16 8 16" xfId="17219"/>
    <cellStyle name="Обычный 16 8 17" xfId="17220"/>
    <cellStyle name="Обычный 16 8 18" xfId="17221"/>
    <cellStyle name="Обычный 16 8 19" xfId="17222"/>
    <cellStyle name="Обычный 16 8 2" xfId="17223"/>
    <cellStyle name="Обычный 16 8 2 10" xfId="17224"/>
    <cellStyle name="Обычный 16 8 2 11" xfId="17225"/>
    <cellStyle name="Обычный 16 8 2 12" xfId="17226"/>
    <cellStyle name="Обычный 16 8 2 13" xfId="17227"/>
    <cellStyle name="Обычный 16 8 2 14" xfId="17228"/>
    <cellStyle name="Обычный 16 8 2 15" xfId="17229"/>
    <cellStyle name="Обычный 16 8 2 16" xfId="17230"/>
    <cellStyle name="Обычный 16 8 2 17" xfId="17231"/>
    <cellStyle name="Обычный 16 8 2 18" xfId="52877"/>
    <cellStyle name="Обычный 16 8 2 2" xfId="17232"/>
    <cellStyle name="Обычный 16 8 2 2 10" xfId="17233"/>
    <cellStyle name="Обычный 16 8 2 2 11" xfId="17234"/>
    <cellStyle name="Обычный 16 8 2 2 12" xfId="17235"/>
    <cellStyle name="Обычный 16 8 2 2 13" xfId="17236"/>
    <cellStyle name="Обычный 16 8 2 2 14" xfId="17237"/>
    <cellStyle name="Обычный 16 8 2 2 15" xfId="17238"/>
    <cellStyle name="Обычный 16 8 2 2 16" xfId="52878"/>
    <cellStyle name="Обычный 16 8 2 2 2" xfId="17239"/>
    <cellStyle name="Обычный 16 8 2 2 2 2" xfId="17240"/>
    <cellStyle name="Обычный 16 8 2 2 2 2 2" xfId="52879"/>
    <cellStyle name="Обычный 16 8 2 2 2 3" xfId="17241"/>
    <cellStyle name="Обычный 16 8 2 2 2 3 2" xfId="52880"/>
    <cellStyle name="Обычный 16 8 2 2 2 4" xfId="17242"/>
    <cellStyle name="Обычный 16 8 2 2 2 4 2" xfId="52881"/>
    <cellStyle name="Обычный 16 8 2 2 2 5" xfId="17243"/>
    <cellStyle name="Обычный 16 8 2 2 2 5 2" xfId="52882"/>
    <cellStyle name="Обычный 16 8 2 2 2 6" xfId="17244"/>
    <cellStyle name="Обычный 16 8 2 2 2 6 2" xfId="52883"/>
    <cellStyle name="Обычный 16 8 2 2 2 7" xfId="17245"/>
    <cellStyle name="Обычный 16 8 2 2 2 8" xfId="52884"/>
    <cellStyle name="Обычный 16 8 2 2 3" xfId="17246"/>
    <cellStyle name="Обычный 16 8 2 2 3 2" xfId="17247"/>
    <cellStyle name="Обычный 16 8 2 2 3 2 2" xfId="52885"/>
    <cellStyle name="Обычный 16 8 2 2 3 3" xfId="52886"/>
    <cellStyle name="Обычный 16 8 2 2 4" xfId="17248"/>
    <cellStyle name="Обычный 16 8 2 2 4 2" xfId="52887"/>
    <cellStyle name="Обычный 16 8 2 2 5" xfId="17249"/>
    <cellStyle name="Обычный 16 8 2 2 5 2" xfId="52888"/>
    <cellStyle name="Обычный 16 8 2 2 6" xfId="17250"/>
    <cellStyle name="Обычный 16 8 2 2 6 2" xfId="52889"/>
    <cellStyle name="Обычный 16 8 2 2 7" xfId="17251"/>
    <cellStyle name="Обычный 16 8 2 2 7 2" xfId="52890"/>
    <cellStyle name="Обычный 16 8 2 2 8" xfId="17252"/>
    <cellStyle name="Обычный 16 8 2 2 9" xfId="17253"/>
    <cellStyle name="Обычный 16 8 2 3" xfId="17254"/>
    <cellStyle name="Обычный 16 8 2 3 10" xfId="17255"/>
    <cellStyle name="Обычный 16 8 2 3 11" xfId="17256"/>
    <cellStyle name="Обычный 16 8 2 3 12" xfId="17257"/>
    <cellStyle name="Обычный 16 8 2 3 13" xfId="17258"/>
    <cellStyle name="Обычный 16 8 2 3 14" xfId="17259"/>
    <cellStyle name="Обычный 16 8 2 3 15" xfId="52891"/>
    <cellStyle name="Обычный 16 8 2 3 2" xfId="17260"/>
    <cellStyle name="Обычный 16 8 2 3 2 2" xfId="17261"/>
    <cellStyle name="Обычный 16 8 2 3 2 2 2" xfId="52892"/>
    <cellStyle name="Обычный 16 8 2 3 2 3" xfId="17262"/>
    <cellStyle name="Обычный 16 8 2 3 2 3 2" xfId="52893"/>
    <cellStyle name="Обычный 16 8 2 3 2 4" xfId="17263"/>
    <cellStyle name="Обычный 16 8 2 3 2 4 2" xfId="52894"/>
    <cellStyle name="Обычный 16 8 2 3 2 5" xfId="17264"/>
    <cellStyle name="Обычный 16 8 2 3 2 5 2" xfId="52895"/>
    <cellStyle name="Обычный 16 8 2 3 2 6" xfId="17265"/>
    <cellStyle name="Обычный 16 8 2 3 2 6 2" xfId="52896"/>
    <cellStyle name="Обычный 16 8 2 3 2 7" xfId="17266"/>
    <cellStyle name="Обычный 16 8 2 3 2 8" xfId="52897"/>
    <cellStyle name="Обычный 16 8 2 3 3" xfId="17267"/>
    <cellStyle name="Обычный 16 8 2 3 3 2" xfId="17268"/>
    <cellStyle name="Обычный 16 8 2 3 3 2 2" xfId="52898"/>
    <cellStyle name="Обычный 16 8 2 3 3 3" xfId="52899"/>
    <cellStyle name="Обычный 16 8 2 3 4" xfId="17269"/>
    <cellStyle name="Обычный 16 8 2 3 4 2" xfId="52900"/>
    <cellStyle name="Обычный 16 8 2 3 5" xfId="17270"/>
    <cellStyle name="Обычный 16 8 2 3 5 2" xfId="52901"/>
    <cellStyle name="Обычный 16 8 2 3 6" xfId="17271"/>
    <cellStyle name="Обычный 16 8 2 3 6 2" xfId="52902"/>
    <cellStyle name="Обычный 16 8 2 3 7" xfId="17272"/>
    <cellStyle name="Обычный 16 8 2 3 7 2" xfId="52903"/>
    <cellStyle name="Обычный 16 8 2 3 8" xfId="17273"/>
    <cellStyle name="Обычный 16 8 2 3 9" xfId="17274"/>
    <cellStyle name="Обычный 16 8 2 4" xfId="17275"/>
    <cellStyle name="Обычный 16 8 2 4 2" xfId="17276"/>
    <cellStyle name="Обычный 16 8 2 4 2 2" xfId="52904"/>
    <cellStyle name="Обычный 16 8 2 4 3" xfId="17277"/>
    <cellStyle name="Обычный 16 8 2 4 3 2" xfId="52905"/>
    <cellStyle name="Обычный 16 8 2 4 4" xfId="17278"/>
    <cellStyle name="Обычный 16 8 2 4 4 2" xfId="52906"/>
    <cellStyle name="Обычный 16 8 2 4 5" xfId="17279"/>
    <cellStyle name="Обычный 16 8 2 4 5 2" xfId="52907"/>
    <cellStyle name="Обычный 16 8 2 4 6" xfId="17280"/>
    <cellStyle name="Обычный 16 8 2 4 6 2" xfId="52908"/>
    <cellStyle name="Обычный 16 8 2 4 7" xfId="17281"/>
    <cellStyle name="Обычный 16 8 2 4 8" xfId="52909"/>
    <cellStyle name="Обычный 16 8 2 5" xfId="17282"/>
    <cellStyle name="Обычный 16 8 2 5 2" xfId="17283"/>
    <cellStyle name="Обычный 16 8 2 5 2 2" xfId="52910"/>
    <cellStyle name="Обычный 16 8 2 5 3" xfId="52911"/>
    <cellStyle name="Обычный 16 8 2 6" xfId="17284"/>
    <cellStyle name="Обычный 16 8 2 6 2" xfId="52912"/>
    <cellStyle name="Обычный 16 8 2 7" xfId="17285"/>
    <cellStyle name="Обычный 16 8 2 7 2" xfId="52913"/>
    <cellStyle name="Обычный 16 8 2 8" xfId="17286"/>
    <cellStyle name="Обычный 16 8 2 8 2" xfId="52914"/>
    <cellStyle name="Обычный 16 8 2 9" xfId="17287"/>
    <cellStyle name="Обычный 16 8 2 9 2" xfId="52915"/>
    <cellStyle name="Обычный 16 8 20" xfId="52916"/>
    <cellStyle name="Обычный 16 8 3" xfId="17288"/>
    <cellStyle name="Обычный 16 8 3 10" xfId="17289"/>
    <cellStyle name="Обычный 16 8 3 11" xfId="17290"/>
    <cellStyle name="Обычный 16 8 3 12" xfId="17291"/>
    <cellStyle name="Обычный 16 8 3 13" xfId="17292"/>
    <cellStyle name="Обычный 16 8 3 14" xfId="17293"/>
    <cellStyle name="Обычный 16 8 3 15" xfId="17294"/>
    <cellStyle name="Обычный 16 8 3 16" xfId="17295"/>
    <cellStyle name="Обычный 16 8 3 17" xfId="17296"/>
    <cellStyle name="Обычный 16 8 3 18" xfId="52917"/>
    <cellStyle name="Обычный 16 8 3 2" xfId="17297"/>
    <cellStyle name="Обычный 16 8 3 2 10" xfId="17298"/>
    <cellStyle name="Обычный 16 8 3 2 11" xfId="17299"/>
    <cellStyle name="Обычный 16 8 3 2 12" xfId="17300"/>
    <cellStyle name="Обычный 16 8 3 2 13" xfId="17301"/>
    <cellStyle name="Обычный 16 8 3 2 14" xfId="17302"/>
    <cellStyle name="Обычный 16 8 3 2 15" xfId="17303"/>
    <cellStyle name="Обычный 16 8 3 2 16" xfId="52918"/>
    <cellStyle name="Обычный 16 8 3 2 2" xfId="17304"/>
    <cellStyle name="Обычный 16 8 3 2 2 2" xfId="17305"/>
    <cellStyle name="Обычный 16 8 3 2 2 2 2" xfId="52919"/>
    <cellStyle name="Обычный 16 8 3 2 2 3" xfId="17306"/>
    <cellStyle name="Обычный 16 8 3 2 2 3 2" xfId="52920"/>
    <cellStyle name="Обычный 16 8 3 2 2 4" xfId="17307"/>
    <cellStyle name="Обычный 16 8 3 2 2 4 2" xfId="52921"/>
    <cellStyle name="Обычный 16 8 3 2 2 5" xfId="17308"/>
    <cellStyle name="Обычный 16 8 3 2 2 5 2" xfId="52922"/>
    <cellStyle name="Обычный 16 8 3 2 2 6" xfId="17309"/>
    <cellStyle name="Обычный 16 8 3 2 2 6 2" xfId="52923"/>
    <cellStyle name="Обычный 16 8 3 2 2 7" xfId="17310"/>
    <cellStyle name="Обычный 16 8 3 2 2 8" xfId="52924"/>
    <cellStyle name="Обычный 16 8 3 2 3" xfId="17311"/>
    <cellStyle name="Обычный 16 8 3 2 3 2" xfId="17312"/>
    <cellStyle name="Обычный 16 8 3 2 3 2 2" xfId="52925"/>
    <cellStyle name="Обычный 16 8 3 2 3 3" xfId="52926"/>
    <cellStyle name="Обычный 16 8 3 2 4" xfId="17313"/>
    <cellStyle name="Обычный 16 8 3 2 4 2" xfId="52927"/>
    <cellStyle name="Обычный 16 8 3 2 5" xfId="17314"/>
    <cellStyle name="Обычный 16 8 3 2 5 2" xfId="52928"/>
    <cellStyle name="Обычный 16 8 3 2 6" xfId="17315"/>
    <cellStyle name="Обычный 16 8 3 2 6 2" xfId="52929"/>
    <cellStyle name="Обычный 16 8 3 2 7" xfId="17316"/>
    <cellStyle name="Обычный 16 8 3 2 7 2" xfId="52930"/>
    <cellStyle name="Обычный 16 8 3 2 8" xfId="17317"/>
    <cellStyle name="Обычный 16 8 3 2 9" xfId="17318"/>
    <cellStyle name="Обычный 16 8 3 3" xfId="17319"/>
    <cellStyle name="Обычный 16 8 3 3 10" xfId="17320"/>
    <cellStyle name="Обычный 16 8 3 3 11" xfId="17321"/>
    <cellStyle name="Обычный 16 8 3 3 12" xfId="17322"/>
    <cellStyle name="Обычный 16 8 3 3 13" xfId="17323"/>
    <cellStyle name="Обычный 16 8 3 3 14" xfId="17324"/>
    <cellStyle name="Обычный 16 8 3 3 15" xfId="52931"/>
    <cellStyle name="Обычный 16 8 3 3 2" xfId="17325"/>
    <cellStyle name="Обычный 16 8 3 3 2 2" xfId="17326"/>
    <cellStyle name="Обычный 16 8 3 3 2 2 2" xfId="52932"/>
    <cellStyle name="Обычный 16 8 3 3 2 3" xfId="17327"/>
    <cellStyle name="Обычный 16 8 3 3 2 3 2" xfId="52933"/>
    <cellStyle name="Обычный 16 8 3 3 2 4" xfId="17328"/>
    <cellStyle name="Обычный 16 8 3 3 2 4 2" xfId="52934"/>
    <cellStyle name="Обычный 16 8 3 3 2 5" xfId="17329"/>
    <cellStyle name="Обычный 16 8 3 3 2 5 2" xfId="52935"/>
    <cellStyle name="Обычный 16 8 3 3 2 6" xfId="17330"/>
    <cellStyle name="Обычный 16 8 3 3 2 6 2" xfId="52936"/>
    <cellStyle name="Обычный 16 8 3 3 2 7" xfId="17331"/>
    <cellStyle name="Обычный 16 8 3 3 2 8" xfId="52937"/>
    <cellStyle name="Обычный 16 8 3 3 3" xfId="17332"/>
    <cellStyle name="Обычный 16 8 3 3 3 2" xfId="17333"/>
    <cellStyle name="Обычный 16 8 3 3 3 2 2" xfId="52938"/>
    <cellStyle name="Обычный 16 8 3 3 3 3" xfId="52939"/>
    <cellStyle name="Обычный 16 8 3 3 4" xfId="17334"/>
    <cellStyle name="Обычный 16 8 3 3 4 2" xfId="52940"/>
    <cellStyle name="Обычный 16 8 3 3 5" xfId="17335"/>
    <cellStyle name="Обычный 16 8 3 3 5 2" xfId="52941"/>
    <cellStyle name="Обычный 16 8 3 3 6" xfId="17336"/>
    <cellStyle name="Обычный 16 8 3 3 6 2" xfId="52942"/>
    <cellStyle name="Обычный 16 8 3 3 7" xfId="17337"/>
    <cellStyle name="Обычный 16 8 3 3 7 2" xfId="52943"/>
    <cellStyle name="Обычный 16 8 3 3 8" xfId="17338"/>
    <cellStyle name="Обычный 16 8 3 3 9" xfId="17339"/>
    <cellStyle name="Обычный 16 8 3 4" xfId="17340"/>
    <cellStyle name="Обычный 16 8 3 4 2" xfId="17341"/>
    <cellStyle name="Обычный 16 8 3 4 2 2" xfId="52944"/>
    <cellStyle name="Обычный 16 8 3 4 3" xfId="17342"/>
    <cellStyle name="Обычный 16 8 3 4 3 2" xfId="52945"/>
    <cellStyle name="Обычный 16 8 3 4 4" xfId="17343"/>
    <cellStyle name="Обычный 16 8 3 4 4 2" xfId="52946"/>
    <cellStyle name="Обычный 16 8 3 4 5" xfId="17344"/>
    <cellStyle name="Обычный 16 8 3 4 5 2" xfId="52947"/>
    <cellStyle name="Обычный 16 8 3 4 6" xfId="17345"/>
    <cellStyle name="Обычный 16 8 3 4 6 2" xfId="52948"/>
    <cellStyle name="Обычный 16 8 3 4 7" xfId="17346"/>
    <cellStyle name="Обычный 16 8 3 4 8" xfId="52949"/>
    <cellStyle name="Обычный 16 8 3 5" xfId="17347"/>
    <cellStyle name="Обычный 16 8 3 5 2" xfId="17348"/>
    <cellStyle name="Обычный 16 8 3 5 2 2" xfId="52950"/>
    <cellStyle name="Обычный 16 8 3 5 3" xfId="52951"/>
    <cellStyle name="Обычный 16 8 3 6" xfId="17349"/>
    <cellStyle name="Обычный 16 8 3 6 2" xfId="52952"/>
    <cellStyle name="Обычный 16 8 3 7" xfId="17350"/>
    <cellStyle name="Обычный 16 8 3 7 2" xfId="52953"/>
    <cellStyle name="Обычный 16 8 3 8" xfId="17351"/>
    <cellStyle name="Обычный 16 8 3 8 2" xfId="52954"/>
    <cellStyle name="Обычный 16 8 3 9" xfId="17352"/>
    <cellStyle name="Обычный 16 8 3 9 2" xfId="52955"/>
    <cellStyle name="Обычный 16 8 4" xfId="17353"/>
    <cellStyle name="Обычный 16 8 4 10" xfId="17354"/>
    <cellStyle name="Обычный 16 8 4 11" xfId="17355"/>
    <cellStyle name="Обычный 16 8 4 12" xfId="17356"/>
    <cellStyle name="Обычный 16 8 4 13" xfId="17357"/>
    <cellStyle name="Обычный 16 8 4 14" xfId="17358"/>
    <cellStyle name="Обычный 16 8 4 15" xfId="17359"/>
    <cellStyle name="Обычный 16 8 4 16" xfId="52956"/>
    <cellStyle name="Обычный 16 8 4 2" xfId="17360"/>
    <cellStyle name="Обычный 16 8 4 2 2" xfId="17361"/>
    <cellStyle name="Обычный 16 8 4 2 2 2" xfId="52957"/>
    <cellStyle name="Обычный 16 8 4 2 3" xfId="17362"/>
    <cellStyle name="Обычный 16 8 4 2 3 2" xfId="52958"/>
    <cellStyle name="Обычный 16 8 4 2 4" xfId="17363"/>
    <cellStyle name="Обычный 16 8 4 2 4 2" xfId="52959"/>
    <cellStyle name="Обычный 16 8 4 2 5" xfId="17364"/>
    <cellStyle name="Обычный 16 8 4 2 5 2" xfId="52960"/>
    <cellStyle name="Обычный 16 8 4 2 6" xfId="17365"/>
    <cellStyle name="Обычный 16 8 4 2 6 2" xfId="52961"/>
    <cellStyle name="Обычный 16 8 4 2 7" xfId="17366"/>
    <cellStyle name="Обычный 16 8 4 2 8" xfId="52962"/>
    <cellStyle name="Обычный 16 8 4 3" xfId="17367"/>
    <cellStyle name="Обычный 16 8 4 3 2" xfId="17368"/>
    <cellStyle name="Обычный 16 8 4 3 2 2" xfId="52963"/>
    <cellStyle name="Обычный 16 8 4 3 3" xfId="52964"/>
    <cellStyle name="Обычный 16 8 4 4" xfId="17369"/>
    <cellStyle name="Обычный 16 8 4 4 2" xfId="52965"/>
    <cellStyle name="Обычный 16 8 4 5" xfId="17370"/>
    <cellStyle name="Обычный 16 8 4 5 2" xfId="52966"/>
    <cellStyle name="Обычный 16 8 4 6" xfId="17371"/>
    <cellStyle name="Обычный 16 8 4 6 2" xfId="52967"/>
    <cellStyle name="Обычный 16 8 4 7" xfId="17372"/>
    <cellStyle name="Обычный 16 8 4 7 2" xfId="52968"/>
    <cellStyle name="Обычный 16 8 4 8" xfId="17373"/>
    <cellStyle name="Обычный 16 8 4 9" xfId="17374"/>
    <cellStyle name="Обычный 16 8 5" xfId="17375"/>
    <cellStyle name="Обычный 16 8 5 10" xfId="17376"/>
    <cellStyle name="Обычный 16 8 5 11" xfId="17377"/>
    <cellStyle name="Обычный 16 8 5 12" xfId="17378"/>
    <cellStyle name="Обычный 16 8 5 13" xfId="17379"/>
    <cellStyle name="Обычный 16 8 5 14" xfId="17380"/>
    <cellStyle name="Обычный 16 8 5 15" xfId="52969"/>
    <cellStyle name="Обычный 16 8 5 2" xfId="17381"/>
    <cellStyle name="Обычный 16 8 5 2 2" xfId="17382"/>
    <cellStyle name="Обычный 16 8 5 2 2 2" xfId="52970"/>
    <cellStyle name="Обычный 16 8 5 2 3" xfId="17383"/>
    <cellStyle name="Обычный 16 8 5 2 3 2" xfId="52971"/>
    <cellStyle name="Обычный 16 8 5 2 4" xfId="17384"/>
    <cellStyle name="Обычный 16 8 5 2 4 2" xfId="52972"/>
    <cellStyle name="Обычный 16 8 5 2 5" xfId="17385"/>
    <cellStyle name="Обычный 16 8 5 2 5 2" xfId="52973"/>
    <cellStyle name="Обычный 16 8 5 2 6" xfId="17386"/>
    <cellStyle name="Обычный 16 8 5 2 6 2" xfId="52974"/>
    <cellStyle name="Обычный 16 8 5 2 7" xfId="17387"/>
    <cellStyle name="Обычный 16 8 5 2 8" xfId="52975"/>
    <cellStyle name="Обычный 16 8 5 3" xfId="17388"/>
    <cellStyle name="Обычный 16 8 5 3 2" xfId="17389"/>
    <cellStyle name="Обычный 16 8 5 3 2 2" xfId="52976"/>
    <cellStyle name="Обычный 16 8 5 3 3" xfId="52977"/>
    <cellStyle name="Обычный 16 8 5 4" xfId="17390"/>
    <cellStyle name="Обычный 16 8 5 4 2" xfId="52978"/>
    <cellStyle name="Обычный 16 8 5 5" xfId="17391"/>
    <cellStyle name="Обычный 16 8 5 5 2" xfId="52979"/>
    <cellStyle name="Обычный 16 8 5 6" xfId="17392"/>
    <cellStyle name="Обычный 16 8 5 6 2" xfId="52980"/>
    <cellStyle name="Обычный 16 8 5 7" xfId="17393"/>
    <cellStyle name="Обычный 16 8 5 7 2" xfId="52981"/>
    <cellStyle name="Обычный 16 8 5 8" xfId="17394"/>
    <cellStyle name="Обычный 16 8 5 9" xfId="17395"/>
    <cellStyle name="Обычный 16 8 6" xfId="17396"/>
    <cellStyle name="Обычный 16 8 6 2" xfId="17397"/>
    <cellStyle name="Обычный 16 8 6 2 2" xfId="52982"/>
    <cellStyle name="Обычный 16 8 6 3" xfId="17398"/>
    <cellStyle name="Обычный 16 8 6 3 2" xfId="52983"/>
    <cellStyle name="Обычный 16 8 6 4" xfId="17399"/>
    <cellStyle name="Обычный 16 8 6 4 2" xfId="52984"/>
    <cellStyle name="Обычный 16 8 6 5" xfId="17400"/>
    <cellStyle name="Обычный 16 8 6 5 2" xfId="52985"/>
    <cellStyle name="Обычный 16 8 6 6" xfId="17401"/>
    <cellStyle name="Обычный 16 8 6 6 2" xfId="52986"/>
    <cellStyle name="Обычный 16 8 6 7" xfId="17402"/>
    <cellStyle name="Обычный 16 8 6 8" xfId="52987"/>
    <cellStyle name="Обычный 16 8 7" xfId="17403"/>
    <cellStyle name="Обычный 16 8 7 2" xfId="17404"/>
    <cellStyle name="Обычный 16 8 7 2 2" xfId="52988"/>
    <cellStyle name="Обычный 16 8 7 3" xfId="52989"/>
    <cellStyle name="Обычный 16 8 8" xfId="17405"/>
    <cellStyle name="Обычный 16 8 8 2" xfId="52990"/>
    <cellStyle name="Обычный 16 8 9" xfId="17406"/>
    <cellStyle name="Обычный 16 8 9 2" xfId="52991"/>
    <cellStyle name="Обычный 16 9" xfId="17407"/>
    <cellStyle name="Обычный 16 9 10" xfId="17408"/>
    <cellStyle name="Обычный 16 9 11" xfId="17409"/>
    <cellStyle name="Обычный 16 9 12" xfId="17410"/>
    <cellStyle name="Обычный 16 9 13" xfId="17411"/>
    <cellStyle name="Обычный 16 9 14" xfId="17412"/>
    <cellStyle name="Обычный 16 9 15" xfId="17413"/>
    <cellStyle name="Обычный 16 9 16" xfId="17414"/>
    <cellStyle name="Обычный 16 9 17" xfId="17415"/>
    <cellStyle name="Обычный 16 9 18" xfId="52992"/>
    <cellStyle name="Обычный 16 9 2" xfId="17416"/>
    <cellStyle name="Обычный 16 9 2 10" xfId="17417"/>
    <cellStyle name="Обычный 16 9 2 11" xfId="17418"/>
    <cellStyle name="Обычный 16 9 2 12" xfId="17419"/>
    <cellStyle name="Обычный 16 9 2 13" xfId="17420"/>
    <cellStyle name="Обычный 16 9 2 14" xfId="17421"/>
    <cellStyle name="Обычный 16 9 2 15" xfId="17422"/>
    <cellStyle name="Обычный 16 9 2 16" xfId="52993"/>
    <cellStyle name="Обычный 16 9 2 2" xfId="17423"/>
    <cellStyle name="Обычный 16 9 2 2 2" xfId="17424"/>
    <cellStyle name="Обычный 16 9 2 2 2 2" xfId="52994"/>
    <cellStyle name="Обычный 16 9 2 2 3" xfId="17425"/>
    <cellStyle name="Обычный 16 9 2 2 3 2" xfId="52995"/>
    <cellStyle name="Обычный 16 9 2 2 4" xfId="17426"/>
    <cellStyle name="Обычный 16 9 2 2 4 2" xfId="52996"/>
    <cellStyle name="Обычный 16 9 2 2 5" xfId="17427"/>
    <cellStyle name="Обычный 16 9 2 2 5 2" xfId="52997"/>
    <cellStyle name="Обычный 16 9 2 2 6" xfId="17428"/>
    <cellStyle name="Обычный 16 9 2 2 6 2" xfId="52998"/>
    <cellStyle name="Обычный 16 9 2 2 7" xfId="17429"/>
    <cellStyle name="Обычный 16 9 2 2 8" xfId="52999"/>
    <cellStyle name="Обычный 16 9 2 3" xfId="17430"/>
    <cellStyle name="Обычный 16 9 2 3 2" xfId="17431"/>
    <cellStyle name="Обычный 16 9 2 3 2 2" xfId="53000"/>
    <cellStyle name="Обычный 16 9 2 3 3" xfId="53001"/>
    <cellStyle name="Обычный 16 9 2 4" xfId="17432"/>
    <cellStyle name="Обычный 16 9 2 4 2" xfId="53002"/>
    <cellStyle name="Обычный 16 9 2 5" xfId="17433"/>
    <cellStyle name="Обычный 16 9 2 5 2" xfId="53003"/>
    <cellStyle name="Обычный 16 9 2 6" xfId="17434"/>
    <cellStyle name="Обычный 16 9 2 6 2" xfId="53004"/>
    <cellStyle name="Обычный 16 9 2 7" xfId="17435"/>
    <cellStyle name="Обычный 16 9 2 7 2" xfId="53005"/>
    <cellStyle name="Обычный 16 9 2 8" xfId="17436"/>
    <cellStyle name="Обычный 16 9 2 9" xfId="17437"/>
    <cellStyle name="Обычный 16 9 3" xfId="17438"/>
    <cellStyle name="Обычный 16 9 3 10" xfId="17439"/>
    <cellStyle name="Обычный 16 9 3 11" xfId="17440"/>
    <cellStyle name="Обычный 16 9 3 12" xfId="17441"/>
    <cellStyle name="Обычный 16 9 3 13" xfId="17442"/>
    <cellStyle name="Обычный 16 9 3 14" xfId="17443"/>
    <cellStyle name="Обычный 16 9 3 15" xfId="53006"/>
    <cellStyle name="Обычный 16 9 3 2" xfId="17444"/>
    <cellStyle name="Обычный 16 9 3 2 2" xfId="17445"/>
    <cellStyle name="Обычный 16 9 3 2 2 2" xfId="53007"/>
    <cellStyle name="Обычный 16 9 3 2 3" xfId="17446"/>
    <cellStyle name="Обычный 16 9 3 2 3 2" xfId="53008"/>
    <cellStyle name="Обычный 16 9 3 2 4" xfId="17447"/>
    <cellStyle name="Обычный 16 9 3 2 4 2" xfId="53009"/>
    <cellStyle name="Обычный 16 9 3 2 5" xfId="17448"/>
    <cellStyle name="Обычный 16 9 3 2 5 2" xfId="53010"/>
    <cellStyle name="Обычный 16 9 3 2 6" xfId="17449"/>
    <cellStyle name="Обычный 16 9 3 2 6 2" xfId="53011"/>
    <cellStyle name="Обычный 16 9 3 2 7" xfId="17450"/>
    <cellStyle name="Обычный 16 9 3 2 8" xfId="53012"/>
    <cellStyle name="Обычный 16 9 3 3" xfId="17451"/>
    <cellStyle name="Обычный 16 9 3 3 2" xfId="17452"/>
    <cellStyle name="Обычный 16 9 3 3 2 2" xfId="53013"/>
    <cellStyle name="Обычный 16 9 3 3 3" xfId="53014"/>
    <cellStyle name="Обычный 16 9 3 4" xfId="17453"/>
    <cellStyle name="Обычный 16 9 3 4 2" xfId="53015"/>
    <cellStyle name="Обычный 16 9 3 5" xfId="17454"/>
    <cellStyle name="Обычный 16 9 3 5 2" xfId="53016"/>
    <cellStyle name="Обычный 16 9 3 6" xfId="17455"/>
    <cellStyle name="Обычный 16 9 3 6 2" xfId="53017"/>
    <cellStyle name="Обычный 16 9 3 7" xfId="17456"/>
    <cellStyle name="Обычный 16 9 3 7 2" xfId="53018"/>
    <cellStyle name="Обычный 16 9 3 8" xfId="17457"/>
    <cellStyle name="Обычный 16 9 3 9" xfId="17458"/>
    <cellStyle name="Обычный 16 9 4" xfId="17459"/>
    <cellStyle name="Обычный 16 9 4 2" xfId="17460"/>
    <cellStyle name="Обычный 16 9 4 2 2" xfId="53019"/>
    <cellStyle name="Обычный 16 9 4 3" xfId="17461"/>
    <cellStyle name="Обычный 16 9 4 3 2" xfId="53020"/>
    <cellStyle name="Обычный 16 9 4 4" xfId="17462"/>
    <cellStyle name="Обычный 16 9 4 4 2" xfId="53021"/>
    <cellStyle name="Обычный 16 9 4 5" xfId="17463"/>
    <cellStyle name="Обычный 16 9 4 5 2" xfId="53022"/>
    <cellStyle name="Обычный 16 9 4 6" xfId="17464"/>
    <cellStyle name="Обычный 16 9 4 6 2" xfId="53023"/>
    <cellStyle name="Обычный 16 9 4 7" xfId="17465"/>
    <cellStyle name="Обычный 16 9 4 8" xfId="53024"/>
    <cellStyle name="Обычный 16 9 5" xfId="17466"/>
    <cellStyle name="Обычный 16 9 5 2" xfId="17467"/>
    <cellStyle name="Обычный 16 9 5 2 2" xfId="53025"/>
    <cellStyle name="Обычный 16 9 5 3" xfId="53026"/>
    <cellStyle name="Обычный 16 9 6" xfId="17468"/>
    <cellStyle name="Обычный 16 9 6 2" xfId="53027"/>
    <cellStyle name="Обычный 16 9 7" xfId="17469"/>
    <cellStyle name="Обычный 16 9 7 2" xfId="53028"/>
    <cellStyle name="Обычный 16 9 8" xfId="17470"/>
    <cellStyle name="Обычный 16 9 8 2" xfId="53029"/>
    <cellStyle name="Обычный 16 9 9" xfId="17471"/>
    <cellStyle name="Обычный 16 9 9 2" xfId="53030"/>
    <cellStyle name="Обычный 17" xfId="17472"/>
    <cellStyle name="Обычный 17 2" xfId="17473"/>
    <cellStyle name="Обычный 17 2 2" xfId="17474"/>
    <cellStyle name="Обычный 17 2 2 2" xfId="17475"/>
    <cellStyle name="Обычный 17 2 2 2 2" xfId="17476"/>
    <cellStyle name="Обычный 17 2 2 3" xfId="17477"/>
    <cellStyle name="Обычный 17 2 3" xfId="17478"/>
    <cellStyle name="Обычный 17 2 3 2" xfId="17479"/>
    <cellStyle name="Обычный 17 2 4" xfId="17480"/>
    <cellStyle name="Обычный 17 2 4 2" xfId="17481"/>
    <cellStyle name="Обычный 17 2 5" xfId="17482"/>
    <cellStyle name="Обычный 17 3" xfId="17483"/>
    <cellStyle name="Обычный 17 3 10" xfId="17484"/>
    <cellStyle name="Обычный 17 3 10 2" xfId="53031"/>
    <cellStyle name="Обычный 17 3 11" xfId="17485"/>
    <cellStyle name="Обычный 17 3 12" xfId="17486"/>
    <cellStyle name="Обычный 17 3 13" xfId="17487"/>
    <cellStyle name="Обычный 17 3 14" xfId="17488"/>
    <cellStyle name="Обычный 17 3 15" xfId="17489"/>
    <cellStyle name="Обычный 17 3 16" xfId="17490"/>
    <cellStyle name="Обычный 17 3 17" xfId="53032"/>
    <cellStyle name="Обычный 17 3 2" xfId="17491"/>
    <cellStyle name="Обычный 17 3 2 10" xfId="17492"/>
    <cellStyle name="Обычный 17 3 2 11" xfId="17493"/>
    <cellStyle name="Обычный 17 3 2 12" xfId="17494"/>
    <cellStyle name="Обычный 17 3 2 13" xfId="17495"/>
    <cellStyle name="Обычный 17 3 2 14" xfId="17496"/>
    <cellStyle name="Обычный 17 3 2 15" xfId="17497"/>
    <cellStyle name="Обычный 17 3 2 16" xfId="53033"/>
    <cellStyle name="Обычный 17 3 2 2" xfId="17498"/>
    <cellStyle name="Обычный 17 3 2 2 10" xfId="17499"/>
    <cellStyle name="Обычный 17 3 2 2 11" xfId="17500"/>
    <cellStyle name="Обычный 17 3 2 2 12" xfId="17501"/>
    <cellStyle name="Обычный 17 3 2 2 13" xfId="17502"/>
    <cellStyle name="Обычный 17 3 2 2 14" xfId="17503"/>
    <cellStyle name="Обычный 17 3 2 2 15" xfId="53034"/>
    <cellStyle name="Обычный 17 3 2 2 2" xfId="17504"/>
    <cellStyle name="Обычный 17 3 2 2 2 2" xfId="17505"/>
    <cellStyle name="Обычный 17 3 2 2 2 2 2" xfId="53035"/>
    <cellStyle name="Обычный 17 3 2 2 2 3" xfId="17506"/>
    <cellStyle name="Обычный 17 3 2 2 2 3 2" xfId="53036"/>
    <cellStyle name="Обычный 17 3 2 2 2 4" xfId="17507"/>
    <cellStyle name="Обычный 17 3 2 2 2 4 2" xfId="53037"/>
    <cellStyle name="Обычный 17 3 2 2 2 5" xfId="17508"/>
    <cellStyle name="Обычный 17 3 2 2 2 5 2" xfId="53038"/>
    <cellStyle name="Обычный 17 3 2 2 2 6" xfId="17509"/>
    <cellStyle name="Обычный 17 3 2 2 2 6 2" xfId="53039"/>
    <cellStyle name="Обычный 17 3 2 2 2 7" xfId="17510"/>
    <cellStyle name="Обычный 17 3 2 2 2 8" xfId="53040"/>
    <cellStyle name="Обычный 17 3 2 2 3" xfId="17511"/>
    <cellStyle name="Обычный 17 3 2 2 3 2" xfId="17512"/>
    <cellStyle name="Обычный 17 3 2 2 3 2 2" xfId="53041"/>
    <cellStyle name="Обычный 17 3 2 2 3 3" xfId="53042"/>
    <cellStyle name="Обычный 17 3 2 2 4" xfId="17513"/>
    <cellStyle name="Обычный 17 3 2 2 4 2" xfId="53043"/>
    <cellStyle name="Обычный 17 3 2 2 5" xfId="17514"/>
    <cellStyle name="Обычный 17 3 2 2 5 2" xfId="53044"/>
    <cellStyle name="Обычный 17 3 2 2 6" xfId="17515"/>
    <cellStyle name="Обычный 17 3 2 2 6 2" xfId="53045"/>
    <cellStyle name="Обычный 17 3 2 2 7" xfId="17516"/>
    <cellStyle name="Обычный 17 3 2 2 7 2" xfId="53046"/>
    <cellStyle name="Обычный 17 3 2 2 8" xfId="17517"/>
    <cellStyle name="Обычный 17 3 2 2 9" xfId="17518"/>
    <cellStyle name="Обычный 17 3 2 3" xfId="17519"/>
    <cellStyle name="Обычный 17 3 2 3 2" xfId="17520"/>
    <cellStyle name="Обычный 17 3 2 3 2 2" xfId="53047"/>
    <cellStyle name="Обычный 17 3 2 3 3" xfId="17521"/>
    <cellStyle name="Обычный 17 3 2 3 3 2" xfId="53048"/>
    <cellStyle name="Обычный 17 3 2 3 4" xfId="17522"/>
    <cellStyle name="Обычный 17 3 2 3 4 2" xfId="53049"/>
    <cellStyle name="Обычный 17 3 2 3 5" xfId="17523"/>
    <cellStyle name="Обычный 17 3 2 3 5 2" xfId="53050"/>
    <cellStyle name="Обычный 17 3 2 3 6" xfId="17524"/>
    <cellStyle name="Обычный 17 3 2 3 6 2" xfId="53051"/>
    <cellStyle name="Обычный 17 3 2 3 7" xfId="17525"/>
    <cellStyle name="Обычный 17 3 2 3 8" xfId="53052"/>
    <cellStyle name="Обычный 17 3 2 4" xfId="17526"/>
    <cellStyle name="Обычный 17 3 2 4 2" xfId="17527"/>
    <cellStyle name="Обычный 17 3 2 4 2 2" xfId="53053"/>
    <cellStyle name="Обычный 17 3 2 4 3" xfId="53054"/>
    <cellStyle name="Обычный 17 3 2 5" xfId="17528"/>
    <cellStyle name="Обычный 17 3 2 5 2" xfId="53055"/>
    <cellStyle name="Обычный 17 3 2 6" xfId="17529"/>
    <cellStyle name="Обычный 17 3 2 6 2" xfId="53056"/>
    <cellStyle name="Обычный 17 3 2 7" xfId="17530"/>
    <cellStyle name="Обычный 17 3 2 7 2" xfId="53057"/>
    <cellStyle name="Обычный 17 3 2 8" xfId="17531"/>
    <cellStyle name="Обычный 17 3 2 8 2" xfId="53058"/>
    <cellStyle name="Обычный 17 3 2 9" xfId="17532"/>
    <cellStyle name="Обычный 17 3 3" xfId="17533"/>
    <cellStyle name="Обычный 17 3 3 10" xfId="17534"/>
    <cellStyle name="Обычный 17 3 3 11" xfId="17535"/>
    <cellStyle name="Обычный 17 3 3 12" xfId="17536"/>
    <cellStyle name="Обычный 17 3 3 13" xfId="17537"/>
    <cellStyle name="Обычный 17 3 3 14" xfId="17538"/>
    <cellStyle name="Обычный 17 3 3 15" xfId="53059"/>
    <cellStyle name="Обычный 17 3 3 2" xfId="17539"/>
    <cellStyle name="Обычный 17 3 3 2 2" xfId="17540"/>
    <cellStyle name="Обычный 17 3 3 2 2 2" xfId="53060"/>
    <cellStyle name="Обычный 17 3 3 2 3" xfId="17541"/>
    <cellStyle name="Обычный 17 3 3 2 3 2" xfId="53061"/>
    <cellStyle name="Обычный 17 3 3 2 4" xfId="17542"/>
    <cellStyle name="Обычный 17 3 3 2 4 2" xfId="53062"/>
    <cellStyle name="Обычный 17 3 3 2 5" xfId="17543"/>
    <cellStyle name="Обычный 17 3 3 2 5 2" xfId="53063"/>
    <cellStyle name="Обычный 17 3 3 2 6" xfId="17544"/>
    <cellStyle name="Обычный 17 3 3 2 6 2" xfId="53064"/>
    <cellStyle name="Обычный 17 3 3 2 7" xfId="17545"/>
    <cellStyle name="Обычный 17 3 3 2 8" xfId="53065"/>
    <cellStyle name="Обычный 17 3 3 3" xfId="17546"/>
    <cellStyle name="Обычный 17 3 3 3 2" xfId="17547"/>
    <cellStyle name="Обычный 17 3 3 3 2 2" xfId="53066"/>
    <cellStyle name="Обычный 17 3 3 3 3" xfId="53067"/>
    <cellStyle name="Обычный 17 3 3 4" xfId="17548"/>
    <cellStyle name="Обычный 17 3 3 4 2" xfId="53068"/>
    <cellStyle name="Обычный 17 3 3 5" xfId="17549"/>
    <cellStyle name="Обычный 17 3 3 5 2" xfId="53069"/>
    <cellStyle name="Обычный 17 3 3 6" xfId="17550"/>
    <cellStyle name="Обычный 17 3 3 6 2" xfId="53070"/>
    <cellStyle name="Обычный 17 3 3 7" xfId="17551"/>
    <cellStyle name="Обычный 17 3 3 7 2" xfId="53071"/>
    <cellStyle name="Обычный 17 3 3 8" xfId="17552"/>
    <cellStyle name="Обычный 17 3 3 9" xfId="17553"/>
    <cellStyle name="Обычный 17 3 4" xfId="17554"/>
    <cellStyle name="Обычный 17 3 4 2" xfId="17555"/>
    <cellStyle name="Обычный 17 3 4 2 2" xfId="53072"/>
    <cellStyle name="Обычный 17 3 4 3" xfId="17556"/>
    <cellStyle name="Обычный 17 3 4 3 2" xfId="53073"/>
    <cellStyle name="Обычный 17 3 4 4" xfId="17557"/>
    <cellStyle name="Обычный 17 3 4 4 2" xfId="53074"/>
    <cellStyle name="Обычный 17 3 4 5" xfId="17558"/>
    <cellStyle name="Обычный 17 3 4 5 2" xfId="53075"/>
    <cellStyle name="Обычный 17 3 4 6" xfId="17559"/>
    <cellStyle name="Обычный 17 3 4 6 2" xfId="53076"/>
    <cellStyle name="Обычный 17 3 4 7" xfId="17560"/>
    <cellStyle name="Обычный 17 3 4 8" xfId="53077"/>
    <cellStyle name="Обычный 17 3 5" xfId="17561"/>
    <cellStyle name="Обычный 17 3 5 2" xfId="17562"/>
    <cellStyle name="Обычный 17 3 5 2 2" xfId="53078"/>
    <cellStyle name="Обычный 17 3 5 3" xfId="53079"/>
    <cellStyle name="Обычный 17 3 6" xfId="17563"/>
    <cellStyle name="Обычный 17 3 6 2" xfId="53080"/>
    <cellStyle name="Обычный 17 3 7" xfId="17564"/>
    <cellStyle name="Обычный 17 3 7 2" xfId="53081"/>
    <cellStyle name="Обычный 17 3 8" xfId="17565"/>
    <cellStyle name="Обычный 17 3 8 2" xfId="53082"/>
    <cellStyle name="Обычный 17 3 9" xfId="17566"/>
    <cellStyle name="Обычный 17 3 9 2" xfId="53083"/>
    <cellStyle name="Обычный 17 4" xfId="17567"/>
    <cellStyle name="Обычный 17 4 10" xfId="17568"/>
    <cellStyle name="Обычный 17 4 11" xfId="17569"/>
    <cellStyle name="Обычный 17 4 12" xfId="17570"/>
    <cellStyle name="Обычный 17 4 13" xfId="17571"/>
    <cellStyle name="Обычный 17 4 14" xfId="17572"/>
    <cellStyle name="Обычный 17 4 15" xfId="17573"/>
    <cellStyle name="Обычный 17 4 16" xfId="17574"/>
    <cellStyle name="Обычный 17 4 2" xfId="17575"/>
    <cellStyle name="Обычный 17 4 2 10" xfId="17576"/>
    <cellStyle name="Обычный 17 4 2 11" xfId="17577"/>
    <cellStyle name="Обычный 17 4 2 12" xfId="17578"/>
    <cellStyle name="Обычный 17 4 2 13" xfId="17579"/>
    <cellStyle name="Обычный 17 4 2 14" xfId="17580"/>
    <cellStyle name="Обычный 17 4 2 15" xfId="53084"/>
    <cellStyle name="Обычный 17 4 2 2" xfId="17581"/>
    <cellStyle name="Обычный 17 4 2 2 2" xfId="17582"/>
    <cellStyle name="Обычный 17 4 2 2 2 2" xfId="53085"/>
    <cellStyle name="Обычный 17 4 2 2 3" xfId="17583"/>
    <cellStyle name="Обычный 17 4 2 2 3 2" xfId="53086"/>
    <cellStyle name="Обычный 17 4 2 2 4" xfId="17584"/>
    <cellStyle name="Обычный 17 4 2 2 4 2" xfId="53087"/>
    <cellStyle name="Обычный 17 4 2 2 5" xfId="17585"/>
    <cellStyle name="Обычный 17 4 2 2 5 2" xfId="53088"/>
    <cellStyle name="Обычный 17 4 2 2 6" xfId="17586"/>
    <cellStyle name="Обычный 17 4 2 2 6 2" xfId="53089"/>
    <cellStyle name="Обычный 17 4 2 2 7" xfId="17587"/>
    <cellStyle name="Обычный 17 4 2 2 8" xfId="53090"/>
    <cellStyle name="Обычный 17 4 2 3" xfId="17588"/>
    <cellStyle name="Обычный 17 4 2 3 2" xfId="17589"/>
    <cellStyle name="Обычный 17 4 2 3 2 2" xfId="53091"/>
    <cellStyle name="Обычный 17 4 2 3 3" xfId="53092"/>
    <cellStyle name="Обычный 17 4 2 4" xfId="17590"/>
    <cellStyle name="Обычный 17 4 2 4 2" xfId="53093"/>
    <cellStyle name="Обычный 17 4 2 5" xfId="17591"/>
    <cellStyle name="Обычный 17 4 2 5 2" xfId="53094"/>
    <cellStyle name="Обычный 17 4 2 6" xfId="17592"/>
    <cellStyle name="Обычный 17 4 2 6 2" xfId="53095"/>
    <cellStyle name="Обычный 17 4 2 7" xfId="17593"/>
    <cellStyle name="Обычный 17 4 2 7 2" xfId="53096"/>
    <cellStyle name="Обычный 17 4 2 8" xfId="17594"/>
    <cellStyle name="Обычный 17 4 2 9" xfId="17595"/>
    <cellStyle name="Обычный 17 4 3" xfId="17596"/>
    <cellStyle name="Обычный 17 4 3 2" xfId="17597"/>
    <cellStyle name="Обычный 17 4 3 2 2" xfId="53097"/>
    <cellStyle name="Обычный 17 4 3 3" xfId="17598"/>
    <cellStyle name="Обычный 17 4 3 3 2" xfId="53098"/>
    <cellStyle name="Обычный 17 4 3 4" xfId="17599"/>
    <cellStyle name="Обычный 17 4 3 4 2" xfId="53099"/>
    <cellStyle name="Обычный 17 4 3 5" xfId="17600"/>
    <cellStyle name="Обычный 17 4 3 5 2" xfId="53100"/>
    <cellStyle name="Обычный 17 4 3 6" xfId="17601"/>
    <cellStyle name="Обычный 17 4 3 6 2" xfId="53101"/>
    <cellStyle name="Обычный 17 4 3 7" xfId="17602"/>
    <cellStyle name="Обычный 17 4 3 8" xfId="53102"/>
    <cellStyle name="Обычный 17 4 4" xfId="17603"/>
    <cellStyle name="Обычный 17 4 4 2" xfId="17604"/>
    <cellStyle name="Обычный 17 4 4 2 2" xfId="53103"/>
    <cellStyle name="Обычный 17 4 4 3" xfId="53104"/>
    <cellStyle name="Обычный 17 4 5" xfId="17605"/>
    <cellStyle name="Обычный 17 4 5 2" xfId="53105"/>
    <cellStyle name="Обычный 17 4 6" xfId="17606"/>
    <cellStyle name="Обычный 17 4 6 2" xfId="53106"/>
    <cellStyle name="Обычный 17 4 7" xfId="17607"/>
    <cellStyle name="Обычный 17 4 7 2" xfId="53107"/>
    <cellStyle name="Обычный 17 4 8" xfId="17608"/>
    <cellStyle name="Обычный 17 4 8 2" xfId="53108"/>
    <cellStyle name="Обычный 17 4 9" xfId="17609"/>
    <cellStyle name="Обычный 17 5" xfId="17610"/>
    <cellStyle name="Обычный 17 5 2" xfId="17611"/>
    <cellStyle name="Обычный 17 6" xfId="17612"/>
    <cellStyle name="Обычный 17 7" xfId="17613"/>
    <cellStyle name="Обычный 18" xfId="17614"/>
    <cellStyle name="Обычный 18 2" xfId="17615"/>
    <cellStyle name="Обычный 18 3" xfId="17616"/>
    <cellStyle name="Обычный 19" xfId="17617"/>
    <cellStyle name="Обычный 19 2" xfId="17618"/>
    <cellStyle name="Обычный 19 3" xfId="17619"/>
    <cellStyle name="Обычный 19 4" xfId="17620"/>
    <cellStyle name="Обычный 2" xfId="17621"/>
    <cellStyle name="Обычный 2 10" xfId="17622"/>
    <cellStyle name="Обычный 2 10 10" xfId="17623"/>
    <cellStyle name="Обычный 2 10 10 2" xfId="17624"/>
    <cellStyle name="Обычный 2 10 10 2 2" xfId="53109"/>
    <cellStyle name="Обычный 2 10 10 3" xfId="53110"/>
    <cellStyle name="Обычный 2 10 11" xfId="17625"/>
    <cellStyle name="Обычный 2 10 11 2" xfId="53111"/>
    <cellStyle name="Обычный 2 10 12" xfId="17626"/>
    <cellStyle name="Обычный 2 10 13" xfId="17627"/>
    <cellStyle name="Обычный 2 10 14" xfId="17628"/>
    <cellStyle name="Обычный 2 10 15" xfId="17629"/>
    <cellStyle name="Обычный 2 10 16" xfId="17630"/>
    <cellStyle name="Обычный 2 10 17" xfId="17631"/>
    <cellStyle name="Обычный 2 10 18" xfId="17632"/>
    <cellStyle name="Обычный 2 10 19" xfId="17633"/>
    <cellStyle name="Обычный 2 10 2" xfId="17634"/>
    <cellStyle name="Обычный 2 10 2 10" xfId="17635"/>
    <cellStyle name="Обычный 2 10 2 10 2" xfId="53112"/>
    <cellStyle name="Обычный 2 10 2 11" xfId="17636"/>
    <cellStyle name="Обычный 2 10 2 12" xfId="17637"/>
    <cellStyle name="Обычный 2 10 2 13" xfId="17638"/>
    <cellStyle name="Обычный 2 10 2 14" xfId="17639"/>
    <cellStyle name="Обычный 2 10 2 15" xfId="17640"/>
    <cellStyle name="Обычный 2 10 2 16" xfId="17641"/>
    <cellStyle name="Обычный 2 10 2 17" xfId="17642"/>
    <cellStyle name="Обычный 2 10 2 18" xfId="17643"/>
    <cellStyle name="Обычный 2 10 2 19" xfId="53113"/>
    <cellStyle name="Обычный 2 10 2 2" xfId="17644"/>
    <cellStyle name="Обычный 2 10 2 2 10" xfId="17645"/>
    <cellStyle name="Обычный 2 10 2 2 11" xfId="17646"/>
    <cellStyle name="Обычный 2 10 2 2 12" xfId="17647"/>
    <cellStyle name="Обычный 2 10 2 2 13" xfId="17648"/>
    <cellStyle name="Обычный 2 10 2 2 14" xfId="17649"/>
    <cellStyle name="Обычный 2 10 2 2 15" xfId="17650"/>
    <cellStyle name="Обычный 2 10 2 2 16" xfId="53114"/>
    <cellStyle name="Обычный 2 10 2 2 2" xfId="17651"/>
    <cellStyle name="Обычный 2 10 2 2 2 2" xfId="17652"/>
    <cellStyle name="Обычный 2 10 2 2 2 2 2" xfId="53115"/>
    <cellStyle name="Обычный 2 10 2 2 2 3" xfId="17653"/>
    <cellStyle name="Обычный 2 10 2 2 2 3 2" xfId="53116"/>
    <cellStyle name="Обычный 2 10 2 2 2 4" xfId="17654"/>
    <cellStyle name="Обычный 2 10 2 2 2 4 2" xfId="53117"/>
    <cellStyle name="Обычный 2 10 2 2 2 5" xfId="17655"/>
    <cellStyle name="Обычный 2 10 2 2 2 5 2" xfId="53118"/>
    <cellStyle name="Обычный 2 10 2 2 2 6" xfId="17656"/>
    <cellStyle name="Обычный 2 10 2 2 2 6 2" xfId="53119"/>
    <cellStyle name="Обычный 2 10 2 2 2 7" xfId="17657"/>
    <cellStyle name="Обычный 2 10 2 2 2 8" xfId="53120"/>
    <cellStyle name="Обычный 2 10 2 2 3" xfId="17658"/>
    <cellStyle name="Обычный 2 10 2 2 3 2" xfId="17659"/>
    <cellStyle name="Обычный 2 10 2 2 3 2 2" xfId="53121"/>
    <cellStyle name="Обычный 2 10 2 2 3 3" xfId="53122"/>
    <cellStyle name="Обычный 2 10 2 2 4" xfId="17660"/>
    <cellStyle name="Обычный 2 10 2 2 4 2" xfId="53123"/>
    <cellStyle name="Обычный 2 10 2 2 5" xfId="17661"/>
    <cellStyle name="Обычный 2 10 2 2 5 2" xfId="53124"/>
    <cellStyle name="Обычный 2 10 2 2 6" xfId="17662"/>
    <cellStyle name="Обычный 2 10 2 2 6 2" xfId="53125"/>
    <cellStyle name="Обычный 2 10 2 2 7" xfId="17663"/>
    <cellStyle name="Обычный 2 10 2 2 7 2" xfId="53126"/>
    <cellStyle name="Обычный 2 10 2 2 8" xfId="17664"/>
    <cellStyle name="Обычный 2 10 2 2 9" xfId="17665"/>
    <cellStyle name="Обычный 2 10 2 3" xfId="17666"/>
    <cellStyle name="Обычный 2 10 2 3 10" xfId="17667"/>
    <cellStyle name="Обычный 2 10 2 3 11" xfId="17668"/>
    <cellStyle name="Обычный 2 10 2 3 12" xfId="17669"/>
    <cellStyle name="Обычный 2 10 2 3 13" xfId="17670"/>
    <cellStyle name="Обычный 2 10 2 3 14" xfId="17671"/>
    <cellStyle name="Обычный 2 10 2 3 15" xfId="53127"/>
    <cellStyle name="Обычный 2 10 2 3 2" xfId="17672"/>
    <cellStyle name="Обычный 2 10 2 3 2 2" xfId="17673"/>
    <cellStyle name="Обычный 2 10 2 3 2 2 2" xfId="53128"/>
    <cellStyle name="Обычный 2 10 2 3 2 3" xfId="17674"/>
    <cellStyle name="Обычный 2 10 2 3 2 3 2" xfId="53129"/>
    <cellStyle name="Обычный 2 10 2 3 2 4" xfId="17675"/>
    <cellStyle name="Обычный 2 10 2 3 2 4 2" xfId="53130"/>
    <cellStyle name="Обычный 2 10 2 3 2 5" xfId="17676"/>
    <cellStyle name="Обычный 2 10 2 3 2 5 2" xfId="53131"/>
    <cellStyle name="Обычный 2 10 2 3 2 6" xfId="17677"/>
    <cellStyle name="Обычный 2 10 2 3 2 6 2" xfId="53132"/>
    <cellStyle name="Обычный 2 10 2 3 2 7" xfId="17678"/>
    <cellStyle name="Обычный 2 10 2 3 2 8" xfId="53133"/>
    <cellStyle name="Обычный 2 10 2 3 3" xfId="17679"/>
    <cellStyle name="Обычный 2 10 2 3 3 2" xfId="17680"/>
    <cellStyle name="Обычный 2 10 2 3 3 2 2" xfId="53134"/>
    <cellStyle name="Обычный 2 10 2 3 3 3" xfId="53135"/>
    <cellStyle name="Обычный 2 10 2 3 4" xfId="17681"/>
    <cellStyle name="Обычный 2 10 2 3 4 2" xfId="53136"/>
    <cellStyle name="Обычный 2 10 2 3 5" xfId="17682"/>
    <cellStyle name="Обычный 2 10 2 3 5 2" xfId="53137"/>
    <cellStyle name="Обычный 2 10 2 3 6" xfId="17683"/>
    <cellStyle name="Обычный 2 10 2 3 6 2" xfId="53138"/>
    <cellStyle name="Обычный 2 10 2 3 7" xfId="17684"/>
    <cellStyle name="Обычный 2 10 2 3 7 2" xfId="53139"/>
    <cellStyle name="Обычный 2 10 2 3 8" xfId="17685"/>
    <cellStyle name="Обычный 2 10 2 3 9" xfId="17686"/>
    <cellStyle name="Обычный 2 10 2 4" xfId="17687"/>
    <cellStyle name="Обычный 2 10 2 4 10" xfId="17688"/>
    <cellStyle name="Обычный 2 10 2 4 11" xfId="17689"/>
    <cellStyle name="Обычный 2 10 2 4 12" xfId="17690"/>
    <cellStyle name="Обычный 2 10 2 4 13" xfId="17691"/>
    <cellStyle name="Обычный 2 10 2 4 14" xfId="17692"/>
    <cellStyle name="Обычный 2 10 2 4 15" xfId="53140"/>
    <cellStyle name="Обычный 2 10 2 4 2" xfId="17693"/>
    <cellStyle name="Обычный 2 10 2 4 2 2" xfId="17694"/>
    <cellStyle name="Обычный 2 10 2 4 2 2 2" xfId="53141"/>
    <cellStyle name="Обычный 2 10 2 4 2 3" xfId="17695"/>
    <cellStyle name="Обычный 2 10 2 4 2 3 2" xfId="53142"/>
    <cellStyle name="Обычный 2 10 2 4 2 4" xfId="17696"/>
    <cellStyle name="Обычный 2 10 2 4 2 4 2" xfId="53143"/>
    <cellStyle name="Обычный 2 10 2 4 2 5" xfId="17697"/>
    <cellStyle name="Обычный 2 10 2 4 2 5 2" xfId="53144"/>
    <cellStyle name="Обычный 2 10 2 4 2 6" xfId="17698"/>
    <cellStyle name="Обычный 2 10 2 4 2 6 2" xfId="53145"/>
    <cellStyle name="Обычный 2 10 2 4 2 7" xfId="17699"/>
    <cellStyle name="Обычный 2 10 2 4 2 8" xfId="53146"/>
    <cellStyle name="Обычный 2 10 2 4 3" xfId="17700"/>
    <cellStyle name="Обычный 2 10 2 4 3 2" xfId="17701"/>
    <cellStyle name="Обычный 2 10 2 4 3 2 2" xfId="53147"/>
    <cellStyle name="Обычный 2 10 2 4 3 3" xfId="53148"/>
    <cellStyle name="Обычный 2 10 2 4 4" xfId="17702"/>
    <cellStyle name="Обычный 2 10 2 4 4 2" xfId="53149"/>
    <cellStyle name="Обычный 2 10 2 4 5" xfId="17703"/>
    <cellStyle name="Обычный 2 10 2 4 5 2" xfId="53150"/>
    <cellStyle name="Обычный 2 10 2 4 6" xfId="17704"/>
    <cellStyle name="Обычный 2 10 2 4 6 2" xfId="53151"/>
    <cellStyle name="Обычный 2 10 2 4 7" xfId="17705"/>
    <cellStyle name="Обычный 2 10 2 4 7 2" xfId="53152"/>
    <cellStyle name="Обычный 2 10 2 4 8" xfId="17706"/>
    <cellStyle name="Обычный 2 10 2 4 9" xfId="17707"/>
    <cellStyle name="Обычный 2 10 2 5" xfId="17708"/>
    <cellStyle name="Обычный 2 10 2 5 2" xfId="17709"/>
    <cellStyle name="Обычный 2 10 2 5 2 2" xfId="53153"/>
    <cellStyle name="Обычный 2 10 2 5 3" xfId="17710"/>
    <cellStyle name="Обычный 2 10 2 5 3 2" xfId="53154"/>
    <cellStyle name="Обычный 2 10 2 5 4" xfId="17711"/>
    <cellStyle name="Обычный 2 10 2 5 4 2" xfId="53155"/>
    <cellStyle name="Обычный 2 10 2 5 5" xfId="17712"/>
    <cellStyle name="Обычный 2 10 2 5 5 2" xfId="53156"/>
    <cellStyle name="Обычный 2 10 2 5 6" xfId="17713"/>
    <cellStyle name="Обычный 2 10 2 5 6 2" xfId="53157"/>
    <cellStyle name="Обычный 2 10 2 5 7" xfId="17714"/>
    <cellStyle name="Обычный 2 10 2 5 8" xfId="53158"/>
    <cellStyle name="Обычный 2 10 2 6" xfId="17715"/>
    <cellStyle name="Обычный 2 10 2 6 2" xfId="17716"/>
    <cellStyle name="Обычный 2 10 2 6 2 2" xfId="53159"/>
    <cellStyle name="Обычный 2 10 2 6 3" xfId="53160"/>
    <cellStyle name="Обычный 2 10 2 7" xfId="17717"/>
    <cellStyle name="Обычный 2 10 2 7 2" xfId="53161"/>
    <cellStyle name="Обычный 2 10 2 8" xfId="17718"/>
    <cellStyle name="Обычный 2 10 2 8 2" xfId="53162"/>
    <cellStyle name="Обычный 2 10 2 9" xfId="17719"/>
    <cellStyle name="Обычный 2 10 2 9 2" xfId="53163"/>
    <cellStyle name="Обычный 2 10 20" xfId="17720"/>
    <cellStyle name="Обычный 2 10 21" xfId="17721"/>
    <cellStyle name="Обычный 2 10 22" xfId="17722"/>
    <cellStyle name="Обычный 2 10 23" xfId="53164"/>
    <cellStyle name="Обычный 2 10 3" xfId="17723"/>
    <cellStyle name="Обычный 2 10 3 10" xfId="17724"/>
    <cellStyle name="Обычный 2 10 3 11" xfId="17725"/>
    <cellStyle name="Обычный 2 10 3 12" xfId="17726"/>
    <cellStyle name="Обычный 2 10 3 13" xfId="17727"/>
    <cellStyle name="Обычный 2 10 3 14" xfId="17728"/>
    <cellStyle name="Обычный 2 10 3 15" xfId="17729"/>
    <cellStyle name="Обычный 2 10 3 16" xfId="17730"/>
    <cellStyle name="Обычный 2 10 3 17" xfId="17731"/>
    <cellStyle name="Обычный 2 10 3 18" xfId="53165"/>
    <cellStyle name="Обычный 2 10 3 2" xfId="17732"/>
    <cellStyle name="Обычный 2 10 3 2 10" xfId="17733"/>
    <cellStyle name="Обычный 2 10 3 2 11" xfId="17734"/>
    <cellStyle name="Обычный 2 10 3 2 12" xfId="17735"/>
    <cellStyle name="Обычный 2 10 3 2 13" xfId="17736"/>
    <cellStyle name="Обычный 2 10 3 2 14" xfId="17737"/>
    <cellStyle name="Обычный 2 10 3 2 15" xfId="17738"/>
    <cellStyle name="Обычный 2 10 3 2 16" xfId="53166"/>
    <cellStyle name="Обычный 2 10 3 2 2" xfId="17739"/>
    <cellStyle name="Обычный 2 10 3 2 2 2" xfId="17740"/>
    <cellStyle name="Обычный 2 10 3 2 2 2 2" xfId="53167"/>
    <cellStyle name="Обычный 2 10 3 2 2 3" xfId="17741"/>
    <cellStyle name="Обычный 2 10 3 2 2 3 2" xfId="53168"/>
    <cellStyle name="Обычный 2 10 3 2 2 4" xfId="17742"/>
    <cellStyle name="Обычный 2 10 3 2 2 4 2" xfId="53169"/>
    <cellStyle name="Обычный 2 10 3 2 2 5" xfId="17743"/>
    <cellStyle name="Обычный 2 10 3 2 2 5 2" xfId="53170"/>
    <cellStyle name="Обычный 2 10 3 2 2 6" xfId="17744"/>
    <cellStyle name="Обычный 2 10 3 2 2 6 2" xfId="53171"/>
    <cellStyle name="Обычный 2 10 3 2 2 7" xfId="17745"/>
    <cellStyle name="Обычный 2 10 3 2 2 8" xfId="53172"/>
    <cellStyle name="Обычный 2 10 3 2 3" xfId="17746"/>
    <cellStyle name="Обычный 2 10 3 2 3 2" xfId="17747"/>
    <cellStyle name="Обычный 2 10 3 2 3 2 2" xfId="53173"/>
    <cellStyle name="Обычный 2 10 3 2 3 3" xfId="53174"/>
    <cellStyle name="Обычный 2 10 3 2 4" xfId="17748"/>
    <cellStyle name="Обычный 2 10 3 2 4 2" xfId="53175"/>
    <cellStyle name="Обычный 2 10 3 2 5" xfId="17749"/>
    <cellStyle name="Обычный 2 10 3 2 5 2" xfId="53176"/>
    <cellStyle name="Обычный 2 10 3 2 6" xfId="17750"/>
    <cellStyle name="Обычный 2 10 3 2 6 2" xfId="53177"/>
    <cellStyle name="Обычный 2 10 3 2 7" xfId="17751"/>
    <cellStyle name="Обычный 2 10 3 2 7 2" xfId="53178"/>
    <cellStyle name="Обычный 2 10 3 2 8" xfId="17752"/>
    <cellStyle name="Обычный 2 10 3 2 9" xfId="17753"/>
    <cellStyle name="Обычный 2 10 3 3" xfId="17754"/>
    <cellStyle name="Обычный 2 10 3 3 10" xfId="17755"/>
    <cellStyle name="Обычный 2 10 3 3 11" xfId="17756"/>
    <cellStyle name="Обычный 2 10 3 3 12" xfId="17757"/>
    <cellStyle name="Обычный 2 10 3 3 13" xfId="17758"/>
    <cellStyle name="Обычный 2 10 3 3 14" xfId="17759"/>
    <cellStyle name="Обычный 2 10 3 3 15" xfId="53179"/>
    <cellStyle name="Обычный 2 10 3 3 2" xfId="17760"/>
    <cellStyle name="Обычный 2 10 3 3 2 2" xfId="17761"/>
    <cellStyle name="Обычный 2 10 3 3 2 2 2" xfId="53180"/>
    <cellStyle name="Обычный 2 10 3 3 2 3" xfId="17762"/>
    <cellStyle name="Обычный 2 10 3 3 2 3 2" xfId="53181"/>
    <cellStyle name="Обычный 2 10 3 3 2 4" xfId="17763"/>
    <cellStyle name="Обычный 2 10 3 3 2 4 2" xfId="53182"/>
    <cellStyle name="Обычный 2 10 3 3 2 5" xfId="17764"/>
    <cellStyle name="Обычный 2 10 3 3 2 5 2" xfId="53183"/>
    <cellStyle name="Обычный 2 10 3 3 2 6" xfId="17765"/>
    <cellStyle name="Обычный 2 10 3 3 2 6 2" xfId="53184"/>
    <cellStyle name="Обычный 2 10 3 3 2 7" xfId="17766"/>
    <cellStyle name="Обычный 2 10 3 3 2 8" xfId="53185"/>
    <cellStyle name="Обычный 2 10 3 3 3" xfId="17767"/>
    <cellStyle name="Обычный 2 10 3 3 3 2" xfId="17768"/>
    <cellStyle name="Обычный 2 10 3 3 3 2 2" xfId="53186"/>
    <cellStyle name="Обычный 2 10 3 3 3 3" xfId="53187"/>
    <cellStyle name="Обычный 2 10 3 3 4" xfId="17769"/>
    <cellStyle name="Обычный 2 10 3 3 4 2" xfId="53188"/>
    <cellStyle name="Обычный 2 10 3 3 5" xfId="17770"/>
    <cellStyle name="Обычный 2 10 3 3 5 2" xfId="53189"/>
    <cellStyle name="Обычный 2 10 3 3 6" xfId="17771"/>
    <cellStyle name="Обычный 2 10 3 3 6 2" xfId="53190"/>
    <cellStyle name="Обычный 2 10 3 3 7" xfId="17772"/>
    <cellStyle name="Обычный 2 10 3 3 7 2" xfId="53191"/>
    <cellStyle name="Обычный 2 10 3 3 8" xfId="17773"/>
    <cellStyle name="Обычный 2 10 3 3 9" xfId="17774"/>
    <cellStyle name="Обычный 2 10 3 4" xfId="17775"/>
    <cellStyle name="Обычный 2 10 3 4 2" xfId="17776"/>
    <cellStyle name="Обычный 2 10 3 4 2 2" xfId="53192"/>
    <cellStyle name="Обычный 2 10 3 4 3" xfId="17777"/>
    <cellStyle name="Обычный 2 10 3 4 3 2" xfId="53193"/>
    <cellStyle name="Обычный 2 10 3 4 4" xfId="17778"/>
    <cellStyle name="Обычный 2 10 3 4 4 2" xfId="53194"/>
    <cellStyle name="Обычный 2 10 3 4 5" xfId="17779"/>
    <cellStyle name="Обычный 2 10 3 4 5 2" xfId="53195"/>
    <cellStyle name="Обычный 2 10 3 4 6" xfId="17780"/>
    <cellStyle name="Обычный 2 10 3 4 6 2" xfId="53196"/>
    <cellStyle name="Обычный 2 10 3 4 7" xfId="17781"/>
    <cellStyle name="Обычный 2 10 3 4 8" xfId="53197"/>
    <cellStyle name="Обычный 2 10 3 5" xfId="17782"/>
    <cellStyle name="Обычный 2 10 3 5 2" xfId="17783"/>
    <cellStyle name="Обычный 2 10 3 5 2 2" xfId="53198"/>
    <cellStyle name="Обычный 2 10 3 5 3" xfId="53199"/>
    <cellStyle name="Обычный 2 10 3 6" xfId="17784"/>
    <cellStyle name="Обычный 2 10 3 6 2" xfId="53200"/>
    <cellStyle name="Обычный 2 10 3 7" xfId="17785"/>
    <cellStyle name="Обычный 2 10 3 7 2" xfId="53201"/>
    <cellStyle name="Обычный 2 10 3 8" xfId="17786"/>
    <cellStyle name="Обычный 2 10 3 8 2" xfId="53202"/>
    <cellStyle name="Обычный 2 10 3 9" xfId="17787"/>
    <cellStyle name="Обычный 2 10 3 9 2" xfId="53203"/>
    <cellStyle name="Обычный 2 10 4" xfId="17788"/>
    <cellStyle name="Обычный 2 10 4 10" xfId="17789"/>
    <cellStyle name="Обычный 2 10 4 10 2" xfId="53204"/>
    <cellStyle name="Обычный 2 10 4 11" xfId="17790"/>
    <cellStyle name="Обычный 2 10 4 12" xfId="17791"/>
    <cellStyle name="Обычный 2 10 4 13" xfId="17792"/>
    <cellStyle name="Обычный 2 10 4 14" xfId="17793"/>
    <cellStyle name="Обычный 2 10 4 15" xfId="17794"/>
    <cellStyle name="Обычный 2 10 4 16" xfId="17795"/>
    <cellStyle name="Обычный 2 10 4 17" xfId="17796"/>
    <cellStyle name="Обычный 2 10 4 18" xfId="17797"/>
    <cellStyle name="Обычный 2 10 4 19" xfId="53205"/>
    <cellStyle name="Обычный 2 10 4 2" xfId="17798"/>
    <cellStyle name="Обычный 2 10 4 3" xfId="17799"/>
    <cellStyle name="Обычный 2 10 4 3 10" xfId="17800"/>
    <cellStyle name="Обычный 2 10 4 3 11" xfId="17801"/>
    <cellStyle name="Обычный 2 10 4 3 12" xfId="17802"/>
    <cellStyle name="Обычный 2 10 4 3 13" xfId="17803"/>
    <cellStyle name="Обычный 2 10 4 3 14" xfId="17804"/>
    <cellStyle name="Обычный 2 10 4 3 15" xfId="53206"/>
    <cellStyle name="Обычный 2 10 4 3 2" xfId="17805"/>
    <cellStyle name="Обычный 2 10 4 3 2 2" xfId="17806"/>
    <cellStyle name="Обычный 2 10 4 3 2 2 2" xfId="53207"/>
    <cellStyle name="Обычный 2 10 4 3 2 3" xfId="17807"/>
    <cellStyle name="Обычный 2 10 4 3 2 3 2" xfId="53208"/>
    <cellStyle name="Обычный 2 10 4 3 2 4" xfId="17808"/>
    <cellStyle name="Обычный 2 10 4 3 2 4 2" xfId="53209"/>
    <cellStyle name="Обычный 2 10 4 3 2 5" xfId="17809"/>
    <cellStyle name="Обычный 2 10 4 3 2 5 2" xfId="53210"/>
    <cellStyle name="Обычный 2 10 4 3 2 6" xfId="17810"/>
    <cellStyle name="Обычный 2 10 4 3 2 6 2" xfId="53211"/>
    <cellStyle name="Обычный 2 10 4 3 2 7" xfId="17811"/>
    <cellStyle name="Обычный 2 10 4 3 2 8" xfId="53212"/>
    <cellStyle name="Обычный 2 10 4 3 3" xfId="17812"/>
    <cellStyle name="Обычный 2 10 4 3 3 2" xfId="17813"/>
    <cellStyle name="Обычный 2 10 4 3 3 2 2" xfId="53213"/>
    <cellStyle name="Обычный 2 10 4 3 3 3" xfId="53214"/>
    <cellStyle name="Обычный 2 10 4 3 4" xfId="17814"/>
    <cellStyle name="Обычный 2 10 4 3 4 2" xfId="53215"/>
    <cellStyle name="Обычный 2 10 4 3 5" xfId="17815"/>
    <cellStyle name="Обычный 2 10 4 3 5 2" xfId="53216"/>
    <cellStyle name="Обычный 2 10 4 3 6" xfId="17816"/>
    <cellStyle name="Обычный 2 10 4 3 6 2" xfId="53217"/>
    <cellStyle name="Обычный 2 10 4 3 7" xfId="17817"/>
    <cellStyle name="Обычный 2 10 4 3 7 2" xfId="53218"/>
    <cellStyle name="Обычный 2 10 4 3 8" xfId="17818"/>
    <cellStyle name="Обычный 2 10 4 3 9" xfId="17819"/>
    <cellStyle name="Обычный 2 10 4 4" xfId="17820"/>
    <cellStyle name="Обычный 2 10 4 4 10" xfId="17821"/>
    <cellStyle name="Обычный 2 10 4 4 11" xfId="17822"/>
    <cellStyle name="Обычный 2 10 4 4 12" xfId="17823"/>
    <cellStyle name="Обычный 2 10 4 4 13" xfId="17824"/>
    <cellStyle name="Обычный 2 10 4 4 14" xfId="17825"/>
    <cellStyle name="Обычный 2 10 4 4 15" xfId="53219"/>
    <cellStyle name="Обычный 2 10 4 4 2" xfId="17826"/>
    <cellStyle name="Обычный 2 10 4 4 2 2" xfId="17827"/>
    <cellStyle name="Обычный 2 10 4 4 2 2 2" xfId="53220"/>
    <cellStyle name="Обычный 2 10 4 4 2 3" xfId="17828"/>
    <cellStyle name="Обычный 2 10 4 4 2 3 2" xfId="53221"/>
    <cellStyle name="Обычный 2 10 4 4 2 4" xfId="17829"/>
    <cellStyle name="Обычный 2 10 4 4 2 4 2" xfId="53222"/>
    <cellStyle name="Обычный 2 10 4 4 2 5" xfId="17830"/>
    <cellStyle name="Обычный 2 10 4 4 2 5 2" xfId="53223"/>
    <cellStyle name="Обычный 2 10 4 4 2 6" xfId="17831"/>
    <cellStyle name="Обычный 2 10 4 4 2 6 2" xfId="53224"/>
    <cellStyle name="Обычный 2 10 4 4 2 7" xfId="17832"/>
    <cellStyle name="Обычный 2 10 4 4 2 8" xfId="53225"/>
    <cellStyle name="Обычный 2 10 4 4 3" xfId="17833"/>
    <cellStyle name="Обычный 2 10 4 4 3 2" xfId="17834"/>
    <cellStyle name="Обычный 2 10 4 4 3 2 2" xfId="53226"/>
    <cellStyle name="Обычный 2 10 4 4 3 3" xfId="53227"/>
    <cellStyle name="Обычный 2 10 4 4 4" xfId="17835"/>
    <cellStyle name="Обычный 2 10 4 4 4 2" xfId="53228"/>
    <cellStyle name="Обычный 2 10 4 4 5" xfId="17836"/>
    <cellStyle name="Обычный 2 10 4 4 5 2" xfId="53229"/>
    <cellStyle name="Обычный 2 10 4 4 6" xfId="17837"/>
    <cellStyle name="Обычный 2 10 4 4 6 2" xfId="53230"/>
    <cellStyle name="Обычный 2 10 4 4 7" xfId="17838"/>
    <cellStyle name="Обычный 2 10 4 4 7 2" xfId="53231"/>
    <cellStyle name="Обычный 2 10 4 4 8" xfId="17839"/>
    <cellStyle name="Обычный 2 10 4 4 9" xfId="17840"/>
    <cellStyle name="Обычный 2 10 4 5" xfId="17841"/>
    <cellStyle name="Обычный 2 10 4 5 2" xfId="17842"/>
    <cellStyle name="Обычный 2 10 4 5 2 2" xfId="53232"/>
    <cellStyle name="Обычный 2 10 4 5 3" xfId="17843"/>
    <cellStyle name="Обычный 2 10 4 5 3 2" xfId="53233"/>
    <cellStyle name="Обычный 2 10 4 5 4" xfId="17844"/>
    <cellStyle name="Обычный 2 10 4 5 4 2" xfId="53234"/>
    <cellStyle name="Обычный 2 10 4 5 5" xfId="17845"/>
    <cellStyle name="Обычный 2 10 4 5 5 2" xfId="53235"/>
    <cellStyle name="Обычный 2 10 4 5 6" xfId="17846"/>
    <cellStyle name="Обычный 2 10 4 5 6 2" xfId="53236"/>
    <cellStyle name="Обычный 2 10 4 5 7" xfId="17847"/>
    <cellStyle name="Обычный 2 10 4 5 8" xfId="53237"/>
    <cellStyle name="Обычный 2 10 4 6" xfId="17848"/>
    <cellStyle name="Обычный 2 10 4 6 2" xfId="17849"/>
    <cellStyle name="Обычный 2 10 4 6 2 2" xfId="53238"/>
    <cellStyle name="Обычный 2 10 4 6 3" xfId="53239"/>
    <cellStyle name="Обычный 2 10 4 7" xfId="17850"/>
    <cellStyle name="Обычный 2 10 4 7 2" xfId="53240"/>
    <cellStyle name="Обычный 2 10 4 8" xfId="17851"/>
    <cellStyle name="Обычный 2 10 4 8 2" xfId="53241"/>
    <cellStyle name="Обычный 2 10 4 9" xfId="17852"/>
    <cellStyle name="Обычный 2 10 4 9 2" xfId="53242"/>
    <cellStyle name="Обычный 2 10 5" xfId="17853"/>
    <cellStyle name="Обычный 2 10 6" xfId="17854"/>
    <cellStyle name="Обычный 2 10 6 10" xfId="17855"/>
    <cellStyle name="Обычный 2 10 6 11" xfId="17856"/>
    <cellStyle name="Обычный 2 10 6 12" xfId="17857"/>
    <cellStyle name="Обычный 2 10 6 13" xfId="17858"/>
    <cellStyle name="Обычный 2 10 6 14" xfId="17859"/>
    <cellStyle name="Обычный 2 10 6 15" xfId="17860"/>
    <cellStyle name="Обычный 2 10 6 16" xfId="53243"/>
    <cellStyle name="Обычный 2 10 6 2" xfId="17861"/>
    <cellStyle name="Обычный 2 10 6 2 2" xfId="17862"/>
    <cellStyle name="Обычный 2 10 6 2 2 2" xfId="53244"/>
    <cellStyle name="Обычный 2 10 6 2 3" xfId="17863"/>
    <cellStyle name="Обычный 2 10 6 2 3 2" xfId="53245"/>
    <cellStyle name="Обычный 2 10 6 2 4" xfId="17864"/>
    <cellStyle name="Обычный 2 10 6 2 4 2" xfId="53246"/>
    <cellStyle name="Обычный 2 10 6 2 5" xfId="17865"/>
    <cellStyle name="Обычный 2 10 6 2 5 2" xfId="53247"/>
    <cellStyle name="Обычный 2 10 6 2 6" xfId="17866"/>
    <cellStyle name="Обычный 2 10 6 2 6 2" xfId="53248"/>
    <cellStyle name="Обычный 2 10 6 2 7" xfId="17867"/>
    <cellStyle name="Обычный 2 10 6 2 8" xfId="53249"/>
    <cellStyle name="Обычный 2 10 6 3" xfId="17868"/>
    <cellStyle name="Обычный 2 10 6 3 2" xfId="17869"/>
    <cellStyle name="Обычный 2 10 6 3 2 2" xfId="53250"/>
    <cellStyle name="Обычный 2 10 6 3 3" xfId="53251"/>
    <cellStyle name="Обычный 2 10 6 4" xfId="17870"/>
    <cellStyle name="Обычный 2 10 6 4 2" xfId="53252"/>
    <cellStyle name="Обычный 2 10 6 5" xfId="17871"/>
    <cellStyle name="Обычный 2 10 6 5 2" xfId="53253"/>
    <cellStyle name="Обычный 2 10 6 6" xfId="17872"/>
    <cellStyle name="Обычный 2 10 6 6 2" xfId="53254"/>
    <cellStyle name="Обычный 2 10 6 7" xfId="17873"/>
    <cellStyle name="Обычный 2 10 6 7 2" xfId="53255"/>
    <cellStyle name="Обычный 2 10 6 8" xfId="17874"/>
    <cellStyle name="Обычный 2 10 6 9" xfId="17875"/>
    <cellStyle name="Обычный 2 10 7" xfId="17876"/>
    <cellStyle name="Обычный 2 10 7 10" xfId="17877"/>
    <cellStyle name="Обычный 2 10 7 11" xfId="17878"/>
    <cellStyle name="Обычный 2 10 7 12" xfId="17879"/>
    <cellStyle name="Обычный 2 10 7 13" xfId="17880"/>
    <cellStyle name="Обычный 2 10 7 14" xfId="17881"/>
    <cellStyle name="Обычный 2 10 7 15" xfId="53256"/>
    <cellStyle name="Обычный 2 10 7 2" xfId="17882"/>
    <cellStyle name="Обычный 2 10 7 2 2" xfId="17883"/>
    <cellStyle name="Обычный 2 10 7 2 2 2" xfId="53257"/>
    <cellStyle name="Обычный 2 10 7 2 3" xfId="17884"/>
    <cellStyle name="Обычный 2 10 7 2 3 2" xfId="53258"/>
    <cellStyle name="Обычный 2 10 7 2 4" xfId="17885"/>
    <cellStyle name="Обычный 2 10 7 2 4 2" xfId="53259"/>
    <cellStyle name="Обычный 2 10 7 2 5" xfId="17886"/>
    <cellStyle name="Обычный 2 10 7 2 5 2" xfId="53260"/>
    <cellStyle name="Обычный 2 10 7 2 6" xfId="17887"/>
    <cellStyle name="Обычный 2 10 7 2 6 2" xfId="53261"/>
    <cellStyle name="Обычный 2 10 7 2 7" xfId="17888"/>
    <cellStyle name="Обычный 2 10 7 2 8" xfId="53262"/>
    <cellStyle name="Обычный 2 10 7 3" xfId="17889"/>
    <cellStyle name="Обычный 2 10 7 3 2" xfId="17890"/>
    <cellStyle name="Обычный 2 10 7 3 2 2" xfId="53263"/>
    <cellStyle name="Обычный 2 10 7 3 3" xfId="53264"/>
    <cellStyle name="Обычный 2 10 7 4" xfId="17891"/>
    <cellStyle name="Обычный 2 10 7 4 2" xfId="53265"/>
    <cellStyle name="Обычный 2 10 7 5" xfId="17892"/>
    <cellStyle name="Обычный 2 10 7 5 2" xfId="53266"/>
    <cellStyle name="Обычный 2 10 7 6" xfId="17893"/>
    <cellStyle name="Обычный 2 10 7 6 2" xfId="53267"/>
    <cellStyle name="Обычный 2 10 7 7" xfId="17894"/>
    <cellStyle name="Обычный 2 10 7 7 2" xfId="53268"/>
    <cellStyle name="Обычный 2 10 7 8" xfId="17895"/>
    <cellStyle name="Обычный 2 10 7 9" xfId="17896"/>
    <cellStyle name="Обычный 2 10 8" xfId="17897"/>
    <cellStyle name="Обычный 2 10 8 10" xfId="17898"/>
    <cellStyle name="Обычный 2 10 8 11" xfId="17899"/>
    <cellStyle name="Обычный 2 10 8 12" xfId="17900"/>
    <cellStyle name="Обычный 2 10 8 13" xfId="17901"/>
    <cellStyle name="Обычный 2 10 8 14" xfId="17902"/>
    <cellStyle name="Обычный 2 10 8 15" xfId="53269"/>
    <cellStyle name="Обычный 2 10 8 2" xfId="17903"/>
    <cellStyle name="Обычный 2 10 8 2 2" xfId="17904"/>
    <cellStyle name="Обычный 2 10 8 2 2 2" xfId="53270"/>
    <cellStyle name="Обычный 2 10 8 2 3" xfId="17905"/>
    <cellStyle name="Обычный 2 10 8 2 3 2" xfId="53271"/>
    <cellStyle name="Обычный 2 10 8 2 4" xfId="17906"/>
    <cellStyle name="Обычный 2 10 8 2 4 2" xfId="53272"/>
    <cellStyle name="Обычный 2 10 8 2 5" xfId="17907"/>
    <cellStyle name="Обычный 2 10 8 2 5 2" xfId="53273"/>
    <cellStyle name="Обычный 2 10 8 2 6" xfId="17908"/>
    <cellStyle name="Обычный 2 10 8 2 6 2" xfId="53274"/>
    <cellStyle name="Обычный 2 10 8 2 7" xfId="17909"/>
    <cellStyle name="Обычный 2 10 8 2 8" xfId="53275"/>
    <cellStyle name="Обычный 2 10 8 3" xfId="17910"/>
    <cellStyle name="Обычный 2 10 8 3 2" xfId="17911"/>
    <cellStyle name="Обычный 2 10 8 3 2 2" xfId="53276"/>
    <cellStyle name="Обычный 2 10 8 3 3" xfId="53277"/>
    <cellStyle name="Обычный 2 10 8 4" xfId="17912"/>
    <cellStyle name="Обычный 2 10 8 4 2" xfId="53278"/>
    <cellStyle name="Обычный 2 10 8 5" xfId="17913"/>
    <cellStyle name="Обычный 2 10 8 5 2" xfId="53279"/>
    <cellStyle name="Обычный 2 10 8 6" xfId="17914"/>
    <cellStyle name="Обычный 2 10 8 6 2" xfId="53280"/>
    <cellStyle name="Обычный 2 10 8 7" xfId="17915"/>
    <cellStyle name="Обычный 2 10 8 7 2" xfId="53281"/>
    <cellStyle name="Обычный 2 10 8 8" xfId="17916"/>
    <cellStyle name="Обычный 2 10 8 9" xfId="17917"/>
    <cellStyle name="Обычный 2 10 9" xfId="17918"/>
    <cellStyle name="Обычный 2 10 9 2" xfId="17919"/>
    <cellStyle name="Обычный 2 10 9 2 2" xfId="53282"/>
    <cellStyle name="Обычный 2 10 9 3" xfId="17920"/>
    <cellStyle name="Обычный 2 10 9 3 2" xfId="53283"/>
    <cellStyle name="Обычный 2 10 9 4" xfId="17921"/>
    <cellStyle name="Обычный 2 10 9 4 2" xfId="53284"/>
    <cellStyle name="Обычный 2 10 9 5" xfId="17922"/>
    <cellStyle name="Обычный 2 10 9 5 2" xfId="53285"/>
    <cellStyle name="Обычный 2 10 9 6" xfId="17923"/>
    <cellStyle name="Обычный 2 10 9 6 2" xfId="53286"/>
    <cellStyle name="Обычный 2 10 9 7" xfId="17924"/>
    <cellStyle name="Обычный 2 10 9 8" xfId="53287"/>
    <cellStyle name="Обычный 2 11" xfId="17925"/>
    <cellStyle name="Обычный 2 11 10" xfId="17926"/>
    <cellStyle name="Обычный 2 11 10 2" xfId="53288"/>
    <cellStyle name="Обычный 2 11 11" xfId="17927"/>
    <cellStyle name="Обычный 2 11 11 2" xfId="53289"/>
    <cellStyle name="Обычный 2 11 12" xfId="17928"/>
    <cellStyle name="Обычный 2 11 12 2" xfId="53290"/>
    <cellStyle name="Обычный 2 11 13" xfId="17929"/>
    <cellStyle name="Обычный 2 11 13 2" xfId="53291"/>
    <cellStyle name="Обычный 2 11 14" xfId="17930"/>
    <cellStyle name="Обычный 2 11 14 2" xfId="53292"/>
    <cellStyle name="Обычный 2 11 15" xfId="17931"/>
    <cellStyle name="Обычный 2 11 16" xfId="17932"/>
    <cellStyle name="Обычный 2 11 17" xfId="17933"/>
    <cellStyle name="Обычный 2 11 18" xfId="17934"/>
    <cellStyle name="Обычный 2 11 19" xfId="17935"/>
    <cellStyle name="Обычный 2 11 2" xfId="17936"/>
    <cellStyle name="Обычный 2 11 2 10" xfId="17937"/>
    <cellStyle name="Обычный 2 11 2 10 2" xfId="53293"/>
    <cellStyle name="Обычный 2 11 2 11" xfId="17938"/>
    <cellStyle name="Обычный 2 11 2 11 2" xfId="53294"/>
    <cellStyle name="Обычный 2 11 2 12" xfId="17939"/>
    <cellStyle name="Обычный 2 11 2 12 2" xfId="53295"/>
    <cellStyle name="Обычный 2 11 2 13" xfId="17940"/>
    <cellStyle name="Обычный 2 11 2 14" xfId="17941"/>
    <cellStyle name="Обычный 2 11 2 15" xfId="17942"/>
    <cellStyle name="Обычный 2 11 2 16" xfId="17943"/>
    <cellStyle name="Обычный 2 11 2 17" xfId="17944"/>
    <cellStyle name="Обычный 2 11 2 18" xfId="17945"/>
    <cellStyle name="Обычный 2 11 2 19" xfId="17946"/>
    <cellStyle name="Обычный 2 11 2 2" xfId="17947"/>
    <cellStyle name="Обычный 2 11 2 2 10" xfId="17948"/>
    <cellStyle name="Обычный 2 11 2 2 11" xfId="17949"/>
    <cellStyle name="Обычный 2 11 2 2 12" xfId="17950"/>
    <cellStyle name="Обычный 2 11 2 2 13" xfId="17951"/>
    <cellStyle name="Обычный 2 11 2 2 14" xfId="17952"/>
    <cellStyle name="Обычный 2 11 2 2 15" xfId="17953"/>
    <cellStyle name="Обычный 2 11 2 2 16" xfId="53296"/>
    <cellStyle name="Обычный 2 11 2 2 2" xfId="17954"/>
    <cellStyle name="Обычный 2 11 2 2 2 2" xfId="17955"/>
    <cellStyle name="Обычный 2 11 2 2 2 2 2" xfId="53297"/>
    <cellStyle name="Обычный 2 11 2 2 2 3" xfId="17956"/>
    <cellStyle name="Обычный 2 11 2 2 2 3 2" xfId="53298"/>
    <cellStyle name="Обычный 2 11 2 2 2 4" xfId="17957"/>
    <cellStyle name="Обычный 2 11 2 2 2 4 2" xfId="53299"/>
    <cellStyle name="Обычный 2 11 2 2 2 5" xfId="17958"/>
    <cellStyle name="Обычный 2 11 2 2 2 5 2" xfId="53300"/>
    <cellStyle name="Обычный 2 11 2 2 2 6" xfId="17959"/>
    <cellStyle name="Обычный 2 11 2 2 2 6 2" xfId="53301"/>
    <cellStyle name="Обычный 2 11 2 2 2 7" xfId="17960"/>
    <cellStyle name="Обычный 2 11 2 2 2 8" xfId="53302"/>
    <cellStyle name="Обычный 2 11 2 2 3" xfId="17961"/>
    <cellStyle name="Обычный 2 11 2 2 3 2" xfId="17962"/>
    <cellStyle name="Обычный 2 11 2 2 3 2 2" xfId="53303"/>
    <cellStyle name="Обычный 2 11 2 2 3 3" xfId="53304"/>
    <cellStyle name="Обычный 2 11 2 2 4" xfId="17963"/>
    <cellStyle name="Обычный 2 11 2 2 4 2" xfId="53305"/>
    <cellStyle name="Обычный 2 11 2 2 5" xfId="17964"/>
    <cellStyle name="Обычный 2 11 2 2 5 2" xfId="53306"/>
    <cellStyle name="Обычный 2 11 2 2 6" xfId="17965"/>
    <cellStyle name="Обычный 2 11 2 2 6 2" xfId="53307"/>
    <cellStyle name="Обычный 2 11 2 2 7" xfId="17966"/>
    <cellStyle name="Обычный 2 11 2 2 7 2" xfId="53308"/>
    <cellStyle name="Обычный 2 11 2 2 8" xfId="17967"/>
    <cellStyle name="Обычный 2 11 2 2 9" xfId="17968"/>
    <cellStyle name="Обычный 2 11 2 20" xfId="53309"/>
    <cellStyle name="Обычный 2 11 2 3" xfId="17969"/>
    <cellStyle name="Обычный 2 11 2 3 10" xfId="17970"/>
    <cellStyle name="Обычный 2 11 2 3 11" xfId="17971"/>
    <cellStyle name="Обычный 2 11 2 3 12" xfId="17972"/>
    <cellStyle name="Обычный 2 11 2 3 13" xfId="17973"/>
    <cellStyle name="Обычный 2 11 2 3 14" xfId="17974"/>
    <cellStyle name="Обычный 2 11 2 3 15" xfId="53310"/>
    <cellStyle name="Обычный 2 11 2 3 2" xfId="17975"/>
    <cellStyle name="Обычный 2 11 2 3 2 2" xfId="17976"/>
    <cellStyle name="Обычный 2 11 2 3 2 2 2" xfId="53311"/>
    <cellStyle name="Обычный 2 11 2 3 2 3" xfId="17977"/>
    <cellStyle name="Обычный 2 11 2 3 2 3 2" xfId="53312"/>
    <cellStyle name="Обычный 2 11 2 3 2 4" xfId="17978"/>
    <cellStyle name="Обычный 2 11 2 3 2 4 2" xfId="53313"/>
    <cellStyle name="Обычный 2 11 2 3 2 5" xfId="17979"/>
    <cellStyle name="Обычный 2 11 2 3 2 5 2" xfId="53314"/>
    <cellStyle name="Обычный 2 11 2 3 2 6" xfId="17980"/>
    <cellStyle name="Обычный 2 11 2 3 2 6 2" xfId="53315"/>
    <cellStyle name="Обычный 2 11 2 3 2 7" xfId="17981"/>
    <cellStyle name="Обычный 2 11 2 3 2 8" xfId="53316"/>
    <cellStyle name="Обычный 2 11 2 3 3" xfId="17982"/>
    <cellStyle name="Обычный 2 11 2 3 3 2" xfId="17983"/>
    <cellStyle name="Обычный 2 11 2 3 3 2 2" xfId="53317"/>
    <cellStyle name="Обычный 2 11 2 3 3 3" xfId="53318"/>
    <cellStyle name="Обычный 2 11 2 3 4" xfId="17984"/>
    <cellStyle name="Обычный 2 11 2 3 4 2" xfId="53319"/>
    <cellStyle name="Обычный 2 11 2 3 5" xfId="17985"/>
    <cellStyle name="Обычный 2 11 2 3 5 2" xfId="53320"/>
    <cellStyle name="Обычный 2 11 2 3 6" xfId="17986"/>
    <cellStyle name="Обычный 2 11 2 3 6 2" xfId="53321"/>
    <cellStyle name="Обычный 2 11 2 3 7" xfId="17987"/>
    <cellStyle name="Обычный 2 11 2 3 7 2" xfId="53322"/>
    <cellStyle name="Обычный 2 11 2 3 8" xfId="17988"/>
    <cellStyle name="Обычный 2 11 2 3 9" xfId="17989"/>
    <cellStyle name="Обычный 2 11 2 4" xfId="17990"/>
    <cellStyle name="Обычный 2 11 2 4 10" xfId="17991"/>
    <cellStyle name="Обычный 2 11 2 4 11" xfId="17992"/>
    <cellStyle name="Обычный 2 11 2 4 12" xfId="17993"/>
    <cellStyle name="Обычный 2 11 2 4 13" xfId="17994"/>
    <cellStyle name="Обычный 2 11 2 4 14" xfId="17995"/>
    <cellStyle name="Обычный 2 11 2 4 15" xfId="53323"/>
    <cellStyle name="Обычный 2 11 2 4 2" xfId="17996"/>
    <cellStyle name="Обычный 2 11 2 4 2 2" xfId="17997"/>
    <cellStyle name="Обычный 2 11 2 4 2 2 2" xfId="53324"/>
    <cellStyle name="Обычный 2 11 2 4 2 3" xfId="17998"/>
    <cellStyle name="Обычный 2 11 2 4 2 3 2" xfId="53325"/>
    <cellStyle name="Обычный 2 11 2 4 2 4" xfId="17999"/>
    <cellStyle name="Обычный 2 11 2 4 2 4 2" xfId="53326"/>
    <cellStyle name="Обычный 2 11 2 4 2 5" xfId="18000"/>
    <cellStyle name="Обычный 2 11 2 4 2 5 2" xfId="53327"/>
    <cellStyle name="Обычный 2 11 2 4 2 6" xfId="18001"/>
    <cellStyle name="Обычный 2 11 2 4 2 6 2" xfId="53328"/>
    <cellStyle name="Обычный 2 11 2 4 2 7" xfId="18002"/>
    <cellStyle name="Обычный 2 11 2 4 2 8" xfId="53329"/>
    <cellStyle name="Обычный 2 11 2 4 3" xfId="18003"/>
    <cellStyle name="Обычный 2 11 2 4 3 2" xfId="18004"/>
    <cellStyle name="Обычный 2 11 2 4 3 2 2" xfId="53330"/>
    <cellStyle name="Обычный 2 11 2 4 3 3" xfId="53331"/>
    <cellStyle name="Обычный 2 11 2 4 4" xfId="18005"/>
    <cellStyle name="Обычный 2 11 2 4 4 2" xfId="53332"/>
    <cellStyle name="Обычный 2 11 2 4 5" xfId="18006"/>
    <cellStyle name="Обычный 2 11 2 4 5 2" xfId="53333"/>
    <cellStyle name="Обычный 2 11 2 4 6" xfId="18007"/>
    <cellStyle name="Обычный 2 11 2 4 6 2" xfId="53334"/>
    <cellStyle name="Обычный 2 11 2 4 7" xfId="18008"/>
    <cellStyle name="Обычный 2 11 2 4 7 2" xfId="53335"/>
    <cellStyle name="Обычный 2 11 2 4 8" xfId="18009"/>
    <cellStyle name="Обычный 2 11 2 4 9" xfId="18010"/>
    <cellStyle name="Обычный 2 11 2 5" xfId="18011"/>
    <cellStyle name="Обычный 2 11 2 5 10" xfId="18012"/>
    <cellStyle name="Обычный 2 11 2 5 11" xfId="18013"/>
    <cellStyle name="Обычный 2 11 2 5 12" xfId="18014"/>
    <cellStyle name="Обычный 2 11 2 5 13" xfId="18015"/>
    <cellStyle name="Обычный 2 11 2 5 14" xfId="18016"/>
    <cellStyle name="Обычный 2 11 2 5 15" xfId="53336"/>
    <cellStyle name="Обычный 2 11 2 5 2" xfId="18017"/>
    <cellStyle name="Обычный 2 11 2 5 2 2" xfId="18018"/>
    <cellStyle name="Обычный 2 11 2 5 2 2 2" xfId="53337"/>
    <cellStyle name="Обычный 2 11 2 5 2 3" xfId="18019"/>
    <cellStyle name="Обычный 2 11 2 5 2 3 2" xfId="53338"/>
    <cellStyle name="Обычный 2 11 2 5 2 4" xfId="18020"/>
    <cellStyle name="Обычный 2 11 2 5 2 4 2" xfId="53339"/>
    <cellStyle name="Обычный 2 11 2 5 2 5" xfId="18021"/>
    <cellStyle name="Обычный 2 11 2 5 2 5 2" xfId="53340"/>
    <cellStyle name="Обычный 2 11 2 5 2 6" xfId="18022"/>
    <cellStyle name="Обычный 2 11 2 5 2 6 2" xfId="53341"/>
    <cellStyle name="Обычный 2 11 2 5 2 7" xfId="18023"/>
    <cellStyle name="Обычный 2 11 2 5 2 8" xfId="53342"/>
    <cellStyle name="Обычный 2 11 2 5 3" xfId="18024"/>
    <cellStyle name="Обычный 2 11 2 5 3 2" xfId="18025"/>
    <cellStyle name="Обычный 2 11 2 5 3 2 2" xfId="53343"/>
    <cellStyle name="Обычный 2 11 2 5 3 3" xfId="53344"/>
    <cellStyle name="Обычный 2 11 2 5 4" xfId="18026"/>
    <cellStyle name="Обычный 2 11 2 5 4 2" xfId="53345"/>
    <cellStyle name="Обычный 2 11 2 5 5" xfId="18027"/>
    <cellStyle name="Обычный 2 11 2 5 5 2" xfId="53346"/>
    <cellStyle name="Обычный 2 11 2 5 6" xfId="18028"/>
    <cellStyle name="Обычный 2 11 2 5 6 2" xfId="53347"/>
    <cellStyle name="Обычный 2 11 2 5 7" xfId="18029"/>
    <cellStyle name="Обычный 2 11 2 5 7 2" xfId="53348"/>
    <cellStyle name="Обычный 2 11 2 5 8" xfId="18030"/>
    <cellStyle name="Обычный 2 11 2 5 9" xfId="18031"/>
    <cellStyle name="Обычный 2 11 2 6" xfId="18032"/>
    <cellStyle name="Обычный 2 11 2 6 2" xfId="18033"/>
    <cellStyle name="Обычный 2 11 2 6 2 2" xfId="53349"/>
    <cellStyle name="Обычный 2 11 2 6 3" xfId="18034"/>
    <cellStyle name="Обычный 2 11 2 6 3 2" xfId="53350"/>
    <cellStyle name="Обычный 2 11 2 6 4" xfId="18035"/>
    <cellStyle name="Обычный 2 11 2 6 4 2" xfId="53351"/>
    <cellStyle name="Обычный 2 11 2 6 5" xfId="18036"/>
    <cellStyle name="Обычный 2 11 2 6 5 2" xfId="53352"/>
    <cellStyle name="Обычный 2 11 2 6 6" xfId="18037"/>
    <cellStyle name="Обычный 2 11 2 6 6 2" xfId="53353"/>
    <cellStyle name="Обычный 2 11 2 6 7" xfId="18038"/>
    <cellStyle name="Обычный 2 11 2 6 8" xfId="53354"/>
    <cellStyle name="Обычный 2 11 2 7" xfId="18039"/>
    <cellStyle name="Обычный 2 11 2 7 2" xfId="18040"/>
    <cellStyle name="Обычный 2 11 2 7 2 2" xfId="53355"/>
    <cellStyle name="Обычный 2 11 2 7 3" xfId="53356"/>
    <cellStyle name="Обычный 2 11 2 8" xfId="18041"/>
    <cellStyle name="Обычный 2 11 2 8 2" xfId="53357"/>
    <cellStyle name="Обычный 2 11 2 9" xfId="18042"/>
    <cellStyle name="Обычный 2 11 2 9 2" xfId="53358"/>
    <cellStyle name="Обычный 2 11 20" xfId="18043"/>
    <cellStyle name="Обычный 2 11 21" xfId="18044"/>
    <cellStyle name="Обычный 2 11 22" xfId="53359"/>
    <cellStyle name="Обычный 2 11 3" xfId="18045"/>
    <cellStyle name="Обычный 2 11 3 10" xfId="18046"/>
    <cellStyle name="Обычный 2 11 3 11" xfId="18047"/>
    <cellStyle name="Обычный 2 11 3 12" xfId="18048"/>
    <cellStyle name="Обычный 2 11 3 13" xfId="18049"/>
    <cellStyle name="Обычный 2 11 3 14" xfId="18050"/>
    <cellStyle name="Обычный 2 11 3 15" xfId="18051"/>
    <cellStyle name="Обычный 2 11 3 16" xfId="18052"/>
    <cellStyle name="Обычный 2 11 3 17" xfId="18053"/>
    <cellStyle name="Обычный 2 11 3 18" xfId="53360"/>
    <cellStyle name="Обычный 2 11 3 2" xfId="18054"/>
    <cellStyle name="Обычный 2 11 3 2 10" xfId="18055"/>
    <cellStyle name="Обычный 2 11 3 2 11" xfId="18056"/>
    <cellStyle name="Обычный 2 11 3 2 12" xfId="18057"/>
    <cellStyle name="Обычный 2 11 3 2 13" xfId="18058"/>
    <cellStyle name="Обычный 2 11 3 2 14" xfId="18059"/>
    <cellStyle name="Обычный 2 11 3 2 15" xfId="18060"/>
    <cellStyle name="Обычный 2 11 3 2 16" xfId="53361"/>
    <cellStyle name="Обычный 2 11 3 2 2" xfId="18061"/>
    <cellStyle name="Обычный 2 11 3 2 2 2" xfId="18062"/>
    <cellStyle name="Обычный 2 11 3 2 2 2 2" xfId="53362"/>
    <cellStyle name="Обычный 2 11 3 2 2 3" xfId="18063"/>
    <cellStyle name="Обычный 2 11 3 2 2 3 2" xfId="53363"/>
    <cellStyle name="Обычный 2 11 3 2 2 4" xfId="18064"/>
    <cellStyle name="Обычный 2 11 3 2 2 4 2" xfId="53364"/>
    <cellStyle name="Обычный 2 11 3 2 2 5" xfId="18065"/>
    <cellStyle name="Обычный 2 11 3 2 2 5 2" xfId="53365"/>
    <cellStyle name="Обычный 2 11 3 2 2 6" xfId="18066"/>
    <cellStyle name="Обычный 2 11 3 2 2 6 2" xfId="53366"/>
    <cellStyle name="Обычный 2 11 3 2 2 7" xfId="18067"/>
    <cellStyle name="Обычный 2 11 3 2 2 8" xfId="53367"/>
    <cellStyle name="Обычный 2 11 3 2 3" xfId="18068"/>
    <cellStyle name="Обычный 2 11 3 2 3 2" xfId="18069"/>
    <cellStyle name="Обычный 2 11 3 2 3 2 2" xfId="53368"/>
    <cellStyle name="Обычный 2 11 3 2 3 3" xfId="53369"/>
    <cellStyle name="Обычный 2 11 3 2 4" xfId="18070"/>
    <cellStyle name="Обычный 2 11 3 2 4 2" xfId="53370"/>
    <cellStyle name="Обычный 2 11 3 2 5" xfId="18071"/>
    <cellStyle name="Обычный 2 11 3 2 5 2" xfId="53371"/>
    <cellStyle name="Обычный 2 11 3 2 6" xfId="18072"/>
    <cellStyle name="Обычный 2 11 3 2 6 2" xfId="53372"/>
    <cellStyle name="Обычный 2 11 3 2 7" xfId="18073"/>
    <cellStyle name="Обычный 2 11 3 2 7 2" xfId="53373"/>
    <cellStyle name="Обычный 2 11 3 2 8" xfId="18074"/>
    <cellStyle name="Обычный 2 11 3 2 9" xfId="18075"/>
    <cellStyle name="Обычный 2 11 3 3" xfId="18076"/>
    <cellStyle name="Обычный 2 11 3 3 10" xfId="18077"/>
    <cellStyle name="Обычный 2 11 3 3 11" xfId="18078"/>
    <cellStyle name="Обычный 2 11 3 3 12" xfId="18079"/>
    <cellStyle name="Обычный 2 11 3 3 13" xfId="18080"/>
    <cellStyle name="Обычный 2 11 3 3 14" xfId="18081"/>
    <cellStyle name="Обычный 2 11 3 3 15" xfId="53374"/>
    <cellStyle name="Обычный 2 11 3 3 2" xfId="18082"/>
    <cellStyle name="Обычный 2 11 3 3 2 2" xfId="18083"/>
    <cellStyle name="Обычный 2 11 3 3 2 2 2" xfId="53375"/>
    <cellStyle name="Обычный 2 11 3 3 2 3" xfId="18084"/>
    <cellStyle name="Обычный 2 11 3 3 2 3 2" xfId="53376"/>
    <cellStyle name="Обычный 2 11 3 3 2 4" xfId="18085"/>
    <cellStyle name="Обычный 2 11 3 3 2 4 2" xfId="53377"/>
    <cellStyle name="Обычный 2 11 3 3 2 5" xfId="18086"/>
    <cellStyle name="Обычный 2 11 3 3 2 5 2" xfId="53378"/>
    <cellStyle name="Обычный 2 11 3 3 2 6" xfId="18087"/>
    <cellStyle name="Обычный 2 11 3 3 2 6 2" xfId="53379"/>
    <cellStyle name="Обычный 2 11 3 3 2 7" xfId="18088"/>
    <cellStyle name="Обычный 2 11 3 3 2 8" xfId="53380"/>
    <cellStyle name="Обычный 2 11 3 3 3" xfId="18089"/>
    <cellStyle name="Обычный 2 11 3 3 3 2" xfId="18090"/>
    <cellStyle name="Обычный 2 11 3 3 3 2 2" xfId="53381"/>
    <cellStyle name="Обычный 2 11 3 3 3 3" xfId="53382"/>
    <cellStyle name="Обычный 2 11 3 3 4" xfId="18091"/>
    <cellStyle name="Обычный 2 11 3 3 4 2" xfId="53383"/>
    <cellStyle name="Обычный 2 11 3 3 5" xfId="18092"/>
    <cellStyle name="Обычный 2 11 3 3 5 2" xfId="53384"/>
    <cellStyle name="Обычный 2 11 3 3 6" xfId="18093"/>
    <cellStyle name="Обычный 2 11 3 3 6 2" xfId="53385"/>
    <cellStyle name="Обычный 2 11 3 3 7" xfId="18094"/>
    <cellStyle name="Обычный 2 11 3 3 7 2" xfId="53386"/>
    <cellStyle name="Обычный 2 11 3 3 8" xfId="18095"/>
    <cellStyle name="Обычный 2 11 3 3 9" xfId="18096"/>
    <cellStyle name="Обычный 2 11 3 4" xfId="18097"/>
    <cellStyle name="Обычный 2 11 3 4 2" xfId="18098"/>
    <cellStyle name="Обычный 2 11 3 4 2 2" xfId="53387"/>
    <cellStyle name="Обычный 2 11 3 4 3" xfId="18099"/>
    <cellStyle name="Обычный 2 11 3 4 3 2" xfId="53388"/>
    <cellStyle name="Обычный 2 11 3 4 4" xfId="18100"/>
    <cellStyle name="Обычный 2 11 3 4 4 2" xfId="53389"/>
    <cellStyle name="Обычный 2 11 3 4 5" xfId="18101"/>
    <cellStyle name="Обычный 2 11 3 4 5 2" xfId="53390"/>
    <cellStyle name="Обычный 2 11 3 4 6" xfId="18102"/>
    <cellStyle name="Обычный 2 11 3 4 6 2" xfId="53391"/>
    <cellStyle name="Обычный 2 11 3 4 7" xfId="18103"/>
    <cellStyle name="Обычный 2 11 3 4 8" xfId="53392"/>
    <cellStyle name="Обычный 2 11 3 5" xfId="18104"/>
    <cellStyle name="Обычный 2 11 3 5 2" xfId="18105"/>
    <cellStyle name="Обычный 2 11 3 5 2 2" xfId="53393"/>
    <cellStyle name="Обычный 2 11 3 5 3" xfId="53394"/>
    <cellStyle name="Обычный 2 11 3 6" xfId="18106"/>
    <cellStyle name="Обычный 2 11 3 6 2" xfId="53395"/>
    <cellStyle name="Обычный 2 11 3 7" xfId="18107"/>
    <cellStyle name="Обычный 2 11 3 7 2" xfId="53396"/>
    <cellStyle name="Обычный 2 11 3 8" xfId="18108"/>
    <cellStyle name="Обычный 2 11 3 8 2" xfId="53397"/>
    <cellStyle name="Обычный 2 11 3 9" xfId="18109"/>
    <cellStyle name="Обычный 2 11 3 9 2" xfId="53398"/>
    <cellStyle name="Обычный 2 11 4" xfId="18110"/>
    <cellStyle name="Обычный 2 11 4 10" xfId="18111"/>
    <cellStyle name="Обычный 2 11 4 11" xfId="18112"/>
    <cellStyle name="Обычный 2 11 4 12" xfId="18113"/>
    <cellStyle name="Обычный 2 11 4 13" xfId="18114"/>
    <cellStyle name="Обычный 2 11 4 14" xfId="18115"/>
    <cellStyle name="Обычный 2 11 4 15" xfId="18116"/>
    <cellStyle name="Обычный 2 11 4 16" xfId="53399"/>
    <cellStyle name="Обычный 2 11 4 2" xfId="18117"/>
    <cellStyle name="Обычный 2 11 4 2 2" xfId="18118"/>
    <cellStyle name="Обычный 2 11 4 2 2 2" xfId="53400"/>
    <cellStyle name="Обычный 2 11 4 2 3" xfId="18119"/>
    <cellStyle name="Обычный 2 11 4 2 3 2" xfId="53401"/>
    <cellStyle name="Обычный 2 11 4 2 4" xfId="18120"/>
    <cellStyle name="Обычный 2 11 4 2 4 2" xfId="53402"/>
    <cellStyle name="Обычный 2 11 4 2 5" xfId="18121"/>
    <cellStyle name="Обычный 2 11 4 2 5 2" xfId="53403"/>
    <cellStyle name="Обычный 2 11 4 2 6" xfId="18122"/>
    <cellStyle name="Обычный 2 11 4 2 6 2" xfId="53404"/>
    <cellStyle name="Обычный 2 11 4 2 7" xfId="18123"/>
    <cellStyle name="Обычный 2 11 4 2 8" xfId="53405"/>
    <cellStyle name="Обычный 2 11 4 3" xfId="18124"/>
    <cellStyle name="Обычный 2 11 4 3 2" xfId="18125"/>
    <cellStyle name="Обычный 2 11 4 3 2 2" xfId="53406"/>
    <cellStyle name="Обычный 2 11 4 3 3" xfId="53407"/>
    <cellStyle name="Обычный 2 11 4 4" xfId="18126"/>
    <cellStyle name="Обычный 2 11 4 4 2" xfId="53408"/>
    <cellStyle name="Обычный 2 11 4 5" xfId="18127"/>
    <cellStyle name="Обычный 2 11 4 5 2" xfId="53409"/>
    <cellStyle name="Обычный 2 11 4 6" xfId="18128"/>
    <cellStyle name="Обычный 2 11 4 6 2" xfId="53410"/>
    <cellStyle name="Обычный 2 11 4 7" xfId="18129"/>
    <cellStyle name="Обычный 2 11 4 7 2" xfId="53411"/>
    <cellStyle name="Обычный 2 11 4 8" xfId="18130"/>
    <cellStyle name="Обычный 2 11 4 9" xfId="18131"/>
    <cellStyle name="Обычный 2 11 5" xfId="18132"/>
    <cellStyle name="Обычный 2 11 5 10" xfId="18133"/>
    <cellStyle name="Обычный 2 11 5 11" xfId="18134"/>
    <cellStyle name="Обычный 2 11 5 12" xfId="18135"/>
    <cellStyle name="Обычный 2 11 5 13" xfId="18136"/>
    <cellStyle name="Обычный 2 11 5 14" xfId="18137"/>
    <cellStyle name="Обычный 2 11 5 15" xfId="53412"/>
    <cellStyle name="Обычный 2 11 5 2" xfId="18138"/>
    <cellStyle name="Обычный 2 11 5 2 2" xfId="18139"/>
    <cellStyle name="Обычный 2 11 5 2 2 2" xfId="53413"/>
    <cellStyle name="Обычный 2 11 5 2 3" xfId="18140"/>
    <cellStyle name="Обычный 2 11 5 2 3 2" xfId="53414"/>
    <cellStyle name="Обычный 2 11 5 2 4" xfId="18141"/>
    <cellStyle name="Обычный 2 11 5 2 4 2" xfId="53415"/>
    <cellStyle name="Обычный 2 11 5 2 5" xfId="18142"/>
    <cellStyle name="Обычный 2 11 5 2 5 2" xfId="53416"/>
    <cellStyle name="Обычный 2 11 5 2 6" xfId="18143"/>
    <cellStyle name="Обычный 2 11 5 2 6 2" xfId="53417"/>
    <cellStyle name="Обычный 2 11 5 2 7" xfId="18144"/>
    <cellStyle name="Обычный 2 11 5 2 8" xfId="53418"/>
    <cellStyle name="Обычный 2 11 5 3" xfId="18145"/>
    <cellStyle name="Обычный 2 11 5 3 2" xfId="18146"/>
    <cellStyle name="Обычный 2 11 5 3 2 2" xfId="53419"/>
    <cellStyle name="Обычный 2 11 5 3 3" xfId="53420"/>
    <cellStyle name="Обычный 2 11 5 4" xfId="18147"/>
    <cellStyle name="Обычный 2 11 5 4 2" xfId="53421"/>
    <cellStyle name="Обычный 2 11 5 5" xfId="18148"/>
    <cellStyle name="Обычный 2 11 5 5 2" xfId="53422"/>
    <cellStyle name="Обычный 2 11 5 6" xfId="18149"/>
    <cellStyle name="Обычный 2 11 5 6 2" xfId="53423"/>
    <cellStyle name="Обычный 2 11 5 7" xfId="18150"/>
    <cellStyle name="Обычный 2 11 5 7 2" xfId="53424"/>
    <cellStyle name="Обычный 2 11 5 8" xfId="18151"/>
    <cellStyle name="Обычный 2 11 5 9" xfId="18152"/>
    <cellStyle name="Обычный 2 11 6" xfId="18153"/>
    <cellStyle name="Обычный 2 11 6 10" xfId="18154"/>
    <cellStyle name="Обычный 2 11 6 11" xfId="18155"/>
    <cellStyle name="Обычный 2 11 6 12" xfId="18156"/>
    <cellStyle name="Обычный 2 11 6 13" xfId="18157"/>
    <cellStyle name="Обычный 2 11 6 14" xfId="18158"/>
    <cellStyle name="Обычный 2 11 6 15" xfId="53425"/>
    <cellStyle name="Обычный 2 11 6 2" xfId="18159"/>
    <cellStyle name="Обычный 2 11 6 2 2" xfId="18160"/>
    <cellStyle name="Обычный 2 11 6 2 2 2" xfId="53426"/>
    <cellStyle name="Обычный 2 11 6 2 3" xfId="18161"/>
    <cellStyle name="Обычный 2 11 6 2 3 2" xfId="53427"/>
    <cellStyle name="Обычный 2 11 6 2 4" xfId="18162"/>
    <cellStyle name="Обычный 2 11 6 2 4 2" xfId="53428"/>
    <cellStyle name="Обычный 2 11 6 2 5" xfId="18163"/>
    <cellStyle name="Обычный 2 11 6 2 5 2" xfId="53429"/>
    <cellStyle name="Обычный 2 11 6 2 6" xfId="18164"/>
    <cellStyle name="Обычный 2 11 6 2 6 2" xfId="53430"/>
    <cellStyle name="Обычный 2 11 6 2 7" xfId="18165"/>
    <cellStyle name="Обычный 2 11 6 2 8" xfId="53431"/>
    <cellStyle name="Обычный 2 11 6 3" xfId="18166"/>
    <cellStyle name="Обычный 2 11 6 3 2" xfId="18167"/>
    <cellStyle name="Обычный 2 11 6 3 2 2" xfId="53432"/>
    <cellStyle name="Обычный 2 11 6 3 3" xfId="53433"/>
    <cellStyle name="Обычный 2 11 6 4" xfId="18168"/>
    <cellStyle name="Обычный 2 11 6 4 2" xfId="53434"/>
    <cellStyle name="Обычный 2 11 6 5" xfId="18169"/>
    <cellStyle name="Обычный 2 11 6 5 2" xfId="53435"/>
    <cellStyle name="Обычный 2 11 6 6" xfId="18170"/>
    <cellStyle name="Обычный 2 11 6 6 2" xfId="53436"/>
    <cellStyle name="Обычный 2 11 6 7" xfId="18171"/>
    <cellStyle name="Обычный 2 11 6 7 2" xfId="53437"/>
    <cellStyle name="Обычный 2 11 6 8" xfId="18172"/>
    <cellStyle name="Обычный 2 11 6 9" xfId="18173"/>
    <cellStyle name="Обычный 2 11 7" xfId="18174"/>
    <cellStyle name="Обычный 2 11 7 10" xfId="18175"/>
    <cellStyle name="Обычный 2 11 7 11" xfId="18176"/>
    <cellStyle name="Обычный 2 11 7 12" xfId="18177"/>
    <cellStyle name="Обычный 2 11 7 13" xfId="18178"/>
    <cellStyle name="Обычный 2 11 7 14" xfId="18179"/>
    <cellStyle name="Обычный 2 11 7 15" xfId="53438"/>
    <cellStyle name="Обычный 2 11 7 2" xfId="18180"/>
    <cellStyle name="Обычный 2 11 7 2 2" xfId="18181"/>
    <cellStyle name="Обычный 2 11 7 2 2 2" xfId="53439"/>
    <cellStyle name="Обычный 2 11 7 2 3" xfId="18182"/>
    <cellStyle name="Обычный 2 11 7 2 3 2" xfId="53440"/>
    <cellStyle name="Обычный 2 11 7 2 4" xfId="18183"/>
    <cellStyle name="Обычный 2 11 7 2 4 2" xfId="53441"/>
    <cellStyle name="Обычный 2 11 7 2 5" xfId="18184"/>
    <cellStyle name="Обычный 2 11 7 2 5 2" xfId="53442"/>
    <cellStyle name="Обычный 2 11 7 2 6" xfId="18185"/>
    <cellStyle name="Обычный 2 11 7 2 6 2" xfId="53443"/>
    <cellStyle name="Обычный 2 11 7 2 7" xfId="18186"/>
    <cellStyle name="Обычный 2 11 7 2 8" xfId="53444"/>
    <cellStyle name="Обычный 2 11 7 3" xfId="18187"/>
    <cellStyle name="Обычный 2 11 7 3 2" xfId="18188"/>
    <cellStyle name="Обычный 2 11 7 3 2 2" xfId="53445"/>
    <cellStyle name="Обычный 2 11 7 3 3" xfId="53446"/>
    <cellStyle name="Обычный 2 11 7 4" xfId="18189"/>
    <cellStyle name="Обычный 2 11 7 4 2" xfId="53447"/>
    <cellStyle name="Обычный 2 11 7 5" xfId="18190"/>
    <cellStyle name="Обычный 2 11 7 5 2" xfId="53448"/>
    <cellStyle name="Обычный 2 11 7 6" xfId="18191"/>
    <cellStyle name="Обычный 2 11 7 6 2" xfId="53449"/>
    <cellStyle name="Обычный 2 11 7 7" xfId="18192"/>
    <cellStyle name="Обычный 2 11 7 7 2" xfId="53450"/>
    <cellStyle name="Обычный 2 11 7 8" xfId="18193"/>
    <cellStyle name="Обычный 2 11 7 9" xfId="18194"/>
    <cellStyle name="Обычный 2 11 8" xfId="18195"/>
    <cellStyle name="Обычный 2 11 8 2" xfId="18196"/>
    <cellStyle name="Обычный 2 11 8 2 2" xfId="53451"/>
    <cellStyle name="Обычный 2 11 8 3" xfId="18197"/>
    <cellStyle name="Обычный 2 11 8 3 2" xfId="53452"/>
    <cellStyle name="Обычный 2 11 8 4" xfId="18198"/>
    <cellStyle name="Обычный 2 11 8 4 2" xfId="53453"/>
    <cellStyle name="Обычный 2 11 8 5" xfId="18199"/>
    <cellStyle name="Обычный 2 11 8 5 2" xfId="53454"/>
    <cellStyle name="Обычный 2 11 8 6" xfId="18200"/>
    <cellStyle name="Обычный 2 11 8 6 2" xfId="53455"/>
    <cellStyle name="Обычный 2 11 8 7" xfId="18201"/>
    <cellStyle name="Обычный 2 11 8 8" xfId="53456"/>
    <cellStyle name="Обычный 2 11 9" xfId="18202"/>
    <cellStyle name="Обычный 2 11 9 2" xfId="18203"/>
    <cellStyle name="Обычный 2 11 9 2 2" xfId="53457"/>
    <cellStyle name="Обычный 2 11 9 3" xfId="53458"/>
    <cellStyle name="Обычный 2 12" xfId="18204"/>
    <cellStyle name="Обычный 2 12 10" xfId="18205"/>
    <cellStyle name="Обычный 2 12 10 2" xfId="53459"/>
    <cellStyle name="Обычный 2 12 11" xfId="18206"/>
    <cellStyle name="Обычный 2 12 11 2" xfId="53460"/>
    <cellStyle name="Обычный 2 12 12" xfId="18207"/>
    <cellStyle name="Обычный 2 12 12 2" xfId="53461"/>
    <cellStyle name="Обычный 2 12 13" xfId="18208"/>
    <cellStyle name="Обычный 2 12 13 2" xfId="53462"/>
    <cellStyle name="Обычный 2 12 14" xfId="18209"/>
    <cellStyle name="Обычный 2 12 15" xfId="18210"/>
    <cellStyle name="Обычный 2 12 16" xfId="18211"/>
    <cellStyle name="Обычный 2 12 17" xfId="18212"/>
    <cellStyle name="Обычный 2 12 18" xfId="18213"/>
    <cellStyle name="Обычный 2 12 19" xfId="18214"/>
    <cellStyle name="Обычный 2 12 2" xfId="18215"/>
    <cellStyle name="Обычный 2 12 2 10" xfId="18216"/>
    <cellStyle name="Обычный 2 12 2 11" xfId="18217"/>
    <cellStyle name="Обычный 2 12 2 12" xfId="18218"/>
    <cellStyle name="Обычный 2 12 2 13" xfId="18219"/>
    <cellStyle name="Обычный 2 12 2 14" xfId="18220"/>
    <cellStyle name="Обычный 2 12 2 15" xfId="18221"/>
    <cellStyle name="Обычный 2 12 2 16" xfId="18222"/>
    <cellStyle name="Обычный 2 12 2 17" xfId="53463"/>
    <cellStyle name="Обычный 2 12 2 2" xfId="18223"/>
    <cellStyle name="Обычный 2 12 2 2 10" xfId="18224"/>
    <cellStyle name="Обычный 2 12 2 2 11" xfId="18225"/>
    <cellStyle name="Обычный 2 12 2 2 12" xfId="18226"/>
    <cellStyle name="Обычный 2 12 2 2 13" xfId="18227"/>
    <cellStyle name="Обычный 2 12 2 2 14" xfId="18228"/>
    <cellStyle name="Обычный 2 12 2 2 15" xfId="53464"/>
    <cellStyle name="Обычный 2 12 2 2 2" xfId="18229"/>
    <cellStyle name="Обычный 2 12 2 2 2 2" xfId="18230"/>
    <cellStyle name="Обычный 2 12 2 2 2 2 2" xfId="53465"/>
    <cellStyle name="Обычный 2 12 2 2 2 3" xfId="18231"/>
    <cellStyle name="Обычный 2 12 2 2 2 3 2" xfId="53466"/>
    <cellStyle name="Обычный 2 12 2 2 2 4" xfId="18232"/>
    <cellStyle name="Обычный 2 12 2 2 2 4 2" xfId="53467"/>
    <cellStyle name="Обычный 2 12 2 2 2 5" xfId="18233"/>
    <cellStyle name="Обычный 2 12 2 2 2 5 2" xfId="53468"/>
    <cellStyle name="Обычный 2 12 2 2 2 6" xfId="18234"/>
    <cellStyle name="Обычный 2 12 2 2 2 6 2" xfId="53469"/>
    <cellStyle name="Обычный 2 12 2 2 2 7" xfId="18235"/>
    <cellStyle name="Обычный 2 12 2 2 2 8" xfId="53470"/>
    <cellStyle name="Обычный 2 12 2 2 3" xfId="18236"/>
    <cellStyle name="Обычный 2 12 2 2 3 2" xfId="18237"/>
    <cellStyle name="Обычный 2 12 2 2 3 2 2" xfId="53471"/>
    <cellStyle name="Обычный 2 12 2 2 3 3" xfId="53472"/>
    <cellStyle name="Обычный 2 12 2 2 4" xfId="18238"/>
    <cellStyle name="Обычный 2 12 2 2 4 2" xfId="53473"/>
    <cellStyle name="Обычный 2 12 2 2 5" xfId="18239"/>
    <cellStyle name="Обычный 2 12 2 2 5 2" xfId="53474"/>
    <cellStyle name="Обычный 2 12 2 2 6" xfId="18240"/>
    <cellStyle name="Обычный 2 12 2 2 6 2" xfId="53475"/>
    <cellStyle name="Обычный 2 12 2 2 7" xfId="18241"/>
    <cellStyle name="Обычный 2 12 2 2 7 2" xfId="53476"/>
    <cellStyle name="Обычный 2 12 2 2 8" xfId="18242"/>
    <cellStyle name="Обычный 2 12 2 2 9" xfId="18243"/>
    <cellStyle name="Обычный 2 12 2 3" xfId="18244"/>
    <cellStyle name="Обычный 2 12 2 3 2" xfId="18245"/>
    <cellStyle name="Обычный 2 12 2 3 2 2" xfId="53477"/>
    <cellStyle name="Обычный 2 12 2 3 3" xfId="18246"/>
    <cellStyle name="Обычный 2 12 2 3 3 2" xfId="53478"/>
    <cellStyle name="Обычный 2 12 2 3 4" xfId="18247"/>
    <cellStyle name="Обычный 2 12 2 3 4 2" xfId="53479"/>
    <cellStyle name="Обычный 2 12 2 3 5" xfId="18248"/>
    <cellStyle name="Обычный 2 12 2 3 5 2" xfId="53480"/>
    <cellStyle name="Обычный 2 12 2 3 6" xfId="18249"/>
    <cellStyle name="Обычный 2 12 2 3 6 2" xfId="53481"/>
    <cellStyle name="Обычный 2 12 2 3 7" xfId="18250"/>
    <cellStyle name="Обычный 2 12 2 3 8" xfId="53482"/>
    <cellStyle name="Обычный 2 12 2 4" xfId="18251"/>
    <cellStyle name="Обычный 2 12 2 4 2" xfId="18252"/>
    <cellStyle name="Обычный 2 12 2 4 2 2" xfId="53483"/>
    <cellStyle name="Обычный 2 12 2 4 3" xfId="53484"/>
    <cellStyle name="Обычный 2 12 2 5" xfId="18253"/>
    <cellStyle name="Обычный 2 12 2 5 2" xfId="53485"/>
    <cellStyle name="Обычный 2 12 2 6" xfId="18254"/>
    <cellStyle name="Обычный 2 12 2 6 2" xfId="53486"/>
    <cellStyle name="Обычный 2 12 2 7" xfId="18255"/>
    <cellStyle name="Обычный 2 12 2 7 2" xfId="53487"/>
    <cellStyle name="Обычный 2 12 2 8" xfId="18256"/>
    <cellStyle name="Обычный 2 12 2 8 2" xfId="53488"/>
    <cellStyle name="Обычный 2 12 2 9" xfId="18257"/>
    <cellStyle name="Обычный 2 12 20" xfId="18258"/>
    <cellStyle name="Обычный 2 12 21" xfId="53489"/>
    <cellStyle name="Обычный 2 12 3" xfId="18259"/>
    <cellStyle name="Обычный 2 12 3 10" xfId="18260"/>
    <cellStyle name="Обычный 2 12 3 11" xfId="18261"/>
    <cellStyle name="Обычный 2 12 3 12" xfId="18262"/>
    <cellStyle name="Обычный 2 12 3 13" xfId="18263"/>
    <cellStyle name="Обычный 2 12 3 14" xfId="18264"/>
    <cellStyle name="Обычный 2 12 3 15" xfId="53490"/>
    <cellStyle name="Обычный 2 12 3 2" xfId="18265"/>
    <cellStyle name="Обычный 2 12 3 2 2" xfId="18266"/>
    <cellStyle name="Обычный 2 12 3 2 2 2" xfId="53491"/>
    <cellStyle name="Обычный 2 12 3 2 3" xfId="18267"/>
    <cellStyle name="Обычный 2 12 3 2 3 2" xfId="53492"/>
    <cellStyle name="Обычный 2 12 3 2 4" xfId="18268"/>
    <cellStyle name="Обычный 2 12 3 2 4 2" xfId="53493"/>
    <cellStyle name="Обычный 2 12 3 2 5" xfId="18269"/>
    <cellStyle name="Обычный 2 12 3 2 5 2" xfId="53494"/>
    <cellStyle name="Обычный 2 12 3 2 6" xfId="18270"/>
    <cellStyle name="Обычный 2 12 3 2 6 2" xfId="53495"/>
    <cellStyle name="Обычный 2 12 3 2 7" xfId="18271"/>
    <cellStyle name="Обычный 2 12 3 2 8" xfId="53496"/>
    <cellStyle name="Обычный 2 12 3 3" xfId="18272"/>
    <cellStyle name="Обычный 2 12 3 3 2" xfId="18273"/>
    <cellStyle name="Обычный 2 12 3 3 2 2" xfId="53497"/>
    <cellStyle name="Обычный 2 12 3 3 3" xfId="53498"/>
    <cellStyle name="Обычный 2 12 3 4" xfId="18274"/>
    <cellStyle name="Обычный 2 12 3 4 2" xfId="53499"/>
    <cellStyle name="Обычный 2 12 3 5" xfId="18275"/>
    <cellStyle name="Обычный 2 12 3 5 2" xfId="53500"/>
    <cellStyle name="Обычный 2 12 3 6" xfId="18276"/>
    <cellStyle name="Обычный 2 12 3 6 2" xfId="53501"/>
    <cellStyle name="Обычный 2 12 3 7" xfId="18277"/>
    <cellStyle name="Обычный 2 12 3 7 2" xfId="53502"/>
    <cellStyle name="Обычный 2 12 3 8" xfId="18278"/>
    <cellStyle name="Обычный 2 12 3 9" xfId="18279"/>
    <cellStyle name="Обычный 2 12 4" xfId="18280"/>
    <cellStyle name="Обычный 2 12 4 10" xfId="18281"/>
    <cellStyle name="Обычный 2 12 4 11" xfId="18282"/>
    <cellStyle name="Обычный 2 12 4 12" xfId="18283"/>
    <cellStyle name="Обычный 2 12 4 13" xfId="18284"/>
    <cellStyle name="Обычный 2 12 4 14" xfId="18285"/>
    <cellStyle name="Обычный 2 12 4 15" xfId="53503"/>
    <cellStyle name="Обычный 2 12 4 2" xfId="18286"/>
    <cellStyle name="Обычный 2 12 4 2 2" xfId="18287"/>
    <cellStyle name="Обычный 2 12 4 2 2 2" xfId="53504"/>
    <cellStyle name="Обычный 2 12 4 2 3" xfId="18288"/>
    <cellStyle name="Обычный 2 12 4 2 3 2" xfId="53505"/>
    <cellStyle name="Обычный 2 12 4 2 4" xfId="18289"/>
    <cellStyle name="Обычный 2 12 4 2 4 2" xfId="53506"/>
    <cellStyle name="Обычный 2 12 4 2 5" xfId="18290"/>
    <cellStyle name="Обычный 2 12 4 2 5 2" xfId="53507"/>
    <cellStyle name="Обычный 2 12 4 2 6" xfId="18291"/>
    <cellStyle name="Обычный 2 12 4 2 6 2" xfId="53508"/>
    <cellStyle name="Обычный 2 12 4 2 7" xfId="18292"/>
    <cellStyle name="Обычный 2 12 4 2 8" xfId="53509"/>
    <cellStyle name="Обычный 2 12 4 3" xfId="18293"/>
    <cellStyle name="Обычный 2 12 4 3 2" xfId="18294"/>
    <cellStyle name="Обычный 2 12 4 3 2 2" xfId="53510"/>
    <cellStyle name="Обычный 2 12 4 3 3" xfId="53511"/>
    <cellStyle name="Обычный 2 12 4 4" xfId="18295"/>
    <cellStyle name="Обычный 2 12 4 4 2" xfId="53512"/>
    <cellStyle name="Обычный 2 12 4 5" xfId="18296"/>
    <cellStyle name="Обычный 2 12 4 5 2" xfId="53513"/>
    <cellStyle name="Обычный 2 12 4 6" xfId="18297"/>
    <cellStyle name="Обычный 2 12 4 6 2" xfId="53514"/>
    <cellStyle name="Обычный 2 12 4 7" xfId="18298"/>
    <cellStyle name="Обычный 2 12 4 7 2" xfId="53515"/>
    <cellStyle name="Обычный 2 12 4 8" xfId="18299"/>
    <cellStyle name="Обычный 2 12 4 9" xfId="18300"/>
    <cellStyle name="Обычный 2 12 5" xfId="18301"/>
    <cellStyle name="Обычный 2 12 5 10" xfId="18302"/>
    <cellStyle name="Обычный 2 12 5 11" xfId="18303"/>
    <cellStyle name="Обычный 2 12 5 12" xfId="18304"/>
    <cellStyle name="Обычный 2 12 5 13" xfId="18305"/>
    <cellStyle name="Обычный 2 12 5 14" xfId="18306"/>
    <cellStyle name="Обычный 2 12 5 15" xfId="53516"/>
    <cellStyle name="Обычный 2 12 5 2" xfId="18307"/>
    <cellStyle name="Обычный 2 12 5 2 2" xfId="18308"/>
    <cellStyle name="Обычный 2 12 5 2 2 2" xfId="53517"/>
    <cellStyle name="Обычный 2 12 5 2 3" xfId="18309"/>
    <cellStyle name="Обычный 2 12 5 2 3 2" xfId="53518"/>
    <cellStyle name="Обычный 2 12 5 2 4" xfId="18310"/>
    <cellStyle name="Обычный 2 12 5 2 4 2" xfId="53519"/>
    <cellStyle name="Обычный 2 12 5 2 5" xfId="18311"/>
    <cellStyle name="Обычный 2 12 5 2 5 2" xfId="53520"/>
    <cellStyle name="Обычный 2 12 5 2 6" xfId="18312"/>
    <cellStyle name="Обычный 2 12 5 2 6 2" xfId="53521"/>
    <cellStyle name="Обычный 2 12 5 2 7" xfId="18313"/>
    <cellStyle name="Обычный 2 12 5 2 8" xfId="53522"/>
    <cellStyle name="Обычный 2 12 5 3" xfId="18314"/>
    <cellStyle name="Обычный 2 12 5 3 2" xfId="18315"/>
    <cellStyle name="Обычный 2 12 5 3 2 2" xfId="53523"/>
    <cellStyle name="Обычный 2 12 5 3 3" xfId="53524"/>
    <cellStyle name="Обычный 2 12 5 4" xfId="18316"/>
    <cellStyle name="Обычный 2 12 5 4 2" xfId="53525"/>
    <cellStyle name="Обычный 2 12 5 5" xfId="18317"/>
    <cellStyle name="Обычный 2 12 5 5 2" xfId="53526"/>
    <cellStyle name="Обычный 2 12 5 6" xfId="18318"/>
    <cellStyle name="Обычный 2 12 5 6 2" xfId="53527"/>
    <cellStyle name="Обычный 2 12 5 7" xfId="18319"/>
    <cellStyle name="Обычный 2 12 5 7 2" xfId="53528"/>
    <cellStyle name="Обычный 2 12 5 8" xfId="18320"/>
    <cellStyle name="Обычный 2 12 5 9" xfId="18321"/>
    <cellStyle name="Обычный 2 12 6" xfId="18322"/>
    <cellStyle name="Обычный 2 12 6 10" xfId="18323"/>
    <cellStyle name="Обычный 2 12 6 11" xfId="18324"/>
    <cellStyle name="Обычный 2 12 6 12" xfId="18325"/>
    <cellStyle name="Обычный 2 12 6 13" xfId="18326"/>
    <cellStyle name="Обычный 2 12 6 14" xfId="18327"/>
    <cellStyle name="Обычный 2 12 6 15" xfId="53529"/>
    <cellStyle name="Обычный 2 12 6 2" xfId="18328"/>
    <cellStyle name="Обычный 2 12 6 2 2" xfId="18329"/>
    <cellStyle name="Обычный 2 12 6 2 2 2" xfId="53530"/>
    <cellStyle name="Обычный 2 12 6 2 3" xfId="18330"/>
    <cellStyle name="Обычный 2 12 6 2 3 2" xfId="53531"/>
    <cellStyle name="Обычный 2 12 6 2 4" xfId="18331"/>
    <cellStyle name="Обычный 2 12 6 2 4 2" xfId="53532"/>
    <cellStyle name="Обычный 2 12 6 2 5" xfId="18332"/>
    <cellStyle name="Обычный 2 12 6 2 5 2" xfId="53533"/>
    <cellStyle name="Обычный 2 12 6 2 6" xfId="18333"/>
    <cellStyle name="Обычный 2 12 6 2 6 2" xfId="53534"/>
    <cellStyle name="Обычный 2 12 6 2 7" xfId="18334"/>
    <cellStyle name="Обычный 2 12 6 2 8" xfId="53535"/>
    <cellStyle name="Обычный 2 12 6 3" xfId="18335"/>
    <cellStyle name="Обычный 2 12 6 3 2" xfId="18336"/>
    <cellStyle name="Обычный 2 12 6 3 2 2" xfId="53536"/>
    <cellStyle name="Обычный 2 12 6 3 3" xfId="53537"/>
    <cellStyle name="Обычный 2 12 6 4" xfId="18337"/>
    <cellStyle name="Обычный 2 12 6 4 2" xfId="53538"/>
    <cellStyle name="Обычный 2 12 6 5" xfId="18338"/>
    <cellStyle name="Обычный 2 12 6 5 2" xfId="53539"/>
    <cellStyle name="Обычный 2 12 6 6" xfId="18339"/>
    <cellStyle name="Обычный 2 12 6 6 2" xfId="53540"/>
    <cellStyle name="Обычный 2 12 6 7" xfId="18340"/>
    <cellStyle name="Обычный 2 12 6 7 2" xfId="53541"/>
    <cellStyle name="Обычный 2 12 6 8" xfId="18341"/>
    <cellStyle name="Обычный 2 12 6 9" xfId="18342"/>
    <cellStyle name="Обычный 2 12 7" xfId="18343"/>
    <cellStyle name="Обычный 2 12 7 2" xfId="18344"/>
    <cellStyle name="Обычный 2 12 7 2 2" xfId="53542"/>
    <cellStyle name="Обычный 2 12 7 3" xfId="18345"/>
    <cellStyle name="Обычный 2 12 7 3 2" xfId="53543"/>
    <cellStyle name="Обычный 2 12 7 4" xfId="18346"/>
    <cellStyle name="Обычный 2 12 7 4 2" xfId="53544"/>
    <cellStyle name="Обычный 2 12 7 5" xfId="18347"/>
    <cellStyle name="Обычный 2 12 7 5 2" xfId="53545"/>
    <cellStyle name="Обычный 2 12 7 6" xfId="18348"/>
    <cellStyle name="Обычный 2 12 7 6 2" xfId="53546"/>
    <cellStyle name="Обычный 2 12 7 7" xfId="18349"/>
    <cellStyle name="Обычный 2 12 7 8" xfId="53547"/>
    <cellStyle name="Обычный 2 12 8" xfId="18350"/>
    <cellStyle name="Обычный 2 12 8 2" xfId="18351"/>
    <cellStyle name="Обычный 2 12 8 2 2" xfId="53548"/>
    <cellStyle name="Обычный 2 12 8 3" xfId="53549"/>
    <cellStyle name="Обычный 2 12 9" xfId="18352"/>
    <cellStyle name="Обычный 2 13" xfId="18353"/>
    <cellStyle name="Обычный 2 13 10" xfId="18354"/>
    <cellStyle name="Обычный 2 13 11" xfId="18355"/>
    <cellStyle name="Обычный 2 13 12" xfId="18356"/>
    <cellStyle name="Обычный 2 13 13" xfId="18357"/>
    <cellStyle name="Обычный 2 13 14" xfId="18358"/>
    <cellStyle name="Обычный 2 13 15" xfId="18359"/>
    <cellStyle name="Обычный 2 13 16" xfId="18360"/>
    <cellStyle name="Обычный 2 13 17" xfId="18361"/>
    <cellStyle name="Обычный 2 13 18" xfId="18362"/>
    <cellStyle name="Обычный 2 13 19" xfId="53550"/>
    <cellStyle name="Обычный 2 13 2" xfId="18363"/>
    <cellStyle name="Обычный 2 13 2 2" xfId="18364"/>
    <cellStyle name="Обычный 2 13 2 2 2" xfId="18365"/>
    <cellStyle name="Обычный 2 13 2 3" xfId="18366"/>
    <cellStyle name="Обычный 2 13 3" xfId="18367"/>
    <cellStyle name="Обычный 2 13 3 10" xfId="18368"/>
    <cellStyle name="Обычный 2 13 3 11" xfId="18369"/>
    <cellStyle name="Обычный 2 13 3 12" xfId="18370"/>
    <cellStyle name="Обычный 2 13 3 13" xfId="18371"/>
    <cellStyle name="Обычный 2 13 3 14" xfId="18372"/>
    <cellStyle name="Обычный 2 13 3 15" xfId="53551"/>
    <cellStyle name="Обычный 2 13 3 2" xfId="18373"/>
    <cellStyle name="Обычный 2 13 3 2 2" xfId="18374"/>
    <cellStyle name="Обычный 2 13 3 2 2 2" xfId="53552"/>
    <cellStyle name="Обычный 2 13 3 2 3" xfId="18375"/>
    <cellStyle name="Обычный 2 13 3 2 3 2" xfId="53553"/>
    <cellStyle name="Обычный 2 13 3 2 4" xfId="18376"/>
    <cellStyle name="Обычный 2 13 3 2 4 2" xfId="53554"/>
    <cellStyle name="Обычный 2 13 3 2 5" xfId="18377"/>
    <cellStyle name="Обычный 2 13 3 2 5 2" xfId="53555"/>
    <cellStyle name="Обычный 2 13 3 2 6" xfId="18378"/>
    <cellStyle name="Обычный 2 13 3 2 6 2" xfId="53556"/>
    <cellStyle name="Обычный 2 13 3 2 7" xfId="18379"/>
    <cellStyle name="Обычный 2 13 3 2 8" xfId="53557"/>
    <cellStyle name="Обычный 2 13 3 3" xfId="18380"/>
    <cellStyle name="Обычный 2 13 3 3 2" xfId="18381"/>
    <cellStyle name="Обычный 2 13 3 3 2 2" xfId="53558"/>
    <cellStyle name="Обычный 2 13 3 3 3" xfId="53559"/>
    <cellStyle name="Обычный 2 13 3 4" xfId="18382"/>
    <cellStyle name="Обычный 2 13 3 4 2" xfId="53560"/>
    <cellStyle name="Обычный 2 13 3 5" xfId="18383"/>
    <cellStyle name="Обычный 2 13 3 5 2" xfId="53561"/>
    <cellStyle name="Обычный 2 13 3 6" xfId="18384"/>
    <cellStyle name="Обычный 2 13 3 6 2" xfId="53562"/>
    <cellStyle name="Обычный 2 13 3 7" xfId="18385"/>
    <cellStyle name="Обычный 2 13 3 7 2" xfId="53563"/>
    <cellStyle name="Обычный 2 13 3 8" xfId="18386"/>
    <cellStyle name="Обычный 2 13 3 9" xfId="18387"/>
    <cellStyle name="Обычный 2 13 4" xfId="18388"/>
    <cellStyle name="Обычный 2 13 4 10" xfId="18389"/>
    <cellStyle name="Обычный 2 13 4 11" xfId="18390"/>
    <cellStyle name="Обычный 2 13 4 12" xfId="18391"/>
    <cellStyle name="Обычный 2 13 4 13" xfId="18392"/>
    <cellStyle name="Обычный 2 13 4 14" xfId="18393"/>
    <cellStyle name="Обычный 2 13 4 15" xfId="53564"/>
    <cellStyle name="Обычный 2 13 4 2" xfId="18394"/>
    <cellStyle name="Обычный 2 13 4 2 2" xfId="18395"/>
    <cellStyle name="Обычный 2 13 4 2 2 2" xfId="53565"/>
    <cellStyle name="Обычный 2 13 4 2 3" xfId="18396"/>
    <cellStyle name="Обычный 2 13 4 2 3 2" xfId="53566"/>
    <cellStyle name="Обычный 2 13 4 2 4" xfId="18397"/>
    <cellStyle name="Обычный 2 13 4 2 4 2" xfId="53567"/>
    <cellStyle name="Обычный 2 13 4 2 5" xfId="18398"/>
    <cellStyle name="Обычный 2 13 4 2 5 2" xfId="53568"/>
    <cellStyle name="Обычный 2 13 4 2 6" xfId="18399"/>
    <cellStyle name="Обычный 2 13 4 2 6 2" xfId="53569"/>
    <cellStyle name="Обычный 2 13 4 2 7" xfId="18400"/>
    <cellStyle name="Обычный 2 13 4 2 8" xfId="53570"/>
    <cellStyle name="Обычный 2 13 4 3" xfId="18401"/>
    <cellStyle name="Обычный 2 13 4 3 2" xfId="18402"/>
    <cellStyle name="Обычный 2 13 4 3 2 2" xfId="53571"/>
    <cellStyle name="Обычный 2 13 4 3 3" xfId="53572"/>
    <cellStyle name="Обычный 2 13 4 4" xfId="18403"/>
    <cellStyle name="Обычный 2 13 4 4 2" xfId="53573"/>
    <cellStyle name="Обычный 2 13 4 5" xfId="18404"/>
    <cellStyle name="Обычный 2 13 4 5 2" xfId="53574"/>
    <cellStyle name="Обычный 2 13 4 6" xfId="18405"/>
    <cellStyle name="Обычный 2 13 4 6 2" xfId="53575"/>
    <cellStyle name="Обычный 2 13 4 7" xfId="18406"/>
    <cellStyle name="Обычный 2 13 4 7 2" xfId="53576"/>
    <cellStyle name="Обычный 2 13 4 8" xfId="18407"/>
    <cellStyle name="Обычный 2 13 4 9" xfId="18408"/>
    <cellStyle name="Обычный 2 13 5" xfId="18409"/>
    <cellStyle name="Обычный 2 13 5 2" xfId="18410"/>
    <cellStyle name="Обычный 2 13 5 2 2" xfId="53577"/>
    <cellStyle name="Обычный 2 13 5 3" xfId="18411"/>
    <cellStyle name="Обычный 2 13 5 3 2" xfId="53578"/>
    <cellStyle name="Обычный 2 13 5 4" xfId="18412"/>
    <cellStyle name="Обычный 2 13 5 4 2" xfId="53579"/>
    <cellStyle name="Обычный 2 13 5 5" xfId="18413"/>
    <cellStyle name="Обычный 2 13 5 5 2" xfId="53580"/>
    <cellStyle name="Обычный 2 13 5 6" xfId="18414"/>
    <cellStyle name="Обычный 2 13 5 6 2" xfId="53581"/>
    <cellStyle name="Обычный 2 13 5 7" xfId="18415"/>
    <cellStyle name="Обычный 2 13 5 8" xfId="53582"/>
    <cellStyle name="Обычный 2 13 6" xfId="18416"/>
    <cellStyle name="Обычный 2 13 6 2" xfId="18417"/>
    <cellStyle name="Обычный 2 13 6 2 2" xfId="53583"/>
    <cellStyle name="Обычный 2 13 6 3" xfId="53584"/>
    <cellStyle name="Обычный 2 13 7" xfId="18418"/>
    <cellStyle name="Обычный 2 13 7 2" xfId="53585"/>
    <cellStyle name="Обычный 2 13 8" xfId="18419"/>
    <cellStyle name="Обычный 2 13 8 2" xfId="53586"/>
    <cellStyle name="Обычный 2 13 9" xfId="18420"/>
    <cellStyle name="Обычный 2 14" xfId="18421"/>
    <cellStyle name="Обычный 2 14 2" xfId="18422"/>
    <cellStyle name="Обычный 2 14 2 10" xfId="18423"/>
    <cellStyle name="Обычный 2 14 2 11" xfId="18424"/>
    <cellStyle name="Обычный 2 14 2 12" xfId="18425"/>
    <cellStyle name="Обычный 2 14 2 13" xfId="18426"/>
    <cellStyle name="Обычный 2 14 2 14" xfId="18427"/>
    <cellStyle name="Обычный 2 14 2 15" xfId="53587"/>
    <cellStyle name="Обычный 2 14 2 2" xfId="18428"/>
    <cellStyle name="Обычный 2 14 2 2 2" xfId="18429"/>
    <cellStyle name="Обычный 2 14 2 2 2 2" xfId="53588"/>
    <cellStyle name="Обычный 2 14 2 2 3" xfId="18430"/>
    <cellStyle name="Обычный 2 14 2 2 3 2" xfId="53589"/>
    <cellStyle name="Обычный 2 14 2 2 4" xfId="18431"/>
    <cellStyle name="Обычный 2 14 2 2 4 2" xfId="53590"/>
    <cellStyle name="Обычный 2 14 2 2 5" xfId="18432"/>
    <cellStyle name="Обычный 2 14 2 2 5 2" xfId="53591"/>
    <cellStyle name="Обычный 2 14 2 2 6" xfId="18433"/>
    <cellStyle name="Обычный 2 14 2 2 6 2" xfId="53592"/>
    <cellStyle name="Обычный 2 14 2 2 7" xfId="18434"/>
    <cellStyle name="Обычный 2 14 2 2 8" xfId="53593"/>
    <cellStyle name="Обычный 2 14 2 3" xfId="18435"/>
    <cellStyle name="Обычный 2 14 2 3 2" xfId="18436"/>
    <cellStyle name="Обычный 2 14 2 3 2 2" xfId="53594"/>
    <cellStyle name="Обычный 2 14 2 3 3" xfId="53595"/>
    <cellStyle name="Обычный 2 14 2 4" xfId="18437"/>
    <cellStyle name="Обычный 2 14 2 4 2" xfId="53596"/>
    <cellStyle name="Обычный 2 14 2 5" xfId="18438"/>
    <cellStyle name="Обычный 2 14 2 5 2" xfId="53597"/>
    <cellStyle name="Обычный 2 14 2 6" xfId="18439"/>
    <cellStyle name="Обычный 2 14 2 6 2" xfId="53598"/>
    <cellStyle name="Обычный 2 14 2 7" xfId="18440"/>
    <cellStyle name="Обычный 2 14 2 7 2" xfId="53599"/>
    <cellStyle name="Обычный 2 14 2 8" xfId="18441"/>
    <cellStyle name="Обычный 2 14 2 9" xfId="18442"/>
    <cellStyle name="Обычный 2 14 3" xfId="18443"/>
    <cellStyle name="Обычный 2 14 3 10" xfId="18444"/>
    <cellStyle name="Обычный 2 14 3 11" xfId="18445"/>
    <cellStyle name="Обычный 2 14 3 12" xfId="18446"/>
    <cellStyle name="Обычный 2 14 3 13" xfId="18447"/>
    <cellStyle name="Обычный 2 14 3 14" xfId="18448"/>
    <cellStyle name="Обычный 2 14 3 15" xfId="53600"/>
    <cellStyle name="Обычный 2 14 3 2" xfId="18449"/>
    <cellStyle name="Обычный 2 14 3 2 2" xfId="18450"/>
    <cellStyle name="Обычный 2 14 3 2 2 2" xfId="53601"/>
    <cellStyle name="Обычный 2 14 3 2 3" xfId="18451"/>
    <cellStyle name="Обычный 2 14 3 2 3 2" xfId="53602"/>
    <cellStyle name="Обычный 2 14 3 2 4" xfId="18452"/>
    <cellStyle name="Обычный 2 14 3 2 4 2" xfId="53603"/>
    <cellStyle name="Обычный 2 14 3 2 5" xfId="18453"/>
    <cellStyle name="Обычный 2 14 3 2 5 2" xfId="53604"/>
    <cellStyle name="Обычный 2 14 3 2 6" xfId="18454"/>
    <cellStyle name="Обычный 2 14 3 2 6 2" xfId="53605"/>
    <cellStyle name="Обычный 2 14 3 2 7" xfId="18455"/>
    <cellStyle name="Обычный 2 14 3 2 8" xfId="53606"/>
    <cellStyle name="Обычный 2 14 3 3" xfId="18456"/>
    <cellStyle name="Обычный 2 14 3 3 2" xfId="18457"/>
    <cellStyle name="Обычный 2 14 3 3 2 2" xfId="53607"/>
    <cellStyle name="Обычный 2 14 3 3 3" xfId="53608"/>
    <cellStyle name="Обычный 2 14 3 4" xfId="18458"/>
    <cellStyle name="Обычный 2 14 3 4 2" xfId="53609"/>
    <cellStyle name="Обычный 2 14 3 5" xfId="18459"/>
    <cellStyle name="Обычный 2 14 3 5 2" xfId="53610"/>
    <cellStyle name="Обычный 2 14 3 6" xfId="18460"/>
    <cellStyle name="Обычный 2 14 3 6 2" xfId="53611"/>
    <cellStyle name="Обычный 2 14 3 7" xfId="18461"/>
    <cellStyle name="Обычный 2 14 3 7 2" xfId="53612"/>
    <cellStyle name="Обычный 2 14 3 8" xfId="18462"/>
    <cellStyle name="Обычный 2 14 3 9" xfId="18463"/>
    <cellStyle name="Обычный 2 14 4" xfId="18464"/>
    <cellStyle name="Обычный 2 14 5" xfId="46627"/>
    <cellStyle name="Обычный 2 15" xfId="18465"/>
    <cellStyle name="Обычный 2 15 10" xfId="18466"/>
    <cellStyle name="Обычный 2 15 11" xfId="18467"/>
    <cellStyle name="Обычный 2 15 12" xfId="18468"/>
    <cellStyle name="Обычный 2 15 13" xfId="18469"/>
    <cellStyle name="Обычный 2 15 14" xfId="18470"/>
    <cellStyle name="Обычный 2 15 15" xfId="53613"/>
    <cellStyle name="Обычный 2 15 2" xfId="18471"/>
    <cellStyle name="Обычный 2 15 2 2" xfId="18472"/>
    <cellStyle name="Обычный 2 15 2 2 2" xfId="53614"/>
    <cellStyle name="Обычный 2 15 2 3" xfId="18473"/>
    <cellStyle name="Обычный 2 15 2 3 2" xfId="53615"/>
    <cellStyle name="Обычный 2 15 2 4" xfId="18474"/>
    <cellStyle name="Обычный 2 15 2 4 2" xfId="53616"/>
    <cellStyle name="Обычный 2 15 2 5" xfId="18475"/>
    <cellStyle name="Обычный 2 15 2 5 2" xfId="53617"/>
    <cellStyle name="Обычный 2 15 2 6" xfId="18476"/>
    <cellStyle name="Обычный 2 15 2 6 2" xfId="53618"/>
    <cellStyle name="Обычный 2 15 2 7" xfId="18477"/>
    <cellStyle name="Обычный 2 15 2 8" xfId="53619"/>
    <cellStyle name="Обычный 2 15 3" xfId="18478"/>
    <cellStyle name="Обычный 2 15 3 2" xfId="18479"/>
    <cellStyle name="Обычный 2 15 3 2 2" xfId="53620"/>
    <cellStyle name="Обычный 2 15 3 3" xfId="53621"/>
    <cellStyle name="Обычный 2 15 4" xfId="18480"/>
    <cellStyle name="Обычный 2 15 4 2" xfId="53622"/>
    <cellStyle name="Обычный 2 15 5" xfId="18481"/>
    <cellStyle name="Обычный 2 15 5 2" xfId="53623"/>
    <cellStyle name="Обычный 2 15 6" xfId="18482"/>
    <cellStyle name="Обычный 2 15 6 2" xfId="53624"/>
    <cellStyle name="Обычный 2 15 7" xfId="18483"/>
    <cellStyle name="Обычный 2 15 7 2" xfId="53625"/>
    <cellStyle name="Обычный 2 15 8" xfId="18484"/>
    <cellStyle name="Обычный 2 15 9" xfId="18485"/>
    <cellStyle name="Обычный 2 16" xfId="18486"/>
    <cellStyle name="Обычный 2 16 2" xfId="18487"/>
    <cellStyle name="Обычный 2 16 2 2" xfId="53626"/>
    <cellStyle name="Обычный 2 16 3" xfId="53627"/>
    <cellStyle name="Обычный 2 17" xfId="18488"/>
    <cellStyle name="Обычный 2 17 2" xfId="53628"/>
    <cellStyle name="Обычный 2 18" xfId="18489"/>
    <cellStyle name="Обычный 2 18 2" xfId="53629"/>
    <cellStyle name="Обычный 2 19" xfId="18490"/>
    <cellStyle name="Обычный 2 19 2" xfId="53630"/>
    <cellStyle name="Обычный 2 2" xfId="18491"/>
    <cellStyle name="Обычный 2 2 10" xfId="18492"/>
    <cellStyle name="Обычный 2 2 10 10" xfId="18493"/>
    <cellStyle name="Обычный 2 2 10 11" xfId="18494"/>
    <cellStyle name="Обычный 2 2 10 12" xfId="18495"/>
    <cellStyle name="Обычный 2 2 10 13" xfId="18496"/>
    <cellStyle name="Обычный 2 2 10 14" xfId="18497"/>
    <cellStyle name="Обычный 2 2 10 15" xfId="18498"/>
    <cellStyle name="Обычный 2 2 10 16" xfId="18499"/>
    <cellStyle name="Обычный 2 2 10 17" xfId="18500"/>
    <cellStyle name="Обычный 2 2 10 18" xfId="53631"/>
    <cellStyle name="Обычный 2 2 10 2" xfId="18501"/>
    <cellStyle name="Обычный 2 2 10 2 10" xfId="18502"/>
    <cellStyle name="Обычный 2 2 10 2 11" xfId="18503"/>
    <cellStyle name="Обычный 2 2 10 2 12" xfId="18504"/>
    <cellStyle name="Обычный 2 2 10 2 13" xfId="18505"/>
    <cellStyle name="Обычный 2 2 10 2 14" xfId="18506"/>
    <cellStyle name="Обычный 2 2 10 2 15" xfId="18507"/>
    <cellStyle name="Обычный 2 2 10 2 16" xfId="53632"/>
    <cellStyle name="Обычный 2 2 10 2 2" xfId="18508"/>
    <cellStyle name="Обычный 2 2 10 2 2 2" xfId="18509"/>
    <cellStyle name="Обычный 2 2 10 2 2 2 2" xfId="53633"/>
    <cellStyle name="Обычный 2 2 10 2 2 3" xfId="18510"/>
    <cellStyle name="Обычный 2 2 10 2 2 3 2" xfId="53634"/>
    <cellStyle name="Обычный 2 2 10 2 2 4" xfId="18511"/>
    <cellStyle name="Обычный 2 2 10 2 2 4 2" xfId="53635"/>
    <cellStyle name="Обычный 2 2 10 2 2 5" xfId="18512"/>
    <cellStyle name="Обычный 2 2 10 2 2 5 2" xfId="53636"/>
    <cellStyle name="Обычный 2 2 10 2 2 6" xfId="18513"/>
    <cellStyle name="Обычный 2 2 10 2 2 6 2" xfId="53637"/>
    <cellStyle name="Обычный 2 2 10 2 2 7" xfId="18514"/>
    <cellStyle name="Обычный 2 2 10 2 2 8" xfId="53638"/>
    <cellStyle name="Обычный 2 2 10 2 3" xfId="18515"/>
    <cellStyle name="Обычный 2 2 10 2 3 2" xfId="18516"/>
    <cellStyle name="Обычный 2 2 10 2 3 2 2" xfId="53639"/>
    <cellStyle name="Обычный 2 2 10 2 3 3" xfId="53640"/>
    <cellStyle name="Обычный 2 2 10 2 4" xfId="18517"/>
    <cellStyle name="Обычный 2 2 10 2 4 2" xfId="53641"/>
    <cellStyle name="Обычный 2 2 10 2 5" xfId="18518"/>
    <cellStyle name="Обычный 2 2 10 2 5 2" xfId="53642"/>
    <cellStyle name="Обычный 2 2 10 2 6" xfId="18519"/>
    <cellStyle name="Обычный 2 2 10 2 6 2" xfId="53643"/>
    <cellStyle name="Обычный 2 2 10 2 7" xfId="18520"/>
    <cellStyle name="Обычный 2 2 10 2 7 2" xfId="53644"/>
    <cellStyle name="Обычный 2 2 10 2 8" xfId="18521"/>
    <cellStyle name="Обычный 2 2 10 2 9" xfId="18522"/>
    <cellStyle name="Обычный 2 2 10 3" xfId="18523"/>
    <cellStyle name="Обычный 2 2 10 3 10" xfId="18524"/>
    <cellStyle name="Обычный 2 2 10 3 11" xfId="18525"/>
    <cellStyle name="Обычный 2 2 10 3 12" xfId="18526"/>
    <cellStyle name="Обычный 2 2 10 3 13" xfId="18527"/>
    <cellStyle name="Обычный 2 2 10 3 14" xfId="18528"/>
    <cellStyle name="Обычный 2 2 10 3 15" xfId="53645"/>
    <cellStyle name="Обычный 2 2 10 3 2" xfId="18529"/>
    <cellStyle name="Обычный 2 2 10 3 2 2" xfId="18530"/>
    <cellStyle name="Обычный 2 2 10 3 2 2 2" xfId="53646"/>
    <cellStyle name="Обычный 2 2 10 3 2 3" xfId="18531"/>
    <cellStyle name="Обычный 2 2 10 3 2 3 2" xfId="53647"/>
    <cellStyle name="Обычный 2 2 10 3 2 4" xfId="18532"/>
    <cellStyle name="Обычный 2 2 10 3 2 4 2" xfId="53648"/>
    <cellStyle name="Обычный 2 2 10 3 2 5" xfId="18533"/>
    <cellStyle name="Обычный 2 2 10 3 2 5 2" xfId="53649"/>
    <cellStyle name="Обычный 2 2 10 3 2 6" xfId="18534"/>
    <cellStyle name="Обычный 2 2 10 3 2 6 2" xfId="53650"/>
    <cellStyle name="Обычный 2 2 10 3 2 7" xfId="18535"/>
    <cellStyle name="Обычный 2 2 10 3 2 8" xfId="53651"/>
    <cellStyle name="Обычный 2 2 10 3 3" xfId="18536"/>
    <cellStyle name="Обычный 2 2 10 3 3 2" xfId="18537"/>
    <cellStyle name="Обычный 2 2 10 3 3 2 2" xfId="53652"/>
    <cellStyle name="Обычный 2 2 10 3 3 3" xfId="53653"/>
    <cellStyle name="Обычный 2 2 10 3 4" xfId="18538"/>
    <cellStyle name="Обычный 2 2 10 3 4 2" xfId="53654"/>
    <cellStyle name="Обычный 2 2 10 3 5" xfId="18539"/>
    <cellStyle name="Обычный 2 2 10 3 5 2" xfId="53655"/>
    <cellStyle name="Обычный 2 2 10 3 6" xfId="18540"/>
    <cellStyle name="Обычный 2 2 10 3 6 2" xfId="53656"/>
    <cellStyle name="Обычный 2 2 10 3 7" xfId="18541"/>
    <cellStyle name="Обычный 2 2 10 3 7 2" xfId="53657"/>
    <cellStyle name="Обычный 2 2 10 3 8" xfId="18542"/>
    <cellStyle name="Обычный 2 2 10 3 9" xfId="18543"/>
    <cellStyle name="Обычный 2 2 10 4" xfId="18544"/>
    <cellStyle name="Обычный 2 2 10 4 2" xfId="18545"/>
    <cellStyle name="Обычный 2 2 10 4 2 2" xfId="53658"/>
    <cellStyle name="Обычный 2 2 10 4 3" xfId="18546"/>
    <cellStyle name="Обычный 2 2 10 4 3 2" xfId="53659"/>
    <cellStyle name="Обычный 2 2 10 4 4" xfId="18547"/>
    <cellStyle name="Обычный 2 2 10 4 4 2" xfId="53660"/>
    <cellStyle name="Обычный 2 2 10 4 5" xfId="18548"/>
    <cellStyle name="Обычный 2 2 10 4 5 2" xfId="53661"/>
    <cellStyle name="Обычный 2 2 10 4 6" xfId="18549"/>
    <cellStyle name="Обычный 2 2 10 4 6 2" xfId="53662"/>
    <cellStyle name="Обычный 2 2 10 4 7" xfId="18550"/>
    <cellStyle name="Обычный 2 2 10 4 8" xfId="53663"/>
    <cellStyle name="Обычный 2 2 10 5" xfId="18551"/>
    <cellStyle name="Обычный 2 2 10 5 2" xfId="18552"/>
    <cellStyle name="Обычный 2 2 10 5 2 2" xfId="53664"/>
    <cellStyle name="Обычный 2 2 10 5 3" xfId="53665"/>
    <cellStyle name="Обычный 2 2 10 6" xfId="18553"/>
    <cellStyle name="Обычный 2 2 10 6 2" xfId="53666"/>
    <cellStyle name="Обычный 2 2 10 7" xfId="18554"/>
    <cellStyle name="Обычный 2 2 10 7 2" xfId="53667"/>
    <cellStyle name="Обычный 2 2 10 8" xfId="18555"/>
    <cellStyle name="Обычный 2 2 10 8 2" xfId="53668"/>
    <cellStyle name="Обычный 2 2 10 9" xfId="18556"/>
    <cellStyle name="Обычный 2 2 10 9 2" xfId="53669"/>
    <cellStyle name="Обычный 2 2 11" xfId="18557"/>
    <cellStyle name="Обычный 2 2 11 10" xfId="18558"/>
    <cellStyle name="Обычный 2 2 11 11" xfId="18559"/>
    <cellStyle name="Обычный 2 2 11 12" xfId="18560"/>
    <cellStyle name="Обычный 2 2 11 13" xfId="18561"/>
    <cellStyle name="Обычный 2 2 11 14" xfId="18562"/>
    <cellStyle name="Обычный 2 2 11 15" xfId="18563"/>
    <cellStyle name="Обычный 2 2 11 16" xfId="18564"/>
    <cellStyle name="Обычный 2 2 11 17" xfId="18565"/>
    <cellStyle name="Обычный 2 2 11 18" xfId="53670"/>
    <cellStyle name="Обычный 2 2 11 2" xfId="18566"/>
    <cellStyle name="Обычный 2 2 11 2 10" xfId="18567"/>
    <cellStyle name="Обычный 2 2 11 2 11" xfId="18568"/>
    <cellStyle name="Обычный 2 2 11 2 12" xfId="18569"/>
    <cellStyle name="Обычный 2 2 11 2 13" xfId="18570"/>
    <cellStyle name="Обычный 2 2 11 2 14" xfId="18571"/>
    <cellStyle name="Обычный 2 2 11 2 15" xfId="18572"/>
    <cellStyle name="Обычный 2 2 11 2 16" xfId="53671"/>
    <cellStyle name="Обычный 2 2 11 2 2" xfId="18573"/>
    <cellStyle name="Обычный 2 2 11 2 2 2" xfId="18574"/>
    <cellStyle name="Обычный 2 2 11 2 2 2 2" xfId="53672"/>
    <cellStyle name="Обычный 2 2 11 2 2 3" xfId="18575"/>
    <cellStyle name="Обычный 2 2 11 2 2 3 2" xfId="53673"/>
    <cellStyle name="Обычный 2 2 11 2 2 4" xfId="18576"/>
    <cellStyle name="Обычный 2 2 11 2 2 4 2" xfId="53674"/>
    <cellStyle name="Обычный 2 2 11 2 2 5" xfId="18577"/>
    <cellStyle name="Обычный 2 2 11 2 2 5 2" xfId="53675"/>
    <cellStyle name="Обычный 2 2 11 2 2 6" xfId="18578"/>
    <cellStyle name="Обычный 2 2 11 2 2 6 2" xfId="53676"/>
    <cellStyle name="Обычный 2 2 11 2 2 7" xfId="18579"/>
    <cellStyle name="Обычный 2 2 11 2 2 8" xfId="53677"/>
    <cellStyle name="Обычный 2 2 11 2 3" xfId="18580"/>
    <cellStyle name="Обычный 2 2 11 2 3 2" xfId="18581"/>
    <cellStyle name="Обычный 2 2 11 2 3 2 2" xfId="53678"/>
    <cellStyle name="Обычный 2 2 11 2 3 3" xfId="53679"/>
    <cellStyle name="Обычный 2 2 11 2 4" xfId="18582"/>
    <cellStyle name="Обычный 2 2 11 2 4 2" xfId="53680"/>
    <cellStyle name="Обычный 2 2 11 2 5" xfId="18583"/>
    <cellStyle name="Обычный 2 2 11 2 5 2" xfId="53681"/>
    <cellStyle name="Обычный 2 2 11 2 6" xfId="18584"/>
    <cellStyle name="Обычный 2 2 11 2 6 2" xfId="53682"/>
    <cellStyle name="Обычный 2 2 11 2 7" xfId="18585"/>
    <cellStyle name="Обычный 2 2 11 2 7 2" xfId="53683"/>
    <cellStyle name="Обычный 2 2 11 2 8" xfId="18586"/>
    <cellStyle name="Обычный 2 2 11 2 9" xfId="18587"/>
    <cellStyle name="Обычный 2 2 11 3" xfId="18588"/>
    <cellStyle name="Обычный 2 2 11 3 10" xfId="18589"/>
    <cellStyle name="Обычный 2 2 11 3 11" xfId="18590"/>
    <cellStyle name="Обычный 2 2 11 3 12" xfId="18591"/>
    <cellStyle name="Обычный 2 2 11 3 13" xfId="18592"/>
    <cellStyle name="Обычный 2 2 11 3 14" xfId="18593"/>
    <cellStyle name="Обычный 2 2 11 3 15" xfId="53684"/>
    <cellStyle name="Обычный 2 2 11 3 2" xfId="18594"/>
    <cellStyle name="Обычный 2 2 11 3 2 2" xfId="18595"/>
    <cellStyle name="Обычный 2 2 11 3 2 2 2" xfId="53685"/>
    <cellStyle name="Обычный 2 2 11 3 2 3" xfId="18596"/>
    <cellStyle name="Обычный 2 2 11 3 2 3 2" xfId="53686"/>
    <cellStyle name="Обычный 2 2 11 3 2 4" xfId="18597"/>
    <cellStyle name="Обычный 2 2 11 3 2 4 2" xfId="53687"/>
    <cellStyle name="Обычный 2 2 11 3 2 5" xfId="18598"/>
    <cellStyle name="Обычный 2 2 11 3 2 5 2" xfId="53688"/>
    <cellStyle name="Обычный 2 2 11 3 2 6" xfId="18599"/>
    <cellStyle name="Обычный 2 2 11 3 2 6 2" xfId="53689"/>
    <cellStyle name="Обычный 2 2 11 3 2 7" xfId="18600"/>
    <cellStyle name="Обычный 2 2 11 3 2 8" xfId="53690"/>
    <cellStyle name="Обычный 2 2 11 3 3" xfId="18601"/>
    <cellStyle name="Обычный 2 2 11 3 3 2" xfId="18602"/>
    <cellStyle name="Обычный 2 2 11 3 3 2 2" xfId="53691"/>
    <cellStyle name="Обычный 2 2 11 3 3 3" xfId="53692"/>
    <cellStyle name="Обычный 2 2 11 3 4" xfId="18603"/>
    <cellStyle name="Обычный 2 2 11 3 4 2" xfId="53693"/>
    <cellStyle name="Обычный 2 2 11 3 5" xfId="18604"/>
    <cellStyle name="Обычный 2 2 11 3 5 2" xfId="53694"/>
    <cellStyle name="Обычный 2 2 11 3 6" xfId="18605"/>
    <cellStyle name="Обычный 2 2 11 3 6 2" xfId="53695"/>
    <cellStyle name="Обычный 2 2 11 3 7" xfId="18606"/>
    <cellStyle name="Обычный 2 2 11 3 7 2" xfId="53696"/>
    <cellStyle name="Обычный 2 2 11 3 8" xfId="18607"/>
    <cellStyle name="Обычный 2 2 11 3 9" xfId="18608"/>
    <cellStyle name="Обычный 2 2 11 4" xfId="18609"/>
    <cellStyle name="Обычный 2 2 11 4 2" xfId="18610"/>
    <cellStyle name="Обычный 2 2 11 4 2 2" xfId="53697"/>
    <cellStyle name="Обычный 2 2 11 4 3" xfId="18611"/>
    <cellStyle name="Обычный 2 2 11 4 3 2" xfId="53698"/>
    <cellStyle name="Обычный 2 2 11 4 4" xfId="18612"/>
    <cellStyle name="Обычный 2 2 11 4 4 2" xfId="53699"/>
    <cellStyle name="Обычный 2 2 11 4 5" xfId="18613"/>
    <cellStyle name="Обычный 2 2 11 4 5 2" xfId="53700"/>
    <cellStyle name="Обычный 2 2 11 4 6" xfId="18614"/>
    <cellStyle name="Обычный 2 2 11 4 6 2" xfId="53701"/>
    <cellStyle name="Обычный 2 2 11 4 7" xfId="18615"/>
    <cellStyle name="Обычный 2 2 11 4 8" xfId="53702"/>
    <cellStyle name="Обычный 2 2 11 5" xfId="18616"/>
    <cellStyle name="Обычный 2 2 11 5 2" xfId="18617"/>
    <cellStyle name="Обычный 2 2 11 5 2 2" xfId="53703"/>
    <cellStyle name="Обычный 2 2 11 5 3" xfId="53704"/>
    <cellStyle name="Обычный 2 2 11 6" xfId="18618"/>
    <cellStyle name="Обычный 2 2 11 6 2" xfId="53705"/>
    <cellStyle name="Обычный 2 2 11 7" xfId="18619"/>
    <cellStyle name="Обычный 2 2 11 7 2" xfId="53706"/>
    <cellStyle name="Обычный 2 2 11 8" xfId="18620"/>
    <cellStyle name="Обычный 2 2 11 8 2" xfId="53707"/>
    <cellStyle name="Обычный 2 2 11 9" xfId="18621"/>
    <cellStyle name="Обычный 2 2 11 9 2" xfId="53708"/>
    <cellStyle name="Обычный 2 2 12" xfId="18622"/>
    <cellStyle name="Обычный 2 2 12 10" xfId="18623"/>
    <cellStyle name="Обычный 2 2 12 11" xfId="18624"/>
    <cellStyle name="Обычный 2 2 12 12" xfId="18625"/>
    <cellStyle name="Обычный 2 2 12 13" xfId="18626"/>
    <cellStyle name="Обычный 2 2 12 14" xfId="18627"/>
    <cellStyle name="Обычный 2 2 12 15" xfId="18628"/>
    <cellStyle name="Обычный 2 2 12 16" xfId="53709"/>
    <cellStyle name="Обычный 2 2 12 2" xfId="18629"/>
    <cellStyle name="Обычный 2 2 12 2 2" xfId="18630"/>
    <cellStyle name="Обычный 2 2 12 2 2 2" xfId="53710"/>
    <cellStyle name="Обычный 2 2 12 2 3" xfId="18631"/>
    <cellStyle name="Обычный 2 2 12 2 3 2" xfId="53711"/>
    <cellStyle name="Обычный 2 2 12 2 4" xfId="18632"/>
    <cellStyle name="Обычный 2 2 12 2 4 2" xfId="53712"/>
    <cellStyle name="Обычный 2 2 12 2 5" xfId="18633"/>
    <cellStyle name="Обычный 2 2 12 2 5 2" xfId="53713"/>
    <cellStyle name="Обычный 2 2 12 2 6" xfId="18634"/>
    <cellStyle name="Обычный 2 2 12 2 6 2" xfId="53714"/>
    <cellStyle name="Обычный 2 2 12 2 7" xfId="18635"/>
    <cellStyle name="Обычный 2 2 12 2 8" xfId="53715"/>
    <cellStyle name="Обычный 2 2 12 3" xfId="18636"/>
    <cellStyle name="Обычный 2 2 12 3 2" xfId="18637"/>
    <cellStyle name="Обычный 2 2 12 3 2 2" xfId="53716"/>
    <cellStyle name="Обычный 2 2 12 3 3" xfId="53717"/>
    <cellStyle name="Обычный 2 2 12 4" xfId="18638"/>
    <cellStyle name="Обычный 2 2 12 4 2" xfId="53718"/>
    <cellStyle name="Обычный 2 2 12 5" xfId="18639"/>
    <cellStyle name="Обычный 2 2 12 5 2" xfId="53719"/>
    <cellStyle name="Обычный 2 2 12 6" xfId="18640"/>
    <cellStyle name="Обычный 2 2 12 6 2" xfId="53720"/>
    <cellStyle name="Обычный 2 2 12 7" xfId="18641"/>
    <cellStyle name="Обычный 2 2 12 7 2" xfId="53721"/>
    <cellStyle name="Обычный 2 2 12 8" xfId="18642"/>
    <cellStyle name="Обычный 2 2 12 9" xfId="18643"/>
    <cellStyle name="Обычный 2 2 13" xfId="18644"/>
    <cellStyle name="Обычный 2 2 13 10" xfId="18645"/>
    <cellStyle name="Обычный 2 2 13 11" xfId="18646"/>
    <cellStyle name="Обычный 2 2 13 12" xfId="18647"/>
    <cellStyle name="Обычный 2 2 13 13" xfId="18648"/>
    <cellStyle name="Обычный 2 2 13 14" xfId="18649"/>
    <cellStyle name="Обычный 2 2 13 15" xfId="53722"/>
    <cellStyle name="Обычный 2 2 13 2" xfId="18650"/>
    <cellStyle name="Обычный 2 2 13 2 2" xfId="18651"/>
    <cellStyle name="Обычный 2 2 13 2 2 2" xfId="53723"/>
    <cellStyle name="Обычный 2 2 13 2 3" xfId="18652"/>
    <cellStyle name="Обычный 2 2 13 2 3 2" xfId="53724"/>
    <cellStyle name="Обычный 2 2 13 2 4" xfId="18653"/>
    <cellStyle name="Обычный 2 2 13 2 4 2" xfId="53725"/>
    <cellStyle name="Обычный 2 2 13 2 5" xfId="18654"/>
    <cellStyle name="Обычный 2 2 13 2 5 2" xfId="53726"/>
    <cellStyle name="Обычный 2 2 13 2 6" xfId="18655"/>
    <cellStyle name="Обычный 2 2 13 2 6 2" xfId="53727"/>
    <cellStyle name="Обычный 2 2 13 2 7" xfId="18656"/>
    <cellStyle name="Обычный 2 2 13 2 8" xfId="53728"/>
    <cellStyle name="Обычный 2 2 13 3" xfId="18657"/>
    <cellStyle name="Обычный 2 2 13 3 2" xfId="18658"/>
    <cellStyle name="Обычный 2 2 13 3 2 2" xfId="53729"/>
    <cellStyle name="Обычный 2 2 13 3 3" xfId="53730"/>
    <cellStyle name="Обычный 2 2 13 4" xfId="18659"/>
    <cellStyle name="Обычный 2 2 13 4 2" xfId="53731"/>
    <cellStyle name="Обычный 2 2 13 5" xfId="18660"/>
    <cellStyle name="Обычный 2 2 13 5 2" xfId="53732"/>
    <cellStyle name="Обычный 2 2 13 6" xfId="18661"/>
    <cellStyle name="Обычный 2 2 13 6 2" xfId="53733"/>
    <cellStyle name="Обычный 2 2 13 7" xfId="18662"/>
    <cellStyle name="Обычный 2 2 13 7 2" xfId="53734"/>
    <cellStyle name="Обычный 2 2 13 8" xfId="18663"/>
    <cellStyle name="Обычный 2 2 13 9" xfId="18664"/>
    <cellStyle name="Обычный 2 2 14" xfId="18665"/>
    <cellStyle name="Обычный 2 2 14 10" xfId="18666"/>
    <cellStyle name="Обычный 2 2 14 11" xfId="18667"/>
    <cellStyle name="Обычный 2 2 14 12" xfId="18668"/>
    <cellStyle name="Обычный 2 2 14 13" xfId="18669"/>
    <cellStyle name="Обычный 2 2 14 14" xfId="18670"/>
    <cellStyle name="Обычный 2 2 14 15" xfId="53735"/>
    <cellStyle name="Обычный 2 2 14 2" xfId="18671"/>
    <cellStyle name="Обычный 2 2 14 2 2" xfId="18672"/>
    <cellStyle name="Обычный 2 2 14 2 2 2" xfId="53736"/>
    <cellStyle name="Обычный 2 2 14 2 3" xfId="18673"/>
    <cellStyle name="Обычный 2 2 14 2 3 2" xfId="53737"/>
    <cellStyle name="Обычный 2 2 14 2 4" xfId="18674"/>
    <cellStyle name="Обычный 2 2 14 2 4 2" xfId="53738"/>
    <cellStyle name="Обычный 2 2 14 2 5" xfId="18675"/>
    <cellStyle name="Обычный 2 2 14 2 5 2" xfId="53739"/>
    <cellStyle name="Обычный 2 2 14 2 6" xfId="18676"/>
    <cellStyle name="Обычный 2 2 14 2 6 2" xfId="53740"/>
    <cellStyle name="Обычный 2 2 14 2 7" xfId="18677"/>
    <cellStyle name="Обычный 2 2 14 2 8" xfId="53741"/>
    <cellStyle name="Обычный 2 2 14 3" xfId="18678"/>
    <cellStyle name="Обычный 2 2 14 3 2" xfId="18679"/>
    <cellStyle name="Обычный 2 2 14 3 2 2" xfId="53742"/>
    <cellStyle name="Обычный 2 2 14 3 3" xfId="53743"/>
    <cellStyle name="Обычный 2 2 14 4" xfId="18680"/>
    <cellStyle name="Обычный 2 2 14 4 2" xfId="53744"/>
    <cellStyle name="Обычный 2 2 14 5" xfId="18681"/>
    <cellStyle name="Обычный 2 2 14 5 2" xfId="53745"/>
    <cellStyle name="Обычный 2 2 14 6" xfId="18682"/>
    <cellStyle name="Обычный 2 2 14 6 2" xfId="53746"/>
    <cellStyle name="Обычный 2 2 14 7" xfId="18683"/>
    <cellStyle name="Обычный 2 2 14 7 2" xfId="53747"/>
    <cellStyle name="Обычный 2 2 14 8" xfId="18684"/>
    <cellStyle name="Обычный 2 2 14 9" xfId="18685"/>
    <cellStyle name="Обычный 2 2 15" xfId="18686"/>
    <cellStyle name="Обычный 2 2 15 10" xfId="18687"/>
    <cellStyle name="Обычный 2 2 15 11" xfId="18688"/>
    <cellStyle name="Обычный 2 2 15 12" xfId="18689"/>
    <cellStyle name="Обычный 2 2 15 13" xfId="18690"/>
    <cellStyle name="Обычный 2 2 15 14" xfId="18691"/>
    <cellStyle name="Обычный 2 2 15 15" xfId="53748"/>
    <cellStyle name="Обычный 2 2 15 2" xfId="18692"/>
    <cellStyle name="Обычный 2 2 15 2 2" xfId="18693"/>
    <cellStyle name="Обычный 2 2 15 2 2 2" xfId="53749"/>
    <cellStyle name="Обычный 2 2 15 2 3" xfId="18694"/>
    <cellStyle name="Обычный 2 2 15 2 3 2" xfId="53750"/>
    <cellStyle name="Обычный 2 2 15 2 4" xfId="18695"/>
    <cellStyle name="Обычный 2 2 15 2 4 2" xfId="53751"/>
    <cellStyle name="Обычный 2 2 15 2 5" xfId="18696"/>
    <cellStyle name="Обычный 2 2 15 2 5 2" xfId="53752"/>
    <cellStyle name="Обычный 2 2 15 2 6" xfId="18697"/>
    <cellStyle name="Обычный 2 2 15 2 6 2" xfId="53753"/>
    <cellStyle name="Обычный 2 2 15 2 7" xfId="18698"/>
    <cellStyle name="Обычный 2 2 15 2 8" xfId="53754"/>
    <cellStyle name="Обычный 2 2 15 3" xfId="18699"/>
    <cellStyle name="Обычный 2 2 15 3 2" xfId="18700"/>
    <cellStyle name="Обычный 2 2 15 3 2 2" xfId="53755"/>
    <cellStyle name="Обычный 2 2 15 3 3" xfId="53756"/>
    <cellStyle name="Обычный 2 2 15 4" xfId="18701"/>
    <cellStyle name="Обычный 2 2 15 4 2" xfId="53757"/>
    <cellStyle name="Обычный 2 2 15 5" xfId="18702"/>
    <cellStyle name="Обычный 2 2 15 5 2" xfId="53758"/>
    <cellStyle name="Обычный 2 2 15 6" xfId="18703"/>
    <cellStyle name="Обычный 2 2 15 6 2" xfId="53759"/>
    <cellStyle name="Обычный 2 2 15 7" xfId="18704"/>
    <cellStyle name="Обычный 2 2 15 7 2" xfId="53760"/>
    <cellStyle name="Обычный 2 2 15 8" xfId="18705"/>
    <cellStyle name="Обычный 2 2 15 9" xfId="18706"/>
    <cellStyle name="Обычный 2 2 16" xfId="18707"/>
    <cellStyle name="Обычный 2 2 16 10" xfId="18708"/>
    <cellStyle name="Обычный 2 2 16 11" xfId="18709"/>
    <cellStyle name="Обычный 2 2 16 12" xfId="18710"/>
    <cellStyle name="Обычный 2 2 16 13" xfId="18711"/>
    <cellStyle name="Обычный 2 2 16 14" xfId="18712"/>
    <cellStyle name="Обычный 2 2 16 15" xfId="53761"/>
    <cellStyle name="Обычный 2 2 16 2" xfId="18713"/>
    <cellStyle name="Обычный 2 2 16 2 2" xfId="18714"/>
    <cellStyle name="Обычный 2 2 16 2 2 2" xfId="53762"/>
    <cellStyle name="Обычный 2 2 16 2 3" xfId="18715"/>
    <cellStyle name="Обычный 2 2 16 2 3 2" xfId="53763"/>
    <cellStyle name="Обычный 2 2 16 2 4" xfId="18716"/>
    <cellStyle name="Обычный 2 2 16 2 4 2" xfId="53764"/>
    <cellStyle name="Обычный 2 2 16 2 5" xfId="18717"/>
    <cellStyle name="Обычный 2 2 16 2 5 2" xfId="53765"/>
    <cellStyle name="Обычный 2 2 16 2 6" xfId="18718"/>
    <cellStyle name="Обычный 2 2 16 2 6 2" xfId="53766"/>
    <cellStyle name="Обычный 2 2 16 2 7" xfId="18719"/>
    <cellStyle name="Обычный 2 2 16 2 8" xfId="53767"/>
    <cellStyle name="Обычный 2 2 16 3" xfId="18720"/>
    <cellStyle name="Обычный 2 2 16 3 2" xfId="18721"/>
    <cellStyle name="Обычный 2 2 16 3 2 2" xfId="53768"/>
    <cellStyle name="Обычный 2 2 16 3 3" xfId="53769"/>
    <cellStyle name="Обычный 2 2 16 4" xfId="18722"/>
    <cellStyle name="Обычный 2 2 16 4 2" xfId="53770"/>
    <cellStyle name="Обычный 2 2 16 5" xfId="18723"/>
    <cellStyle name="Обычный 2 2 16 5 2" xfId="53771"/>
    <cellStyle name="Обычный 2 2 16 6" xfId="18724"/>
    <cellStyle name="Обычный 2 2 16 6 2" xfId="53772"/>
    <cellStyle name="Обычный 2 2 16 7" xfId="18725"/>
    <cellStyle name="Обычный 2 2 16 7 2" xfId="53773"/>
    <cellStyle name="Обычный 2 2 16 8" xfId="18726"/>
    <cellStyle name="Обычный 2 2 16 9" xfId="18727"/>
    <cellStyle name="Обычный 2 2 17" xfId="18728"/>
    <cellStyle name="Обычный 2 2 17 2" xfId="18729"/>
    <cellStyle name="Обычный 2 2 17 2 2" xfId="53774"/>
    <cellStyle name="Обычный 2 2 17 3" xfId="18730"/>
    <cellStyle name="Обычный 2 2 17 3 2" xfId="53775"/>
    <cellStyle name="Обычный 2 2 17 4" xfId="18731"/>
    <cellStyle name="Обычный 2 2 17 4 2" xfId="53776"/>
    <cellStyle name="Обычный 2 2 17 5" xfId="18732"/>
    <cellStyle name="Обычный 2 2 17 5 2" xfId="53777"/>
    <cellStyle name="Обычный 2 2 17 6" xfId="18733"/>
    <cellStyle name="Обычный 2 2 17 6 2" xfId="53778"/>
    <cellStyle name="Обычный 2 2 17 7" xfId="18734"/>
    <cellStyle name="Обычный 2 2 17 8" xfId="53779"/>
    <cellStyle name="Обычный 2 2 18" xfId="18735"/>
    <cellStyle name="Обычный 2 2 18 2" xfId="18736"/>
    <cellStyle name="Обычный 2 2 18 2 2" xfId="53780"/>
    <cellStyle name="Обычный 2 2 18 3" xfId="18737"/>
    <cellStyle name="Обычный 2 2 18 3 2" xfId="53781"/>
    <cellStyle name="Обычный 2 2 18 4" xfId="18738"/>
    <cellStyle name="Обычный 2 2 18 4 2" xfId="53782"/>
    <cellStyle name="Обычный 2 2 18 5" xfId="18739"/>
    <cellStyle name="Обычный 2 2 18 5 2" xfId="53783"/>
    <cellStyle name="Обычный 2 2 18 6" xfId="18740"/>
    <cellStyle name="Обычный 2 2 18 6 2" xfId="53784"/>
    <cellStyle name="Обычный 2 2 18 7" xfId="18741"/>
    <cellStyle name="Обычный 2 2 18 8" xfId="53785"/>
    <cellStyle name="Обычный 2 2 19" xfId="18742"/>
    <cellStyle name="Обычный 2 2 19 2" xfId="18743"/>
    <cellStyle name="Обычный 2 2 19 2 2" xfId="53786"/>
    <cellStyle name="Обычный 2 2 19 3" xfId="53787"/>
    <cellStyle name="Обычный 2 2 2" xfId="7"/>
    <cellStyle name="Обычный 2 2 2 2" xfId="18744"/>
    <cellStyle name="Обычный 2 2 2 2 2" xfId="18745"/>
    <cellStyle name="Обычный 2 2 2 2 3" xfId="18746"/>
    <cellStyle name="Обычный 2 2 2 2 4" xfId="18747"/>
    <cellStyle name="Обычный 2 2 2 3" xfId="18748"/>
    <cellStyle name="Обычный 2 2 2 3 2" xfId="18749"/>
    <cellStyle name="Обычный 2 2 2 3 2 2" xfId="18750"/>
    <cellStyle name="Обычный 2 2 2 3 2 2 2" xfId="18751"/>
    <cellStyle name="Обычный 2 2 2 3 2 2 2 2" xfId="18752"/>
    <cellStyle name="Обычный 2 2 2 3 2 2 2 3" xfId="18753"/>
    <cellStyle name="Обычный 2 2 2 3 2 2 3" xfId="18754"/>
    <cellStyle name="Обычный 2 2 2 3 2 2 3 2" xfId="18755"/>
    <cellStyle name="Обычный 2 2 2 3 2 2 3 3" xfId="18756"/>
    <cellStyle name="Обычный 2 2 2 3 2 2 3 4" xfId="18757"/>
    <cellStyle name="Обычный 2 2 2 3 2 2 4" xfId="18758"/>
    <cellStyle name="Обычный 2 2 2 3 2 3" xfId="18759"/>
    <cellStyle name="Обычный 2 2 2 3 3" xfId="18760"/>
    <cellStyle name="Обычный 2 2 2 3 4" xfId="18761"/>
    <cellStyle name="Обычный 2 2 2 4" xfId="18762"/>
    <cellStyle name="Обычный 2 2 2 4 2" xfId="18763"/>
    <cellStyle name="Обычный 2 2 2 4 2 2" xfId="18764"/>
    <cellStyle name="Обычный 2 2 2 4 2 3" xfId="18765"/>
    <cellStyle name="Обычный 2 2 2 4 2 4" xfId="18766"/>
    <cellStyle name="Обычный 2 2 2 4 3" xfId="18767"/>
    <cellStyle name="Обычный 2 2 2 4 4" xfId="18768"/>
    <cellStyle name="Обычный 2 2 2 5" xfId="18769"/>
    <cellStyle name="Обычный 2 2 2 6" xfId="18770"/>
    <cellStyle name="Обычный 2 2 2 7" xfId="18771"/>
    <cellStyle name="Обычный 2 2 2 8" xfId="18772"/>
    <cellStyle name="Обычный 2 2 2 8 10" xfId="18773"/>
    <cellStyle name="Обычный 2 2 2 8 10 2" xfId="53788"/>
    <cellStyle name="Обычный 2 2 2 8 11" xfId="18774"/>
    <cellStyle name="Обычный 2 2 2 8 11 2" xfId="53789"/>
    <cellStyle name="Обычный 2 2 2 8 12" xfId="18775"/>
    <cellStyle name="Обычный 2 2 2 8 13" xfId="18776"/>
    <cellStyle name="Обычный 2 2 2 8 14" xfId="18777"/>
    <cellStyle name="Обычный 2 2 2 8 15" xfId="18778"/>
    <cellStyle name="Обычный 2 2 2 8 16" xfId="18779"/>
    <cellStyle name="Обычный 2 2 2 8 17" xfId="18780"/>
    <cellStyle name="Обычный 2 2 2 8 18" xfId="18781"/>
    <cellStyle name="Обычный 2 2 2 8 19" xfId="18782"/>
    <cellStyle name="Обычный 2 2 2 8 2" xfId="18783"/>
    <cellStyle name="Обычный 2 2 2 8 2 10" xfId="18784"/>
    <cellStyle name="Обычный 2 2 2 8 2 11" xfId="18785"/>
    <cellStyle name="Обычный 2 2 2 8 2 12" xfId="18786"/>
    <cellStyle name="Обычный 2 2 2 8 2 13" xfId="18787"/>
    <cellStyle name="Обычный 2 2 2 8 2 14" xfId="18788"/>
    <cellStyle name="Обычный 2 2 2 8 2 15" xfId="18789"/>
    <cellStyle name="Обычный 2 2 2 8 2 16" xfId="18790"/>
    <cellStyle name="Обычный 2 2 2 8 2 17" xfId="18791"/>
    <cellStyle name="Обычный 2 2 2 8 2 18" xfId="53790"/>
    <cellStyle name="Обычный 2 2 2 8 2 2" xfId="18792"/>
    <cellStyle name="Обычный 2 2 2 8 2 2 10" xfId="18793"/>
    <cellStyle name="Обычный 2 2 2 8 2 2 11" xfId="18794"/>
    <cellStyle name="Обычный 2 2 2 8 2 2 12" xfId="18795"/>
    <cellStyle name="Обычный 2 2 2 8 2 2 13" xfId="18796"/>
    <cellStyle name="Обычный 2 2 2 8 2 2 14" xfId="18797"/>
    <cellStyle name="Обычный 2 2 2 8 2 2 15" xfId="18798"/>
    <cellStyle name="Обычный 2 2 2 8 2 2 16" xfId="53791"/>
    <cellStyle name="Обычный 2 2 2 8 2 2 2" xfId="18799"/>
    <cellStyle name="Обычный 2 2 2 8 2 2 2 2" xfId="18800"/>
    <cellStyle name="Обычный 2 2 2 8 2 2 2 2 2" xfId="53792"/>
    <cellStyle name="Обычный 2 2 2 8 2 2 2 3" xfId="18801"/>
    <cellStyle name="Обычный 2 2 2 8 2 2 2 3 2" xfId="53793"/>
    <cellStyle name="Обычный 2 2 2 8 2 2 2 4" xfId="18802"/>
    <cellStyle name="Обычный 2 2 2 8 2 2 2 4 2" xfId="53794"/>
    <cellStyle name="Обычный 2 2 2 8 2 2 2 5" xfId="18803"/>
    <cellStyle name="Обычный 2 2 2 8 2 2 2 5 2" xfId="53795"/>
    <cellStyle name="Обычный 2 2 2 8 2 2 2 6" xfId="18804"/>
    <cellStyle name="Обычный 2 2 2 8 2 2 2 6 2" xfId="53796"/>
    <cellStyle name="Обычный 2 2 2 8 2 2 2 7" xfId="18805"/>
    <cellStyle name="Обычный 2 2 2 8 2 2 2 8" xfId="53797"/>
    <cellStyle name="Обычный 2 2 2 8 2 2 3" xfId="18806"/>
    <cellStyle name="Обычный 2 2 2 8 2 2 3 2" xfId="18807"/>
    <cellStyle name="Обычный 2 2 2 8 2 2 3 2 2" xfId="53798"/>
    <cellStyle name="Обычный 2 2 2 8 2 2 3 3" xfId="53799"/>
    <cellStyle name="Обычный 2 2 2 8 2 2 4" xfId="18808"/>
    <cellStyle name="Обычный 2 2 2 8 2 2 4 2" xfId="53800"/>
    <cellStyle name="Обычный 2 2 2 8 2 2 5" xfId="18809"/>
    <cellStyle name="Обычный 2 2 2 8 2 2 5 2" xfId="53801"/>
    <cellStyle name="Обычный 2 2 2 8 2 2 6" xfId="18810"/>
    <cellStyle name="Обычный 2 2 2 8 2 2 6 2" xfId="53802"/>
    <cellStyle name="Обычный 2 2 2 8 2 2 7" xfId="18811"/>
    <cellStyle name="Обычный 2 2 2 8 2 2 7 2" xfId="53803"/>
    <cellStyle name="Обычный 2 2 2 8 2 2 8" xfId="18812"/>
    <cellStyle name="Обычный 2 2 2 8 2 2 9" xfId="18813"/>
    <cellStyle name="Обычный 2 2 2 8 2 3" xfId="18814"/>
    <cellStyle name="Обычный 2 2 2 8 2 3 10" xfId="18815"/>
    <cellStyle name="Обычный 2 2 2 8 2 3 11" xfId="18816"/>
    <cellStyle name="Обычный 2 2 2 8 2 3 12" xfId="18817"/>
    <cellStyle name="Обычный 2 2 2 8 2 3 13" xfId="18818"/>
    <cellStyle name="Обычный 2 2 2 8 2 3 14" xfId="18819"/>
    <cellStyle name="Обычный 2 2 2 8 2 3 15" xfId="53804"/>
    <cellStyle name="Обычный 2 2 2 8 2 3 2" xfId="18820"/>
    <cellStyle name="Обычный 2 2 2 8 2 3 2 2" xfId="18821"/>
    <cellStyle name="Обычный 2 2 2 8 2 3 2 2 2" xfId="53805"/>
    <cellStyle name="Обычный 2 2 2 8 2 3 2 3" xfId="18822"/>
    <cellStyle name="Обычный 2 2 2 8 2 3 2 3 2" xfId="53806"/>
    <cellStyle name="Обычный 2 2 2 8 2 3 2 4" xfId="18823"/>
    <cellStyle name="Обычный 2 2 2 8 2 3 2 4 2" xfId="53807"/>
    <cellStyle name="Обычный 2 2 2 8 2 3 2 5" xfId="18824"/>
    <cellStyle name="Обычный 2 2 2 8 2 3 2 5 2" xfId="53808"/>
    <cellStyle name="Обычный 2 2 2 8 2 3 2 6" xfId="18825"/>
    <cellStyle name="Обычный 2 2 2 8 2 3 2 6 2" xfId="53809"/>
    <cellStyle name="Обычный 2 2 2 8 2 3 2 7" xfId="18826"/>
    <cellStyle name="Обычный 2 2 2 8 2 3 2 8" xfId="53810"/>
    <cellStyle name="Обычный 2 2 2 8 2 3 3" xfId="18827"/>
    <cellStyle name="Обычный 2 2 2 8 2 3 3 2" xfId="18828"/>
    <cellStyle name="Обычный 2 2 2 8 2 3 3 2 2" xfId="53811"/>
    <cellStyle name="Обычный 2 2 2 8 2 3 3 3" xfId="53812"/>
    <cellStyle name="Обычный 2 2 2 8 2 3 4" xfId="18829"/>
    <cellStyle name="Обычный 2 2 2 8 2 3 4 2" xfId="53813"/>
    <cellStyle name="Обычный 2 2 2 8 2 3 5" xfId="18830"/>
    <cellStyle name="Обычный 2 2 2 8 2 3 5 2" xfId="53814"/>
    <cellStyle name="Обычный 2 2 2 8 2 3 6" xfId="18831"/>
    <cellStyle name="Обычный 2 2 2 8 2 3 6 2" xfId="53815"/>
    <cellStyle name="Обычный 2 2 2 8 2 3 7" xfId="18832"/>
    <cellStyle name="Обычный 2 2 2 8 2 3 7 2" xfId="53816"/>
    <cellStyle name="Обычный 2 2 2 8 2 3 8" xfId="18833"/>
    <cellStyle name="Обычный 2 2 2 8 2 3 9" xfId="18834"/>
    <cellStyle name="Обычный 2 2 2 8 2 4" xfId="18835"/>
    <cellStyle name="Обычный 2 2 2 8 2 4 2" xfId="18836"/>
    <cellStyle name="Обычный 2 2 2 8 2 4 2 2" xfId="53817"/>
    <cellStyle name="Обычный 2 2 2 8 2 4 3" xfId="18837"/>
    <cellStyle name="Обычный 2 2 2 8 2 4 3 2" xfId="53818"/>
    <cellStyle name="Обычный 2 2 2 8 2 4 4" xfId="18838"/>
    <cellStyle name="Обычный 2 2 2 8 2 4 4 2" xfId="53819"/>
    <cellStyle name="Обычный 2 2 2 8 2 4 5" xfId="18839"/>
    <cellStyle name="Обычный 2 2 2 8 2 4 5 2" xfId="53820"/>
    <cellStyle name="Обычный 2 2 2 8 2 4 6" xfId="18840"/>
    <cellStyle name="Обычный 2 2 2 8 2 4 6 2" xfId="53821"/>
    <cellStyle name="Обычный 2 2 2 8 2 4 7" xfId="18841"/>
    <cellStyle name="Обычный 2 2 2 8 2 4 8" xfId="53822"/>
    <cellStyle name="Обычный 2 2 2 8 2 5" xfId="18842"/>
    <cellStyle name="Обычный 2 2 2 8 2 5 2" xfId="18843"/>
    <cellStyle name="Обычный 2 2 2 8 2 5 2 2" xfId="53823"/>
    <cellStyle name="Обычный 2 2 2 8 2 5 3" xfId="53824"/>
    <cellStyle name="Обычный 2 2 2 8 2 6" xfId="18844"/>
    <cellStyle name="Обычный 2 2 2 8 2 6 2" xfId="53825"/>
    <cellStyle name="Обычный 2 2 2 8 2 7" xfId="18845"/>
    <cellStyle name="Обычный 2 2 2 8 2 7 2" xfId="53826"/>
    <cellStyle name="Обычный 2 2 2 8 2 8" xfId="18846"/>
    <cellStyle name="Обычный 2 2 2 8 2 8 2" xfId="53827"/>
    <cellStyle name="Обычный 2 2 2 8 2 9" xfId="18847"/>
    <cellStyle name="Обычный 2 2 2 8 2 9 2" xfId="53828"/>
    <cellStyle name="Обычный 2 2 2 8 20" xfId="53829"/>
    <cellStyle name="Обычный 2 2 2 8 3" xfId="18848"/>
    <cellStyle name="Обычный 2 2 2 8 3 10" xfId="18849"/>
    <cellStyle name="Обычный 2 2 2 8 3 11" xfId="18850"/>
    <cellStyle name="Обычный 2 2 2 8 3 12" xfId="18851"/>
    <cellStyle name="Обычный 2 2 2 8 3 13" xfId="18852"/>
    <cellStyle name="Обычный 2 2 2 8 3 14" xfId="18853"/>
    <cellStyle name="Обычный 2 2 2 8 3 15" xfId="18854"/>
    <cellStyle name="Обычный 2 2 2 8 3 16" xfId="18855"/>
    <cellStyle name="Обычный 2 2 2 8 3 17" xfId="18856"/>
    <cellStyle name="Обычный 2 2 2 8 3 18" xfId="53830"/>
    <cellStyle name="Обычный 2 2 2 8 3 2" xfId="18857"/>
    <cellStyle name="Обычный 2 2 2 8 3 2 10" xfId="18858"/>
    <cellStyle name="Обычный 2 2 2 8 3 2 11" xfId="18859"/>
    <cellStyle name="Обычный 2 2 2 8 3 2 12" xfId="18860"/>
    <cellStyle name="Обычный 2 2 2 8 3 2 13" xfId="18861"/>
    <cellStyle name="Обычный 2 2 2 8 3 2 14" xfId="18862"/>
    <cellStyle name="Обычный 2 2 2 8 3 2 15" xfId="18863"/>
    <cellStyle name="Обычный 2 2 2 8 3 2 16" xfId="53831"/>
    <cellStyle name="Обычный 2 2 2 8 3 2 2" xfId="18864"/>
    <cellStyle name="Обычный 2 2 2 8 3 2 2 2" xfId="18865"/>
    <cellStyle name="Обычный 2 2 2 8 3 2 2 2 2" xfId="53832"/>
    <cellStyle name="Обычный 2 2 2 8 3 2 2 3" xfId="18866"/>
    <cellStyle name="Обычный 2 2 2 8 3 2 2 3 2" xfId="53833"/>
    <cellStyle name="Обычный 2 2 2 8 3 2 2 4" xfId="18867"/>
    <cellStyle name="Обычный 2 2 2 8 3 2 2 4 2" xfId="53834"/>
    <cellStyle name="Обычный 2 2 2 8 3 2 2 5" xfId="18868"/>
    <cellStyle name="Обычный 2 2 2 8 3 2 2 5 2" xfId="53835"/>
    <cellStyle name="Обычный 2 2 2 8 3 2 2 6" xfId="18869"/>
    <cellStyle name="Обычный 2 2 2 8 3 2 2 6 2" xfId="53836"/>
    <cellStyle name="Обычный 2 2 2 8 3 2 2 7" xfId="18870"/>
    <cellStyle name="Обычный 2 2 2 8 3 2 2 8" xfId="53837"/>
    <cellStyle name="Обычный 2 2 2 8 3 2 3" xfId="18871"/>
    <cellStyle name="Обычный 2 2 2 8 3 2 3 2" xfId="18872"/>
    <cellStyle name="Обычный 2 2 2 8 3 2 3 2 2" xfId="53838"/>
    <cellStyle name="Обычный 2 2 2 8 3 2 3 3" xfId="53839"/>
    <cellStyle name="Обычный 2 2 2 8 3 2 4" xfId="18873"/>
    <cellStyle name="Обычный 2 2 2 8 3 2 4 2" xfId="53840"/>
    <cellStyle name="Обычный 2 2 2 8 3 2 5" xfId="18874"/>
    <cellStyle name="Обычный 2 2 2 8 3 2 5 2" xfId="53841"/>
    <cellStyle name="Обычный 2 2 2 8 3 2 6" xfId="18875"/>
    <cellStyle name="Обычный 2 2 2 8 3 2 6 2" xfId="53842"/>
    <cellStyle name="Обычный 2 2 2 8 3 2 7" xfId="18876"/>
    <cellStyle name="Обычный 2 2 2 8 3 2 7 2" xfId="53843"/>
    <cellStyle name="Обычный 2 2 2 8 3 2 8" xfId="18877"/>
    <cellStyle name="Обычный 2 2 2 8 3 2 9" xfId="18878"/>
    <cellStyle name="Обычный 2 2 2 8 3 3" xfId="18879"/>
    <cellStyle name="Обычный 2 2 2 8 3 3 10" xfId="18880"/>
    <cellStyle name="Обычный 2 2 2 8 3 3 11" xfId="18881"/>
    <cellStyle name="Обычный 2 2 2 8 3 3 12" xfId="18882"/>
    <cellStyle name="Обычный 2 2 2 8 3 3 13" xfId="18883"/>
    <cellStyle name="Обычный 2 2 2 8 3 3 14" xfId="18884"/>
    <cellStyle name="Обычный 2 2 2 8 3 3 15" xfId="53844"/>
    <cellStyle name="Обычный 2 2 2 8 3 3 2" xfId="18885"/>
    <cellStyle name="Обычный 2 2 2 8 3 3 2 2" xfId="18886"/>
    <cellStyle name="Обычный 2 2 2 8 3 3 2 2 2" xfId="53845"/>
    <cellStyle name="Обычный 2 2 2 8 3 3 2 3" xfId="18887"/>
    <cellStyle name="Обычный 2 2 2 8 3 3 2 3 2" xfId="53846"/>
    <cellStyle name="Обычный 2 2 2 8 3 3 2 4" xfId="18888"/>
    <cellStyle name="Обычный 2 2 2 8 3 3 2 4 2" xfId="53847"/>
    <cellStyle name="Обычный 2 2 2 8 3 3 2 5" xfId="18889"/>
    <cellStyle name="Обычный 2 2 2 8 3 3 2 5 2" xfId="53848"/>
    <cellStyle name="Обычный 2 2 2 8 3 3 2 6" xfId="18890"/>
    <cellStyle name="Обычный 2 2 2 8 3 3 2 6 2" xfId="53849"/>
    <cellStyle name="Обычный 2 2 2 8 3 3 2 7" xfId="18891"/>
    <cellStyle name="Обычный 2 2 2 8 3 3 2 8" xfId="53850"/>
    <cellStyle name="Обычный 2 2 2 8 3 3 3" xfId="18892"/>
    <cellStyle name="Обычный 2 2 2 8 3 3 3 2" xfId="18893"/>
    <cellStyle name="Обычный 2 2 2 8 3 3 3 2 2" xfId="53851"/>
    <cellStyle name="Обычный 2 2 2 8 3 3 3 3" xfId="53852"/>
    <cellStyle name="Обычный 2 2 2 8 3 3 4" xfId="18894"/>
    <cellStyle name="Обычный 2 2 2 8 3 3 4 2" xfId="53853"/>
    <cellStyle name="Обычный 2 2 2 8 3 3 5" xfId="18895"/>
    <cellStyle name="Обычный 2 2 2 8 3 3 5 2" xfId="53854"/>
    <cellStyle name="Обычный 2 2 2 8 3 3 6" xfId="18896"/>
    <cellStyle name="Обычный 2 2 2 8 3 3 6 2" xfId="53855"/>
    <cellStyle name="Обычный 2 2 2 8 3 3 7" xfId="18897"/>
    <cellStyle name="Обычный 2 2 2 8 3 3 7 2" xfId="53856"/>
    <cellStyle name="Обычный 2 2 2 8 3 3 8" xfId="18898"/>
    <cellStyle name="Обычный 2 2 2 8 3 3 9" xfId="18899"/>
    <cellStyle name="Обычный 2 2 2 8 3 4" xfId="18900"/>
    <cellStyle name="Обычный 2 2 2 8 3 4 2" xfId="18901"/>
    <cellStyle name="Обычный 2 2 2 8 3 4 2 2" xfId="53857"/>
    <cellStyle name="Обычный 2 2 2 8 3 4 3" xfId="18902"/>
    <cellStyle name="Обычный 2 2 2 8 3 4 3 2" xfId="53858"/>
    <cellStyle name="Обычный 2 2 2 8 3 4 4" xfId="18903"/>
    <cellStyle name="Обычный 2 2 2 8 3 4 4 2" xfId="53859"/>
    <cellStyle name="Обычный 2 2 2 8 3 4 5" xfId="18904"/>
    <cellStyle name="Обычный 2 2 2 8 3 4 5 2" xfId="53860"/>
    <cellStyle name="Обычный 2 2 2 8 3 4 6" xfId="18905"/>
    <cellStyle name="Обычный 2 2 2 8 3 4 6 2" xfId="53861"/>
    <cellStyle name="Обычный 2 2 2 8 3 4 7" xfId="18906"/>
    <cellStyle name="Обычный 2 2 2 8 3 4 8" xfId="53862"/>
    <cellStyle name="Обычный 2 2 2 8 3 5" xfId="18907"/>
    <cellStyle name="Обычный 2 2 2 8 3 5 2" xfId="18908"/>
    <cellStyle name="Обычный 2 2 2 8 3 5 2 2" xfId="53863"/>
    <cellStyle name="Обычный 2 2 2 8 3 5 3" xfId="53864"/>
    <cellStyle name="Обычный 2 2 2 8 3 6" xfId="18909"/>
    <cellStyle name="Обычный 2 2 2 8 3 6 2" xfId="53865"/>
    <cellStyle name="Обычный 2 2 2 8 3 7" xfId="18910"/>
    <cellStyle name="Обычный 2 2 2 8 3 7 2" xfId="53866"/>
    <cellStyle name="Обычный 2 2 2 8 3 8" xfId="18911"/>
    <cellStyle name="Обычный 2 2 2 8 3 8 2" xfId="53867"/>
    <cellStyle name="Обычный 2 2 2 8 3 9" xfId="18912"/>
    <cellStyle name="Обычный 2 2 2 8 3 9 2" xfId="53868"/>
    <cellStyle name="Обычный 2 2 2 8 4" xfId="18913"/>
    <cellStyle name="Обычный 2 2 2 8 4 10" xfId="18914"/>
    <cellStyle name="Обычный 2 2 2 8 4 11" xfId="18915"/>
    <cellStyle name="Обычный 2 2 2 8 4 12" xfId="18916"/>
    <cellStyle name="Обычный 2 2 2 8 4 13" xfId="18917"/>
    <cellStyle name="Обычный 2 2 2 8 4 14" xfId="18918"/>
    <cellStyle name="Обычный 2 2 2 8 4 15" xfId="18919"/>
    <cellStyle name="Обычный 2 2 2 8 4 16" xfId="53869"/>
    <cellStyle name="Обычный 2 2 2 8 4 2" xfId="18920"/>
    <cellStyle name="Обычный 2 2 2 8 4 2 2" xfId="18921"/>
    <cellStyle name="Обычный 2 2 2 8 4 2 2 2" xfId="53870"/>
    <cellStyle name="Обычный 2 2 2 8 4 2 3" xfId="18922"/>
    <cellStyle name="Обычный 2 2 2 8 4 2 3 2" xfId="53871"/>
    <cellStyle name="Обычный 2 2 2 8 4 2 4" xfId="18923"/>
    <cellStyle name="Обычный 2 2 2 8 4 2 4 2" xfId="53872"/>
    <cellStyle name="Обычный 2 2 2 8 4 2 5" xfId="18924"/>
    <cellStyle name="Обычный 2 2 2 8 4 2 5 2" xfId="53873"/>
    <cellStyle name="Обычный 2 2 2 8 4 2 6" xfId="18925"/>
    <cellStyle name="Обычный 2 2 2 8 4 2 6 2" xfId="53874"/>
    <cellStyle name="Обычный 2 2 2 8 4 2 7" xfId="18926"/>
    <cellStyle name="Обычный 2 2 2 8 4 2 8" xfId="53875"/>
    <cellStyle name="Обычный 2 2 2 8 4 3" xfId="18927"/>
    <cellStyle name="Обычный 2 2 2 8 4 3 2" xfId="18928"/>
    <cellStyle name="Обычный 2 2 2 8 4 3 2 2" xfId="53876"/>
    <cellStyle name="Обычный 2 2 2 8 4 3 3" xfId="53877"/>
    <cellStyle name="Обычный 2 2 2 8 4 4" xfId="18929"/>
    <cellStyle name="Обычный 2 2 2 8 4 4 2" xfId="53878"/>
    <cellStyle name="Обычный 2 2 2 8 4 5" xfId="18930"/>
    <cellStyle name="Обычный 2 2 2 8 4 5 2" xfId="53879"/>
    <cellStyle name="Обычный 2 2 2 8 4 6" xfId="18931"/>
    <cellStyle name="Обычный 2 2 2 8 4 6 2" xfId="53880"/>
    <cellStyle name="Обычный 2 2 2 8 4 7" xfId="18932"/>
    <cellStyle name="Обычный 2 2 2 8 4 7 2" xfId="53881"/>
    <cellStyle name="Обычный 2 2 2 8 4 8" xfId="18933"/>
    <cellStyle name="Обычный 2 2 2 8 4 9" xfId="18934"/>
    <cellStyle name="Обычный 2 2 2 8 5" xfId="18935"/>
    <cellStyle name="Обычный 2 2 2 8 5 10" xfId="18936"/>
    <cellStyle name="Обычный 2 2 2 8 5 11" xfId="18937"/>
    <cellStyle name="Обычный 2 2 2 8 5 12" xfId="18938"/>
    <cellStyle name="Обычный 2 2 2 8 5 13" xfId="18939"/>
    <cellStyle name="Обычный 2 2 2 8 5 14" xfId="18940"/>
    <cellStyle name="Обычный 2 2 2 8 5 15" xfId="53882"/>
    <cellStyle name="Обычный 2 2 2 8 5 2" xfId="18941"/>
    <cellStyle name="Обычный 2 2 2 8 5 2 2" xfId="18942"/>
    <cellStyle name="Обычный 2 2 2 8 5 2 2 2" xfId="53883"/>
    <cellStyle name="Обычный 2 2 2 8 5 2 3" xfId="18943"/>
    <cellStyle name="Обычный 2 2 2 8 5 2 3 2" xfId="53884"/>
    <cellStyle name="Обычный 2 2 2 8 5 2 4" xfId="18944"/>
    <cellStyle name="Обычный 2 2 2 8 5 2 4 2" xfId="53885"/>
    <cellStyle name="Обычный 2 2 2 8 5 2 5" xfId="18945"/>
    <cellStyle name="Обычный 2 2 2 8 5 2 5 2" xfId="53886"/>
    <cellStyle name="Обычный 2 2 2 8 5 2 6" xfId="18946"/>
    <cellStyle name="Обычный 2 2 2 8 5 2 6 2" xfId="53887"/>
    <cellStyle name="Обычный 2 2 2 8 5 2 7" xfId="18947"/>
    <cellStyle name="Обычный 2 2 2 8 5 2 8" xfId="53888"/>
    <cellStyle name="Обычный 2 2 2 8 5 3" xfId="18948"/>
    <cellStyle name="Обычный 2 2 2 8 5 3 2" xfId="18949"/>
    <cellStyle name="Обычный 2 2 2 8 5 3 2 2" xfId="53889"/>
    <cellStyle name="Обычный 2 2 2 8 5 3 3" xfId="53890"/>
    <cellStyle name="Обычный 2 2 2 8 5 4" xfId="18950"/>
    <cellStyle name="Обычный 2 2 2 8 5 4 2" xfId="53891"/>
    <cellStyle name="Обычный 2 2 2 8 5 5" xfId="18951"/>
    <cellStyle name="Обычный 2 2 2 8 5 5 2" xfId="53892"/>
    <cellStyle name="Обычный 2 2 2 8 5 6" xfId="18952"/>
    <cellStyle name="Обычный 2 2 2 8 5 6 2" xfId="53893"/>
    <cellStyle name="Обычный 2 2 2 8 5 7" xfId="18953"/>
    <cellStyle name="Обычный 2 2 2 8 5 7 2" xfId="53894"/>
    <cellStyle name="Обычный 2 2 2 8 5 8" xfId="18954"/>
    <cellStyle name="Обычный 2 2 2 8 5 9" xfId="18955"/>
    <cellStyle name="Обычный 2 2 2 8 6" xfId="18956"/>
    <cellStyle name="Обычный 2 2 2 8 6 2" xfId="18957"/>
    <cellStyle name="Обычный 2 2 2 8 6 2 2" xfId="53895"/>
    <cellStyle name="Обычный 2 2 2 8 6 3" xfId="18958"/>
    <cellStyle name="Обычный 2 2 2 8 6 3 2" xfId="53896"/>
    <cellStyle name="Обычный 2 2 2 8 6 4" xfId="18959"/>
    <cellStyle name="Обычный 2 2 2 8 6 4 2" xfId="53897"/>
    <cellStyle name="Обычный 2 2 2 8 6 5" xfId="18960"/>
    <cellStyle name="Обычный 2 2 2 8 6 5 2" xfId="53898"/>
    <cellStyle name="Обычный 2 2 2 8 6 6" xfId="18961"/>
    <cellStyle name="Обычный 2 2 2 8 6 6 2" xfId="53899"/>
    <cellStyle name="Обычный 2 2 2 8 6 7" xfId="18962"/>
    <cellStyle name="Обычный 2 2 2 8 6 8" xfId="53900"/>
    <cellStyle name="Обычный 2 2 2 8 7" xfId="18963"/>
    <cellStyle name="Обычный 2 2 2 8 7 2" xfId="18964"/>
    <cellStyle name="Обычный 2 2 2 8 7 2 2" xfId="53901"/>
    <cellStyle name="Обычный 2 2 2 8 7 3" xfId="53902"/>
    <cellStyle name="Обычный 2 2 2 8 8" xfId="18965"/>
    <cellStyle name="Обычный 2 2 2 8 8 2" xfId="53903"/>
    <cellStyle name="Обычный 2 2 2 8 9" xfId="18966"/>
    <cellStyle name="Обычный 2 2 2 8 9 2" xfId="53904"/>
    <cellStyle name="Обычный 2 2 2 9" xfId="18967"/>
    <cellStyle name="Обычный 2 2 20" xfId="18968"/>
    <cellStyle name="Обычный 2 2 20 2" xfId="53905"/>
    <cellStyle name="Обычный 2 2 21" xfId="18969"/>
    <cellStyle name="Обычный 2 2 21 2" xfId="53906"/>
    <cellStyle name="Обычный 2 2 22" xfId="18970"/>
    <cellStyle name="Обычный 2 2 22 2" xfId="53907"/>
    <cellStyle name="Обычный 2 2 23" xfId="18971"/>
    <cellStyle name="Обычный 2 2 23 2" xfId="53908"/>
    <cellStyle name="Обычный 2 2 24" xfId="18972"/>
    <cellStyle name="Обычный 2 2 3" xfId="18973"/>
    <cellStyle name="Обычный 2 2 3 2" xfId="18974"/>
    <cellStyle name="Обычный 2 2 3 2 2" xfId="18975"/>
    <cellStyle name="Обычный 2 2 3 2 3" xfId="18976"/>
    <cellStyle name="Обычный 2 2 3 2 4" xfId="18977"/>
    <cellStyle name="Обычный 2 2 3 2 5" xfId="18978"/>
    <cellStyle name="Обычный 2 2 3 3" xfId="18979"/>
    <cellStyle name="Обычный 2 2 3 3 2" xfId="18980"/>
    <cellStyle name="Обычный 2 2 3 3 2 2" xfId="18981"/>
    <cellStyle name="Обычный 2 2 3 3 2 2 2" xfId="18982"/>
    <cellStyle name="Обычный 2 2 3 3 2 2 3" xfId="18983"/>
    <cellStyle name="Обычный 2 2 3 3 2 2 4" xfId="18984"/>
    <cellStyle name="Обычный 2 2 3 3 2 3" xfId="18985"/>
    <cellStyle name="Обычный 2 2 3 3 3" xfId="18986"/>
    <cellStyle name="Обычный 2 2 3 3 4" xfId="18987"/>
    <cellStyle name="Обычный 2 2 3 3 5" xfId="18988"/>
    <cellStyle name="Обычный 2 2 3 4" xfId="18989"/>
    <cellStyle name="Обычный 2 2 3 5" xfId="18990"/>
    <cellStyle name="Обычный 2 2 4" xfId="18991"/>
    <cellStyle name="Обычный 2 2 4 10" xfId="18992"/>
    <cellStyle name="Обычный 2 2 4 10 10" xfId="18993"/>
    <cellStyle name="Обычный 2 2 4 10 11" xfId="18994"/>
    <cellStyle name="Обычный 2 2 4 10 12" xfId="18995"/>
    <cellStyle name="Обычный 2 2 4 10 13" xfId="18996"/>
    <cellStyle name="Обычный 2 2 4 10 14" xfId="18997"/>
    <cellStyle name="Обычный 2 2 4 10 15" xfId="53909"/>
    <cellStyle name="Обычный 2 2 4 10 2" xfId="18998"/>
    <cellStyle name="Обычный 2 2 4 10 2 2" xfId="18999"/>
    <cellStyle name="Обычный 2 2 4 10 2 2 2" xfId="53910"/>
    <cellStyle name="Обычный 2 2 4 10 2 3" xfId="19000"/>
    <cellStyle name="Обычный 2 2 4 10 2 3 2" xfId="53911"/>
    <cellStyle name="Обычный 2 2 4 10 2 4" xfId="19001"/>
    <cellStyle name="Обычный 2 2 4 10 2 4 2" xfId="53912"/>
    <cellStyle name="Обычный 2 2 4 10 2 5" xfId="19002"/>
    <cellStyle name="Обычный 2 2 4 10 2 5 2" xfId="53913"/>
    <cellStyle name="Обычный 2 2 4 10 2 6" xfId="19003"/>
    <cellStyle name="Обычный 2 2 4 10 2 6 2" xfId="53914"/>
    <cellStyle name="Обычный 2 2 4 10 2 7" xfId="19004"/>
    <cellStyle name="Обычный 2 2 4 10 2 8" xfId="53915"/>
    <cellStyle name="Обычный 2 2 4 10 3" xfId="19005"/>
    <cellStyle name="Обычный 2 2 4 10 3 2" xfId="19006"/>
    <cellStyle name="Обычный 2 2 4 10 3 2 2" xfId="53916"/>
    <cellStyle name="Обычный 2 2 4 10 3 3" xfId="19007"/>
    <cellStyle name="Обычный 2 2 4 10 3 4" xfId="53917"/>
    <cellStyle name="Обычный 2 2 4 10 4" xfId="19008"/>
    <cellStyle name="Обычный 2 2 4 10 4 2" xfId="53918"/>
    <cellStyle name="Обычный 2 2 4 10 5" xfId="19009"/>
    <cellStyle name="Обычный 2 2 4 10 5 2" xfId="53919"/>
    <cellStyle name="Обычный 2 2 4 10 6" xfId="19010"/>
    <cellStyle name="Обычный 2 2 4 10 6 2" xfId="53920"/>
    <cellStyle name="Обычный 2 2 4 10 7" xfId="19011"/>
    <cellStyle name="Обычный 2 2 4 10 7 2" xfId="53921"/>
    <cellStyle name="Обычный 2 2 4 10 8" xfId="19012"/>
    <cellStyle name="Обычный 2 2 4 10 9" xfId="19013"/>
    <cellStyle name="Обычный 2 2 4 11" xfId="19014"/>
    <cellStyle name="Обычный 2 2 4 11 10" xfId="19015"/>
    <cellStyle name="Обычный 2 2 4 11 11" xfId="19016"/>
    <cellStyle name="Обычный 2 2 4 11 12" xfId="19017"/>
    <cellStyle name="Обычный 2 2 4 11 13" xfId="19018"/>
    <cellStyle name="Обычный 2 2 4 11 14" xfId="19019"/>
    <cellStyle name="Обычный 2 2 4 11 15" xfId="53922"/>
    <cellStyle name="Обычный 2 2 4 11 2" xfId="19020"/>
    <cellStyle name="Обычный 2 2 4 11 2 2" xfId="19021"/>
    <cellStyle name="Обычный 2 2 4 11 2 2 2" xfId="53923"/>
    <cellStyle name="Обычный 2 2 4 11 2 3" xfId="19022"/>
    <cellStyle name="Обычный 2 2 4 11 2 3 2" xfId="53924"/>
    <cellStyle name="Обычный 2 2 4 11 2 4" xfId="19023"/>
    <cellStyle name="Обычный 2 2 4 11 2 4 2" xfId="53925"/>
    <cellStyle name="Обычный 2 2 4 11 2 5" xfId="19024"/>
    <cellStyle name="Обычный 2 2 4 11 2 5 2" xfId="53926"/>
    <cellStyle name="Обычный 2 2 4 11 2 6" xfId="19025"/>
    <cellStyle name="Обычный 2 2 4 11 2 6 2" xfId="53927"/>
    <cellStyle name="Обычный 2 2 4 11 2 7" xfId="19026"/>
    <cellStyle name="Обычный 2 2 4 11 2 8" xfId="53928"/>
    <cellStyle name="Обычный 2 2 4 11 3" xfId="19027"/>
    <cellStyle name="Обычный 2 2 4 11 3 2" xfId="19028"/>
    <cellStyle name="Обычный 2 2 4 11 3 2 2" xfId="53929"/>
    <cellStyle name="Обычный 2 2 4 11 3 2 3" xfId="53930"/>
    <cellStyle name="Обычный 2 2 4 11 3 2 4" xfId="53931"/>
    <cellStyle name="Обычный 2 2 4 11 3 3" xfId="19029"/>
    <cellStyle name="Обычный 2 2 4 11 3 3 2" xfId="53932"/>
    <cellStyle name="Обычный 2 2 4 11 3 4" xfId="19030"/>
    <cellStyle name="Обычный 2 2 4 11 3 4 2" xfId="53933"/>
    <cellStyle name="Обычный 2 2 4 11 3 5" xfId="19031"/>
    <cellStyle name="Обычный 2 2 4 11 3 5 2" xfId="53934"/>
    <cellStyle name="Обычный 2 2 4 11 3 6" xfId="19032"/>
    <cellStyle name="Обычный 2 2 4 11 3 6 2" xfId="53935"/>
    <cellStyle name="Обычный 2 2 4 11 3 7" xfId="53936"/>
    <cellStyle name="Обычный 2 2 4 11 4" xfId="19033"/>
    <cellStyle name="Обычный 2 2 4 11 4 2" xfId="19034"/>
    <cellStyle name="Обычный 2 2 4 11 4 2 2" xfId="53937"/>
    <cellStyle name="Обычный 2 2 4 11 4 3" xfId="19035"/>
    <cellStyle name="Обычный 2 2 4 11 4 3 2" xfId="53938"/>
    <cellStyle name="Обычный 2 2 4 11 4 4" xfId="53939"/>
    <cellStyle name="Обычный 2 2 4 11 4 4 2" xfId="53940"/>
    <cellStyle name="Обычный 2 2 4 11 5" xfId="19036"/>
    <cellStyle name="Обычный 2 2 4 11 5 2" xfId="53941"/>
    <cellStyle name="Обычный 2 2 4 11 6" xfId="19037"/>
    <cellStyle name="Обычный 2 2 4 11 6 2" xfId="53942"/>
    <cellStyle name="Обычный 2 2 4 11 7" xfId="19038"/>
    <cellStyle name="Обычный 2 2 4 11 7 2" xfId="53943"/>
    <cellStyle name="Обычный 2 2 4 11 8" xfId="19039"/>
    <cellStyle name="Обычный 2 2 4 11 8 2" xfId="53944"/>
    <cellStyle name="Обычный 2 2 4 11 9" xfId="19040"/>
    <cellStyle name="Обычный 2 2 4 12" xfId="19041"/>
    <cellStyle name="Обычный 2 2 4 12 2" xfId="19042"/>
    <cellStyle name="Обычный 2 2 4 12 2 2" xfId="19043"/>
    <cellStyle name="Обычный 2 2 4 12 2 2 2" xfId="53945"/>
    <cellStyle name="Обычный 2 2 4 12 2 3" xfId="19044"/>
    <cellStyle name="Обычный 2 2 4 12 2 3 2" xfId="53946"/>
    <cellStyle name="Обычный 2 2 4 12 2 4" xfId="19045"/>
    <cellStyle name="Обычный 2 2 4 12 2 4 2" xfId="53947"/>
    <cellStyle name="Обычный 2 2 4 12 2 5" xfId="19046"/>
    <cellStyle name="Обычный 2 2 4 12 2 5 2" xfId="53948"/>
    <cellStyle name="Обычный 2 2 4 12 2 6" xfId="19047"/>
    <cellStyle name="Обычный 2 2 4 12 2 6 2" xfId="53949"/>
    <cellStyle name="Обычный 2 2 4 12 2 7" xfId="53950"/>
    <cellStyle name="Обычный 2 2 4 12 3" xfId="19048"/>
    <cellStyle name="Обычный 2 2 4 12 3 2" xfId="53951"/>
    <cellStyle name="Обычный 2 2 4 12 4" xfId="19049"/>
    <cellStyle name="Обычный 2 2 4 12 4 2" xfId="53952"/>
    <cellStyle name="Обычный 2 2 4 12 5" xfId="19050"/>
    <cellStyle name="Обычный 2 2 4 12 5 2" xfId="53953"/>
    <cellStyle name="Обычный 2 2 4 12 6" xfId="19051"/>
    <cellStyle name="Обычный 2 2 4 12 6 2" xfId="53954"/>
    <cellStyle name="Обычный 2 2 4 12 7" xfId="19052"/>
    <cellStyle name="Обычный 2 2 4 12 7 2" xfId="53955"/>
    <cellStyle name="Обычный 2 2 4 12 8" xfId="19053"/>
    <cellStyle name="Обычный 2 2 4 12 9" xfId="53956"/>
    <cellStyle name="Обычный 2 2 4 13" xfId="19054"/>
    <cellStyle name="Обычный 2 2 4 13 2" xfId="19055"/>
    <cellStyle name="Обычный 2 2 4 13 2 2" xfId="19056"/>
    <cellStyle name="Обычный 2 2 4 13 2 2 2" xfId="53957"/>
    <cellStyle name="Обычный 2 2 4 13 2 3" xfId="19057"/>
    <cellStyle name="Обычный 2 2 4 13 2 3 2" xfId="53958"/>
    <cellStyle name="Обычный 2 2 4 13 2 4" xfId="19058"/>
    <cellStyle name="Обычный 2 2 4 13 2 4 2" xfId="53959"/>
    <cellStyle name="Обычный 2 2 4 13 2 5" xfId="19059"/>
    <cellStyle name="Обычный 2 2 4 13 2 5 2" xfId="53960"/>
    <cellStyle name="Обычный 2 2 4 13 2 6" xfId="19060"/>
    <cellStyle name="Обычный 2 2 4 13 2 6 2" xfId="53961"/>
    <cellStyle name="Обычный 2 2 4 13 2 7" xfId="53962"/>
    <cellStyle name="Обычный 2 2 4 13 3" xfId="19061"/>
    <cellStyle name="Обычный 2 2 4 13 3 2" xfId="53963"/>
    <cellStyle name="Обычный 2 2 4 13 4" xfId="19062"/>
    <cellStyle name="Обычный 2 2 4 13 4 2" xfId="53964"/>
    <cellStyle name="Обычный 2 2 4 13 5" xfId="19063"/>
    <cellStyle name="Обычный 2 2 4 13 5 2" xfId="53965"/>
    <cellStyle name="Обычный 2 2 4 13 6" xfId="19064"/>
    <cellStyle name="Обычный 2 2 4 13 6 2" xfId="53966"/>
    <cellStyle name="Обычный 2 2 4 13 7" xfId="19065"/>
    <cellStyle name="Обычный 2 2 4 13 7 2" xfId="53967"/>
    <cellStyle name="Обычный 2 2 4 13 8" xfId="19066"/>
    <cellStyle name="Обычный 2 2 4 13 9" xfId="53968"/>
    <cellStyle name="Обычный 2 2 4 14" xfId="19067"/>
    <cellStyle name="Обычный 2 2 4 14 2" xfId="19068"/>
    <cellStyle name="Обычный 2 2 4 14 2 2" xfId="19069"/>
    <cellStyle name="Обычный 2 2 4 14 2 2 2" xfId="53969"/>
    <cellStyle name="Обычный 2 2 4 14 2 3" xfId="19070"/>
    <cellStyle name="Обычный 2 2 4 14 2 3 2" xfId="53970"/>
    <cellStyle name="Обычный 2 2 4 14 2 4" xfId="53971"/>
    <cellStyle name="Обычный 2 2 4 14 3" xfId="19071"/>
    <cellStyle name="Обычный 2 2 4 14 3 2" xfId="53972"/>
    <cellStyle name="Обычный 2 2 4 14 4" xfId="19072"/>
    <cellStyle name="Обычный 2 2 4 14 4 2" xfId="53973"/>
    <cellStyle name="Обычный 2 2 4 14 5" xfId="19073"/>
    <cellStyle name="Обычный 2 2 4 14 5 2" xfId="53974"/>
    <cellStyle name="Обычный 2 2 4 14 6" xfId="19074"/>
    <cellStyle name="Обычный 2 2 4 14 6 2" xfId="53975"/>
    <cellStyle name="Обычный 2 2 4 14 7" xfId="19075"/>
    <cellStyle name="Обычный 2 2 4 14 8" xfId="53976"/>
    <cellStyle name="Обычный 2 2 4 15" xfId="19076"/>
    <cellStyle name="Обычный 2 2 4 15 2" xfId="19077"/>
    <cellStyle name="Обычный 2 2 4 15 2 2" xfId="53977"/>
    <cellStyle name="Обычный 2 2 4 15 3" xfId="53978"/>
    <cellStyle name="Обычный 2 2 4 16" xfId="19078"/>
    <cellStyle name="Обычный 2 2 4 16 2" xfId="53979"/>
    <cellStyle name="Обычный 2 2 4 17" xfId="19079"/>
    <cellStyle name="Обычный 2 2 4 17 2" xfId="53980"/>
    <cellStyle name="Обычный 2 2 4 18" xfId="19080"/>
    <cellStyle name="Обычный 2 2 4 18 2" xfId="53981"/>
    <cellStyle name="Обычный 2 2 4 19" xfId="19081"/>
    <cellStyle name="Обычный 2 2 4 19 2" xfId="53982"/>
    <cellStyle name="Обычный 2 2 4 2" xfId="19082"/>
    <cellStyle name="Обычный 2 2 4 2 10" xfId="19083"/>
    <cellStyle name="Обычный 2 2 4 2 10 2" xfId="19084"/>
    <cellStyle name="Обычный 2 2 4 2 10 2 2" xfId="53983"/>
    <cellStyle name="Обычный 2 2 4 2 10 3" xfId="53984"/>
    <cellStyle name="Обычный 2 2 4 2 11" xfId="19085"/>
    <cellStyle name="Обычный 2 2 4 2 11 2" xfId="53985"/>
    <cellStyle name="Обычный 2 2 4 2 12" xfId="19086"/>
    <cellStyle name="Обычный 2 2 4 2 12 2" xfId="53986"/>
    <cellStyle name="Обычный 2 2 4 2 13" xfId="19087"/>
    <cellStyle name="Обычный 2 2 4 2 13 2" xfId="53987"/>
    <cellStyle name="Обычный 2 2 4 2 14" xfId="19088"/>
    <cellStyle name="Обычный 2 2 4 2 14 2" xfId="53988"/>
    <cellStyle name="Обычный 2 2 4 2 15" xfId="19089"/>
    <cellStyle name="Обычный 2 2 4 2 16" xfId="19090"/>
    <cellStyle name="Обычный 2 2 4 2 17" xfId="19091"/>
    <cellStyle name="Обычный 2 2 4 2 18" xfId="19092"/>
    <cellStyle name="Обычный 2 2 4 2 19" xfId="53989"/>
    <cellStyle name="Обычный 2 2 4 2 2" xfId="19093"/>
    <cellStyle name="Обычный 2 2 4 2 2 10" xfId="19094"/>
    <cellStyle name="Обычный 2 2 4 2 2 10 2" xfId="53990"/>
    <cellStyle name="Обычный 2 2 4 2 2 11" xfId="19095"/>
    <cellStyle name="Обычный 2 2 4 2 2 11 2" xfId="53991"/>
    <cellStyle name="Обычный 2 2 4 2 2 12" xfId="19096"/>
    <cellStyle name="Обычный 2 2 4 2 2 12 2" xfId="53992"/>
    <cellStyle name="Обычный 2 2 4 2 2 13" xfId="19097"/>
    <cellStyle name="Обычный 2 2 4 2 2 13 2" xfId="53993"/>
    <cellStyle name="Обычный 2 2 4 2 2 14" xfId="19098"/>
    <cellStyle name="Обычный 2 2 4 2 2 15" xfId="19099"/>
    <cellStyle name="Обычный 2 2 4 2 2 16" xfId="19100"/>
    <cellStyle name="Обычный 2 2 4 2 2 17" xfId="19101"/>
    <cellStyle name="Обычный 2 2 4 2 2 18" xfId="19102"/>
    <cellStyle name="Обычный 2 2 4 2 2 19" xfId="19103"/>
    <cellStyle name="Обычный 2 2 4 2 2 2" xfId="19104"/>
    <cellStyle name="Обычный 2 2 4 2 2 2 10" xfId="19105"/>
    <cellStyle name="Обычный 2 2 4 2 2 2 11" xfId="19106"/>
    <cellStyle name="Обычный 2 2 4 2 2 2 12" xfId="19107"/>
    <cellStyle name="Обычный 2 2 4 2 2 2 13" xfId="19108"/>
    <cellStyle name="Обычный 2 2 4 2 2 2 14" xfId="19109"/>
    <cellStyle name="Обычный 2 2 4 2 2 2 15" xfId="53994"/>
    <cellStyle name="Обычный 2 2 4 2 2 2 2" xfId="19110"/>
    <cellStyle name="Обычный 2 2 4 2 2 2 2 2" xfId="19111"/>
    <cellStyle name="Обычный 2 2 4 2 2 2 2 2 2" xfId="53995"/>
    <cellStyle name="Обычный 2 2 4 2 2 2 2 3" xfId="19112"/>
    <cellStyle name="Обычный 2 2 4 2 2 2 2 3 2" xfId="53996"/>
    <cellStyle name="Обычный 2 2 4 2 2 2 2 4" xfId="19113"/>
    <cellStyle name="Обычный 2 2 4 2 2 2 2 4 2" xfId="53997"/>
    <cellStyle name="Обычный 2 2 4 2 2 2 2 5" xfId="19114"/>
    <cellStyle name="Обычный 2 2 4 2 2 2 2 5 2" xfId="53998"/>
    <cellStyle name="Обычный 2 2 4 2 2 2 2 6" xfId="19115"/>
    <cellStyle name="Обычный 2 2 4 2 2 2 2 6 2" xfId="53999"/>
    <cellStyle name="Обычный 2 2 4 2 2 2 2 7" xfId="19116"/>
    <cellStyle name="Обычный 2 2 4 2 2 2 2 8" xfId="54000"/>
    <cellStyle name="Обычный 2 2 4 2 2 2 3" xfId="19117"/>
    <cellStyle name="Обычный 2 2 4 2 2 2 3 2" xfId="19118"/>
    <cellStyle name="Обычный 2 2 4 2 2 2 3 2 2" xfId="54001"/>
    <cellStyle name="Обычный 2 2 4 2 2 2 3 3" xfId="54002"/>
    <cellStyle name="Обычный 2 2 4 2 2 2 4" xfId="19119"/>
    <cellStyle name="Обычный 2 2 4 2 2 2 4 2" xfId="54003"/>
    <cellStyle name="Обычный 2 2 4 2 2 2 5" xfId="19120"/>
    <cellStyle name="Обычный 2 2 4 2 2 2 5 2" xfId="54004"/>
    <cellStyle name="Обычный 2 2 4 2 2 2 6" xfId="19121"/>
    <cellStyle name="Обычный 2 2 4 2 2 2 6 2" xfId="54005"/>
    <cellStyle name="Обычный 2 2 4 2 2 2 7" xfId="19122"/>
    <cellStyle name="Обычный 2 2 4 2 2 2 7 2" xfId="54006"/>
    <cellStyle name="Обычный 2 2 4 2 2 2 8" xfId="19123"/>
    <cellStyle name="Обычный 2 2 4 2 2 2 9" xfId="19124"/>
    <cellStyle name="Обычный 2 2 4 2 2 20" xfId="19125"/>
    <cellStyle name="Обычный 2 2 4 2 2 21" xfId="19126"/>
    <cellStyle name="Обычный 2 2 4 2 2 3" xfId="19127"/>
    <cellStyle name="Обычный 2 2 4 2 2 3 10" xfId="19128"/>
    <cellStyle name="Обычный 2 2 4 2 2 3 11" xfId="19129"/>
    <cellStyle name="Обычный 2 2 4 2 2 3 12" xfId="19130"/>
    <cellStyle name="Обычный 2 2 4 2 2 3 13" xfId="19131"/>
    <cellStyle name="Обычный 2 2 4 2 2 3 14" xfId="19132"/>
    <cellStyle name="Обычный 2 2 4 2 2 3 15" xfId="54007"/>
    <cellStyle name="Обычный 2 2 4 2 2 3 2" xfId="19133"/>
    <cellStyle name="Обычный 2 2 4 2 2 3 2 2" xfId="19134"/>
    <cellStyle name="Обычный 2 2 4 2 2 3 2 2 2" xfId="54008"/>
    <cellStyle name="Обычный 2 2 4 2 2 3 2 3" xfId="19135"/>
    <cellStyle name="Обычный 2 2 4 2 2 3 2 3 2" xfId="54009"/>
    <cellStyle name="Обычный 2 2 4 2 2 3 2 4" xfId="19136"/>
    <cellStyle name="Обычный 2 2 4 2 2 3 2 4 2" xfId="54010"/>
    <cellStyle name="Обычный 2 2 4 2 2 3 2 5" xfId="19137"/>
    <cellStyle name="Обычный 2 2 4 2 2 3 2 5 2" xfId="54011"/>
    <cellStyle name="Обычный 2 2 4 2 2 3 2 6" xfId="19138"/>
    <cellStyle name="Обычный 2 2 4 2 2 3 2 6 2" xfId="54012"/>
    <cellStyle name="Обычный 2 2 4 2 2 3 2 7" xfId="19139"/>
    <cellStyle name="Обычный 2 2 4 2 2 3 2 8" xfId="54013"/>
    <cellStyle name="Обычный 2 2 4 2 2 3 3" xfId="19140"/>
    <cellStyle name="Обычный 2 2 4 2 2 3 3 2" xfId="19141"/>
    <cellStyle name="Обычный 2 2 4 2 2 3 3 2 2" xfId="54014"/>
    <cellStyle name="Обычный 2 2 4 2 2 3 3 3" xfId="54015"/>
    <cellStyle name="Обычный 2 2 4 2 2 3 4" xfId="19142"/>
    <cellStyle name="Обычный 2 2 4 2 2 3 4 2" xfId="54016"/>
    <cellStyle name="Обычный 2 2 4 2 2 3 5" xfId="19143"/>
    <cellStyle name="Обычный 2 2 4 2 2 3 5 2" xfId="54017"/>
    <cellStyle name="Обычный 2 2 4 2 2 3 6" xfId="19144"/>
    <cellStyle name="Обычный 2 2 4 2 2 3 6 2" xfId="54018"/>
    <cellStyle name="Обычный 2 2 4 2 2 3 7" xfId="19145"/>
    <cellStyle name="Обычный 2 2 4 2 2 3 7 2" xfId="54019"/>
    <cellStyle name="Обычный 2 2 4 2 2 3 8" xfId="19146"/>
    <cellStyle name="Обычный 2 2 4 2 2 3 9" xfId="19147"/>
    <cellStyle name="Обычный 2 2 4 2 2 4" xfId="19148"/>
    <cellStyle name="Обычный 2 2 4 2 2 4 10" xfId="19149"/>
    <cellStyle name="Обычный 2 2 4 2 2 4 11" xfId="19150"/>
    <cellStyle name="Обычный 2 2 4 2 2 4 12" xfId="19151"/>
    <cellStyle name="Обычный 2 2 4 2 2 4 13" xfId="19152"/>
    <cellStyle name="Обычный 2 2 4 2 2 4 14" xfId="19153"/>
    <cellStyle name="Обычный 2 2 4 2 2 4 15" xfId="54020"/>
    <cellStyle name="Обычный 2 2 4 2 2 4 2" xfId="19154"/>
    <cellStyle name="Обычный 2 2 4 2 2 4 2 2" xfId="19155"/>
    <cellStyle name="Обычный 2 2 4 2 2 4 2 2 2" xfId="54021"/>
    <cellStyle name="Обычный 2 2 4 2 2 4 2 3" xfId="19156"/>
    <cellStyle name="Обычный 2 2 4 2 2 4 2 3 2" xfId="54022"/>
    <cellStyle name="Обычный 2 2 4 2 2 4 2 4" xfId="19157"/>
    <cellStyle name="Обычный 2 2 4 2 2 4 2 4 2" xfId="54023"/>
    <cellStyle name="Обычный 2 2 4 2 2 4 2 5" xfId="19158"/>
    <cellStyle name="Обычный 2 2 4 2 2 4 2 5 2" xfId="54024"/>
    <cellStyle name="Обычный 2 2 4 2 2 4 2 6" xfId="19159"/>
    <cellStyle name="Обычный 2 2 4 2 2 4 2 6 2" xfId="54025"/>
    <cellStyle name="Обычный 2 2 4 2 2 4 2 7" xfId="19160"/>
    <cellStyle name="Обычный 2 2 4 2 2 4 2 8" xfId="54026"/>
    <cellStyle name="Обычный 2 2 4 2 2 4 3" xfId="19161"/>
    <cellStyle name="Обычный 2 2 4 2 2 4 3 2" xfId="19162"/>
    <cellStyle name="Обычный 2 2 4 2 2 4 3 2 2" xfId="54027"/>
    <cellStyle name="Обычный 2 2 4 2 2 4 3 3" xfId="54028"/>
    <cellStyle name="Обычный 2 2 4 2 2 4 4" xfId="19163"/>
    <cellStyle name="Обычный 2 2 4 2 2 4 4 2" xfId="54029"/>
    <cellStyle name="Обычный 2 2 4 2 2 4 5" xfId="19164"/>
    <cellStyle name="Обычный 2 2 4 2 2 4 5 2" xfId="54030"/>
    <cellStyle name="Обычный 2 2 4 2 2 4 6" xfId="19165"/>
    <cellStyle name="Обычный 2 2 4 2 2 4 6 2" xfId="54031"/>
    <cellStyle name="Обычный 2 2 4 2 2 4 7" xfId="19166"/>
    <cellStyle name="Обычный 2 2 4 2 2 4 7 2" xfId="54032"/>
    <cellStyle name="Обычный 2 2 4 2 2 4 8" xfId="19167"/>
    <cellStyle name="Обычный 2 2 4 2 2 4 9" xfId="19168"/>
    <cellStyle name="Обычный 2 2 4 2 2 5" xfId="19169"/>
    <cellStyle name="Обычный 2 2 4 2 2 5 10" xfId="19170"/>
    <cellStyle name="Обычный 2 2 4 2 2 5 11" xfId="19171"/>
    <cellStyle name="Обычный 2 2 4 2 2 5 12" xfId="19172"/>
    <cellStyle name="Обычный 2 2 4 2 2 5 13" xfId="19173"/>
    <cellStyle name="Обычный 2 2 4 2 2 5 14" xfId="19174"/>
    <cellStyle name="Обычный 2 2 4 2 2 5 15" xfId="54033"/>
    <cellStyle name="Обычный 2 2 4 2 2 5 2" xfId="19175"/>
    <cellStyle name="Обычный 2 2 4 2 2 5 2 2" xfId="19176"/>
    <cellStyle name="Обычный 2 2 4 2 2 5 2 2 2" xfId="54034"/>
    <cellStyle name="Обычный 2 2 4 2 2 5 2 3" xfId="19177"/>
    <cellStyle name="Обычный 2 2 4 2 2 5 2 3 2" xfId="54035"/>
    <cellStyle name="Обычный 2 2 4 2 2 5 2 4" xfId="19178"/>
    <cellStyle name="Обычный 2 2 4 2 2 5 2 4 2" xfId="54036"/>
    <cellStyle name="Обычный 2 2 4 2 2 5 2 5" xfId="19179"/>
    <cellStyle name="Обычный 2 2 4 2 2 5 2 5 2" xfId="54037"/>
    <cellStyle name="Обычный 2 2 4 2 2 5 2 6" xfId="19180"/>
    <cellStyle name="Обычный 2 2 4 2 2 5 2 6 2" xfId="54038"/>
    <cellStyle name="Обычный 2 2 4 2 2 5 2 7" xfId="19181"/>
    <cellStyle name="Обычный 2 2 4 2 2 5 2 8" xfId="54039"/>
    <cellStyle name="Обычный 2 2 4 2 2 5 3" xfId="19182"/>
    <cellStyle name="Обычный 2 2 4 2 2 5 3 2" xfId="19183"/>
    <cellStyle name="Обычный 2 2 4 2 2 5 3 2 2" xfId="54040"/>
    <cellStyle name="Обычный 2 2 4 2 2 5 3 3" xfId="54041"/>
    <cellStyle name="Обычный 2 2 4 2 2 5 4" xfId="19184"/>
    <cellStyle name="Обычный 2 2 4 2 2 5 4 2" xfId="54042"/>
    <cellStyle name="Обычный 2 2 4 2 2 5 5" xfId="19185"/>
    <cellStyle name="Обычный 2 2 4 2 2 5 5 2" xfId="54043"/>
    <cellStyle name="Обычный 2 2 4 2 2 5 6" xfId="19186"/>
    <cellStyle name="Обычный 2 2 4 2 2 5 6 2" xfId="54044"/>
    <cellStyle name="Обычный 2 2 4 2 2 5 7" xfId="19187"/>
    <cellStyle name="Обычный 2 2 4 2 2 5 7 2" xfId="54045"/>
    <cellStyle name="Обычный 2 2 4 2 2 5 8" xfId="19188"/>
    <cellStyle name="Обычный 2 2 4 2 2 5 9" xfId="19189"/>
    <cellStyle name="Обычный 2 2 4 2 2 6" xfId="19190"/>
    <cellStyle name="Обычный 2 2 4 2 2 6 10" xfId="19191"/>
    <cellStyle name="Обычный 2 2 4 2 2 6 11" xfId="19192"/>
    <cellStyle name="Обычный 2 2 4 2 2 6 12" xfId="19193"/>
    <cellStyle name="Обычный 2 2 4 2 2 6 13" xfId="19194"/>
    <cellStyle name="Обычный 2 2 4 2 2 6 14" xfId="19195"/>
    <cellStyle name="Обычный 2 2 4 2 2 6 15" xfId="54046"/>
    <cellStyle name="Обычный 2 2 4 2 2 6 2" xfId="19196"/>
    <cellStyle name="Обычный 2 2 4 2 2 6 2 2" xfId="19197"/>
    <cellStyle name="Обычный 2 2 4 2 2 6 2 2 2" xfId="54047"/>
    <cellStyle name="Обычный 2 2 4 2 2 6 2 3" xfId="19198"/>
    <cellStyle name="Обычный 2 2 4 2 2 6 2 3 2" xfId="54048"/>
    <cellStyle name="Обычный 2 2 4 2 2 6 2 4" xfId="19199"/>
    <cellStyle name="Обычный 2 2 4 2 2 6 2 4 2" xfId="54049"/>
    <cellStyle name="Обычный 2 2 4 2 2 6 2 5" xfId="19200"/>
    <cellStyle name="Обычный 2 2 4 2 2 6 2 5 2" xfId="54050"/>
    <cellStyle name="Обычный 2 2 4 2 2 6 2 6" xfId="19201"/>
    <cellStyle name="Обычный 2 2 4 2 2 6 2 6 2" xfId="54051"/>
    <cellStyle name="Обычный 2 2 4 2 2 6 2 7" xfId="19202"/>
    <cellStyle name="Обычный 2 2 4 2 2 6 2 8" xfId="54052"/>
    <cellStyle name="Обычный 2 2 4 2 2 6 3" xfId="19203"/>
    <cellStyle name="Обычный 2 2 4 2 2 6 3 2" xfId="19204"/>
    <cellStyle name="Обычный 2 2 4 2 2 6 3 2 2" xfId="54053"/>
    <cellStyle name="Обычный 2 2 4 2 2 6 3 3" xfId="54054"/>
    <cellStyle name="Обычный 2 2 4 2 2 6 4" xfId="19205"/>
    <cellStyle name="Обычный 2 2 4 2 2 6 4 2" xfId="54055"/>
    <cellStyle name="Обычный 2 2 4 2 2 6 5" xfId="19206"/>
    <cellStyle name="Обычный 2 2 4 2 2 6 5 2" xfId="54056"/>
    <cellStyle name="Обычный 2 2 4 2 2 6 6" xfId="19207"/>
    <cellStyle name="Обычный 2 2 4 2 2 6 6 2" xfId="54057"/>
    <cellStyle name="Обычный 2 2 4 2 2 6 7" xfId="19208"/>
    <cellStyle name="Обычный 2 2 4 2 2 6 7 2" xfId="54058"/>
    <cellStyle name="Обычный 2 2 4 2 2 6 8" xfId="19209"/>
    <cellStyle name="Обычный 2 2 4 2 2 6 9" xfId="19210"/>
    <cellStyle name="Обычный 2 2 4 2 2 7" xfId="19211"/>
    <cellStyle name="Обычный 2 2 4 2 2 7 2" xfId="19212"/>
    <cellStyle name="Обычный 2 2 4 2 2 7 2 2" xfId="54059"/>
    <cellStyle name="Обычный 2 2 4 2 2 7 3" xfId="19213"/>
    <cellStyle name="Обычный 2 2 4 2 2 7 3 2" xfId="54060"/>
    <cellStyle name="Обычный 2 2 4 2 2 7 4" xfId="19214"/>
    <cellStyle name="Обычный 2 2 4 2 2 7 4 2" xfId="54061"/>
    <cellStyle name="Обычный 2 2 4 2 2 7 5" xfId="19215"/>
    <cellStyle name="Обычный 2 2 4 2 2 7 5 2" xfId="54062"/>
    <cellStyle name="Обычный 2 2 4 2 2 7 6" xfId="19216"/>
    <cellStyle name="Обычный 2 2 4 2 2 7 6 2" xfId="54063"/>
    <cellStyle name="Обычный 2 2 4 2 2 7 7" xfId="19217"/>
    <cellStyle name="Обычный 2 2 4 2 2 7 8" xfId="54064"/>
    <cellStyle name="Обычный 2 2 4 2 2 8" xfId="19218"/>
    <cellStyle name="Обычный 2 2 4 2 2 8 2" xfId="19219"/>
    <cellStyle name="Обычный 2 2 4 2 2 8 2 2" xfId="54065"/>
    <cellStyle name="Обычный 2 2 4 2 2 8 3" xfId="19220"/>
    <cellStyle name="Обычный 2 2 4 2 2 8 3 2" xfId="54066"/>
    <cellStyle name="Обычный 2 2 4 2 2 8 4" xfId="19221"/>
    <cellStyle name="Обычный 2 2 4 2 2 8 4 2" xfId="54067"/>
    <cellStyle name="Обычный 2 2 4 2 2 8 5" xfId="19222"/>
    <cellStyle name="Обычный 2 2 4 2 2 8 5 2" xfId="54068"/>
    <cellStyle name="Обычный 2 2 4 2 2 8 6" xfId="19223"/>
    <cellStyle name="Обычный 2 2 4 2 2 8 6 2" xfId="54069"/>
    <cellStyle name="Обычный 2 2 4 2 2 8 7" xfId="19224"/>
    <cellStyle name="Обычный 2 2 4 2 2 8 8" xfId="54070"/>
    <cellStyle name="Обычный 2 2 4 2 2 9" xfId="19225"/>
    <cellStyle name="Обычный 2 2 4 2 2 9 2" xfId="19226"/>
    <cellStyle name="Обычный 2 2 4 2 2 9 2 2" xfId="54071"/>
    <cellStyle name="Обычный 2 2 4 2 2 9 3" xfId="54072"/>
    <cellStyle name="Обычный 2 2 4 2 3" xfId="19227"/>
    <cellStyle name="Обычный 2 2 4 2 3 2" xfId="19228"/>
    <cellStyle name="Обычный 2 2 4 2 3 2 2" xfId="19229"/>
    <cellStyle name="Обычный 2 2 4 2 3 3" xfId="19230"/>
    <cellStyle name="Обычный 2 2 4 2 4" xfId="19231"/>
    <cellStyle name="Обычный 2 2 4 2 4 10" xfId="19232"/>
    <cellStyle name="Обычный 2 2 4 2 4 11" xfId="19233"/>
    <cellStyle name="Обычный 2 2 4 2 4 12" xfId="19234"/>
    <cellStyle name="Обычный 2 2 4 2 4 13" xfId="19235"/>
    <cellStyle name="Обычный 2 2 4 2 4 14" xfId="19236"/>
    <cellStyle name="Обычный 2 2 4 2 4 15" xfId="54073"/>
    <cellStyle name="Обычный 2 2 4 2 4 2" xfId="19237"/>
    <cellStyle name="Обычный 2 2 4 2 4 2 2" xfId="19238"/>
    <cellStyle name="Обычный 2 2 4 2 4 2 2 2" xfId="54074"/>
    <cellStyle name="Обычный 2 2 4 2 4 2 3" xfId="19239"/>
    <cellStyle name="Обычный 2 2 4 2 4 2 3 2" xfId="54075"/>
    <cellStyle name="Обычный 2 2 4 2 4 2 4" xfId="19240"/>
    <cellStyle name="Обычный 2 2 4 2 4 2 4 2" xfId="54076"/>
    <cellStyle name="Обычный 2 2 4 2 4 2 5" xfId="19241"/>
    <cellStyle name="Обычный 2 2 4 2 4 2 5 2" xfId="54077"/>
    <cellStyle name="Обычный 2 2 4 2 4 2 6" xfId="19242"/>
    <cellStyle name="Обычный 2 2 4 2 4 2 6 2" xfId="54078"/>
    <cellStyle name="Обычный 2 2 4 2 4 2 7" xfId="19243"/>
    <cellStyle name="Обычный 2 2 4 2 4 2 8" xfId="54079"/>
    <cellStyle name="Обычный 2 2 4 2 4 3" xfId="19244"/>
    <cellStyle name="Обычный 2 2 4 2 4 3 2" xfId="19245"/>
    <cellStyle name="Обычный 2 2 4 2 4 3 2 2" xfId="54080"/>
    <cellStyle name="Обычный 2 2 4 2 4 3 3" xfId="54081"/>
    <cellStyle name="Обычный 2 2 4 2 4 4" xfId="19246"/>
    <cellStyle name="Обычный 2 2 4 2 4 4 2" xfId="54082"/>
    <cellStyle name="Обычный 2 2 4 2 4 5" xfId="19247"/>
    <cellStyle name="Обычный 2 2 4 2 4 5 2" xfId="54083"/>
    <cellStyle name="Обычный 2 2 4 2 4 6" xfId="19248"/>
    <cellStyle name="Обычный 2 2 4 2 4 6 2" xfId="54084"/>
    <cellStyle name="Обычный 2 2 4 2 4 7" xfId="19249"/>
    <cellStyle name="Обычный 2 2 4 2 4 7 2" xfId="54085"/>
    <cellStyle name="Обычный 2 2 4 2 4 8" xfId="19250"/>
    <cellStyle name="Обычный 2 2 4 2 4 9" xfId="19251"/>
    <cellStyle name="Обычный 2 2 4 2 5" xfId="19252"/>
    <cellStyle name="Обычный 2 2 4 2 5 10" xfId="19253"/>
    <cellStyle name="Обычный 2 2 4 2 5 11" xfId="19254"/>
    <cellStyle name="Обычный 2 2 4 2 5 12" xfId="19255"/>
    <cellStyle name="Обычный 2 2 4 2 5 13" xfId="19256"/>
    <cellStyle name="Обычный 2 2 4 2 5 14" xfId="19257"/>
    <cellStyle name="Обычный 2 2 4 2 5 15" xfId="54086"/>
    <cellStyle name="Обычный 2 2 4 2 5 2" xfId="19258"/>
    <cellStyle name="Обычный 2 2 4 2 5 2 2" xfId="19259"/>
    <cellStyle name="Обычный 2 2 4 2 5 2 2 2" xfId="54087"/>
    <cellStyle name="Обычный 2 2 4 2 5 2 3" xfId="19260"/>
    <cellStyle name="Обычный 2 2 4 2 5 2 3 2" xfId="54088"/>
    <cellStyle name="Обычный 2 2 4 2 5 2 4" xfId="19261"/>
    <cellStyle name="Обычный 2 2 4 2 5 2 4 2" xfId="54089"/>
    <cellStyle name="Обычный 2 2 4 2 5 2 5" xfId="19262"/>
    <cellStyle name="Обычный 2 2 4 2 5 2 5 2" xfId="54090"/>
    <cellStyle name="Обычный 2 2 4 2 5 2 6" xfId="19263"/>
    <cellStyle name="Обычный 2 2 4 2 5 2 6 2" xfId="54091"/>
    <cellStyle name="Обычный 2 2 4 2 5 2 7" xfId="19264"/>
    <cellStyle name="Обычный 2 2 4 2 5 2 8" xfId="54092"/>
    <cellStyle name="Обычный 2 2 4 2 5 3" xfId="19265"/>
    <cellStyle name="Обычный 2 2 4 2 5 3 2" xfId="19266"/>
    <cellStyle name="Обычный 2 2 4 2 5 3 2 2" xfId="54093"/>
    <cellStyle name="Обычный 2 2 4 2 5 3 3" xfId="54094"/>
    <cellStyle name="Обычный 2 2 4 2 5 4" xfId="19267"/>
    <cellStyle name="Обычный 2 2 4 2 5 4 2" xfId="54095"/>
    <cellStyle name="Обычный 2 2 4 2 5 5" xfId="19268"/>
    <cellStyle name="Обычный 2 2 4 2 5 5 2" xfId="54096"/>
    <cellStyle name="Обычный 2 2 4 2 5 6" xfId="19269"/>
    <cellStyle name="Обычный 2 2 4 2 5 6 2" xfId="54097"/>
    <cellStyle name="Обычный 2 2 4 2 5 7" xfId="19270"/>
    <cellStyle name="Обычный 2 2 4 2 5 7 2" xfId="54098"/>
    <cellStyle name="Обычный 2 2 4 2 5 8" xfId="19271"/>
    <cellStyle name="Обычный 2 2 4 2 5 9" xfId="19272"/>
    <cellStyle name="Обычный 2 2 4 2 6" xfId="19273"/>
    <cellStyle name="Обычный 2 2 4 2 6 2" xfId="19274"/>
    <cellStyle name="Обычный 2 2 4 2 6 2 2" xfId="54099"/>
    <cellStyle name="Обычный 2 2 4 2 6 3" xfId="19275"/>
    <cellStyle name="Обычный 2 2 4 2 6 3 2" xfId="54100"/>
    <cellStyle name="Обычный 2 2 4 2 6 4" xfId="19276"/>
    <cellStyle name="Обычный 2 2 4 2 6 4 2" xfId="54101"/>
    <cellStyle name="Обычный 2 2 4 2 6 5" xfId="19277"/>
    <cellStyle name="Обычный 2 2 4 2 6 5 2" xfId="54102"/>
    <cellStyle name="Обычный 2 2 4 2 6 6" xfId="19278"/>
    <cellStyle name="Обычный 2 2 4 2 6 6 2" xfId="54103"/>
    <cellStyle name="Обычный 2 2 4 2 6 7" xfId="19279"/>
    <cellStyle name="Обычный 2 2 4 2 6 8" xfId="54104"/>
    <cellStyle name="Обычный 2 2 4 2 7" xfId="19280"/>
    <cellStyle name="Обычный 2 2 4 2 7 2" xfId="19281"/>
    <cellStyle name="Обычный 2 2 4 2 7 2 2" xfId="54105"/>
    <cellStyle name="Обычный 2 2 4 2 7 3" xfId="19282"/>
    <cellStyle name="Обычный 2 2 4 2 7 3 2" xfId="54106"/>
    <cellStyle name="Обычный 2 2 4 2 7 4" xfId="19283"/>
    <cellStyle name="Обычный 2 2 4 2 7 4 2" xfId="54107"/>
    <cellStyle name="Обычный 2 2 4 2 7 5" xfId="19284"/>
    <cellStyle name="Обычный 2 2 4 2 7 5 2" xfId="54108"/>
    <cellStyle name="Обычный 2 2 4 2 7 6" xfId="19285"/>
    <cellStyle name="Обычный 2 2 4 2 7 6 2" xfId="54109"/>
    <cellStyle name="Обычный 2 2 4 2 7 7" xfId="19286"/>
    <cellStyle name="Обычный 2 2 4 2 7 8" xfId="54110"/>
    <cellStyle name="Обычный 2 2 4 2 8" xfId="19287"/>
    <cellStyle name="Обычный 2 2 4 2 8 2" xfId="19288"/>
    <cellStyle name="Обычный 2 2 4 2 8 2 2" xfId="54111"/>
    <cellStyle name="Обычный 2 2 4 2 8 3" xfId="19289"/>
    <cellStyle name="Обычный 2 2 4 2 8 3 2" xfId="54112"/>
    <cellStyle name="Обычный 2 2 4 2 8 4" xfId="19290"/>
    <cellStyle name="Обычный 2 2 4 2 8 4 2" xfId="54113"/>
    <cellStyle name="Обычный 2 2 4 2 8 5" xfId="19291"/>
    <cellStyle name="Обычный 2 2 4 2 8 5 2" xfId="54114"/>
    <cellStyle name="Обычный 2 2 4 2 8 6" xfId="19292"/>
    <cellStyle name="Обычный 2 2 4 2 8 6 2" xfId="54115"/>
    <cellStyle name="Обычный 2 2 4 2 8 7" xfId="19293"/>
    <cellStyle name="Обычный 2 2 4 2 8 8" xfId="54116"/>
    <cellStyle name="Обычный 2 2 4 2 9" xfId="19294"/>
    <cellStyle name="Обычный 2 2 4 2 9 2" xfId="19295"/>
    <cellStyle name="Обычный 2 2 4 2 9 2 2" xfId="54117"/>
    <cellStyle name="Обычный 2 2 4 2 9 3" xfId="19296"/>
    <cellStyle name="Обычный 2 2 4 2 9 3 2" xfId="54118"/>
    <cellStyle name="Обычный 2 2 4 2 9 4" xfId="19297"/>
    <cellStyle name="Обычный 2 2 4 2 9 4 2" xfId="54119"/>
    <cellStyle name="Обычный 2 2 4 2 9 5" xfId="19298"/>
    <cellStyle name="Обычный 2 2 4 2 9 5 2" xfId="54120"/>
    <cellStyle name="Обычный 2 2 4 2 9 6" xfId="19299"/>
    <cellStyle name="Обычный 2 2 4 2 9 6 2" xfId="54121"/>
    <cellStyle name="Обычный 2 2 4 2 9 7" xfId="19300"/>
    <cellStyle name="Обычный 2 2 4 2 9 8" xfId="54122"/>
    <cellStyle name="Обычный 2 2 4 20" xfId="19301"/>
    <cellStyle name="Обычный 2 2 4 20 2" xfId="54123"/>
    <cellStyle name="Обычный 2 2 4 21" xfId="19302"/>
    <cellStyle name="Обычный 2 2 4 22" xfId="19303"/>
    <cellStyle name="Обычный 2 2 4 23" xfId="19304"/>
    <cellStyle name="Обычный 2 2 4 24" xfId="19305"/>
    <cellStyle name="Обычный 2 2 4 25" xfId="19306"/>
    <cellStyle name="Обычный 2 2 4 26" xfId="19307"/>
    <cellStyle name="Обычный 2 2 4 27" xfId="54124"/>
    <cellStyle name="Обычный 2 2 4 3" xfId="19308"/>
    <cellStyle name="Обычный 2 2 4 3 10" xfId="19309"/>
    <cellStyle name="Обычный 2 2 4 3 10 2" xfId="19310"/>
    <cellStyle name="Обычный 2 2 4 3 10 2 2" xfId="54125"/>
    <cellStyle name="Обычный 2 2 4 3 10 3" xfId="54126"/>
    <cellStyle name="Обычный 2 2 4 3 11" xfId="19311"/>
    <cellStyle name="Обычный 2 2 4 3 11 2" xfId="54127"/>
    <cellStyle name="Обычный 2 2 4 3 12" xfId="19312"/>
    <cellStyle name="Обычный 2 2 4 3 13" xfId="19313"/>
    <cellStyle name="Обычный 2 2 4 3 14" xfId="19314"/>
    <cellStyle name="Обычный 2 2 4 3 15" xfId="19315"/>
    <cellStyle name="Обычный 2 2 4 3 16" xfId="19316"/>
    <cellStyle name="Обычный 2 2 4 3 17" xfId="19317"/>
    <cellStyle name="Обычный 2 2 4 3 18" xfId="19318"/>
    <cellStyle name="Обычный 2 2 4 3 19" xfId="19319"/>
    <cellStyle name="Обычный 2 2 4 3 2" xfId="19320"/>
    <cellStyle name="Обычный 2 2 4 3 2 10" xfId="19321"/>
    <cellStyle name="Обычный 2 2 4 3 2 10 2" xfId="54128"/>
    <cellStyle name="Обычный 2 2 4 3 2 11" xfId="19322"/>
    <cellStyle name="Обычный 2 2 4 3 2 12" xfId="19323"/>
    <cellStyle name="Обычный 2 2 4 3 2 13" xfId="19324"/>
    <cellStyle name="Обычный 2 2 4 3 2 14" xfId="19325"/>
    <cellStyle name="Обычный 2 2 4 3 2 15" xfId="19326"/>
    <cellStyle name="Обычный 2 2 4 3 2 16" xfId="19327"/>
    <cellStyle name="Обычный 2 2 4 3 2 17" xfId="19328"/>
    <cellStyle name="Обычный 2 2 4 3 2 18" xfId="19329"/>
    <cellStyle name="Обычный 2 2 4 3 2 19" xfId="54129"/>
    <cellStyle name="Обычный 2 2 4 3 2 2" xfId="19330"/>
    <cellStyle name="Обычный 2 2 4 3 2 2 10" xfId="19331"/>
    <cellStyle name="Обычный 2 2 4 3 2 2 11" xfId="19332"/>
    <cellStyle name="Обычный 2 2 4 3 2 2 12" xfId="19333"/>
    <cellStyle name="Обычный 2 2 4 3 2 2 13" xfId="19334"/>
    <cellStyle name="Обычный 2 2 4 3 2 2 14" xfId="19335"/>
    <cellStyle name="Обычный 2 2 4 3 2 2 15" xfId="19336"/>
    <cellStyle name="Обычный 2 2 4 3 2 2 16" xfId="54130"/>
    <cellStyle name="Обычный 2 2 4 3 2 2 2" xfId="19337"/>
    <cellStyle name="Обычный 2 2 4 3 2 2 2 2" xfId="19338"/>
    <cellStyle name="Обычный 2 2 4 3 2 2 2 2 2" xfId="54131"/>
    <cellStyle name="Обычный 2 2 4 3 2 2 2 3" xfId="19339"/>
    <cellStyle name="Обычный 2 2 4 3 2 2 2 3 2" xfId="54132"/>
    <cellStyle name="Обычный 2 2 4 3 2 2 2 4" xfId="19340"/>
    <cellStyle name="Обычный 2 2 4 3 2 2 2 4 2" xfId="54133"/>
    <cellStyle name="Обычный 2 2 4 3 2 2 2 5" xfId="19341"/>
    <cellStyle name="Обычный 2 2 4 3 2 2 2 5 2" xfId="54134"/>
    <cellStyle name="Обычный 2 2 4 3 2 2 2 6" xfId="19342"/>
    <cellStyle name="Обычный 2 2 4 3 2 2 2 6 2" xfId="54135"/>
    <cellStyle name="Обычный 2 2 4 3 2 2 2 7" xfId="19343"/>
    <cellStyle name="Обычный 2 2 4 3 2 2 2 8" xfId="54136"/>
    <cellStyle name="Обычный 2 2 4 3 2 2 3" xfId="19344"/>
    <cellStyle name="Обычный 2 2 4 3 2 2 3 2" xfId="19345"/>
    <cellStyle name="Обычный 2 2 4 3 2 2 3 2 2" xfId="54137"/>
    <cellStyle name="Обычный 2 2 4 3 2 2 3 3" xfId="54138"/>
    <cellStyle name="Обычный 2 2 4 3 2 2 4" xfId="19346"/>
    <cellStyle name="Обычный 2 2 4 3 2 2 4 2" xfId="54139"/>
    <cellStyle name="Обычный 2 2 4 3 2 2 5" xfId="19347"/>
    <cellStyle name="Обычный 2 2 4 3 2 2 5 2" xfId="54140"/>
    <cellStyle name="Обычный 2 2 4 3 2 2 6" xfId="19348"/>
    <cellStyle name="Обычный 2 2 4 3 2 2 6 2" xfId="54141"/>
    <cellStyle name="Обычный 2 2 4 3 2 2 7" xfId="19349"/>
    <cellStyle name="Обычный 2 2 4 3 2 2 7 2" xfId="54142"/>
    <cellStyle name="Обычный 2 2 4 3 2 2 8" xfId="19350"/>
    <cellStyle name="Обычный 2 2 4 3 2 2 9" xfId="19351"/>
    <cellStyle name="Обычный 2 2 4 3 2 3" xfId="19352"/>
    <cellStyle name="Обычный 2 2 4 3 2 3 10" xfId="19353"/>
    <cellStyle name="Обычный 2 2 4 3 2 3 11" xfId="19354"/>
    <cellStyle name="Обычный 2 2 4 3 2 3 12" xfId="19355"/>
    <cellStyle name="Обычный 2 2 4 3 2 3 13" xfId="19356"/>
    <cellStyle name="Обычный 2 2 4 3 2 3 14" xfId="19357"/>
    <cellStyle name="Обычный 2 2 4 3 2 3 15" xfId="54143"/>
    <cellStyle name="Обычный 2 2 4 3 2 3 2" xfId="19358"/>
    <cellStyle name="Обычный 2 2 4 3 2 3 2 2" xfId="19359"/>
    <cellStyle name="Обычный 2 2 4 3 2 3 2 2 2" xfId="54144"/>
    <cellStyle name="Обычный 2 2 4 3 2 3 2 3" xfId="19360"/>
    <cellStyle name="Обычный 2 2 4 3 2 3 2 3 2" xfId="54145"/>
    <cellStyle name="Обычный 2 2 4 3 2 3 2 4" xfId="19361"/>
    <cellStyle name="Обычный 2 2 4 3 2 3 2 4 2" xfId="54146"/>
    <cellStyle name="Обычный 2 2 4 3 2 3 2 5" xfId="19362"/>
    <cellStyle name="Обычный 2 2 4 3 2 3 2 5 2" xfId="54147"/>
    <cellStyle name="Обычный 2 2 4 3 2 3 2 6" xfId="19363"/>
    <cellStyle name="Обычный 2 2 4 3 2 3 2 6 2" xfId="54148"/>
    <cellStyle name="Обычный 2 2 4 3 2 3 2 7" xfId="19364"/>
    <cellStyle name="Обычный 2 2 4 3 2 3 2 8" xfId="54149"/>
    <cellStyle name="Обычный 2 2 4 3 2 3 3" xfId="19365"/>
    <cellStyle name="Обычный 2 2 4 3 2 3 3 2" xfId="19366"/>
    <cellStyle name="Обычный 2 2 4 3 2 3 3 2 2" xfId="54150"/>
    <cellStyle name="Обычный 2 2 4 3 2 3 3 3" xfId="54151"/>
    <cellStyle name="Обычный 2 2 4 3 2 3 4" xfId="19367"/>
    <cellStyle name="Обычный 2 2 4 3 2 3 4 2" xfId="54152"/>
    <cellStyle name="Обычный 2 2 4 3 2 3 5" xfId="19368"/>
    <cellStyle name="Обычный 2 2 4 3 2 3 5 2" xfId="54153"/>
    <cellStyle name="Обычный 2 2 4 3 2 3 6" xfId="19369"/>
    <cellStyle name="Обычный 2 2 4 3 2 3 6 2" xfId="54154"/>
    <cellStyle name="Обычный 2 2 4 3 2 3 7" xfId="19370"/>
    <cellStyle name="Обычный 2 2 4 3 2 3 7 2" xfId="54155"/>
    <cellStyle name="Обычный 2 2 4 3 2 3 8" xfId="19371"/>
    <cellStyle name="Обычный 2 2 4 3 2 3 9" xfId="19372"/>
    <cellStyle name="Обычный 2 2 4 3 2 4" xfId="19373"/>
    <cellStyle name="Обычный 2 2 4 3 2 4 10" xfId="19374"/>
    <cellStyle name="Обычный 2 2 4 3 2 4 11" xfId="19375"/>
    <cellStyle name="Обычный 2 2 4 3 2 4 12" xfId="19376"/>
    <cellStyle name="Обычный 2 2 4 3 2 4 13" xfId="19377"/>
    <cellStyle name="Обычный 2 2 4 3 2 4 14" xfId="19378"/>
    <cellStyle name="Обычный 2 2 4 3 2 4 15" xfId="54156"/>
    <cellStyle name="Обычный 2 2 4 3 2 4 2" xfId="19379"/>
    <cellStyle name="Обычный 2 2 4 3 2 4 2 2" xfId="19380"/>
    <cellStyle name="Обычный 2 2 4 3 2 4 2 2 2" xfId="54157"/>
    <cellStyle name="Обычный 2 2 4 3 2 4 2 3" xfId="19381"/>
    <cellStyle name="Обычный 2 2 4 3 2 4 2 3 2" xfId="54158"/>
    <cellStyle name="Обычный 2 2 4 3 2 4 2 4" xfId="19382"/>
    <cellStyle name="Обычный 2 2 4 3 2 4 2 4 2" xfId="54159"/>
    <cellStyle name="Обычный 2 2 4 3 2 4 2 5" xfId="19383"/>
    <cellStyle name="Обычный 2 2 4 3 2 4 2 5 2" xfId="54160"/>
    <cellStyle name="Обычный 2 2 4 3 2 4 2 6" xfId="19384"/>
    <cellStyle name="Обычный 2 2 4 3 2 4 2 6 2" xfId="54161"/>
    <cellStyle name="Обычный 2 2 4 3 2 4 2 7" xfId="19385"/>
    <cellStyle name="Обычный 2 2 4 3 2 4 2 8" xfId="54162"/>
    <cellStyle name="Обычный 2 2 4 3 2 4 3" xfId="19386"/>
    <cellStyle name="Обычный 2 2 4 3 2 4 3 2" xfId="19387"/>
    <cellStyle name="Обычный 2 2 4 3 2 4 3 2 2" xfId="54163"/>
    <cellStyle name="Обычный 2 2 4 3 2 4 3 3" xfId="54164"/>
    <cellStyle name="Обычный 2 2 4 3 2 4 4" xfId="19388"/>
    <cellStyle name="Обычный 2 2 4 3 2 4 4 2" xfId="54165"/>
    <cellStyle name="Обычный 2 2 4 3 2 4 5" xfId="19389"/>
    <cellStyle name="Обычный 2 2 4 3 2 4 5 2" xfId="54166"/>
    <cellStyle name="Обычный 2 2 4 3 2 4 6" xfId="19390"/>
    <cellStyle name="Обычный 2 2 4 3 2 4 6 2" xfId="54167"/>
    <cellStyle name="Обычный 2 2 4 3 2 4 7" xfId="19391"/>
    <cellStyle name="Обычный 2 2 4 3 2 4 7 2" xfId="54168"/>
    <cellStyle name="Обычный 2 2 4 3 2 4 8" xfId="19392"/>
    <cellStyle name="Обычный 2 2 4 3 2 4 9" xfId="19393"/>
    <cellStyle name="Обычный 2 2 4 3 2 5" xfId="19394"/>
    <cellStyle name="Обычный 2 2 4 3 2 5 2" xfId="19395"/>
    <cellStyle name="Обычный 2 2 4 3 2 5 2 2" xfId="54169"/>
    <cellStyle name="Обычный 2 2 4 3 2 5 3" xfId="19396"/>
    <cellStyle name="Обычный 2 2 4 3 2 5 3 2" xfId="54170"/>
    <cellStyle name="Обычный 2 2 4 3 2 5 4" xfId="19397"/>
    <cellStyle name="Обычный 2 2 4 3 2 5 4 2" xfId="54171"/>
    <cellStyle name="Обычный 2 2 4 3 2 5 5" xfId="19398"/>
    <cellStyle name="Обычный 2 2 4 3 2 5 5 2" xfId="54172"/>
    <cellStyle name="Обычный 2 2 4 3 2 5 6" xfId="19399"/>
    <cellStyle name="Обычный 2 2 4 3 2 5 6 2" xfId="54173"/>
    <cellStyle name="Обычный 2 2 4 3 2 5 7" xfId="19400"/>
    <cellStyle name="Обычный 2 2 4 3 2 5 8" xfId="54174"/>
    <cellStyle name="Обычный 2 2 4 3 2 6" xfId="19401"/>
    <cellStyle name="Обычный 2 2 4 3 2 6 2" xfId="19402"/>
    <cellStyle name="Обычный 2 2 4 3 2 6 2 2" xfId="54175"/>
    <cellStyle name="Обычный 2 2 4 3 2 6 3" xfId="54176"/>
    <cellStyle name="Обычный 2 2 4 3 2 7" xfId="19403"/>
    <cellStyle name="Обычный 2 2 4 3 2 7 2" xfId="54177"/>
    <cellStyle name="Обычный 2 2 4 3 2 8" xfId="19404"/>
    <cellStyle name="Обычный 2 2 4 3 2 8 2" xfId="54178"/>
    <cellStyle name="Обычный 2 2 4 3 2 9" xfId="19405"/>
    <cellStyle name="Обычный 2 2 4 3 2 9 2" xfId="54179"/>
    <cellStyle name="Обычный 2 2 4 3 20" xfId="19406"/>
    <cellStyle name="Обычный 2 2 4 3 21" xfId="19407"/>
    <cellStyle name="Обычный 2 2 4 3 22" xfId="19408"/>
    <cellStyle name="Обычный 2 2 4 3 23" xfId="54180"/>
    <cellStyle name="Обычный 2 2 4 3 3" xfId="19409"/>
    <cellStyle name="Обычный 2 2 4 3 3 10" xfId="19410"/>
    <cellStyle name="Обычный 2 2 4 3 3 11" xfId="19411"/>
    <cellStyle name="Обычный 2 2 4 3 3 12" xfId="19412"/>
    <cellStyle name="Обычный 2 2 4 3 3 13" xfId="19413"/>
    <cellStyle name="Обычный 2 2 4 3 3 14" xfId="19414"/>
    <cellStyle name="Обычный 2 2 4 3 3 15" xfId="19415"/>
    <cellStyle name="Обычный 2 2 4 3 3 16" xfId="19416"/>
    <cellStyle name="Обычный 2 2 4 3 3 17" xfId="19417"/>
    <cellStyle name="Обычный 2 2 4 3 3 18" xfId="54181"/>
    <cellStyle name="Обычный 2 2 4 3 3 2" xfId="19418"/>
    <cellStyle name="Обычный 2 2 4 3 3 2 10" xfId="19419"/>
    <cellStyle name="Обычный 2 2 4 3 3 2 11" xfId="19420"/>
    <cellStyle name="Обычный 2 2 4 3 3 2 12" xfId="19421"/>
    <cellStyle name="Обычный 2 2 4 3 3 2 13" xfId="19422"/>
    <cellStyle name="Обычный 2 2 4 3 3 2 14" xfId="19423"/>
    <cellStyle name="Обычный 2 2 4 3 3 2 15" xfId="19424"/>
    <cellStyle name="Обычный 2 2 4 3 3 2 16" xfId="54182"/>
    <cellStyle name="Обычный 2 2 4 3 3 2 2" xfId="19425"/>
    <cellStyle name="Обычный 2 2 4 3 3 2 2 2" xfId="19426"/>
    <cellStyle name="Обычный 2 2 4 3 3 2 2 2 2" xfId="54183"/>
    <cellStyle name="Обычный 2 2 4 3 3 2 2 3" xfId="19427"/>
    <cellStyle name="Обычный 2 2 4 3 3 2 2 3 2" xfId="54184"/>
    <cellStyle name="Обычный 2 2 4 3 3 2 2 4" xfId="19428"/>
    <cellStyle name="Обычный 2 2 4 3 3 2 2 4 2" xfId="54185"/>
    <cellStyle name="Обычный 2 2 4 3 3 2 2 5" xfId="19429"/>
    <cellStyle name="Обычный 2 2 4 3 3 2 2 5 2" xfId="54186"/>
    <cellStyle name="Обычный 2 2 4 3 3 2 2 6" xfId="19430"/>
    <cellStyle name="Обычный 2 2 4 3 3 2 2 6 2" xfId="54187"/>
    <cellStyle name="Обычный 2 2 4 3 3 2 2 7" xfId="19431"/>
    <cellStyle name="Обычный 2 2 4 3 3 2 2 8" xfId="54188"/>
    <cellStyle name="Обычный 2 2 4 3 3 2 3" xfId="19432"/>
    <cellStyle name="Обычный 2 2 4 3 3 2 3 2" xfId="19433"/>
    <cellStyle name="Обычный 2 2 4 3 3 2 3 2 2" xfId="54189"/>
    <cellStyle name="Обычный 2 2 4 3 3 2 3 3" xfId="54190"/>
    <cellStyle name="Обычный 2 2 4 3 3 2 4" xfId="19434"/>
    <cellStyle name="Обычный 2 2 4 3 3 2 4 2" xfId="54191"/>
    <cellStyle name="Обычный 2 2 4 3 3 2 5" xfId="19435"/>
    <cellStyle name="Обычный 2 2 4 3 3 2 5 2" xfId="54192"/>
    <cellStyle name="Обычный 2 2 4 3 3 2 6" xfId="19436"/>
    <cellStyle name="Обычный 2 2 4 3 3 2 6 2" xfId="54193"/>
    <cellStyle name="Обычный 2 2 4 3 3 2 7" xfId="19437"/>
    <cellStyle name="Обычный 2 2 4 3 3 2 7 2" xfId="54194"/>
    <cellStyle name="Обычный 2 2 4 3 3 2 8" xfId="19438"/>
    <cellStyle name="Обычный 2 2 4 3 3 2 9" xfId="19439"/>
    <cellStyle name="Обычный 2 2 4 3 3 3" xfId="19440"/>
    <cellStyle name="Обычный 2 2 4 3 3 3 10" xfId="19441"/>
    <cellStyle name="Обычный 2 2 4 3 3 3 11" xfId="19442"/>
    <cellStyle name="Обычный 2 2 4 3 3 3 12" xfId="19443"/>
    <cellStyle name="Обычный 2 2 4 3 3 3 13" xfId="19444"/>
    <cellStyle name="Обычный 2 2 4 3 3 3 14" xfId="19445"/>
    <cellStyle name="Обычный 2 2 4 3 3 3 15" xfId="54195"/>
    <cellStyle name="Обычный 2 2 4 3 3 3 2" xfId="19446"/>
    <cellStyle name="Обычный 2 2 4 3 3 3 2 2" xfId="19447"/>
    <cellStyle name="Обычный 2 2 4 3 3 3 2 2 2" xfId="54196"/>
    <cellStyle name="Обычный 2 2 4 3 3 3 2 3" xfId="19448"/>
    <cellStyle name="Обычный 2 2 4 3 3 3 2 3 2" xfId="54197"/>
    <cellStyle name="Обычный 2 2 4 3 3 3 2 4" xfId="19449"/>
    <cellStyle name="Обычный 2 2 4 3 3 3 2 4 2" xfId="54198"/>
    <cellStyle name="Обычный 2 2 4 3 3 3 2 5" xfId="19450"/>
    <cellStyle name="Обычный 2 2 4 3 3 3 2 5 2" xfId="54199"/>
    <cellStyle name="Обычный 2 2 4 3 3 3 2 6" xfId="19451"/>
    <cellStyle name="Обычный 2 2 4 3 3 3 2 6 2" xfId="54200"/>
    <cellStyle name="Обычный 2 2 4 3 3 3 2 7" xfId="19452"/>
    <cellStyle name="Обычный 2 2 4 3 3 3 2 8" xfId="54201"/>
    <cellStyle name="Обычный 2 2 4 3 3 3 3" xfId="19453"/>
    <cellStyle name="Обычный 2 2 4 3 3 3 3 2" xfId="19454"/>
    <cellStyle name="Обычный 2 2 4 3 3 3 3 2 2" xfId="54202"/>
    <cellStyle name="Обычный 2 2 4 3 3 3 3 3" xfId="54203"/>
    <cellStyle name="Обычный 2 2 4 3 3 3 4" xfId="19455"/>
    <cellStyle name="Обычный 2 2 4 3 3 3 4 2" xfId="54204"/>
    <cellStyle name="Обычный 2 2 4 3 3 3 5" xfId="19456"/>
    <cellStyle name="Обычный 2 2 4 3 3 3 5 2" xfId="54205"/>
    <cellStyle name="Обычный 2 2 4 3 3 3 6" xfId="19457"/>
    <cellStyle name="Обычный 2 2 4 3 3 3 6 2" xfId="54206"/>
    <cellStyle name="Обычный 2 2 4 3 3 3 7" xfId="19458"/>
    <cellStyle name="Обычный 2 2 4 3 3 3 7 2" xfId="54207"/>
    <cellStyle name="Обычный 2 2 4 3 3 3 8" xfId="19459"/>
    <cellStyle name="Обычный 2 2 4 3 3 3 9" xfId="19460"/>
    <cellStyle name="Обычный 2 2 4 3 3 4" xfId="19461"/>
    <cellStyle name="Обычный 2 2 4 3 3 4 2" xfId="19462"/>
    <cellStyle name="Обычный 2 2 4 3 3 4 2 2" xfId="54208"/>
    <cellStyle name="Обычный 2 2 4 3 3 4 3" xfId="19463"/>
    <cellStyle name="Обычный 2 2 4 3 3 4 3 2" xfId="54209"/>
    <cellStyle name="Обычный 2 2 4 3 3 4 4" xfId="19464"/>
    <cellStyle name="Обычный 2 2 4 3 3 4 4 2" xfId="54210"/>
    <cellStyle name="Обычный 2 2 4 3 3 4 5" xfId="19465"/>
    <cellStyle name="Обычный 2 2 4 3 3 4 5 2" xfId="54211"/>
    <cellStyle name="Обычный 2 2 4 3 3 4 6" xfId="19466"/>
    <cellStyle name="Обычный 2 2 4 3 3 4 6 2" xfId="54212"/>
    <cellStyle name="Обычный 2 2 4 3 3 4 7" xfId="19467"/>
    <cellStyle name="Обычный 2 2 4 3 3 4 8" xfId="54213"/>
    <cellStyle name="Обычный 2 2 4 3 3 5" xfId="19468"/>
    <cellStyle name="Обычный 2 2 4 3 3 5 2" xfId="19469"/>
    <cellStyle name="Обычный 2 2 4 3 3 5 2 2" xfId="54214"/>
    <cellStyle name="Обычный 2 2 4 3 3 5 3" xfId="54215"/>
    <cellStyle name="Обычный 2 2 4 3 3 6" xfId="19470"/>
    <cellStyle name="Обычный 2 2 4 3 3 6 2" xfId="54216"/>
    <cellStyle name="Обычный 2 2 4 3 3 7" xfId="19471"/>
    <cellStyle name="Обычный 2 2 4 3 3 7 2" xfId="54217"/>
    <cellStyle name="Обычный 2 2 4 3 3 8" xfId="19472"/>
    <cellStyle name="Обычный 2 2 4 3 3 8 2" xfId="54218"/>
    <cellStyle name="Обычный 2 2 4 3 3 9" xfId="19473"/>
    <cellStyle name="Обычный 2 2 4 3 3 9 2" xfId="54219"/>
    <cellStyle name="Обычный 2 2 4 3 4" xfId="19474"/>
    <cellStyle name="Обычный 2 2 4 3 4 10" xfId="19475"/>
    <cellStyle name="Обычный 2 2 4 3 4 11" xfId="19476"/>
    <cellStyle name="Обычный 2 2 4 3 4 12" xfId="19477"/>
    <cellStyle name="Обычный 2 2 4 3 4 13" xfId="19478"/>
    <cellStyle name="Обычный 2 2 4 3 4 14" xfId="19479"/>
    <cellStyle name="Обычный 2 2 4 3 4 15" xfId="19480"/>
    <cellStyle name="Обычный 2 2 4 3 4 16" xfId="54220"/>
    <cellStyle name="Обычный 2 2 4 3 4 2" xfId="19481"/>
    <cellStyle name="Обычный 2 2 4 3 4 2 2" xfId="19482"/>
    <cellStyle name="Обычный 2 2 4 3 4 2 2 2" xfId="54221"/>
    <cellStyle name="Обычный 2 2 4 3 4 2 3" xfId="19483"/>
    <cellStyle name="Обычный 2 2 4 3 4 2 3 2" xfId="54222"/>
    <cellStyle name="Обычный 2 2 4 3 4 2 4" xfId="19484"/>
    <cellStyle name="Обычный 2 2 4 3 4 2 4 2" xfId="54223"/>
    <cellStyle name="Обычный 2 2 4 3 4 2 5" xfId="19485"/>
    <cellStyle name="Обычный 2 2 4 3 4 2 5 2" xfId="54224"/>
    <cellStyle name="Обычный 2 2 4 3 4 2 6" xfId="19486"/>
    <cellStyle name="Обычный 2 2 4 3 4 2 6 2" xfId="54225"/>
    <cellStyle name="Обычный 2 2 4 3 4 2 7" xfId="19487"/>
    <cellStyle name="Обычный 2 2 4 3 4 2 8" xfId="54226"/>
    <cellStyle name="Обычный 2 2 4 3 4 3" xfId="19488"/>
    <cellStyle name="Обычный 2 2 4 3 4 3 2" xfId="19489"/>
    <cellStyle name="Обычный 2 2 4 3 4 3 2 2" xfId="54227"/>
    <cellStyle name="Обычный 2 2 4 3 4 3 3" xfId="54228"/>
    <cellStyle name="Обычный 2 2 4 3 4 4" xfId="19490"/>
    <cellStyle name="Обычный 2 2 4 3 4 4 2" xfId="54229"/>
    <cellStyle name="Обычный 2 2 4 3 4 5" xfId="19491"/>
    <cellStyle name="Обычный 2 2 4 3 4 5 2" xfId="54230"/>
    <cellStyle name="Обычный 2 2 4 3 4 6" xfId="19492"/>
    <cellStyle name="Обычный 2 2 4 3 4 6 2" xfId="54231"/>
    <cellStyle name="Обычный 2 2 4 3 4 7" xfId="19493"/>
    <cellStyle name="Обычный 2 2 4 3 4 7 2" xfId="54232"/>
    <cellStyle name="Обычный 2 2 4 3 4 8" xfId="19494"/>
    <cellStyle name="Обычный 2 2 4 3 4 9" xfId="19495"/>
    <cellStyle name="Обычный 2 2 4 3 5" xfId="19496"/>
    <cellStyle name="Обычный 2 2 4 3 6" xfId="19497"/>
    <cellStyle name="Обычный 2 2 4 3 6 10" xfId="19498"/>
    <cellStyle name="Обычный 2 2 4 3 6 11" xfId="19499"/>
    <cellStyle name="Обычный 2 2 4 3 6 12" xfId="19500"/>
    <cellStyle name="Обычный 2 2 4 3 6 13" xfId="19501"/>
    <cellStyle name="Обычный 2 2 4 3 6 14" xfId="19502"/>
    <cellStyle name="Обычный 2 2 4 3 6 15" xfId="54233"/>
    <cellStyle name="Обычный 2 2 4 3 6 2" xfId="19503"/>
    <cellStyle name="Обычный 2 2 4 3 6 2 2" xfId="19504"/>
    <cellStyle name="Обычный 2 2 4 3 6 2 2 2" xfId="54234"/>
    <cellStyle name="Обычный 2 2 4 3 6 2 3" xfId="19505"/>
    <cellStyle name="Обычный 2 2 4 3 6 2 3 2" xfId="54235"/>
    <cellStyle name="Обычный 2 2 4 3 6 2 4" xfId="19506"/>
    <cellStyle name="Обычный 2 2 4 3 6 2 4 2" xfId="54236"/>
    <cellStyle name="Обычный 2 2 4 3 6 2 5" xfId="19507"/>
    <cellStyle name="Обычный 2 2 4 3 6 2 5 2" xfId="54237"/>
    <cellStyle name="Обычный 2 2 4 3 6 2 6" xfId="19508"/>
    <cellStyle name="Обычный 2 2 4 3 6 2 6 2" xfId="54238"/>
    <cellStyle name="Обычный 2 2 4 3 6 2 7" xfId="19509"/>
    <cellStyle name="Обычный 2 2 4 3 6 2 8" xfId="54239"/>
    <cellStyle name="Обычный 2 2 4 3 6 3" xfId="19510"/>
    <cellStyle name="Обычный 2 2 4 3 6 3 2" xfId="19511"/>
    <cellStyle name="Обычный 2 2 4 3 6 3 2 2" xfId="54240"/>
    <cellStyle name="Обычный 2 2 4 3 6 3 3" xfId="54241"/>
    <cellStyle name="Обычный 2 2 4 3 6 4" xfId="19512"/>
    <cellStyle name="Обычный 2 2 4 3 6 4 2" xfId="54242"/>
    <cellStyle name="Обычный 2 2 4 3 6 5" xfId="19513"/>
    <cellStyle name="Обычный 2 2 4 3 6 5 2" xfId="54243"/>
    <cellStyle name="Обычный 2 2 4 3 6 6" xfId="19514"/>
    <cellStyle name="Обычный 2 2 4 3 6 6 2" xfId="54244"/>
    <cellStyle name="Обычный 2 2 4 3 6 7" xfId="19515"/>
    <cellStyle name="Обычный 2 2 4 3 6 7 2" xfId="54245"/>
    <cellStyle name="Обычный 2 2 4 3 6 8" xfId="19516"/>
    <cellStyle name="Обычный 2 2 4 3 6 9" xfId="19517"/>
    <cellStyle name="Обычный 2 2 4 3 7" xfId="19518"/>
    <cellStyle name="Обычный 2 2 4 3 7 10" xfId="19519"/>
    <cellStyle name="Обычный 2 2 4 3 7 11" xfId="19520"/>
    <cellStyle name="Обычный 2 2 4 3 7 12" xfId="19521"/>
    <cellStyle name="Обычный 2 2 4 3 7 13" xfId="19522"/>
    <cellStyle name="Обычный 2 2 4 3 7 14" xfId="19523"/>
    <cellStyle name="Обычный 2 2 4 3 7 15" xfId="54246"/>
    <cellStyle name="Обычный 2 2 4 3 7 2" xfId="19524"/>
    <cellStyle name="Обычный 2 2 4 3 7 2 2" xfId="19525"/>
    <cellStyle name="Обычный 2 2 4 3 7 2 2 2" xfId="54247"/>
    <cellStyle name="Обычный 2 2 4 3 7 2 3" xfId="19526"/>
    <cellStyle name="Обычный 2 2 4 3 7 2 3 2" xfId="54248"/>
    <cellStyle name="Обычный 2 2 4 3 7 2 4" xfId="19527"/>
    <cellStyle name="Обычный 2 2 4 3 7 2 4 2" xfId="54249"/>
    <cellStyle name="Обычный 2 2 4 3 7 2 5" xfId="19528"/>
    <cellStyle name="Обычный 2 2 4 3 7 2 5 2" xfId="54250"/>
    <cellStyle name="Обычный 2 2 4 3 7 2 6" xfId="19529"/>
    <cellStyle name="Обычный 2 2 4 3 7 2 6 2" xfId="54251"/>
    <cellStyle name="Обычный 2 2 4 3 7 2 7" xfId="19530"/>
    <cellStyle name="Обычный 2 2 4 3 7 2 8" xfId="54252"/>
    <cellStyle name="Обычный 2 2 4 3 7 3" xfId="19531"/>
    <cellStyle name="Обычный 2 2 4 3 7 3 2" xfId="19532"/>
    <cellStyle name="Обычный 2 2 4 3 7 3 2 2" xfId="54253"/>
    <cellStyle name="Обычный 2 2 4 3 7 3 3" xfId="54254"/>
    <cellStyle name="Обычный 2 2 4 3 7 4" xfId="19533"/>
    <cellStyle name="Обычный 2 2 4 3 7 4 2" xfId="54255"/>
    <cellStyle name="Обычный 2 2 4 3 7 5" xfId="19534"/>
    <cellStyle name="Обычный 2 2 4 3 7 5 2" xfId="54256"/>
    <cellStyle name="Обычный 2 2 4 3 7 6" xfId="19535"/>
    <cellStyle name="Обычный 2 2 4 3 7 6 2" xfId="54257"/>
    <cellStyle name="Обычный 2 2 4 3 7 7" xfId="19536"/>
    <cellStyle name="Обычный 2 2 4 3 7 7 2" xfId="54258"/>
    <cellStyle name="Обычный 2 2 4 3 7 8" xfId="19537"/>
    <cellStyle name="Обычный 2 2 4 3 7 9" xfId="19538"/>
    <cellStyle name="Обычный 2 2 4 3 8" xfId="19539"/>
    <cellStyle name="Обычный 2 2 4 3 8 10" xfId="19540"/>
    <cellStyle name="Обычный 2 2 4 3 8 11" xfId="19541"/>
    <cellStyle name="Обычный 2 2 4 3 8 12" xfId="19542"/>
    <cellStyle name="Обычный 2 2 4 3 8 13" xfId="19543"/>
    <cellStyle name="Обычный 2 2 4 3 8 14" xfId="19544"/>
    <cellStyle name="Обычный 2 2 4 3 8 15" xfId="54259"/>
    <cellStyle name="Обычный 2 2 4 3 8 2" xfId="19545"/>
    <cellStyle name="Обычный 2 2 4 3 8 2 2" xfId="19546"/>
    <cellStyle name="Обычный 2 2 4 3 8 2 2 2" xfId="54260"/>
    <cellStyle name="Обычный 2 2 4 3 8 2 3" xfId="19547"/>
    <cellStyle name="Обычный 2 2 4 3 8 2 3 2" xfId="54261"/>
    <cellStyle name="Обычный 2 2 4 3 8 2 4" xfId="19548"/>
    <cellStyle name="Обычный 2 2 4 3 8 2 4 2" xfId="54262"/>
    <cellStyle name="Обычный 2 2 4 3 8 2 5" xfId="19549"/>
    <cellStyle name="Обычный 2 2 4 3 8 2 5 2" xfId="54263"/>
    <cellStyle name="Обычный 2 2 4 3 8 2 6" xfId="19550"/>
    <cellStyle name="Обычный 2 2 4 3 8 2 6 2" xfId="54264"/>
    <cellStyle name="Обычный 2 2 4 3 8 2 7" xfId="19551"/>
    <cellStyle name="Обычный 2 2 4 3 8 2 8" xfId="54265"/>
    <cellStyle name="Обычный 2 2 4 3 8 3" xfId="19552"/>
    <cellStyle name="Обычный 2 2 4 3 8 3 2" xfId="19553"/>
    <cellStyle name="Обычный 2 2 4 3 8 3 2 2" xfId="54266"/>
    <cellStyle name="Обычный 2 2 4 3 8 3 3" xfId="54267"/>
    <cellStyle name="Обычный 2 2 4 3 8 4" xfId="19554"/>
    <cellStyle name="Обычный 2 2 4 3 8 4 2" xfId="54268"/>
    <cellStyle name="Обычный 2 2 4 3 8 5" xfId="19555"/>
    <cellStyle name="Обычный 2 2 4 3 8 5 2" xfId="54269"/>
    <cellStyle name="Обычный 2 2 4 3 8 6" xfId="19556"/>
    <cellStyle name="Обычный 2 2 4 3 8 6 2" xfId="54270"/>
    <cellStyle name="Обычный 2 2 4 3 8 7" xfId="19557"/>
    <cellStyle name="Обычный 2 2 4 3 8 7 2" xfId="54271"/>
    <cellStyle name="Обычный 2 2 4 3 8 8" xfId="19558"/>
    <cellStyle name="Обычный 2 2 4 3 8 9" xfId="19559"/>
    <cellStyle name="Обычный 2 2 4 3 9" xfId="19560"/>
    <cellStyle name="Обычный 2 2 4 3 9 2" xfId="19561"/>
    <cellStyle name="Обычный 2 2 4 3 9 2 2" xfId="54272"/>
    <cellStyle name="Обычный 2 2 4 3 9 3" xfId="19562"/>
    <cellStyle name="Обычный 2 2 4 3 9 3 2" xfId="54273"/>
    <cellStyle name="Обычный 2 2 4 3 9 4" xfId="19563"/>
    <cellStyle name="Обычный 2 2 4 3 9 4 2" xfId="54274"/>
    <cellStyle name="Обычный 2 2 4 3 9 5" xfId="19564"/>
    <cellStyle name="Обычный 2 2 4 3 9 5 2" xfId="54275"/>
    <cellStyle name="Обычный 2 2 4 3 9 6" xfId="19565"/>
    <cellStyle name="Обычный 2 2 4 3 9 6 2" xfId="54276"/>
    <cellStyle name="Обычный 2 2 4 3 9 7" xfId="19566"/>
    <cellStyle name="Обычный 2 2 4 3 9 8" xfId="54277"/>
    <cellStyle name="Обычный 2 2 4 4" xfId="19567"/>
    <cellStyle name="Обычный 2 2 4 4 10" xfId="19568"/>
    <cellStyle name="Обычный 2 2 4 4 10 2" xfId="19569"/>
    <cellStyle name="Обычный 2 2 4 4 10 2 2" xfId="54278"/>
    <cellStyle name="Обычный 2 2 4 4 10 3" xfId="54279"/>
    <cellStyle name="Обычный 2 2 4 4 11" xfId="19570"/>
    <cellStyle name="Обычный 2 2 4 4 11 2" xfId="54280"/>
    <cellStyle name="Обычный 2 2 4 4 12" xfId="19571"/>
    <cellStyle name="Обычный 2 2 4 4 12 2" xfId="54281"/>
    <cellStyle name="Обычный 2 2 4 4 13" xfId="19572"/>
    <cellStyle name="Обычный 2 2 4 4 13 2" xfId="54282"/>
    <cellStyle name="Обычный 2 2 4 4 14" xfId="19573"/>
    <cellStyle name="Обычный 2 2 4 4 14 2" xfId="54283"/>
    <cellStyle name="Обычный 2 2 4 4 15" xfId="19574"/>
    <cellStyle name="Обычный 2 2 4 4 16" xfId="19575"/>
    <cellStyle name="Обычный 2 2 4 4 17" xfId="19576"/>
    <cellStyle name="Обычный 2 2 4 4 18" xfId="19577"/>
    <cellStyle name="Обычный 2 2 4 4 19" xfId="19578"/>
    <cellStyle name="Обычный 2 2 4 4 2" xfId="19579"/>
    <cellStyle name="Обычный 2 2 4 4 2 10" xfId="19580"/>
    <cellStyle name="Обычный 2 2 4 4 2 11" xfId="19581"/>
    <cellStyle name="Обычный 2 2 4 4 2 12" xfId="19582"/>
    <cellStyle name="Обычный 2 2 4 4 2 13" xfId="19583"/>
    <cellStyle name="Обычный 2 2 4 4 2 14" xfId="19584"/>
    <cellStyle name="Обычный 2 2 4 4 2 15" xfId="19585"/>
    <cellStyle name="Обычный 2 2 4 4 2 16" xfId="19586"/>
    <cellStyle name="Обычный 2 2 4 4 2 17" xfId="19587"/>
    <cellStyle name="Обычный 2 2 4 4 2 18" xfId="54284"/>
    <cellStyle name="Обычный 2 2 4 4 2 2" xfId="19588"/>
    <cellStyle name="Обычный 2 2 4 4 2 2 10" xfId="19589"/>
    <cellStyle name="Обычный 2 2 4 4 2 2 11" xfId="19590"/>
    <cellStyle name="Обычный 2 2 4 4 2 2 12" xfId="19591"/>
    <cellStyle name="Обычный 2 2 4 4 2 2 13" xfId="19592"/>
    <cellStyle name="Обычный 2 2 4 4 2 2 14" xfId="19593"/>
    <cellStyle name="Обычный 2 2 4 4 2 2 15" xfId="19594"/>
    <cellStyle name="Обычный 2 2 4 4 2 2 16" xfId="54285"/>
    <cellStyle name="Обычный 2 2 4 4 2 2 2" xfId="19595"/>
    <cellStyle name="Обычный 2 2 4 4 2 2 2 2" xfId="19596"/>
    <cellStyle name="Обычный 2 2 4 4 2 2 2 2 2" xfId="54286"/>
    <cellStyle name="Обычный 2 2 4 4 2 2 2 3" xfId="19597"/>
    <cellStyle name="Обычный 2 2 4 4 2 2 2 3 2" xfId="54287"/>
    <cellStyle name="Обычный 2 2 4 4 2 2 2 4" xfId="19598"/>
    <cellStyle name="Обычный 2 2 4 4 2 2 2 4 2" xfId="54288"/>
    <cellStyle name="Обычный 2 2 4 4 2 2 2 5" xfId="19599"/>
    <cellStyle name="Обычный 2 2 4 4 2 2 2 5 2" xfId="54289"/>
    <cellStyle name="Обычный 2 2 4 4 2 2 2 6" xfId="19600"/>
    <cellStyle name="Обычный 2 2 4 4 2 2 2 6 2" xfId="54290"/>
    <cellStyle name="Обычный 2 2 4 4 2 2 2 7" xfId="19601"/>
    <cellStyle name="Обычный 2 2 4 4 2 2 2 8" xfId="54291"/>
    <cellStyle name="Обычный 2 2 4 4 2 2 3" xfId="19602"/>
    <cellStyle name="Обычный 2 2 4 4 2 2 3 2" xfId="19603"/>
    <cellStyle name="Обычный 2 2 4 4 2 2 3 2 2" xfId="54292"/>
    <cellStyle name="Обычный 2 2 4 4 2 2 3 3" xfId="54293"/>
    <cellStyle name="Обычный 2 2 4 4 2 2 4" xfId="19604"/>
    <cellStyle name="Обычный 2 2 4 4 2 2 4 2" xfId="54294"/>
    <cellStyle name="Обычный 2 2 4 4 2 2 5" xfId="19605"/>
    <cellStyle name="Обычный 2 2 4 4 2 2 5 2" xfId="54295"/>
    <cellStyle name="Обычный 2 2 4 4 2 2 6" xfId="19606"/>
    <cellStyle name="Обычный 2 2 4 4 2 2 6 2" xfId="54296"/>
    <cellStyle name="Обычный 2 2 4 4 2 2 7" xfId="19607"/>
    <cellStyle name="Обычный 2 2 4 4 2 2 7 2" xfId="54297"/>
    <cellStyle name="Обычный 2 2 4 4 2 2 8" xfId="19608"/>
    <cellStyle name="Обычный 2 2 4 4 2 2 9" xfId="19609"/>
    <cellStyle name="Обычный 2 2 4 4 2 3" xfId="19610"/>
    <cellStyle name="Обычный 2 2 4 4 2 3 10" xfId="19611"/>
    <cellStyle name="Обычный 2 2 4 4 2 3 11" xfId="19612"/>
    <cellStyle name="Обычный 2 2 4 4 2 3 12" xfId="19613"/>
    <cellStyle name="Обычный 2 2 4 4 2 3 13" xfId="19614"/>
    <cellStyle name="Обычный 2 2 4 4 2 3 14" xfId="19615"/>
    <cellStyle name="Обычный 2 2 4 4 2 3 15" xfId="54298"/>
    <cellStyle name="Обычный 2 2 4 4 2 3 2" xfId="19616"/>
    <cellStyle name="Обычный 2 2 4 4 2 3 2 2" xfId="19617"/>
    <cellStyle name="Обычный 2 2 4 4 2 3 2 2 2" xfId="54299"/>
    <cellStyle name="Обычный 2 2 4 4 2 3 2 3" xfId="19618"/>
    <cellStyle name="Обычный 2 2 4 4 2 3 2 3 2" xfId="54300"/>
    <cellStyle name="Обычный 2 2 4 4 2 3 2 4" xfId="19619"/>
    <cellStyle name="Обычный 2 2 4 4 2 3 2 4 2" xfId="54301"/>
    <cellStyle name="Обычный 2 2 4 4 2 3 2 5" xfId="19620"/>
    <cellStyle name="Обычный 2 2 4 4 2 3 2 5 2" xfId="54302"/>
    <cellStyle name="Обычный 2 2 4 4 2 3 2 6" xfId="19621"/>
    <cellStyle name="Обычный 2 2 4 4 2 3 2 6 2" xfId="54303"/>
    <cellStyle name="Обычный 2 2 4 4 2 3 2 7" xfId="19622"/>
    <cellStyle name="Обычный 2 2 4 4 2 3 2 8" xfId="54304"/>
    <cellStyle name="Обычный 2 2 4 4 2 3 3" xfId="19623"/>
    <cellStyle name="Обычный 2 2 4 4 2 3 3 2" xfId="19624"/>
    <cellStyle name="Обычный 2 2 4 4 2 3 3 2 2" xfId="54305"/>
    <cellStyle name="Обычный 2 2 4 4 2 3 3 3" xfId="54306"/>
    <cellStyle name="Обычный 2 2 4 4 2 3 4" xfId="19625"/>
    <cellStyle name="Обычный 2 2 4 4 2 3 4 2" xfId="54307"/>
    <cellStyle name="Обычный 2 2 4 4 2 3 5" xfId="19626"/>
    <cellStyle name="Обычный 2 2 4 4 2 3 5 2" xfId="54308"/>
    <cellStyle name="Обычный 2 2 4 4 2 3 6" xfId="19627"/>
    <cellStyle name="Обычный 2 2 4 4 2 3 6 2" xfId="54309"/>
    <cellStyle name="Обычный 2 2 4 4 2 3 7" xfId="19628"/>
    <cellStyle name="Обычный 2 2 4 4 2 3 7 2" xfId="54310"/>
    <cellStyle name="Обычный 2 2 4 4 2 3 8" xfId="19629"/>
    <cellStyle name="Обычный 2 2 4 4 2 3 9" xfId="19630"/>
    <cellStyle name="Обычный 2 2 4 4 2 4" xfId="19631"/>
    <cellStyle name="Обычный 2 2 4 4 2 4 2" xfId="19632"/>
    <cellStyle name="Обычный 2 2 4 4 2 4 2 2" xfId="54311"/>
    <cellStyle name="Обычный 2 2 4 4 2 4 3" xfId="19633"/>
    <cellStyle name="Обычный 2 2 4 4 2 4 3 2" xfId="54312"/>
    <cellStyle name="Обычный 2 2 4 4 2 4 4" xfId="19634"/>
    <cellStyle name="Обычный 2 2 4 4 2 4 4 2" xfId="54313"/>
    <cellStyle name="Обычный 2 2 4 4 2 4 5" xfId="19635"/>
    <cellStyle name="Обычный 2 2 4 4 2 4 5 2" xfId="54314"/>
    <cellStyle name="Обычный 2 2 4 4 2 4 6" xfId="19636"/>
    <cellStyle name="Обычный 2 2 4 4 2 4 6 2" xfId="54315"/>
    <cellStyle name="Обычный 2 2 4 4 2 4 7" xfId="19637"/>
    <cellStyle name="Обычный 2 2 4 4 2 4 8" xfId="54316"/>
    <cellStyle name="Обычный 2 2 4 4 2 5" xfId="19638"/>
    <cellStyle name="Обычный 2 2 4 4 2 5 2" xfId="19639"/>
    <cellStyle name="Обычный 2 2 4 4 2 5 2 2" xfId="54317"/>
    <cellStyle name="Обычный 2 2 4 4 2 5 3" xfId="54318"/>
    <cellStyle name="Обычный 2 2 4 4 2 6" xfId="19640"/>
    <cellStyle name="Обычный 2 2 4 4 2 6 2" xfId="54319"/>
    <cellStyle name="Обычный 2 2 4 4 2 7" xfId="19641"/>
    <cellStyle name="Обычный 2 2 4 4 2 7 2" xfId="54320"/>
    <cellStyle name="Обычный 2 2 4 4 2 8" xfId="19642"/>
    <cellStyle name="Обычный 2 2 4 4 2 8 2" xfId="54321"/>
    <cellStyle name="Обычный 2 2 4 4 2 9" xfId="19643"/>
    <cellStyle name="Обычный 2 2 4 4 2 9 2" xfId="54322"/>
    <cellStyle name="Обычный 2 2 4 4 20" xfId="19644"/>
    <cellStyle name="Обычный 2 2 4 4 21" xfId="19645"/>
    <cellStyle name="Обычный 2 2 4 4 22" xfId="19646"/>
    <cellStyle name="Обычный 2 2 4 4 23" xfId="54323"/>
    <cellStyle name="Обычный 2 2 4 4 3" xfId="19647"/>
    <cellStyle name="Обычный 2 2 4 4 3 10" xfId="19648"/>
    <cellStyle name="Обычный 2 2 4 4 3 11" xfId="19649"/>
    <cellStyle name="Обычный 2 2 4 4 3 12" xfId="19650"/>
    <cellStyle name="Обычный 2 2 4 4 3 13" xfId="19651"/>
    <cellStyle name="Обычный 2 2 4 4 3 14" xfId="19652"/>
    <cellStyle name="Обычный 2 2 4 4 3 15" xfId="19653"/>
    <cellStyle name="Обычный 2 2 4 4 3 16" xfId="19654"/>
    <cellStyle name="Обычный 2 2 4 4 3 17" xfId="19655"/>
    <cellStyle name="Обычный 2 2 4 4 3 18" xfId="54324"/>
    <cellStyle name="Обычный 2 2 4 4 3 2" xfId="19656"/>
    <cellStyle name="Обычный 2 2 4 4 3 2 10" xfId="19657"/>
    <cellStyle name="Обычный 2 2 4 4 3 2 11" xfId="19658"/>
    <cellStyle name="Обычный 2 2 4 4 3 2 12" xfId="19659"/>
    <cellStyle name="Обычный 2 2 4 4 3 2 13" xfId="19660"/>
    <cellStyle name="Обычный 2 2 4 4 3 2 14" xfId="19661"/>
    <cellStyle name="Обычный 2 2 4 4 3 2 15" xfId="19662"/>
    <cellStyle name="Обычный 2 2 4 4 3 2 16" xfId="54325"/>
    <cellStyle name="Обычный 2 2 4 4 3 2 2" xfId="19663"/>
    <cellStyle name="Обычный 2 2 4 4 3 2 2 2" xfId="19664"/>
    <cellStyle name="Обычный 2 2 4 4 3 2 2 2 2" xfId="54326"/>
    <cellStyle name="Обычный 2 2 4 4 3 2 2 3" xfId="19665"/>
    <cellStyle name="Обычный 2 2 4 4 3 2 2 3 2" xfId="54327"/>
    <cellStyle name="Обычный 2 2 4 4 3 2 2 4" xfId="19666"/>
    <cellStyle name="Обычный 2 2 4 4 3 2 2 4 2" xfId="54328"/>
    <cellStyle name="Обычный 2 2 4 4 3 2 2 5" xfId="19667"/>
    <cellStyle name="Обычный 2 2 4 4 3 2 2 5 2" xfId="54329"/>
    <cellStyle name="Обычный 2 2 4 4 3 2 2 6" xfId="19668"/>
    <cellStyle name="Обычный 2 2 4 4 3 2 2 6 2" xfId="54330"/>
    <cellStyle name="Обычный 2 2 4 4 3 2 2 7" xfId="19669"/>
    <cellStyle name="Обычный 2 2 4 4 3 2 2 8" xfId="54331"/>
    <cellStyle name="Обычный 2 2 4 4 3 2 3" xfId="19670"/>
    <cellStyle name="Обычный 2 2 4 4 3 2 3 2" xfId="19671"/>
    <cellStyle name="Обычный 2 2 4 4 3 2 3 2 2" xfId="54332"/>
    <cellStyle name="Обычный 2 2 4 4 3 2 3 3" xfId="54333"/>
    <cellStyle name="Обычный 2 2 4 4 3 2 4" xfId="19672"/>
    <cellStyle name="Обычный 2 2 4 4 3 2 4 2" xfId="54334"/>
    <cellStyle name="Обычный 2 2 4 4 3 2 5" xfId="19673"/>
    <cellStyle name="Обычный 2 2 4 4 3 2 5 2" xfId="54335"/>
    <cellStyle name="Обычный 2 2 4 4 3 2 6" xfId="19674"/>
    <cellStyle name="Обычный 2 2 4 4 3 2 6 2" xfId="54336"/>
    <cellStyle name="Обычный 2 2 4 4 3 2 7" xfId="19675"/>
    <cellStyle name="Обычный 2 2 4 4 3 2 7 2" xfId="54337"/>
    <cellStyle name="Обычный 2 2 4 4 3 2 8" xfId="19676"/>
    <cellStyle name="Обычный 2 2 4 4 3 2 9" xfId="19677"/>
    <cellStyle name="Обычный 2 2 4 4 3 3" xfId="19678"/>
    <cellStyle name="Обычный 2 2 4 4 3 3 10" xfId="19679"/>
    <cellStyle name="Обычный 2 2 4 4 3 3 11" xfId="19680"/>
    <cellStyle name="Обычный 2 2 4 4 3 3 12" xfId="19681"/>
    <cellStyle name="Обычный 2 2 4 4 3 3 13" xfId="19682"/>
    <cellStyle name="Обычный 2 2 4 4 3 3 14" xfId="19683"/>
    <cellStyle name="Обычный 2 2 4 4 3 3 15" xfId="54338"/>
    <cellStyle name="Обычный 2 2 4 4 3 3 2" xfId="19684"/>
    <cellStyle name="Обычный 2 2 4 4 3 3 2 2" xfId="19685"/>
    <cellStyle name="Обычный 2 2 4 4 3 3 2 2 2" xfId="54339"/>
    <cellStyle name="Обычный 2 2 4 4 3 3 2 3" xfId="19686"/>
    <cellStyle name="Обычный 2 2 4 4 3 3 2 3 2" xfId="54340"/>
    <cellStyle name="Обычный 2 2 4 4 3 3 2 4" xfId="19687"/>
    <cellStyle name="Обычный 2 2 4 4 3 3 2 4 2" xfId="54341"/>
    <cellStyle name="Обычный 2 2 4 4 3 3 2 5" xfId="19688"/>
    <cellStyle name="Обычный 2 2 4 4 3 3 2 5 2" xfId="54342"/>
    <cellStyle name="Обычный 2 2 4 4 3 3 2 6" xfId="19689"/>
    <cellStyle name="Обычный 2 2 4 4 3 3 2 6 2" xfId="54343"/>
    <cellStyle name="Обычный 2 2 4 4 3 3 2 7" xfId="19690"/>
    <cellStyle name="Обычный 2 2 4 4 3 3 2 8" xfId="54344"/>
    <cellStyle name="Обычный 2 2 4 4 3 3 3" xfId="19691"/>
    <cellStyle name="Обычный 2 2 4 4 3 3 3 2" xfId="19692"/>
    <cellStyle name="Обычный 2 2 4 4 3 3 3 2 2" xfId="54345"/>
    <cellStyle name="Обычный 2 2 4 4 3 3 3 3" xfId="54346"/>
    <cellStyle name="Обычный 2 2 4 4 3 3 4" xfId="19693"/>
    <cellStyle name="Обычный 2 2 4 4 3 3 4 2" xfId="54347"/>
    <cellStyle name="Обычный 2 2 4 4 3 3 5" xfId="19694"/>
    <cellStyle name="Обычный 2 2 4 4 3 3 5 2" xfId="54348"/>
    <cellStyle name="Обычный 2 2 4 4 3 3 6" xfId="19695"/>
    <cellStyle name="Обычный 2 2 4 4 3 3 6 2" xfId="54349"/>
    <cellStyle name="Обычный 2 2 4 4 3 3 7" xfId="19696"/>
    <cellStyle name="Обычный 2 2 4 4 3 3 7 2" xfId="54350"/>
    <cellStyle name="Обычный 2 2 4 4 3 3 8" xfId="19697"/>
    <cellStyle name="Обычный 2 2 4 4 3 3 9" xfId="19698"/>
    <cellStyle name="Обычный 2 2 4 4 3 4" xfId="19699"/>
    <cellStyle name="Обычный 2 2 4 4 3 4 2" xfId="19700"/>
    <cellStyle name="Обычный 2 2 4 4 3 4 2 2" xfId="54351"/>
    <cellStyle name="Обычный 2 2 4 4 3 4 3" xfId="19701"/>
    <cellStyle name="Обычный 2 2 4 4 3 4 3 2" xfId="54352"/>
    <cellStyle name="Обычный 2 2 4 4 3 4 4" xfId="19702"/>
    <cellStyle name="Обычный 2 2 4 4 3 4 4 2" xfId="54353"/>
    <cellStyle name="Обычный 2 2 4 4 3 4 5" xfId="19703"/>
    <cellStyle name="Обычный 2 2 4 4 3 4 5 2" xfId="54354"/>
    <cellStyle name="Обычный 2 2 4 4 3 4 6" xfId="19704"/>
    <cellStyle name="Обычный 2 2 4 4 3 4 6 2" xfId="54355"/>
    <cellStyle name="Обычный 2 2 4 4 3 4 7" xfId="19705"/>
    <cellStyle name="Обычный 2 2 4 4 3 4 8" xfId="54356"/>
    <cellStyle name="Обычный 2 2 4 4 3 5" xfId="19706"/>
    <cellStyle name="Обычный 2 2 4 4 3 5 2" xfId="19707"/>
    <cellStyle name="Обычный 2 2 4 4 3 5 2 2" xfId="54357"/>
    <cellStyle name="Обычный 2 2 4 4 3 5 3" xfId="54358"/>
    <cellStyle name="Обычный 2 2 4 4 3 6" xfId="19708"/>
    <cellStyle name="Обычный 2 2 4 4 3 6 2" xfId="54359"/>
    <cellStyle name="Обычный 2 2 4 4 3 7" xfId="19709"/>
    <cellStyle name="Обычный 2 2 4 4 3 7 2" xfId="54360"/>
    <cellStyle name="Обычный 2 2 4 4 3 8" xfId="19710"/>
    <cellStyle name="Обычный 2 2 4 4 3 8 2" xfId="54361"/>
    <cellStyle name="Обычный 2 2 4 4 3 9" xfId="19711"/>
    <cellStyle name="Обычный 2 2 4 4 3 9 2" xfId="54362"/>
    <cellStyle name="Обычный 2 2 4 4 4" xfId="19712"/>
    <cellStyle name="Обычный 2 2 4 4 4 10" xfId="19713"/>
    <cellStyle name="Обычный 2 2 4 4 4 11" xfId="19714"/>
    <cellStyle name="Обычный 2 2 4 4 4 12" xfId="19715"/>
    <cellStyle name="Обычный 2 2 4 4 4 13" xfId="19716"/>
    <cellStyle name="Обычный 2 2 4 4 4 14" xfId="19717"/>
    <cellStyle name="Обычный 2 2 4 4 4 15" xfId="19718"/>
    <cellStyle name="Обычный 2 2 4 4 4 16" xfId="54363"/>
    <cellStyle name="Обычный 2 2 4 4 4 2" xfId="19719"/>
    <cellStyle name="Обычный 2 2 4 4 4 2 2" xfId="19720"/>
    <cellStyle name="Обычный 2 2 4 4 4 2 2 2" xfId="54364"/>
    <cellStyle name="Обычный 2 2 4 4 4 2 3" xfId="19721"/>
    <cellStyle name="Обычный 2 2 4 4 4 2 3 2" xfId="54365"/>
    <cellStyle name="Обычный 2 2 4 4 4 2 4" xfId="19722"/>
    <cellStyle name="Обычный 2 2 4 4 4 2 4 2" xfId="54366"/>
    <cellStyle name="Обычный 2 2 4 4 4 2 5" xfId="19723"/>
    <cellStyle name="Обычный 2 2 4 4 4 2 5 2" xfId="54367"/>
    <cellStyle name="Обычный 2 2 4 4 4 2 6" xfId="19724"/>
    <cellStyle name="Обычный 2 2 4 4 4 2 6 2" xfId="54368"/>
    <cellStyle name="Обычный 2 2 4 4 4 2 7" xfId="19725"/>
    <cellStyle name="Обычный 2 2 4 4 4 2 8" xfId="54369"/>
    <cellStyle name="Обычный 2 2 4 4 4 3" xfId="19726"/>
    <cellStyle name="Обычный 2 2 4 4 4 3 2" xfId="19727"/>
    <cellStyle name="Обычный 2 2 4 4 4 3 2 2" xfId="54370"/>
    <cellStyle name="Обычный 2 2 4 4 4 3 3" xfId="54371"/>
    <cellStyle name="Обычный 2 2 4 4 4 4" xfId="19728"/>
    <cellStyle name="Обычный 2 2 4 4 4 4 2" xfId="54372"/>
    <cellStyle name="Обычный 2 2 4 4 4 5" xfId="19729"/>
    <cellStyle name="Обычный 2 2 4 4 4 5 2" xfId="54373"/>
    <cellStyle name="Обычный 2 2 4 4 4 6" xfId="19730"/>
    <cellStyle name="Обычный 2 2 4 4 4 6 2" xfId="54374"/>
    <cellStyle name="Обычный 2 2 4 4 4 7" xfId="19731"/>
    <cellStyle name="Обычный 2 2 4 4 4 7 2" xfId="54375"/>
    <cellStyle name="Обычный 2 2 4 4 4 8" xfId="19732"/>
    <cellStyle name="Обычный 2 2 4 4 4 9" xfId="19733"/>
    <cellStyle name="Обычный 2 2 4 4 5" xfId="19734"/>
    <cellStyle name="Обычный 2 2 4 4 5 10" xfId="19735"/>
    <cellStyle name="Обычный 2 2 4 4 5 11" xfId="19736"/>
    <cellStyle name="Обычный 2 2 4 4 5 12" xfId="19737"/>
    <cellStyle name="Обычный 2 2 4 4 5 13" xfId="19738"/>
    <cellStyle name="Обычный 2 2 4 4 5 14" xfId="19739"/>
    <cellStyle name="Обычный 2 2 4 4 5 15" xfId="54376"/>
    <cellStyle name="Обычный 2 2 4 4 5 2" xfId="19740"/>
    <cellStyle name="Обычный 2 2 4 4 5 2 2" xfId="19741"/>
    <cellStyle name="Обычный 2 2 4 4 5 2 2 2" xfId="54377"/>
    <cellStyle name="Обычный 2 2 4 4 5 2 3" xfId="19742"/>
    <cellStyle name="Обычный 2 2 4 4 5 2 3 2" xfId="54378"/>
    <cellStyle name="Обычный 2 2 4 4 5 2 4" xfId="19743"/>
    <cellStyle name="Обычный 2 2 4 4 5 2 4 2" xfId="54379"/>
    <cellStyle name="Обычный 2 2 4 4 5 2 5" xfId="19744"/>
    <cellStyle name="Обычный 2 2 4 4 5 2 5 2" xfId="54380"/>
    <cellStyle name="Обычный 2 2 4 4 5 2 6" xfId="19745"/>
    <cellStyle name="Обычный 2 2 4 4 5 2 6 2" xfId="54381"/>
    <cellStyle name="Обычный 2 2 4 4 5 2 7" xfId="19746"/>
    <cellStyle name="Обычный 2 2 4 4 5 2 8" xfId="54382"/>
    <cellStyle name="Обычный 2 2 4 4 5 3" xfId="19747"/>
    <cellStyle name="Обычный 2 2 4 4 5 3 2" xfId="19748"/>
    <cellStyle name="Обычный 2 2 4 4 5 3 2 2" xfId="54383"/>
    <cellStyle name="Обычный 2 2 4 4 5 3 3" xfId="54384"/>
    <cellStyle name="Обычный 2 2 4 4 5 4" xfId="19749"/>
    <cellStyle name="Обычный 2 2 4 4 5 4 2" xfId="54385"/>
    <cellStyle name="Обычный 2 2 4 4 5 5" xfId="19750"/>
    <cellStyle name="Обычный 2 2 4 4 5 5 2" xfId="54386"/>
    <cellStyle name="Обычный 2 2 4 4 5 6" xfId="19751"/>
    <cellStyle name="Обычный 2 2 4 4 5 6 2" xfId="54387"/>
    <cellStyle name="Обычный 2 2 4 4 5 7" xfId="19752"/>
    <cellStyle name="Обычный 2 2 4 4 5 7 2" xfId="54388"/>
    <cellStyle name="Обычный 2 2 4 4 5 8" xfId="19753"/>
    <cellStyle name="Обычный 2 2 4 4 5 9" xfId="19754"/>
    <cellStyle name="Обычный 2 2 4 4 6" xfId="19755"/>
    <cellStyle name="Обычный 2 2 4 4 6 10" xfId="19756"/>
    <cellStyle name="Обычный 2 2 4 4 6 11" xfId="19757"/>
    <cellStyle name="Обычный 2 2 4 4 6 12" xfId="19758"/>
    <cellStyle name="Обычный 2 2 4 4 6 13" xfId="19759"/>
    <cellStyle name="Обычный 2 2 4 4 6 14" xfId="19760"/>
    <cellStyle name="Обычный 2 2 4 4 6 15" xfId="54389"/>
    <cellStyle name="Обычный 2 2 4 4 6 2" xfId="19761"/>
    <cellStyle name="Обычный 2 2 4 4 6 2 2" xfId="19762"/>
    <cellStyle name="Обычный 2 2 4 4 6 2 2 2" xfId="54390"/>
    <cellStyle name="Обычный 2 2 4 4 6 2 3" xfId="19763"/>
    <cellStyle name="Обычный 2 2 4 4 6 2 3 2" xfId="54391"/>
    <cellStyle name="Обычный 2 2 4 4 6 2 4" xfId="19764"/>
    <cellStyle name="Обычный 2 2 4 4 6 2 4 2" xfId="54392"/>
    <cellStyle name="Обычный 2 2 4 4 6 2 5" xfId="19765"/>
    <cellStyle name="Обычный 2 2 4 4 6 2 5 2" xfId="54393"/>
    <cellStyle name="Обычный 2 2 4 4 6 2 6" xfId="19766"/>
    <cellStyle name="Обычный 2 2 4 4 6 2 6 2" xfId="54394"/>
    <cellStyle name="Обычный 2 2 4 4 6 2 7" xfId="19767"/>
    <cellStyle name="Обычный 2 2 4 4 6 2 8" xfId="54395"/>
    <cellStyle name="Обычный 2 2 4 4 6 3" xfId="19768"/>
    <cellStyle name="Обычный 2 2 4 4 6 3 2" xfId="19769"/>
    <cellStyle name="Обычный 2 2 4 4 6 3 2 2" xfId="54396"/>
    <cellStyle name="Обычный 2 2 4 4 6 3 3" xfId="54397"/>
    <cellStyle name="Обычный 2 2 4 4 6 4" xfId="19770"/>
    <cellStyle name="Обычный 2 2 4 4 6 4 2" xfId="54398"/>
    <cellStyle name="Обычный 2 2 4 4 6 5" xfId="19771"/>
    <cellStyle name="Обычный 2 2 4 4 6 5 2" xfId="54399"/>
    <cellStyle name="Обычный 2 2 4 4 6 6" xfId="19772"/>
    <cellStyle name="Обычный 2 2 4 4 6 6 2" xfId="54400"/>
    <cellStyle name="Обычный 2 2 4 4 6 7" xfId="19773"/>
    <cellStyle name="Обычный 2 2 4 4 6 7 2" xfId="54401"/>
    <cellStyle name="Обычный 2 2 4 4 6 8" xfId="19774"/>
    <cellStyle name="Обычный 2 2 4 4 6 9" xfId="19775"/>
    <cellStyle name="Обычный 2 2 4 4 7" xfId="19776"/>
    <cellStyle name="Обычный 2 2 4 4 7 10" xfId="19777"/>
    <cellStyle name="Обычный 2 2 4 4 7 11" xfId="19778"/>
    <cellStyle name="Обычный 2 2 4 4 7 12" xfId="19779"/>
    <cellStyle name="Обычный 2 2 4 4 7 13" xfId="19780"/>
    <cellStyle name="Обычный 2 2 4 4 7 14" xfId="19781"/>
    <cellStyle name="Обычный 2 2 4 4 7 15" xfId="54402"/>
    <cellStyle name="Обычный 2 2 4 4 7 2" xfId="19782"/>
    <cellStyle name="Обычный 2 2 4 4 7 2 2" xfId="19783"/>
    <cellStyle name="Обычный 2 2 4 4 7 2 2 2" xfId="54403"/>
    <cellStyle name="Обычный 2 2 4 4 7 2 3" xfId="19784"/>
    <cellStyle name="Обычный 2 2 4 4 7 2 3 2" xfId="54404"/>
    <cellStyle name="Обычный 2 2 4 4 7 2 4" xfId="19785"/>
    <cellStyle name="Обычный 2 2 4 4 7 2 4 2" xfId="54405"/>
    <cellStyle name="Обычный 2 2 4 4 7 2 5" xfId="19786"/>
    <cellStyle name="Обычный 2 2 4 4 7 2 5 2" xfId="54406"/>
    <cellStyle name="Обычный 2 2 4 4 7 2 6" xfId="19787"/>
    <cellStyle name="Обычный 2 2 4 4 7 2 6 2" xfId="54407"/>
    <cellStyle name="Обычный 2 2 4 4 7 2 7" xfId="19788"/>
    <cellStyle name="Обычный 2 2 4 4 7 2 8" xfId="54408"/>
    <cellStyle name="Обычный 2 2 4 4 7 3" xfId="19789"/>
    <cellStyle name="Обычный 2 2 4 4 7 3 2" xfId="19790"/>
    <cellStyle name="Обычный 2 2 4 4 7 3 2 2" xfId="54409"/>
    <cellStyle name="Обычный 2 2 4 4 7 3 3" xfId="54410"/>
    <cellStyle name="Обычный 2 2 4 4 7 4" xfId="19791"/>
    <cellStyle name="Обычный 2 2 4 4 7 4 2" xfId="54411"/>
    <cellStyle name="Обычный 2 2 4 4 7 5" xfId="19792"/>
    <cellStyle name="Обычный 2 2 4 4 7 5 2" xfId="54412"/>
    <cellStyle name="Обычный 2 2 4 4 7 6" xfId="19793"/>
    <cellStyle name="Обычный 2 2 4 4 7 6 2" xfId="54413"/>
    <cellStyle name="Обычный 2 2 4 4 7 7" xfId="19794"/>
    <cellStyle name="Обычный 2 2 4 4 7 7 2" xfId="54414"/>
    <cellStyle name="Обычный 2 2 4 4 7 8" xfId="19795"/>
    <cellStyle name="Обычный 2 2 4 4 7 9" xfId="19796"/>
    <cellStyle name="Обычный 2 2 4 4 8" xfId="19797"/>
    <cellStyle name="Обычный 2 2 4 4 8 10" xfId="19798"/>
    <cellStyle name="Обычный 2 2 4 4 8 11" xfId="19799"/>
    <cellStyle name="Обычный 2 2 4 4 8 12" xfId="19800"/>
    <cellStyle name="Обычный 2 2 4 4 8 13" xfId="19801"/>
    <cellStyle name="Обычный 2 2 4 4 8 14" xfId="19802"/>
    <cellStyle name="Обычный 2 2 4 4 8 15" xfId="54415"/>
    <cellStyle name="Обычный 2 2 4 4 8 2" xfId="19803"/>
    <cellStyle name="Обычный 2 2 4 4 8 2 2" xfId="19804"/>
    <cellStyle name="Обычный 2 2 4 4 8 2 2 2" xfId="54416"/>
    <cellStyle name="Обычный 2 2 4 4 8 2 3" xfId="19805"/>
    <cellStyle name="Обычный 2 2 4 4 8 2 3 2" xfId="54417"/>
    <cellStyle name="Обычный 2 2 4 4 8 2 4" xfId="19806"/>
    <cellStyle name="Обычный 2 2 4 4 8 2 4 2" xfId="54418"/>
    <cellStyle name="Обычный 2 2 4 4 8 2 5" xfId="19807"/>
    <cellStyle name="Обычный 2 2 4 4 8 2 5 2" xfId="54419"/>
    <cellStyle name="Обычный 2 2 4 4 8 2 6" xfId="19808"/>
    <cellStyle name="Обычный 2 2 4 4 8 2 6 2" xfId="54420"/>
    <cellStyle name="Обычный 2 2 4 4 8 2 7" xfId="19809"/>
    <cellStyle name="Обычный 2 2 4 4 8 2 8" xfId="54421"/>
    <cellStyle name="Обычный 2 2 4 4 8 3" xfId="19810"/>
    <cellStyle name="Обычный 2 2 4 4 8 3 2" xfId="19811"/>
    <cellStyle name="Обычный 2 2 4 4 8 3 2 2" xfId="54422"/>
    <cellStyle name="Обычный 2 2 4 4 8 3 3" xfId="54423"/>
    <cellStyle name="Обычный 2 2 4 4 8 4" xfId="19812"/>
    <cellStyle name="Обычный 2 2 4 4 8 4 2" xfId="54424"/>
    <cellStyle name="Обычный 2 2 4 4 8 5" xfId="19813"/>
    <cellStyle name="Обычный 2 2 4 4 8 5 2" xfId="54425"/>
    <cellStyle name="Обычный 2 2 4 4 8 6" xfId="19814"/>
    <cellStyle name="Обычный 2 2 4 4 8 6 2" xfId="54426"/>
    <cellStyle name="Обычный 2 2 4 4 8 7" xfId="19815"/>
    <cellStyle name="Обычный 2 2 4 4 8 7 2" xfId="54427"/>
    <cellStyle name="Обычный 2 2 4 4 8 8" xfId="19816"/>
    <cellStyle name="Обычный 2 2 4 4 8 9" xfId="19817"/>
    <cellStyle name="Обычный 2 2 4 4 9" xfId="19818"/>
    <cellStyle name="Обычный 2 2 4 4 9 2" xfId="19819"/>
    <cellStyle name="Обычный 2 2 4 4 9 2 2" xfId="54428"/>
    <cellStyle name="Обычный 2 2 4 4 9 3" xfId="19820"/>
    <cellStyle name="Обычный 2 2 4 4 9 3 2" xfId="54429"/>
    <cellStyle name="Обычный 2 2 4 4 9 4" xfId="19821"/>
    <cellStyle name="Обычный 2 2 4 4 9 4 2" xfId="54430"/>
    <cellStyle name="Обычный 2 2 4 4 9 5" xfId="19822"/>
    <cellStyle name="Обычный 2 2 4 4 9 5 2" xfId="54431"/>
    <cellStyle name="Обычный 2 2 4 4 9 6" xfId="19823"/>
    <cellStyle name="Обычный 2 2 4 4 9 6 2" xfId="54432"/>
    <cellStyle name="Обычный 2 2 4 4 9 7" xfId="19824"/>
    <cellStyle name="Обычный 2 2 4 4 9 8" xfId="54433"/>
    <cellStyle name="Обычный 2 2 4 5" xfId="19825"/>
    <cellStyle name="Обычный 2 2 4 5 10" xfId="19826"/>
    <cellStyle name="Обычный 2 2 4 5 11" xfId="19827"/>
    <cellStyle name="Обычный 2 2 4 5 12" xfId="19828"/>
    <cellStyle name="Обычный 2 2 4 5 13" xfId="19829"/>
    <cellStyle name="Обычный 2 2 4 5 14" xfId="19830"/>
    <cellStyle name="Обычный 2 2 4 5 15" xfId="19831"/>
    <cellStyle name="Обычный 2 2 4 5 16" xfId="19832"/>
    <cellStyle name="Обычный 2 2 4 5 17" xfId="19833"/>
    <cellStyle name="Обычный 2 2 4 5 18" xfId="54434"/>
    <cellStyle name="Обычный 2 2 4 5 2" xfId="19834"/>
    <cellStyle name="Обычный 2 2 4 5 2 10" xfId="19835"/>
    <cellStyle name="Обычный 2 2 4 5 2 11" xfId="19836"/>
    <cellStyle name="Обычный 2 2 4 5 2 12" xfId="19837"/>
    <cellStyle name="Обычный 2 2 4 5 2 13" xfId="19838"/>
    <cellStyle name="Обычный 2 2 4 5 2 14" xfId="19839"/>
    <cellStyle name="Обычный 2 2 4 5 2 15" xfId="19840"/>
    <cellStyle name="Обычный 2 2 4 5 2 16" xfId="54435"/>
    <cellStyle name="Обычный 2 2 4 5 2 2" xfId="19841"/>
    <cellStyle name="Обычный 2 2 4 5 2 2 2" xfId="19842"/>
    <cellStyle name="Обычный 2 2 4 5 2 2 2 2" xfId="54436"/>
    <cellStyle name="Обычный 2 2 4 5 2 2 3" xfId="19843"/>
    <cellStyle name="Обычный 2 2 4 5 2 2 3 2" xfId="54437"/>
    <cellStyle name="Обычный 2 2 4 5 2 2 4" xfId="19844"/>
    <cellStyle name="Обычный 2 2 4 5 2 2 4 2" xfId="54438"/>
    <cellStyle name="Обычный 2 2 4 5 2 2 5" xfId="19845"/>
    <cellStyle name="Обычный 2 2 4 5 2 2 5 2" xfId="54439"/>
    <cellStyle name="Обычный 2 2 4 5 2 2 6" xfId="19846"/>
    <cellStyle name="Обычный 2 2 4 5 2 2 6 2" xfId="54440"/>
    <cellStyle name="Обычный 2 2 4 5 2 2 7" xfId="19847"/>
    <cellStyle name="Обычный 2 2 4 5 2 2 8" xfId="54441"/>
    <cellStyle name="Обычный 2 2 4 5 2 3" xfId="19848"/>
    <cellStyle name="Обычный 2 2 4 5 2 3 2" xfId="19849"/>
    <cellStyle name="Обычный 2 2 4 5 2 3 2 2" xfId="54442"/>
    <cellStyle name="Обычный 2 2 4 5 2 3 3" xfId="54443"/>
    <cellStyle name="Обычный 2 2 4 5 2 4" xfId="19850"/>
    <cellStyle name="Обычный 2 2 4 5 2 4 2" xfId="54444"/>
    <cellStyle name="Обычный 2 2 4 5 2 5" xfId="19851"/>
    <cellStyle name="Обычный 2 2 4 5 2 5 2" xfId="54445"/>
    <cellStyle name="Обычный 2 2 4 5 2 6" xfId="19852"/>
    <cellStyle name="Обычный 2 2 4 5 2 6 2" xfId="54446"/>
    <cellStyle name="Обычный 2 2 4 5 2 7" xfId="19853"/>
    <cellStyle name="Обычный 2 2 4 5 2 7 2" xfId="54447"/>
    <cellStyle name="Обычный 2 2 4 5 2 8" xfId="19854"/>
    <cellStyle name="Обычный 2 2 4 5 2 9" xfId="19855"/>
    <cellStyle name="Обычный 2 2 4 5 3" xfId="19856"/>
    <cellStyle name="Обычный 2 2 4 5 3 10" xfId="19857"/>
    <cellStyle name="Обычный 2 2 4 5 3 11" xfId="19858"/>
    <cellStyle name="Обычный 2 2 4 5 3 12" xfId="19859"/>
    <cellStyle name="Обычный 2 2 4 5 3 13" xfId="19860"/>
    <cellStyle name="Обычный 2 2 4 5 3 14" xfId="19861"/>
    <cellStyle name="Обычный 2 2 4 5 3 15" xfId="54448"/>
    <cellStyle name="Обычный 2 2 4 5 3 2" xfId="19862"/>
    <cellStyle name="Обычный 2 2 4 5 3 2 2" xfId="19863"/>
    <cellStyle name="Обычный 2 2 4 5 3 2 2 2" xfId="54449"/>
    <cellStyle name="Обычный 2 2 4 5 3 2 3" xfId="19864"/>
    <cellStyle name="Обычный 2 2 4 5 3 2 3 2" xfId="54450"/>
    <cellStyle name="Обычный 2 2 4 5 3 2 4" xfId="19865"/>
    <cellStyle name="Обычный 2 2 4 5 3 2 4 2" xfId="54451"/>
    <cellStyle name="Обычный 2 2 4 5 3 2 5" xfId="19866"/>
    <cellStyle name="Обычный 2 2 4 5 3 2 5 2" xfId="54452"/>
    <cellStyle name="Обычный 2 2 4 5 3 2 6" xfId="19867"/>
    <cellStyle name="Обычный 2 2 4 5 3 2 6 2" xfId="54453"/>
    <cellStyle name="Обычный 2 2 4 5 3 2 7" xfId="19868"/>
    <cellStyle name="Обычный 2 2 4 5 3 2 8" xfId="54454"/>
    <cellStyle name="Обычный 2 2 4 5 3 3" xfId="19869"/>
    <cellStyle name="Обычный 2 2 4 5 3 3 2" xfId="19870"/>
    <cellStyle name="Обычный 2 2 4 5 3 3 2 2" xfId="54455"/>
    <cellStyle name="Обычный 2 2 4 5 3 3 3" xfId="54456"/>
    <cellStyle name="Обычный 2 2 4 5 3 4" xfId="19871"/>
    <cellStyle name="Обычный 2 2 4 5 3 4 2" xfId="54457"/>
    <cellStyle name="Обычный 2 2 4 5 3 5" xfId="19872"/>
    <cellStyle name="Обычный 2 2 4 5 3 5 2" xfId="54458"/>
    <cellStyle name="Обычный 2 2 4 5 3 6" xfId="19873"/>
    <cellStyle name="Обычный 2 2 4 5 3 6 2" xfId="54459"/>
    <cellStyle name="Обычный 2 2 4 5 3 7" xfId="19874"/>
    <cellStyle name="Обычный 2 2 4 5 3 7 2" xfId="54460"/>
    <cellStyle name="Обычный 2 2 4 5 3 8" xfId="19875"/>
    <cellStyle name="Обычный 2 2 4 5 3 9" xfId="19876"/>
    <cellStyle name="Обычный 2 2 4 5 4" xfId="19877"/>
    <cellStyle name="Обычный 2 2 4 5 4 2" xfId="19878"/>
    <cellStyle name="Обычный 2 2 4 5 4 2 2" xfId="54461"/>
    <cellStyle name="Обычный 2 2 4 5 4 3" xfId="19879"/>
    <cellStyle name="Обычный 2 2 4 5 4 3 2" xfId="54462"/>
    <cellStyle name="Обычный 2 2 4 5 4 4" xfId="19880"/>
    <cellStyle name="Обычный 2 2 4 5 4 4 2" xfId="54463"/>
    <cellStyle name="Обычный 2 2 4 5 4 5" xfId="19881"/>
    <cellStyle name="Обычный 2 2 4 5 4 5 2" xfId="54464"/>
    <cellStyle name="Обычный 2 2 4 5 4 6" xfId="19882"/>
    <cellStyle name="Обычный 2 2 4 5 4 6 2" xfId="54465"/>
    <cellStyle name="Обычный 2 2 4 5 4 7" xfId="19883"/>
    <cellStyle name="Обычный 2 2 4 5 4 8" xfId="54466"/>
    <cellStyle name="Обычный 2 2 4 5 5" xfId="19884"/>
    <cellStyle name="Обычный 2 2 4 5 5 2" xfId="19885"/>
    <cellStyle name="Обычный 2 2 4 5 5 2 2" xfId="54467"/>
    <cellStyle name="Обычный 2 2 4 5 5 3" xfId="54468"/>
    <cellStyle name="Обычный 2 2 4 5 6" xfId="19886"/>
    <cellStyle name="Обычный 2 2 4 5 6 2" xfId="54469"/>
    <cellStyle name="Обычный 2 2 4 5 7" xfId="19887"/>
    <cellStyle name="Обычный 2 2 4 5 7 2" xfId="54470"/>
    <cellStyle name="Обычный 2 2 4 5 8" xfId="19888"/>
    <cellStyle name="Обычный 2 2 4 5 8 2" xfId="54471"/>
    <cellStyle name="Обычный 2 2 4 5 9" xfId="19889"/>
    <cellStyle name="Обычный 2 2 4 5 9 2" xfId="54472"/>
    <cellStyle name="Обычный 2 2 4 6" xfId="19890"/>
    <cellStyle name="Обычный 2 2 4 6 10" xfId="19891"/>
    <cellStyle name="Обычный 2 2 4 6 11" xfId="19892"/>
    <cellStyle name="Обычный 2 2 4 6 12" xfId="19893"/>
    <cellStyle name="Обычный 2 2 4 6 13" xfId="19894"/>
    <cellStyle name="Обычный 2 2 4 6 14" xfId="19895"/>
    <cellStyle name="Обычный 2 2 4 6 15" xfId="19896"/>
    <cellStyle name="Обычный 2 2 4 6 16" xfId="19897"/>
    <cellStyle name="Обычный 2 2 4 6 17" xfId="19898"/>
    <cellStyle name="Обычный 2 2 4 6 18" xfId="54473"/>
    <cellStyle name="Обычный 2 2 4 6 2" xfId="19899"/>
    <cellStyle name="Обычный 2 2 4 6 2 10" xfId="19900"/>
    <cellStyle name="Обычный 2 2 4 6 2 11" xfId="19901"/>
    <cellStyle name="Обычный 2 2 4 6 2 12" xfId="19902"/>
    <cellStyle name="Обычный 2 2 4 6 2 13" xfId="19903"/>
    <cellStyle name="Обычный 2 2 4 6 2 14" xfId="19904"/>
    <cellStyle name="Обычный 2 2 4 6 2 15" xfId="19905"/>
    <cellStyle name="Обычный 2 2 4 6 2 16" xfId="54474"/>
    <cellStyle name="Обычный 2 2 4 6 2 2" xfId="19906"/>
    <cellStyle name="Обычный 2 2 4 6 2 2 2" xfId="19907"/>
    <cellStyle name="Обычный 2 2 4 6 2 2 2 2" xfId="54475"/>
    <cellStyle name="Обычный 2 2 4 6 2 2 3" xfId="19908"/>
    <cellStyle name="Обычный 2 2 4 6 2 2 3 2" xfId="54476"/>
    <cellStyle name="Обычный 2 2 4 6 2 2 4" xfId="19909"/>
    <cellStyle name="Обычный 2 2 4 6 2 2 4 2" xfId="54477"/>
    <cellStyle name="Обычный 2 2 4 6 2 2 5" xfId="19910"/>
    <cellStyle name="Обычный 2 2 4 6 2 2 5 2" xfId="54478"/>
    <cellStyle name="Обычный 2 2 4 6 2 2 6" xfId="19911"/>
    <cellStyle name="Обычный 2 2 4 6 2 2 6 2" xfId="54479"/>
    <cellStyle name="Обычный 2 2 4 6 2 2 7" xfId="19912"/>
    <cellStyle name="Обычный 2 2 4 6 2 2 8" xfId="54480"/>
    <cellStyle name="Обычный 2 2 4 6 2 3" xfId="19913"/>
    <cellStyle name="Обычный 2 2 4 6 2 3 2" xfId="19914"/>
    <cellStyle name="Обычный 2 2 4 6 2 3 2 2" xfId="54481"/>
    <cellStyle name="Обычный 2 2 4 6 2 3 3" xfId="54482"/>
    <cellStyle name="Обычный 2 2 4 6 2 4" xfId="19915"/>
    <cellStyle name="Обычный 2 2 4 6 2 4 2" xfId="54483"/>
    <cellStyle name="Обычный 2 2 4 6 2 5" xfId="19916"/>
    <cellStyle name="Обычный 2 2 4 6 2 5 2" xfId="54484"/>
    <cellStyle name="Обычный 2 2 4 6 2 6" xfId="19917"/>
    <cellStyle name="Обычный 2 2 4 6 2 6 2" xfId="54485"/>
    <cellStyle name="Обычный 2 2 4 6 2 7" xfId="19918"/>
    <cellStyle name="Обычный 2 2 4 6 2 7 2" xfId="54486"/>
    <cellStyle name="Обычный 2 2 4 6 2 8" xfId="19919"/>
    <cellStyle name="Обычный 2 2 4 6 2 9" xfId="19920"/>
    <cellStyle name="Обычный 2 2 4 6 3" xfId="19921"/>
    <cellStyle name="Обычный 2 2 4 6 3 10" xfId="19922"/>
    <cellStyle name="Обычный 2 2 4 6 3 11" xfId="19923"/>
    <cellStyle name="Обычный 2 2 4 6 3 12" xfId="19924"/>
    <cellStyle name="Обычный 2 2 4 6 3 13" xfId="19925"/>
    <cellStyle name="Обычный 2 2 4 6 3 14" xfId="19926"/>
    <cellStyle name="Обычный 2 2 4 6 3 15" xfId="54487"/>
    <cellStyle name="Обычный 2 2 4 6 3 2" xfId="19927"/>
    <cellStyle name="Обычный 2 2 4 6 3 2 2" xfId="19928"/>
    <cellStyle name="Обычный 2 2 4 6 3 2 2 2" xfId="54488"/>
    <cellStyle name="Обычный 2 2 4 6 3 2 3" xfId="19929"/>
    <cellStyle name="Обычный 2 2 4 6 3 2 3 2" xfId="54489"/>
    <cellStyle name="Обычный 2 2 4 6 3 2 4" xfId="19930"/>
    <cellStyle name="Обычный 2 2 4 6 3 2 4 2" xfId="54490"/>
    <cellStyle name="Обычный 2 2 4 6 3 2 5" xfId="19931"/>
    <cellStyle name="Обычный 2 2 4 6 3 2 5 2" xfId="54491"/>
    <cellStyle name="Обычный 2 2 4 6 3 2 6" xfId="19932"/>
    <cellStyle name="Обычный 2 2 4 6 3 2 6 2" xfId="54492"/>
    <cellStyle name="Обычный 2 2 4 6 3 2 7" xfId="19933"/>
    <cellStyle name="Обычный 2 2 4 6 3 2 8" xfId="54493"/>
    <cellStyle name="Обычный 2 2 4 6 3 3" xfId="19934"/>
    <cellStyle name="Обычный 2 2 4 6 3 3 2" xfId="19935"/>
    <cellStyle name="Обычный 2 2 4 6 3 3 2 2" xfId="54494"/>
    <cellStyle name="Обычный 2 2 4 6 3 3 3" xfId="54495"/>
    <cellStyle name="Обычный 2 2 4 6 3 4" xfId="19936"/>
    <cellStyle name="Обычный 2 2 4 6 3 4 2" xfId="54496"/>
    <cellStyle name="Обычный 2 2 4 6 3 5" xfId="19937"/>
    <cellStyle name="Обычный 2 2 4 6 3 5 2" xfId="54497"/>
    <cellStyle name="Обычный 2 2 4 6 3 6" xfId="19938"/>
    <cellStyle name="Обычный 2 2 4 6 3 6 2" xfId="54498"/>
    <cellStyle name="Обычный 2 2 4 6 3 7" xfId="19939"/>
    <cellStyle name="Обычный 2 2 4 6 3 7 2" xfId="54499"/>
    <cellStyle name="Обычный 2 2 4 6 3 8" xfId="19940"/>
    <cellStyle name="Обычный 2 2 4 6 3 9" xfId="19941"/>
    <cellStyle name="Обычный 2 2 4 6 4" xfId="19942"/>
    <cellStyle name="Обычный 2 2 4 6 4 2" xfId="19943"/>
    <cellStyle name="Обычный 2 2 4 6 4 2 2" xfId="54500"/>
    <cellStyle name="Обычный 2 2 4 6 4 3" xfId="19944"/>
    <cellStyle name="Обычный 2 2 4 6 4 3 2" xfId="54501"/>
    <cellStyle name="Обычный 2 2 4 6 4 4" xfId="19945"/>
    <cellStyle name="Обычный 2 2 4 6 4 4 2" xfId="54502"/>
    <cellStyle name="Обычный 2 2 4 6 4 5" xfId="19946"/>
    <cellStyle name="Обычный 2 2 4 6 4 5 2" xfId="54503"/>
    <cellStyle name="Обычный 2 2 4 6 4 6" xfId="19947"/>
    <cellStyle name="Обычный 2 2 4 6 4 6 2" xfId="54504"/>
    <cellStyle name="Обычный 2 2 4 6 4 7" xfId="19948"/>
    <cellStyle name="Обычный 2 2 4 6 4 8" xfId="54505"/>
    <cellStyle name="Обычный 2 2 4 6 5" xfId="19949"/>
    <cellStyle name="Обычный 2 2 4 6 5 2" xfId="19950"/>
    <cellStyle name="Обычный 2 2 4 6 5 2 2" xfId="54506"/>
    <cellStyle name="Обычный 2 2 4 6 5 3" xfId="54507"/>
    <cellStyle name="Обычный 2 2 4 6 6" xfId="19951"/>
    <cellStyle name="Обычный 2 2 4 6 6 2" xfId="54508"/>
    <cellStyle name="Обычный 2 2 4 6 7" xfId="19952"/>
    <cellStyle name="Обычный 2 2 4 6 7 2" xfId="54509"/>
    <cellStyle name="Обычный 2 2 4 6 8" xfId="19953"/>
    <cellStyle name="Обычный 2 2 4 6 8 2" xfId="54510"/>
    <cellStyle name="Обычный 2 2 4 6 9" xfId="19954"/>
    <cellStyle name="Обычный 2 2 4 6 9 2" xfId="54511"/>
    <cellStyle name="Обычный 2 2 4 7" xfId="19955"/>
    <cellStyle name="Обычный 2 2 4 7 10" xfId="19956"/>
    <cellStyle name="Обычный 2 2 4 7 11" xfId="19957"/>
    <cellStyle name="Обычный 2 2 4 7 12" xfId="19958"/>
    <cellStyle name="Обычный 2 2 4 7 13" xfId="19959"/>
    <cellStyle name="Обычный 2 2 4 7 14" xfId="19960"/>
    <cellStyle name="Обычный 2 2 4 7 15" xfId="19961"/>
    <cellStyle name="Обычный 2 2 4 7 16" xfId="54512"/>
    <cellStyle name="Обычный 2 2 4 7 2" xfId="19962"/>
    <cellStyle name="Обычный 2 2 4 7 2 2" xfId="19963"/>
    <cellStyle name="Обычный 2 2 4 7 2 2 2" xfId="54513"/>
    <cellStyle name="Обычный 2 2 4 7 2 3" xfId="19964"/>
    <cellStyle name="Обычный 2 2 4 7 2 3 2" xfId="54514"/>
    <cellStyle name="Обычный 2 2 4 7 2 4" xfId="19965"/>
    <cellStyle name="Обычный 2 2 4 7 2 4 2" xfId="54515"/>
    <cellStyle name="Обычный 2 2 4 7 2 5" xfId="19966"/>
    <cellStyle name="Обычный 2 2 4 7 2 5 2" xfId="54516"/>
    <cellStyle name="Обычный 2 2 4 7 2 6" xfId="19967"/>
    <cellStyle name="Обычный 2 2 4 7 2 6 2" xfId="54517"/>
    <cellStyle name="Обычный 2 2 4 7 2 7" xfId="19968"/>
    <cellStyle name="Обычный 2 2 4 7 2 8" xfId="54518"/>
    <cellStyle name="Обычный 2 2 4 7 3" xfId="19969"/>
    <cellStyle name="Обычный 2 2 4 7 3 2" xfId="19970"/>
    <cellStyle name="Обычный 2 2 4 7 3 2 2" xfId="54519"/>
    <cellStyle name="Обычный 2 2 4 7 3 3" xfId="54520"/>
    <cellStyle name="Обычный 2 2 4 7 4" xfId="19971"/>
    <cellStyle name="Обычный 2 2 4 7 4 2" xfId="54521"/>
    <cellStyle name="Обычный 2 2 4 7 5" xfId="19972"/>
    <cellStyle name="Обычный 2 2 4 7 5 2" xfId="54522"/>
    <cellStyle name="Обычный 2 2 4 7 6" xfId="19973"/>
    <cellStyle name="Обычный 2 2 4 7 6 2" xfId="54523"/>
    <cellStyle name="Обычный 2 2 4 7 7" xfId="19974"/>
    <cellStyle name="Обычный 2 2 4 7 7 2" xfId="54524"/>
    <cellStyle name="Обычный 2 2 4 7 8" xfId="19975"/>
    <cellStyle name="Обычный 2 2 4 7 9" xfId="19976"/>
    <cellStyle name="Обычный 2 2 4 8" xfId="19977"/>
    <cellStyle name="Обычный 2 2 4 8 10" xfId="19978"/>
    <cellStyle name="Обычный 2 2 4 8 11" xfId="19979"/>
    <cellStyle name="Обычный 2 2 4 8 12" xfId="19980"/>
    <cellStyle name="Обычный 2 2 4 8 13" xfId="19981"/>
    <cellStyle name="Обычный 2 2 4 8 14" xfId="19982"/>
    <cellStyle name="Обычный 2 2 4 8 15" xfId="54525"/>
    <cellStyle name="Обычный 2 2 4 8 2" xfId="19983"/>
    <cellStyle name="Обычный 2 2 4 8 2 2" xfId="19984"/>
    <cellStyle name="Обычный 2 2 4 8 2 2 2" xfId="54526"/>
    <cellStyle name="Обычный 2 2 4 8 2 3" xfId="19985"/>
    <cellStyle name="Обычный 2 2 4 8 2 3 2" xfId="54527"/>
    <cellStyle name="Обычный 2 2 4 8 2 4" xfId="19986"/>
    <cellStyle name="Обычный 2 2 4 8 2 4 2" xfId="54528"/>
    <cellStyle name="Обычный 2 2 4 8 2 5" xfId="19987"/>
    <cellStyle name="Обычный 2 2 4 8 2 5 2" xfId="54529"/>
    <cellStyle name="Обычный 2 2 4 8 2 6" xfId="19988"/>
    <cellStyle name="Обычный 2 2 4 8 2 6 2" xfId="54530"/>
    <cellStyle name="Обычный 2 2 4 8 2 7" xfId="19989"/>
    <cellStyle name="Обычный 2 2 4 8 2 8" xfId="54531"/>
    <cellStyle name="Обычный 2 2 4 8 3" xfId="19990"/>
    <cellStyle name="Обычный 2 2 4 8 3 2" xfId="19991"/>
    <cellStyle name="Обычный 2 2 4 8 3 2 2" xfId="54532"/>
    <cellStyle name="Обычный 2 2 4 8 3 3" xfId="54533"/>
    <cellStyle name="Обычный 2 2 4 8 4" xfId="19992"/>
    <cellStyle name="Обычный 2 2 4 8 4 2" xfId="54534"/>
    <cellStyle name="Обычный 2 2 4 8 5" xfId="19993"/>
    <cellStyle name="Обычный 2 2 4 8 5 2" xfId="54535"/>
    <cellStyle name="Обычный 2 2 4 8 6" xfId="19994"/>
    <cellStyle name="Обычный 2 2 4 8 6 2" xfId="54536"/>
    <cellStyle name="Обычный 2 2 4 8 7" xfId="19995"/>
    <cellStyle name="Обычный 2 2 4 8 7 2" xfId="54537"/>
    <cellStyle name="Обычный 2 2 4 8 8" xfId="19996"/>
    <cellStyle name="Обычный 2 2 4 8 9" xfId="19997"/>
    <cellStyle name="Обычный 2 2 4 9" xfId="19998"/>
    <cellStyle name="Обычный 2 2 4 9 10" xfId="19999"/>
    <cellStyle name="Обычный 2 2 4 9 11" xfId="20000"/>
    <cellStyle name="Обычный 2 2 4 9 12" xfId="20001"/>
    <cellStyle name="Обычный 2 2 4 9 13" xfId="20002"/>
    <cellStyle name="Обычный 2 2 4 9 14" xfId="20003"/>
    <cellStyle name="Обычный 2 2 4 9 15" xfId="54538"/>
    <cellStyle name="Обычный 2 2 4 9 2" xfId="20004"/>
    <cellStyle name="Обычный 2 2 4 9 2 2" xfId="20005"/>
    <cellStyle name="Обычный 2 2 4 9 2 2 2" xfId="54539"/>
    <cellStyle name="Обычный 2 2 4 9 2 3" xfId="20006"/>
    <cellStyle name="Обычный 2 2 4 9 2 3 2" xfId="54540"/>
    <cellStyle name="Обычный 2 2 4 9 2 4" xfId="20007"/>
    <cellStyle name="Обычный 2 2 4 9 2 4 2" xfId="54541"/>
    <cellStyle name="Обычный 2 2 4 9 2 5" xfId="20008"/>
    <cellStyle name="Обычный 2 2 4 9 2 5 2" xfId="54542"/>
    <cellStyle name="Обычный 2 2 4 9 2 6" xfId="20009"/>
    <cellStyle name="Обычный 2 2 4 9 2 6 2" xfId="54543"/>
    <cellStyle name="Обычный 2 2 4 9 2 7" xfId="20010"/>
    <cellStyle name="Обычный 2 2 4 9 2 8" xfId="54544"/>
    <cellStyle name="Обычный 2 2 4 9 3" xfId="20011"/>
    <cellStyle name="Обычный 2 2 4 9 3 2" xfId="20012"/>
    <cellStyle name="Обычный 2 2 4 9 3 2 2" xfId="54545"/>
    <cellStyle name="Обычный 2 2 4 9 3 3" xfId="54546"/>
    <cellStyle name="Обычный 2 2 4 9 4" xfId="20013"/>
    <cellStyle name="Обычный 2 2 4 9 4 2" xfId="54547"/>
    <cellStyle name="Обычный 2 2 4 9 5" xfId="20014"/>
    <cellStyle name="Обычный 2 2 4 9 5 2" xfId="54548"/>
    <cellStyle name="Обычный 2 2 4 9 6" xfId="20015"/>
    <cellStyle name="Обычный 2 2 4 9 6 2" xfId="54549"/>
    <cellStyle name="Обычный 2 2 4 9 7" xfId="20016"/>
    <cellStyle name="Обычный 2 2 4 9 7 2" xfId="54550"/>
    <cellStyle name="Обычный 2 2 4 9 8" xfId="20017"/>
    <cellStyle name="Обычный 2 2 4 9 9" xfId="20018"/>
    <cellStyle name="Обычный 2 2 5" xfId="20019"/>
    <cellStyle name="Обычный 2 2 5 10" xfId="20020"/>
    <cellStyle name="Обычный 2 2 5 10 10" xfId="20021"/>
    <cellStyle name="Обычный 2 2 5 10 11" xfId="20022"/>
    <cellStyle name="Обычный 2 2 5 10 12" xfId="20023"/>
    <cellStyle name="Обычный 2 2 5 10 13" xfId="20024"/>
    <cellStyle name="Обычный 2 2 5 10 14" xfId="20025"/>
    <cellStyle name="Обычный 2 2 5 10 15" xfId="20026"/>
    <cellStyle name="Обычный 2 2 5 10 16" xfId="54551"/>
    <cellStyle name="Обычный 2 2 5 10 2" xfId="20027"/>
    <cellStyle name="Обычный 2 2 5 10 2 10" xfId="20028"/>
    <cellStyle name="Обычный 2 2 5 10 2 11" xfId="20029"/>
    <cellStyle name="Обычный 2 2 5 10 2 12" xfId="20030"/>
    <cellStyle name="Обычный 2 2 5 10 2 13" xfId="20031"/>
    <cellStyle name="Обычный 2 2 5 10 2 14" xfId="20032"/>
    <cellStyle name="Обычный 2 2 5 10 2 15" xfId="54552"/>
    <cellStyle name="Обычный 2 2 5 10 2 2" xfId="20033"/>
    <cellStyle name="Обычный 2 2 5 10 2 2 2" xfId="20034"/>
    <cellStyle name="Обычный 2 2 5 10 2 2 2 2" xfId="54553"/>
    <cellStyle name="Обычный 2 2 5 10 2 2 3" xfId="20035"/>
    <cellStyle name="Обычный 2 2 5 10 2 2 3 2" xfId="54554"/>
    <cellStyle name="Обычный 2 2 5 10 2 2 4" xfId="20036"/>
    <cellStyle name="Обычный 2 2 5 10 2 2 4 2" xfId="54555"/>
    <cellStyle name="Обычный 2 2 5 10 2 2 5" xfId="20037"/>
    <cellStyle name="Обычный 2 2 5 10 2 2 5 2" xfId="54556"/>
    <cellStyle name="Обычный 2 2 5 10 2 2 6" xfId="20038"/>
    <cellStyle name="Обычный 2 2 5 10 2 2 6 2" xfId="54557"/>
    <cellStyle name="Обычный 2 2 5 10 2 2 7" xfId="20039"/>
    <cellStyle name="Обычный 2 2 5 10 2 2 8" xfId="54558"/>
    <cellStyle name="Обычный 2 2 5 10 2 3" xfId="20040"/>
    <cellStyle name="Обычный 2 2 5 10 2 3 2" xfId="20041"/>
    <cellStyle name="Обычный 2 2 5 10 2 3 2 2" xfId="54559"/>
    <cellStyle name="Обычный 2 2 5 10 2 3 3" xfId="54560"/>
    <cellStyle name="Обычный 2 2 5 10 2 4" xfId="20042"/>
    <cellStyle name="Обычный 2 2 5 10 2 4 2" xfId="54561"/>
    <cellStyle name="Обычный 2 2 5 10 2 5" xfId="20043"/>
    <cellStyle name="Обычный 2 2 5 10 2 5 2" xfId="54562"/>
    <cellStyle name="Обычный 2 2 5 10 2 6" xfId="20044"/>
    <cellStyle name="Обычный 2 2 5 10 2 6 2" xfId="54563"/>
    <cellStyle name="Обычный 2 2 5 10 2 7" xfId="20045"/>
    <cellStyle name="Обычный 2 2 5 10 2 7 2" xfId="54564"/>
    <cellStyle name="Обычный 2 2 5 10 2 8" xfId="20046"/>
    <cellStyle name="Обычный 2 2 5 10 2 9" xfId="20047"/>
    <cellStyle name="Обычный 2 2 5 10 3" xfId="20048"/>
    <cellStyle name="Обычный 2 2 5 10 3 2" xfId="20049"/>
    <cellStyle name="Обычный 2 2 5 10 3 2 2" xfId="54565"/>
    <cellStyle name="Обычный 2 2 5 10 3 3" xfId="20050"/>
    <cellStyle name="Обычный 2 2 5 10 3 3 2" xfId="54566"/>
    <cellStyle name="Обычный 2 2 5 10 3 4" xfId="20051"/>
    <cellStyle name="Обычный 2 2 5 10 3 4 2" xfId="54567"/>
    <cellStyle name="Обычный 2 2 5 10 3 5" xfId="20052"/>
    <cellStyle name="Обычный 2 2 5 10 3 5 2" xfId="54568"/>
    <cellStyle name="Обычный 2 2 5 10 3 6" xfId="20053"/>
    <cellStyle name="Обычный 2 2 5 10 3 6 2" xfId="54569"/>
    <cellStyle name="Обычный 2 2 5 10 3 7" xfId="20054"/>
    <cellStyle name="Обычный 2 2 5 10 3 8" xfId="54570"/>
    <cellStyle name="Обычный 2 2 5 10 4" xfId="20055"/>
    <cellStyle name="Обычный 2 2 5 10 4 2" xfId="20056"/>
    <cellStyle name="Обычный 2 2 5 10 4 2 2" xfId="54571"/>
    <cellStyle name="Обычный 2 2 5 10 4 3" xfId="20057"/>
    <cellStyle name="Обычный 2 2 5 10 4 3 2" xfId="54572"/>
    <cellStyle name="Обычный 2 2 5 10 4 4" xfId="20058"/>
    <cellStyle name="Обычный 2 2 5 10 4 4 2" xfId="54573"/>
    <cellStyle name="Обычный 2 2 5 10 4 5" xfId="20059"/>
    <cellStyle name="Обычный 2 2 5 10 4 5 2" xfId="54574"/>
    <cellStyle name="Обычный 2 2 5 10 4 6" xfId="20060"/>
    <cellStyle name="Обычный 2 2 5 10 4 6 2" xfId="54575"/>
    <cellStyle name="Обычный 2 2 5 10 4 7" xfId="54576"/>
    <cellStyle name="Обычный 2 2 5 10 5" xfId="20061"/>
    <cellStyle name="Обычный 2 2 5 10 5 2" xfId="20062"/>
    <cellStyle name="Обычный 2 2 5 10 5 2 2" xfId="54577"/>
    <cellStyle name="Обычный 2 2 5 10 5 3" xfId="54578"/>
    <cellStyle name="Обычный 2 2 5 10 6" xfId="20063"/>
    <cellStyle name="Обычный 2 2 5 10 6 2" xfId="54579"/>
    <cellStyle name="Обычный 2 2 5 10 7" xfId="20064"/>
    <cellStyle name="Обычный 2 2 5 10 7 2" xfId="54580"/>
    <cellStyle name="Обычный 2 2 5 10 8" xfId="20065"/>
    <cellStyle name="Обычный 2 2 5 10 8 2" xfId="54581"/>
    <cellStyle name="Обычный 2 2 5 10 9" xfId="20066"/>
    <cellStyle name="Обычный 2 2 5 10 9 2" xfId="54582"/>
    <cellStyle name="Обычный 2 2 5 11" xfId="20067"/>
    <cellStyle name="Обычный 2 2 5 11 10" xfId="20068"/>
    <cellStyle name="Обычный 2 2 5 11 11" xfId="20069"/>
    <cellStyle name="Обычный 2 2 5 11 12" xfId="20070"/>
    <cellStyle name="Обычный 2 2 5 11 13" xfId="20071"/>
    <cellStyle name="Обычный 2 2 5 11 14" xfId="20072"/>
    <cellStyle name="Обычный 2 2 5 11 15" xfId="54583"/>
    <cellStyle name="Обычный 2 2 5 11 2" xfId="20073"/>
    <cellStyle name="Обычный 2 2 5 11 2 2" xfId="20074"/>
    <cellStyle name="Обычный 2 2 5 11 2 2 2" xfId="54584"/>
    <cellStyle name="Обычный 2 2 5 11 2 3" xfId="20075"/>
    <cellStyle name="Обычный 2 2 5 11 2 3 2" xfId="54585"/>
    <cellStyle name="Обычный 2 2 5 11 2 4" xfId="20076"/>
    <cellStyle name="Обычный 2 2 5 11 2 4 2" xfId="54586"/>
    <cellStyle name="Обычный 2 2 5 11 2 5" xfId="20077"/>
    <cellStyle name="Обычный 2 2 5 11 2 5 2" xfId="54587"/>
    <cellStyle name="Обычный 2 2 5 11 2 6" xfId="20078"/>
    <cellStyle name="Обычный 2 2 5 11 2 6 2" xfId="54588"/>
    <cellStyle name="Обычный 2 2 5 11 2 7" xfId="20079"/>
    <cellStyle name="Обычный 2 2 5 11 2 8" xfId="54589"/>
    <cellStyle name="Обычный 2 2 5 11 3" xfId="20080"/>
    <cellStyle name="Обычный 2 2 5 11 3 2" xfId="20081"/>
    <cellStyle name="Обычный 2 2 5 11 3 2 2" xfId="54590"/>
    <cellStyle name="Обычный 2 2 5 11 3 3" xfId="54591"/>
    <cellStyle name="Обычный 2 2 5 11 4" xfId="20082"/>
    <cellStyle name="Обычный 2 2 5 11 4 2" xfId="54592"/>
    <cellStyle name="Обычный 2 2 5 11 5" xfId="20083"/>
    <cellStyle name="Обычный 2 2 5 11 5 2" xfId="54593"/>
    <cellStyle name="Обычный 2 2 5 11 6" xfId="20084"/>
    <cellStyle name="Обычный 2 2 5 11 6 2" xfId="54594"/>
    <cellStyle name="Обычный 2 2 5 11 7" xfId="20085"/>
    <cellStyle name="Обычный 2 2 5 11 7 2" xfId="54595"/>
    <cellStyle name="Обычный 2 2 5 11 8" xfId="20086"/>
    <cellStyle name="Обычный 2 2 5 11 9" xfId="20087"/>
    <cellStyle name="Обычный 2 2 5 12" xfId="20088"/>
    <cellStyle name="Обычный 2 2 5 12 10" xfId="20089"/>
    <cellStyle name="Обычный 2 2 5 12 10 2" xfId="20090"/>
    <cellStyle name="Обычный 2 2 5 12 10 3" xfId="54596"/>
    <cellStyle name="Обычный 2 2 5 12 11" xfId="20091"/>
    <cellStyle name="Обычный 2 2 5 12 11 2" xfId="54597"/>
    <cellStyle name="Обычный 2 2 5 12 12" xfId="20092"/>
    <cellStyle name="Обычный 2 2 5 12 13" xfId="20093"/>
    <cellStyle name="Обычный 2 2 5 12 14" xfId="20094"/>
    <cellStyle name="Обычный 2 2 5 12 15" xfId="20095"/>
    <cellStyle name="Обычный 2 2 5 12 16" xfId="54598"/>
    <cellStyle name="Обычный 2 2 5 12 17" xfId="54599"/>
    <cellStyle name="Обычный 2 2 5 12 2" xfId="20096"/>
    <cellStyle name="Обычный 2 2 5 12 2 10" xfId="20097"/>
    <cellStyle name="Обычный 2 2 5 12 2 11" xfId="20098"/>
    <cellStyle name="Обычный 2 2 5 12 2 12" xfId="20099"/>
    <cellStyle name="Обычный 2 2 5 12 2 13" xfId="20100"/>
    <cellStyle name="Обычный 2 2 5 12 2 14" xfId="20101"/>
    <cellStyle name="Обычный 2 2 5 12 2 15" xfId="54600"/>
    <cellStyle name="Обычный 2 2 5 12 2 2" xfId="20102"/>
    <cellStyle name="Обычный 2 2 5 12 2 2 2" xfId="20103"/>
    <cellStyle name="Обычный 2 2 5 12 2 2 2 2" xfId="54601"/>
    <cellStyle name="Обычный 2 2 5 12 2 2 3" xfId="20104"/>
    <cellStyle name="Обычный 2 2 5 12 2 2 3 2" xfId="54602"/>
    <cellStyle name="Обычный 2 2 5 12 2 2 4" xfId="20105"/>
    <cellStyle name="Обычный 2 2 5 12 2 2 4 2" xfId="54603"/>
    <cellStyle name="Обычный 2 2 5 12 2 2 5" xfId="20106"/>
    <cellStyle name="Обычный 2 2 5 12 2 2 5 2" xfId="20107"/>
    <cellStyle name="Обычный 2 2 5 12 2 2 5 3" xfId="54604"/>
    <cellStyle name="Обычный 2 2 5 12 2 2 6" xfId="20108"/>
    <cellStyle name="Обычный 2 2 5 12 2 2 6 2" xfId="54605"/>
    <cellStyle name="Обычный 2 2 5 12 2 2 7" xfId="20109"/>
    <cellStyle name="Обычный 2 2 5 12 2 2 8" xfId="54606"/>
    <cellStyle name="Обычный 2 2 5 12 2 3" xfId="20110"/>
    <cellStyle name="Обычный 2 2 5 12 2 3 2" xfId="20111"/>
    <cellStyle name="Обычный 2 2 5 12 2 3 2 2" xfId="54607"/>
    <cellStyle name="Обычный 2 2 5 12 2 3 3" xfId="20112"/>
    <cellStyle name="Обычный 2 2 5 12 2 3 4" xfId="54608"/>
    <cellStyle name="Обычный 2 2 5 12 2 4" xfId="20113"/>
    <cellStyle name="Обычный 2 2 5 12 2 4 2" xfId="20114"/>
    <cellStyle name="Обычный 2 2 5 12 2 4 3" xfId="54609"/>
    <cellStyle name="Обычный 2 2 5 12 2 5" xfId="20115"/>
    <cellStyle name="Обычный 2 2 5 12 2 5 2" xfId="54610"/>
    <cellStyle name="Обычный 2 2 5 12 2 6" xfId="20116"/>
    <cellStyle name="Обычный 2 2 5 12 2 6 2" xfId="54611"/>
    <cellStyle name="Обычный 2 2 5 12 2 7" xfId="20117"/>
    <cellStyle name="Обычный 2 2 5 12 2 7 2" xfId="54612"/>
    <cellStyle name="Обычный 2 2 5 12 2 8" xfId="20118"/>
    <cellStyle name="Обычный 2 2 5 12 2 9" xfId="20119"/>
    <cellStyle name="Обычный 2 2 5 12 3" xfId="20120"/>
    <cellStyle name="Обычный 2 2 5 12 3 2" xfId="20121"/>
    <cellStyle name="Обычный 2 2 5 12 3 2 2" xfId="54613"/>
    <cellStyle name="Обычный 2 2 5 12 3 3" xfId="20122"/>
    <cellStyle name="Обычный 2 2 5 12 3 3 2" xfId="54614"/>
    <cellStyle name="Обычный 2 2 5 12 3 4" xfId="20123"/>
    <cellStyle name="Обычный 2 2 5 12 3 4 2" xfId="54615"/>
    <cellStyle name="Обычный 2 2 5 12 3 5" xfId="20124"/>
    <cellStyle name="Обычный 2 2 5 12 3 5 2" xfId="54616"/>
    <cellStyle name="Обычный 2 2 5 12 3 6" xfId="20125"/>
    <cellStyle name="Обычный 2 2 5 12 3 6 2" xfId="54617"/>
    <cellStyle name="Обычный 2 2 5 12 3 7" xfId="20126"/>
    <cellStyle name="Обычный 2 2 5 12 3 8" xfId="54618"/>
    <cellStyle name="Обычный 2 2 5 12 4" xfId="20127"/>
    <cellStyle name="Обычный 2 2 5 12 4 2" xfId="20128"/>
    <cellStyle name="Обычный 2 2 5 12 4 2 2" xfId="54619"/>
    <cellStyle name="Обычный 2 2 5 12 4 3" xfId="20129"/>
    <cellStyle name="Обычный 2 2 5 12 4 3 2" xfId="54620"/>
    <cellStyle name="Обычный 2 2 5 12 4 4" xfId="20130"/>
    <cellStyle name="Обычный 2 2 5 12 4 4 2" xfId="54621"/>
    <cellStyle name="Обычный 2 2 5 12 4 5" xfId="20131"/>
    <cellStyle name="Обычный 2 2 5 12 4 5 2" xfId="54622"/>
    <cellStyle name="Обычный 2 2 5 12 4 6" xfId="20132"/>
    <cellStyle name="Обычный 2 2 5 12 4 6 2" xfId="54623"/>
    <cellStyle name="Обычный 2 2 5 12 4 7" xfId="20133"/>
    <cellStyle name="Обычный 2 2 5 12 4 8" xfId="54624"/>
    <cellStyle name="Обычный 2 2 5 12 5" xfId="20134"/>
    <cellStyle name="Обычный 2 2 5 12 5 2" xfId="20135"/>
    <cellStyle name="Обычный 2 2 5 12 5 2 2" xfId="54625"/>
    <cellStyle name="Обычный 2 2 5 12 5 3" xfId="54626"/>
    <cellStyle name="Обычный 2 2 5 12 6" xfId="20136"/>
    <cellStyle name="Обычный 2 2 5 12 6 2" xfId="54627"/>
    <cellStyle name="Обычный 2 2 5 12 7" xfId="20137"/>
    <cellStyle name="Обычный 2 2 5 12 7 2" xfId="54628"/>
    <cellStyle name="Обычный 2 2 5 12 8" xfId="20138"/>
    <cellStyle name="Обычный 2 2 5 12 8 2" xfId="54629"/>
    <cellStyle name="Обычный 2 2 5 12 9" xfId="20139"/>
    <cellStyle name="Обычный 2 2 5 12 9 2" xfId="54630"/>
    <cellStyle name="Обычный 2 2 5 13" xfId="20140"/>
    <cellStyle name="Обычный 2 2 5 13 10" xfId="20141"/>
    <cellStyle name="Обычный 2 2 5 13 11" xfId="20142"/>
    <cellStyle name="Обычный 2 2 5 13 12" xfId="20143"/>
    <cellStyle name="Обычный 2 2 5 13 13" xfId="20144"/>
    <cellStyle name="Обычный 2 2 5 13 14" xfId="20145"/>
    <cellStyle name="Обычный 2 2 5 13 15" xfId="54631"/>
    <cellStyle name="Обычный 2 2 5 13 2" xfId="20146"/>
    <cellStyle name="Обычный 2 2 5 13 2 2" xfId="20147"/>
    <cellStyle name="Обычный 2 2 5 13 2 2 2" xfId="54632"/>
    <cellStyle name="Обычный 2 2 5 13 2 3" xfId="20148"/>
    <cellStyle name="Обычный 2 2 5 13 2 3 2" xfId="54633"/>
    <cellStyle name="Обычный 2 2 5 13 2 4" xfId="20149"/>
    <cellStyle name="Обычный 2 2 5 13 2 4 2" xfId="54634"/>
    <cellStyle name="Обычный 2 2 5 13 2 5" xfId="20150"/>
    <cellStyle name="Обычный 2 2 5 13 2 5 2" xfId="54635"/>
    <cellStyle name="Обычный 2 2 5 13 2 6" xfId="20151"/>
    <cellStyle name="Обычный 2 2 5 13 2 6 2" xfId="54636"/>
    <cellStyle name="Обычный 2 2 5 13 2 7" xfId="20152"/>
    <cellStyle name="Обычный 2 2 5 13 2 8" xfId="54637"/>
    <cellStyle name="Обычный 2 2 5 13 3" xfId="20153"/>
    <cellStyle name="Обычный 2 2 5 13 3 2" xfId="20154"/>
    <cellStyle name="Обычный 2 2 5 13 3 2 2" xfId="54638"/>
    <cellStyle name="Обычный 2 2 5 13 3 3" xfId="54639"/>
    <cellStyle name="Обычный 2 2 5 13 4" xfId="20155"/>
    <cellStyle name="Обычный 2 2 5 13 4 2" xfId="54640"/>
    <cellStyle name="Обычный 2 2 5 13 5" xfId="20156"/>
    <cellStyle name="Обычный 2 2 5 13 5 2" xfId="54641"/>
    <cellStyle name="Обычный 2 2 5 13 6" xfId="20157"/>
    <cellStyle name="Обычный 2 2 5 13 6 2" xfId="54642"/>
    <cellStyle name="Обычный 2 2 5 13 7" xfId="20158"/>
    <cellStyle name="Обычный 2 2 5 13 7 2" xfId="54643"/>
    <cellStyle name="Обычный 2 2 5 13 8" xfId="20159"/>
    <cellStyle name="Обычный 2 2 5 13 9" xfId="20160"/>
    <cellStyle name="Обычный 2 2 5 14" xfId="20161"/>
    <cellStyle name="Обычный 2 2 5 14 10" xfId="20162"/>
    <cellStyle name="Обычный 2 2 5 14 11" xfId="20163"/>
    <cellStyle name="Обычный 2 2 5 14 12" xfId="20164"/>
    <cellStyle name="Обычный 2 2 5 14 13" xfId="20165"/>
    <cellStyle name="Обычный 2 2 5 14 14" xfId="20166"/>
    <cellStyle name="Обычный 2 2 5 14 15" xfId="54644"/>
    <cellStyle name="Обычный 2 2 5 14 2" xfId="20167"/>
    <cellStyle name="Обычный 2 2 5 14 2 2" xfId="20168"/>
    <cellStyle name="Обычный 2 2 5 14 2 2 2" xfId="54645"/>
    <cellStyle name="Обычный 2 2 5 14 2 3" xfId="20169"/>
    <cellStyle name="Обычный 2 2 5 14 2 3 2" xfId="54646"/>
    <cellStyle name="Обычный 2 2 5 14 2 4" xfId="20170"/>
    <cellStyle name="Обычный 2 2 5 14 2 4 2" xfId="54647"/>
    <cellStyle name="Обычный 2 2 5 14 2 5" xfId="20171"/>
    <cellStyle name="Обычный 2 2 5 14 2 5 2" xfId="54648"/>
    <cellStyle name="Обычный 2 2 5 14 2 6" xfId="20172"/>
    <cellStyle name="Обычный 2 2 5 14 2 6 2" xfId="54649"/>
    <cellStyle name="Обычный 2 2 5 14 2 7" xfId="20173"/>
    <cellStyle name="Обычный 2 2 5 14 2 8" xfId="54650"/>
    <cellStyle name="Обычный 2 2 5 14 3" xfId="20174"/>
    <cellStyle name="Обычный 2 2 5 14 3 2" xfId="20175"/>
    <cellStyle name="Обычный 2 2 5 14 3 2 2" xfId="54651"/>
    <cellStyle name="Обычный 2 2 5 14 3 3" xfId="54652"/>
    <cellStyle name="Обычный 2 2 5 14 4" xfId="20176"/>
    <cellStyle name="Обычный 2 2 5 14 4 2" xfId="54653"/>
    <cellStyle name="Обычный 2 2 5 14 5" xfId="20177"/>
    <cellStyle name="Обычный 2 2 5 14 5 2" xfId="54654"/>
    <cellStyle name="Обычный 2 2 5 14 6" xfId="20178"/>
    <cellStyle name="Обычный 2 2 5 14 6 2" xfId="54655"/>
    <cellStyle name="Обычный 2 2 5 14 7" xfId="20179"/>
    <cellStyle name="Обычный 2 2 5 14 7 2" xfId="54656"/>
    <cellStyle name="Обычный 2 2 5 14 8" xfId="20180"/>
    <cellStyle name="Обычный 2 2 5 14 9" xfId="20181"/>
    <cellStyle name="Обычный 2 2 5 15" xfId="20182"/>
    <cellStyle name="Обычный 2 2 5 15 2" xfId="20183"/>
    <cellStyle name="Обычный 2 2 5 15 2 2" xfId="20184"/>
    <cellStyle name="Обычный 2 2 5 15 2 2 2" xfId="54657"/>
    <cellStyle name="Обычный 2 2 5 15 2 3" xfId="20185"/>
    <cellStyle name="Обычный 2 2 5 15 2 3 2" xfId="54658"/>
    <cellStyle name="Обычный 2 2 5 15 2 4" xfId="54659"/>
    <cellStyle name="Обычный 2 2 5 15 3" xfId="20186"/>
    <cellStyle name="Обычный 2 2 5 15 3 2" xfId="54660"/>
    <cellStyle name="Обычный 2 2 5 15 4" xfId="20187"/>
    <cellStyle name="Обычный 2 2 5 15 4 2" xfId="54661"/>
    <cellStyle name="Обычный 2 2 5 15 5" xfId="20188"/>
    <cellStyle name="Обычный 2 2 5 15 5 2" xfId="54662"/>
    <cellStyle name="Обычный 2 2 5 15 6" xfId="20189"/>
    <cellStyle name="Обычный 2 2 5 15 6 2" xfId="54663"/>
    <cellStyle name="Обычный 2 2 5 15 7" xfId="20190"/>
    <cellStyle name="Обычный 2 2 5 15 8" xfId="54664"/>
    <cellStyle name="Обычный 2 2 5 16" xfId="20191"/>
    <cellStyle name="Обычный 2 2 5 16 2" xfId="20192"/>
    <cellStyle name="Обычный 2 2 5 16 2 2" xfId="54665"/>
    <cellStyle name="Обычный 2 2 5 16 3" xfId="20193"/>
    <cellStyle name="Обычный 2 2 5 16 3 2" xfId="54666"/>
    <cellStyle name="Обычный 2 2 5 16 4" xfId="20194"/>
    <cellStyle name="Обычный 2 2 5 16 4 2" xfId="54667"/>
    <cellStyle name="Обычный 2 2 5 16 5" xfId="20195"/>
    <cellStyle name="Обычный 2 2 5 16 5 2" xfId="54668"/>
    <cellStyle name="Обычный 2 2 5 16 6" xfId="20196"/>
    <cellStyle name="Обычный 2 2 5 16 6 2" xfId="54669"/>
    <cellStyle name="Обычный 2 2 5 16 7" xfId="20197"/>
    <cellStyle name="Обычный 2 2 5 16 8" xfId="54670"/>
    <cellStyle name="Обычный 2 2 5 17" xfId="20198"/>
    <cellStyle name="Обычный 2 2 5 17 2" xfId="20199"/>
    <cellStyle name="Обычный 2 2 5 17 2 2" xfId="54671"/>
    <cellStyle name="Обычный 2 2 5 17 3" xfId="20200"/>
    <cellStyle name="Обычный 2 2 5 17 3 2" xfId="54672"/>
    <cellStyle name="Обычный 2 2 5 17 4" xfId="20201"/>
    <cellStyle name="Обычный 2 2 5 17 4 2" xfId="54673"/>
    <cellStyle name="Обычный 2 2 5 17 5" xfId="20202"/>
    <cellStyle name="Обычный 2 2 5 17 5 2" xfId="54674"/>
    <cellStyle name="Обычный 2 2 5 17 6" xfId="20203"/>
    <cellStyle name="Обычный 2 2 5 17 6 2" xfId="54675"/>
    <cellStyle name="Обычный 2 2 5 17 7" xfId="20204"/>
    <cellStyle name="Обычный 2 2 5 17 8" xfId="54676"/>
    <cellStyle name="Обычный 2 2 5 18" xfId="20205"/>
    <cellStyle name="Обычный 2 2 5 18 2" xfId="20206"/>
    <cellStyle name="Обычный 2 2 5 18 2 2" xfId="54677"/>
    <cellStyle name="Обычный 2 2 5 18 3" xfId="20207"/>
    <cellStyle name="Обычный 2 2 5 18 3 2" xfId="54678"/>
    <cellStyle name="Обычный 2 2 5 18 4" xfId="20208"/>
    <cellStyle name="Обычный 2 2 5 18 4 2" xfId="54679"/>
    <cellStyle name="Обычный 2 2 5 18 5" xfId="20209"/>
    <cellStyle name="Обычный 2 2 5 18 5 2" xfId="54680"/>
    <cellStyle name="Обычный 2 2 5 18 6" xfId="54681"/>
    <cellStyle name="Обычный 2 2 5 19" xfId="20210"/>
    <cellStyle name="Обычный 2 2 5 19 2" xfId="20211"/>
    <cellStyle name="Обычный 2 2 5 19 2 2" xfId="20212"/>
    <cellStyle name="Обычный 2 2 5 19 2 2 2" xfId="20213"/>
    <cellStyle name="Обычный 2 2 5 19 2 2 3" xfId="54682"/>
    <cellStyle name="Обычный 2 2 5 19 2 3" xfId="20214"/>
    <cellStyle name="Обычный 2 2 5 19 2 3 2" xfId="20215"/>
    <cellStyle name="Обычный 2 2 5 19 2 3 3" xfId="54683"/>
    <cellStyle name="Обычный 2 2 5 19 2 4" xfId="54684"/>
    <cellStyle name="Обычный 2 2 5 19 2 4 2" xfId="54685"/>
    <cellStyle name="Обычный 2 2 5 19 2 5" xfId="54686"/>
    <cellStyle name="Обычный 2 2 5 19 2 6" xfId="54687"/>
    <cellStyle name="Обычный 2 2 5 19 3" xfId="20216"/>
    <cellStyle name="Обычный 2 2 5 19 3 2" xfId="20217"/>
    <cellStyle name="Обычный 2 2 5 19 3 3" xfId="54688"/>
    <cellStyle name="Обычный 2 2 5 19 4" xfId="20218"/>
    <cellStyle name="Обычный 2 2 5 19 4 2" xfId="20219"/>
    <cellStyle name="Обычный 2 2 5 19 4 3" xfId="54689"/>
    <cellStyle name="Обычный 2 2 5 19 5" xfId="20220"/>
    <cellStyle name="Обычный 2 2 5 19 5 2" xfId="20221"/>
    <cellStyle name="Обычный 2 2 5 19 5 3" xfId="54690"/>
    <cellStyle name="Обычный 2 2 5 19 6" xfId="20222"/>
    <cellStyle name="Обычный 2 2 5 19 6 2" xfId="54691"/>
    <cellStyle name="Обычный 2 2 5 19 7" xfId="20223"/>
    <cellStyle name="Обычный 2 2 5 19 7 2" xfId="54692"/>
    <cellStyle name="Обычный 2 2 5 19 8" xfId="54693"/>
    <cellStyle name="Обычный 2 2 5 2" xfId="20224"/>
    <cellStyle name="Обычный 2 2 5 2 10" xfId="20225"/>
    <cellStyle name="Обычный 2 2 5 2 10 10" xfId="20226"/>
    <cellStyle name="Обычный 2 2 5 2 10 11" xfId="20227"/>
    <cellStyle name="Обычный 2 2 5 2 10 12" xfId="20228"/>
    <cellStyle name="Обычный 2 2 5 2 10 13" xfId="20229"/>
    <cellStyle name="Обычный 2 2 5 2 10 14" xfId="20230"/>
    <cellStyle name="Обычный 2 2 5 2 10 15" xfId="54694"/>
    <cellStyle name="Обычный 2 2 5 2 10 2" xfId="20231"/>
    <cellStyle name="Обычный 2 2 5 2 10 2 2" xfId="20232"/>
    <cellStyle name="Обычный 2 2 5 2 10 2 2 2" xfId="54695"/>
    <cellStyle name="Обычный 2 2 5 2 10 2 3" xfId="20233"/>
    <cellStyle name="Обычный 2 2 5 2 10 2 3 2" xfId="54696"/>
    <cellStyle name="Обычный 2 2 5 2 10 2 4" xfId="20234"/>
    <cellStyle name="Обычный 2 2 5 2 10 2 4 2" xfId="54697"/>
    <cellStyle name="Обычный 2 2 5 2 10 2 5" xfId="20235"/>
    <cellStyle name="Обычный 2 2 5 2 10 2 5 2" xfId="54698"/>
    <cellStyle name="Обычный 2 2 5 2 10 2 6" xfId="20236"/>
    <cellStyle name="Обычный 2 2 5 2 10 2 6 2" xfId="54699"/>
    <cellStyle name="Обычный 2 2 5 2 10 2 7" xfId="20237"/>
    <cellStyle name="Обычный 2 2 5 2 10 2 8" xfId="54700"/>
    <cellStyle name="Обычный 2 2 5 2 10 3" xfId="20238"/>
    <cellStyle name="Обычный 2 2 5 2 10 3 2" xfId="20239"/>
    <cellStyle name="Обычный 2 2 5 2 10 3 2 2" xfId="54701"/>
    <cellStyle name="Обычный 2 2 5 2 10 3 3" xfId="54702"/>
    <cellStyle name="Обычный 2 2 5 2 10 4" xfId="20240"/>
    <cellStyle name="Обычный 2 2 5 2 10 4 2" xfId="54703"/>
    <cellStyle name="Обычный 2 2 5 2 10 5" xfId="20241"/>
    <cellStyle name="Обычный 2 2 5 2 10 5 2" xfId="54704"/>
    <cellStyle name="Обычный 2 2 5 2 10 6" xfId="20242"/>
    <cellStyle name="Обычный 2 2 5 2 10 6 2" xfId="54705"/>
    <cellStyle name="Обычный 2 2 5 2 10 7" xfId="20243"/>
    <cellStyle name="Обычный 2 2 5 2 10 7 2" xfId="54706"/>
    <cellStyle name="Обычный 2 2 5 2 10 8" xfId="20244"/>
    <cellStyle name="Обычный 2 2 5 2 10 9" xfId="20245"/>
    <cellStyle name="Обычный 2 2 5 2 11" xfId="20246"/>
    <cellStyle name="Обычный 2 2 5 2 11 2" xfId="20247"/>
    <cellStyle name="Обычный 2 2 5 2 11 2 2" xfId="54707"/>
    <cellStyle name="Обычный 2 2 5 2 11 3" xfId="20248"/>
    <cellStyle name="Обычный 2 2 5 2 11 3 2" xfId="54708"/>
    <cellStyle name="Обычный 2 2 5 2 11 4" xfId="20249"/>
    <cellStyle name="Обычный 2 2 5 2 11 4 2" xfId="54709"/>
    <cellStyle name="Обычный 2 2 5 2 11 5" xfId="20250"/>
    <cellStyle name="Обычный 2 2 5 2 11 5 2" xfId="54710"/>
    <cellStyle name="Обычный 2 2 5 2 11 6" xfId="20251"/>
    <cellStyle name="Обычный 2 2 5 2 11 6 2" xfId="54711"/>
    <cellStyle name="Обычный 2 2 5 2 11 7" xfId="20252"/>
    <cellStyle name="Обычный 2 2 5 2 11 8" xfId="54712"/>
    <cellStyle name="Обычный 2 2 5 2 12" xfId="20253"/>
    <cellStyle name="Обычный 2 2 5 2 12 2" xfId="20254"/>
    <cellStyle name="Обычный 2 2 5 2 12 2 2" xfId="54713"/>
    <cellStyle name="Обычный 2 2 5 2 12 3" xfId="54714"/>
    <cellStyle name="Обычный 2 2 5 2 13" xfId="20255"/>
    <cellStyle name="Обычный 2 2 5 2 13 2" xfId="54715"/>
    <cellStyle name="Обычный 2 2 5 2 14" xfId="20256"/>
    <cellStyle name="Обычный 2 2 5 2 14 2" xfId="54716"/>
    <cellStyle name="Обычный 2 2 5 2 15" xfId="20257"/>
    <cellStyle name="Обычный 2 2 5 2 15 2" xfId="54717"/>
    <cellStyle name="Обычный 2 2 5 2 16" xfId="20258"/>
    <cellStyle name="Обычный 2 2 5 2 16 2" xfId="54718"/>
    <cellStyle name="Обычный 2 2 5 2 17" xfId="20259"/>
    <cellStyle name="Обычный 2 2 5 2 17 2" xfId="54719"/>
    <cellStyle name="Обычный 2 2 5 2 18" xfId="20260"/>
    <cellStyle name="Обычный 2 2 5 2 19" xfId="20261"/>
    <cellStyle name="Обычный 2 2 5 2 2" xfId="20262"/>
    <cellStyle name="Обычный 2 2 5 2 2 10" xfId="20263"/>
    <cellStyle name="Обычный 2 2 5 2 2 10 10" xfId="20264"/>
    <cellStyle name="Обычный 2 2 5 2 2 10 11" xfId="20265"/>
    <cellStyle name="Обычный 2 2 5 2 2 10 12" xfId="20266"/>
    <cellStyle name="Обычный 2 2 5 2 2 10 13" xfId="20267"/>
    <cellStyle name="Обычный 2 2 5 2 2 10 14" xfId="20268"/>
    <cellStyle name="Обычный 2 2 5 2 2 10 15" xfId="54720"/>
    <cellStyle name="Обычный 2 2 5 2 2 10 2" xfId="20269"/>
    <cellStyle name="Обычный 2 2 5 2 2 10 2 2" xfId="20270"/>
    <cellStyle name="Обычный 2 2 5 2 2 10 2 2 2" xfId="54721"/>
    <cellStyle name="Обычный 2 2 5 2 2 10 2 3" xfId="20271"/>
    <cellStyle name="Обычный 2 2 5 2 2 10 2 3 2" xfId="54722"/>
    <cellStyle name="Обычный 2 2 5 2 2 10 2 4" xfId="20272"/>
    <cellStyle name="Обычный 2 2 5 2 2 10 2 4 2" xfId="54723"/>
    <cellStyle name="Обычный 2 2 5 2 2 10 2 5" xfId="20273"/>
    <cellStyle name="Обычный 2 2 5 2 2 10 2 5 2" xfId="54724"/>
    <cellStyle name="Обычный 2 2 5 2 2 10 2 6" xfId="20274"/>
    <cellStyle name="Обычный 2 2 5 2 2 10 2 6 2" xfId="54725"/>
    <cellStyle name="Обычный 2 2 5 2 2 10 2 7" xfId="20275"/>
    <cellStyle name="Обычный 2 2 5 2 2 10 2 8" xfId="54726"/>
    <cellStyle name="Обычный 2 2 5 2 2 10 3" xfId="20276"/>
    <cellStyle name="Обычный 2 2 5 2 2 10 3 2" xfId="20277"/>
    <cellStyle name="Обычный 2 2 5 2 2 10 3 2 2" xfId="54727"/>
    <cellStyle name="Обычный 2 2 5 2 2 10 3 3" xfId="54728"/>
    <cellStyle name="Обычный 2 2 5 2 2 10 4" xfId="20278"/>
    <cellStyle name="Обычный 2 2 5 2 2 10 4 2" xfId="54729"/>
    <cellStyle name="Обычный 2 2 5 2 2 10 5" xfId="20279"/>
    <cellStyle name="Обычный 2 2 5 2 2 10 5 2" xfId="54730"/>
    <cellStyle name="Обычный 2 2 5 2 2 10 6" xfId="20280"/>
    <cellStyle name="Обычный 2 2 5 2 2 10 6 2" xfId="54731"/>
    <cellStyle name="Обычный 2 2 5 2 2 10 7" xfId="20281"/>
    <cellStyle name="Обычный 2 2 5 2 2 10 7 2" xfId="54732"/>
    <cellStyle name="Обычный 2 2 5 2 2 10 8" xfId="20282"/>
    <cellStyle name="Обычный 2 2 5 2 2 10 9" xfId="20283"/>
    <cellStyle name="Обычный 2 2 5 2 2 11" xfId="20284"/>
    <cellStyle name="Обычный 2 2 5 2 2 11 10" xfId="20285"/>
    <cellStyle name="Обычный 2 2 5 2 2 11 11" xfId="20286"/>
    <cellStyle name="Обычный 2 2 5 2 2 11 12" xfId="20287"/>
    <cellStyle name="Обычный 2 2 5 2 2 11 13" xfId="20288"/>
    <cellStyle name="Обычный 2 2 5 2 2 11 14" xfId="20289"/>
    <cellStyle name="Обычный 2 2 5 2 2 11 15" xfId="54733"/>
    <cellStyle name="Обычный 2 2 5 2 2 11 2" xfId="20290"/>
    <cellStyle name="Обычный 2 2 5 2 2 11 2 2" xfId="20291"/>
    <cellStyle name="Обычный 2 2 5 2 2 11 2 2 2" xfId="54734"/>
    <cellStyle name="Обычный 2 2 5 2 2 11 2 3" xfId="20292"/>
    <cellStyle name="Обычный 2 2 5 2 2 11 2 3 2" xfId="54735"/>
    <cellStyle name="Обычный 2 2 5 2 2 11 2 4" xfId="20293"/>
    <cellStyle name="Обычный 2 2 5 2 2 11 2 4 2" xfId="54736"/>
    <cellStyle name="Обычный 2 2 5 2 2 11 2 5" xfId="20294"/>
    <cellStyle name="Обычный 2 2 5 2 2 11 2 5 2" xfId="54737"/>
    <cellStyle name="Обычный 2 2 5 2 2 11 2 6" xfId="20295"/>
    <cellStyle name="Обычный 2 2 5 2 2 11 2 6 2" xfId="54738"/>
    <cellStyle name="Обычный 2 2 5 2 2 11 2 7" xfId="20296"/>
    <cellStyle name="Обычный 2 2 5 2 2 11 2 8" xfId="54739"/>
    <cellStyle name="Обычный 2 2 5 2 2 11 3" xfId="20297"/>
    <cellStyle name="Обычный 2 2 5 2 2 11 3 2" xfId="20298"/>
    <cellStyle name="Обычный 2 2 5 2 2 11 3 2 2" xfId="54740"/>
    <cellStyle name="Обычный 2 2 5 2 2 11 3 3" xfId="54741"/>
    <cellStyle name="Обычный 2 2 5 2 2 11 4" xfId="20299"/>
    <cellStyle name="Обычный 2 2 5 2 2 11 4 2" xfId="54742"/>
    <cellStyle name="Обычный 2 2 5 2 2 11 5" xfId="20300"/>
    <cellStyle name="Обычный 2 2 5 2 2 11 5 2" xfId="54743"/>
    <cellStyle name="Обычный 2 2 5 2 2 11 6" xfId="20301"/>
    <cellStyle name="Обычный 2 2 5 2 2 11 6 2" xfId="54744"/>
    <cellStyle name="Обычный 2 2 5 2 2 11 7" xfId="20302"/>
    <cellStyle name="Обычный 2 2 5 2 2 11 7 2" xfId="54745"/>
    <cellStyle name="Обычный 2 2 5 2 2 11 8" xfId="20303"/>
    <cellStyle name="Обычный 2 2 5 2 2 11 9" xfId="20304"/>
    <cellStyle name="Обычный 2 2 5 2 2 12" xfId="20305"/>
    <cellStyle name="Обычный 2 2 5 2 2 12 2" xfId="20306"/>
    <cellStyle name="Обычный 2 2 5 2 2 12 2 2" xfId="54746"/>
    <cellStyle name="Обычный 2 2 5 2 2 12 3" xfId="20307"/>
    <cellStyle name="Обычный 2 2 5 2 2 12 3 2" xfId="54747"/>
    <cellStyle name="Обычный 2 2 5 2 2 12 4" xfId="20308"/>
    <cellStyle name="Обычный 2 2 5 2 2 12 4 2" xfId="54748"/>
    <cellStyle name="Обычный 2 2 5 2 2 12 5" xfId="20309"/>
    <cellStyle name="Обычный 2 2 5 2 2 12 5 2" xfId="54749"/>
    <cellStyle name="Обычный 2 2 5 2 2 12 6" xfId="20310"/>
    <cellStyle name="Обычный 2 2 5 2 2 12 6 2" xfId="54750"/>
    <cellStyle name="Обычный 2 2 5 2 2 12 7" xfId="20311"/>
    <cellStyle name="Обычный 2 2 5 2 2 12 8" xfId="54751"/>
    <cellStyle name="Обычный 2 2 5 2 2 13" xfId="20312"/>
    <cellStyle name="Обычный 2 2 5 2 2 13 2" xfId="20313"/>
    <cellStyle name="Обычный 2 2 5 2 2 13 2 2" xfId="54752"/>
    <cellStyle name="Обычный 2 2 5 2 2 13 3" xfId="20314"/>
    <cellStyle name="Обычный 2 2 5 2 2 13 3 2" xfId="54753"/>
    <cellStyle name="Обычный 2 2 5 2 2 13 4" xfId="20315"/>
    <cellStyle name="Обычный 2 2 5 2 2 13 4 2" xfId="54754"/>
    <cellStyle name="Обычный 2 2 5 2 2 13 5" xfId="20316"/>
    <cellStyle name="Обычный 2 2 5 2 2 13 5 2" xfId="54755"/>
    <cellStyle name="Обычный 2 2 5 2 2 13 6" xfId="20317"/>
    <cellStyle name="Обычный 2 2 5 2 2 13 6 2" xfId="54756"/>
    <cellStyle name="Обычный 2 2 5 2 2 13 7" xfId="54757"/>
    <cellStyle name="Обычный 2 2 5 2 2 13 8" xfId="54758"/>
    <cellStyle name="Обычный 2 2 5 2 2 13 9" xfId="54759"/>
    <cellStyle name="Обычный 2 2 5 2 2 14" xfId="20318"/>
    <cellStyle name="Обычный 2 2 5 2 2 14 2" xfId="20319"/>
    <cellStyle name="Обычный 2 2 5 2 2 14 2 2" xfId="54760"/>
    <cellStyle name="Обычный 2 2 5 2 2 14 3" xfId="20320"/>
    <cellStyle name="Обычный 2 2 5 2 2 14 3 2" xfId="54761"/>
    <cellStyle name="Обычный 2 2 5 2 2 14 4" xfId="54762"/>
    <cellStyle name="Обычный 2 2 5 2 2 15" xfId="20321"/>
    <cellStyle name="Обычный 2 2 5 2 2 15 2" xfId="54763"/>
    <cellStyle name="Обычный 2 2 5 2 2 16" xfId="20322"/>
    <cellStyle name="Обычный 2 2 5 2 2 16 2" xfId="54764"/>
    <cellStyle name="Обычный 2 2 5 2 2 17" xfId="20323"/>
    <cellStyle name="Обычный 2 2 5 2 2 17 2" xfId="54765"/>
    <cellStyle name="Обычный 2 2 5 2 2 18" xfId="20324"/>
    <cellStyle name="Обычный 2 2 5 2 2 18 2" xfId="54766"/>
    <cellStyle name="Обычный 2 2 5 2 2 19" xfId="20325"/>
    <cellStyle name="Обычный 2 2 5 2 2 2" xfId="20326"/>
    <cellStyle name="Обычный 2 2 5 2 2 2 10" xfId="20327"/>
    <cellStyle name="Обычный 2 2 5 2 2 2 10 2" xfId="54767"/>
    <cellStyle name="Обычный 2 2 5 2 2 2 11" xfId="20328"/>
    <cellStyle name="Обычный 2 2 5 2 2 2 11 2" xfId="54768"/>
    <cellStyle name="Обычный 2 2 5 2 2 2 12" xfId="20329"/>
    <cellStyle name="Обычный 2 2 5 2 2 2 12 2" xfId="54769"/>
    <cellStyle name="Обычный 2 2 5 2 2 2 13" xfId="20330"/>
    <cellStyle name="Обычный 2 2 5 2 2 2 14" xfId="20331"/>
    <cellStyle name="Обычный 2 2 5 2 2 2 15" xfId="20332"/>
    <cellStyle name="Обычный 2 2 5 2 2 2 16" xfId="20333"/>
    <cellStyle name="Обычный 2 2 5 2 2 2 17" xfId="20334"/>
    <cellStyle name="Обычный 2 2 5 2 2 2 18" xfId="20335"/>
    <cellStyle name="Обычный 2 2 5 2 2 2 19" xfId="54770"/>
    <cellStyle name="Обычный 2 2 5 2 2 2 2" xfId="20336"/>
    <cellStyle name="Обычный 2 2 5 2 2 2 2 10" xfId="20337"/>
    <cellStyle name="Обычный 2 2 5 2 2 2 2 11" xfId="20338"/>
    <cellStyle name="Обычный 2 2 5 2 2 2 2 12" xfId="20339"/>
    <cellStyle name="Обычный 2 2 5 2 2 2 2 13" xfId="20340"/>
    <cellStyle name="Обычный 2 2 5 2 2 2 2 14" xfId="20341"/>
    <cellStyle name="Обычный 2 2 5 2 2 2 2 15" xfId="54771"/>
    <cellStyle name="Обычный 2 2 5 2 2 2 2 2" xfId="20342"/>
    <cellStyle name="Обычный 2 2 5 2 2 2 2 2 2" xfId="20343"/>
    <cellStyle name="Обычный 2 2 5 2 2 2 2 2 2 2" xfId="54772"/>
    <cellStyle name="Обычный 2 2 5 2 2 2 2 2 3" xfId="20344"/>
    <cellStyle name="Обычный 2 2 5 2 2 2 2 2 3 2" xfId="54773"/>
    <cellStyle name="Обычный 2 2 5 2 2 2 2 2 4" xfId="20345"/>
    <cellStyle name="Обычный 2 2 5 2 2 2 2 2 4 2" xfId="54774"/>
    <cellStyle name="Обычный 2 2 5 2 2 2 2 2 5" xfId="20346"/>
    <cellStyle name="Обычный 2 2 5 2 2 2 2 2 5 2" xfId="54775"/>
    <cellStyle name="Обычный 2 2 5 2 2 2 2 2 6" xfId="20347"/>
    <cellStyle name="Обычный 2 2 5 2 2 2 2 2 6 2" xfId="54776"/>
    <cellStyle name="Обычный 2 2 5 2 2 2 2 2 7" xfId="20348"/>
    <cellStyle name="Обычный 2 2 5 2 2 2 2 2 8" xfId="54777"/>
    <cellStyle name="Обычный 2 2 5 2 2 2 2 3" xfId="20349"/>
    <cellStyle name="Обычный 2 2 5 2 2 2 2 3 2" xfId="20350"/>
    <cellStyle name="Обычный 2 2 5 2 2 2 2 3 2 2" xfId="54778"/>
    <cellStyle name="Обычный 2 2 5 2 2 2 2 3 3" xfId="54779"/>
    <cellStyle name="Обычный 2 2 5 2 2 2 2 4" xfId="20351"/>
    <cellStyle name="Обычный 2 2 5 2 2 2 2 4 2" xfId="54780"/>
    <cellStyle name="Обычный 2 2 5 2 2 2 2 5" xfId="20352"/>
    <cellStyle name="Обычный 2 2 5 2 2 2 2 5 2" xfId="54781"/>
    <cellStyle name="Обычный 2 2 5 2 2 2 2 6" xfId="20353"/>
    <cellStyle name="Обычный 2 2 5 2 2 2 2 6 2" xfId="54782"/>
    <cellStyle name="Обычный 2 2 5 2 2 2 2 7" xfId="20354"/>
    <cellStyle name="Обычный 2 2 5 2 2 2 2 7 2" xfId="54783"/>
    <cellStyle name="Обычный 2 2 5 2 2 2 2 8" xfId="20355"/>
    <cellStyle name="Обычный 2 2 5 2 2 2 2 9" xfId="20356"/>
    <cellStyle name="Обычный 2 2 5 2 2 2 3" xfId="20357"/>
    <cellStyle name="Обычный 2 2 5 2 2 2 3 10" xfId="20358"/>
    <cellStyle name="Обычный 2 2 5 2 2 2 3 11" xfId="20359"/>
    <cellStyle name="Обычный 2 2 5 2 2 2 3 12" xfId="20360"/>
    <cellStyle name="Обычный 2 2 5 2 2 2 3 13" xfId="20361"/>
    <cellStyle name="Обычный 2 2 5 2 2 2 3 14" xfId="20362"/>
    <cellStyle name="Обычный 2 2 5 2 2 2 3 15" xfId="54784"/>
    <cellStyle name="Обычный 2 2 5 2 2 2 3 2" xfId="20363"/>
    <cellStyle name="Обычный 2 2 5 2 2 2 3 2 2" xfId="20364"/>
    <cellStyle name="Обычный 2 2 5 2 2 2 3 2 2 2" xfId="54785"/>
    <cellStyle name="Обычный 2 2 5 2 2 2 3 2 3" xfId="20365"/>
    <cellStyle name="Обычный 2 2 5 2 2 2 3 2 3 2" xfId="54786"/>
    <cellStyle name="Обычный 2 2 5 2 2 2 3 2 4" xfId="20366"/>
    <cellStyle name="Обычный 2 2 5 2 2 2 3 2 4 2" xfId="54787"/>
    <cellStyle name="Обычный 2 2 5 2 2 2 3 2 5" xfId="20367"/>
    <cellStyle name="Обычный 2 2 5 2 2 2 3 2 5 2" xfId="54788"/>
    <cellStyle name="Обычный 2 2 5 2 2 2 3 2 6" xfId="20368"/>
    <cellStyle name="Обычный 2 2 5 2 2 2 3 2 6 2" xfId="54789"/>
    <cellStyle name="Обычный 2 2 5 2 2 2 3 2 7" xfId="20369"/>
    <cellStyle name="Обычный 2 2 5 2 2 2 3 2 8" xfId="54790"/>
    <cellStyle name="Обычный 2 2 5 2 2 2 3 3" xfId="20370"/>
    <cellStyle name="Обычный 2 2 5 2 2 2 3 3 2" xfId="20371"/>
    <cellStyle name="Обычный 2 2 5 2 2 2 3 3 2 2" xfId="54791"/>
    <cellStyle name="Обычный 2 2 5 2 2 2 3 3 3" xfId="54792"/>
    <cellStyle name="Обычный 2 2 5 2 2 2 3 4" xfId="20372"/>
    <cellStyle name="Обычный 2 2 5 2 2 2 3 4 2" xfId="54793"/>
    <cellStyle name="Обычный 2 2 5 2 2 2 3 5" xfId="20373"/>
    <cellStyle name="Обычный 2 2 5 2 2 2 3 5 2" xfId="54794"/>
    <cellStyle name="Обычный 2 2 5 2 2 2 3 6" xfId="20374"/>
    <cellStyle name="Обычный 2 2 5 2 2 2 3 6 2" xfId="54795"/>
    <cellStyle name="Обычный 2 2 5 2 2 2 3 7" xfId="20375"/>
    <cellStyle name="Обычный 2 2 5 2 2 2 3 7 2" xfId="54796"/>
    <cellStyle name="Обычный 2 2 5 2 2 2 3 8" xfId="20376"/>
    <cellStyle name="Обычный 2 2 5 2 2 2 3 9" xfId="20377"/>
    <cellStyle name="Обычный 2 2 5 2 2 2 4" xfId="20378"/>
    <cellStyle name="Обычный 2 2 5 2 2 2 5" xfId="20379"/>
    <cellStyle name="Обычный 2 2 5 2 2 2 5 10" xfId="54797"/>
    <cellStyle name="Обычный 2 2 5 2 2 2 5 2" xfId="20380"/>
    <cellStyle name="Обычный 2 2 5 2 2 2 5 2 2" xfId="54798"/>
    <cellStyle name="Обычный 2 2 5 2 2 2 5 3" xfId="20381"/>
    <cellStyle name="Обычный 2 2 5 2 2 2 5 3 2" xfId="54799"/>
    <cellStyle name="Обычный 2 2 5 2 2 2 5 4" xfId="20382"/>
    <cellStyle name="Обычный 2 2 5 2 2 2 5 4 2" xfId="54800"/>
    <cellStyle name="Обычный 2 2 5 2 2 2 5 5" xfId="20383"/>
    <cellStyle name="Обычный 2 2 5 2 2 2 5 5 2" xfId="54801"/>
    <cellStyle name="Обычный 2 2 5 2 2 2 5 6" xfId="20384"/>
    <cellStyle name="Обычный 2 2 5 2 2 2 5 6 2" xfId="54802"/>
    <cellStyle name="Обычный 2 2 5 2 2 2 5 7" xfId="20385"/>
    <cellStyle name="Обычный 2 2 5 2 2 2 5 8" xfId="20386"/>
    <cellStyle name="Обычный 2 2 5 2 2 2 5 9" xfId="20387"/>
    <cellStyle name="Обычный 2 2 5 2 2 2 6" xfId="20388"/>
    <cellStyle name="Обычный 2 2 5 2 2 2 6 2" xfId="20389"/>
    <cellStyle name="Обычный 2 2 5 2 2 2 6 2 2" xfId="54803"/>
    <cellStyle name="Обычный 2 2 5 2 2 2 6 3" xfId="20390"/>
    <cellStyle name="Обычный 2 2 5 2 2 2 6 3 2" xfId="54804"/>
    <cellStyle name="Обычный 2 2 5 2 2 2 6 4" xfId="20391"/>
    <cellStyle name="Обычный 2 2 5 2 2 2 6 4 2" xfId="54805"/>
    <cellStyle name="Обычный 2 2 5 2 2 2 6 5" xfId="20392"/>
    <cellStyle name="Обычный 2 2 5 2 2 2 6 5 2" xfId="54806"/>
    <cellStyle name="Обычный 2 2 5 2 2 2 6 6" xfId="54807"/>
    <cellStyle name="Обычный 2 2 5 2 2 2 7" xfId="20393"/>
    <cellStyle name="Обычный 2 2 5 2 2 2 7 2" xfId="20394"/>
    <cellStyle name="Обычный 2 2 5 2 2 2 7 2 2" xfId="54808"/>
    <cellStyle name="Обычный 2 2 5 2 2 2 7 3" xfId="54809"/>
    <cellStyle name="Обычный 2 2 5 2 2 2 8" xfId="20395"/>
    <cellStyle name="Обычный 2 2 5 2 2 2 8 2" xfId="54810"/>
    <cellStyle name="Обычный 2 2 5 2 2 2 9" xfId="20396"/>
    <cellStyle name="Обычный 2 2 5 2 2 2 9 2" xfId="54811"/>
    <cellStyle name="Обычный 2 2 5 2 2 20" xfId="20397"/>
    <cellStyle name="Обычный 2 2 5 2 2 21" xfId="20398"/>
    <cellStyle name="Обычный 2 2 5 2 2 22" xfId="20399"/>
    <cellStyle name="Обычный 2 2 5 2 2 23" xfId="20400"/>
    <cellStyle name="Обычный 2 2 5 2 2 24" xfId="20401"/>
    <cellStyle name="Обычный 2 2 5 2 2 25" xfId="20402"/>
    <cellStyle name="Обычный 2 2 5 2 2 26" xfId="54812"/>
    <cellStyle name="Обычный 2 2 5 2 2 3" xfId="20403"/>
    <cellStyle name="Обычный 2 2 5 2 2 3 10" xfId="20404"/>
    <cellStyle name="Обычный 2 2 5 2 2 3 11" xfId="20405"/>
    <cellStyle name="Обычный 2 2 5 2 2 3 12" xfId="20406"/>
    <cellStyle name="Обычный 2 2 5 2 2 3 13" xfId="20407"/>
    <cellStyle name="Обычный 2 2 5 2 2 3 14" xfId="20408"/>
    <cellStyle name="Обычный 2 2 5 2 2 3 15" xfId="20409"/>
    <cellStyle name="Обычный 2 2 5 2 2 3 16" xfId="20410"/>
    <cellStyle name="Обычный 2 2 5 2 2 3 17" xfId="20411"/>
    <cellStyle name="Обычный 2 2 5 2 2 3 18" xfId="54813"/>
    <cellStyle name="Обычный 2 2 5 2 2 3 2" xfId="20412"/>
    <cellStyle name="Обычный 2 2 5 2 2 3 2 10" xfId="20413"/>
    <cellStyle name="Обычный 2 2 5 2 2 3 2 11" xfId="20414"/>
    <cellStyle name="Обычный 2 2 5 2 2 3 2 12" xfId="20415"/>
    <cellStyle name="Обычный 2 2 5 2 2 3 2 13" xfId="20416"/>
    <cellStyle name="Обычный 2 2 5 2 2 3 2 14" xfId="20417"/>
    <cellStyle name="Обычный 2 2 5 2 2 3 2 15" xfId="54814"/>
    <cellStyle name="Обычный 2 2 5 2 2 3 2 2" xfId="20418"/>
    <cellStyle name="Обычный 2 2 5 2 2 3 2 2 2" xfId="20419"/>
    <cellStyle name="Обычный 2 2 5 2 2 3 2 2 2 2" xfId="54815"/>
    <cellStyle name="Обычный 2 2 5 2 2 3 2 2 3" xfId="20420"/>
    <cellStyle name="Обычный 2 2 5 2 2 3 2 2 3 2" xfId="54816"/>
    <cellStyle name="Обычный 2 2 5 2 2 3 2 2 4" xfId="20421"/>
    <cellStyle name="Обычный 2 2 5 2 2 3 2 2 4 2" xfId="54817"/>
    <cellStyle name="Обычный 2 2 5 2 2 3 2 2 5" xfId="20422"/>
    <cellStyle name="Обычный 2 2 5 2 2 3 2 2 5 2" xfId="54818"/>
    <cellStyle name="Обычный 2 2 5 2 2 3 2 2 6" xfId="20423"/>
    <cellStyle name="Обычный 2 2 5 2 2 3 2 2 6 2" xfId="54819"/>
    <cellStyle name="Обычный 2 2 5 2 2 3 2 2 7" xfId="20424"/>
    <cellStyle name="Обычный 2 2 5 2 2 3 2 2 8" xfId="54820"/>
    <cellStyle name="Обычный 2 2 5 2 2 3 2 3" xfId="20425"/>
    <cellStyle name="Обычный 2 2 5 2 2 3 2 3 2" xfId="20426"/>
    <cellStyle name="Обычный 2 2 5 2 2 3 2 3 2 2" xfId="54821"/>
    <cellStyle name="Обычный 2 2 5 2 2 3 2 3 3" xfId="54822"/>
    <cellStyle name="Обычный 2 2 5 2 2 3 2 4" xfId="20427"/>
    <cellStyle name="Обычный 2 2 5 2 2 3 2 4 2" xfId="54823"/>
    <cellStyle name="Обычный 2 2 5 2 2 3 2 5" xfId="20428"/>
    <cellStyle name="Обычный 2 2 5 2 2 3 2 5 2" xfId="54824"/>
    <cellStyle name="Обычный 2 2 5 2 2 3 2 6" xfId="20429"/>
    <cellStyle name="Обычный 2 2 5 2 2 3 2 6 2" xfId="54825"/>
    <cellStyle name="Обычный 2 2 5 2 2 3 2 7" xfId="20430"/>
    <cellStyle name="Обычный 2 2 5 2 2 3 2 7 2" xfId="54826"/>
    <cellStyle name="Обычный 2 2 5 2 2 3 2 8" xfId="20431"/>
    <cellStyle name="Обычный 2 2 5 2 2 3 2 9" xfId="20432"/>
    <cellStyle name="Обычный 2 2 5 2 2 3 3" xfId="20433"/>
    <cellStyle name="Обычный 2 2 5 2 2 3 3 10" xfId="20434"/>
    <cellStyle name="Обычный 2 2 5 2 2 3 3 10 2" xfId="54827"/>
    <cellStyle name="Обычный 2 2 5 2 2 3 3 11" xfId="20435"/>
    <cellStyle name="Обычный 2 2 5 2 2 3 3 12" xfId="20436"/>
    <cellStyle name="Обычный 2 2 5 2 2 3 3 13" xfId="20437"/>
    <cellStyle name="Обычный 2 2 5 2 2 3 3 14" xfId="20438"/>
    <cellStyle name="Обычный 2 2 5 2 2 3 3 15" xfId="20439"/>
    <cellStyle name="Обычный 2 2 5 2 2 3 3 16" xfId="54828"/>
    <cellStyle name="Обычный 2 2 5 2 2 3 3 2" xfId="20440"/>
    <cellStyle name="Обычный 2 2 5 2 2 3 3 2 10" xfId="20441"/>
    <cellStyle name="Обычный 2 2 5 2 2 3 3 2 11" xfId="20442"/>
    <cellStyle name="Обычный 2 2 5 2 2 3 3 2 12" xfId="20443"/>
    <cellStyle name="Обычный 2 2 5 2 2 3 3 2 13" xfId="20444"/>
    <cellStyle name="Обычный 2 2 5 2 2 3 3 2 14" xfId="20445"/>
    <cellStyle name="Обычный 2 2 5 2 2 3 3 2 15" xfId="54829"/>
    <cellStyle name="Обычный 2 2 5 2 2 3 3 2 2" xfId="20446"/>
    <cellStyle name="Обычный 2 2 5 2 2 3 3 2 2 2" xfId="20447"/>
    <cellStyle name="Обычный 2 2 5 2 2 3 3 2 2 2 2" xfId="54830"/>
    <cellStyle name="Обычный 2 2 5 2 2 3 3 2 2 3" xfId="20448"/>
    <cellStyle name="Обычный 2 2 5 2 2 3 3 2 2 3 2" xfId="54831"/>
    <cellStyle name="Обычный 2 2 5 2 2 3 3 2 2 4" xfId="20449"/>
    <cellStyle name="Обычный 2 2 5 2 2 3 3 2 2 4 2" xfId="54832"/>
    <cellStyle name="Обычный 2 2 5 2 2 3 3 2 2 5" xfId="20450"/>
    <cellStyle name="Обычный 2 2 5 2 2 3 3 2 2 5 2" xfId="54833"/>
    <cellStyle name="Обычный 2 2 5 2 2 3 3 2 2 6" xfId="20451"/>
    <cellStyle name="Обычный 2 2 5 2 2 3 3 2 2 6 2" xfId="54834"/>
    <cellStyle name="Обычный 2 2 5 2 2 3 3 2 2 7" xfId="20452"/>
    <cellStyle name="Обычный 2 2 5 2 2 3 3 2 2 8" xfId="54835"/>
    <cellStyle name="Обычный 2 2 5 2 2 3 3 2 3" xfId="20453"/>
    <cellStyle name="Обычный 2 2 5 2 2 3 3 2 3 2" xfId="20454"/>
    <cellStyle name="Обычный 2 2 5 2 2 3 3 2 3 2 2" xfId="54836"/>
    <cellStyle name="Обычный 2 2 5 2 2 3 3 2 3 3" xfId="54837"/>
    <cellStyle name="Обычный 2 2 5 2 2 3 3 2 4" xfId="20455"/>
    <cellStyle name="Обычный 2 2 5 2 2 3 3 2 4 2" xfId="54838"/>
    <cellStyle name="Обычный 2 2 5 2 2 3 3 2 5" xfId="20456"/>
    <cellStyle name="Обычный 2 2 5 2 2 3 3 2 5 2" xfId="54839"/>
    <cellStyle name="Обычный 2 2 5 2 2 3 3 2 6" xfId="20457"/>
    <cellStyle name="Обычный 2 2 5 2 2 3 3 2 6 2" xfId="54840"/>
    <cellStyle name="Обычный 2 2 5 2 2 3 3 2 7" xfId="20458"/>
    <cellStyle name="Обычный 2 2 5 2 2 3 3 2 7 2" xfId="54841"/>
    <cellStyle name="Обычный 2 2 5 2 2 3 3 2 8" xfId="20459"/>
    <cellStyle name="Обычный 2 2 5 2 2 3 3 2 9" xfId="20460"/>
    <cellStyle name="Обычный 2 2 5 2 2 3 3 3" xfId="20461"/>
    <cellStyle name="Обычный 2 2 5 2 2 3 3 3 2" xfId="20462"/>
    <cellStyle name="Обычный 2 2 5 2 2 3 3 3 2 2" xfId="54842"/>
    <cellStyle name="Обычный 2 2 5 2 2 3 3 3 3" xfId="20463"/>
    <cellStyle name="Обычный 2 2 5 2 2 3 3 3 3 2" xfId="54843"/>
    <cellStyle name="Обычный 2 2 5 2 2 3 3 3 4" xfId="20464"/>
    <cellStyle name="Обычный 2 2 5 2 2 3 3 3 4 2" xfId="54844"/>
    <cellStyle name="Обычный 2 2 5 2 2 3 3 3 5" xfId="20465"/>
    <cellStyle name="Обычный 2 2 5 2 2 3 3 3 5 2" xfId="54845"/>
    <cellStyle name="Обычный 2 2 5 2 2 3 3 3 6" xfId="20466"/>
    <cellStyle name="Обычный 2 2 5 2 2 3 3 3 6 2" xfId="54846"/>
    <cellStyle name="Обычный 2 2 5 2 2 3 3 3 7" xfId="20467"/>
    <cellStyle name="Обычный 2 2 5 2 2 3 3 3 8" xfId="54847"/>
    <cellStyle name="Обычный 2 2 5 2 2 3 3 4" xfId="20468"/>
    <cellStyle name="Обычный 2 2 5 2 2 3 3 4 2" xfId="20469"/>
    <cellStyle name="Обычный 2 2 5 2 2 3 3 4 2 2" xfId="54848"/>
    <cellStyle name="Обычный 2 2 5 2 2 3 3 4 3" xfId="54849"/>
    <cellStyle name="Обычный 2 2 5 2 2 3 3 5" xfId="20470"/>
    <cellStyle name="Обычный 2 2 5 2 2 3 3 5 2" xfId="54850"/>
    <cellStyle name="Обычный 2 2 5 2 2 3 3 6" xfId="20471"/>
    <cellStyle name="Обычный 2 2 5 2 2 3 3 6 2" xfId="54851"/>
    <cellStyle name="Обычный 2 2 5 2 2 3 3 7" xfId="20472"/>
    <cellStyle name="Обычный 2 2 5 2 2 3 3 7 2" xfId="54852"/>
    <cellStyle name="Обычный 2 2 5 2 2 3 3 8" xfId="20473"/>
    <cellStyle name="Обычный 2 2 5 2 2 3 3 8 2" xfId="54853"/>
    <cellStyle name="Обычный 2 2 5 2 2 3 3 9" xfId="20474"/>
    <cellStyle name="Обычный 2 2 5 2 2 3 3 9 2" xfId="54854"/>
    <cellStyle name="Обычный 2 2 5 2 2 3 4" xfId="20475"/>
    <cellStyle name="Обычный 2 2 5 2 2 3 4 2" xfId="20476"/>
    <cellStyle name="Обычный 2 2 5 2 2 3 4 2 2" xfId="54855"/>
    <cellStyle name="Обычный 2 2 5 2 2 3 4 3" xfId="20477"/>
    <cellStyle name="Обычный 2 2 5 2 2 3 4 3 2" xfId="54856"/>
    <cellStyle name="Обычный 2 2 5 2 2 3 4 4" xfId="20478"/>
    <cellStyle name="Обычный 2 2 5 2 2 3 4 4 2" xfId="54857"/>
    <cellStyle name="Обычный 2 2 5 2 2 3 4 5" xfId="20479"/>
    <cellStyle name="Обычный 2 2 5 2 2 3 4 5 2" xfId="54858"/>
    <cellStyle name="Обычный 2 2 5 2 2 3 4 6" xfId="20480"/>
    <cellStyle name="Обычный 2 2 5 2 2 3 4 6 2" xfId="54859"/>
    <cellStyle name="Обычный 2 2 5 2 2 3 4 7" xfId="20481"/>
    <cellStyle name="Обычный 2 2 5 2 2 3 4 8" xfId="54860"/>
    <cellStyle name="Обычный 2 2 5 2 2 3 5" xfId="20482"/>
    <cellStyle name="Обычный 2 2 5 2 2 3 5 2" xfId="20483"/>
    <cellStyle name="Обычный 2 2 5 2 2 3 5 2 2" xfId="54861"/>
    <cellStyle name="Обычный 2 2 5 2 2 3 5 3" xfId="20484"/>
    <cellStyle name="Обычный 2 2 5 2 2 3 5 3 2" xfId="54862"/>
    <cellStyle name="Обычный 2 2 5 2 2 3 5 4" xfId="54863"/>
    <cellStyle name="Обычный 2 2 5 2 2 3 6" xfId="20485"/>
    <cellStyle name="Обычный 2 2 5 2 2 3 6 2" xfId="54864"/>
    <cellStyle name="Обычный 2 2 5 2 2 3 7" xfId="20486"/>
    <cellStyle name="Обычный 2 2 5 2 2 3 7 2" xfId="54865"/>
    <cellStyle name="Обычный 2 2 5 2 2 3 8" xfId="20487"/>
    <cellStyle name="Обычный 2 2 5 2 2 3 8 2" xfId="54866"/>
    <cellStyle name="Обычный 2 2 5 2 2 3 9" xfId="20488"/>
    <cellStyle name="Обычный 2 2 5 2 2 3 9 2" xfId="54867"/>
    <cellStyle name="Обычный 2 2 5 2 2 4" xfId="20489"/>
    <cellStyle name="Обычный 2 2 5 2 2 4 10" xfId="20490"/>
    <cellStyle name="Обычный 2 2 5 2 2 4 11" xfId="20491"/>
    <cellStyle name="Обычный 2 2 5 2 2 4 12" xfId="20492"/>
    <cellStyle name="Обычный 2 2 5 2 2 4 13" xfId="20493"/>
    <cellStyle name="Обычный 2 2 5 2 2 4 14" xfId="20494"/>
    <cellStyle name="Обычный 2 2 5 2 2 4 15" xfId="20495"/>
    <cellStyle name="Обычный 2 2 5 2 2 4 16" xfId="20496"/>
    <cellStyle name="Обычный 2 2 5 2 2 4 17" xfId="54868"/>
    <cellStyle name="Обычный 2 2 5 2 2 4 2" xfId="20497"/>
    <cellStyle name="Обычный 2 2 5 2 2 4 2 10" xfId="20498"/>
    <cellStyle name="Обычный 2 2 5 2 2 4 2 11" xfId="20499"/>
    <cellStyle name="Обычный 2 2 5 2 2 4 2 12" xfId="20500"/>
    <cellStyle name="Обычный 2 2 5 2 2 4 2 13" xfId="20501"/>
    <cellStyle name="Обычный 2 2 5 2 2 4 2 14" xfId="20502"/>
    <cellStyle name="Обычный 2 2 5 2 2 4 2 15" xfId="54869"/>
    <cellStyle name="Обычный 2 2 5 2 2 4 2 2" xfId="20503"/>
    <cellStyle name="Обычный 2 2 5 2 2 4 2 2 2" xfId="20504"/>
    <cellStyle name="Обычный 2 2 5 2 2 4 2 2 2 2" xfId="54870"/>
    <cellStyle name="Обычный 2 2 5 2 2 4 2 2 3" xfId="20505"/>
    <cellStyle name="Обычный 2 2 5 2 2 4 2 2 3 2" xfId="54871"/>
    <cellStyle name="Обычный 2 2 5 2 2 4 2 2 4" xfId="20506"/>
    <cellStyle name="Обычный 2 2 5 2 2 4 2 2 4 2" xfId="54872"/>
    <cellStyle name="Обычный 2 2 5 2 2 4 2 2 5" xfId="20507"/>
    <cellStyle name="Обычный 2 2 5 2 2 4 2 2 5 2" xfId="54873"/>
    <cellStyle name="Обычный 2 2 5 2 2 4 2 2 6" xfId="20508"/>
    <cellStyle name="Обычный 2 2 5 2 2 4 2 2 6 2" xfId="54874"/>
    <cellStyle name="Обычный 2 2 5 2 2 4 2 2 7" xfId="20509"/>
    <cellStyle name="Обычный 2 2 5 2 2 4 2 2 8" xfId="54875"/>
    <cellStyle name="Обычный 2 2 5 2 2 4 2 3" xfId="20510"/>
    <cellStyle name="Обычный 2 2 5 2 2 4 2 3 2" xfId="20511"/>
    <cellStyle name="Обычный 2 2 5 2 2 4 2 3 2 2" xfId="54876"/>
    <cellStyle name="Обычный 2 2 5 2 2 4 2 3 3" xfId="54877"/>
    <cellStyle name="Обычный 2 2 5 2 2 4 2 4" xfId="20512"/>
    <cellStyle name="Обычный 2 2 5 2 2 4 2 4 2" xfId="54878"/>
    <cellStyle name="Обычный 2 2 5 2 2 4 2 5" xfId="20513"/>
    <cellStyle name="Обычный 2 2 5 2 2 4 2 5 2" xfId="54879"/>
    <cellStyle name="Обычный 2 2 5 2 2 4 2 6" xfId="20514"/>
    <cellStyle name="Обычный 2 2 5 2 2 4 2 6 2" xfId="54880"/>
    <cellStyle name="Обычный 2 2 5 2 2 4 2 7" xfId="20515"/>
    <cellStyle name="Обычный 2 2 5 2 2 4 2 7 2" xfId="54881"/>
    <cellStyle name="Обычный 2 2 5 2 2 4 2 8" xfId="20516"/>
    <cellStyle name="Обычный 2 2 5 2 2 4 2 9" xfId="20517"/>
    <cellStyle name="Обычный 2 2 5 2 2 4 3" xfId="20518"/>
    <cellStyle name="Обычный 2 2 5 2 2 4 3 10" xfId="20519"/>
    <cellStyle name="Обычный 2 2 5 2 2 4 3 10 2" xfId="54882"/>
    <cellStyle name="Обычный 2 2 5 2 2 4 3 11" xfId="20520"/>
    <cellStyle name="Обычный 2 2 5 2 2 4 3 12" xfId="20521"/>
    <cellStyle name="Обычный 2 2 5 2 2 4 3 13" xfId="20522"/>
    <cellStyle name="Обычный 2 2 5 2 2 4 3 14" xfId="20523"/>
    <cellStyle name="Обычный 2 2 5 2 2 4 3 15" xfId="20524"/>
    <cellStyle name="Обычный 2 2 5 2 2 4 3 16" xfId="54883"/>
    <cellStyle name="Обычный 2 2 5 2 2 4 3 2" xfId="20525"/>
    <cellStyle name="Обычный 2 2 5 2 2 4 3 2 10" xfId="20526"/>
    <cellStyle name="Обычный 2 2 5 2 2 4 3 2 11" xfId="20527"/>
    <cellStyle name="Обычный 2 2 5 2 2 4 3 2 12" xfId="20528"/>
    <cellStyle name="Обычный 2 2 5 2 2 4 3 2 13" xfId="20529"/>
    <cellStyle name="Обычный 2 2 5 2 2 4 3 2 14" xfId="20530"/>
    <cellStyle name="Обычный 2 2 5 2 2 4 3 2 15" xfId="54884"/>
    <cellStyle name="Обычный 2 2 5 2 2 4 3 2 2" xfId="20531"/>
    <cellStyle name="Обычный 2 2 5 2 2 4 3 2 2 2" xfId="20532"/>
    <cellStyle name="Обычный 2 2 5 2 2 4 3 2 2 2 2" xfId="54885"/>
    <cellStyle name="Обычный 2 2 5 2 2 4 3 2 2 3" xfId="20533"/>
    <cellStyle name="Обычный 2 2 5 2 2 4 3 2 2 3 2" xfId="54886"/>
    <cellStyle name="Обычный 2 2 5 2 2 4 3 2 2 4" xfId="20534"/>
    <cellStyle name="Обычный 2 2 5 2 2 4 3 2 2 4 2" xfId="54887"/>
    <cellStyle name="Обычный 2 2 5 2 2 4 3 2 2 5" xfId="20535"/>
    <cellStyle name="Обычный 2 2 5 2 2 4 3 2 2 5 2" xfId="54888"/>
    <cellStyle name="Обычный 2 2 5 2 2 4 3 2 2 6" xfId="20536"/>
    <cellStyle name="Обычный 2 2 5 2 2 4 3 2 2 6 2" xfId="54889"/>
    <cellStyle name="Обычный 2 2 5 2 2 4 3 2 2 7" xfId="20537"/>
    <cellStyle name="Обычный 2 2 5 2 2 4 3 2 2 8" xfId="54890"/>
    <cellStyle name="Обычный 2 2 5 2 2 4 3 2 3" xfId="20538"/>
    <cellStyle name="Обычный 2 2 5 2 2 4 3 2 3 2" xfId="20539"/>
    <cellStyle name="Обычный 2 2 5 2 2 4 3 2 3 2 2" xfId="54891"/>
    <cellStyle name="Обычный 2 2 5 2 2 4 3 2 3 3" xfId="54892"/>
    <cellStyle name="Обычный 2 2 5 2 2 4 3 2 4" xfId="20540"/>
    <cellStyle name="Обычный 2 2 5 2 2 4 3 2 4 2" xfId="54893"/>
    <cellStyle name="Обычный 2 2 5 2 2 4 3 2 5" xfId="20541"/>
    <cellStyle name="Обычный 2 2 5 2 2 4 3 2 5 2" xfId="54894"/>
    <cellStyle name="Обычный 2 2 5 2 2 4 3 2 6" xfId="20542"/>
    <cellStyle name="Обычный 2 2 5 2 2 4 3 2 6 2" xfId="54895"/>
    <cellStyle name="Обычный 2 2 5 2 2 4 3 2 7" xfId="20543"/>
    <cellStyle name="Обычный 2 2 5 2 2 4 3 2 7 2" xfId="54896"/>
    <cellStyle name="Обычный 2 2 5 2 2 4 3 2 8" xfId="20544"/>
    <cellStyle name="Обычный 2 2 5 2 2 4 3 2 9" xfId="20545"/>
    <cellStyle name="Обычный 2 2 5 2 2 4 3 3" xfId="20546"/>
    <cellStyle name="Обычный 2 2 5 2 2 4 3 3 2" xfId="20547"/>
    <cellStyle name="Обычный 2 2 5 2 2 4 3 3 2 2" xfId="54897"/>
    <cellStyle name="Обычный 2 2 5 2 2 4 3 3 3" xfId="20548"/>
    <cellStyle name="Обычный 2 2 5 2 2 4 3 3 3 2" xfId="54898"/>
    <cellStyle name="Обычный 2 2 5 2 2 4 3 3 4" xfId="20549"/>
    <cellStyle name="Обычный 2 2 5 2 2 4 3 3 4 2" xfId="54899"/>
    <cellStyle name="Обычный 2 2 5 2 2 4 3 3 5" xfId="20550"/>
    <cellStyle name="Обычный 2 2 5 2 2 4 3 3 5 2" xfId="54900"/>
    <cellStyle name="Обычный 2 2 5 2 2 4 3 3 6" xfId="20551"/>
    <cellStyle name="Обычный 2 2 5 2 2 4 3 3 6 2" xfId="54901"/>
    <cellStyle name="Обычный 2 2 5 2 2 4 3 3 7" xfId="20552"/>
    <cellStyle name="Обычный 2 2 5 2 2 4 3 3 8" xfId="54902"/>
    <cellStyle name="Обычный 2 2 5 2 2 4 3 4" xfId="20553"/>
    <cellStyle name="Обычный 2 2 5 2 2 4 3 4 2" xfId="20554"/>
    <cellStyle name="Обычный 2 2 5 2 2 4 3 4 2 2" xfId="54903"/>
    <cellStyle name="Обычный 2 2 5 2 2 4 3 4 3" xfId="54904"/>
    <cellStyle name="Обычный 2 2 5 2 2 4 3 5" xfId="20555"/>
    <cellStyle name="Обычный 2 2 5 2 2 4 3 5 2" xfId="54905"/>
    <cellStyle name="Обычный 2 2 5 2 2 4 3 6" xfId="20556"/>
    <cellStyle name="Обычный 2 2 5 2 2 4 3 6 2" xfId="54906"/>
    <cellStyle name="Обычный 2 2 5 2 2 4 3 7" xfId="20557"/>
    <cellStyle name="Обычный 2 2 5 2 2 4 3 7 2" xfId="54907"/>
    <cellStyle name="Обычный 2 2 5 2 2 4 3 8" xfId="20558"/>
    <cellStyle name="Обычный 2 2 5 2 2 4 3 8 2" xfId="54908"/>
    <cellStyle name="Обычный 2 2 5 2 2 4 3 9" xfId="20559"/>
    <cellStyle name="Обычный 2 2 5 2 2 4 3 9 2" xfId="54909"/>
    <cellStyle name="Обычный 2 2 5 2 2 4 4" xfId="20560"/>
    <cellStyle name="Обычный 2 2 5 2 2 4 4 2" xfId="20561"/>
    <cellStyle name="Обычный 2 2 5 2 2 4 4 2 2" xfId="54910"/>
    <cellStyle name="Обычный 2 2 5 2 2 4 4 3" xfId="20562"/>
    <cellStyle name="Обычный 2 2 5 2 2 4 4 3 2" xfId="54911"/>
    <cellStyle name="Обычный 2 2 5 2 2 4 4 4" xfId="20563"/>
    <cellStyle name="Обычный 2 2 5 2 2 4 4 4 2" xfId="54912"/>
    <cellStyle name="Обычный 2 2 5 2 2 4 4 5" xfId="20564"/>
    <cellStyle name="Обычный 2 2 5 2 2 4 4 5 2" xfId="54913"/>
    <cellStyle name="Обычный 2 2 5 2 2 4 4 6" xfId="20565"/>
    <cellStyle name="Обычный 2 2 5 2 2 4 4 6 2" xfId="54914"/>
    <cellStyle name="Обычный 2 2 5 2 2 4 4 7" xfId="20566"/>
    <cellStyle name="Обычный 2 2 5 2 2 4 4 8" xfId="54915"/>
    <cellStyle name="Обычный 2 2 5 2 2 4 5" xfId="20567"/>
    <cellStyle name="Обычный 2 2 5 2 2 4 5 2" xfId="20568"/>
    <cellStyle name="Обычный 2 2 5 2 2 4 5 2 2" xfId="54916"/>
    <cellStyle name="Обычный 2 2 5 2 2 4 5 3" xfId="20569"/>
    <cellStyle name="Обычный 2 2 5 2 2 4 5 3 2" xfId="54917"/>
    <cellStyle name="Обычный 2 2 5 2 2 4 5 4" xfId="54918"/>
    <cellStyle name="Обычный 2 2 5 2 2 4 6" xfId="20570"/>
    <cellStyle name="Обычный 2 2 5 2 2 4 6 2" xfId="54919"/>
    <cellStyle name="Обычный 2 2 5 2 2 4 7" xfId="20571"/>
    <cellStyle name="Обычный 2 2 5 2 2 4 7 2" xfId="54920"/>
    <cellStyle name="Обычный 2 2 5 2 2 4 8" xfId="20572"/>
    <cellStyle name="Обычный 2 2 5 2 2 4 8 2" xfId="54921"/>
    <cellStyle name="Обычный 2 2 5 2 2 4 9" xfId="20573"/>
    <cellStyle name="Обычный 2 2 5 2 2 4 9 2" xfId="54922"/>
    <cellStyle name="Обычный 2 2 5 2 2 5" xfId="20574"/>
    <cellStyle name="Обычный 2 2 5 2 2 5 10" xfId="20575"/>
    <cellStyle name="Обычный 2 2 5 2 2 5 11" xfId="20576"/>
    <cellStyle name="Обычный 2 2 5 2 2 5 12" xfId="20577"/>
    <cellStyle name="Обычный 2 2 5 2 2 5 13" xfId="20578"/>
    <cellStyle name="Обычный 2 2 5 2 2 5 14" xfId="20579"/>
    <cellStyle name="Обычный 2 2 5 2 2 5 15" xfId="20580"/>
    <cellStyle name="Обычный 2 2 5 2 2 5 16" xfId="20581"/>
    <cellStyle name="Обычный 2 2 5 2 2 5 17" xfId="54923"/>
    <cellStyle name="Обычный 2 2 5 2 2 5 2" xfId="20582"/>
    <cellStyle name="Обычный 2 2 5 2 2 5 2 10" xfId="20583"/>
    <cellStyle name="Обычный 2 2 5 2 2 5 2 11" xfId="20584"/>
    <cellStyle name="Обычный 2 2 5 2 2 5 2 12" xfId="20585"/>
    <cellStyle name="Обычный 2 2 5 2 2 5 2 13" xfId="20586"/>
    <cellStyle name="Обычный 2 2 5 2 2 5 2 14" xfId="20587"/>
    <cellStyle name="Обычный 2 2 5 2 2 5 2 15" xfId="54924"/>
    <cellStyle name="Обычный 2 2 5 2 2 5 2 2" xfId="20588"/>
    <cellStyle name="Обычный 2 2 5 2 2 5 2 2 2" xfId="20589"/>
    <cellStyle name="Обычный 2 2 5 2 2 5 2 2 2 2" xfId="54925"/>
    <cellStyle name="Обычный 2 2 5 2 2 5 2 2 3" xfId="20590"/>
    <cellStyle name="Обычный 2 2 5 2 2 5 2 2 3 2" xfId="54926"/>
    <cellStyle name="Обычный 2 2 5 2 2 5 2 2 4" xfId="20591"/>
    <cellStyle name="Обычный 2 2 5 2 2 5 2 2 4 2" xfId="54927"/>
    <cellStyle name="Обычный 2 2 5 2 2 5 2 2 5" xfId="20592"/>
    <cellStyle name="Обычный 2 2 5 2 2 5 2 2 5 2" xfId="54928"/>
    <cellStyle name="Обычный 2 2 5 2 2 5 2 2 6" xfId="20593"/>
    <cellStyle name="Обычный 2 2 5 2 2 5 2 2 6 2" xfId="54929"/>
    <cellStyle name="Обычный 2 2 5 2 2 5 2 2 7" xfId="20594"/>
    <cellStyle name="Обычный 2 2 5 2 2 5 2 2 8" xfId="54930"/>
    <cellStyle name="Обычный 2 2 5 2 2 5 2 3" xfId="20595"/>
    <cellStyle name="Обычный 2 2 5 2 2 5 2 3 2" xfId="20596"/>
    <cellStyle name="Обычный 2 2 5 2 2 5 2 3 2 2" xfId="54931"/>
    <cellStyle name="Обычный 2 2 5 2 2 5 2 3 3" xfId="54932"/>
    <cellStyle name="Обычный 2 2 5 2 2 5 2 4" xfId="20597"/>
    <cellStyle name="Обычный 2 2 5 2 2 5 2 4 2" xfId="54933"/>
    <cellStyle name="Обычный 2 2 5 2 2 5 2 5" xfId="20598"/>
    <cellStyle name="Обычный 2 2 5 2 2 5 2 5 2" xfId="54934"/>
    <cellStyle name="Обычный 2 2 5 2 2 5 2 6" xfId="20599"/>
    <cellStyle name="Обычный 2 2 5 2 2 5 2 6 2" xfId="54935"/>
    <cellStyle name="Обычный 2 2 5 2 2 5 2 7" xfId="20600"/>
    <cellStyle name="Обычный 2 2 5 2 2 5 2 7 2" xfId="54936"/>
    <cellStyle name="Обычный 2 2 5 2 2 5 2 8" xfId="20601"/>
    <cellStyle name="Обычный 2 2 5 2 2 5 2 9" xfId="20602"/>
    <cellStyle name="Обычный 2 2 5 2 2 5 3" xfId="20603"/>
    <cellStyle name="Обычный 2 2 5 2 2 5 3 10" xfId="20604"/>
    <cellStyle name="Обычный 2 2 5 2 2 5 3 10 2" xfId="54937"/>
    <cellStyle name="Обычный 2 2 5 2 2 5 3 11" xfId="20605"/>
    <cellStyle name="Обычный 2 2 5 2 2 5 3 12" xfId="20606"/>
    <cellStyle name="Обычный 2 2 5 2 2 5 3 13" xfId="20607"/>
    <cellStyle name="Обычный 2 2 5 2 2 5 3 14" xfId="20608"/>
    <cellStyle name="Обычный 2 2 5 2 2 5 3 15" xfId="20609"/>
    <cellStyle name="Обычный 2 2 5 2 2 5 3 16" xfId="54938"/>
    <cellStyle name="Обычный 2 2 5 2 2 5 3 2" xfId="20610"/>
    <cellStyle name="Обычный 2 2 5 2 2 5 3 2 10" xfId="20611"/>
    <cellStyle name="Обычный 2 2 5 2 2 5 3 2 11" xfId="20612"/>
    <cellStyle name="Обычный 2 2 5 2 2 5 3 2 12" xfId="20613"/>
    <cellStyle name="Обычный 2 2 5 2 2 5 3 2 13" xfId="20614"/>
    <cellStyle name="Обычный 2 2 5 2 2 5 3 2 14" xfId="20615"/>
    <cellStyle name="Обычный 2 2 5 2 2 5 3 2 15" xfId="54939"/>
    <cellStyle name="Обычный 2 2 5 2 2 5 3 2 2" xfId="20616"/>
    <cellStyle name="Обычный 2 2 5 2 2 5 3 2 2 2" xfId="20617"/>
    <cellStyle name="Обычный 2 2 5 2 2 5 3 2 2 2 2" xfId="54940"/>
    <cellStyle name="Обычный 2 2 5 2 2 5 3 2 2 3" xfId="20618"/>
    <cellStyle name="Обычный 2 2 5 2 2 5 3 2 2 3 2" xfId="54941"/>
    <cellStyle name="Обычный 2 2 5 2 2 5 3 2 2 4" xfId="20619"/>
    <cellStyle name="Обычный 2 2 5 2 2 5 3 2 2 4 2" xfId="54942"/>
    <cellStyle name="Обычный 2 2 5 2 2 5 3 2 2 5" xfId="20620"/>
    <cellStyle name="Обычный 2 2 5 2 2 5 3 2 2 5 2" xfId="54943"/>
    <cellStyle name="Обычный 2 2 5 2 2 5 3 2 2 6" xfId="20621"/>
    <cellStyle name="Обычный 2 2 5 2 2 5 3 2 2 6 2" xfId="54944"/>
    <cellStyle name="Обычный 2 2 5 2 2 5 3 2 2 7" xfId="20622"/>
    <cellStyle name="Обычный 2 2 5 2 2 5 3 2 2 8" xfId="54945"/>
    <cellStyle name="Обычный 2 2 5 2 2 5 3 2 3" xfId="20623"/>
    <cellStyle name="Обычный 2 2 5 2 2 5 3 2 3 2" xfId="20624"/>
    <cellStyle name="Обычный 2 2 5 2 2 5 3 2 3 2 2" xfId="54946"/>
    <cellStyle name="Обычный 2 2 5 2 2 5 3 2 3 3" xfId="54947"/>
    <cellStyle name="Обычный 2 2 5 2 2 5 3 2 4" xfId="20625"/>
    <cellStyle name="Обычный 2 2 5 2 2 5 3 2 4 2" xfId="54948"/>
    <cellStyle name="Обычный 2 2 5 2 2 5 3 2 5" xfId="20626"/>
    <cellStyle name="Обычный 2 2 5 2 2 5 3 2 5 2" xfId="54949"/>
    <cellStyle name="Обычный 2 2 5 2 2 5 3 2 6" xfId="20627"/>
    <cellStyle name="Обычный 2 2 5 2 2 5 3 2 6 2" xfId="54950"/>
    <cellStyle name="Обычный 2 2 5 2 2 5 3 2 7" xfId="20628"/>
    <cellStyle name="Обычный 2 2 5 2 2 5 3 2 7 2" xfId="54951"/>
    <cellStyle name="Обычный 2 2 5 2 2 5 3 2 8" xfId="20629"/>
    <cellStyle name="Обычный 2 2 5 2 2 5 3 2 9" xfId="20630"/>
    <cellStyle name="Обычный 2 2 5 2 2 5 3 3" xfId="20631"/>
    <cellStyle name="Обычный 2 2 5 2 2 5 3 3 2" xfId="20632"/>
    <cellStyle name="Обычный 2 2 5 2 2 5 3 3 2 2" xfId="54952"/>
    <cellStyle name="Обычный 2 2 5 2 2 5 3 3 3" xfId="20633"/>
    <cellStyle name="Обычный 2 2 5 2 2 5 3 3 3 2" xfId="54953"/>
    <cellStyle name="Обычный 2 2 5 2 2 5 3 3 4" xfId="20634"/>
    <cellStyle name="Обычный 2 2 5 2 2 5 3 3 4 2" xfId="54954"/>
    <cellStyle name="Обычный 2 2 5 2 2 5 3 3 5" xfId="20635"/>
    <cellStyle name="Обычный 2 2 5 2 2 5 3 3 5 2" xfId="54955"/>
    <cellStyle name="Обычный 2 2 5 2 2 5 3 3 6" xfId="20636"/>
    <cellStyle name="Обычный 2 2 5 2 2 5 3 3 6 2" xfId="54956"/>
    <cellStyle name="Обычный 2 2 5 2 2 5 3 3 7" xfId="20637"/>
    <cellStyle name="Обычный 2 2 5 2 2 5 3 3 8" xfId="54957"/>
    <cellStyle name="Обычный 2 2 5 2 2 5 3 4" xfId="20638"/>
    <cellStyle name="Обычный 2 2 5 2 2 5 3 4 2" xfId="20639"/>
    <cellStyle name="Обычный 2 2 5 2 2 5 3 4 2 2" xfId="54958"/>
    <cellStyle name="Обычный 2 2 5 2 2 5 3 4 3" xfId="54959"/>
    <cellStyle name="Обычный 2 2 5 2 2 5 3 5" xfId="20640"/>
    <cellStyle name="Обычный 2 2 5 2 2 5 3 5 2" xfId="54960"/>
    <cellStyle name="Обычный 2 2 5 2 2 5 3 6" xfId="20641"/>
    <cellStyle name="Обычный 2 2 5 2 2 5 3 6 2" xfId="54961"/>
    <cellStyle name="Обычный 2 2 5 2 2 5 3 7" xfId="20642"/>
    <cellStyle name="Обычный 2 2 5 2 2 5 3 7 2" xfId="54962"/>
    <cellStyle name="Обычный 2 2 5 2 2 5 3 8" xfId="20643"/>
    <cellStyle name="Обычный 2 2 5 2 2 5 3 8 2" xfId="54963"/>
    <cellStyle name="Обычный 2 2 5 2 2 5 3 9" xfId="20644"/>
    <cellStyle name="Обычный 2 2 5 2 2 5 3 9 2" xfId="54964"/>
    <cellStyle name="Обычный 2 2 5 2 2 5 4" xfId="20645"/>
    <cellStyle name="Обычный 2 2 5 2 2 5 4 2" xfId="20646"/>
    <cellStyle name="Обычный 2 2 5 2 2 5 4 2 2" xfId="54965"/>
    <cellStyle name="Обычный 2 2 5 2 2 5 4 3" xfId="20647"/>
    <cellStyle name="Обычный 2 2 5 2 2 5 4 3 2" xfId="54966"/>
    <cellStyle name="Обычный 2 2 5 2 2 5 4 4" xfId="20648"/>
    <cellStyle name="Обычный 2 2 5 2 2 5 4 4 2" xfId="54967"/>
    <cellStyle name="Обычный 2 2 5 2 2 5 4 5" xfId="20649"/>
    <cellStyle name="Обычный 2 2 5 2 2 5 4 5 2" xfId="54968"/>
    <cellStyle name="Обычный 2 2 5 2 2 5 4 6" xfId="20650"/>
    <cellStyle name="Обычный 2 2 5 2 2 5 4 6 2" xfId="54969"/>
    <cellStyle name="Обычный 2 2 5 2 2 5 4 7" xfId="20651"/>
    <cellStyle name="Обычный 2 2 5 2 2 5 4 8" xfId="54970"/>
    <cellStyle name="Обычный 2 2 5 2 2 5 5" xfId="20652"/>
    <cellStyle name="Обычный 2 2 5 2 2 5 5 2" xfId="20653"/>
    <cellStyle name="Обычный 2 2 5 2 2 5 5 2 2" xfId="54971"/>
    <cellStyle name="Обычный 2 2 5 2 2 5 5 3" xfId="20654"/>
    <cellStyle name="Обычный 2 2 5 2 2 5 5 3 2" xfId="54972"/>
    <cellStyle name="Обычный 2 2 5 2 2 5 5 4" xfId="54973"/>
    <cellStyle name="Обычный 2 2 5 2 2 5 6" xfId="20655"/>
    <cellStyle name="Обычный 2 2 5 2 2 5 6 2" xfId="54974"/>
    <cellStyle name="Обычный 2 2 5 2 2 5 7" xfId="20656"/>
    <cellStyle name="Обычный 2 2 5 2 2 5 7 2" xfId="54975"/>
    <cellStyle name="Обычный 2 2 5 2 2 5 8" xfId="20657"/>
    <cellStyle name="Обычный 2 2 5 2 2 5 8 2" xfId="54976"/>
    <cellStyle name="Обычный 2 2 5 2 2 5 9" xfId="20658"/>
    <cellStyle name="Обычный 2 2 5 2 2 5 9 2" xfId="54977"/>
    <cellStyle name="Обычный 2 2 5 2 2 6" xfId="20659"/>
    <cellStyle name="Обычный 2 2 5 2 2 6 10" xfId="20660"/>
    <cellStyle name="Обычный 2 2 5 2 2 6 11" xfId="20661"/>
    <cellStyle name="Обычный 2 2 5 2 2 6 12" xfId="20662"/>
    <cellStyle name="Обычный 2 2 5 2 2 6 13" xfId="20663"/>
    <cellStyle name="Обычный 2 2 5 2 2 6 14" xfId="20664"/>
    <cellStyle name="Обычный 2 2 5 2 2 6 15" xfId="20665"/>
    <cellStyle name="Обычный 2 2 5 2 2 6 16" xfId="54978"/>
    <cellStyle name="Обычный 2 2 5 2 2 6 2" xfId="20666"/>
    <cellStyle name="Обычный 2 2 5 2 2 6 2 10" xfId="20667"/>
    <cellStyle name="Обычный 2 2 5 2 2 6 2 11" xfId="20668"/>
    <cellStyle name="Обычный 2 2 5 2 2 6 2 12" xfId="20669"/>
    <cellStyle name="Обычный 2 2 5 2 2 6 2 13" xfId="20670"/>
    <cellStyle name="Обычный 2 2 5 2 2 6 2 14" xfId="20671"/>
    <cellStyle name="Обычный 2 2 5 2 2 6 2 15" xfId="54979"/>
    <cellStyle name="Обычный 2 2 5 2 2 6 2 2" xfId="20672"/>
    <cellStyle name="Обычный 2 2 5 2 2 6 2 2 2" xfId="20673"/>
    <cellStyle name="Обычный 2 2 5 2 2 6 2 2 2 2" xfId="54980"/>
    <cellStyle name="Обычный 2 2 5 2 2 6 2 2 3" xfId="20674"/>
    <cellStyle name="Обычный 2 2 5 2 2 6 2 2 3 2" xfId="54981"/>
    <cellStyle name="Обычный 2 2 5 2 2 6 2 2 4" xfId="20675"/>
    <cellStyle name="Обычный 2 2 5 2 2 6 2 2 4 2" xfId="54982"/>
    <cellStyle name="Обычный 2 2 5 2 2 6 2 2 5" xfId="20676"/>
    <cellStyle name="Обычный 2 2 5 2 2 6 2 2 5 2" xfId="54983"/>
    <cellStyle name="Обычный 2 2 5 2 2 6 2 2 6" xfId="20677"/>
    <cellStyle name="Обычный 2 2 5 2 2 6 2 2 6 2" xfId="54984"/>
    <cellStyle name="Обычный 2 2 5 2 2 6 2 2 7" xfId="20678"/>
    <cellStyle name="Обычный 2 2 5 2 2 6 2 2 8" xfId="54985"/>
    <cellStyle name="Обычный 2 2 5 2 2 6 2 3" xfId="20679"/>
    <cellStyle name="Обычный 2 2 5 2 2 6 2 3 2" xfId="20680"/>
    <cellStyle name="Обычный 2 2 5 2 2 6 2 3 2 2" xfId="54986"/>
    <cellStyle name="Обычный 2 2 5 2 2 6 2 3 3" xfId="54987"/>
    <cellStyle name="Обычный 2 2 5 2 2 6 2 4" xfId="20681"/>
    <cellStyle name="Обычный 2 2 5 2 2 6 2 4 2" xfId="54988"/>
    <cellStyle name="Обычный 2 2 5 2 2 6 2 5" xfId="20682"/>
    <cellStyle name="Обычный 2 2 5 2 2 6 2 5 2" xfId="54989"/>
    <cellStyle name="Обычный 2 2 5 2 2 6 2 6" xfId="20683"/>
    <cellStyle name="Обычный 2 2 5 2 2 6 2 6 2" xfId="54990"/>
    <cellStyle name="Обычный 2 2 5 2 2 6 2 7" xfId="20684"/>
    <cellStyle name="Обычный 2 2 5 2 2 6 2 7 2" xfId="54991"/>
    <cellStyle name="Обычный 2 2 5 2 2 6 2 8" xfId="20685"/>
    <cellStyle name="Обычный 2 2 5 2 2 6 2 9" xfId="20686"/>
    <cellStyle name="Обычный 2 2 5 2 2 6 3" xfId="20687"/>
    <cellStyle name="Обычный 2 2 5 2 2 6 3 2" xfId="20688"/>
    <cellStyle name="Обычный 2 2 5 2 2 6 3 2 2" xfId="54992"/>
    <cellStyle name="Обычный 2 2 5 2 2 6 3 3" xfId="20689"/>
    <cellStyle name="Обычный 2 2 5 2 2 6 3 3 2" xfId="54993"/>
    <cellStyle name="Обычный 2 2 5 2 2 6 3 4" xfId="20690"/>
    <cellStyle name="Обычный 2 2 5 2 2 6 3 4 2" xfId="54994"/>
    <cellStyle name="Обычный 2 2 5 2 2 6 3 5" xfId="20691"/>
    <cellStyle name="Обычный 2 2 5 2 2 6 3 5 2" xfId="54995"/>
    <cellStyle name="Обычный 2 2 5 2 2 6 3 6" xfId="20692"/>
    <cellStyle name="Обычный 2 2 5 2 2 6 3 6 2" xfId="54996"/>
    <cellStyle name="Обычный 2 2 5 2 2 6 3 7" xfId="20693"/>
    <cellStyle name="Обычный 2 2 5 2 2 6 3 8" xfId="54997"/>
    <cellStyle name="Обычный 2 2 5 2 2 6 4" xfId="20694"/>
    <cellStyle name="Обычный 2 2 5 2 2 6 4 2" xfId="20695"/>
    <cellStyle name="Обычный 2 2 5 2 2 6 4 2 2" xfId="54998"/>
    <cellStyle name="Обычный 2 2 5 2 2 6 4 3" xfId="54999"/>
    <cellStyle name="Обычный 2 2 5 2 2 6 5" xfId="20696"/>
    <cellStyle name="Обычный 2 2 5 2 2 6 5 2" xfId="55000"/>
    <cellStyle name="Обычный 2 2 5 2 2 6 6" xfId="20697"/>
    <cellStyle name="Обычный 2 2 5 2 2 6 6 2" xfId="55001"/>
    <cellStyle name="Обычный 2 2 5 2 2 6 7" xfId="20698"/>
    <cellStyle name="Обычный 2 2 5 2 2 6 7 2" xfId="55002"/>
    <cellStyle name="Обычный 2 2 5 2 2 6 8" xfId="20699"/>
    <cellStyle name="Обычный 2 2 5 2 2 6 8 2" xfId="55003"/>
    <cellStyle name="Обычный 2 2 5 2 2 6 9" xfId="20700"/>
    <cellStyle name="Обычный 2 2 5 2 2 7" xfId="20701"/>
    <cellStyle name="Обычный 2 2 5 2 2 7 10" xfId="20702"/>
    <cellStyle name="Обычный 2 2 5 2 2 7 11" xfId="20703"/>
    <cellStyle name="Обычный 2 2 5 2 2 7 12" xfId="20704"/>
    <cellStyle name="Обычный 2 2 5 2 2 7 13" xfId="20705"/>
    <cellStyle name="Обычный 2 2 5 2 2 7 14" xfId="20706"/>
    <cellStyle name="Обычный 2 2 5 2 2 7 15" xfId="20707"/>
    <cellStyle name="Обычный 2 2 5 2 2 7 16" xfId="55004"/>
    <cellStyle name="Обычный 2 2 5 2 2 7 2" xfId="20708"/>
    <cellStyle name="Обычный 2 2 5 2 2 7 2 10" xfId="20709"/>
    <cellStyle name="Обычный 2 2 5 2 2 7 2 11" xfId="20710"/>
    <cellStyle name="Обычный 2 2 5 2 2 7 2 12" xfId="20711"/>
    <cellStyle name="Обычный 2 2 5 2 2 7 2 13" xfId="20712"/>
    <cellStyle name="Обычный 2 2 5 2 2 7 2 14" xfId="20713"/>
    <cellStyle name="Обычный 2 2 5 2 2 7 2 15" xfId="55005"/>
    <cellStyle name="Обычный 2 2 5 2 2 7 2 2" xfId="20714"/>
    <cellStyle name="Обычный 2 2 5 2 2 7 2 2 2" xfId="20715"/>
    <cellStyle name="Обычный 2 2 5 2 2 7 2 2 2 2" xfId="55006"/>
    <cellStyle name="Обычный 2 2 5 2 2 7 2 2 3" xfId="20716"/>
    <cellStyle name="Обычный 2 2 5 2 2 7 2 2 3 2" xfId="55007"/>
    <cellStyle name="Обычный 2 2 5 2 2 7 2 2 4" xfId="20717"/>
    <cellStyle name="Обычный 2 2 5 2 2 7 2 2 4 2" xfId="55008"/>
    <cellStyle name="Обычный 2 2 5 2 2 7 2 2 5" xfId="20718"/>
    <cellStyle name="Обычный 2 2 5 2 2 7 2 2 5 2" xfId="55009"/>
    <cellStyle name="Обычный 2 2 5 2 2 7 2 2 6" xfId="20719"/>
    <cellStyle name="Обычный 2 2 5 2 2 7 2 2 6 2" xfId="55010"/>
    <cellStyle name="Обычный 2 2 5 2 2 7 2 2 7" xfId="20720"/>
    <cellStyle name="Обычный 2 2 5 2 2 7 2 2 8" xfId="55011"/>
    <cellStyle name="Обычный 2 2 5 2 2 7 2 3" xfId="20721"/>
    <cellStyle name="Обычный 2 2 5 2 2 7 2 3 2" xfId="20722"/>
    <cellStyle name="Обычный 2 2 5 2 2 7 2 3 2 2" xfId="55012"/>
    <cellStyle name="Обычный 2 2 5 2 2 7 2 3 3" xfId="55013"/>
    <cellStyle name="Обычный 2 2 5 2 2 7 2 4" xfId="20723"/>
    <cellStyle name="Обычный 2 2 5 2 2 7 2 4 2" xfId="55014"/>
    <cellStyle name="Обычный 2 2 5 2 2 7 2 5" xfId="20724"/>
    <cellStyle name="Обычный 2 2 5 2 2 7 2 5 2" xfId="55015"/>
    <cellStyle name="Обычный 2 2 5 2 2 7 2 6" xfId="20725"/>
    <cellStyle name="Обычный 2 2 5 2 2 7 2 6 2" xfId="55016"/>
    <cellStyle name="Обычный 2 2 5 2 2 7 2 7" xfId="20726"/>
    <cellStyle name="Обычный 2 2 5 2 2 7 2 7 2" xfId="55017"/>
    <cellStyle name="Обычный 2 2 5 2 2 7 2 8" xfId="20727"/>
    <cellStyle name="Обычный 2 2 5 2 2 7 2 9" xfId="20728"/>
    <cellStyle name="Обычный 2 2 5 2 2 7 3" xfId="20729"/>
    <cellStyle name="Обычный 2 2 5 2 2 7 3 2" xfId="20730"/>
    <cellStyle name="Обычный 2 2 5 2 2 7 3 2 2" xfId="55018"/>
    <cellStyle name="Обычный 2 2 5 2 2 7 3 3" xfId="20731"/>
    <cellStyle name="Обычный 2 2 5 2 2 7 3 3 2" xfId="55019"/>
    <cellStyle name="Обычный 2 2 5 2 2 7 3 4" xfId="20732"/>
    <cellStyle name="Обычный 2 2 5 2 2 7 3 4 2" xfId="55020"/>
    <cellStyle name="Обычный 2 2 5 2 2 7 3 5" xfId="20733"/>
    <cellStyle name="Обычный 2 2 5 2 2 7 3 5 2" xfId="55021"/>
    <cellStyle name="Обычный 2 2 5 2 2 7 3 6" xfId="20734"/>
    <cellStyle name="Обычный 2 2 5 2 2 7 3 6 2" xfId="55022"/>
    <cellStyle name="Обычный 2 2 5 2 2 7 3 7" xfId="20735"/>
    <cellStyle name="Обычный 2 2 5 2 2 7 3 8" xfId="55023"/>
    <cellStyle name="Обычный 2 2 5 2 2 7 4" xfId="20736"/>
    <cellStyle name="Обычный 2 2 5 2 2 7 4 2" xfId="20737"/>
    <cellStyle name="Обычный 2 2 5 2 2 7 4 2 2" xfId="55024"/>
    <cellStyle name="Обычный 2 2 5 2 2 7 4 3" xfId="55025"/>
    <cellStyle name="Обычный 2 2 5 2 2 7 5" xfId="20738"/>
    <cellStyle name="Обычный 2 2 5 2 2 7 5 2" xfId="55026"/>
    <cellStyle name="Обычный 2 2 5 2 2 7 6" xfId="20739"/>
    <cellStyle name="Обычный 2 2 5 2 2 7 6 2" xfId="55027"/>
    <cellStyle name="Обычный 2 2 5 2 2 7 7" xfId="20740"/>
    <cellStyle name="Обычный 2 2 5 2 2 7 7 2" xfId="55028"/>
    <cellStyle name="Обычный 2 2 5 2 2 7 8" xfId="20741"/>
    <cellStyle name="Обычный 2 2 5 2 2 7 8 2" xfId="55029"/>
    <cellStyle name="Обычный 2 2 5 2 2 7 9" xfId="20742"/>
    <cellStyle name="Обычный 2 2 5 2 2 8" xfId="20743"/>
    <cellStyle name="Обычный 2 2 5 2 2 8 10" xfId="20744"/>
    <cellStyle name="Обычный 2 2 5 2 2 8 11" xfId="20745"/>
    <cellStyle name="Обычный 2 2 5 2 2 8 12" xfId="20746"/>
    <cellStyle name="Обычный 2 2 5 2 2 8 13" xfId="20747"/>
    <cellStyle name="Обычный 2 2 5 2 2 8 14" xfId="20748"/>
    <cellStyle name="Обычный 2 2 5 2 2 8 15" xfId="20749"/>
    <cellStyle name="Обычный 2 2 5 2 2 8 16" xfId="55030"/>
    <cellStyle name="Обычный 2 2 5 2 2 8 2" xfId="20750"/>
    <cellStyle name="Обычный 2 2 5 2 2 8 2 10" xfId="20751"/>
    <cellStyle name="Обычный 2 2 5 2 2 8 2 11" xfId="20752"/>
    <cellStyle name="Обычный 2 2 5 2 2 8 2 12" xfId="20753"/>
    <cellStyle name="Обычный 2 2 5 2 2 8 2 13" xfId="20754"/>
    <cellStyle name="Обычный 2 2 5 2 2 8 2 14" xfId="20755"/>
    <cellStyle name="Обычный 2 2 5 2 2 8 2 15" xfId="55031"/>
    <cellStyle name="Обычный 2 2 5 2 2 8 2 2" xfId="20756"/>
    <cellStyle name="Обычный 2 2 5 2 2 8 2 2 2" xfId="20757"/>
    <cellStyle name="Обычный 2 2 5 2 2 8 2 2 2 2" xfId="55032"/>
    <cellStyle name="Обычный 2 2 5 2 2 8 2 2 3" xfId="20758"/>
    <cellStyle name="Обычный 2 2 5 2 2 8 2 2 3 2" xfId="55033"/>
    <cellStyle name="Обычный 2 2 5 2 2 8 2 2 4" xfId="20759"/>
    <cellStyle name="Обычный 2 2 5 2 2 8 2 2 4 2" xfId="55034"/>
    <cellStyle name="Обычный 2 2 5 2 2 8 2 2 5" xfId="20760"/>
    <cellStyle name="Обычный 2 2 5 2 2 8 2 2 5 2" xfId="55035"/>
    <cellStyle name="Обычный 2 2 5 2 2 8 2 2 6" xfId="20761"/>
    <cellStyle name="Обычный 2 2 5 2 2 8 2 2 6 2" xfId="55036"/>
    <cellStyle name="Обычный 2 2 5 2 2 8 2 2 7" xfId="20762"/>
    <cellStyle name="Обычный 2 2 5 2 2 8 2 2 8" xfId="55037"/>
    <cellStyle name="Обычный 2 2 5 2 2 8 2 3" xfId="20763"/>
    <cellStyle name="Обычный 2 2 5 2 2 8 2 3 2" xfId="20764"/>
    <cellStyle name="Обычный 2 2 5 2 2 8 2 3 2 2" xfId="55038"/>
    <cellStyle name="Обычный 2 2 5 2 2 8 2 3 3" xfId="55039"/>
    <cellStyle name="Обычный 2 2 5 2 2 8 2 4" xfId="20765"/>
    <cellStyle name="Обычный 2 2 5 2 2 8 2 4 2" xfId="55040"/>
    <cellStyle name="Обычный 2 2 5 2 2 8 2 5" xfId="20766"/>
    <cellStyle name="Обычный 2 2 5 2 2 8 2 5 2" xfId="55041"/>
    <cellStyle name="Обычный 2 2 5 2 2 8 2 6" xfId="20767"/>
    <cellStyle name="Обычный 2 2 5 2 2 8 2 6 2" xfId="55042"/>
    <cellStyle name="Обычный 2 2 5 2 2 8 2 7" xfId="20768"/>
    <cellStyle name="Обычный 2 2 5 2 2 8 2 7 2" xfId="55043"/>
    <cellStyle name="Обычный 2 2 5 2 2 8 2 8" xfId="20769"/>
    <cellStyle name="Обычный 2 2 5 2 2 8 2 9" xfId="20770"/>
    <cellStyle name="Обычный 2 2 5 2 2 8 3" xfId="20771"/>
    <cellStyle name="Обычный 2 2 5 2 2 8 3 2" xfId="20772"/>
    <cellStyle name="Обычный 2 2 5 2 2 8 3 2 2" xfId="55044"/>
    <cellStyle name="Обычный 2 2 5 2 2 8 3 3" xfId="20773"/>
    <cellStyle name="Обычный 2 2 5 2 2 8 3 3 2" xfId="55045"/>
    <cellStyle name="Обычный 2 2 5 2 2 8 3 4" xfId="20774"/>
    <cellStyle name="Обычный 2 2 5 2 2 8 3 4 2" xfId="55046"/>
    <cellStyle name="Обычный 2 2 5 2 2 8 3 5" xfId="20775"/>
    <cellStyle name="Обычный 2 2 5 2 2 8 3 5 2" xfId="55047"/>
    <cellStyle name="Обычный 2 2 5 2 2 8 3 6" xfId="20776"/>
    <cellStyle name="Обычный 2 2 5 2 2 8 3 6 2" xfId="55048"/>
    <cellStyle name="Обычный 2 2 5 2 2 8 3 7" xfId="20777"/>
    <cellStyle name="Обычный 2 2 5 2 2 8 3 8" xfId="55049"/>
    <cellStyle name="Обычный 2 2 5 2 2 8 4" xfId="20778"/>
    <cellStyle name="Обычный 2 2 5 2 2 8 4 2" xfId="20779"/>
    <cellStyle name="Обычный 2 2 5 2 2 8 4 2 2" xfId="55050"/>
    <cellStyle name="Обычный 2 2 5 2 2 8 4 3" xfId="55051"/>
    <cellStyle name="Обычный 2 2 5 2 2 8 5" xfId="20780"/>
    <cellStyle name="Обычный 2 2 5 2 2 8 5 2" xfId="55052"/>
    <cellStyle name="Обычный 2 2 5 2 2 8 6" xfId="20781"/>
    <cellStyle name="Обычный 2 2 5 2 2 8 6 2" xfId="55053"/>
    <cellStyle name="Обычный 2 2 5 2 2 8 7" xfId="20782"/>
    <cellStyle name="Обычный 2 2 5 2 2 8 7 2" xfId="55054"/>
    <cellStyle name="Обычный 2 2 5 2 2 8 8" xfId="20783"/>
    <cellStyle name="Обычный 2 2 5 2 2 8 8 2" xfId="55055"/>
    <cellStyle name="Обычный 2 2 5 2 2 8 9" xfId="20784"/>
    <cellStyle name="Обычный 2 2 5 2 2 9" xfId="20785"/>
    <cellStyle name="Обычный 2 2 5 2 2 9 10" xfId="20786"/>
    <cellStyle name="Обычный 2 2 5 2 2 9 11" xfId="20787"/>
    <cellStyle name="Обычный 2 2 5 2 2 9 12" xfId="20788"/>
    <cellStyle name="Обычный 2 2 5 2 2 9 13" xfId="20789"/>
    <cellStyle name="Обычный 2 2 5 2 2 9 14" xfId="20790"/>
    <cellStyle name="Обычный 2 2 5 2 2 9 15" xfId="55056"/>
    <cellStyle name="Обычный 2 2 5 2 2 9 2" xfId="20791"/>
    <cellStyle name="Обычный 2 2 5 2 2 9 2 2" xfId="20792"/>
    <cellStyle name="Обычный 2 2 5 2 2 9 2 2 2" xfId="55057"/>
    <cellStyle name="Обычный 2 2 5 2 2 9 2 3" xfId="20793"/>
    <cellStyle name="Обычный 2 2 5 2 2 9 2 3 2" xfId="55058"/>
    <cellStyle name="Обычный 2 2 5 2 2 9 2 4" xfId="20794"/>
    <cellStyle name="Обычный 2 2 5 2 2 9 2 4 2" xfId="55059"/>
    <cellStyle name="Обычный 2 2 5 2 2 9 2 5" xfId="20795"/>
    <cellStyle name="Обычный 2 2 5 2 2 9 2 5 2" xfId="55060"/>
    <cellStyle name="Обычный 2 2 5 2 2 9 2 6" xfId="20796"/>
    <cellStyle name="Обычный 2 2 5 2 2 9 2 6 2" xfId="55061"/>
    <cellStyle name="Обычный 2 2 5 2 2 9 2 7" xfId="20797"/>
    <cellStyle name="Обычный 2 2 5 2 2 9 2 8" xfId="55062"/>
    <cellStyle name="Обычный 2 2 5 2 2 9 3" xfId="20798"/>
    <cellStyle name="Обычный 2 2 5 2 2 9 3 2" xfId="20799"/>
    <cellStyle name="Обычный 2 2 5 2 2 9 3 2 2" xfId="55063"/>
    <cellStyle name="Обычный 2 2 5 2 2 9 3 3" xfId="55064"/>
    <cellStyle name="Обычный 2 2 5 2 2 9 4" xfId="20800"/>
    <cellStyle name="Обычный 2 2 5 2 2 9 4 2" xfId="55065"/>
    <cellStyle name="Обычный 2 2 5 2 2 9 5" xfId="20801"/>
    <cellStyle name="Обычный 2 2 5 2 2 9 5 2" xfId="55066"/>
    <cellStyle name="Обычный 2 2 5 2 2 9 6" xfId="20802"/>
    <cellStyle name="Обычный 2 2 5 2 2 9 6 2" xfId="55067"/>
    <cellStyle name="Обычный 2 2 5 2 2 9 7" xfId="20803"/>
    <cellStyle name="Обычный 2 2 5 2 2 9 7 2" xfId="55068"/>
    <cellStyle name="Обычный 2 2 5 2 2 9 8" xfId="20804"/>
    <cellStyle name="Обычный 2 2 5 2 2 9 9" xfId="20805"/>
    <cellStyle name="Обычный 2 2 5 2 20" xfId="20806"/>
    <cellStyle name="Обычный 2 2 5 2 21" xfId="20807"/>
    <cellStyle name="Обычный 2 2 5 2 22" xfId="20808"/>
    <cellStyle name="Обычный 2 2 5 2 23" xfId="20809"/>
    <cellStyle name="Обычный 2 2 5 2 24" xfId="20810"/>
    <cellStyle name="Обычный 2 2 5 2 25" xfId="55069"/>
    <cellStyle name="Обычный 2 2 5 2 3" xfId="20811"/>
    <cellStyle name="Обычный 2 2 5 2 3 10" xfId="20812"/>
    <cellStyle name="Обычный 2 2 5 2 3 11" xfId="20813"/>
    <cellStyle name="Обычный 2 2 5 2 3 12" xfId="20814"/>
    <cellStyle name="Обычный 2 2 5 2 3 13" xfId="20815"/>
    <cellStyle name="Обычный 2 2 5 2 3 14" xfId="20816"/>
    <cellStyle name="Обычный 2 2 5 2 3 15" xfId="20817"/>
    <cellStyle name="Обычный 2 2 5 2 3 16" xfId="20818"/>
    <cellStyle name="Обычный 2 2 5 2 3 17" xfId="20819"/>
    <cellStyle name="Обычный 2 2 5 2 3 18" xfId="55070"/>
    <cellStyle name="Обычный 2 2 5 2 3 2" xfId="20820"/>
    <cellStyle name="Обычный 2 2 5 2 3 2 10" xfId="20821"/>
    <cellStyle name="Обычный 2 2 5 2 3 2 11" xfId="20822"/>
    <cellStyle name="Обычный 2 2 5 2 3 2 12" xfId="20823"/>
    <cellStyle name="Обычный 2 2 5 2 3 2 13" xfId="20824"/>
    <cellStyle name="Обычный 2 2 5 2 3 2 14" xfId="20825"/>
    <cellStyle name="Обычный 2 2 5 2 3 2 15" xfId="20826"/>
    <cellStyle name="Обычный 2 2 5 2 3 2 16" xfId="55071"/>
    <cellStyle name="Обычный 2 2 5 2 3 2 2" xfId="20827"/>
    <cellStyle name="Обычный 2 2 5 2 3 2 2 2" xfId="20828"/>
    <cellStyle name="Обычный 2 2 5 2 3 2 2 2 2" xfId="55072"/>
    <cellStyle name="Обычный 2 2 5 2 3 2 2 3" xfId="20829"/>
    <cellStyle name="Обычный 2 2 5 2 3 2 2 3 2" xfId="55073"/>
    <cellStyle name="Обычный 2 2 5 2 3 2 2 4" xfId="20830"/>
    <cellStyle name="Обычный 2 2 5 2 3 2 2 4 2" xfId="55074"/>
    <cellStyle name="Обычный 2 2 5 2 3 2 2 5" xfId="20831"/>
    <cellStyle name="Обычный 2 2 5 2 3 2 2 5 2" xfId="55075"/>
    <cellStyle name="Обычный 2 2 5 2 3 2 2 6" xfId="20832"/>
    <cellStyle name="Обычный 2 2 5 2 3 2 2 6 2" xfId="55076"/>
    <cellStyle name="Обычный 2 2 5 2 3 2 2 7" xfId="20833"/>
    <cellStyle name="Обычный 2 2 5 2 3 2 2 8" xfId="55077"/>
    <cellStyle name="Обычный 2 2 5 2 3 2 3" xfId="20834"/>
    <cellStyle name="Обычный 2 2 5 2 3 2 3 2" xfId="20835"/>
    <cellStyle name="Обычный 2 2 5 2 3 2 3 2 2" xfId="55078"/>
    <cellStyle name="Обычный 2 2 5 2 3 2 3 3" xfId="55079"/>
    <cellStyle name="Обычный 2 2 5 2 3 2 4" xfId="20836"/>
    <cellStyle name="Обычный 2 2 5 2 3 2 4 2" xfId="55080"/>
    <cellStyle name="Обычный 2 2 5 2 3 2 5" xfId="20837"/>
    <cellStyle name="Обычный 2 2 5 2 3 2 5 2" xfId="55081"/>
    <cellStyle name="Обычный 2 2 5 2 3 2 6" xfId="20838"/>
    <cellStyle name="Обычный 2 2 5 2 3 2 6 2" xfId="55082"/>
    <cellStyle name="Обычный 2 2 5 2 3 2 7" xfId="20839"/>
    <cellStyle name="Обычный 2 2 5 2 3 2 7 2" xfId="55083"/>
    <cellStyle name="Обычный 2 2 5 2 3 2 8" xfId="20840"/>
    <cellStyle name="Обычный 2 2 5 2 3 2 9" xfId="20841"/>
    <cellStyle name="Обычный 2 2 5 2 3 3" xfId="20842"/>
    <cellStyle name="Обычный 2 2 5 2 3 3 10" xfId="20843"/>
    <cellStyle name="Обычный 2 2 5 2 3 3 11" xfId="20844"/>
    <cellStyle name="Обычный 2 2 5 2 3 3 12" xfId="20845"/>
    <cellStyle name="Обычный 2 2 5 2 3 3 13" xfId="20846"/>
    <cellStyle name="Обычный 2 2 5 2 3 3 14" xfId="20847"/>
    <cellStyle name="Обычный 2 2 5 2 3 3 15" xfId="55084"/>
    <cellStyle name="Обычный 2 2 5 2 3 3 2" xfId="20848"/>
    <cellStyle name="Обычный 2 2 5 2 3 3 2 2" xfId="20849"/>
    <cellStyle name="Обычный 2 2 5 2 3 3 2 2 2" xfId="55085"/>
    <cellStyle name="Обычный 2 2 5 2 3 3 2 3" xfId="20850"/>
    <cellStyle name="Обычный 2 2 5 2 3 3 2 3 2" xfId="55086"/>
    <cellStyle name="Обычный 2 2 5 2 3 3 2 4" xfId="20851"/>
    <cellStyle name="Обычный 2 2 5 2 3 3 2 4 2" xfId="55087"/>
    <cellStyle name="Обычный 2 2 5 2 3 3 2 5" xfId="20852"/>
    <cellStyle name="Обычный 2 2 5 2 3 3 2 5 2" xfId="55088"/>
    <cellStyle name="Обычный 2 2 5 2 3 3 2 6" xfId="20853"/>
    <cellStyle name="Обычный 2 2 5 2 3 3 2 6 2" xfId="55089"/>
    <cellStyle name="Обычный 2 2 5 2 3 3 2 7" xfId="20854"/>
    <cellStyle name="Обычный 2 2 5 2 3 3 2 8" xfId="55090"/>
    <cellStyle name="Обычный 2 2 5 2 3 3 3" xfId="20855"/>
    <cellStyle name="Обычный 2 2 5 2 3 3 3 2" xfId="20856"/>
    <cellStyle name="Обычный 2 2 5 2 3 3 3 2 2" xfId="55091"/>
    <cellStyle name="Обычный 2 2 5 2 3 3 3 3" xfId="55092"/>
    <cellStyle name="Обычный 2 2 5 2 3 3 4" xfId="20857"/>
    <cellStyle name="Обычный 2 2 5 2 3 3 4 2" xfId="55093"/>
    <cellStyle name="Обычный 2 2 5 2 3 3 5" xfId="20858"/>
    <cellStyle name="Обычный 2 2 5 2 3 3 5 2" xfId="55094"/>
    <cellStyle name="Обычный 2 2 5 2 3 3 6" xfId="20859"/>
    <cellStyle name="Обычный 2 2 5 2 3 3 6 2" xfId="55095"/>
    <cellStyle name="Обычный 2 2 5 2 3 3 7" xfId="20860"/>
    <cellStyle name="Обычный 2 2 5 2 3 3 7 2" xfId="55096"/>
    <cellStyle name="Обычный 2 2 5 2 3 3 8" xfId="20861"/>
    <cellStyle name="Обычный 2 2 5 2 3 3 9" xfId="20862"/>
    <cellStyle name="Обычный 2 2 5 2 3 4" xfId="20863"/>
    <cellStyle name="Обычный 2 2 5 2 3 4 2" xfId="20864"/>
    <cellStyle name="Обычный 2 2 5 2 3 4 2 2" xfId="55097"/>
    <cellStyle name="Обычный 2 2 5 2 3 4 3" xfId="20865"/>
    <cellStyle name="Обычный 2 2 5 2 3 4 3 2" xfId="55098"/>
    <cellStyle name="Обычный 2 2 5 2 3 4 4" xfId="20866"/>
    <cellStyle name="Обычный 2 2 5 2 3 4 4 2" xfId="55099"/>
    <cellStyle name="Обычный 2 2 5 2 3 4 5" xfId="20867"/>
    <cellStyle name="Обычный 2 2 5 2 3 4 5 2" xfId="55100"/>
    <cellStyle name="Обычный 2 2 5 2 3 4 6" xfId="20868"/>
    <cellStyle name="Обычный 2 2 5 2 3 4 6 2" xfId="55101"/>
    <cellStyle name="Обычный 2 2 5 2 3 4 7" xfId="20869"/>
    <cellStyle name="Обычный 2 2 5 2 3 4 8" xfId="55102"/>
    <cellStyle name="Обычный 2 2 5 2 3 5" xfId="20870"/>
    <cellStyle name="Обычный 2 2 5 2 3 5 2" xfId="20871"/>
    <cellStyle name="Обычный 2 2 5 2 3 5 2 2" xfId="55103"/>
    <cellStyle name="Обычный 2 2 5 2 3 5 3" xfId="55104"/>
    <cellStyle name="Обычный 2 2 5 2 3 6" xfId="20872"/>
    <cellStyle name="Обычный 2 2 5 2 3 6 2" xfId="55105"/>
    <cellStyle name="Обычный 2 2 5 2 3 7" xfId="20873"/>
    <cellStyle name="Обычный 2 2 5 2 3 7 2" xfId="55106"/>
    <cellStyle name="Обычный 2 2 5 2 3 8" xfId="20874"/>
    <cellStyle name="Обычный 2 2 5 2 3 8 2" xfId="55107"/>
    <cellStyle name="Обычный 2 2 5 2 3 9" xfId="20875"/>
    <cellStyle name="Обычный 2 2 5 2 3 9 2" xfId="55108"/>
    <cellStyle name="Обычный 2 2 5 2 4" xfId="20876"/>
    <cellStyle name="Обычный 2 2 5 2 4 10" xfId="20877"/>
    <cellStyle name="Обычный 2 2 5 2 4 11" xfId="20878"/>
    <cellStyle name="Обычный 2 2 5 2 4 12" xfId="20879"/>
    <cellStyle name="Обычный 2 2 5 2 4 13" xfId="20880"/>
    <cellStyle name="Обычный 2 2 5 2 4 14" xfId="20881"/>
    <cellStyle name="Обычный 2 2 5 2 4 15" xfId="20882"/>
    <cellStyle name="Обычный 2 2 5 2 4 16" xfId="20883"/>
    <cellStyle name="Обычный 2 2 5 2 4 17" xfId="55109"/>
    <cellStyle name="Обычный 2 2 5 2 4 2" xfId="20884"/>
    <cellStyle name="Обычный 2 2 5 2 4 3" xfId="20885"/>
    <cellStyle name="Обычный 2 2 5 2 4 3 10" xfId="55110"/>
    <cellStyle name="Обычный 2 2 5 2 4 3 2" xfId="20886"/>
    <cellStyle name="Обычный 2 2 5 2 4 3 2 2" xfId="55111"/>
    <cellStyle name="Обычный 2 2 5 2 4 3 3" xfId="20887"/>
    <cellStyle name="Обычный 2 2 5 2 4 3 3 2" xfId="55112"/>
    <cellStyle name="Обычный 2 2 5 2 4 3 4" xfId="20888"/>
    <cellStyle name="Обычный 2 2 5 2 4 3 4 2" xfId="55113"/>
    <cellStyle name="Обычный 2 2 5 2 4 3 5" xfId="20889"/>
    <cellStyle name="Обычный 2 2 5 2 4 3 5 2" xfId="55114"/>
    <cellStyle name="Обычный 2 2 5 2 4 3 6" xfId="20890"/>
    <cellStyle name="Обычный 2 2 5 2 4 3 6 2" xfId="55115"/>
    <cellStyle name="Обычный 2 2 5 2 4 3 7" xfId="20891"/>
    <cellStyle name="Обычный 2 2 5 2 4 3 8" xfId="20892"/>
    <cellStyle name="Обычный 2 2 5 2 4 3 9" xfId="20893"/>
    <cellStyle name="Обычный 2 2 5 2 4 4" xfId="20894"/>
    <cellStyle name="Обычный 2 2 5 2 4 4 2" xfId="20895"/>
    <cellStyle name="Обычный 2 2 5 2 4 4 2 2" xfId="55116"/>
    <cellStyle name="Обычный 2 2 5 2 4 4 3" xfId="20896"/>
    <cellStyle name="Обычный 2 2 5 2 4 4 3 2" xfId="55117"/>
    <cellStyle name="Обычный 2 2 5 2 4 4 4" xfId="20897"/>
    <cellStyle name="Обычный 2 2 5 2 4 4 4 2" xfId="55118"/>
    <cellStyle name="Обычный 2 2 5 2 4 4 5" xfId="20898"/>
    <cellStyle name="Обычный 2 2 5 2 4 4 5 2" xfId="55119"/>
    <cellStyle name="Обычный 2 2 5 2 4 4 6" xfId="55120"/>
    <cellStyle name="Обычный 2 2 5 2 4 5" xfId="20899"/>
    <cellStyle name="Обычный 2 2 5 2 4 5 2" xfId="20900"/>
    <cellStyle name="Обычный 2 2 5 2 4 5 2 2" xfId="55121"/>
    <cellStyle name="Обычный 2 2 5 2 4 5 3" xfId="55122"/>
    <cellStyle name="Обычный 2 2 5 2 4 6" xfId="20901"/>
    <cellStyle name="Обычный 2 2 5 2 4 6 2" xfId="55123"/>
    <cellStyle name="Обычный 2 2 5 2 4 7" xfId="20902"/>
    <cellStyle name="Обычный 2 2 5 2 4 7 2" xfId="55124"/>
    <cellStyle name="Обычный 2 2 5 2 4 8" xfId="20903"/>
    <cellStyle name="Обычный 2 2 5 2 4 8 2" xfId="55125"/>
    <cellStyle name="Обычный 2 2 5 2 4 9" xfId="20904"/>
    <cellStyle name="Обычный 2 2 5 2 4 9 2" xfId="55126"/>
    <cellStyle name="Обычный 2 2 5 2 5" xfId="20905"/>
    <cellStyle name="Обычный 2 2 5 2 5 10" xfId="20906"/>
    <cellStyle name="Обычный 2 2 5 2 5 11" xfId="20907"/>
    <cellStyle name="Обычный 2 2 5 2 5 12" xfId="20908"/>
    <cellStyle name="Обычный 2 2 5 2 5 13" xfId="20909"/>
    <cellStyle name="Обычный 2 2 5 2 5 14" xfId="20910"/>
    <cellStyle name="Обычный 2 2 5 2 5 15" xfId="20911"/>
    <cellStyle name="Обычный 2 2 5 2 5 16" xfId="20912"/>
    <cellStyle name="Обычный 2 2 5 2 5 17" xfId="55127"/>
    <cellStyle name="Обычный 2 2 5 2 5 2" xfId="20913"/>
    <cellStyle name="Обычный 2 2 5 2 5 3" xfId="20914"/>
    <cellStyle name="Обычный 2 2 5 2 5 3 10" xfId="55128"/>
    <cellStyle name="Обычный 2 2 5 2 5 3 2" xfId="20915"/>
    <cellStyle name="Обычный 2 2 5 2 5 3 2 2" xfId="55129"/>
    <cellStyle name="Обычный 2 2 5 2 5 3 3" xfId="20916"/>
    <cellStyle name="Обычный 2 2 5 2 5 3 3 2" xfId="55130"/>
    <cellStyle name="Обычный 2 2 5 2 5 3 4" xfId="20917"/>
    <cellStyle name="Обычный 2 2 5 2 5 3 4 2" xfId="55131"/>
    <cellStyle name="Обычный 2 2 5 2 5 3 5" xfId="20918"/>
    <cellStyle name="Обычный 2 2 5 2 5 3 5 2" xfId="55132"/>
    <cellStyle name="Обычный 2 2 5 2 5 3 6" xfId="20919"/>
    <cellStyle name="Обычный 2 2 5 2 5 3 6 2" xfId="55133"/>
    <cellStyle name="Обычный 2 2 5 2 5 3 7" xfId="20920"/>
    <cellStyle name="Обычный 2 2 5 2 5 3 8" xfId="20921"/>
    <cellStyle name="Обычный 2 2 5 2 5 3 9" xfId="20922"/>
    <cellStyle name="Обычный 2 2 5 2 5 4" xfId="20923"/>
    <cellStyle name="Обычный 2 2 5 2 5 4 2" xfId="20924"/>
    <cellStyle name="Обычный 2 2 5 2 5 4 2 2" xfId="55134"/>
    <cellStyle name="Обычный 2 2 5 2 5 4 3" xfId="20925"/>
    <cellStyle name="Обычный 2 2 5 2 5 4 3 2" xfId="55135"/>
    <cellStyle name="Обычный 2 2 5 2 5 4 4" xfId="20926"/>
    <cellStyle name="Обычный 2 2 5 2 5 4 4 2" xfId="55136"/>
    <cellStyle name="Обычный 2 2 5 2 5 4 5" xfId="20927"/>
    <cellStyle name="Обычный 2 2 5 2 5 4 5 2" xfId="55137"/>
    <cellStyle name="Обычный 2 2 5 2 5 4 6" xfId="55138"/>
    <cellStyle name="Обычный 2 2 5 2 5 5" xfId="20928"/>
    <cellStyle name="Обычный 2 2 5 2 5 5 2" xfId="20929"/>
    <cellStyle name="Обычный 2 2 5 2 5 5 2 2" xfId="55139"/>
    <cellStyle name="Обычный 2 2 5 2 5 5 3" xfId="55140"/>
    <cellStyle name="Обычный 2 2 5 2 5 6" xfId="20930"/>
    <cellStyle name="Обычный 2 2 5 2 5 6 2" xfId="55141"/>
    <cellStyle name="Обычный 2 2 5 2 5 7" xfId="20931"/>
    <cellStyle name="Обычный 2 2 5 2 5 7 2" xfId="55142"/>
    <cellStyle name="Обычный 2 2 5 2 5 8" xfId="20932"/>
    <cellStyle name="Обычный 2 2 5 2 5 8 2" xfId="55143"/>
    <cellStyle name="Обычный 2 2 5 2 5 9" xfId="20933"/>
    <cellStyle name="Обычный 2 2 5 2 5 9 2" xfId="55144"/>
    <cellStyle name="Обычный 2 2 5 2 6" xfId="20934"/>
    <cellStyle name="Обычный 2 2 5 2 6 10" xfId="20935"/>
    <cellStyle name="Обычный 2 2 5 2 6 11" xfId="20936"/>
    <cellStyle name="Обычный 2 2 5 2 6 12" xfId="20937"/>
    <cellStyle name="Обычный 2 2 5 2 6 13" xfId="20938"/>
    <cellStyle name="Обычный 2 2 5 2 6 14" xfId="20939"/>
    <cellStyle name="Обычный 2 2 5 2 6 15" xfId="55145"/>
    <cellStyle name="Обычный 2 2 5 2 6 2" xfId="20940"/>
    <cellStyle name="Обычный 2 2 5 2 6 2 2" xfId="20941"/>
    <cellStyle name="Обычный 2 2 5 2 6 2 2 2" xfId="55146"/>
    <cellStyle name="Обычный 2 2 5 2 6 2 3" xfId="20942"/>
    <cellStyle name="Обычный 2 2 5 2 6 2 3 2" xfId="55147"/>
    <cellStyle name="Обычный 2 2 5 2 6 2 4" xfId="20943"/>
    <cellStyle name="Обычный 2 2 5 2 6 2 4 2" xfId="55148"/>
    <cellStyle name="Обычный 2 2 5 2 6 2 5" xfId="20944"/>
    <cellStyle name="Обычный 2 2 5 2 6 2 5 2" xfId="55149"/>
    <cellStyle name="Обычный 2 2 5 2 6 2 6" xfId="20945"/>
    <cellStyle name="Обычный 2 2 5 2 6 2 6 2" xfId="55150"/>
    <cellStyle name="Обычный 2 2 5 2 6 2 7" xfId="20946"/>
    <cellStyle name="Обычный 2 2 5 2 6 2 8" xfId="55151"/>
    <cellStyle name="Обычный 2 2 5 2 6 3" xfId="20947"/>
    <cellStyle name="Обычный 2 2 5 2 6 3 2" xfId="20948"/>
    <cellStyle name="Обычный 2 2 5 2 6 3 2 2" xfId="55152"/>
    <cellStyle name="Обычный 2 2 5 2 6 3 3" xfId="55153"/>
    <cellStyle name="Обычный 2 2 5 2 6 4" xfId="20949"/>
    <cellStyle name="Обычный 2 2 5 2 6 4 2" xfId="55154"/>
    <cellStyle name="Обычный 2 2 5 2 6 5" xfId="20950"/>
    <cellStyle name="Обычный 2 2 5 2 6 5 2" xfId="55155"/>
    <cellStyle name="Обычный 2 2 5 2 6 6" xfId="20951"/>
    <cellStyle name="Обычный 2 2 5 2 6 6 2" xfId="55156"/>
    <cellStyle name="Обычный 2 2 5 2 6 7" xfId="20952"/>
    <cellStyle name="Обычный 2 2 5 2 6 7 2" xfId="55157"/>
    <cellStyle name="Обычный 2 2 5 2 6 8" xfId="20953"/>
    <cellStyle name="Обычный 2 2 5 2 6 9" xfId="20954"/>
    <cellStyle name="Обычный 2 2 5 2 7" xfId="20955"/>
    <cellStyle name="Обычный 2 2 5 2 7 10" xfId="20956"/>
    <cellStyle name="Обычный 2 2 5 2 7 10 2" xfId="55158"/>
    <cellStyle name="Обычный 2 2 5 2 7 11" xfId="20957"/>
    <cellStyle name="Обычный 2 2 5 2 7 12" xfId="20958"/>
    <cellStyle name="Обычный 2 2 5 2 7 13" xfId="20959"/>
    <cellStyle name="Обычный 2 2 5 2 7 14" xfId="20960"/>
    <cellStyle name="Обычный 2 2 5 2 7 15" xfId="55159"/>
    <cellStyle name="Обычный 2 2 5 2 7 2" xfId="20961"/>
    <cellStyle name="Обычный 2 2 5 2 7 2 2" xfId="20962"/>
    <cellStyle name="Обычный 2 2 5 2 7 2 2 2" xfId="55160"/>
    <cellStyle name="Обычный 2 2 5 2 7 2 3" xfId="20963"/>
    <cellStyle name="Обычный 2 2 5 2 7 2 3 2" xfId="55161"/>
    <cellStyle name="Обычный 2 2 5 2 7 2 4" xfId="20964"/>
    <cellStyle name="Обычный 2 2 5 2 7 2 4 2" xfId="55162"/>
    <cellStyle name="Обычный 2 2 5 2 7 2 5" xfId="20965"/>
    <cellStyle name="Обычный 2 2 5 2 7 2 5 2" xfId="55163"/>
    <cellStyle name="Обычный 2 2 5 2 7 2 6" xfId="20966"/>
    <cellStyle name="Обычный 2 2 5 2 7 2 6 2" xfId="55164"/>
    <cellStyle name="Обычный 2 2 5 2 7 2 7" xfId="20967"/>
    <cellStyle name="Обычный 2 2 5 2 7 2 8" xfId="55165"/>
    <cellStyle name="Обычный 2 2 5 2 7 3" xfId="20968"/>
    <cellStyle name="Обычный 2 2 5 2 7 3 2" xfId="20969"/>
    <cellStyle name="Обычный 2 2 5 2 7 3 2 2" xfId="55166"/>
    <cellStyle name="Обычный 2 2 5 2 7 3 3" xfId="20970"/>
    <cellStyle name="Обычный 2 2 5 2 7 3 3 2" xfId="55167"/>
    <cellStyle name="Обычный 2 2 5 2 7 3 4" xfId="20971"/>
    <cellStyle name="Обычный 2 2 5 2 7 3 4 2" xfId="55168"/>
    <cellStyle name="Обычный 2 2 5 2 7 3 5" xfId="20972"/>
    <cellStyle name="Обычный 2 2 5 2 7 3 5 2" xfId="55169"/>
    <cellStyle name="Обычный 2 2 5 2 7 3 6" xfId="20973"/>
    <cellStyle name="Обычный 2 2 5 2 7 3 6 2" xfId="55170"/>
    <cellStyle name="Обычный 2 2 5 2 7 3 7" xfId="20974"/>
    <cellStyle name="Обычный 2 2 5 2 7 3 8" xfId="55171"/>
    <cellStyle name="Обычный 2 2 5 2 7 4" xfId="20975"/>
    <cellStyle name="Обычный 2 2 5 2 7 4 2" xfId="20976"/>
    <cellStyle name="Обычный 2 2 5 2 7 4 2 2" xfId="55172"/>
    <cellStyle name="Обычный 2 2 5 2 7 4 3" xfId="55173"/>
    <cellStyle name="Обычный 2 2 5 2 7 5" xfId="20977"/>
    <cellStyle name="Обычный 2 2 5 2 7 5 2" xfId="55174"/>
    <cellStyle name="Обычный 2 2 5 2 7 6" xfId="20978"/>
    <cellStyle name="Обычный 2 2 5 2 7 6 2" xfId="55175"/>
    <cellStyle name="Обычный 2 2 5 2 7 7" xfId="20979"/>
    <cellStyle name="Обычный 2 2 5 2 7 7 2" xfId="55176"/>
    <cellStyle name="Обычный 2 2 5 2 7 8" xfId="20980"/>
    <cellStyle name="Обычный 2 2 5 2 7 8 2" xfId="55177"/>
    <cellStyle name="Обычный 2 2 5 2 7 9" xfId="20981"/>
    <cellStyle name="Обычный 2 2 5 2 7 9 2" xfId="55178"/>
    <cellStyle name="Обычный 2 2 5 2 8" xfId="20982"/>
    <cellStyle name="Обычный 2 2 5 2 8 10" xfId="20983"/>
    <cellStyle name="Обычный 2 2 5 2 8 11" xfId="20984"/>
    <cellStyle name="Обычный 2 2 5 2 8 12" xfId="20985"/>
    <cellStyle name="Обычный 2 2 5 2 8 13" xfId="20986"/>
    <cellStyle name="Обычный 2 2 5 2 8 14" xfId="20987"/>
    <cellStyle name="Обычный 2 2 5 2 8 15" xfId="55179"/>
    <cellStyle name="Обычный 2 2 5 2 8 2" xfId="20988"/>
    <cellStyle name="Обычный 2 2 5 2 8 2 2" xfId="20989"/>
    <cellStyle name="Обычный 2 2 5 2 8 2 2 2" xfId="55180"/>
    <cellStyle name="Обычный 2 2 5 2 8 2 3" xfId="20990"/>
    <cellStyle name="Обычный 2 2 5 2 8 2 3 2" xfId="55181"/>
    <cellStyle name="Обычный 2 2 5 2 8 2 4" xfId="20991"/>
    <cellStyle name="Обычный 2 2 5 2 8 2 4 2" xfId="55182"/>
    <cellStyle name="Обычный 2 2 5 2 8 2 5" xfId="20992"/>
    <cellStyle name="Обычный 2 2 5 2 8 2 5 2" xfId="55183"/>
    <cellStyle name="Обычный 2 2 5 2 8 2 6" xfId="20993"/>
    <cellStyle name="Обычный 2 2 5 2 8 2 6 2" xfId="55184"/>
    <cellStyle name="Обычный 2 2 5 2 8 2 7" xfId="20994"/>
    <cellStyle name="Обычный 2 2 5 2 8 2 8" xfId="55185"/>
    <cellStyle name="Обычный 2 2 5 2 8 3" xfId="20995"/>
    <cellStyle name="Обычный 2 2 5 2 8 3 2" xfId="20996"/>
    <cellStyle name="Обычный 2 2 5 2 8 3 2 2" xfId="55186"/>
    <cellStyle name="Обычный 2 2 5 2 8 3 3" xfId="55187"/>
    <cellStyle name="Обычный 2 2 5 2 8 4" xfId="20997"/>
    <cellStyle name="Обычный 2 2 5 2 8 4 2" xfId="55188"/>
    <cellStyle name="Обычный 2 2 5 2 8 5" xfId="20998"/>
    <cellStyle name="Обычный 2 2 5 2 8 5 2" xfId="55189"/>
    <cellStyle name="Обычный 2 2 5 2 8 6" xfId="20999"/>
    <cellStyle name="Обычный 2 2 5 2 8 6 2" xfId="55190"/>
    <cellStyle name="Обычный 2 2 5 2 8 7" xfId="21000"/>
    <cellStyle name="Обычный 2 2 5 2 8 7 2" xfId="55191"/>
    <cellStyle name="Обычный 2 2 5 2 8 8" xfId="21001"/>
    <cellStyle name="Обычный 2 2 5 2 8 9" xfId="21002"/>
    <cellStyle name="Обычный 2 2 5 2 9" xfId="21003"/>
    <cellStyle name="Обычный 2 2 5 2 9 10" xfId="21004"/>
    <cellStyle name="Обычный 2 2 5 2 9 11" xfId="21005"/>
    <cellStyle name="Обычный 2 2 5 2 9 12" xfId="21006"/>
    <cellStyle name="Обычный 2 2 5 2 9 13" xfId="21007"/>
    <cellStyle name="Обычный 2 2 5 2 9 14" xfId="21008"/>
    <cellStyle name="Обычный 2 2 5 2 9 15" xfId="55192"/>
    <cellStyle name="Обычный 2 2 5 2 9 2" xfId="21009"/>
    <cellStyle name="Обычный 2 2 5 2 9 2 2" xfId="21010"/>
    <cellStyle name="Обычный 2 2 5 2 9 2 2 2" xfId="55193"/>
    <cellStyle name="Обычный 2 2 5 2 9 2 3" xfId="21011"/>
    <cellStyle name="Обычный 2 2 5 2 9 2 3 2" xfId="55194"/>
    <cellStyle name="Обычный 2 2 5 2 9 2 4" xfId="21012"/>
    <cellStyle name="Обычный 2 2 5 2 9 2 4 2" xfId="55195"/>
    <cellStyle name="Обычный 2 2 5 2 9 2 5" xfId="21013"/>
    <cellStyle name="Обычный 2 2 5 2 9 2 5 2" xfId="55196"/>
    <cellStyle name="Обычный 2 2 5 2 9 2 6" xfId="21014"/>
    <cellStyle name="Обычный 2 2 5 2 9 2 6 2" xfId="55197"/>
    <cellStyle name="Обычный 2 2 5 2 9 2 7" xfId="21015"/>
    <cellStyle name="Обычный 2 2 5 2 9 2 8" xfId="55198"/>
    <cellStyle name="Обычный 2 2 5 2 9 3" xfId="21016"/>
    <cellStyle name="Обычный 2 2 5 2 9 3 2" xfId="21017"/>
    <cellStyle name="Обычный 2 2 5 2 9 3 2 2" xfId="55199"/>
    <cellStyle name="Обычный 2 2 5 2 9 3 3" xfId="55200"/>
    <cellStyle name="Обычный 2 2 5 2 9 4" xfId="21018"/>
    <cellStyle name="Обычный 2 2 5 2 9 4 2" xfId="55201"/>
    <cellStyle name="Обычный 2 2 5 2 9 5" xfId="21019"/>
    <cellStyle name="Обычный 2 2 5 2 9 5 2" xfId="55202"/>
    <cellStyle name="Обычный 2 2 5 2 9 6" xfId="21020"/>
    <cellStyle name="Обычный 2 2 5 2 9 6 2" xfId="55203"/>
    <cellStyle name="Обычный 2 2 5 2 9 7" xfId="21021"/>
    <cellStyle name="Обычный 2 2 5 2 9 7 2" xfId="55204"/>
    <cellStyle name="Обычный 2 2 5 2 9 8" xfId="21022"/>
    <cellStyle name="Обычный 2 2 5 2 9 9" xfId="21023"/>
    <cellStyle name="Обычный 2 2 5 20" xfId="21024"/>
    <cellStyle name="Обычный 2 2 5 20 2" xfId="21025"/>
    <cellStyle name="Обычный 2 2 5 20 2 2" xfId="55205"/>
    <cellStyle name="Обычный 2 2 5 20 3" xfId="21026"/>
    <cellStyle name="Обычный 2 2 5 20 3 2" xfId="55206"/>
    <cellStyle name="Обычный 2 2 5 20 4" xfId="55207"/>
    <cellStyle name="Обычный 2 2 5 20 4 2" xfId="55208"/>
    <cellStyle name="Обычный 2 2 5 21" xfId="21027"/>
    <cellStyle name="Обычный 2 2 5 21 2" xfId="21028"/>
    <cellStyle name="Обычный 2 2 5 21 2 2" xfId="55209"/>
    <cellStyle name="Обычный 2 2 5 21 3" xfId="55210"/>
    <cellStyle name="Обычный 2 2 5 22" xfId="21029"/>
    <cellStyle name="Обычный 2 2 5 22 2" xfId="21030"/>
    <cellStyle name="Обычный 2 2 5 22 2 2" xfId="55211"/>
    <cellStyle name="Обычный 2 2 5 22 3" xfId="55212"/>
    <cellStyle name="Обычный 2 2 5 23" xfId="21031"/>
    <cellStyle name="Обычный 2 2 5 23 2" xfId="55213"/>
    <cellStyle name="Обычный 2 2 5 24" xfId="21032"/>
    <cellStyle name="Обычный 2 2 5 24 2" xfId="55214"/>
    <cellStyle name="Обычный 2 2 5 25" xfId="21033"/>
    <cellStyle name="Обычный 2 2 5 25 2" xfId="55215"/>
    <cellStyle name="Обычный 2 2 5 26" xfId="21034"/>
    <cellStyle name="Обычный 2 2 5 27" xfId="21035"/>
    <cellStyle name="Обычный 2 2 5 28" xfId="21036"/>
    <cellStyle name="Обычный 2 2 5 29" xfId="55216"/>
    <cellStyle name="Обычный 2 2 5 3" xfId="21037"/>
    <cellStyle name="Обычный 2 2 5 3 10" xfId="21038"/>
    <cellStyle name="Обычный 2 2 5 3 10 10" xfId="21039"/>
    <cellStyle name="Обычный 2 2 5 3 10 11" xfId="21040"/>
    <cellStyle name="Обычный 2 2 5 3 10 12" xfId="21041"/>
    <cellStyle name="Обычный 2 2 5 3 10 13" xfId="21042"/>
    <cellStyle name="Обычный 2 2 5 3 10 14" xfId="21043"/>
    <cellStyle name="Обычный 2 2 5 3 10 15" xfId="21044"/>
    <cellStyle name="Обычный 2 2 5 3 10 16" xfId="55217"/>
    <cellStyle name="Обычный 2 2 5 3 10 2" xfId="21045"/>
    <cellStyle name="Обычный 2 2 5 3 10 2 10" xfId="21046"/>
    <cellStyle name="Обычный 2 2 5 3 10 2 11" xfId="21047"/>
    <cellStyle name="Обычный 2 2 5 3 10 2 12" xfId="21048"/>
    <cellStyle name="Обычный 2 2 5 3 10 2 13" xfId="21049"/>
    <cellStyle name="Обычный 2 2 5 3 10 2 14" xfId="21050"/>
    <cellStyle name="Обычный 2 2 5 3 10 2 15" xfId="55218"/>
    <cellStyle name="Обычный 2 2 5 3 10 2 2" xfId="21051"/>
    <cellStyle name="Обычный 2 2 5 3 10 2 2 2" xfId="21052"/>
    <cellStyle name="Обычный 2 2 5 3 10 2 2 2 2" xfId="55219"/>
    <cellStyle name="Обычный 2 2 5 3 10 2 2 3" xfId="21053"/>
    <cellStyle name="Обычный 2 2 5 3 10 2 2 3 2" xfId="55220"/>
    <cellStyle name="Обычный 2 2 5 3 10 2 2 4" xfId="21054"/>
    <cellStyle name="Обычный 2 2 5 3 10 2 2 4 2" xfId="55221"/>
    <cellStyle name="Обычный 2 2 5 3 10 2 2 5" xfId="21055"/>
    <cellStyle name="Обычный 2 2 5 3 10 2 2 5 2" xfId="55222"/>
    <cellStyle name="Обычный 2 2 5 3 10 2 2 6" xfId="21056"/>
    <cellStyle name="Обычный 2 2 5 3 10 2 2 6 2" xfId="55223"/>
    <cellStyle name="Обычный 2 2 5 3 10 2 2 7" xfId="21057"/>
    <cellStyle name="Обычный 2 2 5 3 10 2 2 8" xfId="55224"/>
    <cellStyle name="Обычный 2 2 5 3 10 2 3" xfId="21058"/>
    <cellStyle name="Обычный 2 2 5 3 10 2 3 2" xfId="21059"/>
    <cellStyle name="Обычный 2 2 5 3 10 2 3 2 2" xfId="55225"/>
    <cellStyle name="Обычный 2 2 5 3 10 2 3 3" xfId="55226"/>
    <cellStyle name="Обычный 2 2 5 3 10 2 4" xfId="21060"/>
    <cellStyle name="Обычный 2 2 5 3 10 2 4 2" xfId="55227"/>
    <cellStyle name="Обычный 2 2 5 3 10 2 5" xfId="21061"/>
    <cellStyle name="Обычный 2 2 5 3 10 2 5 2" xfId="55228"/>
    <cellStyle name="Обычный 2 2 5 3 10 2 6" xfId="21062"/>
    <cellStyle name="Обычный 2 2 5 3 10 2 6 2" xfId="55229"/>
    <cellStyle name="Обычный 2 2 5 3 10 2 7" xfId="21063"/>
    <cellStyle name="Обычный 2 2 5 3 10 2 7 2" xfId="55230"/>
    <cellStyle name="Обычный 2 2 5 3 10 2 8" xfId="21064"/>
    <cellStyle name="Обычный 2 2 5 3 10 2 9" xfId="21065"/>
    <cellStyle name="Обычный 2 2 5 3 10 3" xfId="21066"/>
    <cellStyle name="Обычный 2 2 5 3 10 3 2" xfId="21067"/>
    <cellStyle name="Обычный 2 2 5 3 10 3 2 2" xfId="55231"/>
    <cellStyle name="Обычный 2 2 5 3 10 3 3" xfId="21068"/>
    <cellStyle name="Обычный 2 2 5 3 10 3 3 2" xfId="55232"/>
    <cellStyle name="Обычный 2 2 5 3 10 3 4" xfId="21069"/>
    <cellStyle name="Обычный 2 2 5 3 10 3 4 2" xfId="55233"/>
    <cellStyle name="Обычный 2 2 5 3 10 3 5" xfId="21070"/>
    <cellStyle name="Обычный 2 2 5 3 10 3 5 2" xfId="55234"/>
    <cellStyle name="Обычный 2 2 5 3 10 3 6" xfId="21071"/>
    <cellStyle name="Обычный 2 2 5 3 10 3 6 2" xfId="55235"/>
    <cellStyle name="Обычный 2 2 5 3 10 3 7" xfId="21072"/>
    <cellStyle name="Обычный 2 2 5 3 10 3 8" xfId="55236"/>
    <cellStyle name="Обычный 2 2 5 3 10 4" xfId="21073"/>
    <cellStyle name="Обычный 2 2 5 3 10 4 2" xfId="21074"/>
    <cellStyle name="Обычный 2 2 5 3 10 4 2 2" xfId="55237"/>
    <cellStyle name="Обычный 2 2 5 3 10 4 3" xfId="55238"/>
    <cellStyle name="Обычный 2 2 5 3 10 5" xfId="21075"/>
    <cellStyle name="Обычный 2 2 5 3 10 5 2" xfId="55239"/>
    <cellStyle name="Обычный 2 2 5 3 10 6" xfId="21076"/>
    <cellStyle name="Обычный 2 2 5 3 10 6 2" xfId="55240"/>
    <cellStyle name="Обычный 2 2 5 3 10 7" xfId="21077"/>
    <cellStyle name="Обычный 2 2 5 3 10 7 2" xfId="55241"/>
    <cellStyle name="Обычный 2 2 5 3 10 8" xfId="21078"/>
    <cellStyle name="Обычный 2 2 5 3 10 8 2" xfId="55242"/>
    <cellStyle name="Обычный 2 2 5 3 10 9" xfId="21079"/>
    <cellStyle name="Обычный 2 2 5 3 10 9 2" xfId="55243"/>
    <cellStyle name="Обычный 2 2 5 3 11" xfId="21080"/>
    <cellStyle name="Обычный 2 2 5 3 11 10" xfId="21081"/>
    <cellStyle name="Обычный 2 2 5 3 11 11" xfId="21082"/>
    <cellStyle name="Обычный 2 2 5 3 11 12" xfId="21083"/>
    <cellStyle name="Обычный 2 2 5 3 11 13" xfId="21084"/>
    <cellStyle name="Обычный 2 2 5 3 11 14" xfId="21085"/>
    <cellStyle name="Обычный 2 2 5 3 11 15" xfId="55244"/>
    <cellStyle name="Обычный 2 2 5 3 11 2" xfId="21086"/>
    <cellStyle name="Обычный 2 2 5 3 11 2 2" xfId="21087"/>
    <cellStyle name="Обычный 2 2 5 3 11 2 2 2" xfId="55245"/>
    <cellStyle name="Обычный 2 2 5 3 11 2 3" xfId="21088"/>
    <cellStyle name="Обычный 2 2 5 3 11 2 3 2" xfId="55246"/>
    <cellStyle name="Обычный 2 2 5 3 11 2 4" xfId="21089"/>
    <cellStyle name="Обычный 2 2 5 3 11 2 4 2" xfId="55247"/>
    <cellStyle name="Обычный 2 2 5 3 11 2 5" xfId="21090"/>
    <cellStyle name="Обычный 2 2 5 3 11 2 5 2" xfId="55248"/>
    <cellStyle name="Обычный 2 2 5 3 11 2 6" xfId="21091"/>
    <cellStyle name="Обычный 2 2 5 3 11 2 6 2" xfId="55249"/>
    <cellStyle name="Обычный 2 2 5 3 11 2 7" xfId="21092"/>
    <cellStyle name="Обычный 2 2 5 3 11 2 8" xfId="55250"/>
    <cellStyle name="Обычный 2 2 5 3 11 3" xfId="21093"/>
    <cellStyle name="Обычный 2 2 5 3 11 3 2" xfId="21094"/>
    <cellStyle name="Обычный 2 2 5 3 11 3 2 2" xfId="55251"/>
    <cellStyle name="Обычный 2 2 5 3 11 3 3" xfId="55252"/>
    <cellStyle name="Обычный 2 2 5 3 11 4" xfId="21095"/>
    <cellStyle name="Обычный 2 2 5 3 11 4 2" xfId="55253"/>
    <cellStyle name="Обычный 2 2 5 3 11 5" xfId="21096"/>
    <cellStyle name="Обычный 2 2 5 3 11 5 2" xfId="55254"/>
    <cellStyle name="Обычный 2 2 5 3 11 6" xfId="21097"/>
    <cellStyle name="Обычный 2 2 5 3 11 6 2" xfId="55255"/>
    <cellStyle name="Обычный 2 2 5 3 11 7" xfId="21098"/>
    <cellStyle name="Обычный 2 2 5 3 11 7 2" xfId="55256"/>
    <cellStyle name="Обычный 2 2 5 3 11 8" xfId="21099"/>
    <cellStyle name="Обычный 2 2 5 3 11 9" xfId="21100"/>
    <cellStyle name="Обычный 2 2 5 3 12" xfId="21101"/>
    <cellStyle name="Обычный 2 2 5 3 12 10" xfId="21102"/>
    <cellStyle name="Обычный 2 2 5 3 12 11" xfId="21103"/>
    <cellStyle name="Обычный 2 2 5 3 12 12" xfId="21104"/>
    <cellStyle name="Обычный 2 2 5 3 12 13" xfId="21105"/>
    <cellStyle name="Обычный 2 2 5 3 12 14" xfId="21106"/>
    <cellStyle name="Обычный 2 2 5 3 12 15" xfId="55257"/>
    <cellStyle name="Обычный 2 2 5 3 12 2" xfId="21107"/>
    <cellStyle name="Обычный 2 2 5 3 12 2 2" xfId="21108"/>
    <cellStyle name="Обычный 2 2 5 3 12 2 2 2" xfId="55258"/>
    <cellStyle name="Обычный 2 2 5 3 12 2 3" xfId="21109"/>
    <cellStyle name="Обычный 2 2 5 3 12 2 3 2" xfId="55259"/>
    <cellStyle name="Обычный 2 2 5 3 12 2 4" xfId="21110"/>
    <cellStyle name="Обычный 2 2 5 3 12 2 4 2" xfId="55260"/>
    <cellStyle name="Обычный 2 2 5 3 12 2 5" xfId="21111"/>
    <cellStyle name="Обычный 2 2 5 3 12 2 5 2" xfId="55261"/>
    <cellStyle name="Обычный 2 2 5 3 12 2 6" xfId="21112"/>
    <cellStyle name="Обычный 2 2 5 3 12 2 6 2" xfId="55262"/>
    <cellStyle name="Обычный 2 2 5 3 12 2 7" xfId="21113"/>
    <cellStyle name="Обычный 2 2 5 3 12 2 8" xfId="55263"/>
    <cellStyle name="Обычный 2 2 5 3 12 3" xfId="21114"/>
    <cellStyle name="Обычный 2 2 5 3 12 3 2" xfId="21115"/>
    <cellStyle name="Обычный 2 2 5 3 12 3 2 2" xfId="55264"/>
    <cellStyle name="Обычный 2 2 5 3 12 3 3" xfId="55265"/>
    <cellStyle name="Обычный 2 2 5 3 12 4" xfId="21116"/>
    <cellStyle name="Обычный 2 2 5 3 12 4 2" xfId="55266"/>
    <cellStyle name="Обычный 2 2 5 3 12 5" xfId="21117"/>
    <cellStyle name="Обычный 2 2 5 3 12 5 2" xfId="55267"/>
    <cellStyle name="Обычный 2 2 5 3 12 6" xfId="21118"/>
    <cellStyle name="Обычный 2 2 5 3 12 6 2" xfId="55268"/>
    <cellStyle name="Обычный 2 2 5 3 12 7" xfId="21119"/>
    <cellStyle name="Обычный 2 2 5 3 12 7 2" xfId="55269"/>
    <cellStyle name="Обычный 2 2 5 3 12 8" xfId="21120"/>
    <cellStyle name="Обычный 2 2 5 3 12 9" xfId="21121"/>
    <cellStyle name="Обычный 2 2 5 3 13" xfId="21122"/>
    <cellStyle name="Обычный 2 2 5 3 13 2" xfId="21123"/>
    <cellStyle name="Обычный 2 2 5 3 13 2 2" xfId="55270"/>
    <cellStyle name="Обычный 2 2 5 3 13 3" xfId="21124"/>
    <cellStyle name="Обычный 2 2 5 3 13 3 2" xfId="55271"/>
    <cellStyle name="Обычный 2 2 5 3 13 4" xfId="21125"/>
    <cellStyle name="Обычный 2 2 5 3 13 4 2" xfId="55272"/>
    <cellStyle name="Обычный 2 2 5 3 13 5" xfId="21126"/>
    <cellStyle name="Обычный 2 2 5 3 13 5 2" xfId="55273"/>
    <cellStyle name="Обычный 2 2 5 3 13 6" xfId="21127"/>
    <cellStyle name="Обычный 2 2 5 3 13 6 2" xfId="55274"/>
    <cellStyle name="Обычный 2 2 5 3 13 7" xfId="21128"/>
    <cellStyle name="Обычный 2 2 5 3 13 8" xfId="55275"/>
    <cellStyle name="Обычный 2 2 5 3 14" xfId="21129"/>
    <cellStyle name="Обычный 2 2 5 3 14 2" xfId="21130"/>
    <cellStyle name="Обычный 2 2 5 3 14 2 2" xfId="55276"/>
    <cellStyle name="Обычный 2 2 5 3 14 3" xfId="21131"/>
    <cellStyle name="Обычный 2 2 5 3 14 3 2" xfId="55277"/>
    <cellStyle name="Обычный 2 2 5 3 14 4" xfId="21132"/>
    <cellStyle name="Обычный 2 2 5 3 14 4 2" xfId="55278"/>
    <cellStyle name="Обычный 2 2 5 3 14 5" xfId="21133"/>
    <cellStyle name="Обычный 2 2 5 3 14 5 2" xfId="55279"/>
    <cellStyle name="Обычный 2 2 5 3 14 6" xfId="21134"/>
    <cellStyle name="Обычный 2 2 5 3 14 6 2" xfId="55280"/>
    <cellStyle name="Обычный 2 2 5 3 14 7" xfId="55281"/>
    <cellStyle name="Обычный 2 2 5 3 14 8" xfId="55282"/>
    <cellStyle name="Обычный 2 2 5 3 14 9" xfId="55283"/>
    <cellStyle name="Обычный 2 2 5 3 15" xfId="21135"/>
    <cellStyle name="Обычный 2 2 5 3 15 2" xfId="21136"/>
    <cellStyle name="Обычный 2 2 5 3 15 2 2" xfId="55284"/>
    <cellStyle name="Обычный 2 2 5 3 15 3" xfId="21137"/>
    <cellStyle name="Обычный 2 2 5 3 15 3 2" xfId="55285"/>
    <cellStyle name="Обычный 2 2 5 3 15 4" xfId="55286"/>
    <cellStyle name="Обычный 2 2 5 3 16" xfId="21138"/>
    <cellStyle name="Обычный 2 2 5 3 16 2" xfId="21139"/>
    <cellStyle name="Обычный 2 2 5 3 16 2 2" xfId="55287"/>
    <cellStyle name="Обычный 2 2 5 3 16 3" xfId="55288"/>
    <cellStyle name="Обычный 2 2 5 3 17" xfId="21140"/>
    <cellStyle name="Обычный 2 2 5 3 17 2" xfId="55289"/>
    <cellStyle name="Обычный 2 2 5 3 18" xfId="21141"/>
    <cellStyle name="Обычный 2 2 5 3 18 2" xfId="55290"/>
    <cellStyle name="Обычный 2 2 5 3 19" xfId="21142"/>
    <cellStyle name="Обычный 2 2 5 3 19 2" xfId="55291"/>
    <cellStyle name="Обычный 2 2 5 3 2" xfId="21143"/>
    <cellStyle name="Обычный 2 2 5 3 2 10" xfId="21144"/>
    <cellStyle name="Обычный 2 2 5 3 2 10 2" xfId="55292"/>
    <cellStyle name="Обычный 2 2 5 3 2 11" xfId="21145"/>
    <cellStyle name="Обычный 2 2 5 3 2 11 2" xfId="55293"/>
    <cellStyle name="Обычный 2 2 5 3 2 12" xfId="21146"/>
    <cellStyle name="Обычный 2 2 5 3 2 13" xfId="21147"/>
    <cellStyle name="Обычный 2 2 5 3 2 14" xfId="21148"/>
    <cellStyle name="Обычный 2 2 5 3 2 15" xfId="21149"/>
    <cellStyle name="Обычный 2 2 5 3 2 16" xfId="21150"/>
    <cellStyle name="Обычный 2 2 5 3 2 17" xfId="21151"/>
    <cellStyle name="Обычный 2 2 5 3 2 18" xfId="21152"/>
    <cellStyle name="Обычный 2 2 5 3 2 19" xfId="21153"/>
    <cellStyle name="Обычный 2 2 5 3 2 2" xfId="21154"/>
    <cellStyle name="Обычный 2 2 5 3 2 2 10" xfId="21155"/>
    <cellStyle name="Обычный 2 2 5 3 2 2 11" xfId="21156"/>
    <cellStyle name="Обычный 2 2 5 3 2 2 12" xfId="21157"/>
    <cellStyle name="Обычный 2 2 5 3 2 2 13" xfId="21158"/>
    <cellStyle name="Обычный 2 2 5 3 2 2 14" xfId="21159"/>
    <cellStyle name="Обычный 2 2 5 3 2 2 15" xfId="21160"/>
    <cellStyle name="Обычный 2 2 5 3 2 2 16" xfId="55294"/>
    <cellStyle name="Обычный 2 2 5 3 2 2 2" xfId="21161"/>
    <cellStyle name="Обычный 2 2 5 3 2 2 2 2" xfId="21162"/>
    <cellStyle name="Обычный 2 2 5 3 2 2 2 2 2" xfId="55295"/>
    <cellStyle name="Обычный 2 2 5 3 2 2 2 3" xfId="21163"/>
    <cellStyle name="Обычный 2 2 5 3 2 2 2 3 2" xfId="55296"/>
    <cellStyle name="Обычный 2 2 5 3 2 2 2 4" xfId="21164"/>
    <cellStyle name="Обычный 2 2 5 3 2 2 2 4 2" xfId="55297"/>
    <cellStyle name="Обычный 2 2 5 3 2 2 2 5" xfId="21165"/>
    <cellStyle name="Обычный 2 2 5 3 2 2 2 5 2" xfId="55298"/>
    <cellStyle name="Обычный 2 2 5 3 2 2 2 6" xfId="21166"/>
    <cellStyle name="Обычный 2 2 5 3 2 2 2 6 2" xfId="55299"/>
    <cellStyle name="Обычный 2 2 5 3 2 2 2 7" xfId="21167"/>
    <cellStyle name="Обычный 2 2 5 3 2 2 2 8" xfId="55300"/>
    <cellStyle name="Обычный 2 2 5 3 2 2 3" xfId="21168"/>
    <cellStyle name="Обычный 2 2 5 3 2 2 3 2" xfId="21169"/>
    <cellStyle name="Обычный 2 2 5 3 2 2 3 2 2" xfId="55301"/>
    <cellStyle name="Обычный 2 2 5 3 2 2 3 3" xfId="55302"/>
    <cellStyle name="Обычный 2 2 5 3 2 2 4" xfId="21170"/>
    <cellStyle name="Обычный 2 2 5 3 2 2 4 2" xfId="55303"/>
    <cellStyle name="Обычный 2 2 5 3 2 2 5" xfId="21171"/>
    <cellStyle name="Обычный 2 2 5 3 2 2 5 2" xfId="55304"/>
    <cellStyle name="Обычный 2 2 5 3 2 2 6" xfId="21172"/>
    <cellStyle name="Обычный 2 2 5 3 2 2 6 2" xfId="55305"/>
    <cellStyle name="Обычный 2 2 5 3 2 2 7" xfId="21173"/>
    <cellStyle name="Обычный 2 2 5 3 2 2 7 2" xfId="55306"/>
    <cellStyle name="Обычный 2 2 5 3 2 2 8" xfId="21174"/>
    <cellStyle name="Обычный 2 2 5 3 2 2 9" xfId="21175"/>
    <cellStyle name="Обычный 2 2 5 3 2 20" xfId="55307"/>
    <cellStyle name="Обычный 2 2 5 3 2 3" xfId="21176"/>
    <cellStyle name="Обычный 2 2 5 3 2 3 10" xfId="21177"/>
    <cellStyle name="Обычный 2 2 5 3 2 3 11" xfId="21178"/>
    <cellStyle name="Обычный 2 2 5 3 2 3 12" xfId="21179"/>
    <cellStyle name="Обычный 2 2 5 3 2 3 13" xfId="21180"/>
    <cellStyle name="Обычный 2 2 5 3 2 3 14" xfId="21181"/>
    <cellStyle name="Обычный 2 2 5 3 2 3 15" xfId="55308"/>
    <cellStyle name="Обычный 2 2 5 3 2 3 2" xfId="21182"/>
    <cellStyle name="Обычный 2 2 5 3 2 3 2 2" xfId="21183"/>
    <cellStyle name="Обычный 2 2 5 3 2 3 2 2 2" xfId="55309"/>
    <cellStyle name="Обычный 2 2 5 3 2 3 2 3" xfId="21184"/>
    <cellStyle name="Обычный 2 2 5 3 2 3 2 3 2" xfId="55310"/>
    <cellStyle name="Обычный 2 2 5 3 2 3 2 4" xfId="21185"/>
    <cellStyle name="Обычный 2 2 5 3 2 3 2 4 2" xfId="55311"/>
    <cellStyle name="Обычный 2 2 5 3 2 3 2 5" xfId="21186"/>
    <cellStyle name="Обычный 2 2 5 3 2 3 2 5 2" xfId="55312"/>
    <cellStyle name="Обычный 2 2 5 3 2 3 2 6" xfId="21187"/>
    <cellStyle name="Обычный 2 2 5 3 2 3 2 6 2" xfId="55313"/>
    <cellStyle name="Обычный 2 2 5 3 2 3 2 7" xfId="21188"/>
    <cellStyle name="Обычный 2 2 5 3 2 3 2 8" xfId="55314"/>
    <cellStyle name="Обычный 2 2 5 3 2 3 3" xfId="21189"/>
    <cellStyle name="Обычный 2 2 5 3 2 3 3 2" xfId="21190"/>
    <cellStyle name="Обычный 2 2 5 3 2 3 3 2 2" xfId="55315"/>
    <cellStyle name="Обычный 2 2 5 3 2 3 3 3" xfId="55316"/>
    <cellStyle name="Обычный 2 2 5 3 2 3 4" xfId="21191"/>
    <cellStyle name="Обычный 2 2 5 3 2 3 4 2" xfId="55317"/>
    <cellStyle name="Обычный 2 2 5 3 2 3 5" xfId="21192"/>
    <cellStyle name="Обычный 2 2 5 3 2 3 5 2" xfId="55318"/>
    <cellStyle name="Обычный 2 2 5 3 2 3 6" xfId="21193"/>
    <cellStyle name="Обычный 2 2 5 3 2 3 6 2" xfId="55319"/>
    <cellStyle name="Обычный 2 2 5 3 2 3 7" xfId="21194"/>
    <cellStyle name="Обычный 2 2 5 3 2 3 7 2" xfId="55320"/>
    <cellStyle name="Обычный 2 2 5 3 2 3 8" xfId="21195"/>
    <cellStyle name="Обычный 2 2 5 3 2 3 9" xfId="21196"/>
    <cellStyle name="Обычный 2 2 5 3 2 4" xfId="21197"/>
    <cellStyle name="Обычный 2 2 5 3 2 4 10" xfId="21198"/>
    <cellStyle name="Обычный 2 2 5 3 2 4 11" xfId="21199"/>
    <cellStyle name="Обычный 2 2 5 3 2 4 12" xfId="21200"/>
    <cellStyle name="Обычный 2 2 5 3 2 4 13" xfId="21201"/>
    <cellStyle name="Обычный 2 2 5 3 2 4 14" xfId="21202"/>
    <cellStyle name="Обычный 2 2 5 3 2 4 15" xfId="55321"/>
    <cellStyle name="Обычный 2 2 5 3 2 4 2" xfId="21203"/>
    <cellStyle name="Обычный 2 2 5 3 2 4 2 2" xfId="21204"/>
    <cellStyle name="Обычный 2 2 5 3 2 4 2 2 2" xfId="55322"/>
    <cellStyle name="Обычный 2 2 5 3 2 4 2 3" xfId="21205"/>
    <cellStyle name="Обычный 2 2 5 3 2 4 2 3 2" xfId="55323"/>
    <cellStyle name="Обычный 2 2 5 3 2 4 2 4" xfId="21206"/>
    <cellStyle name="Обычный 2 2 5 3 2 4 2 4 2" xfId="55324"/>
    <cellStyle name="Обычный 2 2 5 3 2 4 2 5" xfId="21207"/>
    <cellStyle name="Обычный 2 2 5 3 2 4 2 5 2" xfId="55325"/>
    <cellStyle name="Обычный 2 2 5 3 2 4 2 6" xfId="21208"/>
    <cellStyle name="Обычный 2 2 5 3 2 4 2 6 2" xfId="55326"/>
    <cellStyle name="Обычный 2 2 5 3 2 4 2 7" xfId="21209"/>
    <cellStyle name="Обычный 2 2 5 3 2 4 2 8" xfId="55327"/>
    <cellStyle name="Обычный 2 2 5 3 2 4 3" xfId="21210"/>
    <cellStyle name="Обычный 2 2 5 3 2 4 3 2" xfId="21211"/>
    <cellStyle name="Обычный 2 2 5 3 2 4 3 2 2" xfId="55328"/>
    <cellStyle name="Обычный 2 2 5 3 2 4 3 3" xfId="55329"/>
    <cellStyle name="Обычный 2 2 5 3 2 4 4" xfId="21212"/>
    <cellStyle name="Обычный 2 2 5 3 2 4 4 2" xfId="55330"/>
    <cellStyle name="Обычный 2 2 5 3 2 4 5" xfId="21213"/>
    <cellStyle name="Обычный 2 2 5 3 2 4 5 2" xfId="55331"/>
    <cellStyle name="Обычный 2 2 5 3 2 4 6" xfId="21214"/>
    <cellStyle name="Обычный 2 2 5 3 2 4 6 2" xfId="55332"/>
    <cellStyle name="Обычный 2 2 5 3 2 4 7" xfId="21215"/>
    <cellStyle name="Обычный 2 2 5 3 2 4 7 2" xfId="55333"/>
    <cellStyle name="Обычный 2 2 5 3 2 4 8" xfId="21216"/>
    <cellStyle name="Обычный 2 2 5 3 2 4 9" xfId="21217"/>
    <cellStyle name="Обычный 2 2 5 3 2 5" xfId="21218"/>
    <cellStyle name="Обычный 2 2 5 3 2 5 10" xfId="21219"/>
    <cellStyle name="Обычный 2 2 5 3 2 5 11" xfId="21220"/>
    <cellStyle name="Обычный 2 2 5 3 2 5 12" xfId="21221"/>
    <cellStyle name="Обычный 2 2 5 3 2 5 13" xfId="21222"/>
    <cellStyle name="Обычный 2 2 5 3 2 5 14" xfId="21223"/>
    <cellStyle name="Обычный 2 2 5 3 2 5 15" xfId="55334"/>
    <cellStyle name="Обычный 2 2 5 3 2 5 2" xfId="21224"/>
    <cellStyle name="Обычный 2 2 5 3 2 5 2 2" xfId="21225"/>
    <cellStyle name="Обычный 2 2 5 3 2 5 2 2 2" xfId="55335"/>
    <cellStyle name="Обычный 2 2 5 3 2 5 2 3" xfId="21226"/>
    <cellStyle name="Обычный 2 2 5 3 2 5 2 3 2" xfId="55336"/>
    <cellStyle name="Обычный 2 2 5 3 2 5 2 4" xfId="21227"/>
    <cellStyle name="Обычный 2 2 5 3 2 5 2 4 2" xfId="55337"/>
    <cellStyle name="Обычный 2 2 5 3 2 5 2 5" xfId="21228"/>
    <cellStyle name="Обычный 2 2 5 3 2 5 2 5 2" xfId="55338"/>
    <cellStyle name="Обычный 2 2 5 3 2 5 2 6" xfId="21229"/>
    <cellStyle name="Обычный 2 2 5 3 2 5 2 6 2" xfId="55339"/>
    <cellStyle name="Обычный 2 2 5 3 2 5 2 7" xfId="21230"/>
    <cellStyle name="Обычный 2 2 5 3 2 5 2 8" xfId="55340"/>
    <cellStyle name="Обычный 2 2 5 3 2 5 3" xfId="21231"/>
    <cellStyle name="Обычный 2 2 5 3 2 5 3 2" xfId="21232"/>
    <cellStyle name="Обычный 2 2 5 3 2 5 3 2 2" xfId="55341"/>
    <cellStyle name="Обычный 2 2 5 3 2 5 3 3" xfId="55342"/>
    <cellStyle name="Обычный 2 2 5 3 2 5 4" xfId="21233"/>
    <cellStyle name="Обычный 2 2 5 3 2 5 4 2" xfId="55343"/>
    <cellStyle name="Обычный 2 2 5 3 2 5 5" xfId="21234"/>
    <cellStyle name="Обычный 2 2 5 3 2 5 5 2" xfId="55344"/>
    <cellStyle name="Обычный 2 2 5 3 2 5 6" xfId="21235"/>
    <cellStyle name="Обычный 2 2 5 3 2 5 6 2" xfId="55345"/>
    <cellStyle name="Обычный 2 2 5 3 2 5 7" xfId="21236"/>
    <cellStyle name="Обычный 2 2 5 3 2 5 7 2" xfId="55346"/>
    <cellStyle name="Обычный 2 2 5 3 2 5 8" xfId="21237"/>
    <cellStyle name="Обычный 2 2 5 3 2 5 9" xfId="21238"/>
    <cellStyle name="Обычный 2 2 5 3 2 6" xfId="21239"/>
    <cellStyle name="Обычный 2 2 5 3 2 6 2" xfId="21240"/>
    <cellStyle name="Обычный 2 2 5 3 2 6 2 2" xfId="55347"/>
    <cellStyle name="Обычный 2 2 5 3 2 6 3" xfId="21241"/>
    <cellStyle name="Обычный 2 2 5 3 2 6 3 2" xfId="55348"/>
    <cellStyle name="Обычный 2 2 5 3 2 6 4" xfId="21242"/>
    <cellStyle name="Обычный 2 2 5 3 2 6 4 2" xfId="55349"/>
    <cellStyle name="Обычный 2 2 5 3 2 6 5" xfId="21243"/>
    <cellStyle name="Обычный 2 2 5 3 2 6 5 2" xfId="55350"/>
    <cellStyle name="Обычный 2 2 5 3 2 6 6" xfId="21244"/>
    <cellStyle name="Обычный 2 2 5 3 2 6 6 2" xfId="55351"/>
    <cellStyle name="Обычный 2 2 5 3 2 6 7" xfId="21245"/>
    <cellStyle name="Обычный 2 2 5 3 2 6 8" xfId="55352"/>
    <cellStyle name="Обычный 2 2 5 3 2 7" xfId="21246"/>
    <cellStyle name="Обычный 2 2 5 3 2 7 2" xfId="21247"/>
    <cellStyle name="Обычный 2 2 5 3 2 7 2 2" xfId="55353"/>
    <cellStyle name="Обычный 2 2 5 3 2 7 3" xfId="55354"/>
    <cellStyle name="Обычный 2 2 5 3 2 8" xfId="21248"/>
    <cellStyle name="Обычный 2 2 5 3 2 8 2" xfId="55355"/>
    <cellStyle name="Обычный 2 2 5 3 2 9" xfId="21249"/>
    <cellStyle name="Обычный 2 2 5 3 2 9 2" xfId="55356"/>
    <cellStyle name="Обычный 2 2 5 3 20" xfId="21250"/>
    <cellStyle name="Обычный 2 2 5 3 21" xfId="21251"/>
    <cellStyle name="Обычный 2 2 5 3 22" xfId="21252"/>
    <cellStyle name="Обычный 2 2 5 3 23" xfId="21253"/>
    <cellStyle name="Обычный 2 2 5 3 24" xfId="21254"/>
    <cellStyle name="Обычный 2 2 5 3 25" xfId="21255"/>
    <cellStyle name="Обычный 2 2 5 3 26" xfId="21256"/>
    <cellStyle name="Обычный 2 2 5 3 27" xfId="55357"/>
    <cellStyle name="Обычный 2 2 5 3 3" xfId="21257"/>
    <cellStyle name="Обычный 2 2 5 3 3 10" xfId="21258"/>
    <cellStyle name="Обычный 2 2 5 3 3 10 2" xfId="55358"/>
    <cellStyle name="Обычный 2 2 5 3 3 11" xfId="21259"/>
    <cellStyle name="Обычный 2 2 5 3 3 11 2" xfId="55359"/>
    <cellStyle name="Обычный 2 2 5 3 3 12" xfId="21260"/>
    <cellStyle name="Обычный 2 2 5 3 3 13" xfId="21261"/>
    <cellStyle name="Обычный 2 2 5 3 3 14" xfId="21262"/>
    <cellStyle name="Обычный 2 2 5 3 3 15" xfId="21263"/>
    <cellStyle name="Обычный 2 2 5 3 3 16" xfId="21264"/>
    <cellStyle name="Обычный 2 2 5 3 3 17" xfId="21265"/>
    <cellStyle name="Обычный 2 2 5 3 3 18" xfId="21266"/>
    <cellStyle name="Обычный 2 2 5 3 3 19" xfId="21267"/>
    <cellStyle name="Обычный 2 2 5 3 3 2" xfId="21268"/>
    <cellStyle name="Обычный 2 2 5 3 3 2 10" xfId="21269"/>
    <cellStyle name="Обычный 2 2 5 3 3 2 11" xfId="21270"/>
    <cellStyle name="Обычный 2 2 5 3 3 2 12" xfId="21271"/>
    <cellStyle name="Обычный 2 2 5 3 3 2 13" xfId="21272"/>
    <cellStyle name="Обычный 2 2 5 3 3 2 14" xfId="21273"/>
    <cellStyle name="Обычный 2 2 5 3 3 2 15" xfId="21274"/>
    <cellStyle name="Обычный 2 2 5 3 3 2 16" xfId="55360"/>
    <cellStyle name="Обычный 2 2 5 3 3 2 2" xfId="21275"/>
    <cellStyle name="Обычный 2 2 5 3 3 2 2 2" xfId="21276"/>
    <cellStyle name="Обычный 2 2 5 3 3 2 2 2 2" xfId="55361"/>
    <cellStyle name="Обычный 2 2 5 3 3 2 2 3" xfId="21277"/>
    <cellStyle name="Обычный 2 2 5 3 3 2 2 3 2" xfId="55362"/>
    <cellStyle name="Обычный 2 2 5 3 3 2 2 4" xfId="21278"/>
    <cellStyle name="Обычный 2 2 5 3 3 2 2 4 2" xfId="55363"/>
    <cellStyle name="Обычный 2 2 5 3 3 2 2 5" xfId="21279"/>
    <cellStyle name="Обычный 2 2 5 3 3 2 2 5 2" xfId="55364"/>
    <cellStyle name="Обычный 2 2 5 3 3 2 2 6" xfId="21280"/>
    <cellStyle name="Обычный 2 2 5 3 3 2 2 6 2" xfId="55365"/>
    <cellStyle name="Обычный 2 2 5 3 3 2 2 7" xfId="21281"/>
    <cellStyle name="Обычный 2 2 5 3 3 2 2 8" xfId="55366"/>
    <cellStyle name="Обычный 2 2 5 3 3 2 3" xfId="21282"/>
    <cellStyle name="Обычный 2 2 5 3 3 2 3 2" xfId="21283"/>
    <cellStyle name="Обычный 2 2 5 3 3 2 3 2 2" xfId="55367"/>
    <cellStyle name="Обычный 2 2 5 3 3 2 3 3" xfId="55368"/>
    <cellStyle name="Обычный 2 2 5 3 3 2 4" xfId="21284"/>
    <cellStyle name="Обычный 2 2 5 3 3 2 4 2" xfId="55369"/>
    <cellStyle name="Обычный 2 2 5 3 3 2 5" xfId="21285"/>
    <cellStyle name="Обычный 2 2 5 3 3 2 5 2" xfId="55370"/>
    <cellStyle name="Обычный 2 2 5 3 3 2 6" xfId="21286"/>
    <cellStyle name="Обычный 2 2 5 3 3 2 6 2" xfId="55371"/>
    <cellStyle name="Обычный 2 2 5 3 3 2 7" xfId="21287"/>
    <cellStyle name="Обычный 2 2 5 3 3 2 7 2" xfId="55372"/>
    <cellStyle name="Обычный 2 2 5 3 3 2 8" xfId="21288"/>
    <cellStyle name="Обычный 2 2 5 3 3 2 9" xfId="21289"/>
    <cellStyle name="Обычный 2 2 5 3 3 20" xfId="55373"/>
    <cellStyle name="Обычный 2 2 5 3 3 3" xfId="21290"/>
    <cellStyle name="Обычный 2 2 5 3 3 3 10" xfId="21291"/>
    <cellStyle name="Обычный 2 2 5 3 3 3 11" xfId="21292"/>
    <cellStyle name="Обычный 2 2 5 3 3 3 12" xfId="21293"/>
    <cellStyle name="Обычный 2 2 5 3 3 3 13" xfId="21294"/>
    <cellStyle name="Обычный 2 2 5 3 3 3 14" xfId="21295"/>
    <cellStyle name="Обычный 2 2 5 3 3 3 15" xfId="55374"/>
    <cellStyle name="Обычный 2 2 5 3 3 3 2" xfId="21296"/>
    <cellStyle name="Обычный 2 2 5 3 3 3 2 2" xfId="21297"/>
    <cellStyle name="Обычный 2 2 5 3 3 3 2 2 2" xfId="55375"/>
    <cellStyle name="Обычный 2 2 5 3 3 3 2 3" xfId="21298"/>
    <cellStyle name="Обычный 2 2 5 3 3 3 2 3 2" xfId="55376"/>
    <cellStyle name="Обычный 2 2 5 3 3 3 2 4" xfId="21299"/>
    <cellStyle name="Обычный 2 2 5 3 3 3 2 4 2" xfId="55377"/>
    <cellStyle name="Обычный 2 2 5 3 3 3 2 5" xfId="21300"/>
    <cellStyle name="Обычный 2 2 5 3 3 3 2 5 2" xfId="55378"/>
    <cellStyle name="Обычный 2 2 5 3 3 3 2 6" xfId="21301"/>
    <cellStyle name="Обычный 2 2 5 3 3 3 2 6 2" xfId="55379"/>
    <cellStyle name="Обычный 2 2 5 3 3 3 2 7" xfId="21302"/>
    <cellStyle name="Обычный 2 2 5 3 3 3 2 8" xfId="55380"/>
    <cellStyle name="Обычный 2 2 5 3 3 3 3" xfId="21303"/>
    <cellStyle name="Обычный 2 2 5 3 3 3 3 2" xfId="21304"/>
    <cellStyle name="Обычный 2 2 5 3 3 3 3 2 2" xfId="55381"/>
    <cellStyle name="Обычный 2 2 5 3 3 3 3 3" xfId="55382"/>
    <cellStyle name="Обычный 2 2 5 3 3 3 4" xfId="21305"/>
    <cellStyle name="Обычный 2 2 5 3 3 3 4 2" xfId="55383"/>
    <cellStyle name="Обычный 2 2 5 3 3 3 5" xfId="21306"/>
    <cellStyle name="Обычный 2 2 5 3 3 3 5 2" xfId="55384"/>
    <cellStyle name="Обычный 2 2 5 3 3 3 6" xfId="21307"/>
    <cellStyle name="Обычный 2 2 5 3 3 3 6 2" xfId="55385"/>
    <cellStyle name="Обычный 2 2 5 3 3 3 7" xfId="21308"/>
    <cellStyle name="Обычный 2 2 5 3 3 3 7 2" xfId="55386"/>
    <cellStyle name="Обычный 2 2 5 3 3 3 8" xfId="21309"/>
    <cellStyle name="Обычный 2 2 5 3 3 3 9" xfId="21310"/>
    <cellStyle name="Обычный 2 2 5 3 3 4" xfId="21311"/>
    <cellStyle name="Обычный 2 2 5 3 3 4 10" xfId="21312"/>
    <cellStyle name="Обычный 2 2 5 3 3 4 11" xfId="21313"/>
    <cellStyle name="Обычный 2 2 5 3 3 4 12" xfId="21314"/>
    <cellStyle name="Обычный 2 2 5 3 3 4 13" xfId="21315"/>
    <cellStyle name="Обычный 2 2 5 3 3 4 14" xfId="21316"/>
    <cellStyle name="Обычный 2 2 5 3 3 4 15" xfId="55387"/>
    <cellStyle name="Обычный 2 2 5 3 3 4 2" xfId="21317"/>
    <cellStyle name="Обычный 2 2 5 3 3 4 2 2" xfId="21318"/>
    <cellStyle name="Обычный 2 2 5 3 3 4 2 2 2" xfId="55388"/>
    <cellStyle name="Обычный 2 2 5 3 3 4 2 3" xfId="21319"/>
    <cellStyle name="Обычный 2 2 5 3 3 4 2 3 2" xfId="55389"/>
    <cellStyle name="Обычный 2 2 5 3 3 4 2 4" xfId="21320"/>
    <cellStyle name="Обычный 2 2 5 3 3 4 2 4 2" xfId="55390"/>
    <cellStyle name="Обычный 2 2 5 3 3 4 2 5" xfId="21321"/>
    <cellStyle name="Обычный 2 2 5 3 3 4 2 5 2" xfId="55391"/>
    <cellStyle name="Обычный 2 2 5 3 3 4 2 6" xfId="21322"/>
    <cellStyle name="Обычный 2 2 5 3 3 4 2 6 2" xfId="55392"/>
    <cellStyle name="Обычный 2 2 5 3 3 4 2 7" xfId="21323"/>
    <cellStyle name="Обычный 2 2 5 3 3 4 2 8" xfId="55393"/>
    <cellStyle name="Обычный 2 2 5 3 3 4 3" xfId="21324"/>
    <cellStyle name="Обычный 2 2 5 3 3 4 3 2" xfId="21325"/>
    <cellStyle name="Обычный 2 2 5 3 3 4 3 2 2" xfId="55394"/>
    <cellStyle name="Обычный 2 2 5 3 3 4 3 3" xfId="55395"/>
    <cellStyle name="Обычный 2 2 5 3 3 4 4" xfId="21326"/>
    <cellStyle name="Обычный 2 2 5 3 3 4 4 2" xfId="55396"/>
    <cellStyle name="Обычный 2 2 5 3 3 4 5" xfId="21327"/>
    <cellStyle name="Обычный 2 2 5 3 3 4 5 2" xfId="55397"/>
    <cellStyle name="Обычный 2 2 5 3 3 4 6" xfId="21328"/>
    <cellStyle name="Обычный 2 2 5 3 3 4 6 2" xfId="55398"/>
    <cellStyle name="Обычный 2 2 5 3 3 4 7" xfId="21329"/>
    <cellStyle name="Обычный 2 2 5 3 3 4 7 2" xfId="55399"/>
    <cellStyle name="Обычный 2 2 5 3 3 4 8" xfId="21330"/>
    <cellStyle name="Обычный 2 2 5 3 3 4 9" xfId="21331"/>
    <cellStyle name="Обычный 2 2 5 3 3 5" xfId="21332"/>
    <cellStyle name="Обычный 2 2 5 3 3 5 10" xfId="21333"/>
    <cellStyle name="Обычный 2 2 5 3 3 5 11" xfId="21334"/>
    <cellStyle name="Обычный 2 2 5 3 3 5 12" xfId="21335"/>
    <cellStyle name="Обычный 2 2 5 3 3 5 13" xfId="21336"/>
    <cellStyle name="Обычный 2 2 5 3 3 5 14" xfId="21337"/>
    <cellStyle name="Обычный 2 2 5 3 3 5 15" xfId="55400"/>
    <cellStyle name="Обычный 2 2 5 3 3 5 2" xfId="21338"/>
    <cellStyle name="Обычный 2 2 5 3 3 5 2 2" xfId="21339"/>
    <cellStyle name="Обычный 2 2 5 3 3 5 2 2 2" xfId="55401"/>
    <cellStyle name="Обычный 2 2 5 3 3 5 2 3" xfId="21340"/>
    <cellStyle name="Обычный 2 2 5 3 3 5 2 3 2" xfId="55402"/>
    <cellStyle name="Обычный 2 2 5 3 3 5 2 4" xfId="21341"/>
    <cellStyle name="Обычный 2 2 5 3 3 5 2 4 2" xfId="55403"/>
    <cellStyle name="Обычный 2 2 5 3 3 5 2 5" xfId="21342"/>
    <cellStyle name="Обычный 2 2 5 3 3 5 2 5 2" xfId="55404"/>
    <cellStyle name="Обычный 2 2 5 3 3 5 2 6" xfId="21343"/>
    <cellStyle name="Обычный 2 2 5 3 3 5 2 6 2" xfId="55405"/>
    <cellStyle name="Обычный 2 2 5 3 3 5 2 7" xfId="21344"/>
    <cellStyle name="Обычный 2 2 5 3 3 5 2 8" xfId="55406"/>
    <cellStyle name="Обычный 2 2 5 3 3 5 3" xfId="21345"/>
    <cellStyle name="Обычный 2 2 5 3 3 5 3 2" xfId="21346"/>
    <cellStyle name="Обычный 2 2 5 3 3 5 3 2 2" xfId="55407"/>
    <cellStyle name="Обычный 2 2 5 3 3 5 3 3" xfId="55408"/>
    <cellStyle name="Обычный 2 2 5 3 3 5 4" xfId="21347"/>
    <cellStyle name="Обычный 2 2 5 3 3 5 4 2" xfId="55409"/>
    <cellStyle name="Обычный 2 2 5 3 3 5 5" xfId="21348"/>
    <cellStyle name="Обычный 2 2 5 3 3 5 5 2" xfId="55410"/>
    <cellStyle name="Обычный 2 2 5 3 3 5 6" xfId="21349"/>
    <cellStyle name="Обычный 2 2 5 3 3 5 6 2" xfId="55411"/>
    <cellStyle name="Обычный 2 2 5 3 3 5 7" xfId="21350"/>
    <cellStyle name="Обычный 2 2 5 3 3 5 7 2" xfId="55412"/>
    <cellStyle name="Обычный 2 2 5 3 3 5 8" xfId="21351"/>
    <cellStyle name="Обычный 2 2 5 3 3 5 9" xfId="21352"/>
    <cellStyle name="Обычный 2 2 5 3 3 6" xfId="21353"/>
    <cellStyle name="Обычный 2 2 5 3 3 6 2" xfId="21354"/>
    <cellStyle name="Обычный 2 2 5 3 3 6 2 2" xfId="55413"/>
    <cellStyle name="Обычный 2 2 5 3 3 6 3" xfId="21355"/>
    <cellStyle name="Обычный 2 2 5 3 3 6 3 2" xfId="55414"/>
    <cellStyle name="Обычный 2 2 5 3 3 6 4" xfId="21356"/>
    <cellStyle name="Обычный 2 2 5 3 3 6 4 2" xfId="55415"/>
    <cellStyle name="Обычный 2 2 5 3 3 6 5" xfId="21357"/>
    <cellStyle name="Обычный 2 2 5 3 3 6 5 2" xfId="55416"/>
    <cellStyle name="Обычный 2 2 5 3 3 6 6" xfId="21358"/>
    <cellStyle name="Обычный 2 2 5 3 3 6 6 2" xfId="55417"/>
    <cellStyle name="Обычный 2 2 5 3 3 6 7" xfId="21359"/>
    <cellStyle name="Обычный 2 2 5 3 3 6 8" xfId="55418"/>
    <cellStyle name="Обычный 2 2 5 3 3 7" xfId="21360"/>
    <cellStyle name="Обычный 2 2 5 3 3 7 2" xfId="21361"/>
    <cellStyle name="Обычный 2 2 5 3 3 7 2 2" xfId="55419"/>
    <cellStyle name="Обычный 2 2 5 3 3 7 3" xfId="55420"/>
    <cellStyle name="Обычный 2 2 5 3 3 8" xfId="21362"/>
    <cellStyle name="Обычный 2 2 5 3 3 8 2" xfId="55421"/>
    <cellStyle name="Обычный 2 2 5 3 3 9" xfId="21363"/>
    <cellStyle name="Обычный 2 2 5 3 3 9 2" xfId="55422"/>
    <cellStyle name="Обычный 2 2 5 3 4" xfId="21364"/>
    <cellStyle name="Обычный 2 2 5 3 4 10" xfId="21365"/>
    <cellStyle name="Обычный 2 2 5 3 4 11" xfId="21366"/>
    <cellStyle name="Обычный 2 2 5 3 4 12" xfId="21367"/>
    <cellStyle name="Обычный 2 2 5 3 4 13" xfId="21368"/>
    <cellStyle name="Обычный 2 2 5 3 4 14" xfId="21369"/>
    <cellStyle name="Обычный 2 2 5 3 4 15" xfId="21370"/>
    <cellStyle name="Обычный 2 2 5 3 4 16" xfId="21371"/>
    <cellStyle name="Обычный 2 2 5 3 4 17" xfId="21372"/>
    <cellStyle name="Обычный 2 2 5 3 4 18" xfId="55423"/>
    <cellStyle name="Обычный 2 2 5 3 4 2" xfId="21373"/>
    <cellStyle name="Обычный 2 2 5 3 4 2 10" xfId="21374"/>
    <cellStyle name="Обычный 2 2 5 3 4 2 11" xfId="21375"/>
    <cellStyle name="Обычный 2 2 5 3 4 2 12" xfId="21376"/>
    <cellStyle name="Обычный 2 2 5 3 4 2 13" xfId="21377"/>
    <cellStyle name="Обычный 2 2 5 3 4 2 14" xfId="21378"/>
    <cellStyle name="Обычный 2 2 5 3 4 2 15" xfId="55424"/>
    <cellStyle name="Обычный 2 2 5 3 4 2 2" xfId="21379"/>
    <cellStyle name="Обычный 2 2 5 3 4 2 2 2" xfId="21380"/>
    <cellStyle name="Обычный 2 2 5 3 4 2 2 2 2" xfId="55425"/>
    <cellStyle name="Обычный 2 2 5 3 4 2 2 3" xfId="21381"/>
    <cellStyle name="Обычный 2 2 5 3 4 2 2 3 2" xfId="55426"/>
    <cellStyle name="Обычный 2 2 5 3 4 2 2 4" xfId="21382"/>
    <cellStyle name="Обычный 2 2 5 3 4 2 2 4 2" xfId="55427"/>
    <cellStyle name="Обычный 2 2 5 3 4 2 2 5" xfId="21383"/>
    <cellStyle name="Обычный 2 2 5 3 4 2 2 5 2" xfId="55428"/>
    <cellStyle name="Обычный 2 2 5 3 4 2 2 6" xfId="21384"/>
    <cellStyle name="Обычный 2 2 5 3 4 2 2 6 2" xfId="55429"/>
    <cellStyle name="Обычный 2 2 5 3 4 2 2 7" xfId="21385"/>
    <cellStyle name="Обычный 2 2 5 3 4 2 2 8" xfId="55430"/>
    <cellStyle name="Обычный 2 2 5 3 4 2 3" xfId="21386"/>
    <cellStyle name="Обычный 2 2 5 3 4 2 3 2" xfId="21387"/>
    <cellStyle name="Обычный 2 2 5 3 4 2 3 2 2" xfId="55431"/>
    <cellStyle name="Обычный 2 2 5 3 4 2 3 3" xfId="55432"/>
    <cellStyle name="Обычный 2 2 5 3 4 2 4" xfId="21388"/>
    <cellStyle name="Обычный 2 2 5 3 4 2 4 2" xfId="55433"/>
    <cellStyle name="Обычный 2 2 5 3 4 2 5" xfId="21389"/>
    <cellStyle name="Обычный 2 2 5 3 4 2 5 2" xfId="55434"/>
    <cellStyle name="Обычный 2 2 5 3 4 2 6" xfId="21390"/>
    <cellStyle name="Обычный 2 2 5 3 4 2 6 2" xfId="55435"/>
    <cellStyle name="Обычный 2 2 5 3 4 2 7" xfId="21391"/>
    <cellStyle name="Обычный 2 2 5 3 4 2 7 2" xfId="55436"/>
    <cellStyle name="Обычный 2 2 5 3 4 2 8" xfId="21392"/>
    <cellStyle name="Обычный 2 2 5 3 4 2 9" xfId="21393"/>
    <cellStyle name="Обычный 2 2 5 3 4 3" xfId="21394"/>
    <cellStyle name="Обычный 2 2 5 3 4 3 10" xfId="21395"/>
    <cellStyle name="Обычный 2 2 5 3 4 3 11" xfId="21396"/>
    <cellStyle name="Обычный 2 2 5 3 4 3 12" xfId="21397"/>
    <cellStyle name="Обычный 2 2 5 3 4 3 13" xfId="21398"/>
    <cellStyle name="Обычный 2 2 5 3 4 3 14" xfId="21399"/>
    <cellStyle name="Обычный 2 2 5 3 4 3 15" xfId="55437"/>
    <cellStyle name="Обычный 2 2 5 3 4 3 2" xfId="21400"/>
    <cellStyle name="Обычный 2 2 5 3 4 3 2 2" xfId="21401"/>
    <cellStyle name="Обычный 2 2 5 3 4 3 2 2 2" xfId="55438"/>
    <cellStyle name="Обычный 2 2 5 3 4 3 2 3" xfId="21402"/>
    <cellStyle name="Обычный 2 2 5 3 4 3 2 3 2" xfId="55439"/>
    <cellStyle name="Обычный 2 2 5 3 4 3 2 4" xfId="21403"/>
    <cellStyle name="Обычный 2 2 5 3 4 3 2 4 2" xfId="55440"/>
    <cellStyle name="Обычный 2 2 5 3 4 3 2 5" xfId="21404"/>
    <cellStyle name="Обычный 2 2 5 3 4 3 2 5 2" xfId="55441"/>
    <cellStyle name="Обычный 2 2 5 3 4 3 2 6" xfId="21405"/>
    <cellStyle name="Обычный 2 2 5 3 4 3 2 6 2" xfId="55442"/>
    <cellStyle name="Обычный 2 2 5 3 4 3 2 7" xfId="21406"/>
    <cellStyle name="Обычный 2 2 5 3 4 3 2 8" xfId="55443"/>
    <cellStyle name="Обычный 2 2 5 3 4 3 3" xfId="21407"/>
    <cellStyle name="Обычный 2 2 5 3 4 3 3 2" xfId="21408"/>
    <cellStyle name="Обычный 2 2 5 3 4 3 3 2 2" xfId="55444"/>
    <cellStyle name="Обычный 2 2 5 3 4 3 3 3" xfId="55445"/>
    <cellStyle name="Обычный 2 2 5 3 4 3 4" xfId="21409"/>
    <cellStyle name="Обычный 2 2 5 3 4 3 4 2" xfId="55446"/>
    <cellStyle name="Обычный 2 2 5 3 4 3 5" xfId="21410"/>
    <cellStyle name="Обычный 2 2 5 3 4 3 5 2" xfId="55447"/>
    <cellStyle name="Обычный 2 2 5 3 4 3 6" xfId="21411"/>
    <cellStyle name="Обычный 2 2 5 3 4 3 6 2" xfId="55448"/>
    <cellStyle name="Обычный 2 2 5 3 4 3 7" xfId="21412"/>
    <cellStyle name="Обычный 2 2 5 3 4 3 7 2" xfId="55449"/>
    <cellStyle name="Обычный 2 2 5 3 4 3 8" xfId="21413"/>
    <cellStyle name="Обычный 2 2 5 3 4 3 9" xfId="21414"/>
    <cellStyle name="Обычный 2 2 5 3 4 4" xfId="21415"/>
    <cellStyle name="Обычный 2 2 5 3 4 4 2" xfId="21416"/>
    <cellStyle name="Обычный 2 2 5 3 4 4 2 2" xfId="55450"/>
    <cellStyle name="Обычный 2 2 5 3 4 4 3" xfId="21417"/>
    <cellStyle name="Обычный 2 2 5 3 4 4 3 2" xfId="55451"/>
    <cellStyle name="Обычный 2 2 5 3 4 4 4" xfId="21418"/>
    <cellStyle name="Обычный 2 2 5 3 4 4 4 2" xfId="55452"/>
    <cellStyle name="Обычный 2 2 5 3 4 4 5" xfId="21419"/>
    <cellStyle name="Обычный 2 2 5 3 4 4 5 2" xfId="55453"/>
    <cellStyle name="Обычный 2 2 5 3 4 4 6" xfId="21420"/>
    <cellStyle name="Обычный 2 2 5 3 4 4 6 2" xfId="55454"/>
    <cellStyle name="Обычный 2 2 5 3 4 4 7" xfId="21421"/>
    <cellStyle name="Обычный 2 2 5 3 4 4 8" xfId="55455"/>
    <cellStyle name="Обычный 2 2 5 3 4 5" xfId="21422"/>
    <cellStyle name="Обычный 2 2 5 3 4 5 2" xfId="21423"/>
    <cellStyle name="Обычный 2 2 5 3 4 5 2 2" xfId="55456"/>
    <cellStyle name="Обычный 2 2 5 3 4 5 3" xfId="55457"/>
    <cellStyle name="Обычный 2 2 5 3 4 6" xfId="21424"/>
    <cellStyle name="Обычный 2 2 5 3 4 6 2" xfId="55458"/>
    <cellStyle name="Обычный 2 2 5 3 4 7" xfId="21425"/>
    <cellStyle name="Обычный 2 2 5 3 4 7 2" xfId="55459"/>
    <cellStyle name="Обычный 2 2 5 3 4 8" xfId="21426"/>
    <cellStyle name="Обычный 2 2 5 3 4 8 2" xfId="55460"/>
    <cellStyle name="Обычный 2 2 5 3 4 9" xfId="21427"/>
    <cellStyle name="Обычный 2 2 5 3 4 9 2" xfId="55461"/>
    <cellStyle name="Обычный 2 2 5 3 5" xfId="21428"/>
    <cellStyle name="Обычный 2 2 5 3 5 10" xfId="21429"/>
    <cellStyle name="Обычный 2 2 5 3 5 11" xfId="21430"/>
    <cellStyle name="Обычный 2 2 5 3 5 12" xfId="21431"/>
    <cellStyle name="Обычный 2 2 5 3 5 13" xfId="21432"/>
    <cellStyle name="Обычный 2 2 5 3 5 14" xfId="21433"/>
    <cellStyle name="Обычный 2 2 5 3 5 15" xfId="21434"/>
    <cellStyle name="Обычный 2 2 5 3 5 16" xfId="55462"/>
    <cellStyle name="Обычный 2 2 5 3 5 2" xfId="21435"/>
    <cellStyle name="Обычный 2 2 5 3 5 2 10" xfId="21436"/>
    <cellStyle name="Обычный 2 2 5 3 5 2 11" xfId="21437"/>
    <cellStyle name="Обычный 2 2 5 3 5 2 12" xfId="21438"/>
    <cellStyle name="Обычный 2 2 5 3 5 2 13" xfId="21439"/>
    <cellStyle name="Обычный 2 2 5 3 5 2 14" xfId="21440"/>
    <cellStyle name="Обычный 2 2 5 3 5 2 15" xfId="55463"/>
    <cellStyle name="Обычный 2 2 5 3 5 2 2" xfId="21441"/>
    <cellStyle name="Обычный 2 2 5 3 5 2 2 2" xfId="21442"/>
    <cellStyle name="Обычный 2 2 5 3 5 2 2 2 2" xfId="55464"/>
    <cellStyle name="Обычный 2 2 5 3 5 2 2 3" xfId="21443"/>
    <cellStyle name="Обычный 2 2 5 3 5 2 2 3 2" xfId="55465"/>
    <cellStyle name="Обычный 2 2 5 3 5 2 2 4" xfId="21444"/>
    <cellStyle name="Обычный 2 2 5 3 5 2 2 4 2" xfId="55466"/>
    <cellStyle name="Обычный 2 2 5 3 5 2 2 5" xfId="21445"/>
    <cellStyle name="Обычный 2 2 5 3 5 2 2 5 2" xfId="55467"/>
    <cellStyle name="Обычный 2 2 5 3 5 2 2 6" xfId="21446"/>
    <cellStyle name="Обычный 2 2 5 3 5 2 2 6 2" xfId="55468"/>
    <cellStyle name="Обычный 2 2 5 3 5 2 2 7" xfId="21447"/>
    <cellStyle name="Обычный 2 2 5 3 5 2 2 8" xfId="55469"/>
    <cellStyle name="Обычный 2 2 5 3 5 2 3" xfId="21448"/>
    <cellStyle name="Обычный 2 2 5 3 5 2 3 2" xfId="21449"/>
    <cellStyle name="Обычный 2 2 5 3 5 2 3 2 2" xfId="55470"/>
    <cellStyle name="Обычный 2 2 5 3 5 2 3 3" xfId="55471"/>
    <cellStyle name="Обычный 2 2 5 3 5 2 4" xfId="21450"/>
    <cellStyle name="Обычный 2 2 5 3 5 2 4 2" xfId="55472"/>
    <cellStyle name="Обычный 2 2 5 3 5 2 5" xfId="21451"/>
    <cellStyle name="Обычный 2 2 5 3 5 2 5 2" xfId="55473"/>
    <cellStyle name="Обычный 2 2 5 3 5 2 6" xfId="21452"/>
    <cellStyle name="Обычный 2 2 5 3 5 2 6 2" xfId="55474"/>
    <cellStyle name="Обычный 2 2 5 3 5 2 7" xfId="21453"/>
    <cellStyle name="Обычный 2 2 5 3 5 2 7 2" xfId="55475"/>
    <cellStyle name="Обычный 2 2 5 3 5 2 8" xfId="21454"/>
    <cellStyle name="Обычный 2 2 5 3 5 2 9" xfId="21455"/>
    <cellStyle name="Обычный 2 2 5 3 5 3" xfId="21456"/>
    <cellStyle name="Обычный 2 2 5 3 5 3 2" xfId="21457"/>
    <cellStyle name="Обычный 2 2 5 3 5 3 2 2" xfId="55476"/>
    <cellStyle name="Обычный 2 2 5 3 5 3 3" xfId="21458"/>
    <cellStyle name="Обычный 2 2 5 3 5 3 3 2" xfId="55477"/>
    <cellStyle name="Обычный 2 2 5 3 5 3 4" xfId="21459"/>
    <cellStyle name="Обычный 2 2 5 3 5 3 4 2" xfId="55478"/>
    <cellStyle name="Обычный 2 2 5 3 5 3 5" xfId="21460"/>
    <cellStyle name="Обычный 2 2 5 3 5 3 5 2" xfId="55479"/>
    <cellStyle name="Обычный 2 2 5 3 5 3 6" xfId="21461"/>
    <cellStyle name="Обычный 2 2 5 3 5 3 6 2" xfId="55480"/>
    <cellStyle name="Обычный 2 2 5 3 5 3 7" xfId="21462"/>
    <cellStyle name="Обычный 2 2 5 3 5 3 8" xfId="55481"/>
    <cellStyle name="Обычный 2 2 5 3 5 4" xfId="21463"/>
    <cellStyle name="Обычный 2 2 5 3 5 4 2" xfId="21464"/>
    <cellStyle name="Обычный 2 2 5 3 5 4 2 2" xfId="55482"/>
    <cellStyle name="Обычный 2 2 5 3 5 4 3" xfId="55483"/>
    <cellStyle name="Обычный 2 2 5 3 5 5" xfId="21465"/>
    <cellStyle name="Обычный 2 2 5 3 5 5 2" xfId="55484"/>
    <cellStyle name="Обычный 2 2 5 3 5 6" xfId="21466"/>
    <cellStyle name="Обычный 2 2 5 3 5 6 2" xfId="55485"/>
    <cellStyle name="Обычный 2 2 5 3 5 7" xfId="21467"/>
    <cellStyle name="Обычный 2 2 5 3 5 7 2" xfId="55486"/>
    <cellStyle name="Обычный 2 2 5 3 5 8" xfId="21468"/>
    <cellStyle name="Обычный 2 2 5 3 5 8 2" xfId="55487"/>
    <cellStyle name="Обычный 2 2 5 3 5 9" xfId="21469"/>
    <cellStyle name="Обычный 2 2 5 3 6" xfId="21470"/>
    <cellStyle name="Обычный 2 2 5 3 6 10" xfId="21471"/>
    <cellStyle name="Обычный 2 2 5 3 6 11" xfId="21472"/>
    <cellStyle name="Обычный 2 2 5 3 6 12" xfId="21473"/>
    <cellStyle name="Обычный 2 2 5 3 6 13" xfId="21474"/>
    <cellStyle name="Обычный 2 2 5 3 6 14" xfId="21475"/>
    <cellStyle name="Обычный 2 2 5 3 6 15" xfId="21476"/>
    <cellStyle name="Обычный 2 2 5 3 6 16" xfId="55488"/>
    <cellStyle name="Обычный 2 2 5 3 6 2" xfId="21477"/>
    <cellStyle name="Обычный 2 2 5 3 6 2 10" xfId="21478"/>
    <cellStyle name="Обычный 2 2 5 3 6 2 11" xfId="21479"/>
    <cellStyle name="Обычный 2 2 5 3 6 2 12" xfId="21480"/>
    <cellStyle name="Обычный 2 2 5 3 6 2 13" xfId="21481"/>
    <cellStyle name="Обычный 2 2 5 3 6 2 14" xfId="21482"/>
    <cellStyle name="Обычный 2 2 5 3 6 2 15" xfId="55489"/>
    <cellStyle name="Обычный 2 2 5 3 6 2 2" xfId="21483"/>
    <cellStyle name="Обычный 2 2 5 3 6 2 2 2" xfId="21484"/>
    <cellStyle name="Обычный 2 2 5 3 6 2 2 2 2" xfId="55490"/>
    <cellStyle name="Обычный 2 2 5 3 6 2 2 3" xfId="21485"/>
    <cellStyle name="Обычный 2 2 5 3 6 2 2 3 2" xfId="55491"/>
    <cellStyle name="Обычный 2 2 5 3 6 2 2 4" xfId="21486"/>
    <cellStyle name="Обычный 2 2 5 3 6 2 2 4 2" xfId="55492"/>
    <cellStyle name="Обычный 2 2 5 3 6 2 2 5" xfId="21487"/>
    <cellStyle name="Обычный 2 2 5 3 6 2 2 5 2" xfId="55493"/>
    <cellStyle name="Обычный 2 2 5 3 6 2 2 6" xfId="21488"/>
    <cellStyle name="Обычный 2 2 5 3 6 2 2 6 2" xfId="55494"/>
    <cellStyle name="Обычный 2 2 5 3 6 2 2 7" xfId="21489"/>
    <cellStyle name="Обычный 2 2 5 3 6 2 2 8" xfId="55495"/>
    <cellStyle name="Обычный 2 2 5 3 6 2 3" xfId="21490"/>
    <cellStyle name="Обычный 2 2 5 3 6 2 3 2" xfId="21491"/>
    <cellStyle name="Обычный 2 2 5 3 6 2 3 2 2" xfId="55496"/>
    <cellStyle name="Обычный 2 2 5 3 6 2 3 3" xfId="55497"/>
    <cellStyle name="Обычный 2 2 5 3 6 2 4" xfId="21492"/>
    <cellStyle name="Обычный 2 2 5 3 6 2 4 2" xfId="55498"/>
    <cellStyle name="Обычный 2 2 5 3 6 2 5" xfId="21493"/>
    <cellStyle name="Обычный 2 2 5 3 6 2 5 2" xfId="55499"/>
    <cellStyle name="Обычный 2 2 5 3 6 2 6" xfId="21494"/>
    <cellStyle name="Обычный 2 2 5 3 6 2 6 2" xfId="55500"/>
    <cellStyle name="Обычный 2 2 5 3 6 2 7" xfId="21495"/>
    <cellStyle name="Обычный 2 2 5 3 6 2 7 2" xfId="55501"/>
    <cellStyle name="Обычный 2 2 5 3 6 2 8" xfId="21496"/>
    <cellStyle name="Обычный 2 2 5 3 6 2 9" xfId="21497"/>
    <cellStyle name="Обычный 2 2 5 3 6 3" xfId="21498"/>
    <cellStyle name="Обычный 2 2 5 3 6 3 2" xfId="21499"/>
    <cellStyle name="Обычный 2 2 5 3 6 3 2 2" xfId="55502"/>
    <cellStyle name="Обычный 2 2 5 3 6 3 3" xfId="21500"/>
    <cellStyle name="Обычный 2 2 5 3 6 3 3 2" xfId="55503"/>
    <cellStyle name="Обычный 2 2 5 3 6 3 4" xfId="21501"/>
    <cellStyle name="Обычный 2 2 5 3 6 3 4 2" xfId="55504"/>
    <cellStyle name="Обычный 2 2 5 3 6 3 5" xfId="21502"/>
    <cellStyle name="Обычный 2 2 5 3 6 3 5 2" xfId="55505"/>
    <cellStyle name="Обычный 2 2 5 3 6 3 6" xfId="21503"/>
    <cellStyle name="Обычный 2 2 5 3 6 3 6 2" xfId="55506"/>
    <cellStyle name="Обычный 2 2 5 3 6 3 7" xfId="21504"/>
    <cellStyle name="Обычный 2 2 5 3 6 3 8" xfId="55507"/>
    <cellStyle name="Обычный 2 2 5 3 6 4" xfId="21505"/>
    <cellStyle name="Обычный 2 2 5 3 6 4 2" xfId="21506"/>
    <cellStyle name="Обычный 2 2 5 3 6 4 2 2" xfId="55508"/>
    <cellStyle name="Обычный 2 2 5 3 6 4 3" xfId="55509"/>
    <cellStyle name="Обычный 2 2 5 3 6 5" xfId="21507"/>
    <cellStyle name="Обычный 2 2 5 3 6 5 2" xfId="55510"/>
    <cellStyle name="Обычный 2 2 5 3 6 6" xfId="21508"/>
    <cellStyle name="Обычный 2 2 5 3 6 6 2" xfId="55511"/>
    <cellStyle name="Обычный 2 2 5 3 6 7" xfId="21509"/>
    <cellStyle name="Обычный 2 2 5 3 6 7 2" xfId="55512"/>
    <cellStyle name="Обычный 2 2 5 3 6 8" xfId="21510"/>
    <cellStyle name="Обычный 2 2 5 3 6 8 2" xfId="55513"/>
    <cellStyle name="Обычный 2 2 5 3 6 9" xfId="21511"/>
    <cellStyle name="Обычный 2 2 5 3 7" xfId="21512"/>
    <cellStyle name="Обычный 2 2 5 3 7 10" xfId="21513"/>
    <cellStyle name="Обычный 2 2 5 3 7 11" xfId="21514"/>
    <cellStyle name="Обычный 2 2 5 3 7 12" xfId="21515"/>
    <cellStyle name="Обычный 2 2 5 3 7 13" xfId="21516"/>
    <cellStyle name="Обычный 2 2 5 3 7 14" xfId="21517"/>
    <cellStyle name="Обычный 2 2 5 3 7 15" xfId="21518"/>
    <cellStyle name="Обычный 2 2 5 3 7 16" xfId="55514"/>
    <cellStyle name="Обычный 2 2 5 3 7 2" xfId="21519"/>
    <cellStyle name="Обычный 2 2 5 3 7 2 10" xfId="21520"/>
    <cellStyle name="Обычный 2 2 5 3 7 2 11" xfId="21521"/>
    <cellStyle name="Обычный 2 2 5 3 7 2 12" xfId="21522"/>
    <cellStyle name="Обычный 2 2 5 3 7 2 13" xfId="21523"/>
    <cellStyle name="Обычный 2 2 5 3 7 2 14" xfId="21524"/>
    <cellStyle name="Обычный 2 2 5 3 7 2 15" xfId="55515"/>
    <cellStyle name="Обычный 2 2 5 3 7 2 2" xfId="21525"/>
    <cellStyle name="Обычный 2 2 5 3 7 2 2 2" xfId="21526"/>
    <cellStyle name="Обычный 2 2 5 3 7 2 2 2 2" xfId="55516"/>
    <cellStyle name="Обычный 2 2 5 3 7 2 2 3" xfId="21527"/>
    <cellStyle name="Обычный 2 2 5 3 7 2 2 3 2" xfId="55517"/>
    <cellStyle name="Обычный 2 2 5 3 7 2 2 4" xfId="21528"/>
    <cellStyle name="Обычный 2 2 5 3 7 2 2 4 2" xfId="55518"/>
    <cellStyle name="Обычный 2 2 5 3 7 2 2 5" xfId="21529"/>
    <cellStyle name="Обычный 2 2 5 3 7 2 2 5 2" xfId="55519"/>
    <cellStyle name="Обычный 2 2 5 3 7 2 2 6" xfId="21530"/>
    <cellStyle name="Обычный 2 2 5 3 7 2 2 6 2" xfId="55520"/>
    <cellStyle name="Обычный 2 2 5 3 7 2 2 7" xfId="21531"/>
    <cellStyle name="Обычный 2 2 5 3 7 2 2 8" xfId="55521"/>
    <cellStyle name="Обычный 2 2 5 3 7 2 3" xfId="21532"/>
    <cellStyle name="Обычный 2 2 5 3 7 2 3 2" xfId="21533"/>
    <cellStyle name="Обычный 2 2 5 3 7 2 3 2 2" xfId="55522"/>
    <cellStyle name="Обычный 2 2 5 3 7 2 3 3" xfId="55523"/>
    <cellStyle name="Обычный 2 2 5 3 7 2 4" xfId="21534"/>
    <cellStyle name="Обычный 2 2 5 3 7 2 4 2" xfId="55524"/>
    <cellStyle name="Обычный 2 2 5 3 7 2 5" xfId="21535"/>
    <cellStyle name="Обычный 2 2 5 3 7 2 5 2" xfId="55525"/>
    <cellStyle name="Обычный 2 2 5 3 7 2 6" xfId="21536"/>
    <cellStyle name="Обычный 2 2 5 3 7 2 6 2" xfId="55526"/>
    <cellStyle name="Обычный 2 2 5 3 7 2 7" xfId="21537"/>
    <cellStyle name="Обычный 2 2 5 3 7 2 7 2" xfId="55527"/>
    <cellStyle name="Обычный 2 2 5 3 7 2 8" xfId="21538"/>
    <cellStyle name="Обычный 2 2 5 3 7 2 9" xfId="21539"/>
    <cellStyle name="Обычный 2 2 5 3 7 3" xfId="21540"/>
    <cellStyle name="Обычный 2 2 5 3 7 3 2" xfId="21541"/>
    <cellStyle name="Обычный 2 2 5 3 7 3 2 2" xfId="55528"/>
    <cellStyle name="Обычный 2 2 5 3 7 3 3" xfId="21542"/>
    <cellStyle name="Обычный 2 2 5 3 7 3 3 2" xfId="55529"/>
    <cellStyle name="Обычный 2 2 5 3 7 3 4" xfId="21543"/>
    <cellStyle name="Обычный 2 2 5 3 7 3 4 2" xfId="55530"/>
    <cellStyle name="Обычный 2 2 5 3 7 3 5" xfId="21544"/>
    <cellStyle name="Обычный 2 2 5 3 7 3 5 2" xfId="55531"/>
    <cellStyle name="Обычный 2 2 5 3 7 3 6" xfId="21545"/>
    <cellStyle name="Обычный 2 2 5 3 7 3 6 2" xfId="55532"/>
    <cellStyle name="Обычный 2 2 5 3 7 3 7" xfId="21546"/>
    <cellStyle name="Обычный 2 2 5 3 7 3 8" xfId="55533"/>
    <cellStyle name="Обычный 2 2 5 3 7 4" xfId="21547"/>
    <cellStyle name="Обычный 2 2 5 3 7 4 2" xfId="21548"/>
    <cellStyle name="Обычный 2 2 5 3 7 4 2 2" xfId="55534"/>
    <cellStyle name="Обычный 2 2 5 3 7 4 3" xfId="55535"/>
    <cellStyle name="Обычный 2 2 5 3 7 5" xfId="21549"/>
    <cellStyle name="Обычный 2 2 5 3 7 5 2" xfId="55536"/>
    <cellStyle name="Обычный 2 2 5 3 7 6" xfId="21550"/>
    <cellStyle name="Обычный 2 2 5 3 7 6 2" xfId="55537"/>
    <cellStyle name="Обычный 2 2 5 3 7 7" xfId="21551"/>
    <cellStyle name="Обычный 2 2 5 3 7 7 2" xfId="55538"/>
    <cellStyle name="Обычный 2 2 5 3 7 8" xfId="21552"/>
    <cellStyle name="Обычный 2 2 5 3 7 8 2" xfId="55539"/>
    <cellStyle name="Обычный 2 2 5 3 7 9" xfId="21553"/>
    <cellStyle name="Обычный 2 2 5 3 8" xfId="21554"/>
    <cellStyle name="Обычный 2 2 5 3 8 10" xfId="21555"/>
    <cellStyle name="Обычный 2 2 5 3 8 11" xfId="21556"/>
    <cellStyle name="Обычный 2 2 5 3 8 12" xfId="21557"/>
    <cellStyle name="Обычный 2 2 5 3 8 13" xfId="21558"/>
    <cellStyle name="Обычный 2 2 5 3 8 14" xfId="21559"/>
    <cellStyle name="Обычный 2 2 5 3 8 15" xfId="21560"/>
    <cellStyle name="Обычный 2 2 5 3 8 16" xfId="55540"/>
    <cellStyle name="Обычный 2 2 5 3 8 2" xfId="21561"/>
    <cellStyle name="Обычный 2 2 5 3 8 2 10" xfId="21562"/>
    <cellStyle name="Обычный 2 2 5 3 8 2 11" xfId="21563"/>
    <cellStyle name="Обычный 2 2 5 3 8 2 12" xfId="21564"/>
    <cellStyle name="Обычный 2 2 5 3 8 2 13" xfId="21565"/>
    <cellStyle name="Обычный 2 2 5 3 8 2 14" xfId="21566"/>
    <cellStyle name="Обычный 2 2 5 3 8 2 15" xfId="55541"/>
    <cellStyle name="Обычный 2 2 5 3 8 2 2" xfId="21567"/>
    <cellStyle name="Обычный 2 2 5 3 8 2 2 2" xfId="21568"/>
    <cellStyle name="Обычный 2 2 5 3 8 2 2 2 2" xfId="55542"/>
    <cellStyle name="Обычный 2 2 5 3 8 2 2 3" xfId="21569"/>
    <cellStyle name="Обычный 2 2 5 3 8 2 2 3 2" xfId="55543"/>
    <cellStyle name="Обычный 2 2 5 3 8 2 2 4" xfId="21570"/>
    <cellStyle name="Обычный 2 2 5 3 8 2 2 4 2" xfId="55544"/>
    <cellStyle name="Обычный 2 2 5 3 8 2 2 5" xfId="21571"/>
    <cellStyle name="Обычный 2 2 5 3 8 2 2 5 2" xfId="55545"/>
    <cellStyle name="Обычный 2 2 5 3 8 2 2 6" xfId="21572"/>
    <cellStyle name="Обычный 2 2 5 3 8 2 2 6 2" xfId="55546"/>
    <cellStyle name="Обычный 2 2 5 3 8 2 2 7" xfId="21573"/>
    <cellStyle name="Обычный 2 2 5 3 8 2 2 8" xfId="55547"/>
    <cellStyle name="Обычный 2 2 5 3 8 2 3" xfId="21574"/>
    <cellStyle name="Обычный 2 2 5 3 8 2 3 2" xfId="21575"/>
    <cellStyle name="Обычный 2 2 5 3 8 2 3 2 2" xfId="55548"/>
    <cellStyle name="Обычный 2 2 5 3 8 2 3 3" xfId="55549"/>
    <cellStyle name="Обычный 2 2 5 3 8 2 4" xfId="21576"/>
    <cellStyle name="Обычный 2 2 5 3 8 2 4 2" xfId="55550"/>
    <cellStyle name="Обычный 2 2 5 3 8 2 5" xfId="21577"/>
    <cellStyle name="Обычный 2 2 5 3 8 2 5 2" xfId="55551"/>
    <cellStyle name="Обычный 2 2 5 3 8 2 6" xfId="21578"/>
    <cellStyle name="Обычный 2 2 5 3 8 2 6 2" xfId="55552"/>
    <cellStyle name="Обычный 2 2 5 3 8 2 7" xfId="21579"/>
    <cellStyle name="Обычный 2 2 5 3 8 2 7 2" xfId="55553"/>
    <cellStyle name="Обычный 2 2 5 3 8 2 8" xfId="21580"/>
    <cellStyle name="Обычный 2 2 5 3 8 2 9" xfId="21581"/>
    <cellStyle name="Обычный 2 2 5 3 8 3" xfId="21582"/>
    <cellStyle name="Обычный 2 2 5 3 8 3 2" xfId="21583"/>
    <cellStyle name="Обычный 2 2 5 3 8 3 2 2" xfId="55554"/>
    <cellStyle name="Обычный 2 2 5 3 8 3 3" xfId="21584"/>
    <cellStyle name="Обычный 2 2 5 3 8 3 3 2" xfId="55555"/>
    <cellStyle name="Обычный 2 2 5 3 8 3 4" xfId="21585"/>
    <cellStyle name="Обычный 2 2 5 3 8 3 4 2" xfId="55556"/>
    <cellStyle name="Обычный 2 2 5 3 8 3 5" xfId="21586"/>
    <cellStyle name="Обычный 2 2 5 3 8 3 5 2" xfId="55557"/>
    <cellStyle name="Обычный 2 2 5 3 8 3 6" xfId="21587"/>
    <cellStyle name="Обычный 2 2 5 3 8 3 6 2" xfId="55558"/>
    <cellStyle name="Обычный 2 2 5 3 8 3 7" xfId="21588"/>
    <cellStyle name="Обычный 2 2 5 3 8 3 8" xfId="55559"/>
    <cellStyle name="Обычный 2 2 5 3 8 4" xfId="21589"/>
    <cellStyle name="Обычный 2 2 5 3 8 4 2" xfId="21590"/>
    <cellStyle name="Обычный 2 2 5 3 8 4 2 2" xfId="55560"/>
    <cellStyle name="Обычный 2 2 5 3 8 4 3" xfId="55561"/>
    <cellStyle name="Обычный 2 2 5 3 8 5" xfId="21591"/>
    <cellStyle name="Обычный 2 2 5 3 8 5 2" xfId="55562"/>
    <cellStyle name="Обычный 2 2 5 3 8 6" xfId="21592"/>
    <cellStyle name="Обычный 2 2 5 3 8 6 2" xfId="55563"/>
    <cellStyle name="Обычный 2 2 5 3 8 7" xfId="21593"/>
    <cellStyle name="Обычный 2 2 5 3 8 7 2" xfId="55564"/>
    <cellStyle name="Обычный 2 2 5 3 8 8" xfId="21594"/>
    <cellStyle name="Обычный 2 2 5 3 8 8 2" xfId="55565"/>
    <cellStyle name="Обычный 2 2 5 3 8 9" xfId="21595"/>
    <cellStyle name="Обычный 2 2 5 3 9" xfId="21596"/>
    <cellStyle name="Обычный 2 2 5 3 9 10" xfId="21597"/>
    <cellStyle name="Обычный 2 2 5 3 9 11" xfId="21598"/>
    <cellStyle name="Обычный 2 2 5 3 9 12" xfId="21599"/>
    <cellStyle name="Обычный 2 2 5 3 9 13" xfId="21600"/>
    <cellStyle name="Обычный 2 2 5 3 9 14" xfId="21601"/>
    <cellStyle name="Обычный 2 2 5 3 9 15" xfId="55566"/>
    <cellStyle name="Обычный 2 2 5 3 9 2" xfId="21602"/>
    <cellStyle name="Обычный 2 2 5 3 9 2 2" xfId="21603"/>
    <cellStyle name="Обычный 2 2 5 3 9 2 2 2" xfId="55567"/>
    <cellStyle name="Обычный 2 2 5 3 9 2 3" xfId="21604"/>
    <cellStyle name="Обычный 2 2 5 3 9 2 3 2" xfId="55568"/>
    <cellStyle name="Обычный 2 2 5 3 9 2 4" xfId="21605"/>
    <cellStyle name="Обычный 2 2 5 3 9 2 4 2" xfId="55569"/>
    <cellStyle name="Обычный 2 2 5 3 9 2 5" xfId="21606"/>
    <cellStyle name="Обычный 2 2 5 3 9 2 5 2" xfId="55570"/>
    <cellStyle name="Обычный 2 2 5 3 9 2 6" xfId="21607"/>
    <cellStyle name="Обычный 2 2 5 3 9 2 6 2" xfId="55571"/>
    <cellStyle name="Обычный 2 2 5 3 9 2 7" xfId="21608"/>
    <cellStyle name="Обычный 2 2 5 3 9 2 8" xfId="55572"/>
    <cellStyle name="Обычный 2 2 5 3 9 3" xfId="21609"/>
    <cellStyle name="Обычный 2 2 5 3 9 3 2" xfId="21610"/>
    <cellStyle name="Обычный 2 2 5 3 9 3 2 2" xfId="55573"/>
    <cellStyle name="Обычный 2 2 5 3 9 3 3" xfId="55574"/>
    <cellStyle name="Обычный 2 2 5 3 9 4" xfId="21611"/>
    <cellStyle name="Обычный 2 2 5 3 9 4 2" xfId="55575"/>
    <cellStyle name="Обычный 2 2 5 3 9 5" xfId="21612"/>
    <cellStyle name="Обычный 2 2 5 3 9 5 2" xfId="55576"/>
    <cellStyle name="Обычный 2 2 5 3 9 6" xfId="21613"/>
    <cellStyle name="Обычный 2 2 5 3 9 6 2" xfId="55577"/>
    <cellStyle name="Обычный 2 2 5 3 9 7" xfId="21614"/>
    <cellStyle name="Обычный 2 2 5 3 9 7 2" xfId="55578"/>
    <cellStyle name="Обычный 2 2 5 3 9 8" xfId="21615"/>
    <cellStyle name="Обычный 2 2 5 3 9 9" xfId="21616"/>
    <cellStyle name="Обычный 2 2 5 30" xfId="55579"/>
    <cellStyle name="Обычный 2 2 5 4" xfId="21617"/>
    <cellStyle name="Обычный 2 2 5 4 10" xfId="21618"/>
    <cellStyle name="Обычный 2 2 5 4 10 2" xfId="21619"/>
    <cellStyle name="Обычный 2 2 5 4 10 2 2" xfId="55580"/>
    <cellStyle name="Обычный 2 2 5 4 10 3" xfId="21620"/>
    <cellStyle name="Обычный 2 2 5 4 10 3 2" xfId="55581"/>
    <cellStyle name="Обычный 2 2 5 4 10 4" xfId="21621"/>
    <cellStyle name="Обычный 2 2 5 4 10 4 2" xfId="55582"/>
    <cellStyle name="Обычный 2 2 5 4 10 5" xfId="21622"/>
    <cellStyle name="Обычный 2 2 5 4 10 5 2" xfId="55583"/>
    <cellStyle name="Обычный 2 2 5 4 10 6" xfId="55584"/>
    <cellStyle name="Обычный 2 2 5 4 11" xfId="21623"/>
    <cellStyle name="Обычный 2 2 5 4 11 2" xfId="21624"/>
    <cellStyle name="Обычный 2 2 5 4 11 2 2" xfId="55585"/>
    <cellStyle name="Обычный 2 2 5 4 11 2 3" xfId="55586"/>
    <cellStyle name="Обычный 2 2 5 4 11 2 4" xfId="55587"/>
    <cellStyle name="Обычный 2 2 5 4 11 3" xfId="21625"/>
    <cellStyle name="Обычный 2 2 5 4 11 3 2" xfId="55588"/>
    <cellStyle name="Обычный 2 2 5 4 11 4" xfId="21626"/>
    <cellStyle name="Обычный 2 2 5 4 11 4 2" xfId="55589"/>
    <cellStyle name="Обычный 2 2 5 4 11 5" xfId="21627"/>
    <cellStyle name="Обычный 2 2 5 4 11 5 2" xfId="55590"/>
    <cellStyle name="Обычный 2 2 5 4 11 6" xfId="21628"/>
    <cellStyle name="Обычный 2 2 5 4 11 6 2" xfId="55591"/>
    <cellStyle name="Обычный 2 2 5 4 11 7" xfId="55592"/>
    <cellStyle name="Обычный 2 2 5 4 12" xfId="21629"/>
    <cellStyle name="Обычный 2 2 5 4 12 2" xfId="21630"/>
    <cellStyle name="Обычный 2 2 5 4 12 2 2" xfId="55593"/>
    <cellStyle name="Обычный 2 2 5 4 12 3" xfId="21631"/>
    <cellStyle name="Обычный 2 2 5 4 12 3 2" xfId="55594"/>
    <cellStyle name="Обычный 2 2 5 4 12 4" xfId="55595"/>
    <cellStyle name="Обычный 2 2 5 4 13" xfId="21632"/>
    <cellStyle name="Обычный 2 2 5 4 13 2" xfId="21633"/>
    <cellStyle name="Обычный 2 2 5 4 13 2 2" xfId="55596"/>
    <cellStyle name="Обычный 2 2 5 4 13 3" xfId="55597"/>
    <cellStyle name="Обычный 2 2 5 4 14" xfId="21634"/>
    <cellStyle name="Обычный 2 2 5 4 14 2" xfId="55598"/>
    <cellStyle name="Обычный 2 2 5 4 15" xfId="21635"/>
    <cellStyle name="Обычный 2 2 5 4 15 2" xfId="55599"/>
    <cellStyle name="Обычный 2 2 5 4 16" xfId="21636"/>
    <cellStyle name="Обычный 2 2 5 4 16 2" xfId="55600"/>
    <cellStyle name="Обычный 2 2 5 4 17" xfId="21637"/>
    <cellStyle name="Обычный 2 2 5 4 18" xfId="21638"/>
    <cellStyle name="Обычный 2 2 5 4 2" xfId="21639"/>
    <cellStyle name="Обычный 2 2 5 4 2 2" xfId="21640"/>
    <cellStyle name="Обычный 2 2 5 4 2 2 10" xfId="21641"/>
    <cellStyle name="Обычный 2 2 5 4 2 2 11" xfId="21642"/>
    <cellStyle name="Обычный 2 2 5 4 2 2 12" xfId="21643"/>
    <cellStyle name="Обычный 2 2 5 4 2 2 13" xfId="21644"/>
    <cellStyle name="Обычный 2 2 5 4 2 2 14" xfId="21645"/>
    <cellStyle name="Обычный 2 2 5 4 2 2 15" xfId="55601"/>
    <cellStyle name="Обычный 2 2 5 4 2 2 2" xfId="21646"/>
    <cellStyle name="Обычный 2 2 5 4 2 2 2 2" xfId="21647"/>
    <cellStyle name="Обычный 2 2 5 4 2 2 2 2 2" xfId="21648"/>
    <cellStyle name="Обычный 2 2 5 4 2 2 2 2 2 2" xfId="55602"/>
    <cellStyle name="Обычный 2 2 5 4 2 2 2 2 3" xfId="21649"/>
    <cellStyle name="Обычный 2 2 5 4 2 2 2 2 3 2" xfId="55603"/>
    <cellStyle name="Обычный 2 2 5 4 2 2 2 2 4" xfId="55604"/>
    <cellStyle name="Обычный 2 2 5 4 2 2 2 3" xfId="21650"/>
    <cellStyle name="Обычный 2 2 5 4 2 2 2 3 2" xfId="55605"/>
    <cellStyle name="Обычный 2 2 5 4 2 2 2 4" xfId="21651"/>
    <cellStyle name="Обычный 2 2 5 4 2 2 2 4 2" xfId="55606"/>
    <cellStyle name="Обычный 2 2 5 4 2 2 2 5" xfId="21652"/>
    <cellStyle name="Обычный 2 2 5 4 2 2 2 5 2" xfId="55607"/>
    <cellStyle name="Обычный 2 2 5 4 2 2 2 6" xfId="21653"/>
    <cellStyle name="Обычный 2 2 5 4 2 2 2 6 2" xfId="55608"/>
    <cellStyle name="Обычный 2 2 5 4 2 2 2 7" xfId="21654"/>
    <cellStyle name="Обычный 2 2 5 4 2 2 2 8" xfId="55609"/>
    <cellStyle name="Обычный 2 2 5 4 2 2 3" xfId="21655"/>
    <cellStyle name="Обычный 2 2 5 4 2 2 3 2" xfId="21656"/>
    <cellStyle name="Обычный 2 2 5 4 2 2 3 2 2" xfId="55610"/>
    <cellStyle name="Обычный 2 2 5 4 2 2 3 3" xfId="21657"/>
    <cellStyle name="Обычный 2 2 5 4 2 2 3 3 2" xfId="55611"/>
    <cellStyle name="Обычный 2 2 5 4 2 2 3 4" xfId="55612"/>
    <cellStyle name="Обычный 2 2 5 4 2 2 4" xfId="21658"/>
    <cellStyle name="Обычный 2 2 5 4 2 2 4 2" xfId="55613"/>
    <cellStyle name="Обычный 2 2 5 4 2 2 5" xfId="21659"/>
    <cellStyle name="Обычный 2 2 5 4 2 2 5 2" xfId="55614"/>
    <cellStyle name="Обычный 2 2 5 4 2 2 6" xfId="21660"/>
    <cellStyle name="Обычный 2 2 5 4 2 2 6 2" xfId="55615"/>
    <cellStyle name="Обычный 2 2 5 4 2 2 7" xfId="21661"/>
    <cellStyle name="Обычный 2 2 5 4 2 2 7 2" xfId="55616"/>
    <cellStyle name="Обычный 2 2 5 4 2 2 8" xfId="21662"/>
    <cellStyle name="Обычный 2 2 5 4 2 2 9" xfId="21663"/>
    <cellStyle name="Обычный 2 2 5 4 2 3" xfId="21664"/>
    <cellStyle name="Обычный 2 2 5 4 2 3 10" xfId="21665"/>
    <cellStyle name="Обычный 2 2 5 4 2 3 11" xfId="21666"/>
    <cellStyle name="Обычный 2 2 5 4 2 3 12" xfId="21667"/>
    <cellStyle name="Обычный 2 2 5 4 2 3 13" xfId="21668"/>
    <cellStyle name="Обычный 2 2 5 4 2 3 14" xfId="21669"/>
    <cellStyle name="Обычный 2 2 5 4 2 3 15" xfId="55617"/>
    <cellStyle name="Обычный 2 2 5 4 2 3 2" xfId="21670"/>
    <cellStyle name="Обычный 2 2 5 4 2 3 2 2" xfId="21671"/>
    <cellStyle name="Обычный 2 2 5 4 2 3 2 2 2" xfId="55618"/>
    <cellStyle name="Обычный 2 2 5 4 2 3 2 3" xfId="21672"/>
    <cellStyle name="Обычный 2 2 5 4 2 3 2 3 2" xfId="55619"/>
    <cellStyle name="Обычный 2 2 5 4 2 3 2 4" xfId="21673"/>
    <cellStyle name="Обычный 2 2 5 4 2 3 2 4 2" xfId="55620"/>
    <cellStyle name="Обычный 2 2 5 4 2 3 2 5" xfId="21674"/>
    <cellStyle name="Обычный 2 2 5 4 2 3 2 5 2" xfId="55621"/>
    <cellStyle name="Обычный 2 2 5 4 2 3 2 6" xfId="21675"/>
    <cellStyle name="Обычный 2 2 5 4 2 3 2 6 2" xfId="55622"/>
    <cellStyle name="Обычный 2 2 5 4 2 3 2 7" xfId="21676"/>
    <cellStyle name="Обычный 2 2 5 4 2 3 2 8" xfId="55623"/>
    <cellStyle name="Обычный 2 2 5 4 2 3 3" xfId="21677"/>
    <cellStyle name="Обычный 2 2 5 4 2 3 3 2" xfId="21678"/>
    <cellStyle name="Обычный 2 2 5 4 2 3 3 2 2" xfId="55624"/>
    <cellStyle name="Обычный 2 2 5 4 2 3 3 3" xfId="55625"/>
    <cellStyle name="Обычный 2 2 5 4 2 3 4" xfId="21679"/>
    <cellStyle name="Обычный 2 2 5 4 2 3 4 2" xfId="55626"/>
    <cellStyle name="Обычный 2 2 5 4 2 3 5" xfId="21680"/>
    <cellStyle name="Обычный 2 2 5 4 2 3 5 2" xfId="55627"/>
    <cellStyle name="Обычный 2 2 5 4 2 3 6" xfId="21681"/>
    <cellStyle name="Обычный 2 2 5 4 2 3 6 2" xfId="55628"/>
    <cellStyle name="Обычный 2 2 5 4 2 3 7" xfId="21682"/>
    <cellStyle name="Обычный 2 2 5 4 2 3 7 2" xfId="55629"/>
    <cellStyle name="Обычный 2 2 5 4 2 3 8" xfId="21683"/>
    <cellStyle name="Обычный 2 2 5 4 2 3 9" xfId="21684"/>
    <cellStyle name="Обычный 2 2 5 4 2 4" xfId="21685"/>
    <cellStyle name="Обычный 2 2 5 4 2 5" xfId="21686"/>
    <cellStyle name="Обычный 2 2 5 4 2 5 2" xfId="55630"/>
    <cellStyle name="Обычный 2 2 5 4 2 6" xfId="21687"/>
    <cellStyle name="Обычный 2 2 5 4 2 6 2" xfId="55631"/>
    <cellStyle name="Обычный 2 2 5 4 2 7" xfId="21688"/>
    <cellStyle name="Обычный 2 2 5 4 2 7 2" xfId="55632"/>
    <cellStyle name="Обычный 2 2 5 4 2 8" xfId="55633"/>
    <cellStyle name="Обычный 2 2 5 4 3" xfId="21689"/>
    <cellStyle name="Обычный 2 2 5 4 3 10" xfId="21690"/>
    <cellStyle name="Обычный 2 2 5 4 3 11" xfId="21691"/>
    <cellStyle name="Обычный 2 2 5 4 3 12" xfId="21692"/>
    <cellStyle name="Обычный 2 2 5 4 3 13" xfId="21693"/>
    <cellStyle name="Обычный 2 2 5 4 3 14" xfId="21694"/>
    <cellStyle name="Обычный 2 2 5 4 3 15" xfId="21695"/>
    <cellStyle name="Обычный 2 2 5 4 3 16" xfId="55634"/>
    <cellStyle name="Обычный 2 2 5 4 3 2" xfId="21696"/>
    <cellStyle name="Обычный 2 2 5 4 3 2 10" xfId="21697"/>
    <cellStyle name="Обычный 2 2 5 4 3 2 11" xfId="21698"/>
    <cellStyle name="Обычный 2 2 5 4 3 2 12" xfId="21699"/>
    <cellStyle name="Обычный 2 2 5 4 3 2 13" xfId="21700"/>
    <cellStyle name="Обычный 2 2 5 4 3 2 14" xfId="21701"/>
    <cellStyle name="Обычный 2 2 5 4 3 2 15" xfId="55635"/>
    <cellStyle name="Обычный 2 2 5 4 3 2 2" xfId="21702"/>
    <cellStyle name="Обычный 2 2 5 4 3 2 2 2" xfId="21703"/>
    <cellStyle name="Обычный 2 2 5 4 3 2 2 2 2" xfId="55636"/>
    <cellStyle name="Обычный 2 2 5 4 3 2 2 3" xfId="21704"/>
    <cellStyle name="Обычный 2 2 5 4 3 2 2 3 2" xfId="55637"/>
    <cellStyle name="Обычный 2 2 5 4 3 2 2 4" xfId="21705"/>
    <cellStyle name="Обычный 2 2 5 4 3 2 2 4 2" xfId="55638"/>
    <cellStyle name="Обычный 2 2 5 4 3 2 2 5" xfId="21706"/>
    <cellStyle name="Обычный 2 2 5 4 3 2 2 5 2" xfId="55639"/>
    <cellStyle name="Обычный 2 2 5 4 3 2 2 6" xfId="21707"/>
    <cellStyle name="Обычный 2 2 5 4 3 2 2 6 2" xfId="55640"/>
    <cellStyle name="Обычный 2 2 5 4 3 2 2 7" xfId="21708"/>
    <cellStyle name="Обычный 2 2 5 4 3 2 2 8" xfId="55641"/>
    <cellStyle name="Обычный 2 2 5 4 3 2 3" xfId="21709"/>
    <cellStyle name="Обычный 2 2 5 4 3 2 3 2" xfId="21710"/>
    <cellStyle name="Обычный 2 2 5 4 3 2 3 2 2" xfId="55642"/>
    <cellStyle name="Обычный 2 2 5 4 3 2 3 3" xfId="55643"/>
    <cellStyle name="Обычный 2 2 5 4 3 2 4" xfId="21711"/>
    <cellStyle name="Обычный 2 2 5 4 3 2 4 2" xfId="55644"/>
    <cellStyle name="Обычный 2 2 5 4 3 2 5" xfId="21712"/>
    <cellStyle name="Обычный 2 2 5 4 3 2 5 2" xfId="55645"/>
    <cellStyle name="Обычный 2 2 5 4 3 2 6" xfId="21713"/>
    <cellStyle name="Обычный 2 2 5 4 3 2 6 2" xfId="55646"/>
    <cellStyle name="Обычный 2 2 5 4 3 2 7" xfId="21714"/>
    <cellStyle name="Обычный 2 2 5 4 3 2 7 2" xfId="55647"/>
    <cellStyle name="Обычный 2 2 5 4 3 2 8" xfId="21715"/>
    <cellStyle name="Обычный 2 2 5 4 3 2 9" xfId="21716"/>
    <cellStyle name="Обычный 2 2 5 4 3 3" xfId="21717"/>
    <cellStyle name="Обычный 2 2 5 4 3 3 2" xfId="21718"/>
    <cellStyle name="Обычный 2 2 5 4 3 3 2 2" xfId="55648"/>
    <cellStyle name="Обычный 2 2 5 4 3 3 3" xfId="21719"/>
    <cellStyle name="Обычный 2 2 5 4 3 3 3 2" xfId="55649"/>
    <cellStyle name="Обычный 2 2 5 4 3 3 4" xfId="21720"/>
    <cellStyle name="Обычный 2 2 5 4 3 3 4 2" xfId="55650"/>
    <cellStyle name="Обычный 2 2 5 4 3 3 5" xfId="21721"/>
    <cellStyle name="Обычный 2 2 5 4 3 3 5 2" xfId="55651"/>
    <cellStyle name="Обычный 2 2 5 4 3 3 6" xfId="21722"/>
    <cellStyle name="Обычный 2 2 5 4 3 3 6 2" xfId="55652"/>
    <cellStyle name="Обычный 2 2 5 4 3 3 7" xfId="21723"/>
    <cellStyle name="Обычный 2 2 5 4 3 3 8" xfId="55653"/>
    <cellStyle name="Обычный 2 2 5 4 3 4" xfId="21724"/>
    <cellStyle name="Обычный 2 2 5 4 3 4 2" xfId="21725"/>
    <cellStyle name="Обычный 2 2 5 4 3 4 2 2" xfId="55654"/>
    <cellStyle name="Обычный 2 2 5 4 3 4 3" xfId="55655"/>
    <cellStyle name="Обычный 2 2 5 4 3 5" xfId="21726"/>
    <cellStyle name="Обычный 2 2 5 4 3 5 2" xfId="55656"/>
    <cellStyle name="Обычный 2 2 5 4 3 6" xfId="21727"/>
    <cellStyle name="Обычный 2 2 5 4 3 6 2" xfId="55657"/>
    <cellStyle name="Обычный 2 2 5 4 3 7" xfId="21728"/>
    <cellStyle name="Обычный 2 2 5 4 3 7 2" xfId="55658"/>
    <cellStyle name="Обычный 2 2 5 4 3 8" xfId="21729"/>
    <cellStyle name="Обычный 2 2 5 4 3 8 2" xfId="55659"/>
    <cellStyle name="Обычный 2 2 5 4 3 9" xfId="21730"/>
    <cellStyle name="Обычный 2 2 5 4 4" xfId="21731"/>
    <cellStyle name="Обычный 2 2 5 4 4 10" xfId="21732"/>
    <cellStyle name="Обычный 2 2 5 4 4 11" xfId="21733"/>
    <cellStyle name="Обычный 2 2 5 4 4 12" xfId="21734"/>
    <cellStyle name="Обычный 2 2 5 4 4 13" xfId="21735"/>
    <cellStyle name="Обычный 2 2 5 4 4 14" xfId="21736"/>
    <cellStyle name="Обычный 2 2 5 4 4 15" xfId="21737"/>
    <cellStyle name="Обычный 2 2 5 4 4 16" xfId="55660"/>
    <cellStyle name="Обычный 2 2 5 4 4 2" xfId="21738"/>
    <cellStyle name="Обычный 2 2 5 4 4 2 10" xfId="21739"/>
    <cellStyle name="Обычный 2 2 5 4 4 2 11" xfId="21740"/>
    <cellStyle name="Обычный 2 2 5 4 4 2 12" xfId="21741"/>
    <cellStyle name="Обычный 2 2 5 4 4 2 13" xfId="21742"/>
    <cellStyle name="Обычный 2 2 5 4 4 2 14" xfId="21743"/>
    <cellStyle name="Обычный 2 2 5 4 4 2 15" xfId="55661"/>
    <cellStyle name="Обычный 2 2 5 4 4 2 2" xfId="21744"/>
    <cellStyle name="Обычный 2 2 5 4 4 2 2 2" xfId="21745"/>
    <cellStyle name="Обычный 2 2 5 4 4 2 2 2 2" xfId="55662"/>
    <cellStyle name="Обычный 2 2 5 4 4 2 2 3" xfId="21746"/>
    <cellStyle name="Обычный 2 2 5 4 4 2 2 3 2" xfId="55663"/>
    <cellStyle name="Обычный 2 2 5 4 4 2 2 4" xfId="21747"/>
    <cellStyle name="Обычный 2 2 5 4 4 2 2 4 2" xfId="55664"/>
    <cellStyle name="Обычный 2 2 5 4 4 2 2 5" xfId="21748"/>
    <cellStyle name="Обычный 2 2 5 4 4 2 2 5 2" xfId="55665"/>
    <cellStyle name="Обычный 2 2 5 4 4 2 2 6" xfId="21749"/>
    <cellStyle name="Обычный 2 2 5 4 4 2 2 6 2" xfId="55666"/>
    <cellStyle name="Обычный 2 2 5 4 4 2 2 7" xfId="21750"/>
    <cellStyle name="Обычный 2 2 5 4 4 2 2 8" xfId="55667"/>
    <cellStyle name="Обычный 2 2 5 4 4 2 3" xfId="21751"/>
    <cellStyle name="Обычный 2 2 5 4 4 2 3 2" xfId="21752"/>
    <cellStyle name="Обычный 2 2 5 4 4 2 3 2 2" xfId="55668"/>
    <cellStyle name="Обычный 2 2 5 4 4 2 3 3" xfId="55669"/>
    <cellStyle name="Обычный 2 2 5 4 4 2 4" xfId="21753"/>
    <cellStyle name="Обычный 2 2 5 4 4 2 4 2" xfId="55670"/>
    <cellStyle name="Обычный 2 2 5 4 4 2 5" xfId="21754"/>
    <cellStyle name="Обычный 2 2 5 4 4 2 5 2" xfId="55671"/>
    <cellStyle name="Обычный 2 2 5 4 4 2 6" xfId="21755"/>
    <cellStyle name="Обычный 2 2 5 4 4 2 6 2" xfId="55672"/>
    <cellStyle name="Обычный 2 2 5 4 4 2 7" xfId="21756"/>
    <cellStyle name="Обычный 2 2 5 4 4 2 7 2" xfId="55673"/>
    <cellStyle name="Обычный 2 2 5 4 4 2 8" xfId="21757"/>
    <cellStyle name="Обычный 2 2 5 4 4 2 9" xfId="21758"/>
    <cellStyle name="Обычный 2 2 5 4 4 3" xfId="21759"/>
    <cellStyle name="Обычный 2 2 5 4 4 3 2" xfId="21760"/>
    <cellStyle name="Обычный 2 2 5 4 4 3 2 2" xfId="55674"/>
    <cellStyle name="Обычный 2 2 5 4 4 3 3" xfId="21761"/>
    <cellStyle name="Обычный 2 2 5 4 4 3 3 2" xfId="55675"/>
    <cellStyle name="Обычный 2 2 5 4 4 3 4" xfId="21762"/>
    <cellStyle name="Обычный 2 2 5 4 4 3 4 2" xfId="55676"/>
    <cellStyle name="Обычный 2 2 5 4 4 3 5" xfId="21763"/>
    <cellStyle name="Обычный 2 2 5 4 4 3 5 2" xfId="55677"/>
    <cellStyle name="Обычный 2 2 5 4 4 3 6" xfId="21764"/>
    <cellStyle name="Обычный 2 2 5 4 4 3 6 2" xfId="55678"/>
    <cellStyle name="Обычный 2 2 5 4 4 3 7" xfId="21765"/>
    <cellStyle name="Обычный 2 2 5 4 4 3 8" xfId="55679"/>
    <cellStyle name="Обычный 2 2 5 4 4 4" xfId="21766"/>
    <cellStyle name="Обычный 2 2 5 4 4 4 2" xfId="21767"/>
    <cellStyle name="Обычный 2 2 5 4 4 4 2 2" xfId="55680"/>
    <cellStyle name="Обычный 2 2 5 4 4 4 3" xfId="55681"/>
    <cellStyle name="Обычный 2 2 5 4 4 5" xfId="21768"/>
    <cellStyle name="Обычный 2 2 5 4 4 5 2" xfId="55682"/>
    <cellStyle name="Обычный 2 2 5 4 4 6" xfId="21769"/>
    <cellStyle name="Обычный 2 2 5 4 4 6 2" xfId="55683"/>
    <cellStyle name="Обычный 2 2 5 4 4 7" xfId="21770"/>
    <cellStyle name="Обычный 2 2 5 4 4 7 2" xfId="55684"/>
    <cellStyle name="Обычный 2 2 5 4 4 8" xfId="21771"/>
    <cellStyle name="Обычный 2 2 5 4 4 8 2" xfId="55685"/>
    <cellStyle name="Обычный 2 2 5 4 4 9" xfId="21772"/>
    <cellStyle name="Обычный 2 2 5 4 5" xfId="21773"/>
    <cellStyle name="Обычный 2 2 5 4 5 10" xfId="21774"/>
    <cellStyle name="Обычный 2 2 5 4 5 11" xfId="21775"/>
    <cellStyle name="Обычный 2 2 5 4 5 12" xfId="21776"/>
    <cellStyle name="Обычный 2 2 5 4 5 13" xfId="21777"/>
    <cellStyle name="Обычный 2 2 5 4 5 14" xfId="21778"/>
    <cellStyle name="Обычный 2 2 5 4 5 15" xfId="21779"/>
    <cellStyle name="Обычный 2 2 5 4 5 16" xfId="55686"/>
    <cellStyle name="Обычный 2 2 5 4 5 2" xfId="21780"/>
    <cellStyle name="Обычный 2 2 5 4 5 2 10" xfId="21781"/>
    <cellStyle name="Обычный 2 2 5 4 5 2 11" xfId="21782"/>
    <cellStyle name="Обычный 2 2 5 4 5 2 12" xfId="21783"/>
    <cellStyle name="Обычный 2 2 5 4 5 2 13" xfId="21784"/>
    <cellStyle name="Обычный 2 2 5 4 5 2 14" xfId="21785"/>
    <cellStyle name="Обычный 2 2 5 4 5 2 15" xfId="55687"/>
    <cellStyle name="Обычный 2 2 5 4 5 2 2" xfId="21786"/>
    <cellStyle name="Обычный 2 2 5 4 5 2 2 2" xfId="21787"/>
    <cellStyle name="Обычный 2 2 5 4 5 2 2 2 2" xfId="55688"/>
    <cellStyle name="Обычный 2 2 5 4 5 2 2 3" xfId="21788"/>
    <cellStyle name="Обычный 2 2 5 4 5 2 2 3 2" xfId="55689"/>
    <cellStyle name="Обычный 2 2 5 4 5 2 2 4" xfId="21789"/>
    <cellStyle name="Обычный 2 2 5 4 5 2 2 4 2" xfId="55690"/>
    <cellStyle name="Обычный 2 2 5 4 5 2 2 5" xfId="21790"/>
    <cellStyle name="Обычный 2 2 5 4 5 2 2 5 2" xfId="55691"/>
    <cellStyle name="Обычный 2 2 5 4 5 2 2 6" xfId="21791"/>
    <cellStyle name="Обычный 2 2 5 4 5 2 2 6 2" xfId="55692"/>
    <cellStyle name="Обычный 2 2 5 4 5 2 2 7" xfId="21792"/>
    <cellStyle name="Обычный 2 2 5 4 5 2 2 8" xfId="55693"/>
    <cellStyle name="Обычный 2 2 5 4 5 2 3" xfId="21793"/>
    <cellStyle name="Обычный 2 2 5 4 5 2 3 2" xfId="21794"/>
    <cellStyle name="Обычный 2 2 5 4 5 2 3 2 2" xfId="55694"/>
    <cellStyle name="Обычный 2 2 5 4 5 2 3 3" xfId="55695"/>
    <cellStyle name="Обычный 2 2 5 4 5 2 4" xfId="21795"/>
    <cellStyle name="Обычный 2 2 5 4 5 2 4 2" xfId="55696"/>
    <cellStyle name="Обычный 2 2 5 4 5 2 5" xfId="21796"/>
    <cellStyle name="Обычный 2 2 5 4 5 2 5 2" xfId="55697"/>
    <cellStyle name="Обычный 2 2 5 4 5 2 6" xfId="21797"/>
    <cellStyle name="Обычный 2 2 5 4 5 2 6 2" xfId="55698"/>
    <cellStyle name="Обычный 2 2 5 4 5 2 7" xfId="21798"/>
    <cellStyle name="Обычный 2 2 5 4 5 2 7 2" xfId="55699"/>
    <cellStyle name="Обычный 2 2 5 4 5 2 8" xfId="21799"/>
    <cellStyle name="Обычный 2 2 5 4 5 2 9" xfId="21800"/>
    <cellStyle name="Обычный 2 2 5 4 5 3" xfId="21801"/>
    <cellStyle name="Обычный 2 2 5 4 5 3 2" xfId="21802"/>
    <cellStyle name="Обычный 2 2 5 4 5 3 2 2" xfId="55700"/>
    <cellStyle name="Обычный 2 2 5 4 5 3 3" xfId="21803"/>
    <cellStyle name="Обычный 2 2 5 4 5 3 3 2" xfId="55701"/>
    <cellStyle name="Обычный 2 2 5 4 5 3 4" xfId="21804"/>
    <cellStyle name="Обычный 2 2 5 4 5 3 4 2" xfId="55702"/>
    <cellStyle name="Обычный 2 2 5 4 5 3 5" xfId="21805"/>
    <cellStyle name="Обычный 2 2 5 4 5 3 5 2" xfId="55703"/>
    <cellStyle name="Обычный 2 2 5 4 5 3 6" xfId="21806"/>
    <cellStyle name="Обычный 2 2 5 4 5 3 6 2" xfId="55704"/>
    <cellStyle name="Обычный 2 2 5 4 5 3 7" xfId="21807"/>
    <cellStyle name="Обычный 2 2 5 4 5 3 8" xfId="55705"/>
    <cellStyle name="Обычный 2 2 5 4 5 4" xfId="21808"/>
    <cellStyle name="Обычный 2 2 5 4 5 4 2" xfId="21809"/>
    <cellStyle name="Обычный 2 2 5 4 5 4 2 2" xfId="55706"/>
    <cellStyle name="Обычный 2 2 5 4 5 4 3" xfId="55707"/>
    <cellStyle name="Обычный 2 2 5 4 5 5" xfId="21810"/>
    <cellStyle name="Обычный 2 2 5 4 5 5 2" xfId="55708"/>
    <cellStyle name="Обычный 2 2 5 4 5 6" xfId="21811"/>
    <cellStyle name="Обычный 2 2 5 4 5 6 2" xfId="55709"/>
    <cellStyle name="Обычный 2 2 5 4 5 7" xfId="21812"/>
    <cellStyle name="Обычный 2 2 5 4 5 7 2" xfId="55710"/>
    <cellStyle name="Обычный 2 2 5 4 5 8" xfId="21813"/>
    <cellStyle name="Обычный 2 2 5 4 5 8 2" xfId="55711"/>
    <cellStyle name="Обычный 2 2 5 4 5 9" xfId="21814"/>
    <cellStyle name="Обычный 2 2 5 4 6" xfId="21815"/>
    <cellStyle name="Обычный 2 2 5 4 6 10" xfId="21816"/>
    <cellStyle name="Обычный 2 2 5 4 6 11" xfId="21817"/>
    <cellStyle name="Обычный 2 2 5 4 6 12" xfId="21818"/>
    <cellStyle name="Обычный 2 2 5 4 6 13" xfId="21819"/>
    <cellStyle name="Обычный 2 2 5 4 6 14" xfId="21820"/>
    <cellStyle name="Обычный 2 2 5 4 6 15" xfId="21821"/>
    <cellStyle name="Обычный 2 2 5 4 6 16" xfId="55712"/>
    <cellStyle name="Обычный 2 2 5 4 6 2" xfId="21822"/>
    <cellStyle name="Обычный 2 2 5 4 6 2 10" xfId="21823"/>
    <cellStyle name="Обычный 2 2 5 4 6 2 11" xfId="21824"/>
    <cellStyle name="Обычный 2 2 5 4 6 2 12" xfId="21825"/>
    <cellStyle name="Обычный 2 2 5 4 6 2 13" xfId="21826"/>
    <cellStyle name="Обычный 2 2 5 4 6 2 14" xfId="21827"/>
    <cellStyle name="Обычный 2 2 5 4 6 2 15" xfId="55713"/>
    <cellStyle name="Обычный 2 2 5 4 6 2 2" xfId="21828"/>
    <cellStyle name="Обычный 2 2 5 4 6 2 2 2" xfId="21829"/>
    <cellStyle name="Обычный 2 2 5 4 6 2 2 2 2" xfId="55714"/>
    <cellStyle name="Обычный 2 2 5 4 6 2 2 3" xfId="21830"/>
    <cellStyle name="Обычный 2 2 5 4 6 2 2 3 2" xfId="55715"/>
    <cellStyle name="Обычный 2 2 5 4 6 2 2 4" xfId="21831"/>
    <cellStyle name="Обычный 2 2 5 4 6 2 2 4 2" xfId="55716"/>
    <cellStyle name="Обычный 2 2 5 4 6 2 2 5" xfId="21832"/>
    <cellStyle name="Обычный 2 2 5 4 6 2 2 5 2" xfId="55717"/>
    <cellStyle name="Обычный 2 2 5 4 6 2 2 6" xfId="21833"/>
    <cellStyle name="Обычный 2 2 5 4 6 2 2 6 2" xfId="55718"/>
    <cellStyle name="Обычный 2 2 5 4 6 2 2 7" xfId="21834"/>
    <cellStyle name="Обычный 2 2 5 4 6 2 2 8" xfId="55719"/>
    <cellStyle name="Обычный 2 2 5 4 6 2 3" xfId="21835"/>
    <cellStyle name="Обычный 2 2 5 4 6 2 3 2" xfId="21836"/>
    <cellStyle name="Обычный 2 2 5 4 6 2 3 2 2" xfId="55720"/>
    <cellStyle name="Обычный 2 2 5 4 6 2 3 3" xfId="55721"/>
    <cellStyle name="Обычный 2 2 5 4 6 2 4" xfId="21837"/>
    <cellStyle name="Обычный 2 2 5 4 6 2 4 2" xfId="55722"/>
    <cellStyle name="Обычный 2 2 5 4 6 2 5" xfId="21838"/>
    <cellStyle name="Обычный 2 2 5 4 6 2 5 2" xfId="55723"/>
    <cellStyle name="Обычный 2 2 5 4 6 2 6" xfId="21839"/>
    <cellStyle name="Обычный 2 2 5 4 6 2 6 2" xfId="55724"/>
    <cellStyle name="Обычный 2 2 5 4 6 2 7" xfId="21840"/>
    <cellStyle name="Обычный 2 2 5 4 6 2 7 2" xfId="55725"/>
    <cellStyle name="Обычный 2 2 5 4 6 2 8" xfId="21841"/>
    <cellStyle name="Обычный 2 2 5 4 6 2 9" xfId="21842"/>
    <cellStyle name="Обычный 2 2 5 4 6 3" xfId="21843"/>
    <cellStyle name="Обычный 2 2 5 4 6 3 2" xfId="21844"/>
    <cellStyle name="Обычный 2 2 5 4 6 3 2 2" xfId="55726"/>
    <cellStyle name="Обычный 2 2 5 4 6 3 3" xfId="21845"/>
    <cellStyle name="Обычный 2 2 5 4 6 3 3 2" xfId="55727"/>
    <cellStyle name="Обычный 2 2 5 4 6 3 4" xfId="21846"/>
    <cellStyle name="Обычный 2 2 5 4 6 3 4 2" xfId="55728"/>
    <cellStyle name="Обычный 2 2 5 4 6 3 5" xfId="21847"/>
    <cellStyle name="Обычный 2 2 5 4 6 3 5 2" xfId="55729"/>
    <cellStyle name="Обычный 2 2 5 4 6 3 6" xfId="21848"/>
    <cellStyle name="Обычный 2 2 5 4 6 3 6 2" xfId="55730"/>
    <cellStyle name="Обычный 2 2 5 4 6 3 7" xfId="21849"/>
    <cellStyle name="Обычный 2 2 5 4 6 3 8" xfId="55731"/>
    <cellStyle name="Обычный 2 2 5 4 6 4" xfId="21850"/>
    <cellStyle name="Обычный 2 2 5 4 6 4 2" xfId="21851"/>
    <cellStyle name="Обычный 2 2 5 4 6 4 2 2" xfId="55732"/>
    <cellStyle name="Обычный 2 2 5 4 6 4 3" xfId="55733"/>
    <cellStyle name="Обычный 2 2 5 4 6 5" xfId="21852"/>
    <cellStyle name="Обычный 2 2 5 4 6 5 2" xfId="55734"/>
    <cellStyle name="Обычный 2 2 5 4 6 6" xfId="21853"/>
    <cellStyle name="Обычный 2 2 5 4 6 6 2" xfId="55735"/>
    <cellStyle name="Обычный 2 2 5 4 6 7" xfId="21854"/>
    <cellStyle name="Обычный 2 2 5 4 6 7 2" xfId="55736"/>
    <cellStyle name="Обычный 2 2 5 4 6 8" xfId="21855"/>
    <cellStyle name="Обычный 2 2 5 4 6 8 2" xfId="55737"/>
    <cellStyle name="Обычный 2 2 5 4 6 9" xfId="21856"/>
    <cellStyle name="Обычный 2 2 5 4 7" xfId="21857"/>
    <cellStyle name="Обычный 2 2 5 4 7 10" xfId="21858"/>
    <cellStyle name="Обычный 2 2 5 4 7 11" xfId="21859"/>
    <cellStyle name="Обычный 2 2 5 4 7 12" xfId="21860"/>
    <cellStyle name="Обычный 2 2 5 4 7 13" xfId="21861"/>
    <cellStyle name="Обычный 2 2 5 4 7 14" xfId="21862"/>
    <cellStyle name="Обычный 2 2 5 4 7 15" xfId="21863"/>
    <cellStyle name="Обычный 2 2 5 4 7 16" xfId="55738"/>
    <cellStyle name="Обычный 2 2 5 4 7 2" xfId="21864"/>
    <cellStyle name="Обычный 2 2 5 4 7 2 10" xfId="21865"/>
    <cellStyle name="Обычный 2 2 5 4 7 2 11" xfId="21866"/>
    <cellStyle name="Обычный 2 2 5 4 7 2 12" xfId="21867"/>
    <cellStyle name="Обычный 2 2 5 4 7 2 13" xfId="21868"/>
    <cellStyle name="Обычный 2 2 5 4 7 2 14" xfId="21869"/>
    <cellStyle name="Обычный 2 2 5 4 7 2 15" xfId="55739"/>
    <cellStyle name="Обычный 2 2 5 4 7 2 2" xfId="21870"/>
    <cellStyle name="Обычный 2 2 5 4 7 2 2 2" xfId="21871"/>
    <cellStyle name="Обычный 2 2 5 4 7 2 2 2 2" xfId="55740"/>
    <cellStyle name="Обычный 2 2 5 4 7 2 2 3" xfId="21872"/>
    <cellStyle name="Обычный 2 2 5 4 7 2 2 3 2" xfId="55741"/>
    <cellStyle name="Обычный 2 2 5 4 7 2 2 4" xfId="21873"/>
    <cellStyle name="Обычный 2 2 5 4 7 2 2 4 2" xfId="55742"/>
    <cellStyle name="Обычный 2 2 5 4 7 2 2 5" xfId="21874"/>
    <cellStyle name="Обычный 2 2 5 4 7 2 2 5 2" xfId="55743"/>
    <cellStyle name="Обычный 2 2 5 4 7 2 2 6" xfId="21875"/>
    <cellStyle name="Обычный 2 2 5 4 7 2 2 6 2" xfId="55744"/>
    <cellStyle name="Обычный 2 2 5 4 7 2 2 7" xfId="21876"/>
    <cellStyle name="Обычный 2 2 5 4 7 2 2 8" xfId="55745"/>
    <cellStyle name="Обычный 2 2 5 4 7 2 3" xfId="21877"/>
    <cellStyle name="Обычный 2 2 5 4 7 2 3 2" xfId="21878"/>
    <cellStyle name="Обычный 2 2 5 4 7 2 3 2 2" xfId="55746"/>
    <cellStyle name="Обычный 2 2 5 4 7 2 3 3" xfId="55747"/>
    <cellStyle name="Обычный 2 2 5 4 7 2 4" xfId="21879"/>
    <cellStyle name="Обычный 2 2 5 4 7 2 4 2" xfId="55748"/>
    <cellStyle name="Обычный 2 2 5 4 7 2 5" xfId="21880"/>
    <cellStyle name="Обычный 2 2 5 4 7 2 5 2" xfId="55749"/>
    <cellStyle name="Обычный 2 2 5 4 7 2 6" xfId="21881"/>
    <cellStyle name="Обычный 2 2 5 4 7 2 6 2" xfId="55750"/>
    <cellStyle name="Обычный 2 2 5 4 7 2 7" xfId="21882"/>
    <cellStyle name="Обычный 2 2 5 4 7 2 7 2" xfId="55751"/>
    <cellStyle name="Обычный 2 2 5 4 7 2 8" xfId="21883"/>
    <cellStyle name="Обычный 2 2 5 4 7 2 9" xfId="21884"/>
    <cellStyle name="Обычный 2 2 5 4 7 3" xfId="21885"/>
    <cellStyle name="Обычный 2 2 5 4 7 3 2" xfId="21886"/>
    <cellStyle name="Обычный 2 2 5 4 7 3 2 2" xfId="55752"/>
    <cellStyle name="Обычный 2 2 5 4 7 3 3" xfId="21887"/>
    <cellStyle name="Обычный 2 2 5 4 7 3 3 2" xfId="55753"/>
    <cellStyle name="Обычный 2 2 5 4 7 3 4" xfId="21888"/>
    <cellStyle name="Обычный 2 2 5 4 7 3 4 2" xfId="55754"/>
    <cellStyle name="Обычный 2 2 5 4 7 3 5" xfId="21889"/>
    <cellStyle name="Обычный 2 2 5 4 7 3 5 2" xfId="55755"/>
    <cellStyle name="Обычный 2 2 5 4 7 3 6" xfId="21890"/>
    <cellStyle name="Обычный 2 2 5 4 7 3 6 2" xfId="55756"/>
    <cellStyle name="Обычный 2 2 5 4 7 3 7" xfId="21891"/>
    <cellStyle name="Обычный 2 2 5 4 7 3 8" xfId="55757"/>
    <cellStyle name="Обычный 2 2 5 4 7 4" xfId="21892"/>
    <cellStyle name="Обычный 2 2 5 4 7 4 2" xfId="21893"/>
    <cellStyle name="Обычный 2 2 5 4 7 4 2 2" xfId="55758"/>
    <cellStyle name="Обычный 2 2 5 4 7 4 3" xfId="55759"/>
    <cellStyle name="Обычный 2 2 5 4 7 5" xfId="21894"/>
    <cellStyle name="Обычный 2 2 5 4 7 5 2" xfId="55760"/>
    <cellStyle name="Обычный 2 2 5 4 7 6" xfId="21895"/>
    <cellStyle name="Обычный 2 2 5 4 7 6 2" xfId="55761"/>
    <cellStyle name="Обычный 2 2 5 4 7 7" xfId="21896"/>
    <cellStyle name="Обычный 2 2 5 4 7 7 2" xfId="55762"/>
    <cellStyle name="Обычный 2 2 5 4 7 8" xfId="21897"/>
    <cellStyle name="Обычный 2 2 5 4 7 8 2" xfId="55763"/>
    <cellStyle name="Обычный 2 2 5 4 7 9" xfId="21898"/>
    <cellStyle name="Обычный 2 2 5 4 8" xfId="21899"/>
    <cellStyle name="Обычный 2 2 5 4 8 10" xfId="21900"/>
    <cellStyle name="Обычный 2 2 5 4 8 11" xfId="21901"/>
    <cellStyle name="Обычный 2 2 5 4 8 12" xfId="21902"/>
    <cellStyle name="Обычный 2 2 5 4 8 13" xfId="21903"/>
    <cellStyle name="Обычный 2 2 5 4 8 14" xfId="21904"/>
    <cellStyle name="Обычный 2 2 5 4 8 15" xfId="55764"/>
    <cellStyle name="Обычный 2 2 5 4 8 2" xfId="21905"/>
    <cellStyle name="Обычный 2 2 5 4 8 2 2" xfId="21906"/>
    <cellStyle name="Обычный 2 2 5 4 8 2 2 2" xfId="55765"/>
    <cellStyle name="Обычный 2 2 5 4 8 2 3" xfId="21907"/>
    <cellStyle name="Обычный 2 2 5 4 8 2 3 2" xfId="55766"/>
    <cellStyle name="Обычный 2 2 5 4 8 2 4" xfId="21908"/>
    <cellStyle name="Обычный 2 2 5 4 8 2 4 2" xfId="55767"/>
    <cellStyle name="Обычный 2 2 5 4 8 2 5" xfId="21909"/>
    <cellStyle name="Обычный 2 2 5 4 8 2 5 2" xfId="55768"/>
    <cellStyle name="Обычный 2 2 5 4 8 2 6" xfId="21910"/>
    <cellStyle name="Обычный 2 2 5 4 8 2 6 2" xfId="55769"/>
    <cellStyle name="Обычный 2 2 5 4 8 2 7" xfId="21911"/>
    <cellStyle name="Обычный 2 2 5 4 8 2 8" xfId="55770"/>
    <cellStyle name="Обычный 2 2 5 4 8 3" xfId="21912"/>
    <cellStyle name="Обычный 2 2 5 4 8 3 2" xfId="21913"/>
    <cellStyle name="Обычный 2 2 5 4 8 3 2 2" xfId="55771"/>
    <cellStyle name="Обычный 2 2 5 4 8 3 3" xfId="55772"/>
    <cellStyle name="Обычный 2 2 5 4 8 4" xfId="21914"/>
    <cellStyle name="Обычный 2 2 5 4 8 4 2" xfId="55773"/>
    <cellStyle name="Обычный 2 2 5 4 8 5" xfId="21915"/>
    <cellStyle name="Обычный 2 2 5 4 8 5 2" xfId="55774"/>
    <cellStyle name="Обычный 2 2 5 4 8 6" xfId="21916"/>
    <cellStyle name="Обычный 2 2 5 4 8 6 2" xfId="55775"/>
    <cellStyle name="Обычный 2 2 5 4 8 7" xfId="21917"/>
    <cellStyle name="Обычный 2 2 5 4 8 7 2" xfId="55776"/>
    <cellStyle name="Обычный 2 2 5 4 8 8" xfId="21918"/>
    <cellStyle name="Обычный 2 2 5 4 8 9" xfId="21919"/>
    <cellStyle name="Обычный 2 2 5 4 9" xfId="21920"/>
    <cellStyle name="Обычный 2 2 5 4 9 2" xfId="21921"/>
    <cellStyle name="Обычный 2 2 5 4 9 2 2" xfId="55777"/>
    <cellStyle name="Обычный 2 2 5 4 9 3" xfId="21922"/>
    <cellStyle name="Обычный 2 2 5 4 9 3 2" xfId="55778"/>
    <cellStyle name="Обычный 2 2 5 4 9 4" xfId="21923"/>
    <cellStyle name="Обычный 2 2 5 4 9 4 2" xfId="55779"/>
    <cellStyle name="Обычный 2 2 5 4 9 5" xfId="21924"/>
    <cellStyle name="Обычный 2 2 5 4 9 5 2" xfId="55780"/>
    <cellStyle name="Обычный 2 2 5 4 9 6" xfId="21925"/>
    <cellStyle name="Обычный 2 2 5 4 9 6 2" xfId="55781"/>
    <cellStyle name="Обычный 2 2 5 4 9 7" xfId="21926"/>
    <cellStyle name="Обычный 2 2 5 4 9 8" xfId="55782"/>
    <cellStyle name="Обычный 2 2 5 5" xfId="21927"/>
    <cellStyle name="Обычный 2 2 5 5 10" xfId="21928"/>
    <cellStyle name="Обычный 2 2 5 5 10 2" xfId="55783"/>
    <cellStyle name="Обычный 2 2 5 5 11" xfId="21929"/>
    <cellStyle name="Обычный 2 2 5 5 11 2" xfId="55784"/>
    <cellStyle name="Обычный 2 2 5 5 12" xfId="21930"/>
    <cellStyle name="Обычный 2 2 5 5 12 2" xfId="55785"/>
    <cellStyle name="Обычный 2 2 5 5 13" xfId="21931"/>
    <cellStyle name="Обычный 2 2 5 5 13 2" xfId="55786"/>
    <cellStyle name="Обычный 2 2 5 5 14" xfId="21932"/>
    <cellStyle name="Обычный 2 2 5 5 15" xfId="21933"/>
    <cellStyle name="Обычный 2 2 5 5 16" xfId="21934"/>
    <cellStyle name="Обычный 2 2 5 5 17" xfId="21935"/>
    <cellStyle name="Обычный 2 2 5 5 18" xfId="21936"/>
    <cellStyle name="Обычный 2 2 5 5 19" xfId="21937"/>
    <cellStyle name="Обычный 2 2 5 5 2" xfId="21938"/>
    <cellStyle name="Обычный 2 2 5 5 2 10" xfId="21939"/>
    <cellStyle name="Обычный 2 2 5 5 2 11" xfId="21940"/>
    <cellStyle name="Обычный 2 2 5 5 2 12" xfId="21941"/>
    <cellStyle name="Обычный 2 2 5 5 2 13" xfId="21942"/>
    <cellStyle name="Обычный 2 2 5 5 2 14" xfId="21943"/>
    <cellStyle name="Обычный 2 2 5 5 2 15" xfId="21944"/>
    <cellStyle name="Обычный 2 2 5 5 2 16" xfId="21945"/>
    <cellStyle name="Обычный 2 2 5 5 2 17" xfId="21946"/>
    <cellStyle name="Обычный 2 2 5 5 2 18" xfId="55787"/>
    <cellStyle name="Обычный 2 2 5 5 2 2" xfId="21947"/>
    <cellStyle name="Обычный 2 2 5 5 2 2 10" xfId="21948"/>
    <cellStyle name="Обычный 2 2 5 5 2 2 11" xfId="21949"/>
    <cellStyle name="Обычный 2 2 5 5 2 2 12" xfId="21950"/>
    <cellStyle name="Обычный 2 2 5 5 2 2 13" xfId="21951"/>
    <cellStyle name="Обычный 2 2 5 5 2 2 14" xfId="21952"/>
    <cellStyle name="Обычный 2 2 5 5 2 2 15" xfId="21953"/>
    <cellStyle name="Обычный 2 2 5 5 2 2 16" xfId="55788"/>
    <cellStyle name="Обычный 2 2 5 5 2 2 2" xfId="21954"/>
    <cellStyle name="Обычный 2 2 5 5 2 2 2 2" xfId="21955"/>
    <cellStyle name="Обычный 2 2 5 5 2 2 2 2 2" xfId="55789"/>
    <cellStyle name="Обычный 2 2 5 5 2 2 2 3" xfId="21956"/>
    <cellStyle name="Обычный 2 2 5 5 2 2 2 3 2" xfId="55790"/>
    <cellStyle name="Обычный 2 2 5 5 2 2 2 4" xfId="21957"/>
    <cellStyle name="Обычный 2 2 5 5 2 2 2 4 2" xfId="55791"/>
    <cellStyle name="Обычный 2 2 5 5 2 2 2 5" xfId="21958"/>
    <cellStyle name="Обычный 2 2 5 5 2 2 2 5 2" xfId="55792"/>
    <cellStyle name="Обычный 2 2 5 5 2 2 2 6" xfId="21959"/>
    <cellStyle name="Обычный 2 2 5 5 2 2 2 6 2" xfId="55793"/>
    <cellStyle name="Обычный 2 2 5 5 2 2 2 7" xfId="21960"/>
    <cellStyle name="Обычный 2 2 5 5 2 2 2 8" xfId="55794"/>
    <cellStyle name="Обычный 2 2 5 5 2 2 3" xfId="21961"/>
    <cellStyle name="Обычный 2 2 5 5 2 2 3 2" xfId="21962"/>
    <cellStyle name="Обычный 2 2 5 5 2 2 3 2 2" xfId="55795"/>
    <cellStyle name="Обычный 2 2 5 5 2 2 3 3" xfId="55796"/>
    <cellStyle name="Обычный 2 2 5 5 2 2 4" xfId="21963"/>
    <cellStyle name="Обычный 2 2 5 5 2 2 4 2" xfId="55797"/>
    <cellStyle name="Обычный 2 2 5 5 2 2 5" xfId="21964"/>
    <cellStyle name="Обычный 2 2 5 5 2 2 5 2" xfId="55798"/>
    <cellStyle name="Обычный 2 2 5 5 2 2 6" xfId="21965"/>
    <cellStyle name="Обычный 2 2 5 5 2 2 6 2" xfId="55799"/>
    <cellStyle name="Обычный 2 2 5 5 2 2 7" xfId="21966"/>
    <cellStyle name="Обычный 2 2 5 5 2 2 7 2" xfId="55800"/>
    <cellStyle name="Обычный 2 2 5 5 2 2 8" xfId="21967"/>
    <cellStyle name="Обычный 2 2 5 5 2 2 9" xfId="21968"/>
    <cellStyle name="Обычный 2 2 5 5 2 3" xfId="21969"/>
    <cellStyle name="Обычный 2 2 5 5 2 3 10" xfId="21970"/>
    <cellStyle name="Обычный 2 2 5 5 2 3 11" xfId="21971"/>
    <cellStyle name="Обычный 2 2 5 5 2 3 12" xfId="21972"/>
    <cellStyle name="Обычный 2 2 5 5 2 3 13" xfId="21973"/>
    <cellStyle name="Обычный 2 2 5 5 2 3 14" xfId="21974"/>
    <cellStyle name="Обычный 2 2 5 5 2 3 15" xfId="55801"/>
    <cellStyle name="Обычный 2 2 5 5 2 3 2" xfId="21975"/>
    <cellStyle name="Обычный 2 2 5 5 2 3 2 2" xfId="21976"/>
    <cellStyle name="Обычный 2 2 5 5 2 3 2 2 2" xfId="55802"/>
    <cellStyle name="Обычный 2 2 5 5 2 3 2 3" xfId="21977"/>
    <cellStyle name="Обычный 2 2 5 5 2 3 2 3 2" xfId="55803"/>
    <cellStyle name="Обычный 2 2 5 5 2 3 2 4" xfId="21978"/>
    <cellStyle name="Обычный 2 2 5 5 2 3 2 4 2" xfId="55804"/>
    <cellStyle name="Обычный 2 2 5 5 2 3 2 5" xfId="21979"/>
    <cellStyle name="Обычный 2 2 5 5 2 3 2 5 2" xfId="55805"/>
    <cellStyle name="Обычный 2 2 5 5 2 3 2 6" xfId="21980"/>
    <cellStyle name="Обычный 2 2 5 5 2 3 2 6 2" xfId="55806"/>
    <cellStyle name="Обычный 2 2 5 5 2 3 2 7" xfId="21981"/>
    <cellStyle name="Обычный 2 2 5 5 2 3 2 8" xfId="55807"/>
    <cellStyle name="Обычный 2 2 5 5 2 3 3" xfId="21982"/>
    <cellStyle name="Обычный 2 2 5 5 2 3 3 2" xfId="21983"/>
    <cellStyle name="Обычный 2 2 5 5 2 3 3 2 2" xfId="55808"/>
    <cellStyle name="Обычный 2 2 5 5 2 3 3 3" xfId="55809"/>
    <cellStyle name="Обычный 2 2 5 5 2 3 4" xfId="21984"/>
    <cellStyle name="Обычный 2 2 5 5 2 3 4 2" xfId="55810"/>
    <cellStyle name="Обычный 2 2 5 5 2 3 5" xfId="21985"/>
    <cellStyle name="Обычный 2 2 5 5 2 3 5 2" xfId="55811"/>
    <cellStyle name="Обычный 2 2 5 5 2 3 6" xfId="21986"/>
    <cellStyle name="Обычный 2 2 5 5 2 3 6 2" xfId="55812"/>
    <cellStyle name="Обычный 2 2 5 5 2 3 7" xfId="21987"/>
    <cellStyle name="Обычный 2 2 5 5 2 3 7 2" xfId="55813"/>
    <cellStyle name="Обычный 2 2 5 5 2 3 8" xfId="21988"/>
    <cellStyle name="Обычный 2 2 5 5 2 3 9" xfId="21989"/>
    <cellStyle name="Обычный 2 2 5 5 2 4" xfId="21990"/>
    <cellStyle name="Обычный 2 2 5 5 2 4 2" xfId="21991"/>
    <cellStyle name="Обычный 2 2 5 5 2 4 2 2" xfId="55814"/>
    <cellStyle name="Обычный 2 2 5 5 2 4 3" xfId="21992"/>
    <cellStyle name="Обычный 2 2 5 5 2 4 3 2" xfId="55815"/>
    <cellStyle name="Обычный 2 2 5 5 2 4 4" xfId="21993"/>
    <cellStyle name="Обычный 2 2 5 5 2 4 4 2" xfId="55816"/>
    <cellStyle name="Обычный 2 2 5 5 2 4 5" xfId="21994"/>
    <cellStyle name="Обычный 2 2 5 5 2 4 5 2" xfId="55817"/>
    <cellStyle name="Обычный 2 2 5 5 2 4 6" xfId="21995"/>
    <cellStyle name="Обычный 2 2 5 5 2 4 6 2" xfId="55818"/>
    <cellStyle name="Обычный 2 2 5 5 2 4 7" xfId="21996"/>
    <cellStyle name="Обычный 2 2 5 5 2 4 8" xfId="55819"/>
    <cellStyle name="Обычный 2 2 5 5 2 5" xfId="21997"/>
    <cellStyle name="Обычный 2 2 5 5 2 5 2" xfId="21998"/>
    <cellStyle name="Обычный 2 2 5 5 2 5 2 2" xfId="55820"/>
    <cellStyle name="Обычный 2 2 5 5 2 5 3" xfId="55821"/>
    <cellStyle name="Обычный 2 2 5 5 2 6" xfId="21999"/>
    <cellStyle name="Обычный 2 2 5 5 2 6 2" xfId="55822"/>
    <cellStyle name="Обычный 2 2 5 5 2 7" xfId="22000"/>
    <cellStyle name="Обычный 2 2 5 5 2 7 2" xfId="55823"/>
    <cellStyle name="Обычный 2 2 5 5 2 8" xfId="22001"/>
    <cellStyle name="Обычный 2 2 5 5 2 8 2" xfId="55824"/>
    <cellStyle name="Обычный 2 2 5 5 2 9" xfId="22002"/>
    <cellStyle name="Обычный 2 2 5 5 2 9 2" xfId="55825"/>
    <cellStyle name="Обычный 2 2 5 5 20" xfId="22003"/>
    <cellStyle name="Обычный 2 2 5 5 21" xfId="22004"/>
    <cellStyle name="Обычный 2 2 5 5 22" xfId="55826"/>
    <cellStyle name="Обычный 2 2 5 5 3" xfId="22005"/>
    <cellStyle name="Обычный 2 2 5 5 3 10" xfId="22006"/>
    <cellStyle name="Обычный 2 2 5 5 3 11" xfId="22007"/>
    <cellStyle name="Обычный 2 2 5 5 3 12" xfId="22008"/>
    <cellStyle name="Обычный 2 2 5 5 3 13" xfId="22009"/>
    <cellStyle name="Обычный 2 2 5 5 3 14" xfId="22010"/>
    <cellStyle name="Обычный 2 2 5 5 3 15" xfId="22011"/>
    <cellStyle name="Обычный 2 2 5 5 3 16" xfId="22012"/>
    <cellStyle name="Обычный 2 2 5 5 3 17" xfId="22013"/>
    <cellStyle name="Обычный 2 2 5 5 3 18" xfId="55827"/>
    <cellStyle name="Обычный 2 2 5 5 3 2" xfId="22014"/>
    <cellStyle name="Обычный 2 2 5 5 3 2 10" xfId="22015"/>
    <cellStyle name="Обычный 2 2 5 5 3 2 11" xfId="22016"/>
    <cellStyle name="Обычный 2 2 5 5 3 2 12" xfId="22017"/>
    <cellStyle name="Обычный 2 2 5 5 3 2 13" xfId="22018"/>
    <cellStyle name="Обычный 2 2 5 5 3 2 14" xfId="22019"/>
    <cellStyle name="Обычный 2 2 5 5 3 2 15" xfId="22020"/>
    <cellStyle name="Обычный 2 2 5 5 3 2 16" xfId="55828"/>
    <cellStyle name="Обычный 2 2 5 5 3 2 2" xfId="22021"/>
    <cellStyle name="Обычный 2 2 5 5 3 2 2 2" xfId="22022"/>
    <cellStyle name="Обычный 2 2 5 5 3 2 2 2 2" xfId="55829"/>
    <cellStyle name="Обычный 2 2 5 5 3 2 2 3" xfId="22023"/>
    <cellStyle name="Обычный 2 2 5 5 3 2 2 3 2" xfId="55830"/>
    <cellStyle name="Обычный 2 2 5 5 3 2 2 4" xfId="22024"/>
    <cellStyle name="Обычный 2 2 5 5 3 2 2 4 2" xfId="55831"/>
    <cellStyle name="Обычный 2 2 5 5 3 2 2 5" xfId="22025"/>
    <cellStyle name="Обычный 2 2 5 5 3 2 2 5 2" xfId="55832"/>
    <cellStyle name="Обычный 2 2 5 5 3 2 2 6" xfId="22026"/>
    <cellStyle name="Обычный 2 2 5 5 3 2 2 6 2" xfId="55833"/>
    <cellStyle name="Обычный 2 2 5 5 3 2 2 7" xfId="22027"/>
    <cellStyle name="Обычный 2 2 5 5 3 2 2 8" xfId="55834"/>
    <cellStyle name="Обычный 2 2 5 5 3 2 3" xfId="22028"/>
    <cellStyle name="Обычный 2 2 5 5 3 2 3 2" xfId="22029"/>
    <cellStyle name="Обычный 2 2 5 5 3 2 3 2 2" xfId="55835"/>
    <cellStyle name="Обычный 2 2 5 5 3 2 3 3" xfId="55836"/>
    <cellStyle name="Обычный 2 2 5 5 3 2 4" xfId="22030"/>
    <cellStyle name="Обычный 2 2 5 5 3 2 4 2" xfId="55837"/>
    <cellStyle name="Обычный 2 2 5 5 3 2 5" xfId="22031"/>
    <cellStyle name="Обычный 2 2 5 5 3 2 5 2" xfId="55838"/>
    <cellStyle name="Обычный 2 2 5 5 3 2 6" xfId="22032"/>
    <cellStyle name="Обычный 2 2 5 5 3 2 6 2" xfId="55839"/>
    <cellStyle name="Обычный 2 2 5 5 3 2 7" xfId="22033"/>
    <cellStyle name="Обычный 2 2 5 5 3 2 7 2" xfId="55840"/>
    <cellStyle name="Обычный 2 2 5 5 3 2 8" xfId="22034"/>
    <cellStyle name="Обычный 2 2 5 5 3 2 9" xfId="22035"/>
    <cellStyle name="Обычный 2 2 5 5 3 3" xfId="22036"/>
    <cellStyle name="Обычный 2 2 5 5 3 3 10" xfId="22037"/>
    <cellStyle name="Обычный 2 2 5 5 3 3 11" xfId="22038"/>
    <cellStyle name="Обычный 2 2 5 5 3 3 12" xfId="22039"/>
    <cellStyle name="Обычный 2 2 5 5 3 3 13" xfId="22040"/>
    <cellStyle name="Обычный 2 2 5 5 3 3 14" xfId="22041"/>
    <cellStyle name="Обычный 2 2 5 5 3 3 15" xfId="55841"/>
    <cellStyle name="Обычный 2 2 5 5 3 3 2" xfId="22042"/>
    <cellStyle name="Обычный 2 2 5 5 3 3 2 2" xfId="22043"/>
    <cellStyle name="Обычный 2 2 5 5 3 3 2 2 2" xfId="55842"/>
    <cellStyle name="Обычный 2 2 5 5 3 3 2 3" xfId="22044"/>
    <cellStyle name="Обычный 2 2 5 5 3 3 2 3 2" xfId="55843"/>
    <cellStyle name="Обычный 2 2 5 5 3 3 2 4" xfId="22045"/>
    <cellStyle name="Обычный 2 2 5 5 3 3 2 4 2" xfId="55844"/>
    <cellStyle name="Обычный 2 2 5 5 3 3 2 5" xfId="22046"/>
    <cellStyle name="Обычный 2 2 5 5 3 3 2 5 2" xfId="55845"/>
    <cellStyle name="Обычный 2 2 5 5 3 3 2 6" xfId="22047"/>
    <cellStyle name="Обычный 2 2 5 5 3 3 2 6 2" xfId="55846"/>
    <cellStyle name="Обычный 2 2 5 5 3 3 2 7" xfId="22048"/>
    <cellStyle name="Обычный 2 2 5 5 3 3 2 8" xfId="55847"/>
    <cellStyle name="Обычный 2 2 5 5 3 3 3" xfId="22049"/>
    <cellStyle name="Обычный 2 2 5 5 3 3 3 2" xfId="22050"/>
    <cellStyle name="Обычный 2 2 5 5 3 3 3 2 2" xfId="55848"/>
    <cellStyle name="Обычный 2 2 5 5 3 3 3 3" xfId="55849"/>
    <cellStyle name="Обычный 2 2 5 5 3 3 4" xfId="22051"/>
    <cellStyle name="Обычный 2 2 5 5 3 3 4 2" xfId="55850"/>
    <cellStyle name="Обычный 2 2 5 5 3 3 5" xfId="22052"/>
    <cellStyle name="Обычный 2 2 5 5 3 3 5 2" xfId="55851"/>
    <cellStyle name="Обычный 2 2 5 5 3 3 6" xfId="22053"/>
    <cellStyle name="Обычный 2 2 5 5 3 3 6 2" xfId="55852"/>
    <cellStyle name="Обычный 2 2 5 5 3 3 7" xfId="22054"/>
    <cellStyle name="Обычный 2 2 5 5 3 3 7 2" xfId="55853"/>
    <cellStyle name="Обычный 2 2 5 5 3 3 8" xfId="22055"/>
    <cellStyle name="Обычный 2 2 5 5 3 3 9" xfId="22056"/>
    <cellStyle name="Обычный 2 2 5 5 3 4" xfId="22057"/>
    <cellStyle name="Обычный 2 2 5 5 3 4 2" xfId="22058"/>
    <cellStyle name="Обычный 2 2 5 5 3 4 2 2" xfId="55854"/>
    <cellStyle name="Обычный 2 2 5 5 3 4 3" xfId="22059"/>
    <cellStyle name="Обычный 2 2 5 5 3 4 3 2" xfId="55855"/>
    <cellStyle name="Обычный 2 2 5 5 3 4 4" xfId="22060"/>
    <cellStyle name="Обычный 2 2 5 5 3 4 4 2" xfId="55856"/>
    <cellStyle name="Обычный 2 2 5 5 3 4 5" xfId="22061"/>
    <cellStyle name="Обычный 2 2 5 5 3 4 5 2" xfId="55857"/>
    <cellStyle name="Обычный 2 2 5 5 3 4 6" xfId="22062"/>
    <cellStyle name="Обычный 2 2 5 5 3 4 6 2" xfId="55858"/>
    <cellStyle name="Обычный 2 2 5 5 3 4 7" xfId="22063"/>
    <cellStyle name="Обычный 2 2 5 5 3 4 8" xfId="55859"/>
    <cellStyle name="Обычный 2 2 5 5 3 5" xfId="22064"/>
    <cellStyle name="Обычный 2 2 5 5 3 5 2" xfId="22065"/>
    <cellStyle name="Обычный 2 2 5 5 3 5 2 2" xfId="55860"/>
    <cellStyle name="Обычный 2 2 5 5 3 5 3" xfId="55861"/>
    <cellStyle name="Обычный 2 2 5 5 3 6" xfId="22066"/>
    <cellStyle name="Обычный 2 2 5 5 3 6 2" xfId="55862"/>
    <cellStyle name="Обычный 2 2 5 5 3 7" xfId="22067"/>
    <cellStyle name="Обычный 2 2 5 5 3 7 2" xfId="55863"/>
    <cellStyle name="Обычный 2 2 5 5 3 8" xfId="22068"/>
    <cellStyle name="Обычный 2 2 5 5 3 8 2" xfId="55864"/>
    <cellStyle name="Обычный 2 2 5 5 3 9" xfId="22069"/>
    <cellStyle name="Обычный 2 2 5 5 3 9 2" xfId="55865"/>
    <cellStyle name="Обычный 2 2 5 5 4" xfId="22070"/>
    <cellStyle name="Обычный 2 2 5 5 4 10" xfId="22071"/>
    <cellStyle name="Обычный 2 2 5 5 4 11" xfId="22072"/>
    <cellStyle name="Обычный 2 2 5 5 4 12" xfId="22073"/>
    <cellStyle name="Обычный 2 2 5 5 4 13" xfId="22074"/>
    <cellStyle name="Обычный 2 2 5 5 4 14" xfId="22075"/>
    <cellStyle name="Обычный 2 2 5 5 4 15" xfId="22076"/>
    <cellStyle name="Обычный 2 2 5 5 4 16" xfId="55866"/>
    <cellStyle name="Обычный 2 2 5 5 4 2" xfId="22077"/>
    <cellStyle name="Обычный 2 2 5 5 4 2 2" xfId="22078"/>
    <cellStyle name="Обычный 2 2 5 5 4 2 2 2" xfId="55867"/>
    <cellStyle name="Обычный 2 2 5 5 4 2 3" xfId="22079"/>
    <cellStyle name="Обычный 2 2 5 5 4 2 3 2" xfId="55868"/>
    <cellStyle name="Обычный 2 2 5 5 4 2 4" xfId="22080"/>
    <cellStyle name="Обычный 2 2 5 5 4 2 4 2" xfId="55869"/>
    <cellStyle name="Обычный 2 2 5 5 4 2 5" xfId="22081"/>
    <cellStyle name="Обычный 2 2 5 5 4 2 5 2" xfId="55870"/>
    <cellStyle name="Обычный 2 2 5 5 4 2 6" xfId="22082"/>
    <cellStyle name="Обычный 2 2 5 5 4 2 6 2" xfId="55871"/>
    <cellStyle name="Обычный 2 2 5 5 4 2 7" xfId="22083"/>
    <cellStyle name="Обычный 2 2 5 5 4 2 8" xfId="55872"/>
    <cellStyle name="Обычный 2 2 5 5 4 3" xfId="22084"/>
    <cellStyle name="Обычный 2 2 5 5 4 3 2" xfId="22085"/>
    <cellStyle name="Обычный 2 2 5 5 4 3 2 2" xfId="55873"/>
    <cellStyle name="Обычный 2 2 5 5 4 3 3" xfId="55874"/>
    <cellStyle name="Обычный 2 2 5 5 4 4" xfId="22086"/>
    <cellStyle name="Обычный 2 2 5 5 4 4 2" xfId="55875"/>
    <cellStyle name="Обычный 2 2 5 5 4 5" xfId="22087"/>
    <cellStyle name="Обычный 2 2 5 5 4 5 2" xfId="55876"/>
    <cellStyle name="Обычный 2 2 5 5 4 6" xfId="22088"/>
    <cellStyle name="Обычный 2 2 5 5 4 6 2" xfId="55877"/>
    <cellStyle name="Обычный 2 2 5 5 4 7" xfId="22089"/>
    <cellStyle name="Обычный 2 2 5 5 4 7 2" xfId="55878"/>
    <cellStyle name="Обычный 2 2 5 5 4 8" xfId="22090"/>
    <cellStyle name="Обычный 2 2 5 5 4 9" xfId="22091"/>
    <cellStyle name="Обычный 2 2 5 5 5" xfId="22092"/>
    <cellStyle name="Обычный 2 2 5 5 5 10" xfId="22093"/>
    <cellStyle name="Обычный 2 2 5 5 5 11" xfId="22094"/>
    <cellStyle name="Обычный 2 2 5 5 5 12" xfId="22095"/>
    <cellStyle name="Обычный 2 2 5 5 5 13" xfId="22096"/>
    <cellStyle name="Обычный 2 2 5 5 5 14" xfId="22097"/>
    <cellStyle name="Обычный 2 2 5 5 5 15" xfId="55879"/>
    <cellStyle name="Обычный 2 2 5 5 5 2" xfId="22098"/>
    <cellStyle name="Обычный 2 2 5 5 5 2 2" xfId="22099"/>
    <cellStyle name="Обычный 2 2 5 5 5 2 2 2" xfId="55880"/>
    <cellStyle name="Обычный 2 2 5 5 5 2 3" xfId="22100"/>
    <cellStyle name="Обычный 2 2 5 5 5 2 3 2" xfId="55881"/>
    <cellStyle name="Обычный 2 2 5 5 5 2 4" xfId="22101"/>
    <cellStyle name="Обычный 2 2 5 5 5 2 4 2" xfId="55882"/>
    <cellStyle name="Обычный 2 2 5 5 5 2 5" xfId="22102"/>
    <cellStyle name="Обычный 2 2 5 5 5 2 5 2" xfId="55883"/>
    <cellStyle name="Обычный 2 2 5 5 5 2 6" xfId="22103"/>
    <cellStyle name="Обычный 2 2 5 5 5 2 6 2" xfId="55884"/>
    <cellStyle name="Обычный 2 2 5 5 5 2 7" xfId="22104"/>
    <cellStyle name="Обычный 2 2 5 5 5 2 8" xfId="55885"/>
    <cellStyle name="Обычный 2 2 5 5 5 3" xfId="22105"/>
    <cellStyle name="Обычный 2 2 5 5 5 3 2" xfId="22106"/>
    <cellStyle name="Обычный 2 2 5 5 5 3 2 2" xfId="55886"/>
    <cellStyle name="Обычный 2 2 5 5 5 3 3" xfId="55887"/>
    <cellStyle name="Обычный 2 2 5 5 5 4" xfId="22107"/>
    <cellStyle name="Обычный 2 2 5 5 5 4 2" xfId="55888"/>
    <cellStyle name="Обычный 2 2 5 5 5 5" xfId="22108"/>
    <cellStyle name="Обычный 2 2 5 5 5 5 2" xfId="55889"/>
    <cellStyle name="Обычный 2 2 5 5 5 6" xfId="22109"/>
    <cellStyle name="Обычный 2 2 5 5 5 6 2" xfId="55890"/>
    <cellStyle name="Обычный 2 2 5 5 5 7" xfId="22110"/>
    <cellStyle name="Обычный 2 2 5 5 5 7 2" xfId="55891"/>
    <cellStyle name="Обычный 2 2 5 5 5 8" xfId="22111"/>
    <cellStyle name="Обычный 2 2 5 5 5 9" xfId="22112"/>
    <cellStyle name="Обычный 2 2 5 5 6" xfId="22113"/>
    <cellStyle name="Обычный 2 2 5 5 6 10" xfId="22114"/>
    <cellStyle name="Обычный 2 2 5 5 6 11" xfId="22115"/>
    <cellStyle name="Обычный 2 2 5 5 6 12" xfId="22116"/>
    <cellStyle name="Обычный 2 2 5 5 6 13" xfId="22117"/>
    <cellStyle name="Обычный 2 2 5 5 6 14" xfId="22118"/>
    <cellStyle name="Обычный 2 2 5 5 6 15" xfId="55892"/>
    <cellStyle name="Обычный 2 2 5 5 6 2" xfId="22119"/>
    <cellStyle name="Обычный 2 2 5 5 6 2 2" xfId="22120"/>
    <cellStyle name="Обычный 2 2 5 5 6 2 2 2" xfId="55893"/>
    <cellStyle name="Обычный 2 2 5 5 6 2 3" xfId="22121"/>
    <cellStyle name="Обычный 2 2 5 5 6 2 3 2" xfId="55894"/>
    <cellStyle name="Обычный 2 2 5 5 6 2 4" xfId="22122"/>
    <cellStyle name="Обычный 2 2 5 5 6 2 4 2" xfId="55895"/>
    <cellStyle name="Обычный 2 2 5 5 6 2 5" xfId="22123"/>
    <cellStyle name="Обычный 2 2 5 5 6 2 5 2" xfId="55896"/>
    <cellStyle name="Обычный 2 2 5 5 6 2 6" xfId="22124"/>
    <cellStyle name="Обычный 2 2 5 5 6 2 6 2" xfId="55897"/>
    <cellStyle name="Обычный 2 2 5 5 6 2 7" xfId="22125"/>
    <cellStyle name="Обычный 2 2 5 5 6 2 8" xfId="55898"/>
    <cellStyle name="Обычный 2 2 5 5 6 3" xfId="22126"/>
    <cellStyle name="Обычный 2 2 5 5 6 3 2" xfId="22127"/>
    <cellStyle name="Обычный 2 2 5 5 6 3 2 2" xfId="55899"/>
    <cellStyle name="Обычный 2 2 5 5 6 3 3" xfId="55900"/>
    <cellStyle name="Обычный 2 2 5 5 6 4" xfId="22128"/>
    <cellStyle name="Обычный 2 2 5 5 6 4 2" xfId="55901"/>
    <cellStyle name="Обычный 2 2 5 5 6 5" xfId="22129"/>
    <cellStyle name="Обычный 2 2 5 5 6 5 2" xfId="55902"/>
    <cellStyle name="Обычный 2 2 5 5 6 6" xfId="22130"/>
    <cellStyle name="Обычный 2 2 5 5 6 6 2" xfId="55903"/>
    <cellStyle name="Обычный 2 2 5 5 6 7" xfId="22131"/>
    <cellStyle name="Обычный 2 2 5 5 6 7 2" xfId="55904"/>
    <cellStyle name="Обычный 2 2 5 5 6 8" xfId="22132"/>
    <cellStyle name="Обычный 2 2 5 5 6 9" xfId="22133"/>
    <cellStyle name="Обычный 2 2 5 5 7" xfId="22134"/>
    <cellStyle name="Обычный 2 2 5 5 7 10" xfId="22135"/>
    <cellStyle name="Обычный 2 2 5 5 7 11" xfId="22136"/>
    <cellStyle name="Обычный 2 2 5 5 7 12" xfId="22137"/>
    <cellStyle name="Обычный 2 2 5 5 7 13" xfId="22138"/>
    <cellStyle name="Обычный 2 2 5 5 7 14" xfId="22139"/>
    <cellStyle name="Обычный 2 2 5 5 7 15" xfId="55905"/>
    <cellStyle name="Обычный 2 2 5 5 7 2" xfId="22140"/>
    <cellStyle name="Обычный 2 2 5 5 7 2 2" xfId="22141"/>
    <cellStyle name="Обычный 2 2 5 5 7 2 2 2" xfId="55906"/>
    <cellStyle name="Обычный 2 2 5 5 7 2 3" xfId="22142"/>
    <cellStyle name="Обычный 2 2 5 5 7 2 3 2" xfId="55907"/>
    <cellStyle name="Обычный 2 2 5 5 7 2 4" xfId="22143"/>
    <cellStyle name="Обычный 2 2 5 5 7 2 4 2" xfId="55908"/>
    <cellStyle name="Обычный 2 2 5 5 7 2 5" xfId="22144"/>
    <cellStyle name="Обычный 2 2 5 5 7 2 5 2" xfId="55909"/>
    <cellStyle name="Обычный 2 2 5 5 7 2 6" xfId="22145"/>
    <cellStyle name="Обычный 2 2 5 5 7 2 6 2" xfId="55910"/>
    <cellStyle name="Обычный 2 2 5 5 7 2 7" xfId="22146"/>
    <cellStyle name="Обычный 2 2 5 5 7 2 8" xfId="55911"/>
    <cellStyle name="Обычный 2 2 5 5 7 3" xfId="22147"/>
    <cellStyle name="Обычный 2 2 5 5 7 3 2" xfId="22148"/>
    <cellStyle name="Обычный 2 2 5 5 7 3 2 2" xfId="55912"/>
    <cellStyle name="Обычный 2 2 5 5 7 3 3" xfId="55913"/>
    <cellStyle name="Обычный 2 2 5 5 7 4" xfId="22149"/>
    <cellStyle name="Обычный 2 2 5 5 7 4 2" xfId="55914"/>
    <cellStyle name="Обычный 2 2 5 5 7 5" xfId="22150"/>
    <cellStyle name="Обычный 2 2 5 5 7 5 2" xfId="55915"/>
    <cellStyle name="Обычный 2 2 5 5 7 6" xfId="22151"/>
    <cellStyle name="Обычный 2 2 5 5 7 6 2" xfId="55916"/>
    <cellStyle name="Обычный 2 2 5 5 7 7" xfId="22152"/>
    <cellStyle name="Обычный 2 2 5 5 7 7 2" xfId="55917"/>
    <cellStyle name="Обычный 2 2 5 5 7 8" xfId="22153"/>
    <cellStyle name="Обычный 2 2 5 5 7 9" xfId="22154"/>
    <cellStyle name="Обычный 2 2 5 5 8" xfId="22155"/>
    <cellStyle name="Обычный 2 2 5 5 8 2" xfId="22156"/>
    <cellStyle name="Обычный 2 2 5 5 8 2 2" xfId="55918"/>
    <cellStyle name="Обычный 2 2 5 5 8 3" xfId="22157"/>
    <cellStyle name="Обычный 2 2 5 5 8 3 2" xfId="55919"/>
    <cellStyle name="Обычный 2 2 5 5 8 4" xfId="22158"/>
    <cellStyle name="Обычный 2 2 5 5 8 4 2" xfId="55920"/>
    <cellStyle name="Обычный 2 2 5 5 8 5" xfId="22159"/>
    <cellStyle name="Обычный 2 2 5 5 8 5 2" xfId="55921"/>
    <cellStyle name="Обычный 2 2 5 5 8 6" xfId="22160"/>
    <cellStyle name="Обычный 2 2 5 5 8 6 2" xfId="55922"/>
    <cellStyle name="Обычный 2 2 5 5 8 7" xfId="22161"/>
    <cellStyle name="Обычный 2 2 5 5 8 8" xfId="55923"/>
    <cellStyle name="Обычный 2 2 5 5 9" xfId="22162"/>
    <cellStyle name="Обычный 2 2 5 5 9 2" xfId="22163"/>
    <cellStyle name="Обычный 2 2 5 5 9 2 2" xfId="55924"/>
    <cellStyle name="Обычный 2 2 5 5 9 3" xfId="55925"/>
    <cellStyle name="Обычный 2 2 5 6" xfId="22164"/>
    <cellStyle name="Обычный 2 2 5 6 10" xfId="22165"/>
    <cellStyle name="Обычный 2 2 5 6 10 2" xfId="55926"/>
    <cellStyle name="Обычный 2 2 5 6 11" xfId="22166"/>
    <cellStyle name="Обычный 2 2 5 6 11 2" xfId="55927"/>
    <cellStyle name="Обычный 2 2 5 6 12" xfId="22167"/>
    <cellStyle name="Обычный 2 2 5 6 13" xfId="22168"/>
    <cellStyle name="Обычный 2 2 5 6 14" xfId="22169"/>
    <cellStyle name="Обычный 2 2 5 6 15" xfId="22170"/>
    <cellStyle name="Обычный 2 2 5 6 16" xfId="22171"/>
    <cellStyle name="Обычный 2 2 5 6 17" xfId="22172"/>
    <cellStyle name="Обычный 2 2 5 6 18" xfId="22173"/>
    <cellStyle name="Обычный 2 2 5 6 19" xfId="22174"/>
    <cellStyle name="Обычный 2 2 5 6 2" xfId="22175"/>
    <cellStyle name="Обычный 2 2 5 6 2 10" xfId="22176"/>
    <cellStyle name="Обычный 2 2 5 6 2 11" xfId="22177"/>
    <cellStyle name="Обычный 2 2 5 6 2 12" xfId="22178"/>
    <cellStyle name="Обычный 2 2 5 6 2 13" xfId="22179"/>
    <cellStyle name="Обычный 2 2 5 6 2 14" xfId="22180"/>
    <cellStyle name="Обычный 2 2 5 6 2 15" xfId="22181"/>
    <cellStyle name="Обычный 2 2 5 6 2 16" xfId="55928"/>
    <cellStyle name="Обычный 2 2 5 6 2 2" xfId="22182"/>
    <cellStyle name="Обычный 2 2 5 6 2 2 2" xfId="22183"/>
    <cellStyle name="Обычный 2 2 5 6 2 2 2 2" xfId="55929"/>
    <cellStyle name="Обычный 2 2 5 6 2 2 3" xfId="22184"/>
    <cellStyle name="Обычный 2 2 5 6 2 2 3 2" xfId="55930"/>
    <cellStyle name="Обычный 2 2 5 6 2 2 4" xfId="22185"/>
    <cellStyle name="Обычный 2 2 5 6 2 2 4 2" xfId="55931"/>
    <cellStyle name="Обычный 2 2 5 6 2 2 5" xfId="22186"/>
    <cellStyle name="Обычный 2 2 5 6 2 2 5 2" xfId="55932"/>
    <cellStyle name="Обычный 2 2 5 6 2 2 6" xfId="22187"/>
    <cellStyle name="Обычный 2 2 5 6 2 2 6 2" xfId="55933"/>
    <cellStyle name="Обычный 2 2 5 6 2 2 7" xfId="22188"/>
    <cellStyle name="Обычный 2 2 5 6 2 2 8" xfId="55934"/>
    <cellStyle name="Обычный 2 2 5 6 2 3" xfId="22189"/>
    <cellStyle name="Обычный 2 2 5 6 2 3 2" xfId="22190"/>
    <cellStyle name="Обычный 2 2 5 6 2 3 2 2" xfId="55935"/>
    <cellStyle name="Обычный 2 2 5 6 2 3 3" xfId="55936"/>
    <cellStyle name="Обычный 2 2 5 6 2 4" xfId="22191"/>
    <cellStyle name="Обычный 2 2 5 6 2 4 2" xfId="55937"/>
    <cellStyle name="Обычный 2 2 5 6 2 5" xfId="22192"/>
    <cellStyle name="Обычный 2 2 5 6 2 5 2" xfId="55938"/>
    <cellStyle name="Обычный 2 2 5 6 2 6" xfId="22193"/>
    <cellStyle name="Обычный 2 2 5 6 2 6 2" xfId="55939"/>
    <cellStyle name="Обычный 2 2 5 6 2 7" xfId="22194"/>
    <cellStyle name="Обычный 2 2 5 6 2 7 2" xfId="55940"/>
    <cellStyle name="Обычный 2 2 5 6 2 8" xfId="22195"/>
    <cellStyle name="Обычный 2 2 5 6 2 9" xfId="22196"/>
    <cellStyle name="Обычный 2 2 5 6 20" xfId="55941"/>
    <cellStyle name="Обычный 2 2 5 6 3" xfId="22197"/>
    <cellStyle name="Обычный 2 2 5 6 3 10" xfId="22198"/>
    <cellStyle name="Обычный 2 2 5 6 3 11" xfId="22199"/>
    <cellStyle name="Обычный 2 2 5 6 3 12" xfId="22200"/>
    <cellStyle name="Обычный 2 2 5 6 3 13" xfId="22201"/>
    <cellStyle name="Обычный 2 2 5 6 3 14" xfId="22202"/>
    <cellStyle name="Обычный 2 2 5 6 3 15" xfId="55942"/>
    <cellStyle name="Обычный 2 2 5 6 3 2" xfId="22203"/>
    <cellStyle name="Обычный 2 2 5 6 3 2 2" xfId="22204"/>
    <cellStyle name="Обычный 2 2 5 6 3 2 2 2" xfId="55943"/>
    <cellStyle name="Обычный 2 2 5 6 3 2 3" xfId="22205"/>
    <cellStyle name="Обычный 2 2 5 6 3 2 3 2" xfId="55944"/>
    <cellStyle name="Обычный 2 2 5 6 3 2 4" xfId="22206"/>
    <cellStyle name="Обычный 2 2 5 6 3 2 4 2" xfId="55945"/>
    <cellStyle name="Обычный 2 2 5 6 3 2 5" xfId="22207"/>
    <cellStyle name="Обычный 2 2 5 6 3 2 5 2" xfId="55946"/>
    <cellStyle name="Обычный 2 2 5 6 3 2 6" xfId="22208"/>
    <cellStyle name="Обычный 2 2 5 6 3 2 6 2" xfId="55947"/>
    <cellStyle name="Обычный 2 2 5 6 3 2 7" xfId="22209"/>
    <cellStyle name="Обычный 2 2 5 6 3 2 8" xfId="55948"/>
    <cellStyle name="Обычный 2 2 5 6 3 3" xfId="22210"/>
    <cellStyle name="Обычный 2 2 5 6 3 3 2" xfId="22211"/>
    <cellStyle name="Обычный 2 2 5 6 3 3 2 2" xfId="55949"/>
    <cellStyle name="Обычный 2 2 5 6 3 3 3" xfId="55950"/>
    <cellStyle name="Обычный 2 2 5 6 3 4" xfId="22212"/>
    <cellStyle name="Обычный 2 2 5 6 3 4 2" xfId="55951"/>
    <cellStyle name="Обычный 2 2 5 6 3 5" xfId="22213"/>
    <cellStyle name="Обычный 2 2 5 6 3 5 2" xfId="55952"/>
    <cellStyle name="Обычный 2 2 5 6 3 6" xfId="22214"/>
    <cellStyle name="Обычный 2 2 5 6 3 6 2" xfId="55953"/>
    <cellStyle name="Обычный 2 2 5 6 3 7" xfId="22215"/>
    <cellStyle name="Обычный 2 2 5 6 3 7 2" xfId="55954"/>
    <cellStyle name="Обычный 2 2 5 6 3 8" xfId="22216"/>
    <cellStyle name="Обычный 2 2 5 6 3 9" xfId="22217"/>
    <cellStyle name="Обычный 2 2 5 6 4" xfId="22218"/>
    <cellStyle name="Обычный 2 2 5 6 4 10" xfId="22219"/>
    <cellStyle name="Обычный 2 2 5 6 4 11" xfId="22220"/>
    <cellStyle name="Обычный 2 2 5 6 4 12" xfId="22221"/>
    <cellStyle name="Обычный 2 2 5 6 4 13" xfId="22222"/>
    <cellStyle name="Обычный 2 2 5 6 4 14" xfId="22223"/>
    <cellStyle name="Обычный 2 2 5 6 4 15" xfId="55955"/>
    <cellStyle name="Обычный 2 2 5 6 4 2" xfId="22224"/>
    <cellStyle name="Обычный 2 2 5 6 4 2 2" xfId="22225"/>
    <cellStyle name="Обычный 2 2 5 6 4 2 2 2" xfId="55956"/>
    <cellStyle name="Обычный 2 2 5 6 4 2 3" xfId="22226"/>
    <cellStyle name="Обычный 2 2 5 6 4 2 3 2" xfId="55957"/>
    <cellStyle name="Обычный 2 2 5 6 4 2 4" xfId="22227"/>
    <cellStyle name="Обычный 2 2 5 6 4 2 4 2" xfId="55958"/>
    <cellStyle name="Обычный 2 2 5 6 4 2 5" xfId="22228"/>
    <cellStyle name="Обычный 2 2 5 6 4 2 5 2" xfId="55959"/>
    <cellStyle name="Обычный 2 2 5 6 4 2 6" xfId="22229"/>
    <cellStyle name="Обычный 2 2 5 6 4 2 6 2" xfId="55960"/>
    <cellStyle name="Обычный 2 2 5 6 4 2 7" xfId="22230"/>
    <cellStyle name="Обычный 2 2 5 6 4 2 8" xfId="55961"/>
    <cellStyle name="Обычный 2 2 5 6 4 3" xfId="22231"/>
    <cellStyle name="Обычный 2 2 5 6 4 3 2" xfId="22232"/>
    <cellStyle name="Обычный 2 2 5 6 4 3 2 2" xfId="55962"/>
    <cellStyle name="Обычный 2 2 5 6 4 3 3" xfId="55963"/>
    <cellStyle name="Обычный 2 2 5 6 4 4" xfId="22233"/>
    <cellStyle name="Обычный 2 2 5 6 4 4 2" xfId="55964"/>
    <cellStyle name="Обычный 2 2 5 6 4 5" xfId="22234"/>
    <cellStyle name="Обычный 2 2 5 6 4 5 2" xfId="55965"/>
    <cellStyle name="Обычный 2 2 5 6 4 6" xfId="22235"/>
    <cellStyle name="Обычный 2 2 5 6 4 6 2" xfId="55966"/>
    <cellStyle name="Обычный 2 2 5 6 4 7" xfId="22236"/>
    <cellStyle name="Обычный 2 2 5 6 4 7 2" xfId="55967"/>
    <cellStyle name="Обычный 2 2 5 6 4 8" xfId="22237"/>
    <cellStyle name="Обычный 2 2 5 6 4 9" xfId="22238"/>
    <cellStyle name="Обычный 2 2 5 6 5" xfId="22239"/>
    <cellStyle name="Обычный 2 2 5 6 5 10" xfId="22240"/>
    <cellStyle name="Обычный 2 2 5 6 5 11" xfId="22241"/>
    <cellStyle name="Обычный 2 2 5 6 5 12" xfId="22242"/>
    <cellStyle name="Обычный 2 2 5 6 5 13" xfId="22243"/>
    <cellStyle name="Обычный 2 2 5 6 5 14" xfId="22244"/>
    <cellStyle name="Обычный 2 2 5 6 5 15" xfId="55968"/>
    <cellStyle name="Обычный 2 2 5 6 5 2" xfId="22245"/>
    <cellStyle name="Обычный 2 2 5 6 5 2 2" xfId="22246"/>
    <cellStyle name="Обычный 2 2 5 6 5 2 2 2" xfId="55969"/>
    <cellStyle name="Обычный 2 2 5 6 5 2 3" xfId="22247"/>
    <cellStyle name="Обычный 2 2 5 6 5 2 3 2" xfId="55970"/>
    <cellStyle name="Обычный 2 2 5 6 5 2 4" xfId="22248"/>
    <cellStyle name="Обычный 2 2 5 6 5 2 4 2" xfId="55971"/>
    <cellStyle name="Обычный 2 2 5 6 5 2 5" xfId="22249"/>
    <cellStyle name="Обычный 2 2 5 6 5 2 5 2" xfId="55972"/>
    <cellStyle name="Обычный 2 2 5 6 5 2 6" xfId="22250"/>
    <cellStyle name="Обычный 2 2 5 6 5 2 6 2" xfId="55973"/>
    <cellStyle name="Обычный 2 2 5 6 5 2 7" xfId="22251"/>
    <cellStyle name="Обычный 2 2 5 6 5 2 8" xfId="55974"/>
    <cellStyle name="Обычный 2 2 5 6 5 3" xfId="22252"/>
    <cellStyle name="Обычный 2 2 5 6 5 3 2" xfId="22253"/>
    <cellStyle name="Обычный 2 2 5 6 5 3 2 2" xfId="55975"/>
    <cellStyle name="Обычный 2 2 5 6 5 3 3" xfId="55976"/>
    <cellStyle name="Обычный 2 2 5 6 5 4" xfId="22254"/>
    <cellStyle name="Обычный 2 2 5 6 5 4 2" xfId="55977"/>
    <cellStyle name="Обычный 2 2 5 6 5 5" xfId="22255"/>
    <cellStyle name="Обычный 2 2 5 6 5 5 2" xfId="55978"/>
    <cellStyle name="Обычный 2 2 5 6 5 6" xfId="22256"/>
    <cellStyle name="Обычный 2 2 5 6 5 6 2" xfId="55979"/>
    <cellStyle name="Обычный 2 2 5 6 5 7" xfId="22257"/>
    <cellStyle name="Обычный 2 2 5 6 5 7 2" xfId="55980"/>
    <cellStyle name="Обычный 2 2 5 6 5 8" xfId="22258"/>
    <cellStyle name="Обычный 2 2 5 6 5 9" xfId="22259"/>
    <cellStyle name="Обычный 2 2 5 6 6" xfId="22260"/>
    <cellStyle name="Обычный 2 2 5 6 6 2" xfId="22261"/>
    <cellStyle name="Обычный 2 2 5 6 6 2 2" xfId="55981"/>
    <cellStyle name="Обычный 2 2 5 6 6 3" xfId="22262"/>
    <cellStyle name="Обычный 2 2 5 6 6 3 2" xfId="55982"/>
    <cellStyle name="Обычный 2 2 5 6 6 4" xfId="22263"/>
    <cellStyle name="Обычный 2 2 5 6 6 4 2" xfId="55983"/>
    <cellStyle name="Обычный 2 2 5 6 6 5" xfId="22264"/>
    <cellStyle name="Обычный 2 2 5 6 6 5 2" xfId="55984"/>
    <cellStyle name="Обычный 2 2 5 6 6 6" xfId="22265"/>
    <cellStyle name="Обычный 2 2 5 6 6 6 2" xfId="55985"/>
    <cellStyle name="Обычный 2 2 5 6 6 7" xfId="22266"/>
    <cellStyle name="Обычный 2 2 5 6 6 8" xfId="55986"/>
    <cellStyle name="Обычный 2 2 5 6 7" xfId="22267"/>
    <cellStyle name="Обычный 2 2 5 6 7 2" xfId="22268"/>
    <cellStyle name="Обычный 2 2 5 6 7 2 2" xfId="55987"/>
    <cellStyle name="Обычный 2 2 5 6 7 3" xfId="55988"/>
    <cellStyle name="Обычный 2 2 5 6 8" xfId="22269"/>
    <cellStyle name="Обычный 2 2 5 6 8 2" xfId="55989"/>
    <cellStyle name="Обычный 2 2 5 6 9" xfId="22270"/>
    <cellStyle name="Обычный 2 2 5 6 9 2" xfId="55990"/>
    <cellStyle name="Обычный 2 2 5 7" xfId="22271"/>
    <cellStyle name="Обычный 2 2 5 7 10" xfId="22272"/>
    <cellStyle name="Обычный 2 2 5 7 10 2" xfId="55991"/>
    <cellStyle name="Обычный 2 2 5 7 11" xfId="22273"/>
    <cellStyle name="Обычный 2 2 5 7 11 2" xfId="55992"/>
    <cellStyle name="Обычный 2 2 5 7 12" xfId="22274"/>
    <cellStyle name="Обычный 2 2 5 7 13" xfId="22275"/>
    <cellStyle name="Обычный 2 2 5 7 14" xfId="22276"/>
    <cellStyle name="Обычный 2 2 5 7 15" xfId="22277"/>
    <cellStyle name="Обычный 2 2 5 7 16" xfId="22278"/>
    <cellStyle name="Обычный 2 2 5 7 17" xfId="22279"/>
    <cellStyle name="Обычный 2 2 5 7 18" xfId="22280"/>
    <cellStyle name="Обычный 2 2 5 7 19" xfId="22281"/>
    <cellStyle name="Обычный 2 2 5 7 2" xfId="22282"/>
    <cellStyle name="Обычный 2 2 5 7 2 10" xfId="22283"/>
    <cellStyle name="Обычный 2 2 5 7 2 11" xfId="22284"/>
    <cellStyle name="Обычный 2 2 5 7 2 12" xfId="22285"/>
    <cellStyle name="Обычный 2 2 5 7 2 13" xfId="22286"/>
    <cellStyle name="Обычный 2 2 5 7 2 14" xfId="22287"/>
    <cellStyle name="Обычный 2 2 5 7 2 15" xfId="22288"/>
    <cellStyle name="Обычный 2 2 5 7 2 16" xfId="55993"/>
    <cellStyle name="Обычный 2 2 5 7 2 2" xfId="22289"/>
    <cellStyle name="Обычный 2 2 5 7 2 2 2" xfId="22290"/>
    <cellStyle name="Обычный 2 2 5 7 2 2 2 2" xfId="55994"/>
    <cellStyle name="Обычный 2 2 5 7 2 2 3" xfId="22291"/>
    <cellStyle name="Обычный 2 2 5 7 2 2 3 2" xfId="55995"/>
    <cellStyle name="Обычный 2 2 5 7 2 2 4" xfId="22292"/>
    <cellStyle name="Обычный 2 2 5 7 2 2 4 2" xfId="55996"/>
    <cellStyle name="Обычный 2 2 5 7 2 2 5" xfId="22293"/>
    <cellStyle name="Обычный 2 2 5 7 2 2 5 2" xfId="55997"/>
    <cellStyle name="Обычный 2 2 5 7 2 2 6" xfId="22294"/>
    <cellStyle name="Обычный 2 2 5 7 2 2 6 2" xfId="55998"/>
    <cellStyle name="Обычный 2 2 5 7 2 2 7" xfId="22295"/>
    <cellStyle name="Обычный 2 2 5 7 2 2 8" xfId="55999"/>
    <cellStyle name="Обычный 2 2 5 7 2 3" xfId="22296"/>
    <cellStyle name="Обычный 2 2 5 7 2 3 2" xfId="22297"/>
    <cellStyle name="Обычный 2 2 5 7 2 3 2 2" xfId="56000"/>
    <cellStyle name="Обычный 2 2 5 7 2 3 3" xfId="56001"/>
    <cellStyle name="Обычный 2 2 5 7 2 4" xfId="22298"/>
    <cellStyle name="Обычный 2 2 5 7 2 4 2" xfId="56002"/>
    <cellStyle name="Обычный 2 2 5 7 2 5" xfId="22299"/>
    <cellStyle name="Обычный 2 2 5 7 2 5 2" xfId="56003"/>
    <cellStyle name="Обычный 2 2 5 7 2 6" xfId="22300"/>
    <cellStyle name="Обычный 2 2 5 7 2 6 2" xfId="56004"/>
    <cellStyle name="Обычный 2 2 5 7 2 7" xfId="22301"/>
    <cellStyle name="Обычный 2 2 5 7 2 7 2" xfId="56005"/>
    <cellStyle name="Обычный 2 2 5 7 2 8" xfId="22302"/>
    <cellStyle name="Обычный 2 2 5 7 2 9" xfId="22303"/>
    <cellStyle name="Обычный 2 2 5 7 20" xfId="56006"/>
    <cellStyle name="Обычный 2 2 5 7 3" xfId="22304"/>
    <cellStyle name="Обычный 2 2 5 7 3 10" xfId="22305"/>
    <cellStyle name="Обычный 2 2 5 7 3 11" xfId="22306"/>
    <cellStyle name="Обычный 2 2 5 7 3 12" xfId="22307"/>
    <cellStyle name="Обычный 2 2 5 7 3 13" xfId="22308"/>
    <cellStyle name="Обычный 2 2 5 7 3 14" xfId="22309"/>
    <cellStyle name="Обычный 2 2 5 7 3 15" xfId="56007"/>
    <cellStyle name="Обычный 2 2 5 7 3 2" xfId="22310"/>
    <cellStyle name="Обычный 2 2 5 7 3 2 2" xfId="22311"/>
    <cellStyle name="Обычный 2 2 5 7 3 2 2 2" xfId="56008"/>
    <cellStyle name="Обычный 2 2 5 7 3 2 3" xfId="22312"/>
    <cellStyle name="Обычный 2 2 5 7 3 2 3 2" xfId="56009"/>
    <cellStyle name="Обычный 2 2 5 7 3 2 4" xfId="22313"/>
    <cellStyle name="Обычный 2 2 5 7 3 2 4 2" xfId="56010"/>
    <cellStyle name="Обычный 2 2 5 7 3 2 5" xfId="22314"/>
    <cellStyle name="Обычный 2 2 5 7 3 2 5 2" xfId="56011"/>
    <cellStyle name="Обычный 2 2 5 7 3 2 6" xfId="22315"/>
    <cellStyle name="Обычный 2 2 5 7 3 2 6 2" xfId="56012"/>
    <cellStyle name="Обычный 2 2 5 7 3 2 7" xfId="22316"/>
    <cellStyle name="Обычный 2 2 5 7 3 2 8" xfId="56013"/>
    <cellStyle name="Обычный 2 2 5 7 3 3" xfId="22317"/>
    <cellStyle name="Обычный 2 2 5 7 3 3 2" xfId="22318"/>
    <cellStyle name="Обычный 2 2 5 7 3 3 2 2" xfId="56014"/>
    <cellStyle name="Обычный 2 2 5 7 3 3 3" xfId="56015"/>
    <cellStyle name="Обычный 2 2 5 7 3 4" xfId="22319"/>
    <cellStyle name="Обычный 2 2 5 7 3 4 2" xfId="56016"/>
    <cellStyle name="Обычный 2 2 5 7 3 5" xfId="22320"/>
    <cellStyle name="Обычный 2 2 5 7 3 5 2" xfId="56017"/>
    <cellStyle name="Обычный 2 2 5 7 3 6" xfId="22321"/>
    <cellStyle name="Обычный 2 2 5 7 3 6 2" xfId="56018"/>
    <cellStyle name="Обычный 2 2 5 7 3 7" xfId="22322"/>
    <cellStyle name="Обычный 2 2 5 7 3 7 2" xfId="56019"/>
    <cellStyle name="Обычный 2 2 5 7 3 8" xfId="22323"/>
    <cellStyle name="Обычный 2 2 5 7 3 9" xfId="22324"/>
    <cellStyle name="Обычный 2 2 5 7 4" xfId="22325"/>
    <cellStyle name="Обычный 2 2 5 7 4 10" xfId="22326"/>
    <cellStyle name="Обычный 2 2 5 7 4 11" xfId="22327"/>
    <cellStyle name="Обычный 2 2 5 7 4 12" xfId="22328"/>
    <cellStyle name="Обычный 2 2 5 7 4 13" xfId="22329"/>
    <cellStyle name="Обычный 2 2 5 7 4 14" xfId="22330"/>
    <cellStyle name="Обычный 2 2 5 7 4 15" xfId="56020"/>
    <cellStyle name="Обычный 2 2 5 7 4 2" xfId="22331"/>
    <cellStyle name="Обычный 2 2 5 7 4 2 2" xfId="22332"/>
    <cellStyle name="Обычный 2 2 5 7 4 2 2 2" xfId="56021"/>
    <cellStyle name="Обычный 2 2 5 7 4 2 3" xfId="22333"/>
    <cellStyle name="Обычный 2 2 5 7 4 2 3 2" xfId="56022"/>
    <cellStyle name="Обычный 2 2 5 7 4 2 4" xfId="22334"/>
    <cellStyle name="Обычный 2 2 5 7 4 2 4 2" xfId="56023"/>
    <cellStyle name="Обычный 2 2 5 7 4 2 5" xfId="22335"/>
    <cellStyle name="Обычный 2 2 5 7 4 2 5 2" xfId="56024"/>
    <cellStyle name="Обычный 2 2 5 7 4 2 6" xfId="22336"/>
    <cellStyle name="Обычный 2 2 5 7 4 2 6 2" xfId="56025"/>
    <cellStyle name="Обычный 2 2 5 7 4 2 7" xfId="22337"/>
    <cellStyle name="Обычный 2 2 5 7 4 2 8" xfId="56026"/>
    <cellStyle name="Обычный 2 2 5 7 4 3" xfId="22338"/>
    <cellStyle name="Обычный 2 2 5 7 4 3 2" xfId="22339"/>
    <cellStyle name="Обычный 2 2 5 7 4 3 2 2" xfId="56027"/>
    <cellStyle name="Обычный 2 2 5 7 4 3 3" xfId="56028"/>
    <cellStyle name="Обычный 2 2 5 7 4 4" xfId="22340"/>
    <cellStyle name="Обычный 2 2 5 7 4 4 2" xfId="56029"/>
    <cellStyle name="Обычный 2 2 5 7 4 5" xfId="22341"/>
    <cellStyle name="Обычный 2 2 5 7 4 5 2" xfId="56030"/>
    <cellStyle name="Обычный 2 2 5 7 4 6" xfId="22342"/>
    <cellStyle name="Обычный 2 2 5 7 4 6 2" xfId="56031"/>
    <cellStyle name="Обычный 2 2 5 7 4 7" xfId="22343"/>
    <cellStyle name="Обычный 2 2 5 7 4 7 2" xfId="56032"/>
    <cellStyle name="Обычный 2 2 5 7 4 8" xfId="22344"/>
    <cellStyle name="Обычный 2 2 5 7 4 9" xfId="22345"/>
    <cellStyle name="Обычный 2 2 5 7 5" xfId="22346"/>
    <cellStyle name="Обычный 2 2 5 7 5 10" xfId="22347"/>
    <cellStyle name="Обычный 2 2 5 7 5 11" xfId="22348"/>
    <cellStyle name="Обычный 2 2 5 7 5 12" xfId="22349"/>
    <cellStyle name="Обычный 2 2 5 7 5 13" xfId="22350"/>
    <cellStyle name="Обычный 2 2 5 7 5 14" xfId="22351"/>
    <cellStyle name="Обычный 2 2 5 7 5 15" xfId="56033"/>
    <cellStyle name="Обычный 2 2 5 7 5 2" xfId="22352"/>
    <cellStyle name="Обычный 2 2 5 7 5 2 2" xfId="22353"/>
    <cellStyle name="Обычный 2 2 5 7 5 2 2 2" xfId="56034"/>
    <cellStyle name="Обычный 2 2 5 7 5 2 3" xfId="22354"/>
    <cellStyle name="Обычный 2 2 5 7 5 2 3 2" xfId="56035"/>
    <cellStyle name="Обычный 2 2 5 7 5 2 4" xfId="22355"/>
    <cellStyle name="Обычный 2 2 5 7 5 2 4 2" xfId="56036"/>
    <cellStyle name="Обычный 2 2 5 7 5 2 5" xfId="22356"/>
    <cellStyle name="Обычный 2 2 5 7 5 2 5 2" xfId="56037"/>
    <cellStyle name="Обычный 2 2 5 7 5 2 6" xfId="22357"/>
    <cellStyle name="Обычный 2 2 5 7 5 2 6 2" xfId="56038"/>
    <cellStyle name="Обычный 2 2 5 7 5 2 7" xfId="22358"/>
    <cellStyle name="Обычный 2 2 5 7 5 2 8" xfId="56039"/>
    <cellStyle name="Обычный 2 2 5 7 5 3" xfId="22359"/>
    <cellStyle name="Обычный 2 2 5 7 5 3 2" xfId="22360"/>
    <cellStyle name="Обычный 2 2 5 7 5 3 2 2" xfId="56040"/>
    <cellStyle name="Обычный 2 2 5 7 5 3 3" xfId="56041"/>
    <cellStyle name="Обычный 2 2 5 7 5 4" xfId="22361"/>
    <cellStyle name="Обычный 2 2 5 7 5 4 2" xfId="56042"/>
    <cellStyle name="Обычный 2 2 5 7 5 5" xfId="22362"/>
    <cellStyle name="Обычный 2 2 5 7 5 5 2" xfId="56043"/>
    <cellStyle name="Обычный 2 2 5 7 5 6" xfId="22363"/>
    <cellStyle name="Обычный 2 2 5 7 5 6 2" xfId="56044"/>
    <cellStyle name="Обычный 2 2 5 7 5 7" xfId="22364"/>
    <cellStyle name="Обычный 2 2 5 7 5 7 2" xfId="56045"/>
    <cellStyle name="Обычный 2 2 5 7 5 8" xfId="22365"/>
    <cellStyle name="Обычный 2 2 5 7 5 9" xfId="22366"/>
    <cellStyle name="Обычный 2 2 5 7 6" xfId="22367"/>
    <cellStyle name="Обычный 2 2 5 7 6 2" xfId="22368"/>
    <cellStyle name="Обычный 2 2 5 7 6 2 2" xfId="56046"/>
    <cellStyle name="Обычный 2 2 5 7 6 3" xfId="22369"/>
    <cellStyle name="Обычный 2 2 5 7 6 3 2" xfId="56047"/>
    <cellStyle name="Обычный 2 2 5 7 6 4" xfId="22370"/>
    <cellStyle name="Обычный 2 2 5 7 6 4 2" xfId="56048"/>
    <cellStyle name="Обычный 2 2 5 7 6 5" xfId="22371"/>
    <cellStyle name="Обычный 2 2 5 7 6 5 2" xfId="56049"/>
    <cellStyle name="Обычный 2 2 5 7 6 6" xfId="22372"/>
    <cellStyle name="Обычный 2 2 5 7 6 6 2" xfId="56050"/>
    <cellStyle name="Обычный 2 2 5 7 6 7" xfId="22373"/>
    <cellStyle name="Обычный 2 2 5 7 6 8" xfId="56051"/>
    <cellStyle name="Обычный 2 2 5 7 7" xfId="22374"/>
    <cellStyle name="Обычный 2 2 5 7 7 2" xfId="22375"/>
    <cellStyle name="Обычный 2 2 5 7 7 2 2" xfId="56052"/>
    <cellStyle name="Обычный 2 2 5 7 7 3" xfId="56053"/>
    <cellStyle name="Обычный 2 2 5 7 8" xfId="22376"/>
    <cellStyle name="Обычный 2 2 5 7 8 2" xfId="56054"/>
    <cellStyle name="Обычный 2 2 5 7 9" xfId="22377"/>
    <cellStyle name="Обычный 2 2 5 7 9 2" xfId="56055"/>
    <cellStyle name="Обычный 2 2 5 8" xfId="22378"/>
    <cellStyle name="Обычный 2 2 5 8 10" xfId="22379"/>
    <cellStyle name="Обычный 2 2 5 8 11" xfId="22380"/>
    <cellStyle name="Обычный 2 2 5 8 12" xfId="22381"/>
    <cellStyle name="Обычный 2 2 5 8 13" xfId="22382"/>
    <cellStyle name="Обычный 2 2 5 8 14" xfId="22383"/>
    <cellStyle name="Обычный 2 2 5 8 15" xfId="22384"/>
    <cellStyle name="Обычный 2 2 5 8 16" xfId="22385"/>
    <cellStyle name="Обычный 2 2 5 8 17" xfId="22386"/>
    <cellStyle name="Обычный 2 2 5 8 18" xfId="56056"/>
    <cellStyle name="Обычный 2 2 5 8 2" xfId="22387"/>
    <cellStyle name="Обычный 2 2 5 8 2 10" xfId="22388"/>
    <cellStyle name="Обычный 2 2 5 8 2 11" xfId="22389"/>
    <cellStyle name="Обычный 2 2 5 8 2 12" xfId="22390"/>
    <cellStyle name="Обычный 2 2 5 8 2 13" xfId="22391"/>
    <cellStyle name="Обычный 2 2 5 8 2 14" xfId="22392"/>
    <cellStyle name="Обычный 2 2 5 8 2 15" xfId="56057"/>
    <cellStyle name="Обычный 2 2 5 8 2 2" xfId="22393"/>
    <cellStyle name="Обычный 2 2 5 8 2 2 2" xfId="22394"/>
    <cellStyle name="Обычный 2 2 5 8 2 2 2 2" xfId="56058"/>
    <cellStyle name="Обычный 2 2 5 8 2 2 3" xfId="22395"/>
    <cellStyle name="Обычный 2 2 5 8 2 2 3 2" xfId="56059"/>
    <cellStyle name="Обычный 2 2 5 8 2 2 4" xfId="22396"/>
    <cellStyle name="Обычный 2 2 5 8 2 2 4 2" xfId="56060"/>
    <cellStyle name="Обычный 2 2 5 8 2 2 5" xfId="22397"/>
    <cellStyle name="Обычный 2 2 5 8 2 2 5 2" xfId="56061"/>
    <cellStyle name="Обычный 2 2 5 8 2 2 6" xfId="22398"/>
    <cellStyle name="Обычный 2 2 5 8 2 2 6 2" xfId="56062"/>
    <cellStyle name="Обычный 2 2 5 8 2 2 7" xfId="22399"/>
    <cellStyle name="Обычный 2 2 5 8 2 2 8" xfId="56063"/>
    <cellStyle name="Обычный 2 2 5 8 2 3" xfId="22400"/>
    <cellStyle name="Обычный 2 2 5 8 2 3 2" xfId="22401"/>
    <cellStyle name="Обычный 2 2 5 8 2 3 2 2" xfId="56064"/>
    <cellStyle name="Обычный 2 2 5 8 2 3 3" xfId="56065"/>
    <cellStyle name="Обычный 2 2 5 8 2 4" xfId="22402"/>
    <cellStyle name="Обычный 2 2 5 8 2 4 2" xfId="56066"/>
    <cellStyle name="Обычный 2 2 5 8 2 5" xfId="22403"/>
    <cellStyle name="Обычный 2 2 5 8 2 5 2" xfId="56067"/>
    <cellStyle name="Обычный 2 2 5 8 2 6" xfId="22404"/>
    <cellStyle name="Обычный 2 2 5 8 2 6 2" xfId="56068"/>
    <cellStyle name="Обычный 2 2 5 8 2 7" xfId="22405"/>
    <cellStyle name="Обычный 2 2 5 8 2 7 2" xfId="56069"/>
    <cellStyle name="Обычный 2 2 5 8 2 8" xfId="22406"/>
    <cellStyle name="Обычный 2 2 5 8 2 9" xfId="22407"/>
    <cellStyle name="Обычный 2 2 5 8 3" xfId="22408"/>
    <cellStyle name="Обычный 2 2 5 8 3 10" xfId="22409"/>
    <cellStyle name="Обычный 2 2 5 8 3 11" xfId="22410"/>
    <cellStyle name="Обычный 2 2 5 8 3 12" xfId="22411"/>
    <cellStyle name="Обычный 2 2 5 8 3 13" xfId="22412"/>
    <cellStyle name="Обычный 2 2 5 8 3 14" xfId="22413"/>
    <cellStyle name="Обычный 2 2 5 8 3 15" xfId="56070"/>
    <cellStyle name="Обычный 2 2 5 8 3 2" xfId="22414"/>
    <cellStyle name="Обычный 2 2 5 8 3 2 2" xfId="22415"/>
    <cellStyle name="Обычный 2 2 5 8 3 2 2 2" xfId="56071"/>
    <cellStyle name="Обычный 2 2 5 8 3 2 3" xfId="22416"/>
    <cellStyle name="Обычный 2 2 5 8 3 2 3 2" xfId="56072"/>
    <cellStyle name="Обычный 2 2 5 8 3 2 4" xfId="22417"/>
    <cellStyle name="Обычный 2 2 5 8 3 2 4 2" xfId="56073"/>
    <cellStyle name="Обычный 2 2 5 8 3 2 5" xfId="22418"/>
    <cellStyle name="Обычный 2 2 5 8 3 2 5 2" xfId="56074"/>
    <cellStyle name="Обычный 2 2 5 8 3 2 6" xfId="22419"/>
    <cellStyle name="Обычный 2 2 5 8 3 2 6 2" xfId="56075"/>
    <cellStyle name="Обычный 2 2 5 8 3 2 7" xfId="22420"/>
    <cellStyle name="Обычный 2 2 5 8 3 2 8" xfId="56076"/>
    <cellStyle name="Обычный 2 2 5 8 3 3" xfId="22421"/>
    <cellStyle name="Обычный 2 2 5 8 3 3 2" xfId="22422"/>
    <cellStyle name="Обычный 2 2 5 8 3 3 2 2" xfId="56077"/>
    <cellStyle name="Обычный 2 2 5 8 3 3 3" xfId="56078"/>
    <cellStyle name="Обычный 2 2 5 8 3 4" xfId="22423"/>
    <cellStyle name="Обычный 2 2 5 8 3 4 2" xfId="56079"/>
    <cellStyle name="Обычный 2 2 5 8 3 5" xfId="22424"/>
    <cellStyle name="Обычный 2 2 5 8 3 5 2" xfId="56080"/>
    <cellStyle name="Обычный 2 2 5 8 3 6" xfId="22425"/>
    <cellStyle name="Обычный 2 2 5 8 3 6 2" xfId="56081"/>
    <cellStyle name="Обычный 2 2 5 8 3 7" xfId="22426"/>
    <cellStyle name="Обычный 2 2 5 8 3 7 2" xfId="56082"/>
    <cellStyle name="Обычный 2 2 5 8 3 8" xfId="22427"/>
    <cellStyle name="Обычный 2 2 5 8 3 9" xfId="22428"/>
    <cellStyle name="Обычный 2 2 5 8 4" xfId="22429"/>
    <cellStyle name="Обычный 2 2 5 8 4 2" xfId="22430"/>
    <cellStyle name="Обычный 2 2 5 8 4 2 2" xfId="56083"/>
    <cellStyle name="Обычный 2 2 5 8 4 3" xfId="22431"/>
    <cellStyle name="Обычный 2 2 5 8 4 3 2" xfId="56084"/>
    <cellStyle name="Обычный 2 2 5 8 4 4" xfId="22432"/>
    <cellStyle name="Обычный 2 2 5 8 4 4 2" xfId="56085"/>
    <cellStyle name="Обычный 2 2 5 8 4 5" xfId="22433"/>
    <cellStyle name="Обычный 2 2 5 8 4 5 2" xfId="56086"/>
    <cellStyle name="Обычный 2 2 5 8 4 6" xfId="22434"/>
    <cellStyle name="Обычный 2 2 5 8 4 6 2" xfId="56087"/>
    <cellStyle name="Обычный 2 2 5 8 4 7" xfId="22435"/>
    <cellStyle name="Обычный 2 2 5 8 4 8" xfId="56088"/>
    <cellStyle name="Обычный 2 2 5 8 5" xfId="22436"/>
    <cellStyle name="Обычный 2 2 5 8 5 2" xfId="22437"/>
    <cellStyle name="Обычный 2 2 5 8 5 2 2" xfId="56089"/>
    <cellStyle name="Обычный 2 2 5 8 5 3" xfId="56090"/>
    <cellStyle name="Обычный 2 2 5 8 6" xfId="22438"/>
    <cellStyle name="Обычный 2 2 5 8 6 2" xfId="56091"/>
    <cellStyle name="Обычный 2 2 5 8 7" xfId="22439"/>
    <cellStyle name="Обычный 2 2 5 8 7 2" xfId="56092"/>
    <cellStyle name="Обычный 2 2 5 8 8" xfId="22440"/>
    <cellStyle name="Обычный 2 2 5 8 8 2" xfId="56093"/>
    <cellStyle name="Обычный 2 2 5 8 9" xfId="22441"/>
    <cellStyle name="Обычный 2 2 5 8 9 2" xfId="56094"/>
    <cellStyle name="Обычный 2 2 5 9" xfId="22442"/>
    <cellStyle name="Обычный 2 2 5 9 10" xfId="22443"/>
    <cellStyle name="Обычный 2 2 5 9 11" xfId="22444"/>
    <cellStyle name="Обычный 2 2 5 9 12" xfId="22445"/>
    <cellStyle name="Обычный 2 2 5 9 13" xfId="22446"/>
    <cellStyle name="Обычный 2 2 5 9 14" xfId="22447"/>
    <cellStyle name="Обычный 2 2 5 9 15" xfId="22448"/>
    <cellStyle name="Обычный 2 2 5 9 16" xfId="22449"/>
    <cellStyle name="Обычный 2 2 5 9 17" xfId="56095"/>
    <cellStyle name="Обычный 2 2 5 9 2" xfId="22450"/>
    <cellStyle name="Обычный 2 2 5 9 2 10" xfId="22451"/>
    <cellStyle name="Обычный 2 2 5 9 2 11" xfId="22452"/>
    <cellStyle name="Обычный 2 2 5 9 2 12" xfId="22453"/>
    <cellStyle name="Обычный 2 2 5 9 2 13" xfId="22454"/>
    <cellStyle name="Обычный 2 2 5 9 2 14" xfId="22455"/>
    <cellStyle name="Обычный 2 2 5 9 2 15" xfId="56096"/>
    <cellStyle name="Обычный 2 2 5 9 2 2" xfId="22456"/>
    <cellStyle name="Обычный 2 2 5 9 2 2 2" xfId="22457"/>
    <cellStyle name="Обычный 2 2 5 9 2 2 2 2" xfId="56097"/>
    <cellStyle name="Обычный 2 2 5 9 2 2 3" xfId="22458"/>
    <cellStyle name="Обычный 2 2 5 9 2 2 3 2" xfId="56098"/>
    <cellStyle name="Обычный 2 2 5 9 2 2 4" xfId="22459"/>
    <cellStyle name="Обычный 2 2 5 9 2 2 4 2" xfId="56099"/>
    <cellStyle name="Обычный 2 2 5 9 2 2 5" xfId="22460"/>
    <cellStyle name="Обычный 2 2 5 9 2 2 5 2" xfId="56100"/>
    <cellStyle name="Обычный 2 2 5 9 2 2 6" xfId="22461"/>
    <cellStyle name="Обычный 2 2 5 9 2 2 6 2" xfId="56101"/>
    <cellStyle name="Обычный 2 2 5 9 2 2 7" xfId="22462"/>
    <cellStyle name="Обычный 2 2 5 9 2 2 8" xfId="56102"/>
    <cellStyle name="Обычный 2 2 5 9 2 3" xfId="22463"/>
    <cellStyle name="Обычный 2 2 5 9 2 3 2" xfId="22464"/>
    <cellStyle name="Обычный 2 2 5 9 2 3 2 2" xfId="56103"/>
    <cellStyle name="Обычный 2 2 5 9 2 3 3" xfId="56104"/>
    <cellStyle name="Обычный 2 2 5 9 2 4" xfId="22465"/>
    <cellStyle name="Обычный 2 2 5 9 2 4 2" xfId="56105"/>
    <cellStyle name="Обычный 2 2 5 9 2 5" xfId="22466"/>
    <cellStyle name="Обычный 2 2 5 9 2 5 2" xfId="56106"/>
    <cellStyle name="Обычный 2 2 5 9 2 6" xfId="22467"/>
    <cellStyle name="Обычный 2 2 5 9 2 6 2" xfId="56107"/>
    <cellStyle name="Обычный 2 2 5 9 2 7" xfId="22468"/>
    <cellStyle name="Обычный 2 2 5 9 2 7 2" xfId="56108"/>
    <cellStyle name="Обычный 2 2 5 9 2 8" xfId="22469"/>
    <cellStyle name="Обычный 2 2 5 9 2 9" xfId="22470"/>
    <cellStyle name="Обычный 2 2 5 9 3" xfId="22471"/>
    <cellStyle name="Обычный 2 2 5 9 3 10" xfId="22472"/>
    <cellStyle name="Обычный 2 2 5 9 3 10 2" xfId="56109"/>
    <cellStyle name="Обычный 2 2 5 9 3 11" xfId="22473"/>
    <cellStyle name="Обычный 2 2 5 9 3 12" xfId="22474"/>
    <cellStyle name="Обычный 2 2 5 9 3 13" xfId="22475"/>
    <cellStyle name="Обычный 2 2 5 9 3 14" xfId="22476"/>
    <cellStyle name="Обычный 2 2 5 9 3 15" xfId="22477"/>
    <cellStyle name="Обычный 2 2 5 9 3 16" xfId="56110"/>
    <cellStyle name="Обычный 2 2 5 9 3 2" xfId="22478"/>
    <cellStyle name="Обычный 2 2 5 9 3 2 10" xfId="22479"/>
    <cellStyle name="Обычный 2 2 5 9 3 2 11" xfId="22480"/>
    <cellStyle name="Обычный 2 2 5 9 3 2 12" xfId="22481"/>
    <cellStyle name="Обычный 2 2 5 9 3 2 13" xfId="22482"/>
    <cellStyle name="Обычный 2 2 5 9 3 2 14" xfId="22483"/>
    <cellStyle name="Обычный 2 2 5 9 3 2 15" xfId="56111"/>
    <cellStyle name="Обычный 2 2 5 9 3 2 2" xfId="22484"/>
    <cellStyle name="Обычный 2 2 5 9 3 2 2 2" xfId="22485"/>
    <cellStyle name="Обычный 2 2 5 9 3 2 2 2 2" xfId="56112"/>
    <cellStyle name="Обычный 2 2 5 9 3 2 2 3" xfId="22486"/>
    <cellStyle name="Обычный 2 2 5 9 3 2 2 3 2" xfId="56113"/>
    <cellStyle name="Обычный 2 2 5 9 3 2 2 4" xfId="22487"/>
    <cellStyle name="Обычный 2 2 5 9 3 2 2 4 2" xfId="56114"/>
    <cellStyle name="Обычный 2 2 5 9 3 2 2 5" xfId="22488"/>
    <cellStyle name="Обычный 2 2 5 9 3 2 2 5 2" xfId="56115"/>
    <cellStyle name="Обычный 2 2 5 9 3 2 2 6" xfId="22489"/>
    <cellStyle name="Обычный 2 2 5 9 3 2 2 6 2" xfId="56116"/>
    <cellStyle name="Обычный 2 2 5 9 3 2 2 7" xfId="22490"/>
    <cellStyle name="Обычный 2 2 5 9 3 2 2 8" xfId="56117"/>
    <cellStyle name="Обычный 2 2 5 9 3 2 3" xfId="22491"/>
    <cellStyle name="Обычный 2 2 5 9 3 2 3 2" xfId="22492"/>
    <cellStyle name="Обычный 2 2 5 9 3 2 3 2 2" xfId="56118"/>
    <cellStyle name="Обычный 2 2 5 9 3 2 3 3" xfId="56119"/>
    <cellStyle name="Обычный 2 2 5 9 3 2 4" xfId="22493"/>
    <cellStyle name="Обычный 2 2 5 9 3 2 4 2" xfId="56120"/>
    <cellStyle name="Обычный 2 2 5 9 3 2 5" xfId="22494"/>
    <cellStyle name="Обычный 2 2 5 9 3 2 5 2" xfId="56121"/>
    <cellStyle name="Обычный 2 2 5 9 3 2 6" xfId="22495"/>
    <cellStyle name="Обычный 2 2 5 9 3 2 6 2" xfId="56122"/>
    <cellStyle name="Обычный 2 2 5 9 3 2 7" xfId="22496"/>
    <cellStyle name="Обычный 2 2 5 9 3 2 7 2" xfId="56123"/>
    <cellStyle name="Обычный 2 2 5 9 3 2 8" xfId="22497"/>
    <cellStyle name="Обычный 2 2 5 9 3 2 9" xfId="22498"/>
    <cellStyle name="Обычный 2 2 5 9 3 3" xfId="22499"/>
    <cellStyle name="Обычный 2 2 5 9 3 3 2" xfId="22500"/>
    <cellStyle name="Обычный 2 2 5 9 3 3 2 2" xfId="56124"/>
    <cellStyle name="Обычный 2 2 5 9 3 3 3" xfId="22501"/>
    <cellStyle name="Обычный 2 2 5 9 3 3 3 2" xfId="56125"/>
    <cellStyle name="Обычный 2 2 5 9 3 3 4" xfId="22502"/>
    <cellStyle name="Обычный 2 2 5 9 3 3 4 2" xfId="56126"/>
    <cellStyle name="Обычный 2 2 5 9 3 3 5" xfId="22503"/>
    <cellStyle name="Обычный 2 2 5 9 3 3 5 2" xfId="56127"/>
    <cellStyle name="Обычный 2 2 5 9 3 3 6" xfId="22504"/>
    <cellStyle name="Обычный 2 2 5 9 3 3 6 2" xfId="56128"/>
    <cellStyle name="Обычный 2 2 5 9 3 3 7" xfId="22505"/>
    <cellStyle name="Обычный 2 2 5 9 3 3 8" xfId="56129"/>
    <cellStyle name="Обычный 2 2 5 9 3 4" xfId="22506"/>
    <cellStyle name="Обычный 2 2 5 9 3 4 2" xfId="22507"/>
    <cellStyle name="Обычный 2 2 5 9 3 4 2 2" xfId="56130"/>
    <cellStyle name="Обычный 2 2 5 9 3 4 3" xfId="56131"/>
    <cellStyle name="Обычный 2 2 5 9 3 5" xfId="22508"/>
    <cellStyle name="Обычный 2 2 5 9 3 5 2" xfId="56132"/>
    <cellStyle name="Обычный 2 2 5 9 3 6" xfId="22509"/>
    <cellStyle name="Обычный 2 2 5 9 3 6 2" xfId="56133"/>
    <cellStyle name="Обычный 2 2 5 9 3 7" xfId="22510"/>
    <cellStyle name="Обычный 2 2 5 9 3 7 2" xfId="56134"/>
    <cellStyle name="Обычный 2 2 5 9 3 8" xfId="22511"/>
    <cellStyle name="Обычный 2 2 5 9 3 8 2" xfId="56135"/>
    <cellStyle name="Обычный 2 2 5 9 3 9" xfId="22512"/>
    <cellStyle name="Обычный 2 2 5 9 3 9 2" xfId="56136"/>
    <cellStyle name="Обычный 2 2 5 9 4" xfId="22513"/>
    <cellStyle name="Обычный 2 2 5 9 4 2" xfId="22514"/>
    <cellStyle name="Обычный 2 2 5 9 4 2 2" xfId="56137"/>
    <cellStyle name="Обычный 2 2 5 9 4 3" xfId="22515"/>
    <cellStyle name="Обычный 2 2 5 9 4 3 2" xfId="56138"/>
    <cellStyle name="Обычный 2 2 5 9 4 4" xfId="22516"/>
    <cellStyle name="Обычный 2 2 5 9 4 4 2" xfId="56139"/>
    <cellStyle name="Обычный 2 2 5 9 4 5" xfId="22517"/>
    <cellStyle name="Обычный 2 2 5 9 4 5 2" xfId="56140"/>
    <cellStyle name="Обычный 2 2 5 9 4 6" xfId="22518"/>
    <cellStyle name="Обычный 2 2 5 9 4 6 2" xfId="56141"/>
    <cellStyle name="Обычный 2 2 5 9 4 7" xfId="22519"/>
    <cellStyle name="Обычный 2 2 5 9 4 8" xfId="56142"/>
    <cellStyle name="Обычный 2 2 5 9 5" xfId="22520"/>
    <cellStyle name="Обычный 2 2 5 9 5 2" xfId="22521"/>
    <cellStyle name="Обычный 2 2 5 9 5 2 2" xfId="56143"/>
    <cellStyle name="Обычный 2 2 5 9 5 3" xfId="22522"/>
    <cellStyle name="Обычный 2 2 5 9 5 3 2" xfId="56144"/>
    <cellStyle name="Обычный 2 2 5 9 5 4" xfId="56145"/>
    <cellStyle name="Обычный 2 2 5 9 6" xfId="22523"/>
    <cellStyle name="Обычный 2 2 5 9 6 2" xfId="56146"/>
    <cellStyle name="Обычный 2 2 5 9 7" xfId="22524"/>
    <cellStyle name="Обычный 2 2 5 9 7 2" xfId="56147"/>
    <cellStyle name="Обычный 2 2 5 9 8" xfId="22525"/>
    <cellStyle name="Обычный 2 2 5 9 8 2" xfId="56148"/>
    <cellStyle name="Обычный 2 2 5 9 9" xfId="22526"/>
    <cellStyle name="Обычный 2 2 5 9 9 2" xfId="56149"/>
    <cellStyle name="Обычный 2 2 6" xfId="22527"/>
    <cellStyle name="Обычный 2 2 6 10" xfId="22528"/>
    <cellStyle name="Обычный 2 2 6 10 2" xfId="22529"/>
    <cellStyle name="Обычный 2 2 6 10 2 2" xfId="56150"/>
    <cellStyle name="Обычный 2 2 6 10 3" xfId="22530"/>
    <cellStyle name="Обычный 2 2 6 10 3 2" xfId="56151"/>
    <cellStyle name="Обычный 2 2 6 10 4" xfId="22531"/>
    <cellStyle name="Обычный 2 2 6 10 4 2" xfId="56152"/>
    <cellStyle name="Обычный 2 2 6 10 5" xfId="22532"/>
    <cellStyle name="Обычный 2 2 6 10 5 2" xfId="56153"/>
    <cellStyle name="Обычный 2 2 6 10 6" xfId="22533"/>
    <cellStyle name="Обычный 2 2 6 10 6 2" xfId="56154"/>
    <cellStyle name="Обычный 2 2 6 10 7" xfId="22534"/>
    <cellStyle name="Обычный 2 2 6 10 8" xfId="56155"/>
    <cellStyle name="Обычный 2 2 6 11" xfId="22535"/>
    <cellStyle name="Обычный 2 2 6 11 2" xfId="22536"/>
    <cellStyle name="Обычный 2 2 6 11 2 2" xfId="56156"/>
    <cellStyle name="Обычный 2 2 6 11 3" xfId="56157"/>
    <cellStyle name="Обычный 2 2 6 12" xfId="22537"/>
    <cellStyle name="Обычный 2 2 6 12 2" xfId="56158"/>
    <cellStyle name="Обычный 2 2 6 13" xfId="22538"/>
    <cellStyle name="Обычный 2 2 6 13 2" xfId="56159"/>
    <cellStyle name="Обычный 2 2 6 14" xfId="22539"/>
    <cellStyle name="Обычный 2 2 6 14 2" xfId="56160"/>
    <cellStyle name="Обычный 2 2 6 15" xfId="22540"/>
    <cellStyle name="Обычный 2 2 6 15 2" xfId="56161"/>
    <cellStyle name="Обычный 2 2 6 16" xfId="22541"/>
    <cellStyle name="Обычный 2 2 6 2" xfId="22542"/>
    <cellStyle name="Обычный 2 2 6 2 2" xfId="22543"/>
    <cellStyle name="Обычный 2 2 6 2 2 10" xfId="22544"/>
    <cellStyle name="Обычный 2 2 6 2 2 10 2" xfId="56162"/>
    <cellStyle name="Обычный 2 2 6 2 2 11" xfId="22545"/>
    <cellStyle name="Обычный 2 2 6 2 2 11 2" xfId="56163"/>
    <cellStyle name="Обычный 2 2 6 2 2 12" xfId="22546"/>
    <cellStyle name="Обычный 2 2 6 2 2 13" xfId="22547"/>
    <cellStyle name="Обычный 2 2 6 2 2 14" xfId="22548"/>
    <cellStyle name="Обычный 2 2 6 2 2 15" xfId="22549"/>
    <cellStyle name="Обычный 2 2 6 2 2 16" xfId="22550"/>
    <cellStyle name="Обычный 2 2 6 2 2 17" xfId="22551"/>
    <cellStyle name="Обычный 2 2 6 2 2 18" xfId="56164"/>
    <cellStyle name="Обычный 2 2 6 2 2 2" xfId="22552"/>
    <cellStyle name="Обычный 2 2 6 2 2 2 10" xfId="22553"/>
    <cellStyle name="Обычный 2 2 6 2 2 2 11" xfId="22554"/>
    <cellStyle name="Обычный 2 2 6 2 2 2 12" xfId="22555"/>
    <cellStyle name="Обычный 2 2 6 2 2 2 13" xfId="22556"/>
    <cellStyle name="Обычный 2 2 6 2 2 2 14" xfId="22557"/>
    <cellStyle name="Обычный 2 2 6 2 2 2 15" xfId="56165"/>
    <cellStyle name="Обычный 2 2 6 2 2 2 2" xfId="22558"/>
    <cellStyle name="Обычный 2 2 6 2 2 2 2 2" xfId="22559"/>
    <cellStyle name="Обычный 2 2 6 2 2 2 2 2 2" xfId="56166"/>
    <cellStyle name="Обычный 2 2 6 2 2 2 2 3" xfId="22560"/>
    <cellStyle name="Обычный 2 2 6 2 2 2 2 3 2" xfId="56167"/>
    <cellStyle name="Обычный 2 2 6 2 2 2 2 4" xfId="22561"/>
    <cellStyle name="Обычный 2 2 6 2 2 2 2 4 2" xfId="56168"/>
    <cellStyle name="Обычный 2 2 6 2 2 2 2 5" xfId="22562"/>
    <cellStyle name="Обычный 2 2 6 2 2 2 2 5 2" xfId="56169"/>
    <cellStyle name="Обычный 2 2 6 2 2 2 2 6" xfId="22563"/>
    <cellStyle name="Обычный 2 2 6 2 2 2 2 6 2" xfId="56170"/>
    <cellStyle name="Обычный 2 2 6 2 2 2 2 7" xfId="22564"/>
    <cellStyle name="Обычный 2 2 6 2 2 2 2 8" xfId="56171"/>
    <cellStyle name="Обычный 2 2 6 2 2 2 3" xfId="22565"/>
    <cellStyle name="Обычный 2 2 6 2 2 2 3 2" xfId="22566"/>
    <cellStyle name="Обычный 2 2 6 2 2 2 3 2 2" xfId="56172"/>
    <cellStyle name="Обычный 2 2 6 2 2 2 3 3" xfId="56173"/>
    <cellStyle name="Обычный 2 2 6 2 2 2 4" xfId="22567"/>
    <cellStyle name="Обычный 2 2 6 2 2 2 4 2" xfId="56174"/>
    <cellStyle name="Обычный 2 2 6 2 2 2 5" xfId="22568"/>
    <cellStyle name="Обычный 2 2 6 2 2 2 5 2" xfId="56175"/>
    <cellStyle name="Обычный 2 2 6 2 2 2 6" xfId="22569"/>
    <cellStyle name="Обычный 2 2 6 2 2 2 6 2" xfId="56176"/>
    <cellStyle name="Обычный 2 2 6 2 2 2 7" xfId="22570"/>
    <cellStyle name="Обычный 2 2 6 2 2 2 7 2" xfId="56177"/>
    <cellStyle name="Обычный 2 2 6 2 2 2 8" xfId="22571"/>
    <cellStyle name="Обычный 2 2 6 2 2 2 9" xfId="22572"/>
    <cellStyle name="Обычный 2 2 6 2 2 3" xfId="22573"/>
    <cellStyle name="Обычный 2 2 6 2 2 4" xfId="22574"/>
    <cellStyle name="Обычный 2 2 6 2 2 4 10" xfId="56178"/>
    <cellStyle name="Обычный 2 2 6 2 2 4 2" xfId="22575"/>
    <cellStyle name="Обычный 2 2 6 2 2 4 2 2" xfId="56179"/>
    <cellStyle name="Обычный 2 2 6 2 2 4 3" xfId="22576"/>
    <cellStyle name="Обычный 2 2 6 2 2 4 3 2" xfId="56180"/>
    <cellStyle name="Обычный 2 2 6 2 2 4 4" xfId="22577"/>
    <cellStyle name="Обычный 2 2 6 2 2 4 4 2" xfId="56181"/>
    <cellStyle name="Обычный 2 2 6 2 2 4 5" xfId="22578"/>
    <cellStyle name="Обычный 2 2 6 2 2 4 5 2" xfId="56182"/>
    <cellStyle name="Обычный 2 2 6 2 2 4 6" xfId="22579"/>
    <cellStyle name="Обычный 2 2 6 2 2 4 6 2" xfId="56183"/>
    <cellStyle name="Обычный 2 2 6 2 2 4 7" xfId="22580"/>
    <cellStyle name="Обычный 2 2 6 2 2 4 8" xfId="22581"/>
    <cellStyle name="Обычный 2 2 6 2 2 4 9" xfId="22582"/>
    <cellStyle name="Обычный 2 2 6 2 2 5" xfId="22583"/>
    <cellStyle name="Обычный 2 2 6 2 2 5 2" xfId="22584"/>
    <cellStyle name="Обычный 2 2 6 2 2 5 2 2" xfId="56184"/>
    <cellStyle name="Обычный 2 2 6 2 2 5 3" xfId="22585"/>
    <cellStyle name="Обычный 2 2 6 2 2 5 3 2" xfId="56185"/>
    <cellStyle name="Обычный 2 2 6 2 2 5 4" xfId="22586"/>
    <cellStyle name="Обычный 2 2 6 2 2 5 4 2" xfId="56186"/>
    <cellStyle name="Обычный 2 2 6 2 2 5 5" xfId="22587"/>
    <cellStyle name="Обычный 2 2 6 2 2 5 5 2" xfId="56187"/>
    <cellStyle name="Обычный 2 2 6 2 2 5 6" xfId="22588"/>
    <cellStyle name="Обычный 2 2 6 2 2 5 6 2" xfId="56188"/>
    <cellStyle name="Обычный 2 2 6 2 2 5 7" xfId="22589"/>
    <cellStyle name="Обычный 2 2 6 2 2 5 8" xfId="56189"/>
    <cellStyle name="Обычный 2 2 6 2 2 6" xfId="22590"/>
    <cellStyle name="Обычный 2 2 6 2 2 6 2" xfId="22591"/>
    <cellStyle name="Обычный 2 2 6 2 2 6 2 2" xfId="56190"/>
    <cellStyle name="Обычный 2 2 6 2 2 6 3" xfId="22592"/>
    <cellStyle name="Обычный 2 2 6 2 2 6 3 2" xfId="56191"/>
    <cellStyle name="Обычный 2 2 6 2 2 6 4" xfId="22593"/>
    <cellStyle name="Обычный 2 2 6 2 2 6 4 2" xfId="56192"/>
    <cellStyle name="Обычный 2 2 6 2 2 6 5" xfId="22594"/>
    <cellStyle name="Обычный 2 2 6 2 2 6 5 2" xfId="56193"/>
    <cellStyle name="Обычный 2 2 6 2 2 6 6" xfId="56194"/>
    <cellStyle name="Обычный 2 2 6 2 2 7" xfId="22595"/>
    <cellStyle name="Обычный 2 2 6 2 2 7 2" xfId="22596"/>
    <cellStyle name="Обычный 2 2 6 2 2 7 2 2" xfId="56195"/>
    <cellStyle name="Обычный 2 2 6 2 2 7 3" xfId="56196"/>
    <cellStyle name="Обычный 2 2 6 2 2 8" xfId="22597"/>
    <cellStyle name="Обычный 2 2 6 2 2 8 2" xfId="56197"/>
    <cellStyle name="Обычный 2 2 6 2 2 9" xfId="22598"/>
    <cellStyle name="Обычный 2 2 6 2 2 9 2" xfId="56198"/>
    <cellStyle name="Обычный 2 2 6 2 3" xfId="22599"/>
    <cellStyle name="Обычный 2 2 6 2 3 10" xfId="22600"/>
    <cellStyle name="Обычный 2 2 6 2 3 11" xfId="22601"/>
    <cellStyle name="Обычный 2 2 6 2 3 12" xfId="22602"/>
    <cellStyle name="Обычный 2 2 6 2 3 13" xfId="22603"/>
    <cellStyle name="Обычный 2 2 6 2 3 14" xfId="22604"/>
    <cellStyle name="Обычный 2 2 6 2 3 15" xfId="22605"/>
    <cellStyle name="Обычный 2 2 6 2 3 16" xfId="22606"/>
    <cellStyle name="Обычный 2 2 6 2 3 17" xfId="22607"/>
    <cellStyle name="Обычный 2 2 6 2 3 18" xfId="56199"/>
    <cellStyle name="Обычный 2 2 6 2 3 2" xfId="22608"/>
    <cellStyle name="Обычный 2 2 6 2 3 2 10" xfId="22609"/>
    <cellStyle name="Обычный 2 2 6 2 3 2 11" xfId="22610"/>
    <cellStyle name="Обычный 2 2 6 2 3 2 12" xfId="22611"/>
    <cellStyle name="Обычный 2 2 6 2 3 2 13" xfId="22612"/>
    <cellStyle name="Обычный 2 2 6 2 3 2 14" xfId="22613"/>
    <cellStyle name="Обычный 2 2 6 2 3 2 15" xfId="56200"/>
    <cellStyle name="Обычный 2 2 6 2 3 2 2" xfId="22614"/>
    <cellStyle name="Обычный 2 2 6 2 3 2 2 2" xfId="22615"/>
    <cellStyle name="Обычный 2 2 6 2 3 2 2 2 2" xfId="56201"/>
    <cellStyle name="Обычный 2 2 6 2 3 2 2 3" xfId="22616"/>
    <cellStyle name="Обычный 2 2 6 2 3 2 2 3 2" xfId="56202"/>
    <cellStyle name="Обычный 2 2 6 2 3 2 2 4" xfId="22617"/>
    <cellStyle name="Обычный 2 2 6 2 3 2 2 4 2" xfId="56203"/>
    <cellStyle name="Обычный 2 2 6 2 3 2 2 5" xfId="22618"/>
    <cellStyle name="Обычный 2 2 6 2 3 2 2 5 2" xfId="56204"/>
    <cellStyle name="Обычный 2 2 6 2 3 2 2 6" xfId="22619"/>
    <cellStyle name="Обычный 2 2 6 2 3 2 2 6 2" xfId="56205"/>
    <cellStyle name="Обычный 2 2 6 2 3 2 2 7" xfId="22620"/>
    <cellStyle name="Обычный 2 2 6 2 3 2 2 8" xfId="56206"/>
    <cellStyle name="Обычный 2 2 6 2 3 2 3" xfId="22621"/>
    <cellStyle name="Обычный 2 2 6 2 3 2 3 2" xfId="22622"/>
    <cellStyle name="Обычный 2 2 6 2 3 2 3 2 2" xfId="56207"/>
    <cellStyle name="Обычный 2 2 6 2 3 2 3 3" xfId="56208"/>
    <cellStyle name="Обычный 2 2 6 2 3 2 4" xfId="22623"/>
    <cellStyle name="Обычный 2 2 6 2 3 2 4 2" xfId="56209"/>
    <cellStyle name="Обычный 2 2 6 2 3 2 5" xfId="22624"/>
    <cellStyle name="Обычный 2 2 6 2 3 2 5 2" xfId="56210"/>
    <cellStyle name="Обычный 2 2 6 2 3 2 6" xfId="22625"/>
    <cellStyle name="Обычный 2 2 6 2 3 2 6 2" xfId="56211"/>
    <cellStyle name="Обычный 2 2 6 2 3 2 7" xfId="22626"/>
    <cellStyle name="Обычный 2 2 6 2 3 2 7 2" xfId="56212"/>
    <cellStyle name="Обычный 2 2 6 2 3 2 8" xfId="22627"/>
    <cellStyle name="Обычный 2 2 6 2 3 2 9" xfId="22628"/>
    <cellStyle name="Обычный 2 2 6 2 3 3" xfId="22629"/>
    <cellStyle name="Обычный 2 2 6 2 3 3 10" xfId="22630"/>
    <cellStyle name="Обычный 2 2 6 2 3 3 11" xfId="22631"/>
    <cellStyle name="Обычный 2 2 6 2 3 3 12" xfId="22632"/>
    <cellStyle name="Обычный 2 2 6 2 3 3 13" xfId="22633"/>
    <cellStyle name="Обычный 2 2 6 2 3 3 14" xfId="22634"/>
    <cellStyle name="Обычный 2 2 6 2 3 3 15" xfId="56213"/>
    <cellStyle name="Обычный 2 2 6 2 3 3 2" xfId="22635"/>
    <cellStyle name="Обычный 2 2 6 2 3 3 2 2" xfId="22636"/>
    <cellStyle name="Обычный 2 2 6 2 3 3 2 2 2" xfId="56214"/>
    <cellStyle name="Обычный 2 2 6 2 3 3 2 3" xfId="22637"/>
    <cellStyle name="Обычный 2 2 6 2 3 3 2 3 2" xfId="56215"/>
    <cellStyle name="Обычный 2 2 6 2 3 3 2 4" xfId="22638"/>
    <cellStyle name="Обычный 2 2 6 2 3 3 2 4 2" xfId="56216"/>
    <cellStyle name="Обычный 2 2 6 2 3 3 2 5" xfId="22639"/>
    <cellStyle name="Обычный 2 2 6 2 3 3 2 5 2" xfId="56217"/>
    <cellStyle name="Обычный 2 2 6 2 3 3 2 6" xfId="22640"/>
    <cellStyle name="Обычный 2 2 6 2 3 3 2 6 2" xfId="56218"/>
    <cellStyle name="Обычный 2 2 6 2 3 3 2 7" xfId="22641"/>
    <cellStyle name="Обычный 2 2 6 2 3 3 2 8" xfId="56219"/>
    <cellStyle name="Обычный 2 2 6 2 3 3 3" xfId="22642"/>
    <cellStyle name="Обычный 2 2 6 2 3 3 3 2" xfId="22643"/>
    <cellStyle name="Обычный 2 2 6 2 3 3 3 2 2" xfId="56220"/>
    <cellStyle name="Обычный 2 2 6 2 3 3 3 3" xfId="56221"/>
    <cellStyle name="Обычный 2 2 6 2 3 3 4" xfId="22644"/>
    <cellStyle name="Обычный 2 2 6 2 3 3 4 2" xfId="56222"/>
    <cellStyle name="Обычный 2 2 6 2 3 3 5" xfId="22645"/>
    <cellStyle name="Обычный 2 2 6 2 3 3 5 2" xfId="56223"/>
    <cellStyle name="Обычный 2 2 6 2 3 3 6" xfId="22646"/>
    <cellStyle name="Обычный 2 2 6 2 3 3 6 2" xfId="56224"/>
    <cellStyle name="Обычный 2 2 6 2 3 3 7" xfId="22647"/>
    <cellStyle name="Обычный 2 2 6 2 3 3 7 2" xfId="56225"/>
    <cellStyle name="Обычный 2 2 6 2 3 3 8" xfId="22648"/>
    <cellStyle name="Обычный 2 2 6 2 3 3 9" xfId="22649"/>
    <cellStyle name="Обычный 2 2 6 2 3 4" xfId="22650"/>
    <cellStyle name="Обычный 2 2 6 2 3 4 2" xfId="22651"/>
    <cellStyle name="Обычный 2 2 6 2 3 4 2 2" xfId="56226"/>
    <cellStyle name="Обычный 2 2 6 2 3 4 3" xfId="22652"/>
    <cellStyle name="Обычный 2 2 6 2 3 4 3 2" xfId="56227"/>
    <cellStyle name="Обычный 2 2 6 2 3 4 4" xfId="22653"/>
    <cellStyle name="Обычный 2 2 6 2 3 4 4 2" xfId="56228"/>
    <cellStyle name="Обычный 2 2 6 2 3 4 5" xfId="22654"/>
    <cellStyle name="Обычный 2 2 6 2 3 4 5 2" xfId="56229"/>
    <cellStyle name="Обычный 2 2 6 2 3 4 6" xfId="22655"/>
    <cellStyle name="Обычный 2 2 6 2 3 4 6 2" xfId="56230"/>
    <cellStyle name="Обычный 2 2 6 2 3 4 7" xfId="22656"/>
    <cellStyle name="Обычный 2 2 6 2 3 4 8" xfId="56231"/>
    <cellStyle name="Обычный 2 2 6 2 3 5" xfId="22657"/>
    <cellStyle name="Обычный 2 2 6 2 3 5 2" xfId="22658"/>
    <cellStyle name="Обычный 2 2 6 2 3 5 2 2" xfId="56232"/>
    <cellStyle name="Обычный 2 2 6 2 3 5 3" xfId="56233"/>
    <cellStyle name="Обычный 2 2 6 2 3 6" xfId="22659"/>
    <cellStyle name="Обычный 2 2 6 2 3 6 2" xfId="56234"/>
    <cellStyle name="Обычный 2 2 6 2 3 7" xfId="22660"/>
    <cellStyle name="Обычный 2 2 6 2 3 7 2" xfId="56235"/>
    <cellStyle name="Обычный 2 2 6 2 3 8" xfId="22661"/>
    <cellStyle name="Обычный 2 2 6 2 3 8 2" xfId="56236"/>
    <cellStyle name="Обычный 2 2 6 2 3 9" xfId="22662"/>
    <cellStyle name="Обычный 2 2 6 2 3 9 2" xfId="56237"/>
    <cellStyle name="Обычный 2 2 6 2 4" xfId="22663"/>
    <cellStyle name="Обычный 2 2 6 2 5" xfId="22664"/>
    <cellStyle name="Обычный 2 2 6 2 5 2" xfId="22665"/>
    <cellStyle name="Обычный 2 2 6 2 5 2 2" xfId="56238"/>
    <cellStyle name="Обычный 2 2 6 2 5 3" xfId="22666"/>
    <cellStyle name="Обычный 2 2 6 2 5 3 2" xfId="56239"/>
    <cellStyle name="Обычный 2 2 6 2 5 4" xfId="22667"/>
    <cellStyle name="Обычный 2 2 6 2 5 4 2" xfId="56240"/>
    <cellStyle name="Обычный 2 2 6 2 5 5" xfId="22668"/>
    <cellStyle name="Обычный 2 2 6 2 5 5 2" xfId="56241"/>
    <cellStyle name="Обычный 2 2 6 2 5 6" xfId="22669"/>
    <cellStyle name="Обычный 2 2 6 2 5 6 2" xfId="56242"/>
    <cellStyle name="Обычный 2 2 6 2 5 7" xfId="56243"/>
    <cellStyle name="Обычный 2 2 6 2 6" xfId="22670"/>
    <cellStyle name="Обычный 2 2 6 2 6 2" xfId="56244"/>
    <cellStyle name="Обычный 2 2 6 2 7" xfId="22671"/>
    <cellStyle name="Обычный 2 2 6 2 7 2" xfId="56245"/>
    <cellStyle name="Обычный 2 2 6 2 8" xfId="22672"/>
    <cellStyle name="Обычный 2 2 6 2 8 2" xfId="56246"/>
    <cellStyle name="Обычный 2 2 6 2 9" xfId="56247"/>
    <cellStyle name="Обычный 2 2 6 3" xfId="22673"/>
    <cellStyle name="Обычный 2 2 6 3 10" xfId="22674"/>
    <cellStyle name="Обычный 2 2 6 3 10 2" xfId="56248"/>
    <cellStyle name="Обычный 2 2 6 3 11" xfId="22675"/>
    <cellStyle name="Обычный 2 2 6 3 11 2" xfId="56249"/>
    <cellStyle name="Обычный 2 2 6 3 12" xfId="22676"/>
    <cellStyle name="Обычный 2 2 6 3 13" xfId="22677"/>
    <cellStyle name="Обычный 2 2 6 3 14" xfId="22678"/>
    <cellStyle name="Обычный 2 2 6 3 15" xfId="22679"/>
    <cellStyle name="Обычный 2 2 6 3 16" xfId="22680"/>
    <cellStyle name="Обычный 2 2 6 3 17" xfId="22681"/>
    <cellStyle name="Обычный 2 2 6 3 18" xfId="22682"/>
    <cellStyle name="Обычный 2 2 6 3 19" xfId="22683"/>
    <cellStyle name="Обычный 2 2 6 3 2" xfId="22684"/>
    <cellStyle name="Обычный 2 2 6 3 2 10" xfId="22685"/>
    <cellStyle name="Обычный 2 2 6 3 2 11" xfId="22686"/>
    <cellStyle name="Обычный 2 2 6 3 2 12" xfId="22687"/>
    <cellStyle name="Обычный 2 2 6 3 2 13" xfId="22688"/>
    <cellStyle name="Обычный 2 2 6 3 2 14" xfId="22689"/>
    <cellStyle name="Обычный 2 2 6 3 2 15" xfId="22690"/>
    <cellStyle name="Обычный 2 2 6 3 2 16" xfId="22691"/>
    <cellStyle name="Обычный 2 2 6 3 2 17" xfId="22692"/>
    <cellStyle name="Обычный 2 2 6 3 2 18" xfId="56250"/>
    <cellStyle name="Обычный 2 2 6 3 2 2" xfId="22693"/>
    <cellStyle name="Обычный 2 2 6 3 2 2 10" xfId="22694"/>
    <cellStyle name="Обычный 2 2 6 3 2 2 11" xfId="22695"/>
    <cellStyle name="Обычный 2 2 6 3 2 2 12" xfId="22696"/>
    <cellStyle name="Обычный 2 2 6 3 2 2 13" xfId="22697"/>
    <cellStyle name="Обычный 2 2 6 3 2 2 14" xfId="22698"/>
    <cellStyle name="Обычный 2 2 6 3 2 2 15" xfId="56251"/>
    <cellStyle name="Обычный 2 2 6 3 2 2 2" xfId="22699"/>
    <cellStyle name="Обычный 2 2 6 3 2 2 2 2" xfId="22700"/>
    <cellStyle name="Обычный 2 2 6 3 2 2 2 2 2" xfId="56252"/>
    <cellStyle name="Обычный 2 2 6 3 2 2 2 3" xfId="22701"/>
    <cellStyle name="Обычный 2 2 6 3 2 2 2 3 2" xfId="56253"/>
    <cellStyle name="Обычный 2 2 6 3 2 2 2 4" xfId="22702"/>
    <cellStyle name="Обычный 2 2 6 3 2 2 2 4 2" xfId="56254"/>
    <cellStyle name="Обычный 2 2 6 3 2 2 2 5" xfId="22703"/>
    <cellStyle name="Обычный 2 2 6 3 2 2 2 5 2" xfId="56255"/>
    <cellStyle name="Обычный 2 2 6 3 2 2 2 6" xfId="22704"/>
    <cellStyle name="Обычный 2 2 6 3 2 2 2 6 2" xfId="56256"/>
    <cellStyle name="Обычный 2 2 6 3 2 2 2 7" xfId="22705"/>
    <cellStyle name="Обычный 2 2 6 3 2 2 2 8" xfId="56257"/>
    <cellStyle name="Обычный 2 2 6 3 2 2 3" xfId="22706"/>
    <cellStyle name="Обычный 2 2 6 3 2 2 3 2" xfId="22707"/>
    <cellStyle name="Обычный 2 2 6 3 2 2 3 2 2" xfId="56258"/>
    <cellStyle name="Обычный 2 2 6 3 2 2 3 3" xfId="56259"/>
    <cellStyle name="Обычный 2 2 6 3 2 2 4" xfId="22708"/>
    <cellStyle name="Обычный 2 2 6 3 2 2 4 2" xfId="56260"/>
    <cellStyle name="Обычный 2 2 6 3 2 2 5" xfId="22709"/>
    <cellStyle name="Обычный 2 2 6 3 2 2 5 2" xfId="56261"/>
    <cellStyle name="Обычный 2 2 6 3 2 2 6" xfId="22710"/>
    <cellStyle name="Обычный 2 2 6 3 2 2 6 2" xfId="56262"/>
    <cellStyle name="Обычный 2 2 6 3 2 2 7" xfId="22711"/>
    <cellStyle name="Обычный 2 2 6 3 2 2 7 2" xfId="56263"/>
    <cellStyle name="Обычный 2 2 6 3 2 2 8" xfId="22712"/>
    <cellStyle name="Обычный 2 2 6 3 2 2 9" xfId="22713"/>
    <cellStyle name="Обычный 2 2 6 3 2 3" xfId="22714"/>
    <cellStyle name="Обычный 2 2 6 3 2 3 10" xfId="22715"/>
    <cellStyle name="Обычный 2 2 6 3 2 3 11" xfId="22716"/>
    <cellStyle name="Обычный 2 2 6 3 2 3 12" xfId="22717"/>
    <cellStyle name="Обычный 2 2 6 3 2 3 13" xfId="22718"/>
    <cellStyle name="Обычный 2 2 6 3 2 3 14" xfId="22719"/>
    <cellStyle name="Обычный 2 2 6 3 2 3 15" xfId="56264"/>
    <cellStyle name="Обычный 2 2 6 3 2 3 2" xfId="22720"/>
    <cellStyle name="Обычный 2 2 6 3 2 3 2 2" xfId="22721"/>
    <cellStyle name="Обычный 2 2 6 3 2 3 2 2 2" xfId="56265"/>
    <cellStyle name="Обычный 2 2 6 3 2 3 2 3" xfId="22722"/>
    <cellStyle name="Обычный 2 2 6 3 2 3 2 3 2" xfId="56266"/>
    <cellStyle name="Обычный 2 2 6 3 2 3 2 4" xfId="22723"/>
    <cellStyle name="Обычный 2 2 6 3 2 3 2 4 2" xfId="56267"/>
    <cellStyle name="Обычный 2 2 6 3 2 3 2 5" xfId="22724"/>
    <cellStyle name="Обычный 2 2 6 3 2 3 2 5 2" xfId="56268"/>
    <cellStyle name="Обычный 2 2 6 3 2 3 2 6" xfId="22725"/>
    <cellStyle name="Обычный 2 2 6 3 2 3 2 6 2" xfId="56269"/>
    <cellStyle name="Обычный 2 2 6 3 2 3 2 7" xfId="22726"/>
    <cellStyle name="Обычный 2 2 6 3 2 3 2 8" xfId="56270"/>
    <cellStyle name="Обычный 2 2 6 3 2 3 3" xfId="22727"/>
    <cellStyle name="Обычный 2 2 6 3 2 3 3 2" xfId="22728"/>
    <cellStyle name="Обычный 2 2 6 3 2 3 3 2 2" xfId="56271"/>
    <cellStyle name="Обычный 2 2 6 3 2 3 3 3" xfId="56272"/>
    <cellStyle name="Обычный 2 2 6 3 2 3 4" xfId="22729"/>
    <cellStyle name="Обычный 2 2 6 3 2 3 4 2" xfId="56273"/>
    <cellStyle name="Обычный 2 2 6 3 2 3 5" xfId="22730"/>
    <cellStyle name="Обычный 2 2 6 3 2 3 5 2" xfId="56274"/>
    <cellStyle name="Обычный 2 2 6 3 2 3 6" xfId="22731"/>
    <cellStyle name="Обычный 2 2 6 3 2 3 6 2" xfId="56275"/>
    <cellStyle name="Обычный 2 2 6 3 2 3 7" xfId="22732"/>
    <cellStyle name="Обычный 2 2 6 3 2 3 7 2" xfId="56276"/>
    <cellStyle name="Обычный 2 2 6 3 2 3 8" xfId="22733"/>
    <cellStyle name="Обычный 2 2 6 3 2 3 9" xfId="22734"/>
    <cellStyle name="Обычный 2 2 6 3 2 4" xfId="22735"/>
    <cellStyle name="Обычный 2 2 6 3 2 4 2" xfId="22736"/>
    <cellStyle name="Обычный 2 2 6 3 2 4 2 2" xfId="56277"/>
    <cellStyle name="Обычный 2 2 6 3 2 4 3" xfId="22737"/>
    <cellStyle name="Обычный 2 2 6 3 2 4 3 2" xfId="56278"/>
    <cellStyle name="Обычный 2 2 6 3 2 4 4" xfId="22738"/>
    <cellStyle name="Обычный 2 2 6 3 2 4 4 2" xfId="56279"/>
    <cellStyle name="Обычный 2 2 6 3 2 4 5" xfId="22739"/>
    <cellStyle name="Обычный 2 2 6 3 2 4 5 2" xfId="56280"/>
    <cellStyle name="Обычный 2 2 6 3 2 4 6" xfId="22740"/>
    <cellStyle name="Обычный 2 2 6 3 2 4 6 2" xfId="56281"/>
    <cellStyle name="Обычный 2 2 6 3 2 4 7" xfId="22741"/>
    <cellStyle name="Обычный 2 2 6 3 2 4 8" xfId="56282"/>
    <cellStyle name="Обычный 2 2 6 3 2 5" xfId="22742"/>
    <cellStyle name="Обычный 2 2 6 3 2 5 2" xfId="22743"/>
    <cellStyle name="Обычный 2 2 6 3 2 5 2 2" xfId="56283"/>
    <cellStyle name="Обычный 2 2 6 3 2 5 3" xfId="56284"/>
    <cellStyle name="Обычный 2 2 6 3 2 6" xfId="22744"/>
    <cellStyle name="Обычный 2 2 6 3 2 6 2" xfId="56285"/>
    <cellStyle name="Обычный 2 2 6 3 2 7" xfId="22745"/>
    <cellStyle name="Обычный 2 2 6 3 2 7 2" xfId="56286"/>
    <cellStyle name="Обычный 2 2 6 3 2 8" xfId="22746"/>
    <cellStyle name="Обычный 2 2 6 3 2 8 2" xfId="56287"/>
    <cellStyle name="Обычный 2 2 6 3 2 9" xfId="22747"/>
    <cellStyle name="Обычный 2 2 6 3 2 9 2" xfId="56288"/>
    <cellStyle name="Обычный 2 2 6 3 20" xfId="56289"/>
    <cellStyle name="Обычный 2 2 6 3 3" xfId="22748"/>
    <cellStyle name="Обычный 2 2 6 3 4" xfId="22749"/>
    <cellStyle name="Обычный 2 2 6 3 4 10" xfId="22750"/>
    <cellStyle name="Обычный 2 2 6 3 4 11" xfId="22751"/>
    <cellStyle name="Обычный 2 2 6 3 4 12" xfId="22752"/>
    <cellStyle name="Обычный 2 2 6 3 4 13" xfId="22753"/>
    <cellStyle name="Обычный 2 2 6 3 4 14" xfId="22754"/>
    <cellStyle name="Обычный 2 2 6 3 4 15" xfId="22755"/>
    <cellStyle name="Обычный 2 2 6 3 4 16" xfId="56290"/>
    <cellStyle name="Обычный 2 2 6 3 4 2" xfId="22756"/>
    <cellStyle name="Обычный 2 2 6 3 4 2 2" xfId="22757"/>
    <cellStyle name="Обычный 2 2 6 3 4 2 2 2" xfId="56291"/>
    <cellStyle name="Обычный 2 2 6 3 4 2 3" xfId="22758"/>
    <cellStyle name="Обычный 2 2 6 3 4 2 3 2" xfId="56292"/>
    <cellStyle name="Обычный 2 2 6 3 4 2 4" xfId="22759"/>
    <cellStyle name="Обычный 2 2 6 3 4 2 4 2" xfId="56293"/>
    <cellStyle name="Обычный 2 2 6 3 4 2 5" xfId="22760"/>
    <cellStyle name="Обычный 2 2 6 3 4 2 5 2" xfId="56294"/>
    <cellStyle name="Обычный 2 2 6 3 4 2 6" xfId="22761"/>
    <cellStyle name="Обычный 2 2 6 3 4 2 6 2" xfId="56295"/>
    <cellStyle name="Обычный 2 2 6 3 4 2 7" xfId="22762"/>
    <cellStyle name="Обычный 2 2 6 3 4 2 8" xfId="56296"/>
    <cellStyle name="Обычный 2 2 6 3 4 3" xfId="22763"/>
    <cellStyle name="Обычный 2 2 6 3 4 3 2" xfId="22764"/>
    <cellStyle name="Обычный 2 2 6 3 4 3 2 2" xfId="56297"/>
    <cellStyle name="Обычный 2 2 6 3 4 3 3" xfId="56298"/>
    <cellStyle name="Обычный 2 2 6 3 4 4" xfId="22765"/>
    <cellStyle name="Обычный 2 2 6 3 4 4 2" xfId="56299"/>
    <cellStyle name="Обычный 2 2 6 3 4 5" xfId="22766"/>
    <cellStyle name="Обычный 2 2 6 3 4 5 2" xfId="56300"/>
    <cellStyle name="Обычный 2 2 6 3 4 6" xfId="22767"/>
    <cellStyle name="Обычный 2 2 6 3 4 6 2" xfId="56301"/>
    <cellStyle name="Обычный 2 2 6 3 4 7" xfId="22768"/>
    <cellStyle name="Обычный 2 2 6 3 4 7 2" xfId="56302"/>
    <cellStyle name="Обычный 2 2 6 3 4 8" xfId="22769"/>
    <cellStyle name="Обычный 2 2 6 3 4 9" xfId="22770"/>
    <cellStyle name="Обычный 2 2 6 3 5" xfId="22771"/>
    <cellStyle name="Обычный 2 2 6 3 5 10" xfId="22772"/>
    <cellStyle name="Обычный 2 2 6 3 5 11" xfId="22773"/>
    <cellStyle name="Обычный 2 2 6 3 5 12" xfId="22774"/>
    <cellStyle name="Обычный 2 2 6 3 5 13" xfId="22775"/>
    <cellStyle name="Обычный 2 2 6 3 5 14" xfId="22776"/>
    <cellStyle name="Обычный 2 2 6 3 5 15" xfId="56303"/>
    <cellStyle name="Обычный 2 2 6 3 5 2" xfId="22777"/>
    <cellStyle name="Обычный 2 2 6 3 5 2 2" xfId="22778"/>
    <cellStyle name="Обычный 2 2 6 3 5 2 2 2" xfId="56304"/>
    <cellStyle name="Обычный 2 2 6 3 5 2 3" xfId="22779"/>
    <cellStyle name="Обычный 2 2 6 3 5 2 3 2" xfId="56305"/>
    <cellStyle name="Обычный 2 2 6 3 5 2 4" xfId="22780"/>
    <cellStyle name="Обычный 2 2 6 3 5 2 4 2" xfId="56306"/>
    <cellStyle name="Обычный 2 2 6 3 5 2 5" xfId="22781"/>
    <cellStyle name="Обычный 2 2 6 3 5 2 5 2" xfId="56307"/>
    <cellStyle name="Обычный 2 2 6 3 5 2 6" xfId="22782"/>
    <cellStyle name="Обычный 2 2 6 3 5 2 6 2" xfId="56308"/>
    <cellStyle name="Обычный 2 2 6 3 5 2 7" xfId="22783"/>
    <cellStyle name="Обычный 2 2 6 3 5 2 8" xfId="56309"/>
    <cellStyle name="Обычный 2 2 6 3 5 3" xfId="22784"/>
    <cellStyle name="Обычный 2 2 6 3 5 3 2" xfId="22785"/>
    <cellStyle name="Обычный 2 2 6 3 5 3 2 2" xfId="56310"/>
    <cellStyle name="Обычный 2 2 6 3 5 3 3" xfId="56311"/>
    <cellStyle name="Обычный 2 2 6 3 5 4" xfId="22786"/>
    <cellStyle name="Обычный 2 2 6 3 5 4 2" xfId="56312"/>
    <cellStyle name="Обычный 2 2 6 3 5 5" xfId="22787"/>
    <cellStyle name="Обычный 2 2 6 3 5 5 2" xfId="56313"/>
    <cellStyle name="Обычный 2 2 6 3 5 6" xfId="22788"/>
    <cellStyle name="Обычный 2 2 6 3 5 6 2" xfId="56314"/>
    <cellStyle name="Обычный 2 2 6 3 5 7" xfId="22789"/>
    <cellStyle name="Обычный 2 2 6 3 5 7 2" xfId="56315"/>
    <cellStyle name="Обычный 2 2 6 3 5 8" xfId="22790"/>
    <cellStyle name="Обычный 2 2 6 3 5 9" xfId="22791"/>
    <cellStyle name="Обычный 2 2 6 3 6" xfId="22792"/>
    <cellStyle name="Обычный 2 2 6 3 6 2" xfId="22793"/>
    <cellStyle name="Обычный 2 2 6 3 6 2 2" xfId="56316"/>
    <cellStyle name="Обычный 2 2 6 3 6 3" xfId="22794"/>
    <cellStyle name="Обычный 2 2 6 3 6 3 2" xfId="56317"/>
    <cellStyle name="Обычный 2 2 6 3 6 4" xfId="22795"/>
    <cellStyle name="Обычный 2 2 6 3 6 4 2" xfId="56318"/>
    <cellStyle name="Обычный 2 2 6 3 6 5" xfId="22796"/>
    <cellStyle name="Обычный 2 2 6 3 6 5 2" xfId="56319"/>
    <cellStyle name="Обычный 2 2 6 3 6 6" xfId="22797"/>
    <cellStyle name="Обычный 2 2 6 3 6 6 2" xfId="56320"/>
    <cellStyle name="Обычный 2 2 6 3 6 7" xfId="22798"/>
    <cellStyle name="Обычный 2 2 6 3 6 8" xfId="56321"/>
    <cellStyle name="Обычный 2 2 6 3 7" xfId="22799"/>
    <cellStyle name="Обычный 2 2 6 3 7 2" xfId="22800"/>
    <cellStyle name="Обычный 2 2 6 3 7 2 2" xfId="56322"/>
    <cellStyle name="Обычный 2 2 6 3 7 3" xfId="56323"/>
    <cellStyle name="Обычный 2 2 6 3 8" xfId="22801"/>
    <cellStyle name="Обычный 2 2 6 3 8 2" xfId="56324"/>
    <cellStyle name="Обычный 2 2 6 3 9" xfId="22802"/>
    <cellStyle name="Обычный 2 2 6 3 9 2" xfId="56325"/>
    <cellStyle name="Обычный 2 2 6 4" xfId="22803"/>
    <cellStyle name="Обычный 2 2 6 4 10" xfId="22804"/>
    <cellStyle name="Обычный 2 2 6 4 11" xfId="22805"/>
    <cellStyle name="Обычный 2 2 6 4 12" xfId="22806"/>
    <cellStyle name="Обычный 2 2 6 4 13" xfId="22807"/>
    <cellStyle name="Обычный 2 2 6 4 14" xfId="22808"/>
    <cellStyle name="Обычный 2 2 6 4 15" xfId="22809"/>
    <cellStyle name="Обычный 2 2 6 4 16" xfId="22810"/>
    <cellStyle name="Обычный 2 2 6 4 17" xfId="22811"/>
    <cellStyle name="Обычный 2 2 6 4 18" xfId="56326"/>
    <cellStyle name="Обычный 2 2 6 4 2" xfId="22812"/>
    <cellStyle name="Обычный 2 2 6 4 2 10" xfId="22813"/>
    <cellStyle name="Обычный 2 2 6 4 2 11" xfId="22814"/>
    <cellStyle name="Обычный 2 2 6 4 2 12" xfId="22815"/>
    <cellStyle name="Обычный 2 2 6 4 2 13" xfId="22816"/>
    <cellStyle name="Обычный 2 2 6 4 2 14" xfId="22817"/>
    <cellStyle name="Обычный 2 2 6 4 2 15" xfId="22818"/>
    <cellStyle name="Обычный 2 2 6 4 2 16" xfId="56327"/>
    <cellStyle name="Обычный 2 2 6 4 2 2" xfId="22819"/>
    <cellStyle name="Обычный 2 2 6 4 2 2 2" xfId="22820"/>
    <cellStyle name="Обычный 2 2 6 4 2 2 2 2" xfId="56328"/>
    <cellStyle name="Обычный 2 2 6 4 2 2 3" xfId="22821"/>
    <cellStyle name="Обычный 2 2 6 4 2 2 3 2" xfId="56329"/>
    <cellStyle name="Обычный 2 2 6 4 2 2 4" xfId="22822"/>
    <cellStyle name="Обычный 2 2 6 4 2 2 4 2" xfId="56330"/>
    <cellStyle name="Обычный 2 2 6 4 2 2 5" xfId="22823"/>
    <cellStyle name="Обычный 2 2 6 4 2 2 5 2" xfId="56331"/>
    <cellStyle name="Обычный 2 2 6 4 2 2 6" xfId="22824"/>
    <cellStyle name="Обычный 2 2 6 4 2 2 6 2" xfId="56332"/>
    <cellStyle name="Обычный 2 2 6 4 2 2 7" xfId="22825"/>
    <cellStyle name="Обычный 2 2 6 4 2 2 8" xfId="56333"/>
    <cellStyle name="Обычный 2 2 6 4 2 3" xfId="22826"/>
    <cellStyle name="Обычный 2 2 6 4 2 3 2" xfId="22827"/>
    <cellStyle name="Обычный 2 2 6 4 2 3 2 2" xfId="56334"/>
    <cellStyle name="Обычный 2 2 6 4 2 3 3" xfId="56335"/>
    <cellStyle name="Обычный 2 2 6 4 2 4" xfId="22828"/>
    <cellStyle name="Обычный 2 2 6 4 2 4 2" xfId="56336"/>
    <cellStyle name="Обычный 2 2 6 4 2 5" xfId="22829"/>
    <cellStyle name="Обычный 2 2 6 4 2 5 2" xfId="56337"/>
    <cellStyle name="Обычный 2 2 6 4 2 6" xfId="22830"/>
    <cellStyle name="Обычный 2 2 6 4 2 6 2" xfId="56338"/>
    <cellStyle name="Обычный 2 2 6 4 2 7" xfId="22831"/>
    <cellStyle name="Обычный 2 2 6 4 2 7 2" xfId="56339"/>
    <cellStyle name="Обычный 2 2 6 4 2 8" xfId="22832"/>
    <cellStyle name="Обычный 2 2 6 4 2 9" xfId="22833"/>
    <cellStyle name="Обычный 2 2 6 4 3" xfId="22834"/>
    <cellStyle name="Обычный 2 2 6 4 3 10" xfId="22835"/>
    <cellStyle name="Обычный 2 2 6 4 3 11" xfId="22836"/>
    <cellStyle name="Обычный 2 2 6 4 3 12" xfId="22837"/>
    <cellStyle name="Обычный 2 2 6 4 3 13" xfId="22838"/>
    <cellStyle name="Обычный 2 2 6 4 3 14" xfId="22839"/>
    <cellStyle name="Обычный 2 2 6 4 3 15" xfId="56340"/>
    <cellStyle name="Обычный 2 2 6 4 3 2" xfId="22840"/>
    <cellStyle name="Обычный 2 2 6 4 3 2 2" xfId="22841"/>
    <cellStyle name="Обычный 2 2 6 4 3 2 2 2" xfId="56341"/>
    <cellStyle name="Обычный 2 2 6 4 3 2 3" xfId="22842"/>
    <cellStyle name="Обычный 2 2 6 4 3 2 3 2" xfId="56342"/>
    <cellStyle name="Обычный 2 2 6 4 3 2 4" xfId="22843"/>
    <cellStyle name="Обычный 2 2 6 4 3 2 4 2" xfId="56343"/>
    <cellStyle name="Обычный 2 2 6 4 3 2 5" xfId="22844"/>
    <cellStyle name="Обычный 2 2 6 4 3 2 5 2" xfId="56344"/>
    <cellStyle name="Обычный 2 2 6 4 3 2 6" xfId="22845"/>
    <cellStyle name="Обычный 2 2 6 4 3 2 6 2" xfId="56345"/>
    <cellStyle name="Обычный 2 2 6 4 3 2 7" xfId="22846"/>
    <cellStyle name="Обычный 2 2 6 4 3 2 8" xfId="56346"/>
    <cellStyle name="Обычный 2 2 6 4 3 3" xfId="22847"/>
    <cellStyle name="Обычный 2 2 6 4 3 3 2" xfId="22848"/>
    <cellStyle name="Обычный 2 2 6 4 3 3 2 2" xfId="56347"/>
    <cellStyle name="Обычный 2 2 6 4 3 3 3" xfId="56348"/>
    <cellStyle name="Обычный 2 2 6 4 3 4" xfId="22849"/>
    <cellStyle name="Обычный 2 2 6 4 3 4 2" xfId="56349"/>
    <cellStyle name="Обычный 2 2 6 4 3 5" xfId="22850"/>
    <cellStyle name="Обычный 2 2 6 4 3 5 2" xfId="56350"/>
    <cellStyle name="Обычный 2 2 6 4 3 6" xfId="22851"/>
    <cellStyle name="Обычный 2 2 6 4 3 6 2" xfId="56351"/>
    <cellStyle name="Обычный 2 2 6 4 3 7" xfId="22852"/>
    <cellStyle name="Обычный 2 2 6 4 3 7 2" xfId="56352"/>
    <cellStyle name="Обычный 2 2 6 4 3 8" xfId="22853"/>
    <cellStyle name="Обычный 2 2 6 4 3 9" xfId="22854"/>
    <cellStyle name="Обычный 2 2 6 4 4" xfId="22855"/>
    <cellStyle name="Обычный 2 2 6 4 4 2" xfId="22856"/>
    <cellStyle name="Обычный 2 2 6 4 4 2 2" xfId="56353"/>
    <cellStyle name="Обычный 2 2 6 4 4 3" xfId="22857"/>
    <cellStyle name="Обычный 2 2 6 4 4 3 2" xfId="56354"/>
    <cellStyle name="Обычный 2 2 6 4 4 4" xfId="22858"/>
    <cellStyle name="Обычный 2 2 6 4 4 4 2" xfId="56355"/>
    <cellStyle name="Обычный 2 2 6 4 4 5" xfId="22859"/>
    <cellStyle name="Обычный 2 2 6 4 4 5 2" xfId="56356"/>
    <cellStyle name="Обычный 2 2 6 4 4 6" xfId="22860"/>
    <cellStyle name="Обычный 2 2 6 4 4 6 2" xfId="56357"/>
    <cellStyle name="Обычный 2 2 6 4 4 7" xfId="22861"/>
    <cellStyle name="Обычный 2 2 6 4 4 8" xfId="56358"/>
    <cellStyle name="Обычный 2 2 6 4 5" xfId="22862"/>
    <cellStyle name="Обычный 2 2 6 4 5 2" xfId="22863"/>
    <cellStyle name="Обычный 2 2 6 4 5 2 2" xfId="56359"/>
    <cellStyle name="Обычный 2 2 6 4 5 3" xfId="56360"/>
    <cellStyle name="Обычный 2 2 6 4 6" xfId="22864"/>
    <cellStyle name="Обычный 2 2 6 4 6 2" xfId="56361"/>
    <cellStyle name="Обычный 2 2 6 4 7" xfId="22865"/>
    <cellStyle name="Обычный 2 2 6 4 7 2" xfId="56362"/>
    <cellStyle name="Обычный 2 2 6 4 8" xfId="22866"/>
    <cellStyle name="Обычный 2 2 6 4 8 2" xfId="56363"/>
    <cellStyle name="Обычный 2 2 6 4 9" xfId="22867"/>
    <cellStyle name="Обычный 2 2 6 4 9 2" xfId="56364"/>
    <cellStyle name="Обычный 2 2 6 5" xfId="22868"/>
    <cellStyle name="Обычный 2 2 6 5 10" xfId="22869"/>
    <cellStyle name="Обычный 2 2 6 5 11" xfId="22870"/>
    <cellStyle name="Обычный 2 2 6 5 12" xfId="22871"/>
    <cellStyle name="Обычный 2 2 6 5 13" xfId="22872"/>
    <cellStyle name="Обычный 2 2 6 5 14" xfId="22873"/>
    <cellStyle name="Обычный 2 2 6 5 15" xfId="22874"/>
    <cellStyle name="Обычный 2 2 6 5 16" xfId="22875"/>
    <cellStyle name="Обычный 2 2 6 5 17" xfId="22876"/>
    <cellStyle name="Обычный 2 2 6 5 18" xfId="56365"/>
    <cellStyle name="Обычный 2 2 6 5 2" xfId="22877"/>
    <cellStyle name="Обычный 2 2 6 5 2 10" xfId="22878"/>
    <cellStyle name="Обычный 2 2 6 5 2 11" xfId="22879"/>
    <cellStyle name="Обычный 2 2 6 5 2 12" xfId="22880"/>
    <cellStyle name="Обычный 2 2 6 5 2 13" xfId="22881"/>
    <cellStyle name="Обычный 2 2 6 5 2 14" xfId="22882"/>
    <cellStyle name="Обычный 2 2 6 5 2 15" xfId="22883"/>
    <cellStyle name="Обычный 2 2 6 5 2 16" xfId="56366"/>
    <cellStyle name="Обычный 2 2 6 5 2 2" xfId="22884"/>
    <cellStyle name="Обычный 2 2 6 5 2 2 2" xfId="22885"/>
    <cellStyle name="Обычный 2 2 6 5 2 2 2 2" xfId="56367"/>
    <cellStyle name="Обычный 2 2 6 5 2 2 3" xfId="22886"/>
    <cellStyle name="Обычный 2 2 6 5 2 2 3 2" xfId="56368"/>
    <cellStyle name="Обычный 2 2 6 5 2 2 4" xfId="22887"/>
    <cellStyle name="Обычный 2 2 6 5 2 2 4 2" xfId="56369"/>
    <cellStyle name="Обычный 2 2 6 5 2 2 5" xfId="22888"/>
    <cellStyle name="Обычный 2 2 6 5 2 2 5 2" xfId="56370"/>
    <cellStyle name="Обычный 2 2 6 5 2 2 6" xfId="22889"/>
    <cellStyle name="Обычный 2 2 6 5 2 2 6 2" xfId="56371"/>
    <cellStyle name="Обычный 2 2 6 5 2 2 7" xfId="22890"/>
    <cellStyle name="Обычный 2 2 6 5 2 2 8" xfId="56372"/>
    <cellStyle name="Обычный 2 2 6 5 2 3" xfId="22891"/>
    <cellStyle name="Обычный 2 2 6 5 2 3 2" xfId="22892"/>
    <cellStyle name="Обычный 2 2 6 5 2 3 2 2" xfId="56373"/>
    <cellStyle name="Обычный 2 2 6 5 2 3 3" xfId="56374"/>
    <cellStyle name="Обычный 2 2 6 5 2 4" xfId="22893"/>
    <cellStyle name="Обычный 2 2 6 5 2 4 2" xfId="56375"/>
    <cellStyle name="Обычный 2 2 6 5 2 5" xfId="22894"/>
    <cellStyle name="Обычный 2 2 6 5 2 5 2" xfId="56376"/>
    <cellStyle name="Обычный 2 2 6 5 2 6" xfId="22895"/>
    <cellStyle name="Обычный 2 2 6 5 2 6 2" xfId="56377"/>
    <cellStyle name="Обычный 2 2 6 5 2 7" xfId="22896"/>
    <cellStyle name="Обычный 2 2 6 5 2 7 2" xfId="56378"/>
    <cellStyle name="Обычный 2 2 6 5 2 8" xfId="22897"/>
    <cellStyle name="Обычный 2 2 6 5 2 9" xfId="22898"/>
    <cellStyle name="Обычный 2 2 6 5 3" xfId="22899"/>
    <cellStyle name="Обычный 2 2 6 5 3 10" xfId="22900"/>
    <cellStyle name="Обычный 2 2 6 5 3 11" xfId="22901"/>
    <cellStyle name="Обычный 2 2 6 5 3 12" xfId="22902"/>
    <cellStyle name="Обычный 2 2 6 5 3 13" xfId="22903"/>
    <cellStyle name="Обычный 2 2 6 5 3 14" xfId="22904"/>
    <cellStyle name="Обычный 2 2 6 5 3 15" xfId="56379"/>
    <cellStyle name="Обычный 2 2 6 5 3 2" xfId="22905"/>
    <cellStyle name="Обычный 2 2 6 5 3 2 2" xfId="22906"/>
    <cellStyle name="Обычный 2 2 6 5 3 2 2 2" xfId="56380"/>
    <cellStyle name="Обычный 2 2 6 5 3 2 3" xfId="22907"/>
    <cellStyle name="Обычный 2 2 6 5 3 2 3 2" xfId="56381"/>
    <cellStyle name="Обычный 2 2 6 5 3 2 4" xfId="22908"/>
    <cellStyle name="Обычный 2 2 6 5 3 2 4 2" xfId="56382"/>
    <cellStyle name="Обычный 2 2 6 5 3 2 5" xfId="22909"/>
    <cellStyle name="Обычный 2 2 6 5 3 2 5 2" xfId="56383"/>
    <cellStyle name="Обычный 2 2 6 5 3 2 6" xfId="22910"/>
    <cellStyle name="Обычный 2 2 6 5 3 2 6 2" xfId="56384"/>
    <cellStyle name="Обычный 2 2 6 5 3 2 7" xfId="22911"/>
    <cellStyle name="Обычный 2 2 6 5 3 2 8" xfId="56385"/>
    <cellStyle name="Обычный 2 2 6 5 3 3" xfId="22912"/>
    <cellStyle name="Обычный 2 2 6 5 3 3 2" xfId="22913"/>
    <cellStyle name="Обычный 2 2 6 5 3 3 2 2" xfId="56386"/>
    <cellStyle name="Обычный 2 2 6 5 3 3 3" xfId="56387"/>
    <cellStyle name="Обычный 2 2 6 5 3 4" xfId="22914"/>
    <cellStyle name="Обычный 2 2 6 5 3 4 2" xfId="56388"/>
    <cellStyle name="Обычный 2 2 6 5 3 5" xfId="22915"/>
    <cellStyle name="Обычный 2 2 6 5 3 5 2" xfId="56389"/>
    <cellStyle name="Обычный 2 2 6 5 3 6" xfId="22916"/>
    <cellStyle name="Обычный 2 2 6 5 3 6 2" xfId="56390"/>
    <cellStyle name="Обычный 2 2 6 5 3 7" xfId="22917"/>
    <cellStyle name="Обычный 2 2 6 5 3 7 2" xfId="56391"/>
    <cellStyle name="Обычный 2 2 6 5 3 8" xfId="22918"/>
    <cellStyle name="Обычный 2 2 6 5 3 9" xfId="22919"/>
    <cellStyle name="Обычный 2 2 6 5 4" xfId="22920"/>
    <cellStyle name="Обычный 2 2 6 5 4 2" xfId="22921"/>
    <cellStyle name="Обычный 2 2 6 5 4 2 2" xfId="56392"/>
    <cellStyle name="Обычный 2 2 6 5 4 3" xfId="22922"/>
    <cellStyle name="Обычный 2 2 6 5 4 3 2" xfId="56393"/>
    <cellStyle name="Обычный 2 2 6 5 4 4" xfId="22923"/>
    <cellStyle name="Обычный 2 2 6 5 4 4 2" xfId="56394"/>
    <cellStyle name="Обычный 2 2 6 5 4 5" xfId="22924"/>
    <cellStyle name="Обычный 2 2 6 5 4 5 2" xfId="56395"/>
    <cellStyle name="Обычный 2 2 6 5 4 6" xfId="22925"/>
    <cellStyle name="Обычный 2 2 6 5 4 6 2" xfId="56396"/>
    <cellStyle name="Обычный 2 2 6 5 4 7" xfId="22926"/>
    <cellStyle name="Обычный 2 2 6 5 4 8" xfId="56397"/>
    <cellStyle name="Обычный 2 2 6 5 5" xfId="22927"/>
    <cellStyle name="Обычный 2 2 6 5 5 2" xfId="22928"/>
    <cellStyle name="Обычный 2 2 6 5 5 2 2" xfId="56398"/>
    <cellStyle name="Обычный 2 2 6 5 5 3" xfId="56399"/>
    <cellStyle name="Обычный 2 2 6 5 6" xfId="22929"/>
    <cellStyle name="Обычный 2 2 6 5 6 2" xfId="56400"/>
    <cellStyle name="Обычный 2 2 6 5 7" xfId="22930"/>
    <cellStyle name="Обычный 2 2 6 5 7 2" xfId="56401"/>
    <cellStyle name="Обычный 2 2 6 5 8" xfId="22931"/>
    <cellStyle name="Обычный 2 2 6 5 8 2" xfId="56402"/>
    <cellStyle name="Обычный 2 2 6 5 9" xfId="22932"/>
    <cellStyle name="Обычный 2 2 6 5 9 2" xfId="56403"/>
    <cellStyle name="Обычный 2 2 6 6" xfId="22933"/>
    <cellStyle name="Обычный 2 2 6 6 2" xfId="22934"/>
    <cellStyle name="Обычный 2 2 6 6 3" xfId="22935"/>
    <cellStyle name="Обычный 2 2 6 6 3 2" xfId="22936"/>
    <cellStyle name="Обычный 2 2 6 7" xfId="22937"/>
    <cellStyle name="Обычный 2 2 6 7 10" xfId="22938"/>
    <cellStyle name="Обычный 2 2 6 7 11" xfId="22939"/>
    <cellStyle name="Обычный 2 2 6 7 12" xfId="22940"/>
    <cellStyle name="Обычный 2 2 6 7 13" xfId="22941"/>
    <cellStyle name="Обычный 2 2 6 7 14" xfId="22942"/>
    <cellStyle name="Обычный 2 2 6 7 15" xfId="56404"/>
    <cellStyle name="Обычный 2 2 6 7 2" xfId="22943"/>
    <cellStyle name="Обычный 2 2 6 7 2 2" xfId="22944"/>
    <cellStyle name="Обычный 2 2 6 7 2 2 2" xfId="56405"/>
    <cellStyle name="Обычный 2 2 6 7 2 3" xfId="22945"/>
    <cellStyle name="Обычный 2 2 6 7 2 3 2" xfId="56406"/>
    <cellStyle name="Обычный 2 2 6 7 2 4" xfId="22946"/>
    <cellStyle name="Обычный 2 2 6 7 2 4 2" xfId="56407"/>
    <cellStyle name="Обычный 2 2 6 7 2 5" xfId="22947"/>
    <cellStyle name="Обычный 2 2 6 7 2 5 2" xfId="56408"/>
    <cellStyle name="Обычный 2 2 6 7 2 6" xfId="22948"/>
    <cellStyle name="Обычный 2 2 6 7 2 6 2" xfId="56409"/>
    <cellStyle name="Обычный 2 2 6 7 2 7" xfId="22949"/>
    <cellStyle name="Обычный 2 2 6 7 2 8" xfId="56410"/>
    <cellStyle name="Обычный 2 2 6 7 3" xfId="22950"/>
    <cellStyle name="Обычный 2 2 6 7 3 2" xfId="22951"/>
    <cellStyle name="Обычный 2 2 6 7 3 2 2" xfId="56411"/>
    <cellStyle name="Обычный 2 2 6 7 3 3" xfId="56412"/>
    <cellStyle name="Обычный 2 2 6 7 4" xfId="22952"/>
    <cellStyle name="Обычный 2 2 6 7 4 2" xfId="56413"/>
    <cellStyle name="Обычный 2 2 6 7 5" xfId="22953"/>
    <cellStyle name="Обычный 2 2 6 7 5 2" xfId="56414"/>
    <cellStyle name="Обычный 2 2 6 7 6" xfId="22954"/>
    <cellStyle name="Обычный 2 2 6 7 6 2" xfId="56415"/>
    <cellStyle name="Обычный 2 2 6 7 7" xfId="22955"/>
    <cellStyle name="Обычный 2 2 6 7 7 2" xfId="56416"/>
    <cellStyle name="Обычный 2 2 6 7 8" xfId="22956"/>
    <cellStyle name="Обычный 2 2 6 7 9" xfId="22957"/>
    <cellStyle name="Обычный 2 2 6 8" xfId="22958"/>
    <cellStyle name="Обычный 2 2 6 8 10" xfId="22959"/>
    <cellStyle name="Обычный 2 2 6 8 11" xfId="22960"/>
    <cellStyle name="Обычный 2 2 6 8 12" xfId="22961"/>
    <cellStyle name="Обычный 2 2 6 8 13" xfId="22962"/>
    <cellStyle name="Обычный 2 2 6 8 14" xfId="22963"/>
    <cellStyle name="Обычный 2 2 6 8 15" xfId="56417"/>
    <cellStyle name="Обычный 2 2 6 8 2" xfId="22964"/>
    <cellStyle name="Обычный 2 2 6 8 2 2" xfId="22965"/>
    <cellStyle name="Обычный 2 2 6 8 2 2 2" xfId="56418"/>
    <cellStyle name="Обычный 2 2 6 8 2 3" xfId="22966"/>
    <cellStyle name="Обычный 2 2 6 8 2 3 2" xfId="56419"/>
    <cellStyle name="Обычный 2 2 6 8 2 4" xfId="22967"/>
    <cellStyle name="Обычный 2 2 6 8 2 4 2" xfId="56420"/>
    <cellStyle name="Обычный 2 2 6 8 2 5" xfId="22968"/>
    <cellStyle name="Обычный 2 2 6 8 2 5 2" xfId="56421"/>
    <cellStyle name="Обычный 2 2 6 8 2 6" xfId="22969"/>
    <cellStyle name="Обычный 2 2 6 8 2 6 2" xfId="56422"/>
    <cellStyle name="Обычный 2 2 6 8 2 7" xfId="22970"/>
    <cellStyle name="Обычный 2 2 6 8 2 8" xfId="56423"/>
    <cellStyle name="Обычный 2 2 6 8 3" xfId="22971"/>
    <cellStyle name="Обычный 2 2 6 8 3 2" xfId="22972"/>
    <cellStyle name="Обычный 2 2 6 8 3 2 2" xfId="56424"/>
    <cellStyle name="Обычный 2 2 6 8 3 3" xfId="56425"/>
    <cellStyle name="Обычный 2 2 6 8 4" xfId="22973"/>
    <cellStyle name="Обычный 2 2 6 8 4 2" xfId="56426"/>
    <cellStyle name="Обычный 2 2 6 8 5" xfId="22974"/>
    <cellStyle name="Обычный 2 2 6 8 5 2" xfId="56427"/>
    <cellStyle name="Обычный 2 2 6 8 6" xfId="22975"/>
    <cellStyle name="Обычный 2 2 6 8 6 2" xfId="56428"/>
    <cellStyle name="Обычный 2 2 6 8 7" xfId="22976"/>
    <cellStyle name="Обычный 2 2 6 8 7 2" xfId="56429"/>
    <cellStyle name="Обычный 2 2 6 8 8" xfId="22977"/>
    <cellStyle name="Обычный 2 2 6 8 9" xfId="22978"/>
    <cellStyle name="Обычный 2 2 6 9" xfId="22979"/>
    <cellStyle name="Обычный 2 2 6 9 10" xfId="56430"/>
    <cellStyle name="Обычный 2 2 6 9 2" xfId="22980"/>
    <cellStyle name="Обычный 2 2 6 9 2 2" xfId="56431"/>
    <cellStyle name="Обычный 2 2 6 9 3" xfId="22981"/>
    <cellStyle name="Обычный 2 2 6 9 3 2" xfId="56432"/>
    <cellStyle name="Обычный 2 2 6 9 4" xfId="22982"/>
    <cellStyle name="Обычный 2 2 6 9 4 2" xfId="56433"/>
    <cellStyle name="Обычный 2 2 6 9 5" xfId="22983"/>
    <cellStyle name="Обычный 2 2 6 9 5 2" xfId="56434"/>
    <cellStyle name="Обычный 2 2 6 9 6" xfId="22984"/>
    <cellStyle name="Обычный 2 2 6 9 6 2" xfId="56435"/>
    <cellStyle name="Обычный 2 2 6 9 7" xfId="22985"/>
    <cellStyle name="Обычный 2 2 6 9 8" xfId="22986"/>
    <cellStyle name="Обычный 2 2 6 9 9" xfId="22987"/>
    <cellStyle name="Обычный 2 2 7" xfId="22988"/>
    <cellStyle name="Обычный 2 2 7 10" xfId="22989"/>
    <cellStyle name="Обычный 2 2 7 10 2" xfId="56436"/>
    <cellStyle name="Обычный 2 2 7 11" xfId="22990"/>
    <cellStyle name="Обычный 2 2 7 12" xfId="22991"/>
    <cellStyle name="Обычный 2 2 7 13" xfId="22992"/>
    <cellStyle name="Обычный 2 2 7 14" xfId="22993"/>
    <cellStyle name="Обычный 2 2 7 15" xfId="22994"/>
    <cellStyle name="Обычный 2 2 7 16" xfId="22995"/>
    <cellStyle name="Обычный 2 2 7 17" xfId="22996"/>
    <cellStyle name="Обычный 2 2 7 18" xfId="22997"/>
    <cellStyle name="Обычный 2 2 7 19" xfId="22998"/>
    <cellStyle name="Обычный 2 2 7 2" xfId="22999"/>
    <cellStyle name="Обычный 2 2 7 20" xfId="56437"/>
    <cellStyle name="Обычный 2 2 7 3" xfId="23000"/>
    <cellStyle name="Обычный 2 2 7 3 10" xfId="23001"/>
    <cellStyle name="Обычный 2 2 7 3 11" xfId="23002"/>
    <cellStyle name="Обычный 2 2 7 3 12" xfId="23003"/>
    <cellStyle name="Обычный 2 2 7 3 13" xfId="23004"/>
    <cellStyle name="Обычный 2 2 7 3 14" xfId="23005"/>
    <cellStyle name="Обычный 2 2 7 3 15" xfId="23006"/>
    <cellStyle name="Обычный 2 2 7 3 16" xfId="23007"/>
    <cellStyle name="Обычный 2 2 7 3 17" xfId="23008"/>
    <cellStyle name="Обычный 2 2 7 3 18" xfId="56438"/>
    <cellStyle name="Обычный 2 2 7 3 2" xfId="23009"/>
    <cellStyle name="Обычный 2 2 7 3 2 10" xfId="23010"/>
    <cellStyle name="Обычный 2 2 7 3 2 11" xfId="23011"/>
    <cellStyle name="Обычный 2 2 7 3 2 12" xfId="23012"/>
    <cellStyle name="Обычный 2 2 7 3 2 13" xfId="23013"/>
    <cellStyle name="Обычный 2 2 7 3 2 14" xfId="23014"/>
    <cellStyle name="Обычный 2 2 7 3 2 15" xfId="23015"/>
    <cellStyle name="Обычный 2 2 7 3 2 16" xfId="56439"/>
    <cellStyle name="Обычный 2 2 7 3 2 2" xfId="23016"/>
    <cellStyle name="Обычный 2 2 7 3 2 2 2" xfId="23017"/>
    <cellStyle name="Обычный 2 2 7 3 2 2 2 2" xfId="56440"/>
    <cellStyle name="Обычный 2 2 7 3 2 2 3" xfId="23018"/>
    <cellStyle name="Обычный 2 2 7 3 2 2 3 2" xfId="56441"/>
    <cellStyle name="Обычный 2 2 7 3 2 2 4" xfId="23019"/>
    <cellStyle name="Обычный 2 2 7 3 2 2 4 2" xfId="56442"/>
    <cellStyle name="Обычный 2 2 7 3 2 2 5" xfId="23020"/>
    <cellStyle name="Обычный 2 2 7 3 2 2 5 2" xfId="56443"/>
    <cellStyle name="Обычный 2 2 7 3 2 2 6" xfId="23021"/>
    <cellStyle name="Обычный 2 2 7 3 2 2 6 2" xfId="56444"/>
    <cellStyle name="Обычный 2 2 7 3 2 2 7" xfId="23022"/>
    <cellStyle name="Обычный 2 2 7 3 2 2 8" xfId="56445"/>
    <cellStyle name="Обычный 2 2 7 3 2 3" xfId="23023"/>
    <cellStyle name="Обычный 2 2 7 3 2 3 2" xfId="23024"/>
    <cellStyle name="Обычный 2 2 7 3 2 3 2 2" xfId="56446"/>
    <cellStyle name="Обычный 2 2 7 3 2 3 3" xfId="56447"/>
    <cellStyle name="Обычный 2 2 7 3 2 4" xfId="23025"/>
    <cellStyle name="Обычный 2 2 7 3 2 4 2" xfId="56448"/>
    <cellStyle name="Обычный 2 2 7 3 2 5" xfId="23026"/>
    <cellStyle name="Обычный 2 2 7 3 2 5 2" xfId="56449"/>
    <cellStyle name="Обычный 2 2 7 3 2 6" xfId="23027"/>
    <cellStyle name="Обычный 2 2 7 3 2 6 2" xfId="56450"/>
    <cellStyle name="Обычный 2 2 7 3 2 7" xfId="23028"/>
    <cellStyle name="Обычный 2 2 7 3 2 7 2" xfId="56451"/>
    <cellStyle name="Обычный 2 2 7 3 2 8" xfId="23029"/>
    <cellStyle name="Обычный 2 2 7 3 2 9" xfId="23030"/>
    <cellStyle name="Обычный 2 2 7 3 3" xfId="23031"/>
    <cellStyle name="Обычный 2 2 7 3 3 10" xfId="23032"/>
    <cellStyle name="Обычный 2 2 7 3 3 11" xfId="23033"/>
    <cellStyle name="Обычный 2 2 7 3 3 12" xfId="23034"/>
    <cellStyle name="Обычный 2 2 7 3 3 13" xfId="23035"/>
    <cellStyle name="Обычный 2 2 7 3 3 14" xfId="23036"/>
    <cellStyle name="Обычный 2 2 7 3 3 15" xfId="56452"/>
    <cellStyle name="Обычный 2 2 7 3 3 2" xfId="23037"/>
    <cellStyle name="Обычный 2 2 7 3 3 2 2" xfId="23038"/>
    <cellStyle name="Обычный 2 2 7 3 3 2 2 2" xfId="56453"/>
    <cellStyle name="Обычный 2 2 7 3 3 2 3" xfId="23039"/>
    <cellStyle name="Обычный 2 2 7 3 3 2 3 2" xfId="56454"/>
    <cellStyle name="Обычный 2 2 7 3 3 2 4" xfId="23040"/>
    <cellStyle name="Обычный 2 2 7 3 3 2 4 2" xfId="56455"/>
    <cellStyle name="Обычный 2 2 7 3 3 2 5" xfId="23041"/>
    <cellStyle name="Обычный 2 2 7 3 3 2 5 2" xfId="56456"/>
    <cellStyle name="Обычный 2 2 7 3 3 2 6" xfId="23042"/>
    <cellStyle name="Обычный 2 2 7 3 3 2 6 2" xfId="56457"/>
    <cellStyle name="Обычный 2 2 7 3 3 2 7" xfId="23043"/>
    <cellStyle name="Обычный 2 2 7 3 3 2 8" xfId="56458"/>
    <cellStyle name="Обычный 2 2 7 3 3 3" xfId="23044"/>
    <cellStyle name="Обычный 2 2 7 3 3 3 2" xfId="23045"/>
    <cellStyle name="Обычный 2 2 7 3 3 3 2 2" xfId="56459"/>
    <cellStyle name="Обычный 2 2 7 3 3 3 3" xfId="56460"/>
    <cellStyle name="Обычный 2 2 7 3 3 4" xfId="23046"/>
    <cellStyle name="Обычный 2 2 7 3 3 4 2" xfId="56461"/>
    <cellStyle name="Обычный 2 2 7 3 3 5" xfId="23047"/>
    <cellStyle name="Обычный 2 2 7 3 3 5 2" xfId="56462"/>
    <cellStyle name="Обычный 2 2 7 3 3 6" xfId="23048"/>
    <cellStyle name="Обычный 2 2 7 3 3 6 2" xfId="56463"/>
    <cellStyle name="Обычный 2 2 7 3 3 7" xfId="23049"/>
    <cellStyle name="Обычный 2 2 7 3 3 7 2" xfId="56464"/>
    <cellStyle name="Обычный 2 2 7 3 3 8" xfId="23050"/>
    <cellStyle name="Обычный 2 2 7 3 3 9" xfId="23051"/>
    <cellStyle name="Обычный 2 2 7 3 4" xfId="23052"/>
    <cellStyle name="Обычный 2 2 7 3 4 2" xfId="23053"/>
    <cellStyle name="Обычный 2 2 7 3 4 2 2" xfId="56465"/>
    <cellStyle name="Обычный 2 2 7 3 4 3" xfId="23054"/>
    <cellStyle name="Обычный 2 2 7 3 4 3 2" xfId="56466"/>
    <cellStyle name="Обычный 2 2 7 3 4 4" xfId="23055"/>
    <cellStyle name="Обычный 2 2 7 3 4 4 2" xfId="56467"/>
    <cellStyle name="Обычный 2 2 7 3 4 5" xfId="23056"/>
    <cellStyle name="Обычный 2 2 7 3 4 5 2" xfId="56468"/>
    <cellStyle name="Обычный 2 2 7 3 4 6" xfId="23057"/>
    <cellStyle name="Обычный 2 2 7 3 4 6 2" xfId="56469"/>
    <cellStyle name="Обычный 2 2 7 3 4 7" xfId="23058"/>
    <cellStyle name="Обычный 2 2 7 3 4 8" xfId="56470"/>
    <cellStyle name="Обычный 2 2 7 3 5" xfId="23059"/>
    <cellStyle name="Обычный 2 2 7 3 5 2" xfId="23060"/>
    <cellStyle name="Обычный 2 2 7 3 5 2 2" xfId="56471"/>
    <cellStyle name="Обычный 2 2 7 3 5 3" xfId="56472"/>
    <cellStyle name="Обычный 2 2 7 3 6" xfId="23061"/>
    <cellStyle name="Обычный 2 2 7 3 6 2" xfId="56473"/>
    <cellStyle name="Обычный 2 2 7 3 7" xfId="23062"/>
    <cellStyle name="Обычный 2 2 7 3 7 2" xfId="56474"/>
    <cellStyle name="Обычный 2 2 7 3 8" xfId="23063"/>
    <cellStyle name="Обычный 2 2 7 3 8 2" xfId="56475"/>
    <cellStyle name="Обычный 2 2 7 3 9" xfId="23064"/>
    <cellStyle name="Обычный 2 2 7 3 9 2" xfId="56476"/>
    <cellStyle name="Обычный 2 2 7 4" xfId="23065"/>
    <cellStyle name="Обычный 2 2 7 4 10" xfId="23066"/>
    <cellStyle name="Обычный 2 2 7 4 11" xfId="23067"/>
    <cellStyle name="Обычный 2 2 7 4 12" xfId="23068"/>
    <cellStyle name="Обычный 2 2 7 4 13" xfId="23069"/>
    <cellStyle name="Обычный 2 2 7 4 14" xfId="23070"/>
    <cellStyle name="Обычный 2 2 7 4 15" xfId="23071"/>
    <cellStyle name="Обычный 2 2 7 4 16" xfId="23072"/>
    <cellStyle name="Обычный 2 2 7 4 17" xfId="23073"/>
    <cellStyle name="Обычный 2 2 7 4 18" xfId="56477"/>
    <cellStyle name="Обычный 2 2 7 4 2" xfId="23074"/>
    <cellStyle name="Обычный 2 2 7 4 2 10" xfId="23075"/>
    <cellStyle name="Обычный 2 2 7 4 2 11" xfId="23076"/>
    <cellStyle name="Обычный 2 2 7 4 2 12" xfId="23077"/>
    <cellStyle name="Обычный 2 2 7 4 2 13" xfId="23078"/>
    <cellStyle name="Обычный 2 2 7 4 2 14" xfId="23079"/>
    <cellStyle name="Обычный 2 2 7 4 2 15" xfId="23080"/>
    <cellStyle name="Обычный 2 2 7 4 2 16" xfId="56478"/>
    <cellStyle name="Обычный 2 2 7 4 2 2" xfId="23081"/>
    <cellStyle name="Обычный 2 2 7 4 2 2 2" xfId="23082"/>
    <cellStyle name="Обычный 2 2 7 4 2 2 2 2" xfId="56479"/>
    <cellStyle name="Обычный 2 2 7 4 2 2 3" xfId="23083"/>
    <cellStyle name="Обычный 2 2 7 4 2 2 3 2" xfId="56480"/>
    <cellStyle name="Обычный 2 2 7 4 2 2 4" xfId="23084"/>
    <cellStyle name="Обычный 2 2 7 4 2 2 4 2" xfId="56481"/>
    <cellStyle name="Обычный 2 2 7 4 2 2 5" xfId="23085"/>
    <cellStyle name="Обычный 2 2 7 4 2 2 5 2" xfId="56482"/>
    <cellStyle name="Обычный 2 2 7 4 2 2 6" xfId="23086"/>
    <cellStyle name="Обычный 2 2 7 4 2 2 6 2" xfId="56483"/>
    <cellStyle name="Обычный 2 2 7 4 2 2 7" xfId="23087"/>
    <cellStyle name="Обычный 2 2 7 4 2 2 8" xfId="56484"/>
    <cellStyle name="Обычный 2 2 7 4 2 3" xfId="23088"/>
    <cellStyle name="Обычный 2 2 7 4 2 3 2" xfId="23089"/>
    <cellStyle name="Обычный 2 2 7 4 2 3 2 2" xfId="56485"/>
    <cellStyle name="Обычный 2 2 7 4 2 3 3" xfId="56486"/>
    <cellStyle name="Обычный 2 2 7 4 2 4" xfId="23090"/>
    <cellStyle name="Обычный 2 2 7 4 2 4 2" xfId="56487"/>
    <cellStyle name="Обычный 2 2 7 4 2 5" xfId="23091"/>
    <cellStyle name="Обычный 2 2 7 4 2 5 2" xfId="56488"/>
    <cellStyle name="Обычный 2 2 7 4 2 6" xfId="23092"/>
    <cellStyle name="Обычный 2 2 7 4 2 6 2" xfId="56489"/>
    <cellStyle name="Обычный 2 2 7 4 2 7" xfId="23093"/>
    <cellStyle name="Обычный 2 2 7 4 2 7 2" xfId="56490"/>
    <cellStyle name="Обычный 2 2 7 4 2 8" xfId="23094"/>
    <cellStyle name="Обычный 2 2 7 4 2 9" xfId="23095"/>
    <cellStyle name="Обычный 2 2 7 4 3" xfId="23096"/>
    <cellStyle name="Обычный 2 2 7 4 3 10" xfId="23097"/>
    <cellStyle name="Обычный 2 2 7 4 3 11" xfId="23098"/>
    <cellStyle name="Обычный 2 2 7 4 3 12" xfId="23099"/>
    <cellStyle name="Обычный 2 2 7 4 3 13" xfId="23100"/>
    <cellStyle name="Обычный 2 2 7 4 3 14" xfId="23101"/>
    <cellStyle name="Обычный 2 2 7 4 3 15" xfId="56491"/>
    <cellStyle name="Обычный 2 2 7 4 3 2" xfId="23102"/>
    <cellStyle name="Обычный 2 2 7 4 3 2 2" xfId="23103"/>
    <cellStyle name="Обычный 2 2 7 4 3 2 2 2" xfId="56492"/>
    <cellStyle name="Обычный 2 2 7 4 3 2 3" xfId="23104"/>
    <cellStyle name="Обычный 2 2 7 4 3 2 3 2" xfId="56493"/>
    <cellStyle name="Обычный 2 2 7 4 3 2 4" xfId="23105"/>
    <cellStyle name="Обычный 2 2 7 4 3 2 4 2" xfId="56494"/>
    <cellStyle name="Обычный 2 2 7 4 3 2 5" xfId="23106"/>
    <cellStyle name="Обычный 2 2 7 4 3 2 5 2" xfId="56495"/>
    <cellStyle name="Обычный 2 2 7 4 3 2 6" xfId="23107"/>
    <cellStyle name="Обычный 2 2 7 4 3 2 6 2" xfId="56496"/>
    <cellStyle name="Обычный 2 2 7 4 3 2 7" xfId="23108"/>
    <cellStyle name="Обычный 2 2 7 4 3 2 8" xfId="56497"/>
    <cellStyle name="Обычный 2 2 7 4 3 3" xfId="23109"/>
    <cellStyle name="Обычный 2 2 7 4 3 3 2" xfId="23110"/>
    <cellStyle name="Обычный 2 2 7 4 3 3 2 2" xfId="56498"/>
    <cellStyle name="Обычный 2 2 7 4 3 3 3" xfId="56499"/>
    <cellStyle name="Обычный 2 2 7 4 3 4" xfId="23111"/>
    <cellStyle name="Обычный 2 2 7 4 3 4 2" xfId="56500"/>
    <cellStyle name="Обычный 2 2 7 4 3 5" xfId="23112"/>
    <cellStyle name="Обычный 2 2 7 4 3 5 2" xfId="56501"/>
    <cellStyle name="Обычный 2 2 7 4 3 6" xfId="23113"/>
    <cellStyle name="Обычный 2 2 7 4 3 6 2" xfId="56502"/>
    <cellStyle name="Обычный 2 2 7 4 3 7" xfId="23114"/>
    <cellStyle name="Обычный 2 2 7 4 3 7 2" xfId="56503"/>
    <cellStyle name="Обычный 2 2 7 4 3 8" xfId="23115"/>
    <cellStyle name="Обычный 2 2 7 4 3 9" xfId="23116"/>
    <cellStyle name="Обычный 2 2 7 4 4" xfId="23117"/>
    <cellStyle name="Обычный 2 2 7 4 4 2" xfId="23118"/>
    <cellStyle name="Обычный 2 2 7 4 4 2 2" xfId="56504"/>
    <cellStyle name="Обычный 2 2 7 4 4 3" xfId="23119"/>
    <cellStyle name="Обычный 2 2 7 4 4 3 2" xfId="56505"/>
    <cellStyle name="Обычный 2 2 7 4 4 4" xfId="23120"/>
    <cellStyle name="Обычный 2 2 7 4 4 4 2" xfId="56506"/>
    <cellStyle name="Обычный 2 2 7 4 4 5" xfId="23121"/>
    <cellStyle name="Обычный 2 2 7 4 4 5 2" xfId="56507"/>
    <cellStyle name="Обычный 2 2 7 4 4 6" xfId="23122"/>
    <cellStyle name="Обычный 2 2 7 4 4 6 2" xfId="56508"/>
    <cellStyle name="Обычный 2 2 7 4 4 7" xfId="23123"/>
    <cellStyle name="Обычный 2 2 7 4 4 8" xfId="56509"/>
    <cellStyle name="Обычный 2 2 7 4 5" xfId="23124"/>
    <cellStyle name="Обычный 2 2 7 4 5 2" xfId="23125"/>
    <cellStyle name="Обычный 2 2 7 4 5 2 2" xfId="56510"/>
    <cellStyle name="Обычный 2 2 7 4 5 3" xfId="56511"/>
    <cellStyle name="Обычный 2 2 7 4 6" xfId="23126"/>
    <cellStyle name="Обычный 2 2 7 4 6 2" xfId="56512"/>
    <cellStyle name="Обычный 2 2 7 4 7" xfId="23127"/>
    <cellStyle name="Обычный 2 2 7 4 7 2" xfId="56513"/>
    <cellStyle name="Обычный 2 2 7 4 8" xfId="23128"/>
    <cellStyle name="Обычный 2 2 7 4 8 2" xfId="56514"/>
    <cellStyle name="Обычный 2 2 7 4 9" xfId="23129"/>
    <cellStyle name="Обычный 2 2 7 4 9 2" xfId="56515"/>
    <cellStyle name="Обычный 2 2 7 5" xfId="23130"/>
    <cellStyle name="Обычный 2 2 7 5 10" xfId="23131"/>
    <cellStyle name="Обычный 2 2 7 5 11" xfId="23132"/>
    <cellStyle name="Обычный 2 2 7 5 12" xfId="23133"/>
    <cellStyle name="Обычный 2 2 7 5 13" xfId="23134"/>
    <cellStyle name="Обычный 2 2 7 5 14" xfId="23135"/>
    <cellStyle name="Обычный 2 2 7 5 15" xfId="23136"/>
    <cellStyle name="Обычный 2 2 7 5 16" xfId="56516"/>
    <cellStyle name="Обычный 2 2 7 5 2" xfId="23137"/>
    <cellStyle name="Обычный 2 2 7 5 2 2" xfId="23138"/>
    <cellStyle name="Обычный 2 2 7 5 2 2 2" xfId="56517"/>
    <cellStyle name="Обычный 2 2 7 5 2 3" xfId="23139"/>
    <cellStyle name="Обычный 2 2 7 5 2 3 2" xfId="56518"/>
    <cellStyle name="Обычный 2 2 7 5 2 4" xfId="23140"/>
    <cellStyle name="Обычный 2 2 7 5 2 4 2" xfId="56519"/>
    <cellStyle name="Обычный 2 2 7 5 2 5" xfId="23141"/>
    <cellStyle name="Обычный 2 2 7 5 2 5 2" xfId="56520"/>
    <cellStyle name="Обычный 2 2 7 5 2 6" xfId="23142"/>
    <cellStyle name="Обычный 2 2 7 5 2 6 2" xfId="56521"/>
    <cellStyle name="Обычный 2 2 7 5 2 7" xfId="23143"/>
    <cellStyle name="Обычный 2 2 7 5 2 8" xfId="56522"/>
    <cellStyle name="Обычный 2 2 7 5 3" xfId="23144"/>
    <cellStyle name="Обычный 2 2 7 5 3 2" xfId="23145"/>
    <cellStyle name="Обычный 2 2 7 5 3 2 2" xfId="56523"/>
    <cellStyle name="Обычный 2 2 7 5 3 3" xfId="56524"/>
    <cellStyle name="Обычный 2 2 7 5 4" xfId="23146"/>
    <cellStyle name="Обычный 2 2 7 5 4 2" xfId="56525"/>
    <cellStyle name="Обычный 2 2 7 5 5" xfId="23147"/>
    <cellStyle name="Обычный 2 2 7 5 5 2" xfId="56526"/>
    <cellStyle name="Обычный 2 2 7 5 6" xfId="23148"/>
    <cellStyle name="Обычный 2 2 7 5 6 2" xfId="56527"/>
    <cellStyle name="Обычный 2 2 7 5 7" xfId="23149"/>
    <cellStyle name="Обычный 2 2 7 5 7 2" xfId="56528"/>
    <cellStyle name="Обычный 2 2 7 5 8" xfId="23150"/>
    <cellStyle name="Обычный 2 2 7 5 9" xfId="23151"/>
    <cellStyle name="Обычный 2 2 7 6" xfId="23152"/>
    <cellStyle name="Обычный 2 2 7 6 10" xfId="23153"/>
    <cellStyle name="Обычный 2 2 7 6 11" xfId="23154"/>
    <cellStyle name="Обычный 2 2 7 6 12" xfId="23155"/>
    <cellStyle name="Обычный 2 2 7 6 13" xfId="23156"/>
    <cellStyle name="Обычный 2 2 7 6 14" xfId="23157"/>
    <cellStyle name="Обычный 2 2 7 6 15" xfId="56529"/>
    <cellStyle name="Обычный 2 2 7 6 2" xfId="23158"/>
    <cellStyle name="Обычный 2 2 7 6 2 2" xfId="23159"/>
    <cellStyle name="Обычный 2 2 7 6 2 2 2" xfId="56530"/>
    <cellStyle name="Обычный 2 2 7 6 2 3" xfId="23160"/>
    <cellStyle name="Обычный 2 2 7 6 2 3 2" xfId="56531"/>
    <cellStyle name="Обычный 2 2 7 6 2 4" xfId="23161"/>
    <cellStyle name="Обычный 2 2 7 6 2 4 2" xfId="56532"/>
    <cellStyle name="Обычный 2 2 7 6 2 5" xfId="23162"/>
    <cellStyle name="Обычный 2 2 7 6 2 5 2" xfId="56533"/>
    <cellStyle name="Обычный 2 2 7 6 2 6" xfId="23163"/>
    <cellStyle name="Обычный 2 2 7 6 2 6 2" xfId="56534"/>
    <cellStyle name="Обычный 2 2 7 6 2 7" xfId="23164"/>
    <cellStyle name="Обычный 2 2 7 6 2 8" xfId="56535"/>
    <cellStyle name="Обычный 2 2 7 6 3" xfId="23165"/>
    <cellStyle name="Обычный 2 2 7 6 3 2" xfId="23166"/>
    <cellStyle name="Обычный 2 2 7 6 3 2 2" xfId="56536"/>
    <cellStyle name="Обычный 2 2 7 6 3 3" xfId="56537"/>
    <cellStyle name="Обычный 2 2 7 6 4" xfId="23167"/>
    <cellStyle name="Обычный 2 2 7 6 4 2" xfId="56538"/>
    <cellStyle name="Обычный 2 2 7 6 5" xfId="23168"/>
    <cellStyle name="Обычный 2 2 7 6 5 2" xfId="56539"/>
    <cellStyle name="Обычный 2 2 7 6 6" xfId="23169"/>
    <cellStyle name="Обычный 2 2 7 6 6 2" xfId="56540"/>
    <cellStyle name="Обычный 2 2 7 6 7" xfId="23170"/>
    <cellStyle name="Обычный 2 2 7 6 7 2" xfId="56541"/>
    <cellStyle name="Обычный 2 2 7 6 8" xfId="23171"/>
    <cellStyle name="Обычный 2 2 7 6 9" xfId="23172"/>
    <cellStyle name="Обычный 2 2 7 7" xfId="23173"/>
    <cellStyle name="Обычный 2 2 7 7 10" xfId="23174"/>
    <cellStyle name="Обычный 2 2 7 7 11" xfId="23175"/>
    <cellStyle name="Обычный 2 2 7 7 12" xfId="23176"/>
    <cellStyle name="Обычный 2 2 7 7 13" xfId="23177"/>
    <cellStyle name="Обычный 2 2 7 7 14" xfId="23178"/>
    <cellStyle name="Обычный 2 2 7 7 15" xfId="56542"/>
    <cellStyle name="Обычный 2 2 7 7 2" xfId="23179"/>
    <cellStyle name="Обычный 2 2 7 7 2 2" xfId="23180"/>
    <cellStyle name="Обычный 2 2 7 7 2 2 2" xfId="56543"/>
    <cellStyle name="Обычный 2 2 7 7 2 3" xfId="23181"/>
    <cellStyle name="Обычный 2 2 7 7 2 3 2" xfId="56544"/>
    <cellStyle name="Обычный 2 2 7 7 2 4" xfId="23182"/>
    <cellStyle name="Обычный 2 2 7 7 2 4 2" xfId="56545"/>
    <cellStyle name="Обычный 2 2 7 7 2 5" xfId="23183"/>
    <cellStyle name="Обычный 2 2 7 7 2 5 2" xfId="56546"/>
    <cellStyle name="Обычный 2 2 7 7 2 6" xfId="23184"/>
    <cellStyle name="Обычный 2 2 7 7 2 6 2" xfId="56547"/>
    <cellStyle name="Обычный 2 2 7 7 2 7" xfId="23185"/>
    <cellStyle name="Обычный 2 2 7 7 2 8" xfId="56548"/>
    <cellStyle name="Обычный 2 2 7 7 3" xfId="23186"/>
    <cellStyle name="Обычный 2 2 7 7 3 2" xfId="23187"/>
    <cellStyle name="Обычный 2 2 7 7 3 2 2" xfId="56549"/>
    <cellStyle name="Обычный 2 2 7 7 3 3" xfId="56550"/>
    <cellStyle name="Обычный 2 2 7 7 4" xfId="23188"/>
    <cellStyle name="Обычный 2 2 7 7 4 2" xfId="56551"/>
    <cellStyle name="Обычный 2 2 7 7 5" xfId="23189"/>
    <cellStyle name="Обычный 2 2 7 7 5 2" xfId="56552"/>
    <cellStyle name="Обычный 2 2 7 7 6" xfId="23190"/>
    <cellStyle name="Обычный 2 2 7 7 6 2" xfId="56553"/>
    <cellStyle name="Обычный 2 2 7 7 7" xfId="23191"/>
    <cellStyle name="Обычный 2 2 7 7 7 2" xfId="56554"/>
    <cellStyle name="Обычный 2 2 7 7 8" xfId="23192"/>
    <cellStyle name="Обычный 2 2 7 7 9" xfId="23193"/>
    <cellStyle name="Обычный 2 2 7 8" xfId="23194"/>
    <cellStyle name="Обычный 2 2 7 8 10" xfId="56555"/>
    <cellStyle name="Обычный 2 2 7 8 2" xfId="23195"/>
    <cellStyle name="Обычный 2 2 7 8 2 2" xfId="56556"/>
    <cellStyle name="Обычный 2 2 7 8 3" xfId="23196"/>
    <cellStyle name="Обычный 2 2 7 8 3 2" xfId="56557"/>
    <cellStyle name="Обычный 2 2 7 8 4" xfId="23197"/>
    <cellStyle name="Обычный 2 2 7 8 4 2" xfId="56558"/>
    <cellStyle name="Обычный 2 2 7 8 5" xfId="23198"/>
    <cellStyle name="Обычный 2 2 7 8 5 2" xfId="56559"/>
    <cellStyle name="Обычный 2 2 7 8 6" xfId="23199"/>
    <cellStyle name="Обычный 2 2 7 8 6 2" xfId="56560"/>
    <cellStyle name="Обычный 2 2 7 8 7" xfId="23200"/>
    <cellStyle name="Обычный 2 2 7 8 8" xfId="23201"/>
    <cellStyle name="Обычный 2 2 7 8 9" xfId="23202"/>
    <cellStyle name="Обычный 2 2 7 9" xfId="23203"/>
    <cellStyle name="Обычный 2 2 7 9 2" xfId="23204"/>
    <cellStyle name="Обычный 2 2 7 9 2 2" xfId="56561"/>
    <cellStyle name="Обычный 2 2 7 9 3" xfId="56562"/>
    <cellStyle name="Обычный 2 2 8" xfId="23205"/>
    <cellStyle name="Обычный 2 2 8 2" xfId="23206"/>
    <cellStyle name="Обычный 2 2 9" xfId="23207"/>
    <cellStyle name="Обычный 2 2 9 10" xfId="23208"/>
    <cellStyle name="Обычный 2 2 9 10 2" xfId="56563"/>
    <cellStyle name="Обычный 2 2 9 11" xfId="23209"/>
    <cellStyle name="Обычный 2 2 9 11 2" xfId="56564"/>
    <cellStyle name="Обычный 2 2 9 12" xfId="23210"/>
    <cellStyle name="Обычный 2 2 9 12 2" xfId="56565"/>
    <cellStyle name="Обычный 2 2 9 13" xfId="23211"/>
    <cellStyle name="Обычный 2 2 9 14" xfId="23212"/>
    <cellStyle name="Обычный 2 2 9 15" xfId="23213"/>
    <cellStyle name="Обычный 2 2 9 16" xfId="23214"/>
    <cellStyle name="Обычный 2 2 9 17" xfId="23215"/>
    <cellStyle name="Обычный 2 2 9 18" xfId="23216"/>
    <cellStyle name="Обычный 2 2 9 19" xfId="23217"/>
    <cellStyle name="Обычный 2 2 9 2" xfId="23218"/>
    <cellStyle name="Обычный 2 2 9 2 10" xfId="23219"/>
    <cellStyle name="Обычный 2 2 9 2 11" xfId="23220"/>
    <cellStyle name="Обычный 2 2 9 2 12" xfId="23221"/>
    <cellStyle name="Обычный 2 2 9 2 13" xfId="23222"/>
    <cellStyle name="Обычный 2 2 9 2 14" xfId="23223"/>
    <cellStyle name="Обычный 2 2 9 2 15" xfId="23224"/>
    <cellStyle name="Обычный 2 2 9 2 16" xfId="23225"/>
    <cellStyle name="Обычный 2 2 9 2 17" xfId="23226"/>
    <cellStyle name="Обычный 2 2 9 2 18" xfId="56566"/>
    <cellStyle name="Обычный 2 2 9 2 2" xfId="23227"/>
    <cellStyle name="Обычный 2 2 9 2 2 10" xfId="23228"/>
    <cellStyle name="Обычный 2 2 9 2 2 11" xfId="23229"/>
    <cellStyle name="Обычный 2 2 9 2 2 12" xfId="23230"/>
    <cellStyle name="Обычный 2 2 9 2 2 13" xfId="23231"/>
    <cellStyle name="Обычный 2 2 9 2 2 14" xfId="23232"/>
    <cellStyle name="Обычный 2 2 9 2 2 15" xfId="23233"/>
    <cellStyle name="Обычный 2 2 9 2 2 16" xfId="56567"/>
    <cellStyle name="Обычный 2 2 9 2 2 2" xfId="23234"/>
    <cellStyle name="Обычный 2 2 9 2 2 2 2" xfId="23235"/>
    <cellStyle name="Обычный 2 2 9 2 2 2 2 2" xfId="56568"/>
    <cellStyle name="Обычный 2 2 9 2 2 2 3" xfId="23236"/>
    <cellStyle name="Обычный 2 2 9 2 2 2 3 2" xfId="56569"/>
    <cellStyle name="Обычный 2 2 9 2 2 2 4" xfId="23237"/>
    <cellStyle name="Обычный 2 2 9 2 2 2 4 2" xfId="56570"/>
    <cellStyle name="Обычный 2 2 9 2 2 2 5" xfId="23238"/>
    <cellStyle name="Обычный 2 2 9 2 2 2 5 2" xfId="56571"/>
    <cellStyle name="Обычный 2 2 9 2 2 2 6" xfId="23239"/>
    <cellStyle name="Обычный 2 2 9 2 2 2 6 2" xfId="56572"/>
    <cellStyle name="Обычный 2 2 9 2 2 2 7" xfId="23240"/>
    <cellStyle name="Обычный 2 2 9 2 2 2 8" xfId="56573"/>
    <cellStyle name="Обычный 2 2 9 2 2 3" xfId="23241"/>
    <cellStyle name="Обычный 2 2 9 2 2 3 2" xfId="23242"/>
    <cellStyle name="Обычный 2 2 9 2 2 3 2 2" xfId="56574"/>
    <cellStyle name="Обычный 2 2 9 2 2 3 3" xfId="56575"/>
    <cellStyle name="Обычный 2 2 9 2 2 4" xfId="23243"/>
    <cellStyle name="Обычный 2 2 9 2 2 4 2" xfId="56576"/>
    <cellStyle name="Обычный 2 2 9 2 2 5" xfId="23244"/>
    <cellStyle name="Обычный 2 2 9 2 2 5 2" xfId="56577"/>
    <cellStyle name="Обычный 2 2 9 2 2 6" xfId="23245"/>
    <cellStyle name="Обычный 2 2 9 2 2 6 2" xfId="56578"/>
    <cellStyle name="Обычный 2 2 9 2 2 7" xfId="23246"/>
    <cellStyle name="Обычный 2 2 9 2 2 7 2" xfId="56579"/>
    <cellStyle name="Обычный 2 2 9 2 2 8" xfId="23247"/>
    <cellStyle name="Обычный 2 2 9 2 2 9" xfId="23248"/>
    <cellStyle name="Обычный 2 2 9 2 3" xfId="23249"/>
    <cellStyle name="Обычный 2 2 9 2 3 10" xfId="23250"/>
    <cellStyle name="Обычный 2 2 9 2 3 11" xfId="23251"/>
    <cellStyle name="Обычный 2 2 9 2 3 12" xfId="23252"/>
    <cellStyle name="Обычный 2 2 9 2 3 13" xfId="23253"/>
    <cellStyle name="Обычный 2 2 9 2 3 14" xfId="23254"/>
    <cellStyle name="Обычный 2 2 9 2 3 15" xfId="56580"/>
    <cellStyle name="Обычный 2 2 9 2 3 2" xfId="23255"/>
    <cellStyle name="Обычный 2 2 9 2 3 2 2" xfId="23256"/>
    <cellStyle name="Обычный 2 2 9 2 3 2 2 2" xfId="56581"/>
    <cellStyle name="Обычный 2 2 9 2 3 2 3" xfId="23257"/>
    <cellStyle name="Обычный 2 2 9 2 3 2 3 2" xfId="56582"/>
    <cellStyle name="Обычный 2 2 9 2 3 2 4" xfId="23258"/>
    <cellStyle name="Обычный 2 2 9 2 3 2 4 2" xfId="56583"/>
    <cellStyle name="Обычный 2 2 9 2 3 2 5" xfId="23259"/>
    <cellStyle name="Обычный 2 2 9 2 3 2 5 2" xfId="56584"/>
    <cellStyle name="Обычный 2 2 9 2 3 2 6" xfId="23260"/>
    <cellStyle name="Обычный 2 2 9 2 3 2 6 2" xfId="56585"/>
    <cellStyle name="Обычный 2 2 9 2 3 2 7" xfId="23261"/>
    <cellStyle name="Обычный 2 2 9 2 3 2 8" xfId="56586"/>
    <cellStyle name="Обычный 2 2 9 2 3 3" xfId="23262"/>
    <cellStyle name="Обычный 2 2 9 2 3 3 2" xfId="23263"/>
    <cellStyle name="Обычный 2 2 9 2 3 3 2 2" xfId="56587"/>
    <cellStyle name="Обычный 2 2 9 2 3 3 3" xfId="56588"/>
    <cellStyle name="Обычный 2 2 9 2 3 4" xfId="23264"/>
    <cellStyle name="Обычный 2 2 9 2 3 4 2" xfId="56589"/>
    <cellStyle name="Обычный 2 2 9 2 3 5" xfId="23265"/>
    <cellStyle name="Обычный 2 2 9 2 3 5 2" xfId="56590"/>
    <cellStyle name="Обычный 2 2 9 2 3 6" xfId="23266"/>
    <cellStyle name="Обычный 2 2 9 2 3 6 2" xfId="56591"/>
    <cellStyle name="Обычный 2 2 9 2 3 7" xfId="23267"/>
    <cellStyle name="Обычный 2 2 9 2 3 7 2" xfId="56592"/>
    <cellStyle name="Обычный 2 2 9 2 3 8" xfId="23268"/>
    <cellStyle name="Обычный 2 2 9 2 3 9" xfId="23269"/>
    <cellStyle name="Обычный 2 2 9 2 4" xfId="23270"/>
    <cellStyle name="Обычный 2 2 9 2 4 2" xfId="23271"/>
    <cellStyle name="Обычный 2 2 9 2 4 2 2" xfId="56593"/>
    <cellStyle name="Обычный 2 2 9 2 4 3" xfId="23272"/>
    <cellStyle name="Обычный 2 2 9 2 4 3 2" xfId="56594"/>
    <cellStyle name="Обычный 2 2 9 2 4 4" xfId="23273"/>
    <cellStyle name="Обычный 2 2 9 2 4 4 2" xfId="56595"/>
    <cellStyle name="Обычный 2 2 9 2 4 5" xfId="23274"/>
    <cellStyle name="Обычный 2 2 9 2 4 5 2" xfId="56596"/>
    <cellStyle name="Обычный 2 2 9 2 4 6" xfId="23275"/>
    <cellStyle name="Обычный 2 2 9 2 4 6 2" xfId="56597"/>
    <cellStyle name="Обычный 2 2 9 2 4 7" xfId="23276"/>
    <cellStyle name="Обычный 2 2 9 2 4 8" xfId="56598"/>
    <cellStyle name="Обычный 2 2 9 2 5" xfId="23277"/>
    <cellStyle name="Обычный 2 2 9 2 5 2" xfId="23278"/>
    <cellStyle name="Обычный 2 2 9 2 5 2 2" xfId="56599"/>
    <cellStyle name="Обычный 2 2 9 2 5 3" xfId="56600"/>
    <cellStyle name="Обычный 2 2 9 2 6" xfId="23279"/>
    <cellStyle name="Обычный 2 2 9 2 6 2" xfId="56601"/>
    <cellStyle name="Обычный 2 2 9 2 7" xfId="23280"/>
    <cellStyle name="Обычный 2 2 9 2 7 2" xfId="56602"/>
    <cellStyle name="Обычный 2 2 9 2 8" xfId="23281"/>
    <cellStyle name="Обычный 2 2 9 2 8 2" xfId="56603"/>
    <cellStyle name="Обычный 2 2 9 2 9" xfId="23282"/>
    <cellStyle name="Обычный 2 2 9 2 9 2" xfId="56604"/>
    <cellStyle name="Обычный 2 2 9 20" xfId="23283"/>
    <cellStyle name="Обычный 2 2 9 21" xfId="56605"/>
    <cellStyle name="Обычный 2 2 9 3" xfId="23284"/>
    <cellStyle name="Обычный 2 2 9 3 10" xfId="23285"/>
    <cellStyle name="Обычный 2 2 9 3 11" xfId="23286"/>
    <cellStyle name="Обычный 2 2 9 3 12" xfId="23287"/>
    <cellStyle name="Обычный 2 2 9 3 13" xfId="23288"/>
    <cellStyle name="Обычный 2 2 9 3 14" xfId="23289"/>
    <cellStyle name="Обычный 2 2 9 3 15" xfId="23290"/>
    <cellStyle name="Обычный 2 2 9 3 16" xfId="23291"/>
    <cellStyle name="Обычный 2 2 9 3 17" xfId="23292"/>
    <cellStyle name="Обычный 2 2 9 3 18" xfId="56606"/>
    <cellStyle name="Обычный 2 2 9 3 2" xfId="23293"/>
    <cellStyle name="Обычный 2 2 9 3 2 10" xfId="23294"/>
    <cellStyle name="Обычный 2 2 9 3 2 11" xfId="23295"/>
    <cellStyle name="Обычный 2 2 9 3 2 12" xfId="23296"/>
    <cellStyle name="Обычный 2 2 9 3 2 13" xfId="23297"/>
    <cellStyle name="Обычный 2 2 9 3 2 14" xfId="23298"/>
    <cellStyle name="Обычный 2 2 9 3 2 15" xfId="23299"/>
    <cellStyle name="Обычный 2 2 9 3 2 16" xfId="56607"/>
    <cellStyle name="Обычный 2 2 9 3 2 2" xfId="23300"/>
    <cellStyle name="Обычный 2 2 9 3 2 2 2" xfId="23301"/>
    <cellStyle name="Обычный 2 2 9 3 2 2 2 2" xfId="56608"/>
    <cellStyle name="Обычный 2 2 9 3 2 2 3" xfId="23302"/>
    <cellStyle name="Обычный 2 2 9 3 2 2 3 2" xfId="56609"/>
    <cellStyle name="Обычный 2 2 9 3 2 2 4" xfId="23303"/>
    <cellStyle name="Обычный 2 2 9 3 2 2 4 2" xfId="56610"/>
    <cellStyle name="Обычный 2 2 9 3 2 2 5" xfId="23304"/>
    <cellStyle name="Обычный 2 2 9 3 2 2 5 2" xfId="56611"/>
    <cellStyle name="Обычный 2 2 9 3 2 2 6" xfId="23305"/>
    <cellStyle name="Обычный 2 2 9 3 2 2 6 2" xfId="56612"/>
    <cellStyle name="Обычный 2 2 9 3 2 2 7" xfId="23306"/>
    <cellStyle name="Обычный 2 2 9 3 2 2 8" xfId="56613"/>
    <cellStyle name="Обычный 2 2 9 3 2 3" xfId="23307"/>
    <cellStyle name="Обычный 2 2 9 3 2 3 2" xfId="23308"/>
    <cellStyle name="Обычный 2 2 9 3 2 3 2 2" xfId="56614"/>
    <cellStyle name="Обычный 2 2 9 3 2 3 3" xfId="56615"/>
    <cellStyle name="Обычный 2 2 9 3 2 4" xfId="23309"/>
    <cellStyle name="Обычный 2 2 9 3 2 4 2" xfId="56616"/>
    <cellStyle name="Обычный 2 2 9 3 2 5" xfId="23310"/>
    <cellStyle name="Обычный 2 2 9 3 2 5 2" xfId="56617"/>
    <cellStyle name="Обычный 2 2 9 3 2 6" xfId="23311"/>
    <cellStyle name="Обычный 2 2 9 3 2 6 2" xfId="56618"/>
    <cellStyle name="Обычный 2 2 9 3 2 7" xfId="23312"/>
    <cellStyle name="Обычный 2 2 9 3 2 7 2" xfId="56619"/>
    <cellStyle name="Обычный 2 2 9 3 2 8" xfId="23313"/>
    <cellStyle name="Обычный 2 2 9 3 2 9" xfId="23314"/>
    <cellStyle name="Обычный 2 2 9 3 3" xfId="23315"/>
    <cellStyle name="Обычный 2 2 9 3 3 10" xfId="23316"/>
    <cellStyle name="Обычный 2 2 9 3 3 11" xfId="23317"/>
    <cellStyle name="Обычный 2 2 9 3 3 12" xfId="23318"/>
    <cellStyle name="Обычный 2 2 9 3 3 13" xfId="23319"/>
    <cellStyle name="Обычный 2 2 9 3 3 14" xfId="23320"/>
    <cellStyle name="Обычный 2 2 9 3 3 15" xfId="56620"/>
    <cellStyle name="Обычный 2 2 9 3 3 2" xfId="23321"/>
    <cellStyle name="Обычный 2 2 9 3 3 2 2" xfId="23322"/>
    <cellStyle name="Обычный 2 2 9 3 3 2 2 2" xfId="56621"/>
    <cellStyle name="Обычный 2 2 9 3 3 2 3" xfId="23323"/>
    <cellStyle name="Обычный 2 2 9 3 3 2 3 2" xfId="56622"/>
    <cellStyle name="Обычный 2 2 9 3 3 2 4" xfId="23324"/>
    <cellStyle name="Обычный 2 2 9 3 3 2 4 2" xfId="56623"/>
    <cellStyle name="Обычный 2 2 9 3 3 2 5" xfId="23325"/>
    <cellStyle name="Обычный 2 2 9 3 3 2 5 2" xfId="56624"/>
    <cellStyle name="Обычный 2 2 9 3 3 2 6" xfId="23326"/>
    <cellStyle name="Обычный 2 2 9 3 3 2 6 2" xfId="56625"/>
    <cellStyle name="Обычный 2 2 9 3 3 2 7" xfId="23327"/>
    <cellStyle name="Обычный 2 2 9 3 3 2 8" xfId="56626"/>
    <cellStyle name="Обычный 2 2 9 3 3 3" xfId="23328"/>
    <cellStyle name="Обычный 2 2 9 3 3 3 2" xfId="23329"/>
    <cellStyle name="Обычный 2 2 9 3 3 3 2 2" xfId="56627"/>
    <cellStyle name="Обычный 2 2 9 3 3 3 3" xfId="56628"/>
    <cellStyle name="Обычный 2 2 9 3 3 4" xfId="23330"/>
    <cellStyle name="Обычный 2 2 9 3 3 4 2" xfId="56629"/>
    <cellStyle name="Обычный 2 2 9 3 3 5" xfId="23331"/>
    <cellStyle name="Обычный 2 2 9 3 3 5 2" xfId="56630"/>
    <cellStyle name="Обычный 2 2 9 3 3 6" xfId="23332"/>
    <cellStyle name="Обычный 2 2 9 3 3 6 2" xfId="56631"/>
    <cellStyle name="Обычный 2 2 9 3 3 7" xfId="23333"/>
    <cellStyle name="Обычный 2 2 9 3 3 7 2" xfId="56632"/>
    <cellStyle name="Обычный 2 2 9 3 3 8" xfId="23334"/>
    <cellStyle name="Обычный 2 2 9 3 3 9" xfId="23335"/>
    <cellStyle name="Обычный 2 2 9 3 4" xfId="23336"/>
    <cellStyle name="Обычный 2 2 9 3 4 2" xfId="23337"/>
    <cellStyle name="Обычный 2 2 9 3 4 2 2" xfId="56633"/>
    <cellStyle name="Обычный 2 2 9 3 4 3" xfId="23338"/>
    <cellStyle name="Обычный 2 2 9 3 4 3 2" xfId="56634"/>
    <cellStyle name="Обычный 2 2 9 3 4 4" xfId="23339"/>
    <cellStyle name="Обычный 2 2 9 3 4 4 2" xfId="56635"/>
    <cellStyle name="Обычный 2 2 9 3 4 5" xfId="23340"/>
    <cellStyle name="Обычный 2 2 9 3 4 5 2" xfId="56636"/>
    <cellStyle name="Обычный 2 2 9 3 4 6" xfId="23341"/>
    <cellStyle name="Обычный 2 2 9 3 4 6 2" xfId="56637"/>
    <cellStyle name="Обычный 2 2 9 3 4 7" xfId="23342"/>
    <cellStyle name="Обычный 2 2 9 3 4 8" xfId="56638"/>
    <cellStyle name="Обычный 2 2 9 3 5" xfId="23343"/>
    <cellStyle name="Обычный 2 2 9 3 5 2" xfId="23344"/>
    <cellStyle name="Обычный 2 2 9 3 5 2 2" xfId="56639"/>
    <cellStyle name="Обычный 2 2 9 3 5 3" xfId="56640"/>
    <cellStyle name="Обычный 2 2 9 3 6" xfId="23345"/>
    <cellStyle name="Обычный 2 2 9 3 6 2" xfId="56641"/>
    <cellStyle name="Обычный 2 2 9 3 7" xfId="23346"/>
    <cellStyle name="Обычный 2 2 9 3 7 2" xfId="56642"/>
    <cellStyle name="Обычный 2 2 9 3 8" xfId="23347"/>
    <cellStyle name="Обычный 2 2 9 3 8 2" xfId="56643"/>
    <cellStyle name="Обычный 2 2 9 3 9" xfId="23348"/>
    <cellStyle name="Обычный 2 2 9 3 9 2" xfId="56644"/>
    <cellStyle name="Обычный 2 2 9 4" xfId="23349"/>
    <cellStyle name="Обычный 2 2 9 4 10" xfId="23350"/>
    <cellStyle name="Обычный 2 2 9 4 11" xfId="23351"/>
    <cellStyle name="Обычный 2 2 9 4 12" xfId="23352"/>
    <cellStyle name="Обычный 2 2 9 4 13" xfId="23353"/>
    <cellStyle name="Обычный 2 2 9 4 14" xfId="23354"/>
    <cellStyle name="Обычный 2 2 9 4 15" xfId="23355"/>
    <cellStyle name="Обычный 2 2 9 4 16" xfId="56645"/>
    <cellStyle name="Обычный 2 2 9 4 2" xfId="23356"/>
    <cellStyle name="Обычный 2 2 9 4 2 2" xfId="23357"/>
    <cellStyle name="Обычный 2 2 9 4 2 2 2" xfId="56646"/>
    <cellStyle name="Обычный 2 2 9 4 2 3" xfId="23358"/>
    <cellStyle name="Обычный 2 2 9 4 2 3 2" xfId="56647"/>
    <cellStyle name="Обычный 2 2 9 4 2 4" xfId="23359"/>
    <cellStyle name="Обычный 2 2 9 4 2 4 2" xfId="56648"/>
    <cellStyle name="Обычный 2 2 9 4 2 5" xfId="23360"/>
    <cellStyle name="Обычный 2 2 9 4 2 5 2" xfId="56649"/>
    <cellStyle name="Обычный 2 2 9 4 2 6" xfId="23361"/>
    <cellStyle name="Обычный 2 2 9 4 2 6 2" xfId="56650"/>
    <cellStyle name="Обычный 2 2 9 4 2 7" xfId="23362"/>
    <cellStyle name="Обычный 2 2 9 4 2 8" xfId="56651"/>
    <cellStyle name="Обычный 2 2 9 4 3" xfId="23363"/>
    <cellStyle name="Обычный 2 2 9 4 3 2" xfId="23364"/>
    <cellStyle name="Обычный 2 2 9 4 3 2 2" xfId="56652"/>
    <cellStyle name="Обычный 2 2 9 4 3 3" xfId="56653"/>
    <cellStyle name="Обычный 2 2 9 4 4" xfId="23365"/>
    <cellStyle name="Обычный 2 2 9 4 4 2" xfId="56654"/>
    <cellStyle name="Обычный 2 2 9 4 5" xfId="23366"/>
    <cellStyle name="Обычный 2 2 9 4 5 2" xfId="56655"/>
    <cellStyle name="Обычный 2 2 9 4 6" xfId="23367"/>
    <cellStyle name="Обычный 2 2 9 4 6 2" xfId="56656"/>
    <cellStyle name="Обычный 2 2 9 4 7" xfId="23368"/>
    <cellStyle name="Обычный 2 2 9 4 7 2" xfId="56657"/>
    <cellStyle name="Обычный 2 2 9 4 8" xfId="23369"/>
    <cellStyle name="Обычный 2 2 9 4 9" xfId="23370"/>
    <cellStyle name="Обычный 2 2 9 5" xfId="23371"/>
    <cellStyle name="Обычный 2 2 9 5 10" xfId="23372"/>
    <cellStyle name="Обычный 2 2 9 5 11" xfId="23373"/>
    <cellStyle name="Обычный 2 2 9 5 12" xfId="23374"/>
    <cellStyle name="Обычный 2 2 9 5 13" xfId="23375"/>
    <cellStyle name="Обычный 2 2 9 5 14" xfId="23376"/>
    <cellStyle name="Обычный 2 2 9 5 15" xfId="56658"/>
    <cellStyle name="Обычный 2 2 9 5 2" xfId="23377"/>
    <cellStyle name="Обычный 2 2 9 5 2 2" xfId="23378"/>
    <cellStyle name="Обычный 2 2 9 5 2 2 2" xfId="56659"/>
    <cellStyle name="Обычный 2 2 9 5 2 3" xfId="23379"/>
    <cellStyle name="Обычный 2 2 9 5 2 3 2" xfId="56660"/>
    <cellStyle name="Обычный 2 2 9 5 2 4" xfId="23380"/>
    <cellStyle name="Обычный 2 2 9 5 2 4 2" xfId="56661"/>
    <cellStyle name="Обычный 2 2 9 5 2 5" xfId="23381"/>
    <cellStyle name="Обычный 2 2 9 5 2 5 2" xfId="56662"/>
    <cellStyle name="Обычный 2 2 9 5 2 6" xfId="23382"/>
    <cellStyle name="Обычный 2 2 9 5 2 6 2" xfId="56663"/>
    <cellStyle name="Обычный 2 2 9 5 2 7" xfId="23383"/>
    <cellStyle name="Обычный 2 2 9 5 2 8" xfId="56664"/>
    <cellStyle name="Обычный 2 2 9 5 3" xfId="23384"/>
    <cellStyle name="Обычный 2 2 9 5 3 2" xfId="23385"/>
    <cellStyle name="Обычный 2 2 9 5 3 2 2" xfId="56665"/>
    <cellStyle name="Обычный 2 2 9 5 3 3" xfId="56666"/>
    <cellStyle name="Обычный 2 2 9 5 4" xfId="23386"/>
    <cellStyle name="Обычный 2 2 9 5 4 2" xfId="56667"/>
    <cellStyle name="Обычный 2 2 9 5 5" xfId="23387"/>
    <cellStyle name="Обычный 2 2 9 5 5 2" xfId="56668"/>
    <cellStyle name="Обычный 2 2 9 5 6" xfId="23388"/>
    <cellStyle name="Обычный 2 2 9 5 6 2" xfId="56669"/>
    <cellStyle name="Обычный 2 2 9 5 7" xfId="23389"/>
    <cellStyle name="Обычный 2 2 9 5 7 2" xfId="56670"/>
    <cellStyle name="Обычный 2 2 9 5 8" xfId="23390"/>
    <cellStyle name="Обычный 2 2 9 5 9" xfId="23391"/>
    <cellStyle name="Обычный 2 2 9 6" xfId="23392"/>
    <cellStyle name="Обычный 2 2 9 6 10" xfId="23393"/>
    <cellStyle name="Обычный 2 2 9 6 11" xfId="23394"/>
    <cellStyle name="Обычный 2 2 9 6 12" xfId="23395"/>
    <cellStyle name="Обычный 2 2 9 6 13" xfId="23396"/>
    <cellStyle name="Обычный 2 2 9 6 14" xfId="23397"/>
    <cellStyle name="Обычный 2 2 9 6 15" xfId="56671"/>
    <cellStyle name="Обычный 2 2 9 6 2" xfId="23398"/>
    <cellStyle name="Обычный 2 2 9 6 2 2" xfId="23399"/>
    <cellStyle name="Обычный 2 2 9 6 2 2 2" xfId="56672"/>
    <cellStyle name="Обычный 2 2 9 6 2 3" xfId="23400"/>
    <cellStyle name="Обычный 2 2 9 6 2 3 2" xfId="56673"/>
    <cellStyle name="Обычный 2 2 9 6 2 4" xfId="23401"/>
    <cellStyle name="Обычный 2 2 9 6 2 4 2" xfId="56674"/>
    <cellStyle name="Обычный 2 2 9 6 2 5" xfId="23402"/>
    <cellStyle name="Обычный 2 2 9 6 2 5 2" xfId="56675"/>
    <cellStyle name="Обычный 2 2 9 6 2 6" xfId="23403"/>
    <cellStyle name="Обычный 2 2 9 6 2 6 2" xfId="56676"/>
    <cellStyle name="Обычный 2 2 9 6 2 7" xfId="23404"/>
    <cellStyle name="Обычный 2 2 9 6 2 8" xfId="56677"/>
    <cellStyle name="Обычный 2 2 9 6 3" xfId="23405"/>
    <cellStyle name="Обычный 2 2 9 6 3 2" xfId="23406"/>
    <cellStyle name="Обычный 2 2 9 6 3 2 2" xfId="56678"/>
    <cellStyle name="Обычный 2 2 9 6 3 3" xfId="56679"/>
    <cellStyle name="Обычный 2 2 9 6 4" xfId="23407"/>
    <cellStyle name="Обычный 2 2 9 6 4 2" xfId="56680"/>
    <cellStyle name="Обычный 2 2 9 6 5" xfId="23408"/>
    <cellStyle name="Обычный 2 2 9 6 5 2" xfId="56681"/>
    <cellStyle name="Обычный 2 2 9 6 6" xfId="23409"/>
    <cellStyle name="Обычный 2 2 9 6 6 2" xfId="56682"/>
    <cellStyle name="Обычный 2 2 9 6 7" xfId="23410"/>
    <cellStyle name="Обычный 2 2 9 6 7 2" xfId="56683"/>
    <cellStyle name="Обычный 2 2 9 6 8" xfId="23411"/>
    <cellStyle name="Обычный 2 2 9 6 9" xfId="23412"/>
    <cellStyle name="Обычный 2 2 9 7" xfId="23413"/>
    <cellStyle name="Обычный 2 2 9 7 2" xfId="23414"/>
    <cellStyle name="Обычный 2 2 9 7 2 2" xfId="56684"/>
    <cellStyle name="Обычный 2 2 9 7 3" xfId="23415"/>
    <cellStyle name="Обычный 2 2 9 7 3 2" xfId="56685"/>
    <cellStyle name="Обычный 2 2 9 7 4" xfId="23416"/>
    <cellStyle name="Обычный 2 2 9 7 4 2" xfId="56686"/>
    <cellStyle name="Обычный 2 2 9 7 5" xfId="23417"/>
    <cellStyle name="Обычный 2 2 9 7 5 2" xfId="56687"/>
    <cellStyle name="Обычный 2 2 9 7 6" xfId="23418"/>
    <cellStyle name="Обычный 2 2 9 7 6 2" xfId="56688"/>
    <cellStyle name="Обычный 2 2 9 7 7" xfId="23419"/>
    <cellStyle name="Обычный 2 2 9 7 8" xfId="56689"/>
    <cellStyle name="Обычный 2 2 9 8" xfId="23420"/>
    <cellStyle name="Обычный 2 2 9 8 2" xfId="23421"/>
    <cellStyle name="Обычный 2 2 9 8 2 2" xfId="56690"/>
    <cellStyle name="Обычный 2 2 9 8 3" xfId="56691"/>
    <cellStyle name="Обычный 2 2 9 9" xfId="23422"/>
    <cellStyle name="Обычный 2 2 9 9 2" xfId="56692"/>
    <cellStyle name="Обычный 2 2_46EE.2011(v1.0)" xfId="23423"/>
    <cellStyle name="Обычный 2 20" xfId="23424"/>
    <cellStyle name="Обычный 2 20 2" xfId="56693"/>
    <cellStyle name="Обычный 2 21" xfId="56694"/>
    <cellStyle name="Обычный 2 26 2" xfId="56695"/>
    <cellStyle name="Обычный 2 3" xfId="23425"/>
    <cellStyle name="Обычный 2 3 10" xfId="23426"/>
    <cellStyle name="Обычный 2 3 10 2" xfId="23427"/>
    <cellStyle name="Обычный 2 3 10 2 2" xfId="23428"/>
    <cellStyle name="Обычный 2 3 10 2 2 2" xfId="56696"/>
    <cellStyle name="Обычный 2 3 10 2 3" xfId="23429"/>
    <cellStyle name="Обычный 2 3 10 2 3 2" xfId="56697"/>
    <cellStyle name="Обычный 2 3 10 2 4" xfId="23430"/>
    <cellStyle name="Обычный 2 3 10 2 4 2" xfId="56698"/>
    <cellStyle name="Обычный 2 3 10 2 5" xfId="23431"/>
    <cellStyle name="Обычный 2 3 10 2 5 2" xfId="56699"/>
    <cellStyle name="Обычный 2 3 10 2 6" xfId="23432"/>
    <cellStyle name="Обычный 2 3 10 2 6 2" xfId="56700"/>
    <cellStyle name="Обычный 2 3 10 2 7" xfId="56701"/>
    <cellStyle name="Обычный 2 3 10 3" xfId="23433"/>
    <cellStyle name="Обычный 2 3 10 3 2" xfId="56702"/>
    <cellStyle name="Обычный 2 3 10 4" xfId="23434"/>
    <cellStyle name="Обычный 2 3 10 4 2" xfId="56703"/>
    <cellStyle name="Обычный 2 3 10 5" xfId="23435"/>
    <cellStyle name="Обычный 2 3 10 5 2" xfId="56704"/>
    <cellStyle name="Обычный 2 3 10 6" xfId="23436"/>
    <cellStyle name="Обычный 2 3 10 6 2" xfId="56705"/>
    <cellStyle name="Обычный 2 3 10 7" xfId="23437"/>
    <cellStyle name="Обычный 2 3 10 7 2" xfId="56706"/>
    <cellStyle name="Обычный 2 3 10 8" xfId="23438"/>
    <cellStyle name="Обычный 2 3 10 9" xfId="56707"/>
    <cellStyle name="Обычный 2 3 11" xfId="23439"/>
    <cellStyle name="Обычный 2 3 11 2" xfId="23440"/>
    <cellStyle name="Обычный 2 3 11 2 2" xfId="23441"/>
    <cellStyle name="Обычный 2 3 11 2 2 2" xfId="56708"/>
    <cellStyle name="Обычный 2 3 11 2 3" xfId="23442"/>
    <cellStyle name="Обычный 2 3 11 2 3 2" xfId="56709"/>
    <cellStyle name="Обычный 2 3 11 2 4" xfId="56710"/>
    <cellStyle name="Обычный 2 3 11 3" xfId="23443"/>
    <cellStyle name="Обычный 2 3 11 3 2" xfId="56711"/>
    <cellStyle name="Обычный 2 3 11 4" xfId="23444"/>
    <cellStyle name="Обычный 2 3 11 4 2" xfId="56712"/>
    <cellStyle name="Обычный 2 3 11 5" xfId="23445"/>
    <cellStyle name="Обычный 2 3 11 5 2" xfId="56713"/>
    <cellStyle name="Обычный 2 3 11 6" xfId="23446"/>
    <cellStyle name="Обычный 2 3 11 6 2" xfId="56714"/>
    <cellStyle name="Обычный 2 3 11 7" xfId="56715"/>
    <cellStyle name="Обычный 2 3 12" xfId="23447"/>
    <cellStyle name="Обычный 2 3 12 2" xfId="23448"/>
    <cellStyle name="Обычный 2 3 12 2 2" xfId="56716"/>
    <cellStyle name="Обычный 2 3 12 3" xfId="23449"/>
    <cellStyle name="Обычный 2 3 12 3 2" xfId="56717"/>
    <cellStyle name="Обычный 2 3 12 4" xfId="56718"/>
    <cellStyle name="Обычный 2 3 13" xfId="23450"/>
    <cellStyle name="Обычный 2 3 14" xfId="23451"/>
    <cellStyle name="Обычный 2 3 15" xfId="23452"/>
    <cellStyle name="Обычный 2 3 16" xfId="23453"/>
    <cellStyle name="Обычный 2 3 17" xfId="56719"/>
    <cellStyle name="Обычный 2 3 18" xfId="56720"/>
    <cellStyle name="Обычный 2 3 2" xfId="23454"/>
    <cellStyle name="Обычный 2 3 2 10" xfId="23455"/>
    <cellStyle name="Обычный 2 3 2 10 2" xfId="23456"/>
    <cellStyle name="Обычный 2 3 2 11" xfId="23457"/>
    <cellStyle name="Обычный 2 3 2 2" xfId="23458"/>
    <cellStyle name="Обычный 2 3 2 3" xfId="23459"/>
    <cellStyle name="Обычный 2 3 2 3 10" xfId="23460"/>
    <cellStyle name="Обычный 2 3 2 3 10 2" xfId="56721"/>
    <cellStyle name="Обычный 2 3 2 3 11" xfId="23461"/>
    <cellStyle name="Обычный 2 3 2 3 12" xfId="23462"/>
    <cellStyle name="Обычный 2 3 2 3 13" xfId="23463"/>
    <cellStyle name="Обычный 2 3 2 3 14" xfId="23464"/>
    <cellStyle name="Обычный 2 3 2 3 15" xfId="23465"/>
    <cellStyle name="Обычный 2 3 2 3 16" xfId="23466"/>
    <cellStyle name="Обычный 2 3 2 3 17" xfId="56722"/>
    <cellStyle name="Обычный 2 3 2 3 2" xfId="23467"/>
    <cellStyle name="Обычный 2 3 2 3 2 10" xfId="23468"/>
    <cellStyle name="Обычный 2 3 2 3 2 11" xfId="23469"/>
    <cellStyle name="Обычный 2 3 2 3 2 12" xfId="23470"/>
    <cellStyle name="Обычный 2 3 2 3 2 13" xfId="23471"/>
    <cellStyle name="Обычный 2 3 2 3 2 14" xfId="23472"/>
    <cellStyle name="Обычный 2 3 2 3 2 15" xfId="23473"/>
    <cellStyle name="Обычный 2 3 2 3 2 16" xfId="56723"/>
    <cellStyle name="Обычный 2 3 2 3 2 2" xfId="23474"/>
    <cellStyle name="Обычный 2 3 2 3 2 2 10" xfId="23475"/>
    <cellStyle name="Обычный 2 3 2 3 2 2 11" xfId="23476"/>
    <cellStyle name="Обычный 2 3 2 3 2 2 12" xfId="23477"/>
    <cellStyle name="Обычный 2 3 2 3 2 2 13" xfId="23478"/>
    <cellStyle name="Обычный 2 3 2 3 2 2 14" xfId="23479"/>
    <cellStyle name="Обычный 2 3 2 3 2 2 15" xfId="56724"/>
    <cellStyle name="Обычный 2 3 2 3 2 2 2" xfId="23480"/>
    <cellStyle name="Обычный 2 3 2 3 2 2 2 2" xfId="23481"/>
    <cellStyle name="Обычный 2 3 2 3 2 2 2 2 2" xfId="56725"/>
    <cellStyle name="Обычный 2 3 2 3 2 2 2 3" xfId="23482"/>
    <cellStyle name="Обычный 2 3 2 3 2 2 2 3 2" xfId="56726"/>
    <cellStyle name="Обычный 2 3 2 3 2 2 2 4" xfId="23483"/>
    <cellStyle name="Обычный 2 3 2 3 2 2 2 4 2" xfId="56727"/>
    <cellStyle name="Обычный 2 3 2 3 2 2 2 5" xfId="23484"/>
    <cellStyle name="Обычный 2 3 2 3 2 2 2 5 2" xfId="56728"/>
    <cellStyle name="Обычный 2 3 2 3 2 2 2 6" xfId="23485"/>
    <cellStyle name="Обычный 2 3 2 3 2 2 2 6 2" xfId="56729"/>
    <cellStyle name="Обычный 2 3 2 3 2 2 2 7" xfId="23486"/>
    <cellStyle name="Обычный 2 3 2 3 2 2 2 8" xfId="56730"/>
    <cellStyle name="Обычный 2 3 2 3 2 2 3" xfId="23487"/>
    <cellStyle name="Обычный 2 3 2 3 2 2 3 2" xfId="23488"/>
    <cellStyle name="Обычный 2 3 2 3 2 2 3 2 2" xfId="56731"/>
    <cellStyle name="Обычный 2 3 2 3 2 2 3 3" xfId="23489"/>
    <cellStyle name="Обычный 2 3 2 3 2 2 3 4" xfId="56732"/>
    <cellStyle name="Обычный 2 3 2 3 2 2 4" xfId="23490"/>
    <cellStyle name="Обычный 2 3 2 3 2 2 4 2" xfId="56733"/>
    <cellStyle name="Обычный 2 3 2 3 2 2 5" xfId="23491"/>
    <cellStyle name="Обычный 2 3 2 3 2 2 5 2" xfId="56734"/>
    <cellStyle name="Обычный 2 3 2 3 2 2 6" xfId="23492"/>
    <cellStyle name="Обычный 2 3 2 3 2 2 6 2" xfId="56735"/>
    <cellStyle name="Обычный 2 3 2 3 2 2 7" xfId="23493"/>
    <cellStyle name="Обычный 2 3 2 3 2 2 7 2" xfId="56736"/>
    <cellStyle name="Обычный 2 3 2 3 2 2 8" xfId="23494"/>
    <cellStyle name="Обычный 2 3 2 3 2 2 9" xfId="23495"/>
    <cellStyle name="Обычный 2 3 2 3 2 3" xfId="23496"/>
    <cellStyle name="Обычный 2 3 2 3 2 3 2" xfId="23497"/>
    <cellStyle name="Обычный 2 3 2 3 2 3 2 2" xfId="56737"/>
    <cellStyle name="Обычный 2 3 2 3 2 3 3" xfId="23498"/>
    <cellStyle name="Обычный 2 3 2 3 2 3 3 2" xfId="56738"/>
    <cellStyle name="Обычный 2 3 2 3 2 3 4" xfId="23499"/>
    <cellStyle name="Обычный 2 3 2 3 2 3 4 2" xfId="56739"/>
    <cellStyle name="Обычный 2 3 2 3 2 3 5" xfId="23500"/>
    <cellStyle name="Обычный 2 3 2 3 2 3 5 2" xfId="56740"/>
    <cellStyle name="Обычный 2 3 2 3 2 3 6" xfId="23501"/>
    <cellStyle name="Обычный 2 3 2 3 2 3 6 2" xfId="56741"/>
    <cellStyle name="Обычный 2 3 2 3 2 3 7" xfId="23502"/>
    <cellStyle name="Обычный 2 3 2 3 2 3 8" xfId="56742"/>
    <cellStyle name="Обычный 2 3 2 3 2 4" xfId="23503"/>
    <cellStyle name="Обычный 2 3 2 3 2 4 2" xfId="23504"/>
    <cellStyle name="Обычный 2 3 2 3 2 4 2 2" xfId="56743"/>
    <cellStyle name="Обычный 2 3 2 3 2 4 3" xfId="56744"/>
    <cellStyle name="Обычный 2 3 2 3 2 5" xfId="23505"/>
    <cellStyle name="Обычный 2 3 2 3 2 5 2" xfId="56745"/>
    <cellStyle name="Обычный 2 3 2 3 2 6" xfId="23506"/>
    <cellStyle name="Обычный 2 3 2 3 2 6 2" xfId="56746"/>
    <cellStyle name="Обычный 2 3 2 3 2 7" xfId="23507"/>
    <cellStyle name="Обычный 2 3 2 3 2 7 2" xfId="56747"/>
    <cellStyle name="Обычный 2 3 2 3 2 8" xfId="23508"/>
    <cellStyle name="Обычный 2 3 2 3 2 8 2" xfId="56748"/>
    <cellStyle name="Обычный 2 3 2 3 2 9" xfId="23509"/>
    <cellStyle name="Обычный 2 3 2 3 2 9 2" xfId="56749"/>
    <cellStyle name="Обычный 2 3 2 3 3" xfId="23510"/>
    <cellStyle name="Обычный 2 3 2 3 3 10" xfId="23511"/>
    <cellStyle name="Обычный 2 3 2 3 3 11" xfId="23512"/>
    <cellStyle name="Обычный 2 3 2 3 3 12" xfId="23513"/>
    <cellStyle name="Обычный 2 3 2 3 3 13" xfId="23514"/>
    <cellStyle name="Обычный 2 3 2 3 3 14" xfId="23515"/>
    <cellStyle name="Обычный 2 3 2 3 3 15" xfId="56750"/>
    <cellStyle name="Обычный 2 3 2 3 3 2" xfId="23516"/>
    <cellStyle name="Обычный 2 3 2 3 3 2 2" xfId="23517"/>
    <cellStyle name="Обычный 2 3 2 3 3 2 2 2" xfId="56751"/>
    <cellStyle name="Обычный 2 3 2 3 3 2 3" xfId="23518"/>
    <cellStyle name="Обычный 2 3 2 3 3 2 3 2" xfId="56752"/>
    <cellStyle name="Обычный 2 3 2 3 3 2 4" xfId="23519"/>
    <cellStyle name="Обычный 2 3 2 3 3 2 4 2" xfId="56753"/>
    <cellStyle name="Обычный 2 3 2 3 3 2 5" xfId="23520"/>
    <cellStyle name="Обычный 2 3 2 3 3 2 5 2" xfId="56754"/>
    <cellStyle name="Обычный 2 3 2 3 3 2 6" xfId="23521"/>
    <cellStyle name="Обычный 2 3 2 3 3 2 6 2" xfId="56755"/>
    <cellStyle name="Обычный 2 3 2 3 3 2 7" xfId="23522"/>
    <cellStyle name="Обычный 2 3 2 3 3 2 8" xfId="56756"/>
    <cellStyle name="Обычный 2 3 2 3 3 3" xfId="23523"/>
    <cellStyle name="Обычный 2 3 2 3 3 3 2" xfId="23524"/>
    <cellStyle name="Обычный 2 3 2 3 3 3 2 2" xfId="56757"/>
    <cellStyle name="Обычный 2 3 2 3 3 3 3" xfId="56758"/>
    <cellStyle name="Обычный 2 3 2 3 3 4" xfId="23525"/>
    <cellStyle name="Обычный 2 3 2 3 3 4 2" xfId="56759"/>
    <cellStyle name="Обычный 2 3 2 3 3 5" xfId="23526"/>
    <cellStyle name="Обычный 2 3 2 3 3 5 2" xfId="56760"/>
    <cellStyle name="Обычный 2 3 2 3 3 6" xfId="23527"/>
    <cellStyle name="Обычный 2 3 2 3 3 6 2" xfId="56761"/>
    <cellStyle name="Обычный 2 3 2 3 3 7" xfId="23528"/>
    <cellStyle name="Обычный 2 3 2 3 3 7 2" xfId="56762"/>
    <cellStyle name="Обычный 2 3 2 3 3 8" xfId="23529"/>
    <cellStyle name="Обычный 2 3 2 3 3 9" xfId="23530"/>
    <cellStyle name="Обычный 2 3 2 3 4" xfId="23531"/>
    <cellStyle name="Обычный 2 3 2 3 4 2" xfId="23532"/>
    <cellStyle name="Обычный 2 3 2 3 4 2 2" xfId="56763"/>
    <cellStyle name="Обычный 2 3 2 3 4 3" xfId="23533"/>
    <cellStyle name="Обычный 2 3 2 3 4 3 2" xfId="56764"/>
    <cellStyle name="Обычный 2 3 2 3 4 4" xfId="23534"/>
    <cellStyle name="Обычный 2 3 2 3 4 4 2" xfId="56765"/>
    <cellStyle name="Обычный 2 3 2 3 4 5" xfId="23535"/>
    <cellStyle name="Обычный 2 3 2 3 4 5 2" xfId="56766"/>
    <cellStyle name="Обычный 2 3 2 3 4 6" xfId="23536"/>
    <cellStyle name="Обычный 2 3 2 3 4 6 2" xfId="56767"/>
    <cellStyle name="Обычный 2 3 2 3 4 7" xfId="23537"/>
    <cellStyle name="Обычный 2 3 2 3 4 8" xfId="56768"/>
    <cellStyle name="Обычный 2 3 2 3 5" xfId="23538"/>
    <cellStyle name="Обычный 2 3 2 3 5 2" xfId="23539"/>
    <cellStyle name="Обычный 2 3 2 3 5 2 2" xfId="56769"/>
    <cellStyle name="Обычный 2 3 2 3 5 3" xfId="56770"/>
    <cellStyle name="Обычный 2 3 2 3 6" xfId="23540"/>
    <cellStyle name="Обычный 2 3 2 3 6 2" xfId="56771"/>
    <cellStyle name="Обычный 2 3 2 3 7" xfId="23541"/>
    <cellStyle name="Обычный 2 3 2 3 7 2" xfId="56772"/>
    <cellStyle name="Обычный 2 3 2 3 8" xfId="23542"/>
    <cellStyle name="Обычный 2 3 2 3 8 2" xfId="56773"/>
    <cellStyle name="Обычный 2 3 2 3 9" xfId="23543"/>
    <cellStyle name="Обычный 2 3 2 3 9 2" xfId="56774"/>
    <cellStyle name="Обычный 2 3 2 4" xfId="23544"/>
    <cellStyle name="Обычный 2 3 2 4 10" xfId="23545"/>
    <cellStyle name="Обычный 2 3 2 4 10 2" xfId="56775"/>
    <cellStyle name="Обычный 2 3 2 4 11" xfId="23546"/>
    <cellStyle name="Обычный 2 3 2 4 12" xfId="23547"/>
    <cellStyle name="Обычный 2 3 2 4 13" xfId="23548"/>
    <cellStyle name="Обычный 2 3 2 4 14" xfId="23549"/>
    <cellStyle name="Обычный 2 3 2 4 15" xfId="23550"/>
    <cellStyle name="Обычный 2 3 2 4 16" xfId="23551"/>
    <cellStyle name="Обычный 2 3 2 4 17" xfId="56776"/>
    <cellStyle name="Обычный 2 3 2 4 2" xfId="23552"/>
    <cellStyle name="Обычный 2 3 2 4 2 10" xfId="23553"/>
    <cellStyle name="Обычный 2 3 2 4 2 11" xfId="23554"/>
    <cellStyle name="Обычный 2 3 2 4 2 12" xfId="23555"/>
    <cellStyle name="Обычный 2 3 2 4 2 13" xfId="23556"/>
    <cellStyle name="Обычный 2 3 2 4 2 14" xfId="23557"/>
    <cellStyle name="Обычный 2 3 2 4 2 15" xfId="23558"/>
    <cellStyle name="Обычный 2 3 2 4 2 16" xfId="56777"/>
    <cellStyle name="Обычный 2 3 2 4 2 2" xfId="23559"/>
    <cellStyle name="Обычный 2 3 2 4 2 2 10" xfId="23560"/>
    <cellStyle name="Обычный 2 3 2 4 2 2 11" xfId="23561"/>
    <cellStyle name="Обычный 2 3 2 4 2 2 12" xfId="23562"/>
    <cellStyle name="Обычный 2 3 2 4 2 2 13" xfId="23563"/>
    <cellStyle name="Обычный 2 3 2 4 2 2 14" xfId="23564"/>
    <cellStyle name="Обычный 2 3 2 4 2 2 15" xfId="56778"/>
    <cellStyle name="Обычный 2 3 2 4 2 2 2" xfId="23565"/>
    <cellStyle name="Обычный 2 3 2 4 2 2 2 2" xfId="23566"/>
    <cellStyle name="Обычный 2 3 2 4 2 2 2 2 2" xfId="56779"/>
    <cellStyle name="Обычный 2 3 2 4 2 2 2 3" xfId="23567"/>
    <cellStyle name="Обычный 2 3 2 4 2 2 2 3 2" xfId="56780"/>
    <cellStyle name="Обычный 2 3 2 4 2 2 2 4" xfId="23568"/>
    <cellStyle name="Обычный 2 3 2 4 2 2 2 4 2" xfId="56781"/>
    <cellStyle name="Обычный 2 3 2 4 2 2 2 5" xfId="23569"/>
    <cellStyle name="Обычный 2 3 2 4 2 2 2 5 2" xfId="56782"/>
    <cellStyle name="Обычный 2 3 2 4 2 2 2 6" xfId="23570"/>
    <cellStyle name="Обычный 2 3 2 4 2 2 2 6 2" xfId="56783"/>
    <cellStyle name="Обычный 2 3 2 4 2 2 2 7" xfId="23571"/>
    <cellStyle name="Обычный 2 3 2 4 2 2 2 8" xfId="56784"/>
    <cellStyle name="Обычный 2 3 2 4 2 2 3" xfId="23572"/>
    <cellStyle name="Обычный 2 3 2 4 2 2 3 2" xfId="23573"/>
    <cellStyle name="Обычный 2 3 2 4 2 2 3 2 2" xfId="56785"/>
    <cellStyle name="Обычный 2 3 2 4 2 2 3 3" xfId="56786"/>
    <cellStyle name="Обычный 2 3 2 4 2 2 4" xfId="23574"/>
    <cellStyle name="Обычный 2 3 2 4 2 2 4 2" xfId="56787"/>
    <cellStyle name="Обычный 2 3 2 4 2 2 5" xfId="23575"/>
    <cellStyle name="Обычный 2 3 2 4 2 2 5 2" xfId="56788"/>
    <cellStyle name="Обычный 2 3 2 4 2 2 6" xfId="23576"/>
    <cellStyle name="Обычный 2 3 2 4 2 2 6 2" xfId="56789"/>
    <cellStyle name="Обычный 2 3 2 4 2 2 7" xfId="23577"/>
    <cellStyle name="Обычный 2 3 2 4 2 2 7 2" xfId="56790"/>
    <cellStyle name="Обычный 2 3 2 4 2 2 8" xfId="23578"/>
    <cellStyle name="Обычный 2 3 2 4 2 2 9" xfId="23579"/>
    <cellStyle name="Обычный 2 3 2 4 2 3" xfId="23580"/>
    <cellStyle name="Обычный 2 3 2 4 2 3 2" xfId="23581"/>
    <cellStyle name="Обычный 2 3 2 4 2 3 2 2" xfId="56791"/>
    <cellStyle name="Обычный 2 3 2 4 2 3 3" xfId="23582"/>
    <cellStyle name="Обычный 2 3 2 4 2 3 3 2" xfId="56792"/>
    <cellStyle name="Обычный 2 3 2 4 2 3 4" xfId="23583"/>
    <cellStyle name="Обычный 2 3 2 4 2 3 4 2" xfId="56793"/>
    <cellStyle name="Обычный 2 3 2 4 2 3 5" xfId="23584"/>
    <cellStyle name="Обычный 2 3 2 4 2 3 5 2" xfId="56794"/>
    <cellStyle name="Обычный 2 3 2 4 2 3 6" xfId="23585"/>
    <cellStyle name="Обычный 2 3 2 4 2 3 6 2" xfId="56795"/>
    <cellStyle name="Обычный 2 3 2 4 2 3 7" xfId="23586"/>
    <cellStyle name="Обычный 2 3 2 4 2 3 8" xfId="56796"/>
    <cellStyle name="Обычный 2 3 2 4 2 4" xfId="23587"/>
    <cellStyle name="Обычный 2 3 2 4 2 4 2" xfId="23588"/>
    <cellStyle name="Обычный 2 3 2 4 2 4 2 2" xfId="56797"/>
    <cellStyle name="Обычный 2 3 2 4 2 4 3" xfId="56798"/>
    <cellStyle name="Обычный 2 3 2 4 2 5" xfId="23589"/>
    <cellStyle name="Обычный 2 3 2 4 2 5 2" xfId="56799"/>
    <cellStyle name="Обычный 2 3 2 4 2 6" xfId="23590"/>
    <cellStyle name="Обычный 2 3 2 4 2 6 2" xfId="56800"/>
    <cellStyle name="Обычный 2 3 2 4 2 7" xfId="23591"/>
    <cellStyle name="Обычный 2 3 2 4 2 7 2" xfId="56801"/>
    <cellStyle name="Обычный 2 3 2 4 2 8" xfId="23592"/>
    <cellStyle name="Обычный 2 3 2 4 2 8 2" xfId="56802"/>
    <cellStyle name="Обычный 2 3 2 4 2 9" xfId="23593"/>
    <cellStyle name="Обычный 2 3 2 4 3" xfId="23594"/>
    <cellStyle name="Обычный 2 3 2 4 3 10" xfId="23595"/>
    <cellStyle name="Обычный 2 3 2 4 3 11" xfId="23596"/>
    <cellStyle name="Обычный 2 3 2 4 3 12" xfId="23597"/>
    <cellStyle name="Обычный 2 3 2 4 3 13" xfId="23598"/>
    <cellStyle name="Обычный 2 3 2 4 3 14" xfId="23599"/>
    <cellStyle name="Обычный 2 3 2 4 3 15" xfId="56803"/>
    <cellStyle name="Обычный 2 3 2 4 3 2" xfId="23600"/>
    <cellStyle name="Обычный 2 3 2 4 3 2 2" xfId="23601"/>
    <cellStyle name="Обычный 2 3 2 4 3 2 2 2" xfId="56804"/>
    <cellStyle name="Обычный 2 3 2 4 3 2 3" xfId="23602"/>
    <cellStyle name="Обычный 2 3 2 4 3 2 3 2" xfId="56805"/>
    <cellStyle name="Обычный 2 3 2 4 3 2 4" xfId="23603"/>
    <cellStyle name="Обычный 2 3 2 4 3 2 4 2" xfId="56806"/>
    <cellStyle name="Обычный 2 3 2 4 3 2 5" xfId="23604"/>
    <cellStyle name="Обычный 2 3 2 4 3 2 5 2" xfId="56807"/>
    <cellStyle name="Обычный 2 3 2 4 3 2 6" xfId="23605"/>
    <cellStyle name="Обычный 2 3 2 4 3 2 6 2" xfId="56808"/>
    <cellStyle name="Обычный 2 3 2 4 3 2 7" xfId="23606"/>
    <cellStyle name="Обычный 2 3 2 4 3 2 8" xfId="56809"/>
    <cellStyle name="Обычный 2 3 2 4 3 3" xfId="23607"/>
    <cellStyle name="Обычный 2 3 2 4 3 3 2" xfId="23608"/>
    <cellStyle name="Обычный 2 3 2 4 3 3 2 2" xfId="56810"/>
    <cellStyle name="Обычный 2 3 2 4 3 3 3" xfId="56811"/>
    <cellStyle name="Обычный 2 3 2 4 3 4" xfId="23609"/>
    <cellStyle name="Обычный 2 3 2 4 3 4 2" xfId="56812"/>
    <cellStyle name="Обычный 2 3 2 4 3 5" xfId="23610"/>
    <cellStyle name="Обычный 2 3 2 4 3 5 2" xfId="56813"/>
    <cellStyle name="Обычный 2 3 2 4 3 6" xfId="23611"/>
    <cellStyle name="Обычный 2 3 2 4 3 6 2" xfId="56814"/>
    <cellStyle name="Обычный 2 3 2 4 3 7" xfId="23612"/>
    <cellStyle name="Обычный 2 3 2 4 3 7 2" xfId="56815"/>
    <cellStyle name="Обычный 2 3 2 4 3 8" xfId="23613"/>
    <cellStyle name="Обычный 2 3 2 4 3 9" xfId="23614"/>
    <cellStyle name="Обычный 2 3 2 4 4" xfId="23615"/>
    <cellStyle name="Обычный 2 3 2 4 4 2" xfId="23616"/>
    <cellStyle name="Обычный 2 3 2 4 4 2 2" xfId="56816"/>
    <cellStyle name="Обычный 2 3 2 4 4 3" xfId="23617"/>
    <cellStyle name="Обычный 2 3 2 4 4 3 2" xfId="56817"/>
    <cellStyle name="Обычный 2 3 2 4 4 4" xfId="23618"/>
    <cellStyle name="Обычный 2 3 2 4 4 4 2" xfId="56818"/>
    <cellStyle name="Обычный 2 3 2 4 4 5" xfId="23619"/>
    <cellStyle name="Обычный 2 3 2 4 4 5 2" xfId="56819"/>
    <cellStyle name="Обычный 2 3 2 4 4 6" xfId="23620"/>
    <cellStyle name="Обычный 2 3 2 4 4 6 2" xfId="56820"/>
    <cellStyle name="Обычный 2 3 2 4 4 7" xfId="23621"/>
    <cellStyle name="Обычный 2 3 2 4 4 8" xfId="56821"/>
    <cellStyle name="Обычный 2 3 2 4 5" xfId="23622"/>
    <cellStyle name="Обычный 2 3 2 4 5 2" xfId="23623"/>
    <cellStyle name="Обычный 2 3 2 4 5 2 2" xfId="56822"/>
    <cellStyle name="Обычный 2 3 2 4 5 3" xfId="56823"/>
    <cellStyle name="Обычный 2 3 2 4 6" xfId="23624"/>
    <cellStyle name="Обычный 2 3 2 4 6 2" xfId="56824"/>
    <cellStyle name="Обычный 2 3 2 4 7" xfId="23625"/>
    <cellStyle name="Обычный 2 3 2 4 7 2" xfId="56825"/>
    <cellStyle name="Обычный 2 3 2 4 8" xfId="23626"/>
    <cellStyle name="Обычный 2 3 2 4 8 2" xfId="56826"/>
    <cellStyle name="Обычный 2 3 2 4 9" xfId="23627"/>
    <cellStyle name="Обычный 2 3 2 4 9 2" xfId="56827"/>
    <cellStyle name="Обычный 2 3 2 5" xfId="23628"/>
    <cellStyle name="Обычный 2 3 2 5 10" xfId="23629"/>
    <cellStyle name="Обычный 2 3 2 5 11" xfId="23630"/>
    <cellStyle name="Обычный 2 3 2 5 12" xfId="23631"/>
    <cellStyle name="Обычный 2 3 2 5 13" xfId="23632"/>
    <cellStyle name="Обычный 2 3 2 5 14" xfId="23633"/>
    <cellStyle name="Обычный 2 3 2 5 15" xfId="23634"/>
    <cellStyle name="Обычный 2 3 2 5 16" xfId="56828"/>
    <cellStyle name="Обычный 2 3 2 5 2" xfId="23635"/>
    <cellStyle name="Обычный 2 3 2 5 2 10" xfId="23636"/>
    <cellStyle name="Обычный 2 3 2 5 2 11" xfId="23637"/>
    <cellStyle name="Обычный 2 3 2 5 2 12" xfId="23638"/>
    <cellStyle name="Обычный 2 3 2 5 2 13" xfId="23639"/>
    <cellStyle name="Обычный 2 3 2 5 2 14" xfId="23640"/>
    <cellStyle name="Обычный 2 3 2 5 2 15" xfId="56829"/>
    <cellStyle name="Обычный 2 3 2 5 2 2" xfId="23641"/>
    <cellStyle name="Обычный 2 3 2 5 2 2 2" xfId="23642"/>
    <cellStyle name="Обычный 2 3 2 5 2 2 2 2" xfId="56830"/>
    <cellStyle name="Обычный 2 3 2 5 2 2 3" xfId="23643"/>
    <cellStyle name="Обычный 2 3 2 5 2 2 3 2" xfId="56831"/>
    <cellStyle name="Обычный 2 3 2 5 2 2 4" xfId="23644"/>
    <cellStyle name="Обычный 2 3 2 5 2 2 4 2" xfId="56832"/>
    <cellStyle name="Обычный 2 3 2 5 2 2 5" xfId="23645"/>
    <cellStyle name="Обычный 2 3 2 5 2 2 5 2" xfId="56833"/>
    <cellStyle name="Обычный 2 3 2 5 2 2 6" xfId="23646"/>
    <cellStyle name="Обычный 2 3 2 5 2 2 6 2" xfId="56834"/>
    <cellStyle name="Обычный 2 3 2 5 2 2 7" xfId="23647"/>
    <cellStyle name="Обычный 2 3 2 5 2 2 8" xfId="56835"/>
    <cellStyle name="Обычный 2 3 2 5 2 3" xfId="23648"/>
    <cellStyle name="Обычный 2 3 2 5 2 3 2" xfId="23649"/>
    <cellStyle name="Обычный 2 3 2 5 2 3 2 2" xfId="56836"/>
    <cellStyle name="Обычный 2 3 2 5 2 3 3" xfId="56837"/>
    <cellStyle name="Обычный 2 3 2 5 2 4" xfId="23650"/>
    <cellStyle name="Обычный 2 3 2 5 2 4 2" xfId="56838"/>
    <cellStyle name="Обычный 2 3 2 5 2 5" xfId="23651"/>
    <cellStyle name="Обычный 2 3 2 5 2 5 2" xfId="56839"/>
    <cellStyle name="Обычный 2 3 2 5 2 6" xfId="23652"/>
    <cellStyle name="Обычный 2 3 2 5 2 6 2" xfId="56840"/>
    <cellStyle name="Обычный 2 3 2 5 2 7" xfId="23653"/>
    <cellStyle name="Обычный 2 3 2 5 2 7 2" xfId="56841"/>
    <cellStyle name="Обычный 2 3 2 5 2 8" xfId="23654"/>
    <cellStyle name="Обычный 2 3 2 5 2 9" xfId="23655"/>
    <cellStyle name="Обычный 2 3 2 5 3" xfId="23656"/>
    <cellStyle name="Обычный 2 3 2 5 3 2" xfId="23657"/>
    <cellStyle name="Обычный 2 3 2 5 3 2 2" xfId="56842"/>
    <cellStyle name="Обычный 2 3 2 5 3 3" xfId="23658"/>
    <cellStyle name="Обычный 2 3 2 5 3 3 2" xfId="56843"/>
    <cellStyle name="Обычный 2 3 2 5 3 4" xfId="23659"/>
    <cellStyle name="Обычный 2 3 2 5 3 4 2" xfId="56844"/>
    <cellStyle name="Обычный 2 3 2 5 3 5" xfId="23660"/>
    <cellStyle name="Обычный 2 3 2 5 3 5 2" xfId="56845"/>
    <cellStyle name="Обычный 2 3 2 5 3 6" xfId="23661"/>
    <cellStyle name="Обычный 2 3 2 5 3 6 2" xfId="56846"/>
    <cellStyle name="Обычный 2 3 2 5 3 7" xfId="23662"/>
    <cellStyle name="Обычный 2 3 2 5 3 8" xfId="56847"/>
    <cellStyle name="Обычный 2 3 2 5 4" xfId="23663"/>
    <cellStyle name="Обычный 2 3 2 5 4 2" xfId="23664"/>
    <cellStyle name="Обычный 2 3 2 5 4 2 2" xfId="56848"/>
    <cellStyle name="Обычный 2 3 2 5 4 3" xfId="56849"/>
    <cellStyle name="Обычный 2 3 2 5 5" xfId="23665"/>
    <cellStyle name="Обычный 2 3 2 5 5 2" xfId="56850"/>
    <cellStyle name="Обычный 2 3 2 5 6" xfId="23666"/>
    <cellStyle name="Обычный 2 3 2 5 6 2" xfId="56851"/>
    <cellStyle name="Обычный 2 3 2 5 7" xfId="23667"/>
    <cellStyle name="Обычный 2 3 2 5 7 2" xfId="56852"/>
    <cellStyle name="Обычный 2 3 2 5 8" xfId="23668"/>
    <cellStyle name="Обычный 2 3 2 5 8 2" xfId="56853"/>
    <cellStyle name="Обычный 2 3 2 5 9" xfId="23669"/>
    <cellStyle name="Обычный 2 3 2 6" xfId="23670"/>
    <cellStyle name="Обычный 2 3 2 6 2" xfId="23671"/>
    <cellStyle name="Обычный 2 3 2 6 2 2" xfId="23672"/>
    <cellStyle name="Обычный 2 3 2 6 3" xfId="23673"/>
    <cellStyle name="Обычный 2 3 2 7" xfId="23674"/>
    <cellStyle name="Обычный 2 3 2 7 2" xfId="23675"/>
    <cellStyle name="Обычный 2 3 2 7 2 2" xfId="23676"/>
    <cellStyle name="Обычный 2 3 2 7 3" xfId="23677"/>
    <cellStyle name="Обычный 2 3 2 8" xfId="23678"/>
    <cellStyle name="Обычный 2 3 2 8 2" xfId="23679"/>
    <cellStyle name="Обычный 2 3 2 8 2 2" xfId="23680"/>
    <cellStyle name="Обычный 2 3 2 8 3" xfId="23681"/>
    <cellStyle name="Обычный 2 3 2 9" xfId="23682"/>
    <cellStyle name="Обычный 2 3 2 9 2" xfId="23683"/>
    <cellStyle name="Обычный 2 3 2 9 2 2" xfId="23684"/>
    <cellStyle name="Обычный 2 3 2 9 3" xfId="23685"/>
    <cellStyle name="Обычный 2 3 3" xfId="23686"/>
    <cellStyle name="Обычный 2 3 3 2" xfId="23687"/>
    <cellStyle name="Обычный 2 3 3 2 2" xfId="23688"/>
    <cellStyle name="Обычный 2 3 3 2 3" xfId="23689"/>
    <cellStyle name="Обычный 2 3 3 3" xfId="23690"/>
    <cellStyle name="Обычный 2 3 3 3 2" xfId="23691"/>
    <cellStyle name="Обычный 2 3 3 3 2 2" xfId="23692"/>
    <cellStyle name="Обычный 2 3 3 3 3" xfId="23693"/>
    <cellStyle name="Обычный 2 3 3 3 4" xfId="23694"/>
    <cellStyle name="Обычный 2 3 4" xfId="23695"/>
    <cellStyle name="Обычный 2 3 4 10" xfId="23696"/>
    <cellStyle name="Обычный 2 3 4 10 10" xfId="23697"/>
    <cellStyle name="Обычный 2 3 4 10 11" xfId="23698"/>
    <cellStyle name="Обычный 2 3 4 10 12" xfId="23699"/>
    <cellStyle name="Обычный 2 3 4 10 13" xfId="23700"/>
    <cellStyle name="Обычный 2 3 4 10 14" xfId="23701"/>
    <cellStyle name="Обычный 2 3 4 10 15" xfId="56854"/>
    <cellStyle name="Обычный 2 3 4 10 2" xfId="23702"/>
    <cellStyle name="Обычный 2 3 4 10 2 2" xfId="23703"/>
    <cellStyle name="Обычный 2 3 4 10 2 2 2" xfId="56855"/>
    <cellStyle name="Обычный 2 3 4 10 2 3" xfId="23704"/>
    <cellStyle name="Обычный 2 3 4 10 2 3 2" xfId="56856"/>
    <cellStyle name="Обычный 2 3 4 10 2 4" xfId="23705"/>
    <cellStyle name="Обычный 2 3 4 10 2 4 2" xfId="56857"/>
    <cellStyle name="Обычный 2 3 4 10 2 5" xfId="23706"/>
    <cellStyle name="Обычный 2 3 4 10 2 5 2" xfId="56858"/>
    <cellStyle name="Обычный 2 3 4 10 2 6" xfId="23707"/>
    <cellStyle name="Обычный 2 3 4 10 2 6 2" xfId="56859"/>
    <cellStyle name="Обычный 2 3 4 10 2 7" xfId="23708"/>
    <cellStyle name="Обычный 2 3 4 10 2 8" xfId="56860"/>
    <cellStyle name="Обычный 2 3 4 10 3" xfId="23709"/>
    <cellStyle name="Обычный 2 3 4 10 3 2" xfId="23710"/>
    <cellStyle name="Обычный 2 3 4 10 3 2 2" xfId="56861"/>
    <cellStyle name="Обычный 2 3 4 10 3 3" xfId="56862"/>
    <cellStyle name="Обычный 2 3 4 10 4" xfId="23711"/>
    <cellStyle name="Обычный 2 3 4 10 4 2" xfId="56863"/>
    <cellStyle name="Обычный 2 3 4 10 5" xfId="23712"/>
    <cellStyle name="Обычный 2 3 4 10 5 2" xfId="56864"/>
    <cellStyle name="Обычный 2 3 4 10 6" xfId="23713"/>
    <cellStyle name="Обычный 2 3 4 10 6 2" xfId="56865"/>
    <cellStyle name="Обычный 2 3 4 10 7" xfId="23714"/>
    <cellStyle name="Обычный 2 3 4 10 7 2" xfId="56866"/>
    <cellStyle name="Обычный 2 3 4 10 8" xfId="23715"/>
    <cellStyle name="Обычный 2 3 4 10 9" xfId="23716"/>
    <cellStyle name="Обычный 2 3 4 11" xfId="23717"/>
    <cellStyle name="Обычный 2 3 4 11 10" xfId="23718"/>
    <cellStyle name="Обычный 2 3 4 11 11" xfId="23719"/>
    <cellStyle name="Обычный 2 3 4 11 12" xfId="23720"/>
    <cellStyle name="Обычный 2 3 4 11 13" xfId="23721"/>
    <cellStyle name="Обычный 2 3 4 11 14" xfId="23722"/>
    <cellStyle name="Обычный 2 3 4 11 15" xfId="56867"/>
    <cellStyle name="Обычный 2 3 4 11 2" xfId="23723"/>
    <cellStyle name="Обычный 2 3 4 11 2 2" xfId="23724"/>
    <cellStyle name="Обычный 2 3 4 11 2 2 2" xfId="56868"/>
    <cellStyle name="Обычный 2 3 4 11 2 3" xfId="23725"/>
    <cellStyle name="Обычный 2 3 4 11 2 3 2" xfId="56869"/>
    <cellStyle name="Обычный 2 3 4 11 2 4" xfId="23726"/>
    <cellStyle name="Обычный 2 3 4 11 2 4 2" xfId="56870"/>
    <cellStyle name="Обычный 2 3 4 11 2 5" xfId="23727"/>
    <cellStyle name="Обычный 2 3 4 11 2 5 2" xfId="56871"/>
    <cellStyle name="Обычный 2 3 4 11 2 6" xfId="23728"/>
    <cellStyle name="Обычный 2 3 4 11 2 6 2" xfId="56872"/>
    <cellStyle name="Обычный 2 3 4 11 2 7" xfId="23729"/>
    <cellStyle name="Обычный 2 3 4 11 2 8" xfId="56873"/>
    <cellStyle name="Обычный 2 3 4 11 3" xfId="23730"/>
    <cellStyle name="Обычный 2 3 4 11 3 2" xfId="23731"/>
    <cellStyle name="Обычный 2 3 4 11 3 2 2" xfId="56874"/>
    <cellStyle name="Обычный 2 3 4 11 3 3" xfId="56875"/>
    <cellStyle name="Обычный 2 3 4 11 4" xfId="23732"/>
    <cellStyle name="Обычный 2 3 4 11 4 2" xfId="56876"/>
    <cellStyle name="Обычный 2 3 4 11 5" xfId="23733"/>
    <cellStyle name="Обычный 2 3 4 11 5 2" xfId="56877"/>
    <cellStyle name="Обычный 2 3 4 11 6" xfId="23734"/>
    <cellStyle name="Обычный 2 3 4 11 6 2" xfId="56878"/>
    <cellStyle name="Обычный 2 3 4 11 7" xfId="23735"/>
    <cellStyle name="Обычный 2 3 4 11 7 2" xfId="56879"/>
    <cellStyle name="Обычный 2 3 4 11 8" xfId="23736"/>
    <cellStyle name="Обычный 2 3 4 11 9" xfId="23737"/>
    <cellStyle name="Обычный 2 3 4 12" xfId="23738"/>
    <cellStyle name="Обычный 2 3 4 12 2" xfId="23739"/>
    <cellStyle name="Обычный 2 3 4 12 2 2" xfId="56880"/>
    <cellStyle name="Обычный 2 3 4 12 3" xfId="23740"/>
    <cellStyle name="Обычный 2 3 4 12 3 2" xfId="56881"/>
    <cellStyle name="Обычный 2 3 4 12 4" xfId="23741"/>
    <cellStyle name="Обычный 2 3 4 12 4 2" xfId="56882"/>
    <cellStyle name="Обычный 2 3 4 12 5" xfId="23742"/>
    <cellStyle name="Обычный 2 3 4 12 5 2" xfId="56883"/>
    <cellStyle name="Обычный 2 3 4 12 6" xfId="23743"/>
    <cellStyle name="Обычный 2 3 4 12 6 2" xfId="56884"/>
    <cellStyle name="Обычный 2 3 4 12 7" xfId="23744"/>
    <cellStyle name="Обычный 2 3 4 12 8" xfId="56885"/>
    <cellStyle name="Обычный 2 3 4 13" xfId="23745"/>
    <cellStyle name="Обычный 2 3 4 13 2" xfId="23746"/>
    <cellStyle name="Обычный 2 3 4 13 2 2" xfId="56886"/>
    <cellStyle name="Обычный 2 3 4 13 3" xfId="23747"/>
    <cellStyle name="Обычный 2 3 4 13 3 2" xfId="56887"/>
    <cellStyle name="Обычный 2 3 4 13 4" xfId="23748"/>
    <cellStyle name="Обычный 2 3 4 13 4 2" xfId="56888"/>
    <cellStyle name="Обычный 2 3 4 13 5" xfId="23749"/>
    <cellStyle name="Обычный 2 3 4 13 5 2" xfId="56889"/>
    <cellStyle name="Обычный 2 3 4 13 6" xfId="23750"/>
    <cellStyle name="Обычный 2 3 4 13 6 2" xfId="56890"/>
    <cellStyle name="Обычный 2 3 4 13 7" xfId="23751"/>
    <cellStyle name="Обычный 2 3 4 13 8" xfId="56891"/>
    <cellStyle name="Обычный 2 3 4 14" xfId="23752"/>
    <cellStyle name="Обычный 2 3 4 14 2" xfId="23753"/>
    <cellStyle name="Обычный 2 3 4 14 2 2" xfId="56892"/>
    <cellStyle name="Обычный 2 3 4 14 3" xfId="23754"/>
    <cellStyle name="Обычный 2 3 4 14 3 2" xfId="56893"/>
    <cellStyle name="Обычный 2 3 4 14 4" xfId="23755"/>
    <cellStyle name="Обычный 2 3 4 14 4 2" xfId="56894"/>
    <cellStyle name="Обычный 2 3 4 14 5" xfId="23756"/>
    <cellStyle name="Обычный 2 3 4 14 5 2" xfId="56895"/>
    <cellStyle name="Обычный 2 3 4 14 6" xfId="23757"/>
    <cellStyle name="Обычный 2 3 4 14 6 2" xfId="56896"/>
    <cellStyle name="Обычный 2 3 4 14 7" xfId="23758"/>
    <cellStyle name="Обычный 2 3 4 14 8" xfId="56897"/>
    <cellStyle name="Обычный 2 3 4 15" xfId="23759"/>
    <cellStyle name="Обычный 2 3 4 15 2" xfId="23760"/>
    <cellStyle name="Обычный 2 3 4 15 2 2" xfId="56898"/>
    <cellStyle name="Обычный 2 3 4 15 3" xfId="56899"/>
    <cellStyle name="Обычный 2 3 4 16" xfId="23761"/>
    <cellStyle name="Обычный 2 3 4 16 2" xfId="56900"/>
    <cellStyle name="Обычный 2 3 4 17" xfId="23762"/>
    <cellStyle name="Обычный 2 3 4 17 2" xfId="56901"/>
    <cellStyle name="Обычный 2 3 4 18" xfId="23763"/>
    <cellStyle name="Обычный 2 3 4 18 2" xfId="56902"/>
    <cellStyle name="Обычный 2 3 4 19" xfId="23764"/>
    <cellStyle name="Обычный 2 3 4 19 2" xfId="56903"/>
    <cellStyle name="Обычный 2 3 4 2" xfId="23765"/>
    <cellStyle name="Обычный 2 3 4 2 10" xfId="23766"/>
    <cellStyle name="Обычный 2 3 4 2 10 2" xfId="23767"/>
    <cellStyle name="Обычный 2 3 4 2 10 2 2" xfId="56904"/>
    <cellStyle name="Обычный 2 3 4 2 10 3" xfId="23768"/>
    <cellStyle name="Обычный 2 3 4 2 10 3 2" xfId="56905"/>
    <cellStyle name="Обычный 2 3 4 2 10 4" xfId="23769"/>
    <cellStyle name="Обычный 2 3 4 2 10 4 2" xfId="56906"/>
    <cellStyle name="Обычный 2 3 4 2 10 5" xfId="23770"/>
    <cellStyle name="Обычный 2 3 4 2 10 5 2" xfId="56907"/>
    <cellStyle name="Обычный 2 3 4 2 10 6" xfId="23771"/>
    <cellStyle name="Обычный 2 3 4 2 10 6 2" xfId="56908"/>
    <cellStyle name="Обычный 2 3 4 2 10 7" xfId="23772"/>
    <cellStyle name="Обычный 2 3 4 2 10 8" xfId="56909"/>
    <cellStyle name="Обычный 2 3 4 2 11" xfId="23773"/>
    <cellStyle name="Обычный 2 3 4 2 11 2" xfId="23774"/>
    <cellStyle name="Обычный 2 3 4 2 11 2 2" xfId="56910"/>
    <cellStyle name="Обычный 2 3 4 2 11 3" xfId="23775"/>
    <cellStyle name="Обычный 2 3 4 2 11 3 2" xfId="56911"/>
    <cellStyle name="Обычный 2 3 4 2 11 4" xfId="23776"/>
    <cellStyle name="Обычный 2 3 4 2 11 4 2" xfId="56912"/>
    <cellStyle name="Обычный 2 3 4 2 11 5" xfId="23777"/>
    <cellStyle name="Обычный 2 3 4 2 11 5 2" xfId="56913"/>
    <cellStyle name="Обычный 2 3 4 2 11 6" xfId="23778"/>
    <cellStyle name="Обычный 2 3 4 2 11 6 2" xfId="56914"/>
    <cellStyle name="Обычный 2 3 4 2 11 7" xfId="23779"/>
    <cellStyle name="Обычный 2 3 4 2 11 8" xfId="56915"/>
    <cellStyle name="Обычный 2 3 4 2 12" xfId="23780"/>
    <cellStyle name="Обычный 2 3 4 2 12 2" xfId="23781"/>
    <cellStyle name="Обычный 2 3 4 2 12 2 2" xfId="56916"/>
    <cellStyle name="Обычный 2 3 4 2 12 3" xfId="56917"/>
    <cellStyle name="Обычный 2 3 4 2 13" xfId="23782"/>
    <cellStyle name="Обычный 2 3 4 2 14" xfId="23783"/>
    <cellStyle name="Обычный 2 3 4 2 14 2" xfId="56918"/>
    <cellStyle name="Обычный 2 3 4 2 15" xfId="23784"/>
    <cellStyle name="Обычный 2 3 4 2 15 2" xfId="56919"/>
    <cellStyle name="Обычный 2 3 4 2 16" xfId="23785"/>
    <cellStyle name="Обычный 2 3 4 2 16 2" xfId="56920"/>
    <cellStyle name="Обычный 2 3 4 2 17" xfId="23786"/>
    <cellStyle name="Обычный 2 3 4 2 17 2" xfId="56921"/>
    <cellStyle name="Обычный 2 3 4 2 18" xfId="23787"/>
    <cellStyle name="Обычный 2 3 4 2 19" xfId="23788"/>
    <cellStyle name="Обычный 2 3 4 2 2" xfId="23789"/>
    <cellStyle name="Обычный 2 3 4 2 2 10" xfId="23790"/>
    <cellStyle name="Обычный 2 3 4 2 2 10 2" xfId="56922"/>
    <cellStyle name="Обычный 2 3 4 2 2 11" xfId="23791"/>
    <cellStyle name="Обычный 2 3 4 2 2 11 2" xfId="56923"/>
    <cellStyle name="Обычный 2 3 4 2 2 12" xfId="23792"/>
    <cellStyle name="Обычный 2 3 4 2 2 13" xfId="23793"/>
    <cellStyle name="Обычный 2 3 4 2 2 14" xfId="23794"/>
    <cellStyle name="Обычный 2 3 4 2 2 15" xfId="23795"/>
    <cellStyle name="Обычный 2 3 4 2 2 16" xfId="23796"/>
    <cellStyle name="Обычный 2 3 4 2 2 17" xfId="23797"/>
    <cellStyle name="Обычный 2 3 4 2 2 18" xfId="23798"/>
    <cellStyle name="Обычный 2 3 4 2 2 19" xfId="23799"/>
    <cellStyle name="Обычный 2 3 4 2 2 2" xfId="23800"/>
    <cellStyle name="Обычный 2 3 4 2 2 2 10" xfId="23801"/>
    <cellStyle name="Обычный 2 3 4 2 2 2 11" xfId="23802"/>
    <cellStyle name="Обычный 2 3 4 2 2 2 12" xfId="23803"/>
    <cellStyle name="Обычный 2 3 4 2 2 2 13" xfId="23804"/>
    <cellStyle name="Обычный 2 3 4 2 2 2 14" xfId="23805"/>
    <cellStyle name="Обычный 2 3 4 2 2 2 15" xfId="23806"/>
    <cellStyle name="Обычный 2 3 4 2 2 2 16" xfId="56924"/>
    <cellStyle name="Обычный 2 3 4 2 2 2 2" xfId="23807"/>
    <cellStyle name="Обычный 2 3 4 2 2 2 2 2" xfId="23808"/>
    <cellStyle name="Обычный 2 3 4 2 2 2 2 2 2" xfId="56925"/>
    <cellStyle name="Обычный 2 3 4 2 2 2 2 3" xfId="23809"/>
    <cellStyle name="Обычный 2 3 4 2 2 2 2 3 2" xfId="56926"/>
    <cellStyle name="Обычный 2 3 4 2 2 2 2 4" xfId="23810"/>
    <cellStyle name="Обычный 2 3 4 2 2 2 2 4 2" xfId="56927"/>
    <cellStyle name="Обычный 2 3 4 2 2 2 2 5" xfId="23811"/>
    <cellStyle name="Обычный 2 3 4 2 2 2 2 5 2" xfId="56928"/>
    <cellStyle name="Обычный 2 3 4 2 2 2 2 6" xfId="23812"/>
    <cellStyle name="Обычный 2 3 4 2 2 2 2 6 2" xfId="56929"/>
    <cellStyle name="Обычный 2 3 4 2 2 2 2 7" xfId="23813"/>
    <cellStyle name="Обычный 2 3 4 2 2 2 2 8" xfId="56930"/>
    <cellStyle name="Обычный 2 3 4 2 2 2 3" xfId="23814"/>
    <cellStyle name="Обычный 2 3 4 2 2 2 3 2" xfId="23815"/>
    <cellStyle name="Обычный 2 3 4 2 2 2 3 2 2" xfId="56931"/>
    <cellStyle name="Обычный 2 3 4 2 2 2 3 3" xfId="56932"/>
    <cellStyle name="Обычный 2 3 4 2 2 2 4" xfId="23816"/>
    <cellStyle name="Обычный 2 3 4 2 2 2 4 2" xfId="56933"/>
    <cellStyle name="Обычный 2 3 4 2 2 2 5" xfId="23817"/>
    <cellStyle name="Обычный 2 3 4 2 2 2 5 2" xfId="56934"/>
    <cellStyle name="Обычный 2 3 4 2 2 2 6" xfId="23818"/>
    <cellStyle name="Обычный 2 3 4 2 2 2 6 2" xfId="56935"/>
    <cellStyle name="Обычный 2 3 4 2 2 2 7" xfId="23819"/>
    <cellStyle name="Обычный 2 3 4 2 2 2 7 2" xfId="56936"/>
    <cellStyle name="Обычный 2 3 4 2 2 2 8" xfId="23820"/>
    <cellStyle name="Обычный 2 3 4 2 2 2 9" xfId="23821"/>
    <cellStyle name="Обычный 2 3 4 2 2 20" xfId="56937"/>
    <cellStyle name="Обычный 2 3 4 2 2 3" xfId="23822"/>
    <cellStyle name="Обычный 2 3 4 2 2 3 10" xfId="23823"/>
    <cellStyle name="Обычный 2 3 4 2 2 3 11" xfId="23824"/>
    <cellStyle name="Обычный 2 3 4 2 2 3 12" xfId="23825"/>
    <cellStyle name="Обычный 2 3 4 2 2 3 13" xfId="23826"/>
    <cellStyle name="Обычный 2 3 4 2 2 3 14" xfId="23827"/>
    <cellStyle name="Обычный 2 3 4 2 2 3 15" xfId="56938"/>
    <cellStyle name="Обычный 2 3 4 2 2 3 2" xfId="23828"/>
    <cellStyle name="Обычный 2 3 4 2 2 3 2 2" xfId="23829"/>
    <cellStyle name="Обычный 2 3 4 2 2 3 2 2 2" xfId="56939"/>
    <cellStyle name="Обычный 2 3 4 2 2 3 2 3" xfId="23830"/>
    <cellStyle name="Обычный 2 3 4 2 2 3 2 3 2" xfId="56940"/>
    <cellStyle name="Обычный 2 3 4 2 2 3 2 4" xfId="23831"/>
    <cellStyle name="Обычный 2 3 4 2 2 3 2 4 2" xfId="56941"/>
    <cellStyle name="Обычный 2 3 4 2 2 3 2 5" xfId="23832"/>
    <cellStyle name="Обычный 2 3 4 2 2 3 2 5 2" xfId="56942"/>
    <cellStyle name="Обычный 2 3 4 2 2 3 2 6" xfId="23833"/>
    <cellStyle name="Обычный 2 3 4 2 2 3 2 6 2" xfId="56943"/>
    <cellStyle name="Обычный 2 3 4 2 2 3 2 7" xfId="23834"/>
    <cellStyle name="Обычный 2 3 4 2 2 3 2 8" xfId="56944"/>
    <cellStyle name="Обычный 2 3 4 2 2 3 3" xfId="23835"/>
    <cellStyle name="Обычный 2 3 4 2 2 3 3 2" xfId="23836"/>
    <cellStyle name="Обычный 2 3 4 2 2 3 3 2 2" xfId="56945"/>
    <cellStyle name="Обычный 2 3 4 2 2 3 3 3" xfId="56946"/>
    <cellStyle name="Обычный 2 3 4 2 2 3 4" xfId="23837"/>
    <cellStyle name="Обычный 2 3 4 2 2 3 4 2" xfId="56947"/>
    <cellStyle name="Обычный 2 3 4 2 2 3 5" xfId="23838"/>
    <cellStyle name="Обычный 2 3 4 2 2 3 5 2" xfId="56948"/>
    <cellStyle name="Обычный 2 3 4 2 2 3 6" xfId="23839"/>
    <cellStyle name="Обычный 2 3 4 2 2 3 6 2" xfId="56949"/>
    <cellStyle name="Обычный 2 3 4 2 2 3 7" xfId="23840"/>
    <cellStyle name="Обычный 2 3 4 2 2 3 7 2" xfId="56950"/>
    <cellStyle name="Обычный 2 3 4 2 2 3 8" xfId="23841"/>
    <cellStyle name="Обычный 2 3 4 2 2 3 9" xfId="23842"/>
    <cellStyle name="Обычный 2 3 4 2 2 4" xfId="23843"/>
    <cellStyle name="Обычный 2 3 4 2 2 4 10" xfId="23844"/>
    <cellStyle name="Обычный 2 3 4 2 2 4 11" xfId="23845"/>
    <cellStyle name="Обычный 2 3 4 2 2 4 12" xfId="23846"/>
    <cellStyle name="Обычный 2 3 4 2 2 4 13" xfId="23847"/>
    <cellStyle name="Обычный 2 3 4 2 2 4 14" xfId="23848"/>
    <cellStyle name="Обычный 2 3 4 2 2 4 15" xfId="56951"/>
    <cellStyle name="Обычный 2 3 4 2 2 4 2" xfId="23849"/>
    <cellStyle name="Обычный 2 3 4 2 2 4 2 2" xfId="23850"/>
    <cellStyle name="Обычный 2 3 4 2 2 4 2 2 2" xfId="56952"/>
    <cellStyle name="Обычный 2 3 4 2 2 4 2 3" xfId="23851"/>
    <cellStyle name="Обычный 2 3 4 2 2 4 2 3 2" xfId="56953"/>
    <cellStyle name="Обычный 2 3 4 2 2 4 2 4" xfId="23852"/>
    <cellStyle name="Обычный 2 3 4 2 2 4 2 4 2" xfId="56954"/>
    <cellStyle name="Обычный 2 3 4 2 2 4 2 5" xfId="23853"/>
    <cellStyle name="Обычный 2 3 4 2 2 4 2 5 2" xfId="56955"/>
    <cellStyle name="Обычный 2 3 4 2 2 4 2 6" xfId="23854"/>
    <cellStyle name="Обычный 2 3 4 2 2 4 2 6 2" xfId="56956"/>
    <cellStyle name="Обычный 2 3 4 2 2 4 2 7" xfId="23855"/>
    <cellStyle name="Обычный 2 3 4 2 2 4 2 8" xfId="56957"/>
    <cellStyle name="Обычный 2 3 4 2 2 4 3" xfId="23856"/>
    <cellStyle name="Обычный 2 3 4 2 2 4 3 2" xfId="23857"/>
    <cellStyle name="Обычный 2 3 4 2 2 4 3 2 2" xfId="56958"/>
    <cellStyle name="Обычный 2 3 4 2 2 4 3 3" xfId="56959"/>
    <cellStyle name="Обычный 2 3 4 2 2 4 4" xfId="23858"/>
    <cellStyle name="Обычный 2 3 4 2 2 4 4 2" xfId="56960"/>
    <cellStyle name="Обычный 2 3 4 2 2 4 5" xfId="23859"/>
    <cellStyle name="Обычный 2 3 4 2 2 4 5 2" xfId="56961"/>
    <cellStyle name="Обычный 2 3 4 2 2 4 6" xfId="23860"/>
    <cellStyle name="Обычный 2 3 4 2 2 4 6 2" xfId="56962"/>
    <cellStyle name="Обычный 2 3 4 2 2 4 7" xfId="23861"/>
    <cellStyle name="Обычный 2 3 4 2 2 4 7 2" xfId="56963"/>
    <cellStyle name="Обычный 2 3 4 2 2 4 8" xfId="23862"/>
    <cellStyle name="Обычный 2 3 4 2 2 4 9" xfId="23863"/>
    <cellStyle name="Обычный 2 3 4 2 2 5" xfId="23864"/>
    <cellStyle name="Обычный 2 3 4 2 2 5 10" xfId="23865"/>
    <cellStyle name="Обычный 2 3 4 2 2 5 11" xfId="23866"/>
    <cellStyle name="Обычный 2 3 4 2 2 5 12" xfId="23867"/>
    <cellStyle name="Обычный 2 3 4 2 2 5 13" xfId="23868"/>
    <cellStyle name="Обычный 2 3 4 2 2 5 14" xfId="23869"/>
    <cellStyle name="Обычный 2 3 4 2 2 5 15" xfId="56964"/>
    <cellStyle name="Обычный 2 3 4 2 2 5 2" xfId="23870"/>
    <cellStyle name="Обычный 2 3 4 2 2 5 2 2" xfId="23871"/>
    <cellStyle name="Обычный 2 3 4 2 2 5 2 2 2" xfId="56965"/>
    <cellStyle name="Обычный 2 3 4 2 2 5 2 3" xfId="23872"/>
    <cellStyle name="Обычный 2 3 4 2 2 5 2 3 2" xfId="56966"/>
    <cellStyle name="Обычный 2 3 4 2 2 5 2 4" xfId="23873"/>
    <cellStyle name="Обычный 2 3 4 2 2 5 2 4 2" xfId="56967"/>
    <cellStyle name="Обычный 2 3 4 2 2 5 2 5" xfId="23874"/>
    <cellStyle name="Обычный 2 3 4 2 2 5 2 5 2" xfId="56968"/>
    <cellStyle name="Обычный 2 3 4 2 2 5 2 6" xfId="23875"/>
    <cellStyle name="Обычный 2 3 4 2 2 5 2 6 2" xfId="56969"/>
    <cellStyle name="Обычный 2 3 4 2 2 5 2 7" xfId="23876"/>
    <cellStyle name="Обычный 2 3 4 2 2 5 2 8" xfId="56970"/>
    <cellStyle name="Обычный 2 3 4 2 2 5 3" xfId="23877"/>
    <cellStyle name="Обычный 2 3 4 2 2 5 3 2" xfId="23878"/>
    <cellStyle name="Обычный 2 3 4 2 2 5 3 2 2" xfId="56971"/>
    <cellStyle name="Обычный 2 3 4 2 2 5 3 3" xfId="56972"/>
    <cellStyle name="Обычный 2 3 4 2 2 5 4" xfId="23879"/>
    <cellStyle name="Обычный 2 3 4 2 2 5 4 2" xfId="56973"/>
    <cellStyle name="Обычный 2 3 4 2 2 5 5" xfId="23880"/>
    <cellStyle name="Обычный 2 3 4 2 2 5 5 2" xfId="56974"/>
    <cellStyle name="Обычный 2 3 4 2 2 5 6" xfId="23881"/>
    <cellStyle name="Обычный 2 3 4 2 2 5 6 2" xfId="56975"/>
    <cellStyle name="Обычный 2 3 4 2 2 5 7" xfId="23882"/>
    <cellStyle name="Обычный 2 3 4 2 2 5 7 2" xfId="56976"/>
    <cellStyle name="Обычный 2 3 4 2 2 5 8" xfId="23883"/>
    <cellStyle name="Обычный 2 3 4 2 2 5 9" xfId="23884"/>
    <cellStyle name="Обычный 2 3 4 2 2 6" xfId="23885"/>
    <cellStyle name="Обычный 2 3 4 2 2 6 2" xfId="23886"/>
    <cellStyle name="Обычный 2 3 4 2 2 6 2 2" xfId="56977"/>
    <cellStyle name="Обычный 2 3 4 2 2 6 3" xfId="23887"/>
    <cellStyle name="Обычный 2 3 4 2 2 6 3 2" xfId="56978"/>
    <cellStyle name="Обычный 2 3 4 2 2 6 4" xfId="23888"/>
    <cellStyle name="Обычный 2 3 4 2 2 6 4 2" xfId="56979"/>
    <cellStyle name="Обычный 2 3 4 2 2 6 5" xfId="23889"/>
    <cellStyle name="Обычный 2 3 4 2 2 6 5 2" xfId="56980"/>
    <cellStyle name="Обычный 2 3 4 2 2 6 6" xfId="23890"/>
    <cellStyle name="Обычный 2 3 4 2 2 6 6 2" xfId="56981"/>
    <cellStyle name="Обычный 2 3 4 2 2 6 7" xfId="23891"/>
    <cellStyle name="Обычный 2 3 4 2 2 6 8" xfId="56982"/>
    <cellStyle name="Обычный 2 3 4 2 2 7" xfId="23892"/>
    <cellStyle name="Обычный 2 3 4 2 2 7 2" xfId="23893"/>
    <cellStyle name="Обычный 2 3 4 2 2 7 2 2" xfId="56983"/>
    <cellStyle name="Обычный 2 3 4 2 2 7 3" xfId="56984"/>
    <cellStyle name="Обычный 2 3 4 2 2 8" xfId="23894"/>
    <cellStyle name="Обычный 2 3 4 2 2 8 2" xfId="56985"/>
    <cellStyle name="Обычный 2 3 4 2 2 9" xfId="23895"/>
    <cellStyle name="Обычный 2 3 4 2 2 9 2" xfId="56986"/>
    <cellStyle name="Обычный 2 3 4 2 20" xfId="23896"/>
    <cellStyle name="Обычный 2 3 4 2 21" xfId="23897"/>
    <cellStyle name="Обычный 2 3 4 2 22" xfId="23898"/>
    <cellStyle name="Обычный 2 3 4 2 23" xfId="56987"/>
    <cellStyle name="Обычный 2 3 4 2 3" xfId="23899"/>
    <cellStyle name="Обычный 2 3 4 2 3 10" xfId="23900"/>
    <cellStyle name="Обычный 2 3 4 2 3 11" xfId="23901"/>
    <cellStyle name="Обычный 2 3 4 2 3 12" xfId="23902"/>
    <cellStyle name="Обычный 2 3 4 2 3 13" xfId="23903"/>
    <cellStyle name="Обычный 2 3 4 2 3 14" xfId="23904"/>
    <cellStyle name="Обычный 2 3 4 2 3 15" xfId="23905"/>
    <cellStyle name="Обычный 2 3 4 2 3 16" xfId="23906"/>
    <cellStyle name="Обычный 2 3 4 2 3 17" xfId="23907"/>
    <cellStyle name="Обычный 2 3 4 2 3 18" xfId="56988"/>
    <cellStyle name="Обычный 2 3 4 2 3 2" xfId="23908"/>
    <cellStyle name="Обычный 2 3 4 2 3 2 10" xfId="23909"/>
    <cellStyle name="Обычный 2 3 4 2 3 2 11" xfId="23910"/>
    <cellStyle name="Обычный 2 3 4 2 3 2 12" xfId="23911"/>
    <cellStyle name="Обычный 2 3 4 2 3 2 13" xfId="23912"/>
    <cellStyle name="Обычный 2 3 4 2 3 2 14" xfId="23913"/>
    <cellStyle name="Обычный 2 3 4 2 3 2 15" xfId="23914"/>
    <cellStyle name="Обычный 2 3 4 2 3 2 16" xfId="56989"/>
    <cellStyle name="Обычный 2 3 4 2 3 2 2" xfId="23915"/>
    <cellStyle name="Обычный 2 3 4 2 3 2 2 2" xfId="23916"/>
    <cellStyle name="Обычный 2 3 4 2 3 2 2 2 2" xfId="56990"/>
    <cellStyle name="Обычный 2 3 4 2 3 2 2 3" xfId="23917"/>
    <cellStyle name="Обычный 2 3 4 2 3 2 2 3 2" xfId="56991"/>
    <cellStyle name="Обычный 2 3 4 2 3 2 2 4" xfId="23918"/>
    <cellStyle name="Обычный 2 3 4 2 3 2 2 4 2" xfId="56992"/>
    <cellStyle name="Обычный 2 3 4 2 3 2 2 5" xfId="23919"/>
    <cellStyle name="Обычный 2 3 4 2 3 2 2 5 2" xfId="56993"/>
    <cellStyle name="Обычный 2 3 4 2 3 2 2 6" xfId="23920"/>
    <cellStyle name="Обычный 2 3 4 2 3 2 2 6 2" xfId="56994"/>
    <cellStyle name="Обычный 2 3 4 2 3 2 2 7" xfId="23921"/>
    <cellStyle name="Обычный 2 3 4 2 3 2 2 8" xfId="56995"/>
    <cellStyle name="Обычный 2 3 4 2 3 2 3" xfId="23922"/>
    <cellStyle name="Обычный 2 3 4 2 3 2 3 2" xfId="23923"/>
    <cellStyle name="Обычный 2 3 4 2 3 2 3 2 2" xfId="56996"/>
    <cellStyle name="Обычный 2 3 4 2 3 2 3 3" xfId="56997"/>
    <cellStyle name="Обычный 2 3 4 2 3 2 4" xfId="23924"/>
    <cellStyle name="Обычный 2 3 4 2 3 2 4 2" xfId="56998"/>
    <cellStyle name="Обычный 2 3 4 2 3 2 5" xfId="23925"/>
    <cellStyle name="Обычный 2 3 4 2 3 2 5 2" xfId="56999"/>
    <cellStyle name="Обычный 2 3 4 2 3 2 6" xfId="23926"/>
    <cellStyle name="Обычный 2 3 4 2 3 2 6 2" xfId="57000"/>
    <cellStyle name="Обычный 2 3 4 2 3 2 7" xfId="23927"/>
    <cellStyle name="Обычный 2 3 4 2 3 2 7 2" xfId="57001"/>
    <cellStyle name="Обычный 2 3 4 2 3 2 8" xfId="23928"/>
    <cellStyle name="Обычный 2 3 4 2 3 2 9" xfId="23929"/>
    <cellStyle name="Обычный 2 3 4 2 3 3" xfId="23930"/>
    <cellStyle name="Обычный 2 3 4 2 3 3 10" xfId="23931"/>
    <cellStyle name="Обычный 2 3 4 2 3 3 11" xfId="23932"/>
    <cellStyle name="Обычный 2 3 4 2 3 3 12" xfId="23933"/>
    <cellStyle name="Обычный 2 3 4 2 3 3 13" xfId="23934"/>
    <cellStyle name="Обычный 2 3 4 2 3 3 14" xfId="23935"/>
    <cellStyle name="Обычный 2 3 4 2 3 3 15" xfId="57002"/>
    <cellStyle name="Обычный 2 3 4 2 3 3 2" xfId="23936"/>
    <cellStyle name="Обычный 2 3 4 2 3 3 2 2" xfId="23937"/>
    <cellStyle name="Обычный 2 3 4 2 3 3 2 2 2" xfId="57003"/>
    <cellStyle name="Обычный 2 3 4 2 3 3 2 3" xfId="23938"/>
    <cellStyle name="Обычный 2 3 4 2 3 3 2 3 2" xfId="57004"/>
    <cellStyle name="Обычный 2 3 4 2 3 3 2 4" xfId="23939"/>
    <cellStyle name="Обычный 2 3 4 2 3 3 2 4 2" xfId="57005"/>
    <cellStyle name="Обычный 2 3 4 2 3 3 2 5" xfId="23940"/>
    <cellStyle name="Обычный 2 3 4 2 3 3 2 5 2" xfId="57006"/>
    <cellStyle name="Обычный 2 3 4 2 3 3 2 6" xfId="23941"/>
    <cellStyle name="Обычный 2 3 4 2 3 3 2 6 2" xfId="57007"/>
    <cellStyle name="Обычный 2 3 4 2 3 3 2 7" xfId="23942"/>
    <cellStyle name="Обычный 2 3 4 2 3 3 2 8" xfId="57008"/>
    <cellStyle name="Обычный 2 3 4 2 3 3 3" xfId="23943"/>
    <cellStyle name="Обычный 2 3 4 2 3 3 3 2" xfId="23944"/>
    <cellStyle name="Обычный 2 3 4 2 3 3 3 2 2" xfId="57009"/>
    <cellStyle name="Обычный 2 3 4 2 3 3 3 3" xfId="57010"/>
    <cellStyle name="Обычный 2 3 4 2 3 3 4" xfId="23945"/>
    <cellStyle name="Обычный 2 3 4 2 3 3 4 2" xfId="57011"/>
    <cellStyle name="Обычный 2 3 4 2 3 3 5" xfId="23946"/>
    <cellStyle name="Обычный 2 3 4 2 3 3 5 2" xfId="57012"/>
    <cellStyle name="Обычный 2 3 4 2 3 3 6" xfId="23947"/>
    <cellStyle name="Обычный 2 3 4 2 3 3 6 2" xfId="57013"/>
    <cellStyle name="Обычный 2 3 4 2 3 3 7" xfId="23948"/>
    <cellStyle name="Обычный 2 3 4 2 3 3 7 2" xfId="57014"/>
    <cellStyle name="Обычный 2 3 4 2 3 3 8" xfId="23949"/>
    <cellStyle name="Обычный 2 3 4 2 3 3 9" xfId="23950"/>
    <cellStyle name="Обычный 2 3 4 2 3 4" xfId="23951"/>
    <cellStyle name="Обычный 2 3 4 2 3 4 2" xfId="23952"/>
    <cellStyle name="Обычный 2 3 4 2 3 4 2 2" xfId="57015"/>
    <cellStyle name="Обычный 2 3 4 2 3 4 3" xfId="23953"/>
    <cellStyle name="Обычный 2 3 4 2 3 4 3 2" xfId="57016"/>
    <cellStyle name="Обычный 2 3 4 2 3 4 4" xfId="23954"/>
    <cellStyle name="Обычный 2 3 4 2 3 4 4 2" xfId="57017"/>
    <cellStyle name="Обычный 2 3 4 2 3 4 5" xfId="23955"/>
    <cellStyle name="Обычный 2 3 4 2 3 4 5 2" xfId="57018"/>
    <cellStyle name="Обычный 2 3 4 2 3 4 6" xfId="23956"/>
    <cellStyle name="Обычный 2 3 4 2 3 4 6 2" xfId="57019"/>
    <cellStyle name="Обычный 2 3 4 2 3 4 7" xfId="23957"/>
    <cellStyle name="Обычный 2 3 4 2 3 4 8" xfId="57020"/>
    <cellStyle name="Обычный 2 3 4 2 3 5" xfId="23958"/>
    <cellStyle name="Обычный 2 3 4 2 3 5 2" xfId="23959"/>
    <cellStyle name="Обычный 2 3 4 2 3 5 2 2" xfId="57021"/>
    <cellStyle name="Обычный 2 3 4 2 3 5 3" xfId="57022"/>
    <cellStyle name="Обычный 2 3 4 2 3 6" xfId="23960"/>
    <cellStyle name="Обычный 2 3 4 2 3 6 2" xfId="57023"/>
    <cellStyle name="Обычный 2 3 4 2 3 7" xfId="23961"/>
    <cellStyle name="Обычный 2 3 4 2 3 7 2" xfId="57024"/>
    <cellStyle name="Обычный 2 3 4 2 3 8" xfId="23962"/>
    <cellStyle name="Обычный 2 3 4 2 3 8 2" xfId="57025"/>
    <cellStyle name="Обычный 2 3 4 2 3 9" xfId="23963"/>
    <cellStyle name="Обычный 2 3 4 2 3 9 2" xfId="57026"/>
    <cellStyle name="Обычный 2 3 4 2 4" xfId="23964"/>
    <cellStyle name="Обычный 2 3 4 2 4 10" xfId="23965"/>
    <cellStyle name="Обычный 2 3 4 2 4 11" xfId="23966"/>
    <cellStyle name="Обычный 2 3 4 2 4 12" xfId="23967"/>
    <cellStyle name="Обычный 2 3 4 2 4 13" xfId="23968"/>
    <cellStyle name="Обычный 2 3 4 2 4 14" xfId="23969"/>
    <cellStyle name="Обычный 2 3 4 2 4 15" xfId="23970"/>
    <cellStyle name="Обычный 2 3 4 2 4 16" xfId="57027"/>
    <cellStyle name="Обычный 2 3 4 2 4 2" xfId="23971"/>
    <cellStyle name="Обычный 2 3 4 2 4 2 2" xfId="23972"/>
    <cellStyle name="Обычный 2 3 4 2 4 2 2 2" xfId="57028"/>
    <cellStyle name="Обычный 2 3 4 2 4 2 3" xfId="23973"/>
    <cellStyle name="Обычный 2 3 4 2 4 2 3 2" xfId="57029"/>
    <cellStyle name="Обычный 2 3 4 2 4 2 4" xfId="23974"/>
    <cellStyle name="Обычный 2 3 4 2 4 2 4 2" xfId="57030"/>
    <cellStyle name="Обычный 2 3 4 2 4 2 5" xfId="23975"/>
    <cellStyle name="Обычный 2 3 4 2 4 2 5 2" xfId="57031"/>
    <cellStyle name="Обычный 2 3 4 2 4 2 6" xfId="23976"/>
    <cellStyle name="Обычный 2 3 4 2 4 2 6 2" xfId="57032"/>
    <cellStyle name="Обычный 2 3 4 2 4 2 7" xfId="23977"/>
    <cellStyle name="Обычный 2 3 4 2 4 2 8" xfId="57033"/>
    <cellStyle name="Обычный 2 3 4 2 4 3" xfId="23978"/>
    <cellStyle name="Обычный 2 3 4 2 4 3 2" xfId="23979"/>
    <cellStyle name="Обычный 2 3 4 2 4 3 2 2" xfId="57034"/>
    <cellStyle name="Обычный 2 3 4 2 4 3 3" xfId="57035"/>
    <cellStyle name="Обычный 2 3 4 2 4 4" xfId="23980"/>
    <cellStyle name="Обычный 2 3 4 2 4 4 2" xfId="57036"/>
    <cellStyle name="Обычный 2 3 4 2 4 5" xfId="23981"/>
    <cellStyle name="Обычный 2 3 4 2 4 5 2" xfId="57037"/>
    <cellStyle name="Обычный 2 3 4 2 4 6" xfId="23982"/>
    <cellStyle name="Обычный 2 3 4 2 4 6 2" xfId="57038"/>
    <cellStyle name="Обычный 2 3 4 2 4 7" xfId="23983"/>
    <cellStyle name="Обычный 2 3 4 2 4 7 2" xfId="57039"/>
    <cellStyle name="Обычный 2 3 4 2 4 8" xfId="23984"/>
    <cellStyle name="Обычный 2 3 4 2 4 9" xfId="23985"/>
    <cellStyle name="Обычный 2 3 4 2 5" xfId="23986"/>
    <cellStyle name="Обычный 2 3 4 2 5 10" xfId="23987"/>
    <cellStyle name="Обычный 2 3 4 2 5 11" xfId="23988"/>
    <cellStyle name="Обычный 2 3 4 2 5 12" xfId="23989"/>
    <cellStyle name="Обычный 2 3 4 2 5 13" xfId="23990"/>
    <cellStyle name="Обычный 2 3 4 2 5 14" xfId="23991"/>
    <cellStyle name="Обычный 2 3 4 2 5 15" xfId="57040"/>
    <cellStyle name="Обычный 2 3 4 2 5 2" xfId="23992"/>
    <cellStyle name="Обычный 2 3 4 2 5 2 2" xfId="23993"/>
    <cellStyle name="Обычный 2 3 4 2 5 2 2 2" xfId="57041"/>
    <cellStyle name="Обычный 2 3 4 2 5 2 3" xfId="23994"/>
    <cellStyle name="Обычный 2 3 4 2 5 2 3 2" xfId="57042"/>
    <cellStyle name="Обычный 2 3 4 2 5 2 4" xfId="23995"/>
    <cellStyle name="Обычный 2 3 4 2 5 2 4 2" xfId="57043"/>
    <cellStyle name="Обычный 2 3 4 2 5 2 5" xfId="23996"/>
    <cellStyle name="Обычный 2 3 4 2 5 2 5 2" xfId="57044"/>
    <cellStyle name="Обычный 2 3 4 2 5 2 6" xfId="23997"/>
    <cellStyle name="Обычный 2 3 4 2 5 2 6 2" xfId="57045"/>
    <cellStyle name="Обычный 2 3 4 2 5 2 7" xfId="23998"/>
    <cellStyle name="Обычный 2 3 4 2 5 2 8" xfId="57046"/>
    <cellStyle name="Обычный 2 3 4 2 5 3" xfId="23999"/>
    <cellStyle name="Обычный 2 3 4 2 5 3 2" xfId="24000"/>
    <cellStyle name="Обычный 2 3 4 2 5 3 2 2" xfId="57047"/>
    <cellStyle name="Обычный 2 3 4 2 5 3 3" xfId="57048"/>
    <cellStyle name="Обычный 2 3 4 2 5 4" xfId="24001"/>
    <cellStyle name="Обычный 2 3 4 2 5 4 2" xfId="57049"/>
    <cellStyle name="Обычный 2 3 4 2 5 5" xfId="24002"/>
    <cellStyle name="Обычный 2 3 4 2 5 5 2" xfId="57050"/>
    <cellStyle name="Обычный 2 3 4 2 5 6" xfId="24003"/>
    <cellStyle name="Обычный 2 3 4 2 5 6 2" xfId="57051"/>
    <cellStyle name="Обычный 2 3 4 2 5 7" xfId="24004"/>
    <cellStyle name="Обычный 2 3 4 2 5 7 2" xfId="57052"/>
    <cellStyle name="Обычный 2 3 4 2 5 8" xfId="24005"/>
    <cellStyle name="Обычный 2 3 4 2 5 9" xfId="24006"/>
    <cellStyle name="Обычный 2 3 4 2 6" xfId="24007"/>
    <cellStyle name="Обычный 2 3 4 2 6 10" xfId="24008"/>
    <cellStyle name="Обычный 2 3 4 2 6 11" xfId="24009"/>
    <cellStyle name="Обычный 2 3 4 2 6 12" xfId="24010"/>
    <cellStyle name="Обычный 2 3 4 2 6 13" xfId="24011"/>
    <cellStyle name="Обычный 2 3 4 2 6 14" xfId="24012"/>
    <cellStyle name="Обычный 2 3 4 2 6 15" xfId="57053"/>
    <cellStyle name="Обычный 2 3 4 2 6 2" xfId="24013"/>
    <cellStyle name="Обычный 2 3 4 2 6 2 2" xfId="24014"/>
    <cellStyle name="Обычный 2 3 4 2 6 2 2 2" xfId="57054"/>
    <cellStyle name="Обычный 2 3 4 2 6 2 3" xfId="24015"/>
    <cellStyle name="Обычный 2 3 4 2 6 2 3 2" xfId="57055"/>
    <cellStyle name="Обычный 2 3 4 2 6 2 4" xfId="24016"/>
    <cellStyle name="Обычный 2 3 4 2 6 2 4 2" xfId="57056"/>
    <cellStyle name="Обычный 2 3 4 2 6 2 5" xfId="24017"/>
    <cellStyle name="Обычный 2 3 4 2 6 2 5 2" xfId="57057"/>
    <cellStyle name="Обычный 2 3 4 2 6 2 6" xfId="24018"/>
    <cellStyle name="Обычный 2 3 4 2 6 2 6 2" xfId="57058"/>
    <cellStyle name="Обычный 2 3 4 2 6 2 7" xfId="24019"/>
    <cellStyle name="Обычный 2 3 4 2 6 2 8" xfId="57059"/>
    <cellStyle name="Обычный 2 3 4 2 6 3" xfId="24020"/>
    <cellStyle name="Обычный 2 3 4 2 6 3 2" xfId="24021"/>
    <cellStyle name="Обычный 2 3 4 2 6 3 2 2" xfId="57060"/>
    <cellStyle name="Обычный 2 3 4 2 6 3 3" xfId="57061"/>
    <cellStyle name="Обычный 2 3 4 2 6 4" xfId="24022"/>
    <cellStyle name="Обычный 2 3 4 2 6 4 2" xfId="57062"/>
    <cellStyle name="Обычный 2 3 4 2 6 5" xfId="24023"/>
    <cellStyle name="Обычный 2 3 4 2 6 5 2" xfId="57063"/>
    <cellStyle name="Обычный 2 3 4 2 6 6" xfId="24024"/>
    <cellStyle name="Обычный 2 3 4 2 6 6 2" xfId="57064"/>
    <cellStyle name="Обычный 2 3 4 2 6 7" xfId="24025"/>
    <cellStyle name="Обычный 2 3 4 2 6 7 2" xfId="57065"/>
    <cellStyle name="Обычный 2 3 4 2 6 8" xfId="24026"/>
    <cellStyle name="Обычный 2 3 4 2 6 9" xfId="24027"/>
    <cellStyle name="Обычный 2 3 4 2 7" xfId="24028"/>
    <cellStyle name="Обычный 2 3 4 2 7 10" xfId="24029"/>
    <cellStyle name="Обычный 2 3 4 2 7 11" xfId="24030"/>
    <cellStyle name="Обычный 2 3 4 2 7 12" xfId="24031"/>
    <cellStyle name="Обычный 2 3 4 2 7 13" xfId="24032"/>
    <cellStyle name="Обычный 2 3 4 2 7 14" xfId="24033"/>
    <cellStyle name="Обычный 2 3 4 2 7 15" xfId="57066"/>
    <cellStyle name="Обычный 2 3 4 2 7 2" xfId="24034"/>
    <cellStyle name="Обычный 2 3 4 2 7 2 2" xfId="24035"/>
    <cellStyle name="Обычный 2 3 4 2 7 2 2 2" xfId="57067"/>
    <cellStyle name="Обычный 2 3 4 2 7 2 3" xfId="24036"/>
    <cellStyle name="Обычный 2 3 4 2 7 2 3 2" xfId="57068"/>
    <cellStyle name="Обычный 2 3 4 2 7 2 4" xfId="24037"/>
    <cellStyle name="Обычный 2 3 4 2 7 2 4 2" xfId="57069"/>
    <cellStyle name="Обычный 2 3 4 2 7 2 5" xfId="24038"/>
    <cellStyle name="Обычный 2 3 4 2 7 2 5 2" xfId="57070"/>
    <cellStyle name="Обычный 2 3 4 2 7 2 6" xfId="24039"/>
    <cellStyle name="Обычный 2 3 4 2 7 2 6 2" xfId="57071"/>
    <cellStyle name="Обычный 2 3 4 2 7 2 7" xfId="24040"/>
    <cellStyle name="Обычный 2 3 4 2 7 2 8" xfId="57072"/>
    <cellStyle name="Обычный 2 3 4 2 7 3" xfId="24041"/>
    <cellStyle name="Обычный 2 3 4 2 7 3 2" xfId="24042"/>
    <cellStyle name="Обычный 2 3 4 2 7 3 2 2" xfId="57073"/>
    <cellStyle name="Обычный 2 3 4 2 7 3 3" xfId="57074"/>
    <cellStyle name="Обычный 2 3 4 2 7 4" xfId="24043"/>
    <cellStyle name="Обычный 2 3 4 2 7 4 2" xfId="57075"/>
    <cellStyle name="Обычный 2 3 4 2 7 5" xfId="24044"/>
    <cellStyle name="Обычный 2 3 4 2 7 5 2" xfId="57076"/>
    <cellStyle name="Обычный 2 3 4 2 7 6" xfId="24045"/>
    <cellStyle name="Обычный 2 3 4 2 7 6 2" xfId="57077"/>
    <cellStyle name="Обычный 2 3 4 2 7 7" xfId="24046"/>
    <cellStyle name="Обычный 2 3 4 2 7 7 2" xfId="57078"/>
    <cellStyle name="Обычный 2 3 4 2 7 8" xfId="24047"/>
    <cellStyle name="Обычный 2 3 4 2 7 9" xfId="24048"/>
    <cellStyle name="Обычный 2 3 4 2 8" xfId="24049"/>
    <cellStyle name="Обычный 2 3 4 2 8 10" xfId="24050"/>
    <cellStyle name="Обычный 2 3 4 2 8 11" xfId="24051"/>
    <cellStyle name="Обычный 2 3 4 2 8 12" xfId="24052"/>
    <cellStyle name="Обычный 2 3 4 2 8 13" xfId="24053"/>
    <cellStyle name="Обычный 2 3 4 2 8 14" xfId="24054"/>
    <cellStyle name="Обычный 2 3 4 2 8 15" xfId="57079"/>
    <cellStyle name="Обычный 2 3 4 2 8 2" xfId="24055"/>
    <cellStyle name="Обычный 2 3 4 2 8 2 2" xfId="24056"/>
    <cellStyle name="Обычный 2 3 4 2 8 2 2 2" xfId="57080"/>
    <cellStyle name="Обычный 2 3 4 2 8 2 3" xfId="24057"/>
    <cellStyle name="Обычный 2 3 4 2 8 2 3 2" xfId="57081"/>
    <cellStyle name="Обычный 2 3 4 2 8 2 4" xfId="24058"/>
    <cellStyle name="Обычный 2 3 4 2 8 2 4 2" xfId="57082"/>
    <cellStyle name="Обычный 2 3 4 2 8 2 5" xfId="24059"/>
    <cellStyle name="Обычный 2 3 4 2 8 2 5 2" xfId="57083"/>
    <cellStyle name="Обычный 2 3 4 2 8 2 6" xfId="24060"/>
    <cellStyle name="Обычный 2 3 4 2 8 2 6 2" xfId="57084"/>
    <cellStyle name="Обычный 2 3 4 2 8 2 7" xfId="24061"/>
    <cellStyle name="Обычный 2 3 4 2 8 2 8" xfId="57085"/>
    <cellStyle name="Обычный 2 3 4 2 8 3" xfId="24062"/>
    <cellStyle name="Обычный 2 3 4 2 8 3 2" xfId="24063"/>
    <cellStyle name="Обычный 2 3 4 2 8 3 2 2" xfId="57086"/>
    <cellStyle name="Обычный 2 3 4 2 8 3 3" xfId="57087"/>
    <cellStyle name="Обычный 2 3 4 2 8 4" xfId="24064"/>
    <cellStyle name="Обычный 2 3 4 2 8 4 2" xfId="57088"/>
    <cellStyle name="Обычный 2 3 4 2 8 5" xfId="24065"/>
    <cellStyle name="Обычный 2 3 4 2 8 5 2" xfId="57089"/>
    <cellStyle name="Обычный 2 3 4 2 8 6" xfId="24066"/>
    <cellStyle name="Обычный 2 3 4 2 8 6 2" xfId="57090"/>
    <cellStyle name="Обычный 2 3 4 2 8 7" xfId="24067"/>
    <cellStyle name="Обычный 2 3 4 2 8 7 2" xfId="57091"/>
    <cellStyle name="Обычный 2 3 4 2 8 8" xfId="24068"/>
    <cellStyle name="Обычный 2 3 4 2 8 9" xfId="24069"/>
    <cellStyle name="Обычный 2 3 4 2 9" xfId="24070"/>
    <cellStyle name="Обычный 2 3 4 2 9 2" xfId="24071"/>
    <cellStyle name="Обычный 2 3 4 2 9 2 2" xfId="57092"/>
    <cellStyle name="Обычный 2 3 4 2 9 3" xfId="24072"/>
    <cellStyle name="Обычный 2 3 4 2 9 3 2" xfId="57093"/>
    <cellStyle name="Обычный 2 3 4 2 9 4" xfId="24073"/>
    <cellStyle name="Обычный 2 3 4 2 9 4 2" xfId="57094"/>
    <cellStyle name="Обычный 2 3 4 2 9 5" xfId="24074"/>
    <cellStyle name="Обычный 2 3 4 2 9 5 2" xfId="57095"/>
    <cellStyle name="Обычный 2 3 4 2 9 6" xfId="24075"/>
    <cellStyle name="Обычный 2 3 4 2 9 6 2" xfId="57096"/>
    <cellStyle name="Обычный 2 3 4 2 9 7" xfId="24076"/>
    <cellStyle name="Обычный 2 3 4 2 9 8" xfId="57097"/>
    <cellStyle name="Обычный 2 3 4 20" xfId="24077"/>
    <cellStyle name="Обычный 2 3 4 20 2" xfId="57098"/>
    <cellStyle name="Обычный 2 3 4 21" xfId="24078"/>
    <cellStyle name="Обычный 2 3 4 22" xfId="24079"/>
    <cellStyle name="Обычный 2 3 4 23" xfId="24080"/>
    <cellStyle name="Обычный 2 3 4 24" xfId="24081"/>
    <cellStyle name="Обычный 2 3 4 25" xfId="24082"/>
    <cellStyle name="Обычный 2 3 4 26" xfId="57099"/>
    <cellStyle name="Обычный 2 3 4 3" xfId="24083"/>
    <cellStyle name="Обычный 2 3 4 3 10" xfId="24084"/>
    <cellStyle name="Обычный 2 3 4 3 11" xfId="24085"/>
    <cellStyle name="Обычный 2 3 4 3 12" xfId="24086"/>
    <cellStyle name="Обычный 2 3 4 3 13" xfId="24087"/>
    <cellStyle name="Обычный 2 3 4 3 14" xfId="24088"/>
    <cellStyle name="Обычный 2 3 4 3 15" xfId="24089"/>
    <cellStyle name="Обычный 2 3 4 3 16" xfId="24090"/>
    <cellStyle name="Обычный 2 3 4 3 17" xfId="24091"/>
    <cellStyle name="Обычный 2 3 4 3 18" xfId="24092"/>
    <cellStyle name="Обычный 2 3 4 3 19" xfId="24093"/>
    <cellStyle name="Обычный 2 3 4 3 2" xfId="24094"/>
    <cellStyle name="Обычный 2 3 4 3 2 10" xfId="24095"/>
    <cellStyle name="Обычный 2 3 4 3 2 11" xfId="24096"/>
    <cellStyle name="Обычный 2 3 4 3 2 12" xfId="24097"/>
    <cellStyle name="Обычный 2 3 4 3 2 13" xfId="24098"/>
    <cellStyle name="Обычный 2 3 4 3 2 14" xfId="24099"/>
    <cellStyle name="Обычный 2 3 4 3 2 15" xfId="24100"/>
    <cellStyle name="Обычный 2 3 4 3 2 16" xfId="24101"/>
    <cellStyle name="Обычный 2 3 4 3 2 17" xfId="24102"/>
    <cellStyle name="Обычный 2 3 4 3 2 18" xfId="57100"/>
    <cellStyle name="Обычный 2 3 4 3 2 2" xfId="24103"/>
    <cellStyle name="Обычный 2 3 4 3 2 2 10" xfId="24104"/>
    <cellStyle name="Обычный 2 3 4 3 2 2 11" xfId="24105"/>
    <cellStyle name="Обычный 2 3 4 3 2 2 12" xfId="24106"/>
    <cellStyle name="Обычный 2 3 4 3 2 2 13" xfId="24107"/>
    <cellStyle name="Обычный 2 3 4 3 2 2 14" xfId="24108"/>
    <cellStyle name="Обычный 2 3 4 3 2 2 15" xfId="24109"/>
    <cellStyle name="Обычный 2 3 4 3 2 2 16" xfId="57101"/>
    <cellStyle name="Обычный 2 3 4 3 2 2 2" xfId="24110"/>
    <cellStyle name="Обычный 2 3 4 3 2 2 2 2" xfId="24111"/>
    <cellStyle name="Обычный 2 3 4 3 2 2 2 2 2" xfId="57102"/>
    <cellStyle name="Обычный 2 3 4 3 2 2 2 3" xfId="24112"/>
    <cellStyle name="Обычный 2 3 4 3 2 2 2 3 2" xfId="57103"/>
    <cellStyle name="Обычный 2 3 4 3 2 2 2 4" xfId="24113"/>
    <cellStyle name="Обычный 2 3 4 3 2 2 2 4 2" xfId="57104"/>
    <cellStyle name="Обычный 2 3 4 3 2 2 2 5" xfId="24114"/>
    <cellStyle name="Обычный 2 3 4 3 2 2 2 5 2" xfId="57105"/>
    <cellStyle name="Обычный 2 3 4 3 2 2 2 6" xfId="24115"/>
    <cellStyle name="Обычный 2 3 4 3 2 2 2 6 2" xfId="57106"/>
    <cellStyle name="Обычный 2 3 4 3 2 2 2 7" xfId="24116"/>
    <cellStyle name="Обычный 2 3 4 3 2 2 2 8" xfId="57107"/>
    <cellStyle name="Обычный 2 3 4 3 2 2 3" xfId="24117"/>
    <cellStyle name="Обычный 2 3 4 3 2 2 3 2" xfId="24118"/>
    <cellStyle name="Обычный 2 3 4 3 2 2 3 2 2" xfId="57108"/>
    <cellStyle name="Обычный 2 3 4 3 2 2 3 3" xfId="57109"/>
    <cellStyle name="Обычный 2 3 4 3 2 2 4" xfId="24119"/>
    <cellStyle name="Обычный 2 3 4 3 2 2 4 2" xfId="57110"/>
    <cellStyle name="Обычный 2 3 4 3 2 2 5" xfId="24120"/>
    <cellStyle name="Обычный 2 3 4 3 2 2 5 2" xfId="57111"/>
    <cellStyle name="Обычный 2 3 4 3 2 2 6" xfId="24121"/>
    <cellStyle name="Обычный 2 3 4 3 2 2 6 2" xfId="57112"/>
    <cellStyle name="Обычный 2 3 4 3 2 2 7" xfId="24122"/>
    <cellStyle name="Обычный 2 3 4 3 2 2 7 2" xfId="57113"/>
    <cellStyle name="Обычный 2 3 4 3 2 2 8" xfId="24123"/>
    <cellStyle name="Обычный 2 3 4 3 2 2 9" xfId="24124"/>
    <cellStyle name="Обычный 2 3 4 3 2 3" xfId="24125"/>
    <cellStyle name="Обычный 2 3 4 3 2 3 10" xfId="24126"/>
    <cellStyle name="Обычный 2 3 4 3 2 3 11" xfId="24127"/>
    <cellStyle name="Обычный 2 3 4 3 2 3 12" xfId="24128"/>
    <cellStyle name="Обычный 2 3 4 3 2 3 13" xfId="24129"/>
    <cellStyle name="Обычный 2 3 4 3 2 3 14" xfId="24130"/>
    <cellStyle name="Обычный 2 3 4 3 2 3 15" xfId="57114"/>
    <cellStyle name="Обычный 2 3 4 3 2 3 2" xfId="24131"/>
    <cellStyle name="Обычный 2 3 4 3 2 3 2 2" xfId="24132"/>
    <cellStyle name="Обычный 2 3 4 3 2 3 2 2 2" xfId="57115"/>
    <cellStyle name="Обычный 2 3 4 3 2 3 2 3" xfId="24133"/>
    <cellStyle name="Обычный 2 3 4 3 2 3 2 3 2" xfId="57116"/>
    <cellStyle name="Обычный 2 3 4 3 2 3 2 4" xfId="24134"/>
    <cellStyle name="Обычный 2 3 4 3 2 3 2 4 2" xfId="57117"/>
    <cellStyle name="Обычный 2 3 4 3 2 3 2 5" xfId="24135"/>
    <cellStyle name="Обычный 2 3 4 3 2 3 2 5 2" xfId="57118"/>
    <cellStyle name="Обычный 2 3 4 3 2 3 2 6" xfId="24136"/>
    <cellStyle name="Обычный 2 3 4 3 2 3 2 6 2" xfId="57119"/>
    <cellStyle name="Обычный 2 3 4 3 2 3 2 7" xfId="24137"/>
    <cellStyle name="Обычный 2 3 4 3 2 3 2 8" xfId="57120"/>
    <cellStyle name="Обычный 2 3 4 3 2 3 3" xfId="24138"/>
    <cellStyle name="Обычный 2 3 4 3 2 3 3 2" xfId="24139"/>
    <cellStyle name="Обычный 2 3 4 3 2 3 3 2 2" xfId="57121"/>
    <cellStyle name="Обычный 2 3 4 3 2 3 3 3" xfId="57122"/>
    <cellStyle name="Обычный 2 3 4 3 2 3 4" xfId="24140"/>
    <cellStyle name="Обычный 2 3 4 3 2 3 4 2" xfId="57123"/>
    <cellStyle name="Обычный 2 3 4 3 2 3 5" xfId="24141"/>
    <cellStyle name="Обычный 2 3 4 3 2 3 5 2" xfId="57124"/>
    <cellStyle name="Обычный 2 3 4 3 2 3 6" xfId="24142"/>
    <cellStyle name="Обычный 2 3 4 3 2 3 6 2" xfId="57125"/>
    <cellStyle name="Обычный 2 3 4 3 2 3 7" xfId="24143"/>
    <cellStyle name="Обычный 2 3 4 3 2 3 7 2" xfId="57126"/>
    <cellStyle name="Обычный 2 3 4 3 2 3 8" xfId="24144"/>
    <cellStyle name="Обычный 2 3 4 3 2 3 9" xfId="24145"/>
    <cellStyle name="Обычный 2 3 4 3 2 4" xfId="24146"/>
    <cellStyle name="Обычный 2 3 4 3 2 4 2" xfId="24147"/>
    <cellStyle name="Обычный 2 3 4 3 2 4 2 2" xfId="57127"/>
    <cellStyle name="Обычный 2 3 4 3 2 4 3" xfId="24148"/>
    <cellStyle name="Обычный 2 3 4 3 2 4 3 2" xfId="57128"/>
    <cellStyle name="Обычный 2 3 4 3 2 4 4" xfId="24149"/>
    <cellStyle name="Обычный 2 3 4 3 2 4 4 2" xfId="57129"/>
    <cellStyle name="Обычный 2 3 4 3 2 4 5" xfId="24150"/>
    <cellStyle name="Обычный 2 3 4 3 2 4 5 2" xfId="57130"/>
    <cellStyle name="Обычный 2 3 4 3 2 4 6" xfId="24151"/>
    <cellStyle name="Обычный 2 3 4 3 2 4 6 2" xfId="57131"/>
    <cellStyle name="Обычный 2 3 4 3 2 4 7" xfId="24152"/>
    <cellStyle name="Обычный 2 3 4 3 2 4 8" xfId="57132"/>
    <cellStyle name="Обычный 2 3 4 3 2 5" xfId="24153"/>
    <cellStyle name="Обычный 2 3 4 3 2 5 2" xfId="24154"/>
    <cellStyle name="Обычный 2 3 4 3 2 5 2 2" xfId="57133"/>
    <cellStyle name="Обычный 2 3 4 3 2 5 3" xfId="57134"/>
    <cellStyle name="Обычный 2 3 4 3 2 6" xfId="24155"/>
    <cellStyle name="Обычный 2 3 4 3 2 6 2" xfId="57135"/>
    <cellStyle name="Обычный 2 3 4 3 2 7" xfId="24156"/>
    <cellStyle name="Обычный 2 3 4 3 2 7 2" xfId="57136"/>
    <cellStyle name="Обычный 2 3 4 3 2 8" xfId="24157"/>
    <cellStyle name="Обычный 2 3 4 3 2 8 2" xfId="57137"/>
    <cellStyle name="Обычный 2 3 4 3 2 9" xfId="24158"/>
    <cellStyle name="Обычный 2 3 4 3 2 9 2" xfId="57138"/>
    <cellStyle name="Обычный 2 3 4 3 20" xfId="24159"/>
    <cellStyle name="Обычный 2 3 4 3 21" xfId="57139"/>
    <cellStyle name="Обычный 2 3 4 3 3" xfId="24160"/>
    <cellStyle name="Обычный 2 3 4 3 3 10" xfId="24161"/>
    <cellStyle name="Обычный 2 3 4 3 3 11" xfId="24162"/>
    <cellStyle name="Обычный 2 3 4 3 3 12" xfId="24163"/>
    <cellStyle name="Обычный 2 3 4 3 3 13" xfId="24164"/>
    <cellStyle name="Обычный 2 3 4 3 3 14" xfId="24165"/>
    <cellStyle name="Обычный 2 3 4 3 3 15" xfId="24166"/>
    <cellStyle name="Обычный 2 3 4 3 3 16" xfId="24167"/>
    <cellStyle name="Обычный 2 3 4 3 3 17" xfId="24168"/>
    <cellStyle name="Обычный 2 3 4 3 3 18" xfId="57140"/>
    <cellStyle name="Обычный 2 3 4 3 3 2" xfId="24169"/>
    <cellStyle name="Обычный 2 3 4 3 3 2 10" xfId="24170"/>
    <cellStyle name="Обычный 2 3 4 3 3 2 11" xfId="24171"/>
    <cellStyle name="Обычный 2 3 4 3 3 2 12" xfId="24172"/>
    <cellStyle name="Обычный 2 3 4 3 3 2 13" xfId="24173"/>
    <cellStyle name="Обычный 2 3 4 3 3 2 14" xfId="24174"/>
    <cellStyle name="Обычный 2 3 4 3 3 2 15" xfId="24175"/>
    <cellStyle name="Обычный 2 3 4 3 3 2 16" xfId="57141"/>
    <cellStyle name="Обычный 2 3 4 3 3 2 2" xfId="24176"/>
    <cellStyle name="Обычный 2 3 4 3 3 2 2 2" xfId="24177"/>
    <cellStyle name="Обычный 2 3 4 3 3 2 2 2 2" xfId="57142"/>
    <cellStyle name="Обычный 2 3 4 3 3 2 2 3" xfId="24178"/>
    <cellStyle name="Обычный 2 3 4 3 3 2 2 3 2" xfId="57143"/>
    <cellStyle name="Обычный 2 3 4 3 3 2 2 4" xfId="24179"/>
    <cellStyle name="Обычный 2 3 4 3 3 2 2 4 2" xfId="57144"/>
    <cellStyle name="Обычный 2 3 4 3 3 2 2 5" xfId="24180"/>
    <cellStyle name="Обычный 2 3 4 3 3 2 2 5 2" xfId="57145"/>
    <cellStyle name="Обычный 2 3 4 3 3 2 2 6" xfId="24181"/>
    <cellStyle name="Обычный 2 3 4 3 3 2 2 6 2" xfId="57146"/>
    <cellStyle name="Обычный 2 3 4 3 3 2 2 7" xfId="24182"/>
    <cellStyle name="Обычный 2 3 4 3 3 2 2 8" xfId="57147"/>
    <cellStyle name="Обычный 2 3 4 3 3 2 3" xfId="24183"/>
    <cellStyle name="Обычный 2 3 4 3 3 2 3 2" xfId="24184"/>
    <cellStyle name="Обычный 2 3 4 3 3 2 3 2 2" xfId="57148"/>
    <cellStyle name="Обычный 2 3 4 3 3 2 3 3" xfId="57149"/>
    <cellStyle name="Обычный 2 3 4 3 3 2 4" xfId="24185"/>
    <cellStyle name="Обычный 2 3 4 3 3 2 4 2" xfId="57150"/>
    <cellStyle name="Обычный 2 3 4 3 3 2 5" xfId="24186"/>
    <cellStyle name="Обычный 2 3 4 3 3 2 5 2" xfId="57151"/>
    <cellStyle name="Обычный 2 3 4 3 3 2 6" xfId="24187"/>
    <cellStyle name="Обычный 2 3 4 3 3 2 6 2" xfId="57152"/>
    <cellStyle name="Обычный 2 3 4 3 3 2 7" xfId="24188"/>
    <cellStyle name="Обычный 2 3 4 3 3 2 7 2" xfId="57153"/>
    <cellStyle name="Обычный 2 3 4 3 3 2 8" xfId="24189"/>
    <cellStyle name="Обычный 2 3 4 3 3 2 9" xfId="24190"/>
    <cellStyle name="Обычный 2 3 4 3 3 3" xfId="24191"/>
    <cellStyle name="Обычный 2 3 4 3 3 3 10" xfId="24192"/>
    <cellStyle name="Обычный 2 3 4 3 3 3 11" xfId="24193"/>
    <cellStyle name="Обычный 2 3 4 3 3 3 12" xfId="24194"/>
    <cellStyle name="Обычный 2 3 4 3 3 3 13" xfId="24195"/>
    <cellStyle name="Обычный 2 3 4 3 3 3 14" xfId="24196"/>
    <cellStyle name="Обычный 2 3 4 3 3 3 15" xfId="57154"/>
    <cellStyle name="Обычный 2 3 4 3 3 3 2" xfId="24197"/>
    <cellStyle name="Обычный 2 3 4 3 3 3 2 2" xfId="24198"/>
    <cellStyle name="Обычный 2 3 4 3 3 3 2 2 2" xfId="57155"/>
    <cellStyle name="Обычный 2 3 4 3 3 3 2 3" xfId="24199"/>
    <cellStyle name="Обычный 2 3 4 3 3 3 2 3 2" xfId="57156"/>
    <cellStyle name="Обычный 2 3 4 3 3 3 2 4" xfId="24200"/>
    <cellStyle name="Обычный 2 3 4 3 3 3 2 4 2" xfId="57157"/>
    <cellStyle name="Обычный 2 3 4 3 3 3 2 5" xfId="24201"/>
    <cellStyle name="Обычный 2 3 4 3 3 3 2 5 2" xfId="57158"/>
    <cellStyle name="Обычный 2 3 4 3 3 3 2 6" xfId="24202"/>
    <cellStyle name="Обычный 2 3 4 3 3 3 2 6 2" xfId="57159"/>
    <cellStyle name="Обычный 2 3 4 3 3 3 2 7" xfId="24203"/>
    <cellStyle name="Обычный 2 3 4 3 3 3 2 8" xfId="57160"/>
    <cellStyle name="Обычный 2 3 4 3 3 3 3" xfId="24204"/>
    <cellStyle name="Обычный 2 3 4 3 3 3 3 2" xfId="24205"/>
    <cellStyle name="Обычный 2 3 4 3 3 3 3 2 2" xfId="57161"/>
    <cellStyle name="Обычный 2 3 4 3 3 3 3 3" xfId="57162"/>
    <cellStyle name="Обычный 2 3 4 3 3 3 4" xfId="24206"/>
    <cellStyle name="Обычный 2 3 4 3 3 3 4 2" xfId="57163"/>
    <cellStyle name="Обычный 2 3 4 3 3 3 5" xfId="24207"/>
    <cellStyle name="Обычный 2 3 4 3 3 3 5 2" xfId="57164"/>
    <cellStyle name="Обычный 2 3 4 3 3 3 6" xfId="24208"/>
    <cellStyle name="Обычный 2 3 4 3 3 3 6 2" xfId="57165"/>
    <cellStyle name="Обычный 2 3 4 3 3 3 7" xfId="24209"/>
    <cellStyle name="Обычный 2 3 4 3 3 3 7 2" xfId="57166"/>
    <cellStyle name="Обычный 2 3 4 3 3 3 8" xfId="24210"/>
    <cellStyle name="Обычный 2 3 4 3 3 3 9" xfId="24211"/>
    <cellStyle name="Обычный 2 3 4 3 3 4" xfId="24212"/>
    <cellStyle name="Обычный 2 3 4 3 3 4 2" xfId="24213"/>
    <cellStyle name="Обычный 2 3 4 3 3 4 2 2" xfId="57167"/>
    <cellStyle name="Обычный 2 3 4 3 3 4 3" xfId="24214"/>
    <cellStyle name="Обычный 2 3 4 3 3 4 3 2" xfId="57168"/>
    <cellStyle name="Обычный 2 3 4 3 3 4 4" xfId="24215"/>
    <cellStyle name="Обычный 2 3 4 3 3 4 4 2" xfId="57169"/>
    <cellStyle name="Обычный 2 3 4 3 3 4 5" xfId="24216"/>
    <cellStyle name="Обычный 2 3 4 3 3 4 5 2" xfId="57170"/>
    <cellStyle name="Обычный 2 3 4 3 3 4 6" xfId="24217"/>
    <cellStyle name="Обычный 2 3 4 3 3 4 6 2" xfId="57171"/>
    <cellStyle name="Обычный 2 3 4 3 3 4 7" xfId="24218"/>
    <cellStyle name="Обычный 2 3 4 3 3 4 8" xfId="57172"/>
    <cellStyle name="Обычный 2 3 4 3 3 5" xfId="24219"/>
    <cellStyle name="Обычный 2 3 4 3 3 5 2" xfId="24220"/>
    <cellStyle name="Обычный 2 3 4 3 3 5 2 2" xfId="57173"/>
    <cellStyle name="Обычный 2 3 4 3 3 5 3" xfId="57174"/>
    <cellStyle name="Обычный 2 3 4 3 3 6" xfId="24221"/>
    <cellStyle name="Обычный 2 3 4 3 3 6 2" xfId="57175"/>
    <cellStyle name="Обычный 2 3 4 3 3 7" xfId="24222"/>
    <cellStyle name="Обычный 2 3 4 3 3 7 2" xfId="57176"/>
    <cellStyle name="Обычный 2 3 4 3 3 8" xfId="24223"/>
    <cellStyle name="Обычный 2 3 4 3 3 8 2" xfId="57177"/>
    <cellStyle name="Обычный 2 3 4 3 3 9" xfId="24224"/>
    <cellStyle name="Обычный 2 3 4 3 3 9 2" xfId="57178"/>
    <cellStyle name="Обычный 2 3 4 3 4" xfId="24225"/>
    <cellStyle name="Обычный 2 3 4 3 4 2" xfId="24226"/>
    <cellStyle name="Обычный 2 3 4 3 4 3" xfId="24227"/>
    <cellStyle name="Обычный 2 3 4 3 5" xfId="24228"/>
    <cellStyle name="Обычный 2 3 4 3 5 10" xfId="24229"/>
    <cellStyle name="Обычный 2 3 4 3 5 11" xfId="24230"/>
    <cellStyle name="Обычный 2 3 4 3 5 12" xfId="24231"/>
    <cellStyle name="Обычный 2 3 4 3 5 13" xfId="24232"/>
    <cellStyle name="Обычный 2 3 4 3 5 14" xfId="24233"/>
    <cellStyle name="Обычный 2 3 4 3 5 15" xfId="57179"/>
    <cellStyle name="Обычный 2 3 4 3 5 2" xfId="24234"/>
    <cellStyle name="Обычный 2 3 4 3 5 2 2" xfId="24235"/>
    <cellStyle name="Обычный 2 3 4 3 5 2 2 2" xfId="57180"/>
    <cellStyle name="Обычный 2 3 4 3 5 2 3" xfId="24236"/>
    <cellStyle name="Обычный 2 3 4 3 5 2 3 2" xfId="57181"/>
    <cellStyle name="Обычный 2 3 4 3 5 2 4" xfId="24237"/>
    <cellStyle name="Обычный 2 3 4 3 5 2 4 2" xfId="57182"/>
    <cellStyle name="Обычный 2 3 4 3 5 2 5" xfId="24238"/>
    <cellStyle name="Обычный 2 3 4 3 5 2 5 2" xfId="57183"/>
    <cellStyle name="Обычный 2 3 4 3 5 2 6" xfId="24239"/>
    <cellStyle name="Обычный 2 3 4 3 5 2 6 2" xfId="57184"/>
    <cellStyle name="Обычный 2 3 4 3 5 2 7" xfId="24240"/>
    <cellStyle name="Обычный 2 3 4 3 5 2 8" xfId="57185"/>
    <cellStyle name="Обычный 2 3 4 3 5 3" xfId="24241"/>
    <cellStyle name="Обычный 2 3 4 3 5 3 2" xfId="24242"/>
    <cellStyle name="Обычный 2 3 4 3 5 3 2 2" xfId="57186"/>
    <cellStyle name="Обычный 2 3 4 3 5 3 3" xfId="57187"/>
    <cellStyle name="Обычный 2 3 4 3 5 4" xfId="24243"/>
    <cellStyle name="Обычный 2 3 4 3 5 4 2" xfId="57188"/>
    <cellStyle name="Обычный 2 3 4 3 5 5" xfId="24244"/>
    <cellStyle name="Обычный 2 3 4 3 5 5 2" xfId="57189"/>
    <cellStyle name="Обычный 2 3 4 3 5 6" xfId="24245"/>
    <cellStyle name="Обычный 2 3 4 3 5 6 2" xfId="57190"/>
    <cellStyle name="Обычный 2 3 4 3 5 7" xfId="24246"/>
    <cellStyle name="Обычный 2 3 4 3 5 7 2" xfId="57191"/>
    <cellStyle name="Обычный 2 3 4 3 5 8" xfId="24247"/>
    <cellStyle name="Обычный 2 3 4 3 5 9" xfId="24248"/>
    <cellStyle name="Обычный 2 3 4 3 6" xfId="24249"/>
    <cellStyle name="Обычный 2 3 4 3 6 10" xfId="24250"/>
    <cellStyle name="Обычный 2 3 4 3 6 11" xfId="24251"/>
    <cellStyle name="Обычный 2 3 4 3 6 12" xfId="24252"/>
    <cellStyle name="Обычный 2 3 4 3 6 13" xfId="24253"/>
    <cellStyle name="Обычный 2 3 4 3 6 14" xfId="24254"/>
    <cellStyle name="Обычный 2 3 4 3 6 15" xfId="57192"/>
    <cellStyle name="Обычный 2 3 4 3 6 2" xfId="24255"/>
    <cellStyle name="Обычный 2 3 4 3 6 2 2" xfId="24256"/>
    <cellStyle name="Обычный 2 3 4 3 6 2 2 2" xfId="57193"/>
    <cellStyle name="Обычный 2 3 4 3 6 2 3" xfId="24257"/>
    <cellStyle name="Обычный 2 3 4 3 6 2 3 2" xfId="57194"/>
    <cellStyle name="Обычный 2 3 4 3 6 2 4" xfId="24258"/>
    <cellStyle name="Обычный 2 3 4 3 6 2 4 2" xfId="57195"/>
    <cellStyle name="Обычный 2 3 4 3 6 2 5" xfId="24259"/>
    <cellStyle name="Обычный 2 3 4 3 6 2 5 2" xfId="57196"/>
    <cellStyle name="Обычный 2 3 4 3 6 2 6" xfId="24260"/>
    <cellStyle name="Обычный 2 3 4 3 6 2 6 2" xfId="57197"/>
    <cellStyle name="Обычный 2 3 4 3 6 2 7" xfId="24261"/>
    <cellStyle name="Обычный 2 3 4 3 6 2 8" xfId="57198"/>
    <cellStyle name="Обычный 2 3 4 3 6 3" xfId="24262"/>
    <cellStyle name="Обычный 2 3 4 3 6 3 2" xfId="24263"/>
    <cellStyle name="Обычный 2 3 4 3 6 3 2 2" xfId="57199"/>
    <cellStyle name="Обычный 2 3 4 3 6 3 3" xfId="57200"/>
    <cellStyle name="Обычный 2 3 4 3 6 4" xfId="24264"/>
    <cellStyle name="Обычный 2 3 4 3 6 4 2" xfId="57201"/>
    <cellStyle name="Обычный 2 3 4 3 6 5" xfId="24265"/>
    <cellStyle name="Обычный 2 3 4 3 6 5 2" xfId="57202"/>
    <cellStyle name="Обычный 2 3 4 3 6 6" xfId="24266"/>
    <cellStyle name="Обычный 2 3 4 3 6 6 2" xfId="57203"/>
    <cellStyle name="Обычный 2 3 4 3 6 7" xfId="24267"/>
    <cellStyle name="Обычный 2 3 4 3 6 7 2" xfId="57204"/>
    <cellStyle name="Обычный 2 3 4 3 6 8" xfId="24268"/>
    <cellStyle name="Обычный 2 3 4 3 6 9" xfId="24269"/>
    <cellStyle name="Обычный 2 3 4 3 7" xfId="24270"/>
    <cellStyle name="Обычный 2 3 4 3 7 2" xfId="24271"/>
    <cellStyle name="Обычный 2 3 4 3 7 2 2" xfId="57205"/>
    <cellStyle name="Обычный 2 3 4 3 7 3" xfId="24272"/>
    <cellStyle name="Обычный 2 3 4 3 7 3 2" xfId="57206"/>
    <cellStyle name="Обычный 2 3 4 3 7 4" xfId="24273"/>
    <cellStyle name="Обычный 2 3 4 3 7 4 2" xfId="57207"/>
    <cellStyle name="Обычный 2 3 4 3 7 5" xfId="24274"/>
    <cellStyle name="Обычный 2 3 4 3 7 5 2" xfId="57208"/>
    <cellStyle name="Обычный 2 3 4 3 7 6" xfId="24275"/>
    <cellStyle name="Обычный 2 3 4 3 7 6 2" xfId="57209"/>
    <cellStyle name="Обычный 2 3 4 3 7 7" xfId="24276"/>
    <cellStyle name="Обычный 2 3 4 3 7 8" xfId="57210"/>
    <cellStyle name="Обычный 2 3 4 3 8" xfId="24277"/>
    <cellStyle name="Обычный 2 3 4 3 8 2" xfId="24278"/>
    <cellStyle name="Обычный 2 3 4 3 8 2 2" xfId="57211"/>
    <cellStyle name="Обычный 2 3 4 3 8 3" xfId="57212"/>
    <cellStyle name="Обычный 2 3 4 3 9" xfId="24279"/>
    <cellStyle name="Обычный 2 3 4 3 9 2" xfId="57213"/>
    <cellStyle name="Обычный 2 3 4 4" xfId="24280"/>
    <cellStyle name="Обычный 2 3 4 4 10" xfId="24281"/>
    <cellStyle name="Обычный 2 3 4 4 10 2" xfId="57214"/>
    <cellStyle name="Обычный 2 3 4 4 11" xfId="24282"/>
    <cellStyle name="Обычный 2 3 4 4 11 2" xfId="57215"/>
    <cellStyle name="Обычный 2 3 4 4 12" xfId="24283"/>
    <cellStyle name="Обычный 2 3 4 4 13" xfId="24284"/>
    <cellStyle name="Обычный 2 3 4 4 14" xfId="24285"/>
    <cellStyle name="Обычный 2 3 4 4 15" xfId="24286"/>
    <cellStyle name="Обычный 2 3 4 4 16" xfId="24287"/>
    <cellStyle name="Обычный 2 3 4 4 17" xfId="24288"/>
    <cellStyle name="Обычный 2 3 4 4 18" xfId="24289"/>
    <cellStyle name="Обычный 2 3 4 4 19" xfId="24290"/>
    <cellStyle name="Обычный 2 3 4 4 2" xfId="24291"/>
    <cellStyle name="Обычный 2 3 4 4 2 10" xfId="24292"/>
    <cellStyle name="Обычный 2 3 4 4 2 11" xfId="24293"/>
    <cellStyle name="Обычный 2 3 4 4 2 12" xfId="24294"/>
    <cellStyle name="Обычный 2 3 4 4 2 13" xfId="24295"/>
    <cellStyle name="Обычный 2 3 4 4 2 14" xfId="24296"/>
    <cellStyle name="Обычный 2 3 4 4 2 15" xfId="24297"/>
    <cellStyle name="Обычный 2 3 4 4 2 16" xfId="24298"/>
    <cellStyle name="Обычный 2 3 4 4 2 17" xfId="24299"/>
    <cellStyle name="Обычный 2 3 4 4 2 18" xfId="57216"/>
    <cellStyle name="Обычный 2 3 4 4 2 2" xfId="24300"/>
    <cellStyle name="Обычный 2 3 4 4 2 2 10" xfId="24301"/>
    <cellStyle name="Обычный 2 3 4 4 2 2 11" xfId="24302"/>
    <cellStyle name="Обычный 2 3 4 4 2 2 12" xfId="24303"/>
    <cellStyle name="Обычный 2 3 4 4 2 2 13" xfId="24304"/>
    <cellStyle name="Обычный 2 3 4 4 2 2 14" xfId="24305"/>
    <cellStyle name="Обычный 2 3 4 4 2 2 15" xfId="24306"/>
    <cellStyle name="Обычный 2 3 4 4 2 2 16" xfId="57217"/>
    <cellStyle name="Обычный 2 3 4 4 2 2 2" xfId="24307"/>
    <cellStyle name="Обычный 2 3 4 4 2 2 2 2" xfId="24308"/>
    <cellStyle name="Обычный 2 3 4 4 2 2 2 2 2" xfId="57218"/>
    <cellStyle name="Обычный 2 3 4 4 2 2 2 3" xfId="24309"/>
    <cellStyle name="Обычный 2 3 4 4 2 2 2 3 2" xfId="57219"/>
    <cellStyle name="Обычный 2 3 4 4 2 2 2 4" xfId="24310"/>
    <cellStyle name="Обычный 2 3 4 4 2 2 2 4 2" xfId="57220"/>
    <cellStyle name="Обычный 2 3 4 4 2 2 2 5" xfId="24311"/>
    <cellStyle name="Обычный 2 3 4 4 2 2 2 5 2" xfId="57221"/>
    <cellStyle name="Обычный 2 3 4 4 2 2 2 6" xfId="24312"/>
    <cellStyle name="Обычный 2 3 4 4 2 2 2 6 2" xfId="57222"/>
    <cellStyle name="Обычный 2 3 4 4 2 2 2 7" xfId="24313"/>
    <cellStyle name="Обычный 2 3 4 4 2 2 2 8" xfId="57223"/>
    <cellStyle name="Обычный 2 3 4 4 2 2 3" xfId="24314"/>
    <cellStyle name="Обычный 2 3 4 4 2 2 3 2" xfId="24315"/>
    <cellStyle name="Обычный 2 3 4 4 2 2 3 2 2" xfId="57224"/>
    <cellStyle name="Обычный 2 3 4 4 2 2 3 3" xfId="57225"/>
    <cellStyle name="Обычный 2 3 4 4 2 2 4" xfId="24316"/>
    <cellStyle name="Обычный 2 3 4 4 2 2 4 2" xfId="57226"/>
    <cellStyle name="Обычный 2 3 4 4 2 2 5" xfId="24317"/>
    <cellStyle name="Обычный 2 3 4 4 2 2 5 2" xfId="57227"/>
    <cellStyle name="Обычный 2 3 4 4 2 2 6" xfId="24318"/>
    <cellStyle name="Обычный 2 3 4 4 2 2 6 2" xfId="57228"/>
    <cellStyle name="Обычный 2 3 4 4 2 2 7" xfId="24319"/>
    <cellStyle name="Обычный 2 3 4 4 2 2 7 2" xfId="57229"/>
    <cellStyle name="Обычный 2 3 4 4 2 2 8" xfId="24320"/>
    <cellStyle name="Обычный 2 3 4 4 2 2 9" xfId="24321"/>
    <cellStyle name="Обычный 2 3 4 4 2 3" xfId="24322"/>
    <cellStyle name="Обычный 2 3 4 4 2 3 10" xfId="24323"/>
    <cellStyle name="Обычный 2 3 4 4 2 3 11" xfId="24324"/>
    <cellStyle name="Обычный 2 3 4 4 2 3 12" xfId="24325"/>
    <cellStyle name="Обычный 2 3 4 4 2 3 13" xfId="24326"/>
    <cellStyle name="Обычный 2 3 4 4 2 3 14" xfId="24327"/>
    <cellStyle name="Обычный 2 3 4 4 2 3 15" xfId="57230"/>
    <cellStyle name="Обычный 2 3 4 4 2 3 2" xfId="24328"/>
    <cellStyle name="Обычный 2 3 4 4 2 3 2 2" xfId="24329"/>
    <cellStyle name="Обычный 2 3 4 4 2 3 2 2 2" xfId="57231"/>
    <cellStyle name="Обычный 2 3 4 4 2 3 2 3" xfId="24330"/>
    <cellStyle name="Обычный 2 3 4 4 2 3 2 3 2" xfId="57232"/>
    <cellStyle name="Обычный 2 3 4 4 2 3 2 4" xfId="24331"/>
    <cellStyle name="Обычный 2 3 4 4 2 3 2 4 2" xfId="57233"/>
    <cellStyle name="Обычный 2 3 4 4 2 3 2 5" xfId="24332"/>
    <cellStyle name="Обычный 2 3 4 4 2 3 2 5 2" xfId="57234"/>
    <cellStyle name="Обычный 2 3 4 4 2 3 2 6" xfId="24333"/>
    <cellStyle name="Обычный 2 3 4 4 2 3 2 6 2" xfId="57235"/>
    <cellStyle name="Обычный 2 3 4 4 2 3 2 7" xfId="24334"/>
    <cellStyle name="Обычный 2 3 4 4 2 3 2 8" xfId="57236"/>
    <cellStyle name="Обычный 2 3 4 4 2 3 3" xfId="24335"/>
    <cellStyle name="Обычный 2 3 4 4 2 3 3 2" xfId="24336"/>
    <cellStyle name="Обычный 2 3 4 4 2 3 3 2 2" xfId="57237"/>
    <cellStyle name="Обычный 2 3 4 4 2 3 3 3" xfId="57238"/>
    <cellStyle name="Обычный 2 3 4 4 2 3 4" xfId="24337"/>
    <cellStyle name="Обычный 2 3 4 4 2 3 4 2" xfId="57239"/>
    <cellStyle name="Обычный 2 3 4 4 2 3 5" xfId="24338"/>
    <cellStyle name="Обычный 2 3 4 4 2 3 5 2" xfId="57240"/>
    <cellStyle name="Обычный 2 3 4 4 2 3 6" xfId="24339"/>
    <cellStyle name="Обычный 2 3 4 4 2 3 6 2" xfId="57241"/>
    <cellStyle name="Обычный 2 3 4 4 2 3 7" xfId="24340"/>
    <cellStyle name="Обычный 2 3 4 4 2 3 7 2" xfId="57242"/>
    <cellStyle name="Обычный 2 3 4 4 2 3 8" xfId="24341"/>
    <cellStyle name="Обычный 2 3 4 4 2 3 9" xfId="24342"/>
    <cellStyle name="Обычный 2 3 4 4 2 4" xfId="24343"/>
    <cellStyle name="Обычный 2 3 4 4 2 4 2" xfId="24344"/>
    <cellStyle name="Обычный 2 3 4 4 2 4 2 2" xfId="57243"/>
    <cellStyle name="Обычный 2 3 4 4 2 4 3" xfId="24345"/>
    <cellStyle name="Обычный 2 3 4 4 2 4 3 2" xfId="57244"/>
    <cellStyle name="Обычный 2 3 4 4 2 4 4" xfId="24346"/>
    <cellStyle name="Обычный 2 3 4 4 2 4 4 2" xfId="57245"/>
    <cellStyle name="Обычный 2 3 4 4 2 4 5" xfId="24347"/>
    <cellStyle name="Обычный 2 3 4 4 2 4 5 2" xfId="57246"/>
    <cellStyle name="Обычный 2 3 4 4 2 4 6" xfId="24348"/>
    <cellStyle name="Обычный 2 3 4 4 2 4 6 2" xfId="57247"/>
    <cellStyle name="Обычный 2 3 4 4 2 4 7" xfId="24349"/>
    <cellStyle name="Обычный 2 3 4 4 2 4 8" xfId="57248"/>
    <cellStyle name="Обычный 2 3 4 4 2 5" xfId="24350"/>
    <cellStyle name="Обычный 2 3 4 4 2 5 2" xfId="24351"/>
    <cellStyle name="Обычный 2 3 4 4 2 5 2 2" xfId="57249"/>
    <cellStyle name="Обычный 2 3 4 4 2 5 3" xfId="57250"/>
    <cellStyle name="Обычный 2 3 4 4 2 6" xfId="24352"/>
    <cellStyle name="Обычный 2 3 4 4 2 6 2" xfId="57251"/>
    <cellStyle name="Обычный 2 3 4 4 2 7" xfId="24353"/>
    <cellStyle name="Обычный 2 3 4 4 2 7 2" xfId="57252"/>
    <cellStyle name="Обычный 2 3 4 4 2 8" xfId="24354"/>
    <cellStyle name="Обычный 2 3 4 4 2 8 2" xfId="57253"/>
    <cellStyle name="Обычный 2 3 4 4 2 9" xfId="24355"/>
    <cellStyle name="Обычный 2 3 4 4 2 9 2" xfId="57254"/>
    <cellStyle name="Обычный 2 3 4 4 20" xfId="57255"/>
    <cellStyle name="Обычный 2 3 4 4 3" xfId="24356"/>
    <cellStyle name="Обычный 2 3 4 4 3 10" xfId="24357"/>
    <cellStyle name="Обычный 2 3 4 4 3 11" xfId="24358"/>
    <cellStyle name="Обычный 2 3 4 4 3 12" xfId="24359"/>
    <cellStyle name="Обычный 2 3 4 4 3 13" xfId="24360"/>
    <cellStyle name="Обычный 2 3 4 4 3 14" xfId="24361"/>
    <cellStyle name="Обычный 2 3 4 4 3 15" xfId="24362"/>
    <cellStyle name="Обычный 2 3 4 4 3 16" xfId="24363"/>
    <cellStyle name="Обычный 2 3 4 4 3 17" xfId="24364"/>
    <cellStyle name="Обычный 2 3 4 4 3 18" xfId="57256"/>
    <cellStyle name="Обычный 2 3 4 4 3 2" xfId="24365"/>
    <cellStyle name="Обычный 2 3 4 4 3 2 10" xfId="24366"/>
    <cellStyle name="Обычный 2 3 4 4 3 2 11" xfId="24367"/>
    <cellStyle name="Обычный 2 3 4 4 3 2 12" xfId="24368"/>
    <cellStyle name="Обычный 2 3 4 4 3 2 13" xfId="24369"/>
    <cellStyle name="Обычный 2 3 4 4 3 2 14" xfId="24370"/>
    <cellStyle name="Обычный 2 3 4 4 3 2 15" xfId="24371"/>
    <cellStyle name="Обычный 2 3 4 4 3 2 16" xfId="57257"/>
    <cellStyle name="Обычный 2 3 4 4 3 2 2" xfId="24372"/>
    <cellStyle name="Обычный 2 3 4 4 3 2 2 2" xfId="24373"/>
    <cellStyle name="Обычный 2 3 4 4 3 2 2 2 2" xfId="57258"/>
    <cellStyle name="Обычный 2 3 4 4 3 2 2 3" xfId="24374"/>
    <cellStyle name="Обычный 2 3 4 4 3 2 2 3 2" xfId="57259"/>
    <cellStyle name="Обычный 2 3 4 4 3 2 2 4" xfId="24375"/>
    <cellStyle name="Обычный 2 3 4 4 3 2 2 4 2" xfId="57260"/>
    <cellStyle name="Обычный 2 3 4 4 3 2 2 5" xfId="24376"/>
    <cellStyle name="Обычный 2 3 4 4 3 2 2 5 2" xfId="57261"/>
    <cellStyle name="Обычный 2 3 4 4 3 2 2 6" xfId="24377"/>
    <cellStyle name="Обычный 2 3 4 4 3 2 2 6 2" xfId="57262"/>
    <cellStyle name="Обычный 2 3 4 4 3 2 2 7" xfId="24378"/>
    <cellStyle name="Обычный 2 3 4 4 3 2 2 8" xfId="57263"/>
    <cellStyle name="Обычный 2 3 4 4 3 2 3" xfId="24379"/>
    <cellStyle name="Обычный 2 3 4 4 3 2 3 2" xfId="24380"/>
    <cellStyle name="Обычный 2 3 4 4 3 2 3 2 2" xfId="57264"/>
    <cellStyle name="Обычный 2 3 4 4 3 2 3 3" xfId="57265"/>
    <cellStyle name="Обычный 2 3 4 4 3 2 4" xfId="24381"/>
    <cellStyle name="Обычный 2 3 4 4 3 2 4 2" xfId="57266"/>
    <cellStyle name="Обычный 2 3 4 4 3 2 5" xfId="24382"/>
    <cellStyle name="Обычный 2 3 4 4 3 2 5 2" xfId="57267"/>
    <cellStyle name="Обычный 2 3 4 4 3 2 6" xfId="24383"/>
    <cellStyle name="Обычный 2 3 4 4 3 2 6 2" xfId="57268"/>
    <cellStyle name="Обычный 2 3 4 4 3 2 7" xfId="24384"/>
    <cellStyle name="Обычный 2 3 4 4 3 2 7 2" xfId="57269"/>
    <cellStyle name="Обычный 2 3 4 4 3 2 8" xfId="24385"/>
    <cellStyle name="Обычный 2 3 4 4 3 2 9" xfId="24386"/>
    <cellStyle name="Обычный 2 3 4 4 3 3" xfId="24387"/>
    <cellStyle name="Обычный 2 3 4 4 3 3 10" xfId="24388"/>
    <cellStyle name="Обычный 2 3 4 4 3 3 11" xfId="24389"/>
    <cellStyle name="Обычный 2 3 4 4 3 3 12" xfId="24390"/>
    <cellStyle name="Обычный 2 3 4 4 3 3 13" xfId="24391"/>
    <cellStyle name="Обычный 2 3 4 4 3 3 14" xfId="24392"/>
    <cellStyle name="Обычный 2 3 4 4 3 3 15" xfId="57270"/>
    <cellStyle name="Обычный 2 3 4 4 3 3 2" xfId="24393"/>
    <cellStyle name="Обычный 2 3 4 4 3 3 2 2" xfId="24394"/>
    <cellStyle name="Обычный 2 3 4 4 3 3 2 2 2" xfId="57271"/>
    <cellStyle name="Обычный 2 3 4 4 3 3 2 3" xfId="24395"/>
    <cellStyle name="Обычный 2 3 4 4 3 3 2 3 2" xfId="57272"/>
    <cellStyle name="Обычный 2 3 4 4 3 3 2 4" xfId="24396"/>
    <cellStyle name="Обычный 2 3 4 4 3 3 2 4 2" xfId="57273"/>
    <cellStyle name="Обычный 2 3 4 4 3 3 2 5" xfId="24397"/>
    <cellStyle name="Обычный 2 3 4 4 3 3 2 5 2" xfId="57274"/>
    <cellStyle name="Обычный 2 3 4 4 3 3 2 6" xfId="24398"/>
    <cellStyle name="Обычный 2 3 4 4 3 3 2 6 2" xfId="57275"/>
    <cellStyle name="Обычный 2 3 4 4 3 3 2 7" xfId="24399"/>
    <cellStyle name="Обычный 2 3 4 4 3 3 2 8" xfId="57276"/>
    <cellStyle name="Обычный 2 3 4 4 3 3 3" xfId="24400"/>
    <cellStyle name="Обычный 2 3 4 4 3 3 3 2" xfId="24401"/>
    <cellStyle name="Обычный 2 3 4 4 3 3 3 2 2" xfId="57277"/>
    <cellStyle name="Обычный 2 3 4 4 3 3 3 3" xfId="57278"/>
    <cellStyle name="Обычный 2 3 4 4 3 3 4" xfId="24402"/>
    <cellStyle name="Обычный 2 3 4 4 3 3 4 2" xfId="57279"/>
    <cellStyle name="Обычный 2 3 4 4 3 3 5" xfId="24403"/>
    <cellStyle name="Обычный 2 3 4 4 3 3 5 2" xfId="57280"/>
    <cellStyle name="Обычный 2 3 4 4 3 3 6" xfId="24404"/>
    <cellStyle name="Обычный 2 3 4 4 3 3 6 2" xfId="57281"/>
    <cellStyle name="Обычный 2 3 4 4 3 3 7" xfId="24405"/>
    <cellStyle name="Обычный 2 3 4 4 3 3 7 2" xfId="57282"/>
    <cellStyle name="Обычный 2 3 4 4 3 3 8" xfId="24406"/>
    <cellStyle name="Обычный 2 3 4 4 3 3 9" xfId="24407"/>
    <cellStyle name="Обычный 2 3 4 4 3 4" xfId="24408"/>
    <cellStyle name="Обычный 2 3 4 4 3 4 2" xfId="24409"/>
    <cellStyle name="Обычный 2 3 4 4 3 4 2 2" xfId="57283"/>
    <cellStyle name="Обычный 2 3 4 4 3 4 3" xfId="24410"/>
    <cellStyle name="Обычный 2 3 4 4 3 4 3 2" xfId="57284"/>
    <cellStyle name="Обычный 2 3 4 4 3 4 4" xfId="24411"/>
    <cellStyle name="Обычный 2 3 4 4 3 4 4 2" xfId="57285"/>
    <cellStyle name="Обычный 2 3 4 4 3 4 5" xfId="24412"/>
    <cellStyle name="Обычный 2 3 4 4 3 4 5 2" xfId="57286"/>
    <cellStyle name="Обычный 2 3 4 4 3 4 6" xfId="24413"/>
    <cellStyle name="Обычный 2 3 4 4 3 4 6 2" xfId="57287"/>
    <cellStyle name="Обычный 2 3 4 4 3 4 7" xfId="24414"/>
    <cellStyle name="Обычный 2 3 4 4 3 4 8" xfId="57288"/>
    <cellStyle name="Обычный 2 3 4 4 3 5" xfId="24415"/>
    <cellStyle name="Обычный 2 3 4 4 3 5 2" xfId="24416"/>
    <cellStyle name="Обычный 2 3 4 4 3 5 2 2" xfId="57289"/>
    <cellStyle name="Обычный 2 3 4 4 3 5 3" xfId="57290"/>
    <cellStyle name="Обычный 2 3 4 4 3 6" xfId="24417"/>
    <cellStyle name="Обычный 2 3 4 4 3 6 2" xfId="57291"/>
    <cellStyle name="Обычный 2 3 4 4 3 7" xfId="24418"/>
    <cellStyle name="Обычный 2 3 4 4 3 7 2" xfId="57292"/>
    <cellStyle name="Обычный 2 3 4 4 3 8" xfId="24419"/>
    <cellStyle name="Обычный 2 3 4 4 3 8 2" xfId="57293"/>
    <cellStyle name="Обычный 2 3 4 4 3 9" xfId="24420"/>
    <cellStyle name="Обычный 2 3 4 4 3 9 2" xfId="57294"/>
    <cellStyle name="Обычный 2 3 4 4 4" xfId="24421"/>
    <cellStyle name="Обычный 2 3 4 4 4 10" xfId="24422"/>
    <cellStyle name="Обычный 2 3 4 4 4 11" xfId="24423"/>
    <cellStyle name="Обычный 2 3 4 4 4 12" xfId="24424"/>
    <cellStyle name="Обычный 2 3 4 4 4 13" xfId="24425"/>
    <cellStyle name="Обычный 2 3 4 4 4 14" xfId="24426"/>
    <cellStyle name="Обычный 2 3 4 4 4 15" xfId="24427"/>
    <cellStyle name="Обычный 2 3 4 4 4 16" xfId="57295"/>
    <cellStyle name="Обычный 2 3 4 4 4 2" xfId="24428"/>
    <cellStyle name="Обычный 2 3 4 4 4 2 2" xfId="24429"/>
    <cellStyle name="Обычный 2 3 4 4 4 2 2 2" xfId="57296"/>
    <cellStyle name="Обычный 2 3 4 4 4 2 3" xfId="24430"/>
    <cellStyle name="Обычный 2 3 4 4 4 2 3 2" xfId="57297"/>
    <cellStyle name="Обычный 2 3 4 4 4 2 4" xfId="24431"/>
    <cellStyle name="Обычный 2 3 4 4 4 2 4 2" xfId="57298"/>
    <cellStyle name="Обычный 2 3 4 4 4 2 5" xfId="24432"/>
    <cellStyle name="Обычный 2 3 4 4 4 2 5 2" xfId="57299"/>
    <cellStyle name="Обычный 2 3 4 4 4 2 6" xfId="24433"/>
    <cellStyle name="Обычный 2 3 4 4 4 2 6 2" xfId="57300"/>
    <cellStyle name="Обычный 2 3 4 4 4 2 7" xfId="24434"/>
    <cellStyle name="Обычный 2 3 4 4 4 2 8" xfId="57301"/>
    <cellStyle name="Обычный 2 3 4 4 4 3" xfId="24435"/>
    <cellStyle name="Обычный 2 3 4 4 4 3 2" xfId="24436"/>
    <cellStyle name="Обычный 2 3 4 4 4 3 2 2" xfId="57302"/>
    <cellStyle name="Обычный 2 3 4 4 4 3 3" xfId="57303"/>
    <cellStyle name="Обычный 2 3 4 4 4 4" xfId="24437"/>
    <cellStyle name="Обычный 2 3 4 4 4 4 2" xfId="57304"/>
    <cellStyle name="Обычный 2 3 4 4 4 5" xfId="24438"/>
    <cellStyle name="Обычный 2 3 4 4 4 5 2" xfId="57305"/>
    <cellStyle name="Обычный 2 3 4 4 4 6" xfId="24439"/>
    <cellStyle name="Обычный 2 3 4 4 4 6 2" xfId="57306"/>
    <cellStyle name="Обычный 2 3 4 4 4 7" xfId="24440"/>
    <cellStyle name="Обычный 2 3 4 4 4 7 2" xfId="57307"/>
    <cellStyle name="Обычный 2 3 4 4 4 8" xfId="24441"/>
    <cellStyle name="Обычный 2 3 4 4 4 9" xfId="24442"/>
    <cellStyle name="Обычный 2 3 4 4 5" xfId="24443"/>
    <cellStyle name="Обычный 2 3 4 4 5 10" xfId="24444"/>
    <cellStyle name="Обычный 2 3 4 4 5 11" xfId="24445"/>
    <cellStyle name="Обычный 2 3 4 4 5 12" xfId="24446"/>
    <cellStyle name="Обычный 2 3 4 4 5 13" xfId="24447"/>
    <cellStyle name="Обычный 2 3 4 4 5 14" xfId="24448"/>
    <cellStyle name="Обычный 2 3 4 4 5 15" xfId="57308"/>
    <cellStyle name="Обычный 2 3 4 4 5 2" xfId="24449"/>
    <cellStyle name="Обычный 2 3 4 4 5 2 2" xfId="24450"/>
    <cellStyle name="Обычный 2 3 4 4 5 2 2 2" xfId="57309"/>
    <cellStyle name="Обычный 2 3 4 4 5 2 3" xfId="24451"/>
    <cellStyle name="Обычный 2 3 4 4 5 2 3 2" xfId="57310"/>
    <cellStyle name="Обычный 2 3 4 4 5 2 4" xfId="24452"/>
    <cellStyle name="Обычный 2 3 4 4 5 2 4 2" xfId="57311"/>
    <cellStyle name="Обычный 2 3 4 4 5 2 5" xfId="24453"/>
    <cellStyle name="Обычный 2 3 4 4 5 2 5 2" xfId="57312"/>
    <cellStyle name="Обычный 2 3 4 4 5 2 6" xfId="24454"/>
    <cellStyle name="Обычный 2 3 4 4 5 2 6 2" xfId="57313"/>
    <cellStyle name="Обычный 2 3 4 4 5 2 7" xfId="24455"/>
    <cellStyle name="Обычный 2 3 4 4 5 2 8" xfId="57314"/>
    <cellStyle name="Обычный 2 3 4 4 5 3" xfId="24456"/>
    <cellStyle name="Обычный 2 3 4 4 5 3 2" xfId="24457"/>
    <cellStyle name="Обычный 2 3 4 4 5 3 2 2" xfId="57315"/>
    <cellStyle name="Обычный 2 3 4 4 5 3 3" xfId="57316"/>
    <cellStyle name="Обычный 2 3 4 4 5 4" xfId="24458"/>
    <cellStyle name="Обычный 2 3 4 4 5 4 2" xfId="57317"/>
    <cellStyle name="Обычный 2 3 4 4 5 5" xfId="24459"/>
    <cellStyle name="Обычный 2 3 4 4 5 5 2" xfId="57318"/>
    <cellStyle name="Обычный 2 3 4 4 5 6" xfId="24460"/>
    <cellStyle name="Обычный 2 3 4 4 5 6 2" xfId="57319"/>
    <cellStyle name="Обычный 2 3 4 4 5 7" xfId="24461"/>
    <cellStyle name="Обычный 2 3 4 4 5 7 2" xfId="57320"/>
    <cellStyle name="Обычный 2 3 4 4 5 8" xfId="24462"/>
    <cellStyle name="Обычный 2 3 4 4 5 9" xfId="24463"/>
    <cellStyle name="Обычный 2 3 4 4 6" xfId="24464"/>
    <cellStyle name="Обычный 2 3 4 4 6 2" xfId="24465"/>
    <cellStyle name="Обычный 2 3 4 4 6 2 2" xfId="57321"/>
    <cellStyle name="Обычный 2 3 4 4 6 3" xfId="24466"/>
    <cellStyle name="Обычный 2 3 4 4 6 3 2" xfId="57322"/>
    <cellStyle name="Обычный 2 3 4 4 6 4" xfId="24467"/>
    <cellStyle name="Обычный 2 3 4 4 6 4 2" xfId="57323"/>
    <cellStyle name="Обычный 2 3 4 4 6 5" xfId="24468"/>
    <cellStyle name="Обычный 2 3 4 4 6 5 2" xfId="57324"/>
    <cellStyle name="Обычный 2 3 4 4 6 6" xfId="24469"/>
    <cellStyle name="Обычный 2 3 4 4 6 6 2" xfId="57325"/>
    <cellStyle name="Обычный 2 3 4 4 6 7" xfId="24470"/>
    <cellStyle name="Обычный 2 3 4 4 6 8" xfId="57326"/>
    <cellStyle name="Обычный 2 3 4 4 7" xfId="24471"/>
    <cellStyle name="Обычный 2 3 4 4 7 2" xfId="24472"/>
    <cellStyle name="Обычный 2 3 4 4 7 2 2" xfId="57327"/>
    <cellStyle name="Обычный 2 3 4 4 7 3" xfId="57328"/>
    <cellStyle name="Обычный 2 3 4 4 8" xfId="24473"/>
    <cellStyle name="Обычный 2 3 4 4 8 2" xfId="57329"/>
    <cellStyle name="Обычный 2 3 4 4 9" xfId="24474"/>
    <cellStyle name="Обычный 2 3 4 4 9 2" xfId="57330"/>
    <cellStyle name="Обычный 2 3 4 5" xfId="24475"/>
    <cellStyle name="Обычный 2 3 4 5 10" xfId="24476"/>
    <cellStyle name="Обычный 2 3 4 5 11" xfId="24477"/>
    <cellStyle name="Обычный 2 3 4 5 12" xfId="24478"/>
    <cellStyle name="Обычный 2 3 4 5 13" xfId="24479"/>
    <cellStyle name="Обычный 2 3 4 5 14" xfId="24480"/>
    <cellStyle name="Обычный 2 3 4 5 15" xfId="24481"/>
    <cellStyle name="Обычный 2 3 4 5 16" xfId="24482"/>
    <cellStyle name="Обычный 2 3 4 5 17" xfId="24483"/>
    <cellStyle name="Обычный 2 3 4 5 18" xfId="57331"/>
    <cellStyle name="Обычный 2 3 4 5 2" xfId="24484"/>
    <cellStyle name="Обычный 2 3 4 5 2 10" xfId="24485"/>
    <cellStyle name="Обычный 2 3 4 5 2 11" xfId="24486"/>
    <cellStyle name="Обычный 2 3 4 5 2 12" xfId="24487"/>
    <cellStyle name="Обычный 2 3 4 5 2 13" xfId="24488"/>
    <cellStyle name="Обычный 2 3 4 5 2 14" xfId="24489"/>
    <cellStyle name="Обычный 2 3 4 5 2 15" xfId="24490"/>
    <cellStyle name="Обычный 2 3 4 5 2 16" xfId="57332"/>
    <cellStyle name="Обычный 2 3 4 5 2 2" xfId="24491"/>
    <cellStyle name="Обычный 2 3 4 5 2 2 2" xfId="24492"/>
    <cellStyle name="Обычный 2 3 4 5 2 2 2 2" xfId="57333"/>
    <cellStyle name="Обычный 2 3 4 5 2 2 3" xfId="24493"/>
    <cellStyle name="Обычный 2 3 4 5 2 2 3 2" xfId="57334"/>
    <cellStyle name="Обычный 2 3 4 5 2 2 4" xfId="24494"/>
    <cellStyle name="Обычный 2 3 4 5 2 2 4 2" xfId="57335"/>
    <cellStyle name="Обычный 2 3 4 5 2 2 5" xfId="24495"/>
    <cellStyle name="Обычный 2 3 4 5 2 2 5 2" xfId="57336"/>
    <cellStyle name="Обычный 2 3 4 5 2 2 6" xfId="24496"/>
    <cellStyle name="Обычный 2 3 4 5 2 2 6 2" xfId="57337"/>
    <cellStyle name="Обычный 2 3 4 5 2 2 7" xfId="24497"/>
    <cellStyle name="Обычный 2 3 4 5 2 2 8" xfId="57338"/>
    <cellStyle name="Обычный 2 3 4 5 2 3" xfId="24498"/>
    <cellStyle name="Обычный 2 3 4 5 2 3 2" xfId="24499"/>
    <cellStyle name="Обычный 2 3 4 5 2 3 2 2" xfId="57339"/>
    <cellStyle name="Обычный 2 3 4 5 2 3 3" xfId="57340"/>
    <cellStyle name="Обычный 2 3 4 5 2 4" xfId="24500"/>
    <cellStyle name="Обычный 2 3 4 5 2 4 2" xfId="57341"/>
    <cellStyle name="Обычный 2 3 4 5 2 5" xfId="24501"/>
    <cellStyle name="Обычный 2 3 4 5 2 5 2" xfId="57342"/>
    <cellStyle name="Обычный 2 3 4 5 2 6" xfId="24502"/>
    <cellStyle name="Обычный 2 3 4 5 2 6 2" xfId="57343"/>
    <cellStyle name="Обычный 2 3 4 5 2 7" xfId="24503"/>
    <cellStyle name="Обычный 2 3 4 5 2 7 2" xfId="57344"/>
    <cellStyle name="Обычный 2 3 4 5 2 8" xfId="24504"/>
    <cellStyle name="Обычный 2 3 4 5 2 9" xfId="24505"/>
    <cellStyle name="Обычный 2 3 4 5 3" xfId="24506"/>
    <cellStyle name="Обычный 2 3 4 5 3 10" xfId="24507"/>
    <cellStyle name="Обычный 2 3 4 5 3 11" xfId="24508"/>
    <cellStyle name="Обычный 2 3 4 5 3 12" xfId="24509"/>
    <cellStyle name="Обычный 2 3 4 5 3 13" xfId="24510"/>
    <cellStyle name="Обычный 2 3 4 5 3 14" xfId="24511"/>
    <cellStyle name="Обычный 2 3 4 5 3 15" xfId="57345"/>
    <cellStyle name="Обычный 2 3 4 5 3 2" xfId="24512"/>
    <cellStyle name="Обычный 2 3 4 5 3 2 2" xfId="24513"/>
    <cellStyle name="Обычный 2 3 4 5 3 2 2 2" xfId="57346"/>
    <cellStyle name="Обычный 2 3 4 5 3 2 3" xfId="24514"/>
    <cellStyle name="Обычный 2 3 4 5 3 2 3 2" xfId="57347"/>
    <cellStyle name="Обычный 2 3 4 5 3 2 4" xfId="24515"/>
    <cellStyle name="Обычный 2 3 4 5 3 2 4 2" xfId="57348"/>
    <cellStyle name="Обычный 2 3 4 5 3 2 5" xfId="24516"/>
    <cellStyle name="Обычный 2 3 4 5 3 2 5 2" xfId="57349"/>
    <cellStyle name="Обычный 2 3 4 5 3 2 6" xfId="24517"/>
    <cellStyle name="Обычный 2 3 4 5 3 2 6 2" xfId="57350"/>
    <cellStyle name="Обычный 2 3 4 5 3 2 7" xfId="24518"/>
    <cellStyle name="Обычный 2 3 4 5 3 2 8" xfId="57351"/>
    <cellStyle name="Обычный 2 3 4 5 3 3" xfId="24519"/>
    <cellStyle name="Обычный 2 3 4 5 3 3 2" xfId="24520"/>
    <cellStyle name="Обычный 2 3 4 5 3 3 2 2" xfId="57352"/>
    <cellStyle name="Обычный 2 3 4 5 3 3 3" xfId="57353"/>
    <cellStyle name="Обычный 2 3 4 5 3 4" xfId="24521"/>
    <cellStyle name="Обычный 2 3 4 5 3 4 2" xfId="57354"/>
    <cellStyle name="Обычный 2 3 4 5 3 5" xfId="24522"/>
    <cellStyle name="Обычный 2 3 4 5 3 5 2" xfId="57355"/>
    <cellStyle name="Обычный 2 3 4 5 3 6" xfId="24523"/>
    <cellStyle name="Обычный 2 3 4 5 3 6 2" xfId="57356"/>
    <cellStyle name="Обычный 2 3 4 5 3 7" xfId="24524"/>
    <cellStyle name="Обычный 2 3 4 5 3 7 2" xfId="57357"/>
    <cellStyle name="Обычный 2 3 4 5 3 8" xfId="24525"/>
    <cellStyle name="Обычный 2 3 4 5 3 9" xfId="24526"/>
    <cellStyle name="Обычный 2 3 4 5 4" xfId="24527"/>
    <cellStyle name="Обычный 2 3 4 5 4 2" xfId="24528"/>
    <cellStyle name="Обычный 2 3 4 5 4 2 2" xfId="57358"/>
    <cellStyle name="Обычный 2 3 4 5 4 3" xfId="24529"/>
    <cellStyle name="Обычный 2 3 4 5 4 3 2" xfId="57359"/>
    <cellStyle name="Обычный 2 3 4 5 4 4" xfId="24530"/>
    <cellStyle name="Обычный 2 3 4 5 4 4 2" xfId="57360"/>
    <cellStyle name="Обычный 2 3 4 5 4 5" xfId="24531"/>
    <cellStyle name="Обычный 2 3 4 5 4 5 2" xfId="57361"/>
    <cellStyle name="Обычный 2 3 4 5 4 6" xfId="24532"/>
    <cellStyle name="Обычный 2 3 4 5 4 6 2" xfId="57362"/>
    <cellStyle name="Обычный 2 3 4 5 4 7" xfId="24533"/>
    <cellStyle name="Обычный 2 3 4 5 4 8" xfId="57363"/>
    <cellStyle name="Обычный 2 3 4 5 5" xfId="24534"/>
    <cellStyle name="Обычный 2 3 4 5 5 2" xfId="24535"/>
    <cellStyle name="Обычный 2 3 4 5 5 2 2" xfId="57364"/>
    <cellStyle name="Обычный 2 3 4 5 5 3" xfId="57365"/>
    <cellStyle name="Обычный 2 3 4 5 6" xfId="24536"/>
    <cellStyle name="Обычный 2 3 4 5 6 2" xfId="57366"/>
    <cellStyle name="Обычный 2 3 4 5 7" xfId="24537"/>
    <cellStyle name="Обычный 2 3 4 5 7 2" xfId="57367"/>
    <cellStyle name="Обычный 2 3 4 5 8" xfId="24538"/>
    <cellStyle name="Обычный 2 3 4 5 8 2" xfId="57368"/>
    <cellStyle name="Обычный 2 3 4 5 9" xfId="24539"/>
    <cellStyle name="Обычный 2 3 4 5 9 2" xfId="57369"/>
    <cellStyle name="Обычный 2 3 4 6" xfId="24540"/>
    <cellStyle name="Обычный 2 3 4 6 10" xfId="24541"/>
    <cellStyle name="Обычный 2 3 4 6 11" xfId="24542"/>
    <cellStyle name="Обычный 2 3 4 6 12" xfId="24543"/>
    <cellStyle name="Обычный 2 3 4 6 13" xfId="24544"/>
    <cellStyle name="Обычный 2 3 4 6 14" xfId="24545"/>
    <cellStyle name="Обычный 2 3 4 6 15" xfId="24546"/>
    <cellStyle name="Обычный 2 3 4 6 16" xfId="24547"/>
    <cellStyle name="Обычный 2 3 4 6 17" xfId="24548"/>
    <cellStyle name="Обычный 2 3 4 6 18" xfId="57370"/>
    <cellStyle name="Обычный 2 3 4 6 2" xfId="24549"/>
    <cellStyle name="Обычный 2 3 4 6 2 10" xfId="24550"/>
    <cellStyle name="Обычный 2 3 4 6 2 11" xfId="24551"/>
    <cellStyle name="Обычный 2 3 4 6 2 12" xfId="24552"/>
    <cellStyle name="Обычный 2 3 4 6 2 13" xfId="24553"/>
    <cellStyle name="Обычный 2 3 4 6 2 14" xfId="24554"/>
    <cellStyle name="Обычный 2 3 4 6 2 15" xfId="24555"/>
    <cellStyle name="Обычный 2 3 4 6 2 16" xfId="57371"/>
    <cellStyle name="Обычный 2 3 4 6 2 2" xfId="24556"/>
    <cellStyle name="Обычный 2 3 4 6 2 2 2" xfId="24557"/>
    <cellStyle name="Обычный 2 3 4 6 2 2 2 2" xfId="57372"/>
    <cellStyle name="Обычный 2 3 4 6 2 2 3" xfId="24558"/>
    <cellStyle name="Обычный 2 3 4 6 2 2 3 2" xfId="57373"/>
    <cellStyle name="Обычный 2 3 4 6 2 2 4" xfId="24559"/>
    <cellStyle name="Обычный 2 3 4 6 2 2 4 2" xfId="57374"/>
    <cellStyle name="Обычный 2 3 4 6 2 2 5" xfId="24560"/>
    <cellStyle name="Обычный 2 3 4 6 2 2 5 2" xfId="57375"/>
    <cellStyle name="Обычный 2 3 4 6 2 2 6" xfId="24561"/>
    <cellStyle name="Обычный 2 3 4 6 2 2 6 2" xfId="57376"/>
    <cellStyle name="Обычный 2 3 4 6 2 2 7" xfId="24562"/>
    <cellStyle name="Обычный 2 3 4 6 2 2 8" xfId="57377"/>
    <cellStyle name="Обычный 2 3 4 6 2 3" xfId="24563"/>
    <cellStyle name="Обычный 2 3 4 6 2 3 2" xfId="24564"/>
    <cellStyle name="Обычный 2 3 4 6 2 3 2 2" xfId="57378"/>
    <cellStyle name="Обычный 2 3 4 6 2 3 3" xfId="57379"/>
    <cellStyle name="Обычный 2 3 4 6 2 4" xfId="24565"/>
    <cellStyle name="Обычный 2 3 4 6 2 4 2" xfId="57380"/>
    <cellStyle name="Обычный 2 3 4 6 2 5" xfId="24566"/>
    <cellStyle name="Обычный 2 3 4 6 2 5 2" xfId="57381"/>
    <cellStyle name="Обычный 2 3 4 6 2 6" xfId="24567"/>
    <cellStyle name="Обычный 2 3 4 6 2 6 2" xfId="57382"/>
    <cellStyle name="Обычный 2 3 4 6 2 7" xfId="24568"/>
    <cellStyle name="Обычный 2 3 4 6 2 7 2" xfId="57383"/>
    <cellStyle name="Обычный 2 3 4 6 2 8" xfId="24569"/>
    <cellStyle name="Обычный 2 3 4 6 2 9" xfId="24570"/>
    <cellStyle name="Обычный 2 3 4 6 3" xfId="24571"/>
    <cellStyle name="Обычный 2 3 4 6 3 10" xfId="24572"/>
    <cellStyle name="Обычный 2 3 4 6 3 11" xfId="24573"/>
    <cellStyle name="Обычный 2 3 4 6 3 12" xfId="24574"/>
    <cellStyle name="Обычный 2 3 4 6 3 13" xfId="24575"/>
    <cellStyle name="Обычный 2 3 4 6 3 14" xfId="24576"/>
    <cellStyle name="Обычный 2 3 4 6 3 15" xfId="57384"/>
    <cellStyle name="Обычный 2 3 4 6 3 2" xfId="24577"/>
    <cellStyle name="Обычный 2 3 4 6 3 2 2" xfId="24578"/>
    <cellStyle name="Обычный 2 3 4 6 3 2 2 2" xfId="57385"/>
    <cellStyle name="Обычный 2 3 4 6 3 2 3" xfId="24579"/>
    <cellStyle name="Обычный 2 3 4 6 3 2 3 2" xfId="57386"/>
    <cellStyle name="Обычный 2 3 4 6 3 2 4" xfId="24580"/>
    <cellStyle name="Обычный 2 3 4 6 3 2 4 2" xfId="57387"/>
    <cellStyle name="Обычный 2 3 4 6 3 2 5" xfId="24581"/>
    <cellStyle name="Обычный 2 3 4 6 3 2 5 2" xfId="57388"/>
    <cellStyle name="Обычный 2 3 4 6 3 2 6" xfId="24582"/>
    <cellStyle name="Обычный 2 3 4 6 3 2 6 2" xfId="57389"/>
    <cellStyle name="Обычный 2 3 4 6 3 2 7" xfId="24583"/>
    <cellStyle name="Обычный 2 3 4 6 3 2 8" xfId="57390"/>
    <cellStyle name="Обычный 2 3 4 6 3 3" xfId="24584"/>
    <cellStyle name="Обычный 2 3 4 6 3 3 2" xfId="24585"/>
    <cellStyle name="Обычный 2 3 4 6 3 3 2 2" xfId="57391"/>
    <cellStyle name="Обычный 2 3 4 6 3 3 3" xfId="57392"/>
    <cellStyle name="Обычный 2 3 4 6 3 4" xfId="24586"/>
    <cellStyle name="Обычный 2 3 4 6 3 4 2" xfId="57393"/>
    <cellStyle name="Обычный 2 3 4 6 3 5" xfId="24587"/>
    <cellStyle name="Обычный 2 3 4 6 3 5 2" xfId="57394"/>
    <cellStyle name="Обычный 2 3 4 6 3 6" xfId="24588"/>
    <cellStyle name="Обычный 2 3 4 6 3 6 2" xfId="57395"/>
    <cellStyle name="Обычный 2 3 4 6 3 7" xfId="24589"/>
    <cellStyle name="Обычный 2 3 4 6 3 7 2" xfId="57396"/>
    <cellStyle name="Обычный 2 3 4 6 3 8" xfId="24590"/>
    <cellStyle name="Обычный 2 3 4 6 3 9" xfId="24591"/>
    <cellStyle name="Обычный 2 3 4 6 4" xfId="24592"/>
    <cellStyle name="Обычный 2 3 4 6 4 2" xfId="24593"/>
    <cellStyle name="Обычный 2 3 4 6 4 2 2" xfId="57397"/>
    <cellStyle name="Обычный 2 3 4 6 4 3" xfId="24594"/>
    <cellStyle name="Обычный 2 3 4 6 4 3 2" xfId="57398"/>
    <cellStyle name="Обычный 2 3 4 6 4 4" xfId="24595"/>
    <cellStyle name="Обычный 2 3 4 6 4 4 2" xfId="57399"/>
    <cellStyle name="Обычный 2 3 4 6 4 5" xfId="24596"/>
    <cellStyle name="Обычный 2 3 4 6 4 5 2" xfId="57400"/>
    <cellStyle name="Обычный 2 3 4 6 4 6" xfId="24597"/>
    <cellStyle name="Обычный 2 3 4 6 4 6 2" xfId="57401"/>
    <cellStyle name="Обычный 2 3 4 6 4 7" xfId="24598"/>
    <cellStyle name="Обычный 2 3 4 6 4 8" xfId="57402"/>
    <cellStyle name="Обычный 2 3 4 6 5" xfId="24599"/>
    <cellStyle name="Обычный 2 3 4 6 5 2" xfId="24600"/>
    <cellStyle name="Обычный 2 3 4 6 5 2 2" xfId="57403"/>
    <cellStyle name="Обычный 2 3 4 6 5 3" xfId="57404"/>
    <cellStyle name="Обычный 2 3 4 6 6" xfId="24601"/>
    <cellStyle name="Обычный 2 3 4 6 6 2" xfId="57405"/>
    <cellStyle name="Обычный 2 3 4 6 7" xfId="24602"/>
    <cellStyle name="Обычный 2 3 4 6 7 2" xfId="57406"/>
    <cellStyle name="Обычный 2 3 4 6 8" xfId="24603"/>
    <cellStyle name="Обычный 2 3 4 6 8 2" xfId="57407"/>
    <cellStyle name="Обычный 2 3 4 6 9" xfId="24604"/>
    <cellStyle name="Обычный 2 3 4 6 9 2" xfId="57408"/>
    <cellStyle name="Обычный 2 3 4 7" xfId="24605"/>
    <cellStyle name="Обычный 2 3 4 7 10" xfId="24606"/>
    <cellStyle name="Обычный 2 3 4 7 11" xfId="24607"/>
    <cellStyle name="Обычный 2 3 4 7 12" xfId="24608"/>
    <cellStyle name="Обычный 2 3 4 7 13" xfId="24609"/>
    <cellStyle name="Обычный 2 3 4 7 14" xfId="24610"/>
    <cellStyle name="Обычный 2 3 4 7 15" xfId="24611"/>
    <cellStyle name="Обычный 2 3 4 7 16" xfId="57409"/>
    <cellStyle name="Обычный 2 3 4 7 2" xfId="24612"/>
    <cellStyle name="Обычный 2 3 4 7 2 2" xfId="24613"/>
    <cellStyle name="Обычный 2 3 4 7 2 2 2" xfId="57410"/>
    <cellStyle name="Обычный 2 3 4 7 2 3" xfId="24614"/>
    <cellStyle name="Обычный 2 3 4 7 2 3 2" xfId="57411"/>
    <cellStyle name="Обычный 2 3 4 7 2 4" xfId="24615"/>
    <cellStyle name="Обычный 2 3 4 7 2 4 2" xfId="57412"/>
    <cellStyle name="Обычный 2 3 4 7 2 5" xfId="24616"/>
    <cellStyle name="Обычный 2 3 4 7 2 5 2" xfId="57413"/>
    <cellStyle name="Обычный 2 3 4 7 2 6" xfId="24617"/>
    <cellStyle name="Обычный 2 3 4 7 2 6 2" xfId="57414"/>
    <cellStyle name="Обычный 2 3 4 7 2 7" xfId="24618"/>
    <cellStyle name="Обычный 2 3 4 7 2 8" xfId="57415"/>
    <cellStyle name="Обычный 2 3 4 7 3" xfId="24619"/>
    <cellStyle name="Обычный 2 3 4 7 3 2" xfId="24620"/>
    <cellStyle name="Обычный 2 3 4 7 3 2 2" xfId="57416"/>
    <cellStyle name="Обычный 2 3 4 7 3 3" xfId="57417"/>
    <cellStyle name="Обычный 2 3 4 7 4" xfId="24621"/>
    <cellStyle name="Обычный 2 3 4 7 4 2" xfId="57418"/>
    <cellStyle name="Обычный 2 3 4 7 5" xfId="24622"/>
    <cellStyle name="Обычный 2 3 4 7 5 2" xfId="57419"/>
    <cellStyle name="Обычный 2 3 4 7 6" xfId="24623"/>
    <cellStyle name="Обычный 2 3 4 7 6 2" xfId="57420"/>
    <cellStyle name="Обычный 2 3 4 7 7" xfId="24624"/>
    <cellStyle name="Обычный 2 3 4 7 7 2" xfId="57421"/>
    <cellStyle name="Обычный 2 3 4 7 8" xfId="24625"/>
    <cellStyle name="Обычный 2 3 4 7 9" xfId="24626"/>
    <cellStyle name="Обычный 2 3 4 8" xfId="24627"/>
    <cellStyle name="Обычный 2 3 4 8 10" xfId="24628"/>
    <cellStyle name="Обычный 2 3 4 8 11" xfId="24629"/>
    <cellStyle name="Обычный 2 3 4 8 12" xfId="24630"/>
    <cellStyle name="Обычный 2 3 4 8 13" xfId="24631"/>
    <cellStyle name="Обычный 2 3 4 8 14" xfId="24632"/>
    <cellStyle name="Обычный 2 3 4 8 15" xfId="24633"/>
    <cellStyle name="Обычный 2 3 4 8 16" xfId="57422"/>
    <cellStyle name="Обычный 2 3 4 8 2" xfId="24634"/>
    <cellStyle name="Обычный 2 3 4 8 2 2" xfId="24635"/>
    <cellStyle name="Обычный 2 3 4 8 2 2 2" xfId="57423"/>
    <cellStyle name="Обычный 2 3 4 8 2 3" xfId="24636"/>
    <cellStyle name="Обычный 2 3 4 8 2 3 2" xfId="57424"/>
    <cellStyle name="Обычный 2 3 4 8 2 4" xfId="24637"/>
    <cellStyle name="Обычный 2 3 4 8 2 4 2" xfId="57425"/>
    <cellStyle name="Обычный 2 3 4 8 2 5" xfId="24638"/>
    <cellStyle name="Обычный 2 3 4 8 2 5 2" xfId="57426"/>
    <cellStyle name="Обычный 2 3 4 8 2 6" xfId="24639"/>
    <cellStyle name="Обычный 2 3 4 8 2 6 2" xfId="57427"/>
    <cellStyle name="Обычный 2 3 4 8 2 7" xfId="24640"/>
    <cellStyle name="Обычный 2 3 4 8 2 8" xfId="57428"/>
    <cellStyle name="Обычный 2 3 4 8 3" xfId="24641"/>
    <cellStyle name="Обычный 2 3 4 8 3 2" xfId="24642"/>
    <cellStyle name="Обычный 2 3 4 8 3 2 2" xfId="57429"/>
    <cellStyle name="Обычный 2 3 4 8 3 3" xfId="57430"/>
    <cellStyle name="Обычный 2 3 4 8 4" xfId="24643"/>
    <cellStyle name="Обычный 2 3 4 8 4 2" xfId="57431"/>
    <cellStyle name="Обычный 2 3 4 8 5" xfId="24644"/>
    <cellStyle name="Обычный 2 3 4 8 5 2" xfId="57432"/>
    <cellStyle name="Обычный 2 3 4 8 6" xfId="24645"/>
    <cellStyle name="Обычный 2 3 4 8 6 2" xfId="57433"/>
    <cellStyle name="Обычный 2 3 4 8 7" xfId="24646"/>
    <cellStyle name="Обычный 2 3 4 8 7 2" xfId="57434"/>
    <cellStyle name="Обычный 2 3 4 8 8" xfId="24647"/>
    <cellStyle name="Обычный 2 3 4 8 9" xfId="24648"/>
    <cellStyle name="Обычный 2 3 4 9" xfId="24649"/>
    <cellStyle name="Обычный 2 3 4 9 10" xfId="24650"/>
    <cellStyle name="Обычный 2 3 4 9 11" xfId="24651"/>
    <cellStyle name="Обычный 2 3 4 9 12" xfId="24652"/>
    <cellStyle name="Обычный 2 3 4 9 13" xfId="24653"/>
    <cellStyle name="Обычный 2 3 4 9 14" xfId="24654"/>
    <cellStyle name="Обычный 2 3 4 9 15" xfId="57435"/>
    <cellStyle name="Обычный 2 3 4 9 2" xfId="24655"/>
    <cellStyle name="Обычный 2 3 4 9 2 2" xfId="24656"/>
    <cellStyle name="Обычный 2 3 4 9 2 2 2" xfId="57436"/>
    <cellStyle name="Обычный 2 3 4 9 2 3" xfId="24657"/>
    <cellStyle name="Обычный 2 3 4 9 2 3 2" xfId="57437"/>
    <cellStyle name="Обычный 2 3 4 9 2 4" xfId="24658"/>
    <cellStyle name="Обычный 2 3 4 9 2 4 2" xfId="57438"/>
    <cellStyle name="Обычный 2 3 4 9 2 5" xfId="24659"/>
    <cellStyle name="Обычный 2 3 4 9 2 5 2" xfId="57439"/>
    <cellStyle name="Обычный 2 3 4 9 2 6" xfId="24660"/>
    <cellStyle name="Обычный 2 3 4 9 2 6 2" xfId="57440"/>
    <cellStyle name="Обычный 2 3 4 9 2 7" xfId="24661"/>
    <cellStyle name="Обычный 2 3 4 9 2 8" xfId="57441"/>
    <cellStyle name="Обычный 2 3 4 9 3" xfId="24662"/>
    <cellStyle name="Обычный 2 3 4 9 3 2" xfId="24663"/>
    <cellStyle name="Обычный 2 3 4 9 3 2 2" xfId="57442"/>
    <cellStyle name="Обычный 2 3 4 9 3 3" xfId="57443"/>
    <cellStyle name="Обычный 2 3 4 9 4" xfId="24664"/>
    <cellStyle name="Обычный 2 3 4 9 4 2" xfId="57444"/>
    <cellStyle name="Обычный 2 3 4 9 5" xfId="24665"/>
    <cellStyle name="Обычный 2 3 4 9 5 2" xfId="57445"/>
    <cellStyle name="Обычный 2 3 4 9 6" xfId="24666"/>
    <cellStyle name="Обычный 2 3 4 9 6 2" xfId="57446"/>
    <cellStyle name="Обычный 2 3 4 9 7" xfId="24667"/>
    <cellStyle name="Обычный 2 3 4 9 7 2" xfId="57447"/>
    <cellStyle name="Обычный 2 3 4 9 8" xfId="24668"/>
    <cellStyle name="Обычный 2 3 4 9 9" xfId="24669"/>
    <cellStyle name="Обычный 2 3 5" xfId="24670"/>
    <cellStyle name="Обычный 2 3 5 3" xfId="64371"/>
    <cellStyle name="Обычный 2 3 6" xfId="24671"/>
    <cellStyle name="Обычный 2 3 6 10" xfId="24672"/>
    <cellStyle name="Обычный 2 3 6 10 2" xfId="24673"/>
    <cellStyle name="Обычный 2 3 6 10 2 2" xfId="57448"/>
    <cellStyle name="Обычный 2 3 6 10 3" xfId="57449"/>
    <cellStyle name="Обычный 2 3 6 11" xfId="24674"/>
    <cellStyle name="Обычный 2 3 6 11 2" xfId="57450"/>
    <cellStyle name="Обычный 2 3 6 12" xfId="24675"/>
    <cellStyle name="Обычный 2 3 6 13" xfId="24676"/>
    <cellStyle name="Обычный 2 3 6 14" xfId="24677"/>
    <cellStyle name="Обычный 2 3 6 15" xfId="24678"/>
    <cellStyle name="Обычный 2 3 6 16" xfId="24679"/>
    <cellStyle name="Обычный 2 3 6 17" xfId="24680"/>
    <cellStyle name="Обычный 2 3 6 18" xfId="24681"/>
    <cellStyle name="Обычный 2 3 6 19" xfId="24682"/>
    <cellStyle name="Обычный 2 3 6 2" xfId="24683"/>
    <cellStyle name="Обычный 2 3 6 2 10" xfId="24684"/>
    <cellStyle name="Обычный 2 3 6 2 10 2" xfId="57451"/>
    <cellStyle name="Обычный 2 3 6 2 11" xfId="24685"/>
    <cellStyle name="Обычный 2 3 6 2 11 2" xfId="57452"/>
    <cellStyle name="Обычный 2 3 6 2 12" xfId="24686"/>
    <cellStyle name="Обычный 2 3 6 2 12 2" xfId="57453"/>
    <cellStyle name="Обычный 2 3 6 2 13" xfId="24687"/>
    <cellStyle name="Обычный 2 3 6 2 14" xfId="24688"/>
    <cellStyle name="Обычный 2 3 6 2 15" xfId="24689"/>
    <cellStyle name="Обычный 2 3 6 2 16" xfId="24690"/>
    <cellStyle name="Обычный 2 3 6 2 17" xfId="24691"/>
    <cellStyle name="Обычный 2 3 6 2 18" xfId="24692"/>
    <cellStyle name="Обычный 2 3 6 2 19" xfId="24693"/>
    <cellStyle name="Обычный 2 3 6 2 2" xfId="24694"/>
    <cellStyle name="Обычный 2 3 6 2 2 10" xfId="24695"/>
    <cellStyle name="Обычный 2 3 6 2 2 11" xfId="24696"/>
    <cellStyle name="Обычный 2 3 6 2 2 12" xfId="24697"/>
    <cellStyle name="Обычный 2 3 6 2 2 13" xfId="24698"/>
    <cellStyle name="Обычный 2 3 6 2 2 14" xfId="24699"/>
    <cellStyle name="Обычный 2 3 6 2 2 15" xfId="24700"/>
    <cellStyle name="Обычный 2 3 6 2 2 16" xfId="57454"/>
    <cellStyle name="Обычный 2 3 6 2 2 2" xfId="24701"/>
    <cellStyle name="Обычный 2 3 6 2 2 2 2" xfId="24702"/>
    <cellStyle name="Обычный 2 3 6 2 2 2 2 2" xfId="57455"/>
    <cellStyle name="Обычный 2 3 6 2 2 2 3" xfId="24703"/>
    <cellStyle name="Обычный 2 3 6 2 2 2 3 2" xfId="57456"/>
    <cellStyle name="Обычный 2 3 6 2 2 2 4" xfId="24704"/>
    <cellStyle name="Обычный 2 3 6 2 2 2 4 2" xfId="57457"/>
    <cellStyle name="Обычный 2 3 6 2 2 2 5" xfId="24705"/>
    <cellStyle name="Обычный 2 3 6 2 2 2 5 2" xfId="57458"/>
    <cellStyle name="Обычный 2 3 6 2 2 2 6" xfId="24706"/>
    <cellStyle name="Обычный 2 3 6 2 2 2 6 2" xfId="57459"/>
    <cellStyle name="Обычный 2 3 6 2 2 2 7" xfId="24707"/>
    <cellStyle name="Обычный 2 3 6 2 2 2 8" xfId="57460"/>
    <cellStyle name="Обычный 2 3 6 2 2 3" xfId="24708"/>
    <cellStyle name="Обычный 2 3 6 2 2 3 2" xfId="24709"/>
    <cellStyle name="Обычный 2 3 6 2 2 3 2 2" xfId="57461"/>
    <cellStyle name="Обычный 2 3 6 2 2 3 3" xfId="57462"/>
    <cellStyle name="Обычный 2 3 6 2 2 4" xfId="24710"/>
    <cellStyle name="Обычный 2 3 6 2 2 4 2" xfId="57463"/>
    <cellStyle name="Обычный 2 3 6 2 2 5" xfId="24711"/>
    <cellStyle name="Обычный 2 3 6 2 2 5 2" xfId="57464"/>
    <cellStyle name="Обычный 2 3 6 2 2 6" xfId="24712"/>
    <cellStyle name="Обычный 2 3 6 2 2 6 2" xfId="57465"/>
    <cellStyle name="Обычный 2 3 6 2 2 7" xfId="24713"/>
    <cellStyle name="Обычный 2 3 6 2 2 7 2" xfId="57466"/>
    <cellStyle name="Обычный 2 3 6 2 2 8" xfId="24714"/>
    <cellStyle name="Обычный 2 3 6 2 2 9" xfId="24715"/>
    <cellStyle name="Обычный 2 3 6 2 20" xfId="24716"/>
    <cellStyle name="Обычный 2 3 6 2 21" xfId="57467"/>
    <cellStyle name="Обычный 2 3 6 2 3" xfId="24717"/>
    <cellStyle name="Обычный 2 3 6 2 3 10" xfId="24718"/>
    <cellStyle name="Обычный 2 3 6 2 3 11" xfId="24719"/>
    <cellStyle name="Обычный 2 3 6 2 3 12" xfId="24720"/>
    <cellStyle name="Обычный 2 3 6 2 3 13" xfId="24721"/>
    <cellStyle name="Обычный 2 3 6 2 3 14" xfId="24722"/>
    <cellStyle name="Обычный 2 3 6 2 3 15" xfId="57468"/>
    <cellStyle name="Обычный 2 3 6 2 3 2" xfId="24723"/>
    <cellStyle name="Обычный 2 3 6 2 3 2 2" xfId="24724"/>
    <cellStyle name="Обычный 2 3 6 2 3 2 2 2" xfId="57469"/>
    <cellStyle name="Обычный 2 3 6 2 3 2 3" xfId="24725"/>
    <cellStyle name="Обычный 2 3 6 2 3 2 3 2" xfId="57470"/>
    <cellStyle name="Обычный 2 3 6 2 3 2 4" xfId="24726"/>
    <cellStyle name="Обычный 2 3 6 2 3 2 4 2" xfId="57471"/>
    <cellStyle name="Обычный 2 3 6 2 3 2 5" xfId="24727"/>
    <cellStyle name="Обычный 2 3 6 2 3 2 5 2" xfId="57472"/>
    <cellStyle name="Обычный 2 3 6 2 3 2 6" xfId="24728"/>
    <cellStyle name="Обычный 2 3 6 2 3 2 6 2" xfId="57473"/>
    <cellStyle name="Обычный 2 3 6 2 3 2 7" xfId="24729"/>
    <cellStyle name="Обычный 2 3 6 2 3 2 8" xfId="57474"/>
    <cellStyle name="Обычный 2 3 6 2 3 3" xfId="24730"/>
    <cellStyle name="Обычный 2 3 6 2 3 3 2" xfId="24731"/>
    <cellStyle name="Обычный 2 3 6 2 3 3 2 2" xfId="57475"/>
    <cellStyle name="Обычный 2 3 6 2 3 3 3" xfId="57476"/>
    <cellStyle name="Обычный 2 3 6 2 3 4" xfId="24732"/>
    <cellStyle name="Обычный 2 3 6 2 3 4 2" xfId="57477"/>
    <cellStyle name="Обычный 2 3 6 2 3 5" xfId="24733"/>
    <cellStyle name="Обычный 2 3 6 2 3 5 2" xfId="57478"/>
    <cellStyle name="Обычный 2 3 6 2 3 6" xfId="24734"/>
    <cellStyle name="Обычный 2 3 6 2 3 6 2" xfId="57479"/>
    <cellStyle name="Обычный 2 3 6 2 3 7" xfId="24735"/>
    <cellStyle name="Обычный 2 3 6 2 3 7 2" xfId="57480"/>
    <cellStyle name="Обычный 2 3 6 2 3 8" xfId="24736"/>
    <cellStyle name="Обычный 2 3 6 2 3 9" xfId="24737"/>
    <cellStyle name="Обычный 2 3 6 2 4" xfId="24738"/>
    <cellStyle name="Обычный 2 3 6 2 4 10" xfId="24739"/>
    <cellStyle name="Обычный 2 3 6 2 4 11" xfId="24740"/>
    <cellStyle name="Обычный 2 3 6 2 4 12" xfId="24741"/>
    <cellStyle name="Обычный 2 3 6 2 4 13" xfId="24742"/>
    <cellStyle name="Обычный 2 3 6 2 4 14" xfId="24743"/>
    <cellStyle name="Обычный 2 3 6 2 4 15" xfId="57481"/>
    <cellStyle name="Обычный 2 3 6 2 4 2" xfId="24744"/>
    <cellStyle name="Обычный 2 3 6 2 4 2 2" xfId="24745"/>
    <cellStyle name="Обычный 2 3 6 2 4 2 2 2" xfId="57482"/>
    <cellStyle name="Обычный 2 3 6 2 4 2 3" xfId="24746"/>
    <cellStyle name="Обычный 2 3 6 2 4 2 3 2" xfId="57483"/>
    <cellStyle name="Обычный 2 3 6 2 4 2 4" xfId="24747"/>
    <cellStyle name="Обычный 2 3 6 2 4 2 4 2" xfId="57484"/>
    <cellStyle name="Обычный 2 3 6 2 4 2 5" xfId="24748"/>
    <cellStyle name="Обычный 2 3 6 2 4 2 5 2" xfId="57485"/>
    <cellStyle name="Обычный 2 3 6 2 4 2 6" xfId="24749"/>
    <cellStyle name="Обычный 2 3 6 2 4 2 6 2" xfId="57486"/>
    <cellStyle name="Обычный 2 3 6 2 4 2 7" xfId="24750"/>
    <cellStyle name="Обычный 2 3 6 2 4 2 8" xfId="57487"/>
    <cellStyle name="Обычный 2 3 6 2 4 3" xfId="24751"/>
    <cellStyle name="Обычный 2 3 6 2 4 3 2" xfId="24752"/>
    <cellStyle name="Обычный 2 3 6 2 4 3 2 2" xfId="57488"/>
    <cellStyle name="Обычный 2 3 6 2 4 3 3" xfId="57489"/>
    <cellStyle name="Обычный 2 3 6 2 4 4" xfId="24753"/>
    <cellStyle name="Обычный 2 3 6 2 4 4 2" xfId="57490"/>
    <cellStyle name="Обычный 2 3 6 2 4 5" xfId="24754"/>
    <cellStyle name="Обычный 2 3 6 2 4 5 2" xfId="57491"/>
    <cellStyle name="Обычный 2 3 6 2 4 6" xfId="24755"/>
    <cellStyle name="Обычный 2 3 6 2 4 6 2" xfId="57492"/>
    <cellStyle name="Обычный 2 3 6 2 4 7" xfId="24756"/>
    <cellStyle name="Обычный 2 3 6 2 4 7 2" xfId="57493"/>
    <cellStyle name="Обычный 2 3 6 2 4 8" xfId="24757"/>
    <cellStyle name="Обычный 2 3 6 2 4 9" xfId="24758"/>
    <cellStyle name="Обычный 2 3 6 2 5" xfId="24759"/>
    <cellStyle name="Обычный 2 3 6 2 5 10" xfId="24760"/>
    <cellStyle name="Обычный 2 3 6 2 5 11" xfId="24761"/>
    <cellStyle name="Обычный 2 3 6 2 5 12" xfId="24762"/>
    <cellStyle name="Обычный 2 3 6 2 5 13" xfId="24763"/>
    <cellStyle name="Обычный 2 3 6 2 5 14" xfId="24764"/>
    <cellStyle name="Обычный 2 3 6 2 5 15" xfId="57494"/>
    <cellStyle name="Обычный 2 3 6 2 5 2" xfId="24765"/>
    <cellStyle name="Обычный 2 3 6 2 5 2 2" xfId="24766"/>
    <cellStyle name="Обычный 2 3 6 2 5 2 2 2" xfId="57495"/>
    <cellStyle name="Обычный 2 3 6 2 5 2 3" xfId="24767"/>
    <cellStyle name="Обычный 2 3 6 2 5 2 3 2" xfId="57496"/>
    <cellStyle name="Обычный 2 3 6 2 5 2 4" xfId="24768"/>
    <cellStyle name="Обычный 2 3 6 2 5 2 4 2" xfId="57497"/>
    <cellStyle name="Обычный 2 3 6 2 5 2 5" xfId="24769"/>
    <cellStyle name="Обычный 2 3 6 2 5 2 5 2" xfId="57498"/>
    <cellStyle name="Обычный 2 3 6 2 5 2 6" xfId="24770"/>
    <cellStyle name="Обычный 2 3 6 2 5 2 6 2" xfId="57499"/>
    <cellStyle name="Обычный 2 3 6 2 5 2 7" xfId="24771"/>
    <cellStyle name="Обычный 2 3 6 2 5 2 8" xfId="57500"/>
    <cellStyle name="Обычный 2 3 6 2 5 3" xfId="24772"/>
    <cellStyle name="Обычный 2 3 6 2 5 3 2" xfId="24773"/>
    <cellStyle name="Обычный 2 3 6 2 5 3 2 2" xfId="57501"/>
    <cellStyle name="Обычный 2 3 6 2 5 3 3" xfId="57502"/>
    <cellStyle name="Обычный 2 3 6 2 5 4" xfId="24774"/>
    <cellStyle name="Обычный 2 3 6 2 5 4 2" xfId="57503"/>
    <cellStyle name="Обычный 2 3 6 2 5 5" xfId="24775"/>
    <cellStyle name="Обычный 2 3 6 2 5 5 2" xfId="57504"/>
    <cellStyle name="Обычный 2 3 6 2 5 6" xfId="24776"/>
    <cellStyle name="Обычный 2 3 6 2 5 6 2" xfId="57505"/>
    <cellStyle name="Обычный 2 3 6 2 5 7" xfId="24777"/>
    <cellStyle name="Обычный 2 3 6 2 5 7 2" xfId="57506"/>
    <cellStyle name="Обычный 2 3 6 2 5 8" xfId="24778"/>
    <cellStyle name="Обычный 2 3 6 2 5 9" xfId="24779"/>
    <cellStyle name="Обычный 2 3 6 2 6" xfId="24780"/>
    <cellStyle name="Обычный 2 3 6 2 6 10" xfId="24781"/>
    <cellStyle name="Обычный 2 3 6 2 6 11" xfId="24782"/>
    <cellStyle name="Обычный 2 3 6 2 6 12" xfId="24783"/>
    <cellStyle name="Обычный 2 3 6 2 6 13" xfId="24784"/>
    <cellStyle name="Обычный 2 3 6 2 6 14" xfId="24785"/>
    <cellStyle name="Обычный 2 3 6 2 6 15" xfId="57507"/>
    <cellStyle name="Обычный 2 3 6 2 6 2" xfId="24786"/>
    <cellStyle name="Обычный 2 3 6 2 6 2 2" xfId="24787"/>
    <cellStyle name="Обычный 2 3 6 2 6 2 2 2" xfId="57508"/>
    <cellStyle name="Обычный 2 3 6 2 6 2 3" xfId="24788"/>
    <cellStyle name="Обычный 2 3 6 2 6 2 3 2" xfId="57509"/>
    <cellStyle name="Обычный 2 3 6 2 6 2 4" xfId="24789"/>
    <cellStyle name="Обычный 2 3 6 2 6 2 4 2" xfId="57510"/>
    <cellStyle name="Обычный 2 3 6 2 6 2 5" xfId="24790"/>
    <cellStyle name="Обычный 2 3 6 2 6 2 5 2" xfId="57511"/>
    <cellStyle name="Обычный 2 3 6 2 6 2 6" xfId="24791"/>
    <cellStyle name="Обычный 2 3 6 2 6 2 6 2" xfId="57512"/>
    <cellStyle name="Обычный 2 3 6 2 6 2 7" xfId="24792"/>
    <cellStyle name="Обычный 2 3 6 2 6 2 8" xfId="57513"/>
    <cellStyle name="Обычный 2 3 6 2 6 3" xfId="24793"/>
    <cellStyle name="Обычный 2 3 6 2 6 3 2" xfId="24794"/>
    <cellStyle name="Обычный 2 3 6 2 6 3 2 2" xfId="57514"/>
    <cellStyle name="Обычный 2 3 6 2 6 3 3" xfId="57515"/>
    <cellStyle name="Обычный 2 3 6 2 6 4" xfId="24795"/>
    <cellStyle name="Обычный 2 3 6 2 6 4 2" xfId="57516"/>
    <cellStyle name="Обычный 2 3 6 2 6 5" xfId="24796"/>
    <cellStyle name="Обычный 2 3 6 2 6 5 2" xfId="57517"/>
    <cellStyle name="Обычный 2 3 6 2 6 6" xfId="24797"/>
    <cellStyle name="Обычный 2 3 6 2 6 6 2" xfId="57518"/>
    <cellStyle name="Обычный 2 3 6 2 6 7" xfId="24798"/>
    <cellStyle name="Обычный 2 3 6 2 6 7 2" xfId="57519"/>
    <cellStyle name="Обычный 2 3 6 2 6 8" xfId="24799"/>
    <cellStyle name="Обычный 2 3 6 2 6 9" xfId="24800"/>
    <cellStyle name="Обычный 2 3 6 2 7" xfId="24801"/>
    <cellStyle name="Обычный 2 3 6 2 7 2" xfId="24802"/>
    <cellStyle name="Обычный 2 3 6 2 7 2 2" xfId="57520"/>
    <cellStyle name="Обычный 2 3 6 2 7 3" xfId="24803"/>
    <cellStyle name="Обычный 2 3 6 2 7 3 2" xfId="57521"/>
    <cellStyle name="Обычный 2 3 6 2 7 4" xfId="24804"/>
    <cellStyle name="Обычный 2 3 6 2 7 4 2" xfId="57522"/>
    <cellStyle name="Обычный 2 3 6 2 7 5" xfId="24805"/>
    <cellStyle name="Обычный 2 3 6 2 7 5 2" xfId="57523"/>
    <cellStyle name="Обычный 2 3 6 2 7 6" xfId="24806"/>
    <cellStyle name="Обычный 2 3 6 2 7 6 2" xfId="57524"/>
    <cellStyle name="Обычный 2 3 6 2 7 7" xfId="24807"/>
    <cellStyle name="Обычный 2 3 6 2 7 8" xfId="57525"/>
    <cellStyle name="Обычный 2 3 6 2 8" xfId="24808"/>
    <cellStyle name="Обычный 2 3 6 2 8 2" xfId="24809"/>
    <cellStyle name="Обычный 2 3 6 2 8 2 2" xfId="57526"/>
    <cellStyle name="Обычный 2 3 6 2 8 3" xfId="57527"/>
    <cellStyle name="Обычный 2 3 6 2 9" xfId="24810"/>
    <cellStyle name="Обычный 2 3 6 2 9 2" xfId="57528"/>
    <cellStyle name="Обычный 2 3 6 20" xfId="24811"/>
    <cellStyle name="Обычный 2 3 6 21" xfId="24812"/>
    <cellStyle name="Обычный 2 3 6 22" xfId="24813"/>
    <cellStyle name="Обычный 2 3 6 23" xfId="57529"/>
    <cellStyle name="Обычный 2 3 6 3" xfId="24814"/>
    <cellStyle name="Обычный 2 3 6 3 10" xfId="24815"/>
    <cellStyle name="Обычный 2 3 6 3 11" xfId="24816"/>
    <cellStyle name="Обычный 2 3 6 3 12" xfId="24817"/>
    <cellStyle name="Обычный 2 3 6 3 13" xfId="24818"/>
    <cellStyle name="Обычный 2 3 6 3 14" xfId="24819"/>
    <cellStyle name="Обычный 2 3 6 3 15" xfId="24820"/>
    <cellStyle name="Обычный 2 3 6 3 16" xfId="24821"/>
    <cellStyle name="Обычный 2 3 6 3 17" xfId="24822"/>
    <cellStyle name="Обычный 2 3 6 3 18" xfId="57530"/>
    <cellStyle name="Обычный 2 3 6 3 2" xfId="24823"/>
    <cellStyle name="Обычный 2 3 6 3 2 10" xfId="24824"/>
    <cellStyle name="Обычный 2 3 6 3 2 11" xfId="24825"/>
    <cellStyle name="Обычный 2 3 6 3 2 12" xfId="24826"/>
    <cellStyle name="Обычный 2 3 6 3 2 13" xfId="24827"/>
    <cellStyle name="Обычный 2 3 6 3 2 14" xfId="24828"/>
    <cellStyle name="Обычный 2 3 6 3 2 15" xfId="24829"/>
    <cellStyle name="Обычный 2 3 6 3 2 16" xfId="57531"/>
    <cellStyle name="Обычный 2 3 6 3 2 2" xfId="24830"/>
    <cellStyle name="Обычный 2 3 6 3 2 2 2" xfId="24831"/>
    <cellStyle name="Обычный 2 3 6 3 2 2 2 2" xfId="57532"/>
    <cellStyle name="Обычный 2 3 6 3 2 2 3" xfId="24832"/>
    <cellStyle name="Обычный 2 3 6 3 2 2 3 2" xfId="57533"/>
    <cellStyle name="Обычный 2 3 6 3 2 2 4" xfId="24833"/>
    <cellStyle name="Обычный 2 3 6 3 2 2 4 2" xfId="57534"/>
    <cellStyle name="Обычный 2 3 6 3 2 2 5" xfId="24834"/>
    <cellStyle name="Обычный 2 3 6 3 2 2 5 2" xfId="57535"/>
    <cellStyle name="Обычный 2 3 6 3 2 2 6" xfId="24835"/>
    <cellStyle name="Обычный 2 3 6 3 2 2 6 2" xfId="57536"/>
    <cellStyle name="Обычный 2 3 6 3 2 2 7" xfId="24836"/>
    <cellStyle name="Обычный 2 3 6 3 2 2 8" xfId="57537"/>
    <cellStyle name="Обычный 2 3 6 3 2 3" xfId="24837"/>
    <cellStyle name="Обычный 2 3 6 3 2 3 2" xfId="24838"/>
    <cellStyle name="Обычный 2 3 6 3 2 3 2 2" xfId="57538"/>
    <cellStyle name="Обычный 2 3 6 3 2 3 3" xfId="57539"/>
    <cellStyle name="Обычный 2 3 6 3 2 4" xfId="24839"/>
    <cellStyle name="Обычный 2 3 6 3 2 4 2" xfId="57540"/>
    <cellStyle name="Обычный 2 3 6 3 2 5" xfId="24840"/>
    <cellStyle name="Обычный 2 3 6 3 2 5 2" xfId="57541"/>
    <cellStyle name="Обычный 2 3 6 3 2 6" xfId="24841"/>
    <cellStyle name="Обычный 2 3 6 3 2 6 2" xfId="57542"/>
    <cellStyle name="Обычный 2 3 6 3 2 7" xfId="24842"/>
    <cellStyle name="Обычный 2 3 6 3 2 7 2" xfId="57543"/>
    <cellStyle name="Обычный 2 3 6 3 2 8" xfId="24843"/>
    <cellStyle name="Обычный 2 3 6 3 2 9" xfId="24844"/>
    <cellStyle name="Обычный 2 3 6 3 3" xfId="24845"/>
    <cellStyle name="Обычный 2 3 6 3 3 10" xfId="24846"/>
    <cellStyle name="Обычный 2 3 6 3 3 11" xfId="24847"/>
    <cellStyle name="Обычный 2 3 6 3 3 12" xfId="24848"/>
    <cellStyle name="Обычный 2 3 6 3 3 13" xfId="24849"/>
    <cellStyle name="Обычный 2 3 6 3 3 14" xfId="24850"/>
    <cellStyle name="Обычный 2 3 6 3 3 15" xfId="57544"/>
    <cellStyle name="Обычный 2 3 6 3 3 2" xfId="24851"/>
    <cellStyle name="Обычный 2 3 6 3 3 2 2" xfId="24852"/>
    <cellStyle name="Обычный 2 3 6 3 3 2 2 2" xfId="57545"/>
    <cellStyle name="Обычный 2 3 6 3 3 2 3" xfId="24853"/>
    <cellStyle name="Обычный 2 3 6 3 3 2 3 2" xfId="57546"/>
    <cellStyle name="Обычный 2 3 6 3 3 2 4" xfId="24854"/>
    <cellStyle name="Обычный 2 3 6 3 3 2 4 2" xfId="57547"/>
    <cellStyle name="Обычный 2 3 6 3 3 2 5" xfId="24855"/>
    <cellStyle name="Обычный 2 3 6 3 3 2 5 2" xfId="57548"/>
    <cellStyle name="Обычный 2 3 6 3 3 2 6" xfId="24856"/>
    <cellStyle name="Обычный 2 3 6 3 3 2 6 2" xfId="57549"/>
    <cellStyle name="Обычный 2 3 6 3 3 2 7" xfId="24857"/>
    <cellStyle name="Обычный 2 3 6 3 3 2 8" xfId="57550"/>
    <cellStyle name="Обычный 2 3 6 3 3 3" xfId="24858"/>
    <cellStyle name="Обычный 2 3 6 3 3 3 2" xfId="24859"/>
    <cellStyle name="Обычный 2 3 6 3 3 3 2 2" xfId="57551"/>
    <cellStyle name="Обычный 2 3 6 3 3 3 3" xfId="57552"/>
    <cellStyle name="Обычный 2 3 6 3 3 4" xfId="24860"/>
    <cellStyle name="Обычный 2 3 6 3 3 4 2" xfId="57553"/>
    <cellStyle name="Обычный 2 3 6 3 3 5" xfId="24861"/>
    <cellStyle name="Обычный 2 3 6 3 3 5 2" xfId="57554"/>
    <cellStyle name="Обычный 2 3 6 3 3 6" xfId="24862"/>
    <cellStyle name="Обычный 2 3 6 3 3 6 2" xfId="57555"/>
    <cellStyle name="Обычный 2 3 6 3 3 7" xfId="24863"/>
    <cellStyle name="Обычный 2 3 6 3 3 7 2" xfId="57556"/>
    <cellStyle name="Обычный 2 3 6 3 3 8" xfId="24864"/>
    <cellStyle name="Обычный 2 3 6 3 3 9" xfId="24865"/>
    <cellStyle name="Обычный 2 3 6 3 4" xfId="24866"/>
    <cellStyle name="Обычный 2 3 6 3 4 2" xfId="24867"/>
    <cellStyle name="Обычный 2 3 6 3 4 2 2" xfId="57557"/>
    <cellStyle name="Обычный 2 3 6 3 4 3" xfId="24868"/>
    <cellStyle name="Обычный 2 3 6 3 4 3 2" xfId="57558"/>
    <cellStyle name="Обычный 2 3 6 3 4 4" xfId="24869"/>
    <cellStyle name="Обычный 2 3 6 3 4 4 2" xfId="57559"/>
    <cellStyle name="Обычный 2 3 6 3 4 5" xfId="24870"/>
    <cellStyle name="Обычный 2 3 6 3 4 5 2" xfId="57560"/>
    <cellStyle name="Обычный 2 3 6 3 4 6" xfId="24871"/>
    <cellStyle name="Обычный 2 3 6 3 4 6 2" xfId="57561"/>
    <cellStyle name="Обычный 2 3 6 3 4 7" xfId="24872"/>
    <cellStyle name="Обычный 2 3 6 3 4 8" xfId="57562"/>
    <cellStyle name="Обычный 2 3 6 3 5" xfId="24873"/>
    <cellStyle name="Обычный 2 3 6 3 5 2" xfId="24874"/>
    <cellStyle name="Обычный 2 3 6 3 5 2 2" xfId="57563"/>
    <cellStyle name="Обычный 2 3 6 3 5 3" xfId="57564"/>
    <cellStyle name="Обычный 2 3 6 3 6" xfId="24875"/>
    <cellStyle name="Обычный 2 3 6 3 6 2" xfId="57565"/>
    <cellStyle name="Обычный 2 3 6 3 7" xfId="24876"/>
    <cellStyle name="Обычный 2 3 6 3 7 2" xfId="57566"/>
    <cellStyle name="Обычный 2 3 6 3 8" xfId="24877"/>
    <cellStyle name="Обычный 2 3 6 3 8 2" xfId="57567"/>
    <cellStyle name="Обычный 2 3 6 3 9" xfId="24878"/>
    <cellStyle name="Обычный 2 3 6 3 9 2" xfId="57568"/>
    <cellStyle name="Обычный 2 3 6 4" xfId="24879"/>
    <cellStyle name="Обычный 2 3 6 4 10" xfId="24880"/>
    <cellStyle name="Обычный 2 3 6 4 11" xfId="24881"/>
    <cellStyle name="Обычный 2 3 6 4 12" xfId="24882"/>
    <cellStyle name="Обычный 2 3 6 4 13" xfId="24883"/>
    <cellStyle name="Обычный 2 3 6 4 14" xfId="24884"/>
    <cellStyle name="Обычный 2 3 6 4 15" xfId="24885"/>
    <cellStyle name="Обычный 2 3 6 4 16" xfId="57569"/>
    <cellStyle name="Обычный 2 3 6 4 2" xfId="24886"/>
    <cellStyle name="Обычный 2 3 6 4 2 2" xfId="24887"/>
    <cellStyle name="Обычный 2 3 6 4 2 2 2" xfId="57570"/>
    <cellStyle name="Обычный 2 3 6 4 2 3" xfId="24888"/>
    <cellStyle name="Обычный 2 3 6 4 2 3 2" xfId="57571"/>
    <cellStyle name="Обычный 2 3 6 4 2 4" xfId="24889"/>
    <cellStyle name="Обычный 2 3 6 4 2 4 2" xfId="57572"/>
    <cellStyle name="Обычный 2 3 6 4 2 5" xfId="24890"/>
    <cellStyle name="Обычный 2 3 6 4 2 5 2" xfId="57573"/>
    <cellStyle name="Обычный 2 3 6 4 2 6" xfId="24891"/>
    <cellStyle name="Обычный 2 3 6 4 2 6 2" xfId="57574"/>
    <cellStyle name="Обычный 2 3 6 4 2 7" xfId="24892"/>
    <cellStyle name="Обычный 2 3 6 4 2 8" xfId="57575"/>
    <cellStyle name="Обычный 2 3 6 4 3" xfId="24893"/>
    <cellStyle name="Обычный 2 3 6 4 3 2" xfId="24894"/>
    <cellStyle name="Обычный 2 3 6 4 3 2 2" xfId="57576"/>
    <cellStyle name="Обычный 2 3 6 4 3 3" xfId="57577"/>
    <cellStyle name="Обычный 2 3 6 4 4" xfId="24895"/>
    <cellStyle name="Обычный 2 3 6 4 4 2" xfId="57578"/>
    <cellStyle name="Обычный 2 3 6 4 5" xfId="24896"/>
    <cellStyle name="Обычный 2 3 6 4 5 2" xfId="57579"/>
    <cellStyle name="Обычный 2 3 6 4 6" xfId="24897"/>
    <cellStyle name="Обычный 2 3 6 4 6 2" xfId="57580"/>
    <cellStyle name="Обычный 2 3 6 4 7" xfId="24898"/>
    <cellStyle name="Обычный 2 3 6 4 7 2" xfId="57581"/>
    <cellStyle name="Обычный 2 3 6 4 8" xfId="24899"/>
    <cellStyle name="Обычный 2 3 6 4 9" xfId="24900"/>
    <cellStyle name="Обычный 2 3 6 5" xfId="24901"/>
    <cellStyle name="Обычный 2 3 6 6" xfId="24902"/>
    <cellStyle name="Обычный 2 3 6 6 10" xfId="24903"/>
    <cellStyle name="Обычный 2 3 6 6 11" xfId="24904"/>
    <cellStyle name="Обычный 2 3 6 6 12" xfId="24905"/>
    <cellStyle name="Обычный 2 3 6 6 13" xfId="24906"/>
    <cellStyle name="Обычный 2 3 6 6 14" xfId="24907"/>
    <cellStyle name="Обычный 2 3 6 6 15" xfId="57582"/>
    <cellStyle name="Обычный 2 3 6 6 2" xfId="24908"/>
    <cellStyle name="Обычный 2 3 6 6 2 2" xfId="24909"/>
    <cellStyle name="Обычный 2 3 6 6 2 2 2" xfId="57583"/>
    <cellStyle name="Обычный 2 3 6 6 2 3" xfId="24910"/>
    <cellStyle name="Обычный 2 3 6 6 2 3 2" xfId="57584"/>
    <cellStyle name="Обычный 2 3 6 6 2 4" xfId="24911"/>
    <cellStyle name="Обычный 2 3 6 6 2 4 2" xfId="57585"/>
    <cellStyle name="Обычный 2 3 6 6 2 5" xfId="24912"/>
    <cellStyle name="Обычный 2 3 6 6 2 5 2" xfId="57586"/>
    <cellStyle name="Обычный 2 3 6 6 2 6" xfId="24913"/>
    <cellStyle name="Обычный 2 3 6 6 2 6 2" xfId="57587"/>
    <cellStyle name="Обычный 2 3 6 6 2 7" xfId="24914"/>
    <cellStyle name="Обычный 2 3 6 6 2 8" xfId="57588"/>
    <cellStyle name="Обычный 2 3 6 6 3" xfId="24915"/>
    <cellStyle name="Обычный 2 3 6 6 3 2" xfId="24916"/>
    <cellStyle name="Обычный 2 3 6 6 3 2 2" xfId="57589"/>
    <cellStyle name="Обычный 2 3 6 6 3 3" xfId="57590"/>
    <cellStyle name="Обычный 2 3 6 6 4" xfId="24917"/>
    <cellStyle name="Обычный 2 3 6 6 4 2" xfId="57591"/>
    <cellStyle name="Обычный 2 3 6 6 5" xfId="24918"/>
    <cellStyle name="Обычный 2 3 6 6 5 2" xfId="57592"/>
    <cellStyle name="Обычный 2 3 6 6 6" xfId="24919"/>
    <cellStyle name="Обычный 2 3 6 6 6 2" xfId="57593"/>
    <cellStyle name="Обычный 2 3 6 6 7" xfId="24920"/>
    <cellStyle name="Обычный 2 3 6 6 7 2" xfId="57594"/>
    <cellStyle name="Обычный 2 3 6 6 8" xfId="24921"/>
    <cellStyle name="Обычный 2 3 6 6 9" xfId="24922"/>
    <cellStyle name="Обычный 2 3 6 7" xfId="24923"/>
    <cellStyle name="Обычный 2 3 6 7 10" xfId="24924"/>
    <cellStyle name="Обычный 2 3 6 7 11" xfId="24925"/>
    <cellStyle name="Обычный 2 3 6 7 12" xfId="24926"/>
    <cellStyle name="Обычный 2 3 6 7 13" xfId="24927"/>
    <cellStyle name="Обычный 2 3 6 7 14" xfId="24928"/>
    <cellStyle name="Обычный 2 3 6 7 15" xfId="57595"/>
    <cellStyle name="Обычный 2 3 6 7 2" xfId="24929"/>
    <cellStyle name="Обычный 2 3 6 7 2 2" xfId="24930"/>
    <cellStyle name="Обычный 2 3 6 7 2 2 2" xfId="57596"/>
    <cellStyle name="Обычный 2 3 6 7 2 3" xfId="24931"/>
    <cellStyle name="Обычный 2 3 6 7 2 3 2" xfId="57597"/>
    <cellStyle name="Обычный 2 3 6 7 2 4" xfId="24932"/>
    <cellStyle name="Обычный 2 3 6 7 2 4 2" xfId="57598"/>
    <cellStyle name="Обычный 2 3 6 7 2 5" xfId="24933"/>
    <cellStyle name="Обычный 2 3 6 7 2 5 2" xfId="57599"/>
    <cellStyle name="Обычный 2 3 6 7 2 6" xfId="24934"/>
    <cellStyle name="Обычный 2 3 6 7 2 6 2" xfId="57600"/>
    <cellStyle name="Обычный 2 3 6 7 2 7" xfId="24935"/>
    <cellStyle name="Обычный 2 3 6 7 2 8" xfId="57601"/>
    <cellStyle name="Обычный 2 3 6 7 3" xfId="24936"/>
    <cellStyle name="Обычный 2 3 6 7 3 2" xfId="24937"/>
    <cellStyle name="Обычный 2 3 6 7 3 2 2" xfId="57602"/>
    <cellStyle name="Обычный 2 3 6 7 3 3" xfId="57603"/>
    <cellStyle name="Обычный 2 3 6 7 4" xfId="24938"/>
    <cellStyle name="Обычный 2 3 6 7 4 2" xfId="57604"/>
    <cellStyle name="Обычный 2 3 6 7 5" xfId="24939"/>
    <cellStyle name="Обычный 2 3 6 7 5 2" xfId="57605"/>
    <cellStyle name="Обычный 2 3 6 7 6" xfId="24940"/>
    <cellStyle name="Обычный 2 3 6 7 6 2" xfId="57606"/>
    <cellStyle name="Обычный 2 3 6 7 7" xfId="24941"/>
    <cellStyle name="Обычный 2 3 6 7 7 2" xfId="57607"/>
    <cellStyle name="Обычный 2 3 6 7 8" xfId="24942"/>
    <cellStyle name="Обычный 2 3 6 7 9" xfId="24943"/>
    <cellStyle name="Обычный 2 3 6 8" xfId="24944"/>
    <cellStyle name="Обычный 2 3 6 8 10" xfId="24945"/>
    <cellStyle name="Обычный 2 3 6 8 11" xfId="24946"/>
    <cellStyle name="Обычный 2 3 6 8 12" xfId="24947"/>
    <cellStyle name="Обычный 2 3 6 8 13" xfId="24948"/>
    <cellStyle name="Обычный 2 3 6 8 14" xfId="24949"/>
    <cellStyle name="Обычный 2 3 6 8 15" xfId="57608"/>
    <cellStyle name="Обычный 2 3 6 8 2" xfId="24950"/>
    <cellStyle name="Обычный 2 3 6 8 2 2" xfId="24951"/>
    <cellStyle name="Обычный 2 3 6 8 2 2 2" xfId="57609"/>
    <cellStyle name="Обычный 2 3 6 8 2 3" xfId="24952"/>
    <cellStyle name="Обычный 2 3 6 8 2 3 2" xfId="57610"/>
    <cellStyle name="Обычный 2 3 6 8 2 4" xfId="24953"/>
    <cellStyle name="Обычный 2 3 6 8 2 4 2" xfId="57611"/>
    <cellStyle name="Обычный 2 3 6 8 2 5" xfId="24954"/>
    <cellStyle name="Обычный 2 3 6 8 2 5 2" xfId="57612"/>
    <cellStyle name="Обычный 2 3 6 8 2 6" xfId="24955"/>
    <cellStyle name="Обычный 2 3 6 8 2 6 2" xfId="57613"/>
    <cellStyle name="Обычный 2 3 6 8 2 7" xfId="24956"/>
    <cellStyle name="Обычный 2 3 6 8 2 8" xfId="57614"/>
    <cellStyle name="Обычный 2 3 6 8 3" xfId="24957"/>
    <cellStyle name="Обычный 2 3 6 8 3 2" xfId="24958"/>
    <cellStyle name="Обычный 2 3 6 8 3 2 2" xfId="57615"/>
    <cellStyle name="Обычный 2 3 6 8 3 3" xfId="57616"/>
    <cellStyle name="Обычный 2 3 6 8 4" xfId="24959"/>
    <cellStyle name="Обычный 2 3 6 8 4 2" xfId="57617"/>
    <cellStyle name="Обычный 2 3 6 8 5" xfId="24960"/>
    <cellStyle name="Обычный 2 3 6 8 5 2" xfId="57618"/>
    <cellStyle name="Обычный 2 3 6 8 6" xfId="24961"/>
    <cellStyle name="Обычный 2 3 6 8 6 2" xfId="57619"/>
    <cellStyle name="Обычный 2 3 6 8 7" xfId="24962"/>
    <cellStyle name="Обычный 2 3 6 8 7 2" xfId="57620"/>
    <cellStyle name="Обычный 2 3 6 8 8" xfId="24963"/>
    <cellStyle name="Обычный 2 3 6 8 9" xfId="24964"/>
    <cellStyle name="Обычный 2 3 6 9" xfId="24965"/>
    <cellStyle name="Обычный 2 3 6 9 2" xfId="24966"/>
    <cellStyle name="Обычный 2 3 6 9 2 2" xfId="57621"/>
    <cellStyle name="Обычный 2 3 6 9 3" xfId="24967"/>
    <cellStyle name="Обычный 2 3 6 9 3 2" xfId="57622"/>
    <cellStyle name="Обычный 2 3 6 9 4" xfId="24968"/>
    <cellStyle name="Обычный 2 3 6 9 4 2" xfId="57623"/>
    <cellStyle name="Обычный 2 3 6 9 5" xfId="24969"/>
    <cellStyle name="Обычный 2 3 6 9 5 2" xfId="57624"/>
    <cellStyle name="Обычный 2 3 6 9 6" xfId="24970"/>
    <cellStyle name="Обычный 2 3 6 9 6 2" xfId="57625"/>
    <cellStyle name="Обычный 2 3 6 9 7" xfId="24971"/>
    <cellStyle name="Обычный 2 3 6 9 8" xfId="57626"/>
    <cellStyle name="Обычный 2 3 7" xfId="24972"/>
    <cellStyle name="Обычный 2 3 7 10" xfId="24973"/>
    <cellStyle name="Обычный 2 3 7 11" xfId="24974"/>
    <cellStyle name="Обычный 2 3 7 12" xfId="24975"/>
    <cellStyle name="Обычный 2 3 7 13" xfId="24976"/>
    <cellStyle name="Обычный 2 3 7 14" xfId="24977"/>
    <cellStyle name="Обычный 2 3 7 15" xfId="24978"/>
    <cellStyle name="Обычный 2 3 7 16" xfId="24979"/>
    <cellStyle name="Обычный 2 3 7 17" xfId="24980"/>
    <cellStyle name="Обычный 2 3 7 18" xfId="24981"/>
    <cellStyle name="Обычный 2 3 7 19" xfId="57627"/>
    <cellStyle name="Обычный 2 3 7 2" xfId="24982"/>
    <cellStyle name="Обычный 2 3 7 2 2" xfId="24983"/>
    <cellStyle name="Обычный 2 3 7 2 2 10" xfId="24984"/>
    <cellStyle name="Обычный 2 3 7 2 2 11" xfId="24985"/>
    <cellStyle name="Обычный 2 3 7 2 2 12" xfId="24986"/>
    <cellStyle name="Обычный 2 3 7 2 2 13" xfId="24987"/>
    <cellStyle name="Обычный 2 3 7 2 2 14" xfId="24988"/>
    <cellStyle name="Обычный 2 3 7 2 2 15" xfId="57628"/>
    <cellStyle name="Обычный 2 3 7 2 2 2" xfId="24989"/>
    <cellStyle name="Обычный 2 3 7 2 2 2 2" xfId="24990"/>
    <cellStyle name="Обычный 2 3 7 2 2 2 2 2" xfId="57629"/>
    <cellStyle name="Обычный 2 3 7 2 2 2 3" xfId="24991"/>
    <cellStyle name="Обычный 2 3 7 2 2 2 3 2" xfId="57630"/>
    <cellStyle name="Обычный 2 3 7 2 2 2 4" xfId="24992"/>
    <cellStyle name="Обычный 2 3 7 2 2 2 4 2" xfId="57631"/>
    <cellStyle name="Обычный 2 3 7 2 2 2 5" xfId="24993"/>
    <cellStyle name="Обычный 2 3 7 2 2 2 5 2" xfId="57632"/>
    <cellStyle name="Обычный 2 3 7 2 2 2 6" xfId="24994"/>
    <cellStyle name="Обычный 2 3 7 2 2 2 6 2" xfId="57633"/>
    <cellStyle name="Обычный 2 3 7 2 2 2 7" xfId="24995"/>
    <cellStyle name="Обычный 2 3 7 2 2 2 8" xfId="57634"/>
    <cellStyle name="Обычный 2 3 7 2 2 3" xfId="24996"/>
    <cellStyle name="Обычный 2 3 7 2 2 3 2" xfId="24997"/>
    <cellStyle name="Обычный 2 3 7 2 2 3 2 2" xfId="57635"/>
    <cellStyle name="Обычный 2 3 7 2 2 3 3" xfId="57636"/>
    <cellStyle name="Обычный 2 3 7 2 2 4" xfId="24998"/>
    <cellStyle name="Обычный 2 3 7 2 2 4 2" xfId="57637"/>
    <cellStyle name="Обычный 2 3 7 2 2 5" xfId="24999"/>
    <cellStyle name="Обычный 2 3 7 2 2 5 2" xfId="57638"/>
    <cellStyle name="Обычный 2 3 7 2 2 6" xfId="25000"/>
    <cellStyle name="Обычный 2 3 7 2 2 6 2" xfId="57639"/>
    <cellStyle name="Обычный 2 3 7 2 2 7" xfId="25001"/>
    <cellStyle name="Обычный 2 3 7 2 2 7 2" xfId="57640"/>
    <cellStyle name="Обычный 2 3 7 2 2 8" xfId="25002"/>
    <cellStyle name="Обычный 2 3 7 2 2 9" xfId="25003"/>
    <cellStyle name="Обычный 2 3 7 3" xfId="25004"/>
    <cellStyle name="Обычный 2 3 7 3 10" xfId="25005"/>
    <cellStyle name="Обычный 2 3 7 3 11" xfId="25006"/>
    <cellStyle name="Обычный 2 3 7 3 12" xfId="25007"/>
    <cellStyle name="Обычный 2 3 7 3 13" xfId="25008"/>
    <cellStyle name="Обычный 2 3 7 3 14" xfId="25009"/>
    <cellStyle name="Обычный 2 3 7 3 15" xfId="57641"/>
    <cellStyle name="Обычный 2 3 7 3 2" xfId="25010"/>
    <cellStyle name="Обычный 2 3 7 3 2 2" xfId="25011"/>
    <cellStyle name="Обычный 2 3 7 3 2 2 2" xfId="57642"/>
    <cellStyle name="Обычный 2 3 7 3 2 3" xfId="25012"/>
    <cellStyle name="Обычный 2 3 7 3 2 3 2" xfId="57643"/>
    <cellStyle name="Обычный 2 3 7 3 2 4" xfId="25013"/>
    <cellStyle name="Обычный 2 3 7 3 2 4 2" xfId="57644"/>
    <cellStyle name="Обычный 2 3 7 3 2 5" xfId="25014"/>
    <cellStyle name="Обычный 2 3 7 3 2 5 2" xfId="57645"/>
    <cellStyle name="Обычный 2 3 7 3 2 6" xfId="25015"/>
    <cellStyle name="Обычный 2 3 7 3 2 6 2" xfId="57646"/>
    <cellStyle name="Обычный 2 3 7 3 2 7" xfId="25016"/>
    <cellStyle name="Обычный 2 3 7 3 2 8" xfId="57647"/>
    <cellStyle name="Обычный 2 3 7 3 3" xfId="25017"/>
    <cellStyle name="Обычный 2 3 7 3 3 2" xfId="25018"/>
    <cellStyle name="Обычный 2 3 7 3 3 2 2" xfId="57648"/>
    <cellStyle name="Обычный 2 3 7 3 3 3" xfId="57649"/>
    <cellStyle name="Обычный 2 3 7 3 4" xfId="25019"/>
    <cellStyle name="Обычный 2 3 7 3 4 2" xfId="57650"/>
    <cellStyle name="Обычный 2 3 7 3 5" xfId="25020"/>
    <cellStyle name="Обычный 2 3 7 3 5 2" xfId="57651"/>
    <cellStyle name="Обычный 2 3 7 3 6" xfId="25021"/>
    <cellStyle name="Обычный 2 3 7 3 6 2" xfId="57652"/>
    <cellStyle name="Обычный 2 3 7 3 7" xfId="25022"/>
    <cellStyle name="Обычный 2 3 7 3 7 2" xfId="57653"/>
    <cellStyle name="Обычный 2 3 7 3 8" xfId="25023"/>
    <cellStyle name="Обычный 2 3 7 3 9" xfId="25024"/>
    <cellStyle name="Обычный 2 3 7 4" xfId="25025"/>
    <cellStyle name="Обычный 2 3 7 4 10" xfId="25026"/>
    <cellStyle name="Обычный 2 3 7 4 11" xfId="25027"/>
    <cellStyle name="Обычный 2 3 7 4 12" xfId="25028"/>
    <cellStyle name="Обычный 2 3 7 4 13" xfId="25029"/>
    <cellStyle name="Обычный 2 3 7 4 14" xfId="25030"/>
    <cellStyle name="Обычный 2 3 7 4 15" xfId="57654"/>
    <cellStyle name="Обычный 2 3 7 4 2" xfId="25031"/>
    <cellStyle name="Обычный 2 3 7 4 2 2" xfId="25032"/>
    <cellStyle name="Обычный 2 3 7 4 2 2 2" xfId="57655"/>
    <cellStyle name="Обычный 2 3 7 4 2 3" xfId="25033"/>
    <cellStyle name="Обычный 2 3 7 4 2 3 2" xfId="57656"/>
    <cellStyle name="Обычный 2 3 7 4 2 4" xfId="25034"/>
    <cellStyle name="Обычный 2 3 7 4 2 4 2" xfId="57657"/>
    <cellStyle name="Обычный 2 3 7 4 2 5" xfId="25035"/>
    <cellStyle name="Обычный 2 3 7 4 2 5 2" xfId="57658"/>
    <cellStyle name="Обычный 2 3 7 4 2 6" xfId="25036"/>
    <cellStyle name="Обычный 2 3 7 4 2 6 2" xfId="57659"/>
    <cellStyle name="Обычный 2 3 7 4 2 7" xfId="25037"/>
    <cellStyle name="Обычный 2 3 7 4 2 8" xfId="57660"/>
    <cellStyle name="Обычный 2 3 7 4 3" xfId="25038"/>
    <cellStyle name="Обычный 2 3 7 4 3 2" xfId="25039"/>
    <cellStyle name="Обычный 2 3 7 4 3 2 2" xfId="57661"/>
    <cellStyle name="Обычный 2 3 7 4 3 3" xfId="57662"/>
    <cellStyle name="Обычный 2 3 7 4 4" xfId="25040"/>
    <cellStyle name="Обычный 2 3 7 4 4 2" xfId="57663"/>
    <cellStyle name="Обычный 2 3 7 4 5" xfId="25041"/>
    <cellStyle name="Обычный 2 3 7 4 5 2" xfId="57664"/>
    <cellStyle name="Обычный 2 3 7 4 6" xfId="25042"/>
    <cellStyle name="Обычный 2 3 7 4 6 2" xfId="57665"/>
    <cellStyle name="Обычный 2 3 7 4 7" xfId="25043"/>
    <cellStyle name="Обычный 2 3 7 4 7 2" xfId="57666"/>
    <cellStyle name="Обычный 2 3 7 4 8" xfId="25044"/>
    <cellStyle name="Обычный 2 3 7 4 9" xfId="25045"/>
    <cellStyle name="Обычный 2 3 7 5" xfId="25046"/>
    <cellStyle name="Обычный 2 3 7 5 2" xfId="25047"/>
    <cellStyle name="Обычный 2 3 7 5 2 2" xfId="57667"/>
    <cellStyle name="Обычный 2 3 7 5 3" xfId="25048"/>
    <cellStyle name="Обычный 2 3 7 5 3 2" xfId="57668"/>
    <cellStyle name="Обычный 2 3 7 5 4" xfId="25049"/>
    <cellStyle name="Обычный 2 3 7 5 4 2" xfId="57669"/>
    <cellStyle name="Обычный 2 3 7 5 5" xfId="25050"/>
    <cellStyle name="Обычный 2 3 7 5 5 2" xfId="57670"/>
    <cellStyle name="Обычный 2 3 7 5 6" xfId="25051"/>
    <cellStyle name="Обычный 2 3 7 5 6 2" xfId="57671"/>
    <cellStyle name="Обычный 2 3 7 5 7" xfId="25052"/>
    <cellStyle name="Обычный 2 3 7 5 8" xfId="57672"/>
    <cellStyle name="Обычный 2 3 7 6" xfId="25053"/>
    <cellStyle name="Обычный 2 3 7 6 2" xfId="25054"/>
    <cellStyle name="Обычный 2 3 7 6 2 2" xfId="57673"/>
    <cellStyle name="Обычный 2 3 7 6 3" xfId="57674"/>
    <cellStyle name="Обычный 2 3 7 7" xfId="25055"/>
    <cellStyle name="Обычный 2 3 7 7 2" xfId="57675"/>
    <cellStyle name="Обычный 2 3 7 8" xfId="25056"/>
    <cellStyle name="Обычный 2 3 7 9" xfId="25057"/>
    <cellStyle name="Обычный 2 3 8" xfId="25058"/>
    <cellStyle name="Обычный 2 3 8 10" xfId="25059"/>
    <cellStyle name="Обычный 2 3 8 11" xfId="25060"/>
    <cellStyle name="Обычный 2 3 8 12" xfId="25061"/>
    <cellStyle name="Обычный 2 3 8 13" xfId="25062"/>
    <cellStyle name="Обычный 2 3 8 14" xfId="25063"/>
    <cellStyle name="Обычный 2 3 8 15" xfId="25064"/>
    <cellStyle name="Обычный 2 3 8 16" xfId="57676"/>
    <cellStyle name="Обычный 2 3 8 2" xfId="25065"/>
    <cellStyle name="Обычный 2 3 8 2 10" xfId="25066"/>
    <cellStyle name="Обычный 2 3 8 2 11" xfId="25067"/>
    <cellStyle name="Обычный 2 3 8 2 12" xfId="25068"/>
    <cellStyle name="Обычный 2 3 8 2 13" xfId="25069"/>
    <cellStyle name="Обычный 2 3 8 2 14" xfId="25070"/>
    <cellStyle name="Обычный 2 3 8 2 15" xfId="57677"/>
    <cellStyle name="Обычный 2 3 8 2 2" xfId="25071"/>
    <cellStyle name="Обычный 2 3 8 2 2 2" xfId="25072"/>
    <cellStyle name="Обычный 2 3 8 2 2 2 2" xfId="57678"/>
    <cellStyle name="Обычный 2 3 8 2 2 3" xfId="25073"/>
    <cellStyle name="Обычный 2 3 8 2 2 3 2" xfId="57679"/>
    <cellStyle name="Обычный 2 3 8 2 2 4" xfId="25074"/>
    <cellStyle name="Обычный 2 3 8 2 2 4 2" xfId="57680"/>
    <cellStyle name="Обычный 2 3 8 2 2 5" xfId="25075"/>
    <cellStyle name="Обычный 2 3 8 2 2 5 2" xfId="57681"/>
    <cellStyle name="Обычный 2 3 8 2 2 6" xfId="25076"/>
    <cellStyle name="Обычный 2 3 8 2 2 6 2" xfId="57682"/>
    <cellStyle name="Обычный 2 3 8 2 2 7" xfId="25077"/>
    <cellStyle name="Обычный 2 3 8 2 2 8" xfId="57683"/>
    <cellStyle name="Обычный 2 3 8 2 3" xfId="25078"/>
    <cellStyle name="Обычный 2 3 8 2 3 2" xfId="25079"/>
    <cellStyle name="Обычный 2 3 8 2 3 2 2" xfId="57684"/>
    <cellStyle name="Обычный 2 3 8 2 3 3" xfId="57685"/>
    <cellStyle name="Обычный 2 3 8 2 4" xfId="25080"/>
    <cellStyle name="Обычный 2 3 8 2 4 2" xfId="57686"/>
    <cellStyle name="Обычный 2 3 8 2 5" xfId="25081"/>
    <cellStyle name="Обычный 2 3 8 2 5 2" xfId="57687"/>
    <cellStyle name="Обычный 2 3 8 2 6" xfId="25082"/>
    <cellStyle name="Обычный 2 3 8 2 6 2" xfId="57688"/>
    <cellStyle name="Обычный 2 3 8 2 7" xfId="25083"/>
    <cellStyle name="Обычный 2 3 8 2 7 2" xfId="57689"/>
    <cellStyle name="Обычный 2 3 8 2 8" xfId="25084"/>
    <cellStyle name="Обычный 2 3 8 2 9" xfId="25085"/>
    <cellStyle name="Обычный 2 3 8 3" xfId="25086"/>
    <cellStyle name="Обычный 2 3 8 3 2" xfId="25087"/>
    <cellStyle name="Обычный 2 3 8 3 2 2" xfId="57690"/>
    <cellStyle name="Обычный 2 3 8 3 3" xfId="25088"/>
    <cellStyle name="Обычный 2 3 8 3 3 2" xfId="57691"/>
    <cellStyle name="Обычный 2 3 8 3 4" xfId="25089"/>
    <cellStyle name="Обычный 2 3 8 3 4 2" xfId="57692"/>
    <cellStyle name="Обычный 2 3 8 3 5" xfId="25090"/>
    <cellStyle name="Обычный 2 3 8 3 5 2" xfId="57693"/>
    <cellStyle name="Обычный 2 3 8 3 6" xfId="25091"/>
    <cellStyle name="Обычный 2 3 8 3 6 2" xfId="57694"/>
    <cellStyle name="Обычный 2 3 8 3 7" xfId="25092"/>
    <cellStyle name="Обычный 2 3 8 3 8" xfId="57695"/>
    <cellStyle name="Обычный 2 3 8 4" xfId="25093"/>
    <cellStyle name="Обычный 2 3 8 4 2" xfId="25094"/>
    <cellStyle name="Обычный 2 3 8 4 2 2" xfId="57696"/>
    <cellStyle name="Обычный 2 3 8 4 3" xfId="57697"/>
    <cellStyle name="Обычный 2 3 8 5" xfId="25095"/>
    <cellStyle name="Обычный 2 3 8 5 2" xfId="57698"/>
    <cellStyle name="Обычный 2 3 8 6" xfId="25096"/>
    <cellStyle name="Обычный 2 3 8 6 2" xfId="57699"/>
    <cellStyle name="Обычный 2 3 8 7" xfId="25097"/>
    <cellStyle name="Обычный 2 3 8 7 2" xfId="57700"/>
    <cellStyle name="Обычный 2 3 8 8" xfId="25098"/>
    <cellStyle name="Обычный 2 3 8 8 2" xfId="57701"/>
    <cellStyle name="Обычный 2 3 8 9" xfId="25099"/>
    <cellStyle name="Обычный 2 3 9" xfId="25100"/>
    <cellStyle name="Обычный 2 3 9 2" xfId="25101"/>
    <cellStyle name="Обычный 2 3 9 2 2" xfId="25102"/>
    <cellStyle name="Обычный 2 3 9 2 2 2" xfId="57702"/>
    <cellStyle name="Обычный 2 3 9 2 3" xfId="25103"/>
    <cellStyle name="Обычный 2 3 9 2 3 2" xfId="57703"/>
    <cellStyle name="Обычный 2 3 9 2 4" xfId="25104"/>
    <cellStyle name="Обычный 2 3 9 2 4 2" xfId="57704"/>
    <cellStyle name="Обычный 2 3 9 2 5" xfId="25105"/>
    <cellStyle name="Обычный 2 3 9 2 5 2" xfId="57705"/>
    <cellStyle name="Обычный 2 3 9 2 6" xfId="25106"/>
    <cellStyle name="Обычный 2 3 9 2 6 2" xfId="57706"/>
    <cellStyle name="Обычный 2 3 9 2 7" xfId="57707"/>
    <cellStyle name="Обычный 2 3 9 3" xfId="25107"/>
    <cellStyle name="Обычный 2 3 9 3 2" xfId="57708"/>
    <cellStyle name="Обычный 2 3 9 4" xfId="25108"/>
    <cellStyle name="Обычный 2 3 9 4 2" xfId="57709"/>
    <cellStyle name="Обычный 2 3 9 5" xfId="25109"/>
    <cellStyle name="Обычный 2 3 9 5 2" xfId="57710"/>
    <cellStyle name="Обычный 2 3 9 6" xfId="25110"/>
    <cellStyle name="Обычный 2 3 9 6 2" xfId="57711"/>
    <cellStyle name="Обычный 2 3 9 7" xfId="25111"/>
    <cellStyle name="Обычный 2 3 9 7 2" xfId="57712"/>
    <cellStyle name="Обычный 2 3 9 8" xfId="25112"/>
    <cellStyle name="Обычный 2 3 9 9" xfId="57713"/>
    <cellStyle name="Обычный 2 3_46EE.2011(v1.0)" xfId="25113"/>
    <cellStyle name="Обычный 2 37" xfId="64366"/>
    <cellStyle name="Обычный 2 4" xfId="25114"/>
    <cellStyle name="Обычный 2 4 2" xfId="25115"/>
    <cellStyle name="Обычный 2 4 2 2" xfId="25116"/>
    <cellStyle name="Обычный 2 4 2 3" xfId="25117"/>
    <cellStyle name="Обычный 2 4 3" xfId="25118"/>
    <cellStyle name="Обычный 2 4 3 2" xfId="25119"/>
    <cellStyle name="Обычный 2 4 4" xfId="25120"/>
    <cellStyle name="Обычный 2 4 4 2" xfId="25121"/>
    <cellStyle name="Обычный 2 4 4 2 2" xfId="25122"/>
    <cellStyle name="Обычный 2 4 4 2 3" xfId="25123"/>
    <cellStyle name="Обычный 2 4 4 2 4" xfId="25124"/>
    <cellStyle name="Обычный 2 4 4 2 5" xfId="25125"/>
    <cellStyle name="Обычный 2 4 4 3" xfId="25126"/>
    <cellStyle name="Обычный 2 4 4 4" xfId="25127"/>
    <cellStyle name="Обычный 2 4 4 5" xfId="25128"/>
    <cellStyle name="Обычный 2 4 5" xfId="25129"/>
    <cellStyle name="Обычный 2 4 5 2" xfId="25130"/>
    <cellStyle name="Обычный 2 4 5 3" xfId="25131"/>
    <cellStyle name="Обычный 2 4 6" xfId="25132"/>
    <cellStyle name="Обычный 2 4 7" xfId="25133"/>
    <cellStyle name="Обычный 2 4 8" xfId="25134"/>
    <cellStyle name="Обычный 2 4_46EE.2011(v1.0)" xfId="25135"/>
    <cellStyle name="Обычный 2 5" xfId="25136"/>
    <cellStyle name="Обычный 2 5 2" xfId="25137"/>
    <cellStyle name="Обычный 2 5 2 2" xfId="25138"/>
    <cellStyle name="Обычный 2 5 3" xfId="25139"/>
    <cellStyle name="Обычный 2 5 3 2" xfId="25140"/>
    <cellStyle name="Обычный 2 5 4" xfId="25141"/>
    <cellStyle name="Обычный 2 5 4 2" xfId="25142"/>
    <cellStyle name="Обычный 2 5 4 2 2" xfId="25143"/>
    <cellStyle name="Обычный 2 5 4 2 2 2" xfId="25144"/>
    <cellStyle name="Обычный 2 5 4 2 2 3" xfId="25145"/>
    <cellStyle name="Обычный 2 5 4 3" xfId="25146"/>
    <cellStyle name="Обычный 2 5 4 3 2" xfId="25147"/>
    <cellStyle name="Обычный 2 5 4 3 3" xfId="25148"/>
    <cellStyle name="Обычный 2 5 4 3 4" xfId="25149"/>
    <cellStyle name="Обычный 2 5 4 4" xfId="25150"/>
    <cellStyle name="Обычный 2 5 4 5" xfId="25151"/>
    <cellStyle name="Обычный 2 5_46EE.2011(v1.0)" xfId="25152"/>
    <cellStyle name="Обычный 2 6" xfId="25153"/>
    <cellStyle name="Обычный 2 6 2" xfId="25154"/>
    <cellStyle name="Обычный 2 6 2 2" xfId="25155"/>
    <cellStyle name="Обычный 2 6 3" xfId="25156"/>
    <cellStyle name="Обычный 2 6 3 2" xfId="25157"/>
    <cellStyle name="Обычный 2 6 4" xfId="25158"/>
    <cellStyle name="Обычный 2 6 4 2" xfId="25159"/>
    <cellStyle name="Обычный 2 6 4 2 2" xfId="25160"/>
    <cellStyle name="Обычный 2 6 4 2 3" xfId="25161"/>
    <cellStyle name="Обычный 2 6 4 2 4" xfId="25162"/>
    <cellStyle name="Обычный 2 6 4 3" xfId="25163"/>
    <cellStyle name="Обычный 2 6 4 4" xfId="25164"/>
    <cellStyle name="Обычный 2 6_46EE.2011(v1.0)" xfId="25165"/>
    <cellStyle name="Обычный 2 7" xfId="25166"/>
    <cellStyle name="Обычный 2 7 2" xfId="25167"/>
    <cellStyle name="Обычный 2 7 2 2" xfId="25168"/>
    <cellStyle name="Обычный 2 7 2 2 2" xfId="25169"/>
    <cellStyle name="Обычный 2 7 2 2 2 2" xfId="57714"/>
    <cellStyle name="Обычный 2 7 2 2 3" xfId="25170"/>
    <cellStyle name="Обычный 2 7 2 2 3 2" xfId="57715"/>
    <cellStyle name="Обычный 2 7 2 2 4" xfId="57716"/>
    <cellStyle name="Обычный 2 7 3" xfId="25171"/>
    <cellStyle name="Обычный 2 7 3 2" xfId="25172"/>
    <cellStyle name="Обычный 2 7 3 2 2" xfId="25173"/>
    <cellStyle name="Обычный 2 7 3 2 3" xfId="25174"/>
    <cellStyle name="Обычный 2 7 3 2 4" xfId="25175"/>
    <cellStyle name="Обычный 2 7 3 3" xfId="25176"/>
    <cellStyle name="Обычный 2 7 3 4" xfId="25177"/>
    <cellStyle name="Обычный 2 7 3 5" xfId="25178"/>
    <cellStyle name="Обычный 2 7 3 5 2" xfId="25179"/>
    <cellStyle name="Обычный 2 7 3 5 2 2" xfId="57717"/>
    <cellStyle name="Обычный 2 7 3 5 3" xfId="25180"/>
    <cellStyle name="Обычный 2 7 3 5 3 2" xfId="57718"/>
    <cellStyle name="Обычный 2 7 3 5 4" xfId="57719"/>
    <cellStyle name="Обычный 2 7 4" xfId="25181"/>
    <cellStyle name="Обычный 2 8" xfId="25182"/>
    <cellStyle name="Обычный 2 8 10" xfId="25183"/>
    <cellStyle name="Обычный 2 8 10 2" xfId="25184"/>
    <cellStyle name="Обычный 2 8 10 2 2" xfId="57720"/>
    <cellStyle name="Обычный 2 8 10 3" xfId="25185"/>
    <cellStyle name="Обычный 2 8 10 3 2" xfId="57721"/>
    <cellStyle name="Обычный 2 8 10 4" xfId="25186"/>
    <cellStyle name="Обычный 2 8 10 4 2" xfId="57722"/>
    <cellStyle name="Обычный 2 8 10 5" xfId="25187"/>
    <cellStyle name="Обычный 2 8 10 5 2" xfId="57723"/>
    <cellStyle name="Обычный 2 8 10 6" xfId="25188"/>
    <cellStyle name="Обычный 2 8 10 6 2" xfId="57724"/>
    <cellStyle name="Обычный 2 8 10 7" xfId="57725"/>
    <cellStyle name="Обычный 2 8 11" xfId="25189"/>
    <cellStyle name="Обычный 2 8 11 2" xfId="25190"/>
    <cellStyle name="Обычный 2 8 11 2 2" xfId="57726"/>
    <cellStyle name="Обычный 2 8 11 3" xfId="25191"/>
    <cellStyle name="Обычный 2 8 11 3 2" xfId="57727"/>
    <cellStyle name="Обычный 2 8 11 4" xfId="25192"/>
    <cellStyle name="Обычный 2 8 11 4 2" xfId="57728"/>
    <cellStyle name="Обычный 2 8 11 5" xfId="25193"/>
    <cellStyle name="Обычный 2 8 11 5 2" xfId="57729"/>
    <cellStyle name="Обычный 2 8 11 6" xfId="25194"/>
    <cellStyle name="Обычный 2 8 11 6 2" xfId="57730"/>
    <cellStyle name="Обычный 2 8 11 7" xfId="57731"/>
    <cellStyle name="Обычный 2 8 12" xfId="25195"/>
    <cellStyle name="Обычный 2 8 12 2" xfId="25196"/>
    <cellStyle name="Обычный 2 8 12 2 2" xfId="57732"/>
    <cellStyle name="Обычный 2 8 12 3" xfId="25197"/>
    <cellStyle name="Обычный 2 8 12 3 2" xfId="57733"/>
    <cellStyle name="Обычный 2 8 12 4" xfId="25198"/>
    <cellStyle name="Обычный 2 8 12 4 2" xfId="57734"/>
    <cellStyle name="Обычный 2 8 12 5" xfId="25199"/>
    <cellStyle name="Обычный 2 8 12 5 2" xfId="57735"/>
    <cellStyle name="Обычный 2 8 12 6" xfId="25200"/>
    <cellStyle name="Обычный 2 8 12 6 2" xfId="57736"/>
    <cellStyle name="Обычный 2 8 12 7" xfId="57737"/>
    <cellStyle name="Обычный 2 8 13" xfId="25201"/>
    <cellStyle name="Обычный 2 8 13 2" xfId="25202"/>
    <cellStyle name="Обычный 2 8 13 2 2" xfId="57738"/>
    <cellStyle name="Обычный 2 8 13 3" xfId="25203"/>
    <cellStyle name="Обычный 2 8 13 3 2" xfId="57739"/>
    <cellStyle name="Обычный 2 8 13 4" xfId="25204"/>
    <cellStyle name="Обычный 2 8 13 4 2" xfId="57740"/>
    <cellStyle name="Обычный 2 8 13 5" xfId="25205"/>
    <cellStyle name="Обычный 2 8 13 5 2" xfId="57741"/>
    <cellStyle name="Обычный 2 8 13 6" xfId="25206"/>
    <cellStyle name="Обычный 2 8 13 6 2" xfId="57742"/>
    <cellStyle name="Обычный 2 8 13 7" xfId="57743"/>
    <cellStyle name="Обычный 2 8 14" xfId="25207"/>
    <cellStyle name="Обычный 2 8 14 2" xfId="25208"/>
    <cellStyle name="Обычный 2 8 14 2 2" xfId="57744"/>
    <cellStyle name="Обычный 2 8 14 3" xfId="25209"/>
    <cellStyle name="Обычный 2 8 14 3 2" xfId="57745"/>
    <cellStyle name="Обычный 2 8 14 4" xfId="25210"/>
    <cellStyle name="Обычный 2 8 14 4 2" xfId="57746"/>
    <cellStyle name="Обычный 2 8 14 5" xfId="25211"/>
    <cellStyle name="Обычный 2 8 14 5 2" xfId="57747"/>
    <cellStyle name="Обычный 2 8 14 6" xfId="25212"/>
    <cellStyle name="Обычный 2 8 14 6 2" xfId="57748"/>
    <cellStyle name="Обычный 2 8 14 7" xfId="57749"/>
    <cellStyle name="Обычный 2 8 15" xfId="25213"/>
    <cellStyle name="Обычный 2 8 16" xfId="25214"/>
    <cellStyle name="Обычный 2 8 17" xfId="25215"/>
    <cellStyle name="Обычный 2 8 18" xfId="25216"/>
    <cellStyle name="Обычный 2 8 19" xfId="25217"/>
    <cellStyle name="Обычный 2 8 2" xfId="25218"/>
    <cellStyle name="Обычный 2 8 2 10" xfId="25219"/>
    <cellStyle name="Обычный 2 8 2 10 2" xfId="57750"/>
    <cellStyle name="Обычный 2 8 2 11" xfId="25220"/>
    <cellStyle name="Обычный 2 8 2 11 2" xfId="57751"/>
    <cellStyle name="Обычный 2 8 2 12" xfId="57752"/>
    <cellStyle name="Обычный 2 8 2 2" xfId="25221"/>
    <cellStyle name="Обычный 2 8 2 2 10" xfId="25222"/>
    <cellStyle name="Обычный 2 8 2 2 10 2" xfId="57753"/>
    <cellStyle name="Обычный 2 8 2 2 11" xfId="25223"/>
    <cellStyle name="Обычный 2 8 2 2 12" xfId="25224"/>
    <cellStyle name="Обычный 2 8 2 2 13" xfId="25225"/>
    <cellStyle name="Обычный 2 8 2 2 14" xfId="25226"/>
    <cellStyle name="Обычный 2 8 2 2 15" xfId="25227"/>
    <cellStyle name="Обычный 2 8 2 2 16" xfId="25228"/>
    <cellStyle name="Обычный 2 8 2 2 17" xfId="57754"/>
    <cellStyle name="Обычный 2 8 2 2 2" xfId="25229"/>
    <cellStyle name="Обычный 2 8 2 2 2 10" xfId="25230"/>
    <cellStyle name="Обычный 2 8 2 2 2 10 2" xfId="57755"/>
    <cellStyle name="Обычный 2 8 2 2 2 11" xfId="25231"/>
    <cellStyle name="Обычный 2 8 2 2 2 12" xfId="25232"/>
    <cellStyle name="Обычный 2 8 2 2 2 13" xfId="25233"/>
    <cellStyle name="Обычный 2 8 2 2 2 14" xfId="25234"/>
    <cellStyle name="Обычный 2 8 2 2 2 15" xfId="25235"/>
    <cellStyle name="Обычный 2 8 2 2 2 16" xfId="25236"/>
    <cellStyle name="Обычный 2 8 2 2 2 17" xfId="57756"/>
    <cellStyle name="Обычный 2 8 2 2 2 2" xfId="25237"/>
    <cellStyle name="Обычный 2 8 2 2 2 3" xfId="25238"/>
    <cellStyle name="Обычный 2 8 2 2 2 3 10" xfId="57757"/>
    <cellStyle name="Обычный 2 8 2 2 2 3 2" xfId="25239"/>
    <cellStyle name="Обычный 2 8 2 2 2 3 2 2" xfId="57758"/>
    <cellStyle name="Обычный 2 8 2 2 2 3 3" xfId="25240"/>
    <cellStyle name="Обычный 2 8 2 2 2 3 3 2" xfId="57759"/>
    <cellStyle name="Обычный 2 8 2 2 2 3 4" xfId="25241"/>
    <cellStyle name="Обычный 2 8 2 2 2 3 4 2" xfId="57760"/>
    <cellStyle name="Обычный 2 8 2 2 2 3 5" xfId="25242"/>
    <cellStyle name="Обычный 2 8 2 2 2 3 5 2" xfId="57761"/>
    <cellStyle name="Обычный 2 8 2 2 2 3 6" xfId="25243"/>
    <cellStyle name="Обычный 2 8 2 2 2 3 6 2" xfId="57762"/>
    <cellStyle name="Обычный 2 8 2 2 2 3 7" xfId="25244"/>
    <cellStyle name="Обычный 2 8 2 2 2 3 8" xfId="25245"/>
    <cellStyle name="Обычный 2 8 2 2 2 3 9" xfId="25246"/>
    <cellStyle name="Обычный 2 8 2 2 2 4" xfId="25247"/>
    <cellStyle name="Обычный 2 8 2 2 2 4 2" xfId="25248"/>
    <cellStyle name="Обычный 2 8 2 2 2 4 2 2" xfId="57763"/>
    <cellStyle name="Обычный 2 8 2 2 2 4 3" xfId="25249"/>
    <cellStyle name="Обычный 2 8 2 2 2 4 3 2" xfId="57764"/>
    <cellStyle name="Обычный 2 8 2 2 2 4 4" xfId="25250"/>
    <cellStyle name="Обычный 2 8 2 2 2 4 4 2" xfId="57765"/>
    <cellStyle name="Обычный 2 8 2 2 2 4 5" xfId="25251"/>
    <cellStyle name="Обычный 2 8 2 2 2 4 5 2" xfId="57766"/>
    <cellStyle name="Обычный 2 8 2 2 2 4 6" xfId="25252"/>
    <cellStyle name="Обычный 2 8 2 2 2 4 6 2" xfId="57767"/>
    <cellStyle name="Обычный 2 8 2 2 2 4 7" xfId="25253"/>
    <cellStyle name="Обычный 2 8 2 2 2 4 8" xfId="57768"/>
    <cellStyle name="Обычный 2 8 2 2 2 5" xfId="25254"/>
    <cellStyle name="Обычный 2 8 2 2 2 5 2" xfId="25255"/>
    <cellStyle name="Обычный 2 8 2 2 2 5 2 2" xfId="57769"/>
    <cellStyle name="Обычный 2 8 2 2 2 5 3" xfId="25256"/>
    <cellStyle name="Обычный 2 8 2 2 2 5 3 2" xfId="57770"/>
    <cellStyle name="Обычный 2 8 2 2 2 5 4" xfId="25257"/>
    <cellStyle name="Обычный 2 8 2 2 2 5 4 2" xfId="57771"/>
    <cellStyle name="Обычный 2 8 2 2 2 5 5" xfId="25258"/>
    <cellStyle name="Обычный 2 8 2 2 2 5 5 2" xfId="57772"/>
    <cellStyle name="Обычный 2 8 2 2 2 5 6" xfId="57773"/>
    <cellStyle name="Обычный 2 8 2 2 2 6" xfId="25259"/>
    <cellStyle name="Обычный 2 8 2 2 2 6 2" xfId="25260"/>
    <cellStyle name="Обычный 2 8 2 2 2 6 2 2" xfId="57774"/>
    <cellStyle name="Обычный 2 8 2 2 2 6 3" xfId="57775"/>
    <cellStyle name="Обычный 2 8 2 2 2 7" xfId="25261"/>
    <cellStyle name="Обычный 2 8 2 2 2 7 2" xfId="57776"/>
    <cellStyle name="Обычный 2 8 2 2 2 8" xfId="25262"/>
    <cellStyle name="Обычный 2 8 2 2 2 8 2" xfId="57777"/>
    <cellStyle name="Обычный 2 8 2 2 2 9" xfId="25263"/>
    <cellStyle name="Обычный 2 8 2 2 2 9 2" xfId="57778"/>
    <cellStyle name="Обычный 2 8 2 2 3" xfId="25264"/>
    <cellStyle name="Обычный 2 8 2 2 3 10" xfId="25265"/>
    <cellStyle name="Обычный 2 8 2 2 3 11" xfId="25266"/>
    <cellStyle name="Обычный 2 8 2 2 3 12" xfId="25267"/>
    <cellStyle name="Обычный 2 8 2 2 3 13" xfId="25268"/>
    <cellStyle name="Обычный 2 8 2 2 3 14" xfId="25269"/>
    <cellStyle name="Обычный 2 8 2 2 3 15" xfId="25270"/>
    <cellStyle name="Обычный 2 8 2 2 3 16" xfId="25271"/>
    <cellStyle name="Обычный 2 8 2 2 3 17" xfId="57779"/>
    <cellStyle name="Обычный 2 8 2 2 3 2" xfId="25272"/>
    <cellStyle name="Обычный 2 8 2 2 3 2 10" xfId="25273"/>
    <cellStyle name="Обычный 2 8 2 2 3 2 11" xfId="25274"/>
    <cellStyle name="Обычный 2 8 2 2 3 2 12" xfId="25275"/>
    <cellStyle name="Обычный 2 8 2 2 3 2 13" xfId="25276"/>
    <cellStyle name="Обычный 2 8 2 2 3 2 14" xfId="25277"/>
    <cellStyle name="Обычный 2 8 2 2 3 2 15" xfId="57780"/>
    <cellStyle name="Обычный 2 8 2 2 3 2 2" xfId="25278"/>
    <cellStyle name="Обычный 2 8 2 2 3 2 2 2" xfId="25279"/>
    <cellStyle name="Обычный 2 8 2 2 3 2 2 2 2" xfId="57781"/>
    <cellStyle name="Обычный 2 8 2 2 3 2 2 3" xfId="25280"/>
    <cellStyle name="Обычный 2 8 2 2 3 2 2 3 2" xfId="57782"/>
    <cellStyle name="Обычный 2 8 2 2 3 2 2 4" xfId="25281"/>
    <cellStyle name="Обычный 2 8 2 2 3 2 2 4 2" xfId="57783"/>
    <cellStyle name="Обычный 2 8 2 2 3 2 2 5" xfId="25282"/>
    <cellStyle name="Обычный 2 8 2 2 3 2 2 5 2" xfId="57784"/>
    <cellStyle name="Обычный 2 8 2 2 3 2 2 6" xfId="25283"/>
    <cellStyle name="Обычный 2 8 2 2 3 2 2 6 2" xfId="57785"/>
    <cellStyle name="Обычный 2 8 2 2 3 2 2 7" xfId="25284"/>
    <cellStyle name="Обычный 2 8 2 2 3 2 2 8" xfId="57786"/>
    <cellStyle name="Обычный 2 8 2 2 3 2 3" xfId="25285"/>
    <cellStyle name="Обычный 2 8 2 2 3 2 3 2" xfId="25286"/>
    <cellStyle name="Обычный 2 8 2 2 3 2 3 2 2" xfId="57787"/>
    <cellStyle name="Обычный 2 8 2 2 3 2 3 3" xfId="57788"/>
    <cellStyle name="Обычный 2 8 2 2 3 2 4" xfId="25287"/>
    <cellStyle name="Обычный 2 8 2 2 3 2 4 2" xfId="57789"/>
    <cellStyle name="Обычный 2 8 2 2 3 2 5" xfId="25288"/>
    <cellStyle name="Обычный 2 8 2 2 3 2 5 2" xfId="57790"/>
    <cellStyle name="Обычный 2 8 2 2 3 2 6" xfId="25289"/>
    <cellStyle name="Обычный 2 8 2 2 3 2 6 2" xfId="57791"/>
    <cellStyle name="Обычный 2 8 2 2 3 2 7" xfId="25290"/>
    <cellStyle name="Обычный 2 8 2 2 3 2 7 2" xfId="57792"/>
    <cellStyle name="Обычный 2 8 2 2 3 2 8" xfId="25291"/>
    <cellStyle name="Обычный 2 8 2 2 3 2 9" xfId="25292"/>
    <cellStyle name="Обычный 2 8 2 2 3 3" xfId="25293"/>
    <cellStyle name="Обычный 2 8 2 2 3 3 2" xfId="25294"/>
    <cellStyle name="Обычный 2 8 2 2 3 3 2 2" xfId="57793"/>
    <cellStyle name="Обычный 2 8 2 2 3 3 3" xfId="25295"/>
    <cellStyle name="Обычный 2 8 2 2 3 3 3 2" xfId="57794"/>
    <cellStyle name="Обычный 2 8 2 2 3 3 4" xfId="25296"/>
    <cellStyle name="Обычный 2 8 2 2 3 3 4 2" xfId="57795"/>
    <cellStyle name="Обычный 2 8 2 2 3 3 5" xfId="25297"/>
    <cellStyle name="Обычный 2 8 2 2 3 3 5 2" xfId="57796"/>
    <cellStyle name="Обычный 2 8 2 2 3 3 6" xfId="25298"/>
    <cellStyle name="Обычный 2 8 2 2 3 3 6 2" xfId="57797"/>
    <cellStyle name="Обычный 2 8 2 2 3 3 7" xfId="25299"/>
    <cellStyle name="Обычный 2 8 2 2 3 3 8" xfId="57798"/>
    <cellStyle name="Обычный 2 8 2 2 3 4" xfId="25300"/>
    <cellStyle name="Обычный 2 8 2 2 3 4 2" xfId="25301"/>
    <cellStyle name="Обычный 2 8 2 2 3 4 2 2" xfId="57799"/>
    <cellStyle name="Обычный 2 8 2 2 3 4 3" xfId="57800"/>
    <cellStyle name="Обычный 2 8 2 2 3 5" xfId="25302"/>
    <cellStyle name="Обычный 2 8 2 2 3 5 2" xfId="57801"/>
    <cellStyle name="Обычный 2 8 2 2 3 6" xfId="25303"/>
    <cellStyle name="Обычный 2 8 2 2 3 6 2" xfId="57802"/>
    <cellStyle name="Обычный 2 8 2 2 3 7" xfId="25304"/>
    <cellStyle name="Обычный 2 8 2 2 3 7 2" xfId="57803"/>
    <cellStyle name="Обычный 2 8 2 2 3 8" xfId="25305"/>
    <cellStyle name="Обычный 2 8 2 2 3 8 2" xfId="57804"/>
    <cellStyle name="Обычный 2 8 2 2 3 9" xfId="25306"/>
    <cellStyle name="Обычный 2 8 2 2 4" xfId="25307"/>
    <cellStyle name="Обычный 2 8 2 2 5" xfId="25308"/>
    <cellStyle name="Обычный 2 8 2 2 5 10" xfId="57805"/>
    <cellStyle name="Обычный 2 8 2 2 5 2" xfId="25309"/>
    <cellStyle name="Обычный 2 8 2 2 5 2 2" xfId="57806"/>
    <cellStyle name="Обычный 2 8 2 2 5 3" xfId="25310"/>
    <cellStyle name="Обычный 2 8 2 2 5 3 2" xfId="57807"/>
    <cellStyle name="Обычный 2 8 2 2 5 4" xfId="25311"/>
    <cellStyle name="Обычный 2 8 2 2 5 4 2" xfId="57808"/>
    <cellStyle name="Обычный 2 8 2 2 5 5" xfId="25312"/>
    <cellStyle name="Обычный 2 8 2 2 5 5 2" xfId="57809"/>
    <cellStyle name="Обычный 2 8 2 2 5 6" xfId="25313"/>
    <cellStyle name="Обычный 2 8 2 2 5 6 2" xfId="57810"/>
    <cellStyle name="Обычный 2 8 2 2 5 7" xfId="25314"/>
    <cellStyle name="Обычный 2 8 2 2 5 8" xfId="25315"/>
    <cellStyle name="Обычный 2 8 2 2 5 9" xfId="25316"/>
    <cellStyle name="Обычный 2 8 2 2 6" xfId="25317"/>
    <cellStyle name="Обычный 2 8 2 2 6 2" xfId="25318"/>
    <cellStyle name="Обычный 2 8 2 2 6 2 2" xfId="57811"/>
    <cellStyle name="Обычный 2 8 2 2 6 3" xfId="57812"/>
    <cellStyle name="Обычный 2 8 2 2 7" xfId="25319"/>
    <cellStyle name="Обычный 2 8 2 2 7 2" xfId="57813"/>
    <cellStyle name="Обычный 2 8 2 2 8" xfId="25320"/>
    <cellStyle name="Обычный 2 8 2 2 8 2" xfId="57814"/>
    <cellStyle name="Обычный 2 8 2 2 9" xfId="25321"/>
    <cellStyle name="Обычный 2 8 2 2 9 2" xfId="57815"/>
    <cellStyle name="Обычный 2 8 2 3" xfId="25322"/>
    <cellStyle name="Обычный 2 8 2 3 10" xfId="25323"/>
    <cellStyle name="Обычный 2 8 2 3 10 2" xfId="57816"/>
    <cellStyle name="Обычный 2 8 2 3 11" xfId="25324"/>
    <cellStyle name="Обычный 2 8 2 3 12" xfId="25325"/>
    <cellStyle name="Обычный 2 8 2 3 13" xfId="25326"/>
    <cellStyle name="Обычный 2 8 2 3 14" xfId="25327"/>
    <cellStyle name="Обычный 2 8 2 3 15" xfId="25328"/>
    <cellStyle name="Обычный 2 8 2 3 16" xfId="25329"/>
    <cellStyle name="Обычный 2 8 2 3 17" xfId="25330"/>
    <cellStyle name="Обычный 2 8 2 3 18" xfId="57817"/>
    <cellStyle name="Обычный 2 8 2 3 2" xfId="25331"/>
    <cellStyle name="Обычный 2 8 2 3 2 10" xfId="25332"/>
    <cellStyle name="Обычный 2 8 2 3 2 11" xfId="25333"/>
    <cellStyle name="Обычный 2 8 2 3 2 12" xfId="25334"/>
    <cellStyle name="Обычный 2 8 2 3 2 13" xfId="25335"/>
    <cellStyle name="Обычный 2 8 2 3 2 14" xfId="25336"/>
    <cellStyle name="Обычный 2 8 2 3 2 15" xfId="57818"/>
    <cellStyle name="Обычный 2 8 2 3 2 2" xfId="25337"/>
    <cellStyle name="Обычный 2 8 2 3 2 2 2" xfId="25338"/>
    <cellStyle name="Обычный 2 8 2 3 2 2 2 2" xfId="57819"/>
    <cellStyle name="Обычный 2 8 2 3 2 2 3" xfId="25339"/>
    <cellStyle name="Обычный 2 8 2 3 2 2 3 2" xfId="57820"/>
    <cellStyle name="Обычный 2 8 2 3 2 2 4" xfId="25340"/>
    <cellStyle name="Обычный 2 8 2 3 2 2 4 2" xfId="57821"/>
    <cellStyle name="Обычный 2 8 2 3 2 2 5" xfId="25341"/>
    <cellStyle name="Обычный 2 8 2 3 2 2 5 2" xfId="57822"/>
    <cellStyle name="Обычный 2 8 2 3 2 2 6" xfId="25342"/>
    <cellStyle name="Обычный 2 8 2 3 2 2 6 2" xfId="57823"/>
    <cellStyle name="Обычный 2 8 2 3 2 2 7" xfId="25343"/>
    <cellStyle name="Обычный 2 8 2 3 2 2 8" xfId="57824"/>
    <cellStyle name="Обычный 2 8 2 3 2 3" xfId="25344"/>
    <cellStyle name="Обычный 2 8 2 3 2 3 2" xfId="25345"/>
    <cellStyle name="Обычный 2 8 2 3 2 3 2 2" xfId="57825"/>
    <cellStyle name="Обычный 2 8 2 3 2 3 3" xfId="57826"/>
    <cellStyle name="Обычный 2 8 2 3 2 4" xfId="25346"/>
    <cellStyle name="Обычный 2 8 2 3 2 4 2" xfId="57827"/>
    <cellStyle name="Обычный 2 8 2 3 2 5" xfId="25347"/>
    <cellStyle name="Обычный 2 8 2 3 2 5 2" xfId="57828"/>
    <cellStyle name="Обычный 2 8 2 3 2 6" xfId="25348"/>
    <cellStyle name="Обычный 2 8 2 3 2 6 2" xfId="57829"/>
    <cellStyle name="Обычный 2 8 2 3 2 7" xfId="25349"/>
    <cellStyle name="Обычный 2 8 2 3 2 7 2" xfId="57830"/>
    <cellStyle name="Обычный 2 8 2 3 2 8" xfId="25350"/>
    <cellStyle name="Обычный 2 8 2 3 2 9" xfId="25351"/>
    <cellStyle name="Обычный 2 8 2 3 3" xfId="25352"/>
    <cellStyle name="Обычный 2 8 2 3 3 10" xfId="25353"/>
    <cellStyle name="Обычный 2 8 2 3 3 11" xfId="25354"/>
    <cellStyle name="Обычный 2 8 2 3 3 12" xfId="25355"/>
    <cellStyle name="Обычный 2 8 2 3 3 13" xfId="25356"/>
    <cellStyle name="Обычный 2 8 2 3 3 14" xfId="25357"/>
    <cellStyle name="Обычный 2 8 2 3 3 15" xfId="57831"/>
    <cellStyle name="Обычный 2 8 2 3 3 2" xfId="25358"/>
    <cellStyle name="Обычный 2 8 2 3 3 2 2" xfId="25359"/>
    <cellStyle name="Обычный 2 8 2 3 3 2 2 2" xfId="57832"/>
    <cellStyle name="Обычный 2 8 2 3 3 2 3" xfId="25360"/>
    <cellStyle name="Обычный 2 8 2 3 3 2 3 2" xfId="57833"/>
    <cellStyle name="Обычный 2 8 2 3 3 2 4" xfId="25361"/>
    <cellStyle name="Обычный 2 8 2 3 3 2 4 2" xfId="57834"/>
    <cellStyle name="Обычный 2 8 2 3 3 2 5" xfId="25362"/>
    <cellStyle name="Обычный 2 8 2 3 3 2 5 2" xfId="57835"/>
    <cellStyle name="Обычный 2 8 2 3 3 2 6" xfId="25363"/>
    <cellStyle name="Обычный 2 8 2 3 3 2 6 2" xfId="57836"/>
    <cellStyle name="Обычный 2 8 2 3 3 2 7" xfId="25364"/>
    <cellStyle name="Обычный 2 8 2 3 3 2 8" xfId="57837"/>
    <cellStyle name="Обычный 2 8 2 3 3 3" xfId="25365"/>
    <cellStyle name="Обычный 2 8 2 3 3 3 2" xfId="25366"/>
    <cellStyle name="Обычный 2 8 2 3 3 3 2 2" xfId="57838"/>
    <cellStyle name="Обычный 2 8 2 3 3 3 3" xfId="57839"/>
    <cellStyle name="Обычный 2 8 2 3 3 4" xfId="25367"/>
    <cellStyle name="Обычный 2 8 2 3 3 4 2" xfId="57840"/>
    <cellStyle name="Обычный 2 8 2 3 3 5" xfId="25368"/>
    <cellStyle name="Обычный 2 8 2 3 3 5 2" xfId="57841"/>
    <cellStyle name="Обычный 2 8 2 3 3 6" xfId="25369"/>
    <cellStyle name="Обычный 2 8 2 3 3 6 2" xfId="57842"/>
    <cellStyle name="Обычный 2 8 2 3 3 7" xfId="25370"/>
    <cellStyle name="Обычный 2 8 2 3 3 7 2" xfId="57843"/>
    <cellStyle name="Обычный 2 8 2 3 3 8" xfId="25371"/>
    <cellStyle name="Обычный 2 8 2 3 3 9" xfId="25372"/>
    <cellStyle name="Обычный 2 8 2 3 4" xfId="25373"/>
    <cellStyle name="Обычный 2 8 2 3 4 2" xfId="25374"/>
    <cellStyle name="Обычный 2 8 2 3 4 2 2" xfId="57844"/>
    <cellStyle name="Обычный 2 8 2 3 4 3" xfId="25375"/>
    <cellStyle name="Обычный 2 8 2 3 4 3 2" xfId="57845"/>
    <cellStyle name="Обычный 2 8 2 3 4 4" xfId="25376"/>
    <cellStyle name="Обычный 2 8 2 3 4 4 2" xfId="57846"/>
    <cellStyle name="Обычный 2 8 2 3 4 5" xfId="25377"/>
    <cellStyle name="Обычный 2 8 2 3 4 5 2" xfId="57847"/>
    <cellStyle name="Обычный 2 8 2 3 4 6" xfId="25378"/>
    <cellStyle name="Обычный 2 8 2 3 4 6 2" xfId="57848"/>
    <cellStyle name="Обычный 2 8 2 3 4 7" xfId="25379"/>
    <cellStyle name="Обычный 2 8 2 3 4 8" xfId="57849"/>
    <cellStyle name="Обычный 2 8 2 3 5" xfId="25380"/>
    <cellStyle name="Обычный 2 8 2 3 5 2" xfId="25381"/>
    <cellStyle name="Обычный 2 8 2 3 5 2 2" xfId="57850"/>
    <cellStyle name="Обычный 2 8 2 3 5 3" xfId="25382"/>
    <cellStyle name="Обычный 2 8 2 3 5 3 2" xfId="57851"/>
    <cellStyle name="Обычный 2 8 2 3 5 4" xfId="25383"/>
    <cellStyle name="Обычный 2 8 2 3 5 4 2" xfId="57852"/>
    <cellStyle name="Обычный 2 8 2 3 5 5" xfId="25384"/>
    <cellStyle name="Обычный 2 8 2 3 5 5 2" xfId="57853"/>
    <cellStyle name="Обычный 2 8 2 3 5 6" xfId="25385"/>
    <cellStyle name="Обычный 2 8 2 3 5 6 2" xfId="57854"/>
    <cellStyle name="Обычный 2 8 2 3 5 7" xfId="25386"/>
    <cellStyle name="Обычный 2 8 2 3 5 8" xfId="57855"/>
    <cellStyle name="Обычный 2 8 2 3 6" xfId="25387"/>
    <cellStyle name="Обычный 2 8 2 3 6 2" xfId="25388"/>
    <cellStyle name="Обычный 2 8 2 3 6 2 2" xfId="57856"/>
    <cellStyle name="Обычный 2 8 2 3 6 3" xfId="57857"/>
    <cellStyle name="Обычный 2 8 2 3 7" xfId="25389"/>
    <cellStyle name="Обычный 2 8 2 3 7 2" xfId="57858"/>
    <cellStyle name="Обычный 2 8 2 3 8" xfId="25390"/>
    <cellStyle name="Обычный 2 8 2 3 8 2" xfId="57859"/>
    <cellStyle name="Обычный 2 8 2 3 9" xfId="25391"/>
    <cellStyle name="Обычный 2 8 2 3 9 2" xfId="57860"/>
    <cellStyle name="Обычный 2 8 2 4" xfId="25392"/>
    <cellStyle name="Обычный 2 8 2 4 10" xfId="25393"/>
    <cellStyle name="Обычный 2 8 2 4 11" xfId="25394"/>
    <cellStyle name="Обычный 2 8 2 4 12" xfId="25395"/>
    <cellStyle name="Обычный 2 8 2 4 13" xfId="25396"/>
    <cellStyle name="Обычный 2 8 2 4 14" xfId="25397"/>
    <cellStyle name="Обычный 2 8 2 4 15" xfId="57861"/>
    <cellStyle name="Обычный 2 8 2 4 2" xfId="25398"/>
    <cellStyle name="Обычный 2 8 2 4 3" xfId="25399"/>
    <cellStyle name="Обычный 2 8 2 4 3 10" xfId="57862"/>
    <cellStyle name="Обычный 2 8 2 4 3 2" xfId="25400"/>
    <cellStyle name="Обычный 2 8 2 4 3 2 2" xfId="57863"/>
    <cellStyle name="Обычный 2 8 2 4 3 3" xfId="25401"/>
    <cellStyle name="Обычный 2 8 2 4 3 3 2" xfId="57864"/>
    <cellStyle name="Обычный 2 8 2 4 3 4" xfId="25402"/>
    <cellStyle name="Обычный 2 8 2 4 3 4 2" xfId="57865"/>
    <cellStyle name="Обычный 2 8 2 4 3 5" xfId="25403"/>
    <cellStyle name="Обычный 2 8 2 4 3 5 2" xfId="57866"/>
    <cellStyle name="Обычный 2 8 2 4 3 6" xfId="25404"/>
    <cellStyle name="Обычный 2 8 2 4 3 6 2" xfId="57867"/>
    <cellStyle name="Обычный 2 8 2 4 3 7" xfId="25405"/>
    <cellStyle name="Обычный 2 8 2 4 3 8" xfId="25406"/>
    <cellStyle name="Обычный 2 8 2 4 3 9" xfId="25407"/>
    <cellStyle name="Обычный 2 8 2 4 4" xfId="25408"/>
    <cellStyle name="Обычный 2 8 2 4 4 2" xfId="25409"/>
    <cellStyle name="Обычный 2 8 2 4 4 2 2" xfId="57868"/>
    <cellStyle name="Обычный 2 8 2 4 4 3" xfId="25410"/>
    <cellStyle name="Обычный 2 8 2 4 4 3 2" xfId="57869"/>
    <cellStyle name="Обычный 2 8 2 4 4 4" xfId="25411"/>
    <cellStyle name="Обычный 2 8 2 4 4 4 2" xfId="57870"/>
    <cellStyle name="Обычный 2 8 2 4 4 5" xfId="25412"/>
    <cellStyle name="Обычный 2 8 2 4 4 5 2" xfId="57871"/>
    <cellStyle name="Обычный 2 8 2 4 4 6" xfId="57872"/>
    <cellStyle name="Обычный 2 8 2 4 5" xfId="25413"/>
    <cellStyle name="Обычный 2 8 2 4 5 2" xfId="25414"/>
    <cellStyle name="Обычный 2 8 2 4 5 2 2" xfId="57873"/>
    <cellStyle name="Обычный 2 8 2 4 5 3" xfId="57874"/>
    <cellStyle name="Обычный 2 8 2 4 6" xfId="25415"/>
    <cellStyle name="Обычный 2 8 2 4 6 2" xfId="57875"/>
    <cellStyle name="Обычный 2 8 2 4 7" xfId="25416"/>
    <cellStyle name="Обычный 2 8 2 4 7 2" xfId="57876"/>
    <cellStyle name="Обычный 2 8 2 4 8" xfId="25417"/>
    <cellStyle name="Обычный 2 8 2 4 8 2" xfId="57877"/>
    <cellStyle name="Обычный 2 8 2 4 9" xfId="25418"/>
    <cellStyle name="Обычный 2 8 2 4 9 2" xfId="57878"/>
    <cellStyle name="Обычный 2 8 2 5" xfId="25419"/>
    <cellStyle name="Обычный 2 8 2 5 10" xfId="25420"/>
    <cellStyle name="Обычный 2 8 2 5 11" xfId="25421"/>
    <cellStyle name="Обычный 2 8 2 5 12" xfId="25422"/>
    <cellStyle name="Обычный 2 8 2 5 13" xfId="25423"/>
    <cellStyle name="Обычный 2 8 2 5 14" xfId="25424"/>
    <cellStyle name="Обычный 2 8 2 5 15" xfId="25425"/>
    <cellStyle name="Обычный 2 8 2 5 16" xfId="25426"/>
    <cellStyle name="Обычный 2 8 2 5 17" xfId="57879"/>
    <cellStyle name="Обычный 2 8 2 5 2" xfId="25427"/>
    <cellStyle name="Обычный 2 8 2 5 2 10" xfId="25428"/>
    <cellStyle name="Обычный 2 8 2 5 2 11" xfId="25429"/>
    <cellStyle name="Обычный 2 8 2 5 2 12" xfId="25430"/>
    <cellStyle name="Обычный 2 8 2 5 2 13" xfId="25431"/>
    <cellStyle name="Обычный 2 8 2 5 2 14" xfId="25432"/>
    <cellStyle name="Обычный 2 8 2 5 2 15" xfId="57880"/>
    <cellStyle name="Обычный 2 8 2 5 2 2" xfId="25433"/>
    <cellStyle name="Обычный 2 8 2 5 2 2 2" xfId="25434"/>
    <cellStyle name="Обычный 2 8 2 5 2 2 2 2" xfId="57881"/>
    <cellStyle name="Обычный 2 8 2 5 2 2 3" xfId="25435"/>
    <cellStyle name="Обычный 2 8 2 5 2 2 3 2" xfId="57882"/>
    <cellStyle name="Обычный 2 8 2 5 2 2 4" xfId="25436"/>
    <cellStyle name="Обычный 2 8 2 5 2 2 4 2" xfId="57883"/>
    <cellStyle name="Обычный 2 8 2 5 2 2 5" xfId="25437"/>
    <cellStyle name="Обычный 2 8 2 5 2 2 5 2" xfId="57884"/>
    <cellStyle name="Обычный 2 8 2 5 2 2 6" xfId="25438"/>
    <cellStyle name="Обычный 2 8 2 5 2 2 6 2" xfId="57885"/>
    <cellStyle name="Обычный 2 8 2 5 2 2 7" xfId="25439"/>
    <cellStyle name="Обычный 2 8 2 5 2 2 8" xfId="57886"/>
    <cellStyle name="Обычный 2 8 2 5 2 3" xfId="25440"/>
    <cellStyle name="Обычный 2 8 2 5 2 3 2" xfId="25441"/>
    <cellStyle name="Обычный 2 8 2 5 2 3 2 2" xfId="57887"/>
    <cellStyle name="Обычный 2 8 2 5 2 3 3" xfId="57888"/>
    <cellStyle name="Обычный 2 8 2 5 2 4" xfId="25442"/>
    <cellStyle name="Обычный 2 8 2 5 2 4 2" xfId="57889"/>
    <cellStyle name="Обычный 2 8 2 5 2 5" xfId="25443"/>
    <cellStyle name="Обычный 2 8 2 5 2 5 2" xfId="57890"/>
    <cellStyle name="Обычный 2 8 2 5 2 6" xfId="25444"/>
    <cellStyle name="Обычный 2 8 2 5 2 6 2" xfId="57891"/>
    <cellStyle name="Обычный 2 8 2 5 2 7" xfId="25445"/>
    <cellStyle name="Обычный 2 8 2 5 2 7 2" xfId="57892"/>
    <cellStyle name="Обычный 2 8 2 5 2 8" xfId="25446"/>
    <cellStyle name="Обычный 2 8 2 5 2 9" xfId="25447"/>
    <cellStyle name="Обычный 2 8 2 5 3" xfId="25448"/>
    <cellStyle name="Обычный 2 8 2 5 3 2" xfId="25449"/>
    <cellStyle name="Обычный 2 8 2 5 3 2 2" xfId="57893"/>
    <cellStyle name="Обычный 2 8 2 5 3 3" xfId="25450"/>
    <cellStyle name="Обычный 2 8 2 5 3 3 2" xfId="57894"/>
    <cellStyle name="Обычный 2 8 2 5 3 4" xfId="25451"/>
    <cellStyle name="Обычный 2 8 2 5 3 4 2" xfId="57895"/>
    <cellStyle name="Обычный 2 8 2 5 3 5" xfId="25452"/>
    <cellStyle name="Обычный 2 8 2 5 3 5 2" xfId="57896"/>
    <cellStyle name="Обычный 2 8 2 5 3 6" xfId="25453"/>
    <cellStyle name="Обычный 2 8 2 5 3 6 2" xfId="57897"/>
    <cellStyle name="Обычный 2 8 2 5 3 7" xfId="25454"/>
    <cellStyle name="Обычный 2 8 2 5 3 8" xfId="57898"/>
    <cellStyle name="Обычный 2 8 2 5 4" xfId="25455"/>
    <cellStyle name="Обычный 2 8 2 5 4 2" xfId="25456"/>
    <cellStyle name="Обычный 2 8 2 5 4 2 2" xfId="57899"/>
    <cellStyle name="Обычный 2 8 2 5 4 3" xfId="57900"/>
    <cellStyle name="Обычный 2 8 2 5 5" xfId="25457"/>
    <cellStyle name="Обычный 2 8 2 5 5 2" xfId="57901"/>
    <cellStyle name="Обычный 2 8 2 5 6" xfId="25458"/>
    <cellStyle name="Обычный 2 8 2 5 6 2" xfId="57902"/>
    <cellStyle name="Обычный 2 8 2 5 7" xfId="25459"/>
    <cellStyle name="Обычный 2 8 2 5 7 2" xfId="57903"/>
    <cellStyle name="Обычный 2 8 2 5 8" xfId="25460"/>
    <cellStyle name="Обычный 2 8 2 5 8 2" xfId="57904"/>
    <cellStyle name="Обычный 2 8 2 5 9" xfId="25461"/>
    <cellStyle name="Обычный 2 8 2 6" xfId="25462"/>
    <cellStyle name="Обычный 2 8 2 6 2" xfId="25463"/>
    <cellStyle name="Обычный 2 8 2 6 2 2" xfId="57905"/>
    <cellStyle name="Обычный 2 8 2 6 3" xfId="25464"/>
    <cellStyle name="Обычный 2 8 2 6 3 2" xfId="57906"/>
    <cellStyle name="Обычный 2 8 2 6 4" xfId="25465"/>
    <cellStyle name="Обычный 2 8 2 6 4 2" xfId="57907"/>
    <cellStyle name="Обычный 2 8 2 6 5" xfId="25466"/>
    <cellStyle name="Обычный 2 8 2 6 5 2" xfId="57908"/>
    <cellStyle name="Обычный 2 8 2 6 6" xfId="25467"/>
    <cellStyle name="Обычный 2 8 2 6 6 2" xfId="57909"/>
    <cellStyle name="Обычный 2 8 2 6 7" xfId="25468"/>
    <cellStyle name="Обычный 2 8 2 7" xfId="25469"/>
    <cellStyle name="Обычный 2 8 2 7 2" xfId="25470"/>
    <cellStyle name="Обычный 2 8 2 7 2 2" xfId="57910"/>
    <cellStyle name="Обычный 2 8 2 7 3" xfId="25471"/>
    <cellStyle name="Обычный 2 8 2 7 3 2" xfId="57911"/>
    <cellStyle name="Обычный 2 8 2 7 4" xfId="25472"/>
    <cellStyle name="Обычный 2 8 2 7 4 2" xfId="57912"/>
    <cellStyle name="Обычный 2 8 2 7 5" xfId="25473"/>
    <cellStyle name="Обычный 2 8 2 7 5 2" xfId="57913"/>
    <cellStyle name="Обычный 2 8 2 7 6" xfId="25474"/>
    <cellStyle name="Обычный 2 8 2 7 6 2" xfId="57914"/>
    <cellStyle name="Обычный 2 8 2 7 7" xfId="57915"/>
    <cellStyle name="Обычный 2 8 2 8" xfId="25475"/>
    <cellStyle name="Обычный 2 8 2 8 2" xfId="25476"/>
    <cellStyle name="Обычный 2 8 2 8 2 2" xfId="57916"/>
    <cellStyle name="Обычный 2 8 2 8 3" xfId="25477"/>
    <cellStyle name="Обычный 2 8 2 8 3 2" xfId="57917"/>
    <cellStyle name="Обычный 2 8 2 8 4" xfId="25478"/>
    <cellStyle name="Обычный 2 8 2 8 4 2" xfId="57918"/>
    <cellStyle name="Обычный 2 8 2 8 5" xfId="25479"/>
    <cellStyle name="Обычный 2 8 2 8 5 2" xfId="57919"/>
    <cellStyle name="Обычный 2 8 2 8 6" xfId="25480"/>
    <cellStyle name="Обычный 2 8 2 8 6 2" xfId="57920"/>
    <cellStyle name="Обычный 2 8 2 8 7" xfId="57921"/>
    <cellStyle name="Обычный 2 8 2 9" xfId="25481"/>
    <cellStyle name="Обычный 2 8 2 9 2" xfId="57922"/>
    <cellStyle name="Обычный 2 8 20" xfId="25482"/>
    <cellStyle name="Обычный 2 8 21" xfId="57923"/>
    <cellStyle name="Обычный 2 8 3" xfId="25483"/>
    <cellStyle name="Обычный 2 8 3 2" xfId="25484"/>
    <cellStyle name="Обычный 2 8 3 3" xfId="25485"/>
    <cellStyle name="Обычный 2 8 3 3 10" xfId="25486"/>
    <cellStyle name="Обычный 2 8 3 3 11" xfId="25487"/>
    <cellStyle name="Обычный 2 8 3 3 12" xfId="25488"/>
    <cellStyle name="Обычный 2 8 3 3 13" xfId="25489"/>
    <cellStyle name="Обычный 2 8 3 3 14" xfId="25490"/>
    <cellStyle name="Обычный 2 8 3 3 15" xfId="25491"/>
    <cellStyle name="Обычный 2 8 3 3 16" xfId="25492"/>
    <cellStyle name="Обычный 2 8 3 3 17" xfId="57924"/>
    <cellStyle name="Обычный 2 8 3 3 2" xfId="25493"/>
    <cellStyle name="Обычный 2 8 3 3 2 10" xfId="25494"/>
    <cellStyle name="Обычный 2 8 3 3 2 11" xfId="25495"/>
    <cellStyle name="Обычный 2 8 3 3 2 12" xfId="25496"/>
    <cellStyle name="Обычный 2 8 3 3 2 13" xfId="25497"/>
    <cellStyle name="Обычный 2 8 3 3 2 14" xfId="25498"/>
    <cellStyle name="Обычный 2 8 3 3 2 15" xfId="57925"/>
    <cellStyle name="Обычный 2 8 3 3 2 2" xfId="25499"/>
    <cellStyle name="Обычный 2 8 3 3 2 2 2" xfId="25500"/>
    <cellStyle name="Обычный 2 8 3 3 2 2 2 2" xfId="57926"/>
    <cellStyle name="Обычный 2 8 3 3 2 2 3" xfId="25501"/>
    <cellStyle name="Обычный 2 8 3 3 2 2 3 2" xfId="57927"/>
    <cellStyle name="Обычный 2 8 3 3 2 2 4" xfId="25502"/>
    <cellStyle name="Обычный 2 8 3 3 2 2 4 2" xfId="57928"/>
    <cellStyle name="Обычный 2 8 3 3 2 2 5" xfId="25503"/>
    <cellStyle name="Обычный 2 8 3 3 2 2 5 2" xfId="57929"/>
    <cellStyle name="Обычный 2 8 3 3 2 2 6" xfId="25504"/>
    <cellStyle name="Обычный 2 8 3 3 2 2 6 2" xfId="57930"/>
    <cellStyle name="Обычный 2 8 3 3 2 2 7" xfId="25505"/>
    <cellStyle name="Обычный 2 8 3 3 2 2 8" xfId="57931"/>
    <cellStyle name="Обычный 2 8 3 3 2 3" xfId="25506"/>
    <cellStyle name="Обычный 2 8 3 3 2 3 2" xfId="25507"/>
    <cellStyle name="Обычный 2 8 3 3 2 3 2 2" xfId="57932"/>
    <cellStyle name="Обычный 2 8 3 3 2 3 3" xfId="57933"/>
    <cellStyle name="Обычный 2 8 3 3 2 4" xfId="25508"/>
    <cellStyle name="Обычный 2 8 3 3 2 4 2" xfId="57934"/>
    <cellStyle name="Обычный 2 8 3 3 2 5" xfId="25509"/>
    <cellStyle name="Обычный 2 8 3 3 2 5 2" xfId="57935"/>
    <cellStyle name="Обычный 2 8 3 3 2 6" xfId="25510"/>
    <cellStyle name="Обычный 2 8 3 3 2 6 2" xfId="57936"/>
    <cellStyle name="Обычный 2 8 3 3 2 7" xfId="25511"/>
    <cellStyle name="Обычный 2 8 3 3 2 7 2" xfId="57937"/>
    <cellStyle name="Обычный 2 8 3 3 2 8" xfId="25512"/>
    <cellStyle name="Обычный 2 8 3 3 2 9" xfId="25513"/>
    <cellStyle name="Обычный 2 8 3 3 3" xfId="25514"/>
    <cellStyle name="Обычный 2 8 3 3 3 2" xfId="25515"/>
    <cellStyle name="Обычный 2 8 3 3 3 2 2" xfId="57938"/>
    <cellStyle name="Обычный 2 8 3 3 3 3" xfId="25516"/>
    <cellStyle name="Обычный 2 8 3 3 3 3 2" xfId="57939"/>
    <cellStyle name="Обычный 2 8 3 3 3 4" xfId="25517"/>
    <cellStyle name="Обычный 2 8 3 3 3 4 2" xfId="57940"/>
    <cellStyle name="Обычный 2 8 3 3 3 5" xfId="25518"/>
    <cellStyle name="Обычный 2 8 3 3 3 5 2" xfId="57941"/>
    <cellStyle name="Обычный 2 8 3 3 3 6" xfId="25519"/>
    <cellStyle name="Обычный 2 8 3 3 3 6 2" xfId="57942"/>
    <cellStyle name="Обычный 2 8 3 3 3 7" xfId="25520"/>
    <cellStyle name="Обычный 2 8 3 3 3 8" xfId="57943"/>
    <cellStyle name="Обычный 2 8 3 3 4" xfId="25521"/>
    <cellStyle name="Обычный 2 8 3 3 4 2" xfId="25522"/>
    <cellStyle name="Обычный 2 8 3 3 4 2 2" xfId="57944"/>
    <cellStyle name="Обычный 2 8 3 3 4 3" xfId="57945"/>
    <cellStyle name="Обычный 2 8 3 3 5" xfId="25523"/>
    <cellStyle name="Обычный 2 8 3 3 5 2" xfId="57946"/>
    <cellStyle name="Обычный 2 8 3 3 6" xfId="25524"/>
    <cellStyle name="Обычный 2 8 3 3 6 2" xfId="57947"/>
    <cellStyle name="Обычный 2 8 3 3 7" xfId="25525"/>
    <cellStyle name="Обычный 2 8 3 3 7 2" xfId="57948"/>
    <cellStyle name="Обычный 2 8 3 3 8" xfId="25526"/>
    <cellStyle name="Обычный 2 8 3 3 8 2" xfId="57949"/>
    <cellStyle name="Обычный 2 8 3 3 9" xfId="25527"/>
    <cellStyle name="Обычный 2 8 3 4" xfId="25528"/>
    <cellStyle name="Обычный 2 8 3 4 2" xfId="25529"/>
    <cellStyle name="Обычный 2 8 3 5" xfId="25530"/>
    <cellStyle name="Обычный 2 8 3 6" xfId="25531"/>
    <cellStyle name="Обычный 2 8 3 6 2" xfId="25532"/>
    <cellStyle name="Обычный 2 8 3 6 2 2" xfId="57950"/>
    <cellStyle name="Обычный 2 8 3 6 3" xfId="25533"/>
    <cellStyle name="Обычный 2 8 3 6 3 2" xfId="57951"/>
    <cellStyle name="Обычный 2 8 3 6 4" xfId="25534"/>
    <cellStyle name="Обычный 2 8 3 6 4 2" xfId="57952"/>
    <cellStyle name="Обычный 2 8 3 6 5" xfId="25535"/>
    <cellStyle name="Обычный 2 8 3 6 5 2" xfId="57953"/>
    <cellStyle name="Обычный 2 8 3 6 6" xfId="25536"/>
    <cellStyle name="Обычный 2 8 3 6 6 2" xfId="57954"/>
    <cellStyle name="Обычный 2 8 3 6 7" xfId="25537"/>
    <cellStyle name="Обычный 2 8 3 6 8" xfId="57955"/>
    <cellStyle name="Обычный 2 8 3 7" xfId="25538"/>
    <cellStyle name="Обычный 2 8 3 7 2" xfId="25539"/>
    <cellStyle name="Обычный 2 8 3 7 3" xfId="25540"/>
    <cellStyle name="Обычный 2 8 4" xfId="25541"/>
    <cellStyle name="Обычный 2 8 4 2" xfId="25542"/>
    <cellStyle name="Обычный 2 8 4 2 10" xfId="25543"/>
    <cellStyle name="Обычный 2 8 4 2 11" xfId="25544"/>
    <cellStyle name="Обычный 2 8 4 2 12" xfId="25545"/>
    <cellStyle name="Обычный 2 8 4 2 13" xfId="25546"/>
    <cellStyle name="Обычный 2 8 4 2 14" xfId="25547"/>
    <cellStyle name="Обычный 2 8 4 2 15" xfId="57956"/>
    <cellStyle name="Обычный 2 8 4 2 2" xfId="25548"/>
    <cellStyle name="Обычный 2 8 4 2 2 2" xfId="25549"/>
    <cellStyle name="Обычный 2 8 4 2 2 2 2" xfId="57957"/>
    <cellStyle name="Обычный 2 8 4 2 2 3" xfId="25550"/>
    <cellStyle name="Обычный 2 8 4 2 2 3 2" xfId="57958"/>
    <cellStyle name="Обычный 2 8 4 2 2 4" xfId="25551"/>
    <cellStyle name="Обычный 2 8 4 2 2 4 2" xfId="57959"/>
    <cellStyle name="Обычный 2 8 4 2 2 5" xfId="25552"/>
    <cellStyle name="Обычный 2 8 4 2 2 5 2" xfId="57960"/>
    <cellStyle name="Обычный 2 8 4 2 2 6" xfId="25553"/>
    <cellStyle name="Обычный 2 8 4 2 2 6 2" xfId="57961"/>
    <cellStyle name="Обычный 2 8 4 2 2 7" xfId="25554"/>
    <cellStyle name="Обычный 2 8 4 2 2 8" xfId="57962"/>
    <cellStyle name="Обычный 2 8 4 2 3" xfId="25555"/>
    <cellStyle name="Обычный 2 8 4 2 3 2" xfId="25556"/>
    <cellStyle name="Обычный 2 8 4 2 3 2 2" xfId="57963"/>
    <cellStyle name="Обычный 2 8 4 2 3 3" xfId="57964"/>
    <cellStyle name="Обычный 2 8 4 2 4" xfId="25557"/>
    <cellStyle name="Обычный 2 8 4 2 4 2" xfId="57965"/>
    <cellStyle name="Обычный 2 8 4 2 5" xfId="25558"/>
    <cellStyle name="Обычный 2 8 4 2 5 2" xfId="57966"/>
    <cellStyle name="Обычный 2 8 4 2 6" xfId="25559"/>
    <cellStyle name="Обычный 2 8 4 2 6 2" xfId="57967"/>
    <cellStyle name="Обычный 2 8 4 2 7" xfId="25560"/>
    <cellStyle name="Обычный 2 8 4 2 7 2" xfId="57968"/>
    <cellStyle name="Обычный 2 8 4 2 8" xfId="25561"/>
    <cellStyle name="Обычный 2 8 4 2 9" xfId="25562"/>
    <cellStyle name="Обычный 2 8 4 3" xfId="25563"/>
    <cellStyle name="Обычный 2 8 4 3 10" xfId="25564"/>
    <cellStyle name="Обычный 2 8 4 3 11" xfId="25565"/>
    <cellStyle name="Обычный 2 8 4 3 12" xfId="25566"/>
    <cellStyle name="Обычный 2 8 4 3 13" xfId="25567"/>
    <cellStyle name="Обычный 2 8 4 3 14" xfId="25568"/>
    <cellStyle name="Обычный 2 8 4 3 15" xfId="57969"/>
    <cellStyle name="Обычный 2 8 4 3 2" xfId="25569"/>
    <cellStyle name="Обычный 2 8 4 3 2 2" xfId="25570"/>
    <cellStyle name="Обычный 2 8 4 3 2 2 2" xfId="57970"/>
    <cellStyle name="Обычный 2 8 4 3 2 3" xfId="25571"/>
    <cellStyle name="Обычный 2 8 4 3 2 3 2" xfId="57971"/>
    <cellStyle name="Обычный 2 8 4 3 2 4" xfId="25572"/>
    <cellStyle name="Обычный 2 8 4 3 2 4 2" xfId="57972"/>
    <cellStyle name="Обычный 2 8 4 3 2 5" xfId="25573"/>
    <cellStyle name="Обычный 2 8 4 3 2 5 2" xfId="57973"/>
    <cellStyle name="Обычный 2 8 4 3 2 6" xfId="25574"/>
    <cellStyle name="Обычный 2 8 4 3 2 6 2" xfId="57974"/>
    <cellStyle name="Обычный 2 8 4 3 2 7" xfId="25575"/>
    <cellStyle name="Обычный 2 8 4 3 2 8" xfId="57975"/>
    <cellStyle name="Обычный 2 8 4 3 3" xfId="25576"/>
    <cellStyle name="Обычный 2 8 4 3 3 2" xfId="25577"/>
    <cellStyle name="Обычный 2 8 4 3 3 2 2" xfId="57976"/>
    <cellStyle name="Обычный 2 8 4 3 3 3" xfId="57977"/>
    <cellStyle name="Обычный 2 8 4 3 4" xfId="25578"/>
    <cellStyle name="Обычный 2 8 4 3 4 2" xfId="57978"/>
    <cellStyle name="Обычный 2 8 4 3 5" xfId="25579"/>
    <cellStyle name="Обычный 2 8 4 3 5 2" xfId="57979"/>
    <cellStyle name="Обычный 2 8 4 3 6" xfId="25580"/>
    <cellStyle name="Обычный 2 8 4 3 6 2" xfId="57980"/>
    <cellStyle name="Обычный 2 8 4 3 7" xfId="25581"/>
    <cellStyle name="Обычный 2 8 4 3 7 2" xfId="57981"/>
    <cellStyle name="Обычный 2 8 4 3 8" xfId="25582"/>
    <cellStyle name="Обычный 2 8 4 3 9" xfId="25583"/>
    <cellStyle name="Обычный 2 8 4 4" xfId="25584"/>
    <cellStyle name="Обычный 2 8 4 5" xfId="25585"/>
    <cellStyle name="Обычный 2 8 4 6" xfId="25586"/>
    <cellStyle name="Обычный 2 8 5" xfId="25587"/>
    <cellStyle name="Обычный 2 8 5 2" xfId="25588"/>
    <cellStyle name="Обычный 2 8 5 2 2" xfId="25589"/>
    <cellStyle name="Обычный 2 8 5 2 2 2" xfId="57982"/>
    <cellStyle name="Обычный 2 8 5 2 3" xfId="25590"/>
    <cellStyle name="Обычный 2 8 5 2 3 2" xfId="57983"/>
    <cellStyle name="Обычный 2 8 5 2 4" xfId="25591"/>
    <cellStyle name="Обычный 2 8 5 2 4 2" xfId="57984"/>
    <cellStyle name="Обычный 2 8 5 2 5" xfId="25592"/>
    <cellStyle name="Обычный 2 8 5 2 5 2" xfId="57985"/>
    <cellStyle name="Обычный 2 8 5 2 6" xfId="25593"/>
    <cellStyle name="Обычный 2 8 5 2 6 2" xfId="57986"/>
    <cellStyle name="Обычный 2 8 5 2 7" xfId="57987"/>
    <cellStyle name="Обычный 2 8 5 3" xfId="25594"/>
    <cellStyle name="Обычный 2 8 5 3 2" xfId="57988"/>
    <cellStyle name="Обычный 2 8 5 4" xfId="25595"/>
    <cellStyle name="Обычный 2 8 5 4 2" xfId="57989"/>
    <cellStyle name="Обычный 2 8 5 5" xfId="25596"/>
    <cellStyle name="Обычный 2 8 5 5 2" xfId="57990"/>
    <cellStyle name="Обычный 2 8 5 6" xfId="25597"/>
    <cellStyle name="Обычный 2 8 5 6 2" xfId="57991"/>
    <cellStyle name="Обычный 2 8 5 7" xfId="25598"/>
    <cellStyle name="Обычный 2 8 5 7 2" xfId="57992"/>
    <cellStyle name="Обычный 2 8 5 8" xfId="25599"/>
    <cellStyle name="Обычный 2 8 5 9" xfId="57993"/>
    <cellStyle name="Обычный 2 8 6" xfId="25600"/>
    <cellStyle name="Обычный 2 8 6 2" xfId="25601"/>
    <cellStyle name="Обычный 2 8 6 3" xfId="25602"/>
    <cellStyle name="Обычный 2 8 7" xfId="25603"/>
    <cellStyle name="Обычный 2 8 7 2" xfId="25604"/>
    <cellStyle name="Обычный 2 8 7 2 2" xfId="57994"/>
    <cellStyle name="Обычный 2 8 7 3" xfId="25605"/>
    <cellStyle name="Обычный 2 8 7 3 2" xfId="57995"/>
    <cellStyle name="Обычный 2 8 7 4" xfId="25606"/>
    <cellStyle name="Обычный 2 8 7 4 2" xfId="57996"/>
    <cellStyle name="Обычный 2 8 7 5" xfId="25607"/>
    <cellStyle name="Обычный 2 8 7 5 2" xfId="57997"/>
    <cellStyle name="Обычный 2 8 7 6" xfId="25608"/>
    <cellStyle name="Обычный 2 8 7 6 2" xfId="57998"/>
    <cellStyle name="Обычный 2 8 7 7" xfId="25609"/>
    <cellStyle name="Обычный 2 8 7 8" xfId="57999"/>
    <cellStyle name="Обычный 2 8 8" xfId="25610"/>
    <cellStyle name="Обычный 2 8 8 2" xfId="25611"/>
    <cellStyle name="Обычный 2 8 8 2 2" xfId="58000"/>
    <cellStyle name="Обычный 2 8 8 3" xfId="25612"/>
    <cellStyle name="Обычный 2 8 8 3 2" xfId="58001"/>
    <cellStyle name="Обычный 2 8 8 4" xfId="25613"/>
    <cellStyle name="Обычный 2 8 8 4 2" xfId="58002"/>
    <cellStyle name="Обычный 2 8 8 5" xfId="25614"/>
    <cellStyle name="Обычный 2 8 8 5 2" xfId="58003"/>
    <cellStyle name="Обычный 2 8 8 6" xfId="25615"/>
    <cellStyle name="Обычный 2 8 8 6 2" xfId="58004"/>
    <cellStyle name="Обычный 2 8 8 7" xfId="25616"/>
    <cellStyle name="Обычный 2 8 8 8" xfId="58005"/>
    <cellStyle name="Обычный 2 8 9" xfId="25617"/>
    <cellStyle name="Обычный 2 8 9 2" xfId="25618"/>
    <cellStyle name="Обычный 2 8 9 2 2" xfId="58006"/>
    <cellStyle name="Обычный 2 8 9 3" xfId="25619"/>
    <cellStyle name="Обычный 2 8 9 3 2" xfId="58007"/>
    <cellStyle name="Обычный 2 8 9 4" xfId="25620"/>
    <cellStyle name="Обычный 2 8 9 4 2" xfId="58008"/>
    <cellStyle name="Обычный 2 8 9 5" xfId="25621"/>
    <cellStyle name="Обычный 2 8 9 5 2" xfId="58009"/>
    <cellStyle name="Обычный 2 8 9 6" xfId="25622"/>
    <cellStyle name="Обычный 2 8 9 6 2" xfId="58010"/>
    <cellStyle name="Обычный 2 8 9 7" xfId="25623"/>
    <cellStyle name="Обычный 2 8 9 8" xfId="58011"/>
    <cellStyle name="Обычный 2 9" xfId="25624"/>
    <cellStyle name="Обычный 2 9 10" xfId="25625"/>
    <cellStyle name="Обычный 2 9 10 10" xfId="58012"/>
    <cellStyle name="Обычный 2 9 10 2" xfId="25626"/>
    <cellStyle name="Обычный 2 9 10 2 2" xfId="58013"/>
    <cellStyle name="Обычный 2 9 10 3" xfId="25627"/>
    <cellStyle name="Обычный 2 9 10 3 2" xfId="58014"/>
    <cellStyle name="Обычный 2 9 10 4" xfId="25628"/>
    <cellStyle name="Обычный 2 9 10 4 2" xfId="58015"/>
    <cellStyle name="Обычный 2 9 10 5" xfId="25629"/>
    <cellStyle name="Обычный 2 9 10 5 2" xfId="58016"/>
    <cellStyle name="Обычный 2 9 10 6" xfId="25630"/>
    <cellStyle name="Обычный 2 9 10 6 2" xfId="58017"/>
    <cellStyle name="Обычный 2 9 10 7" xfId="25631"/>
    <cellStyle name="Обычный 2 9 10 8" xfId="25632"/>
    <cellStyle name="Обычный 2 9 10 9" xfId="25633"/>
    <cellStyle name="Обычный 2 9 11" xfId="25634"/>
    <cellStyle name="Обычный 2 9 11 2" xfId="25635"/>
    <cellStyle name="Обычный 2 9 11 2 2" xfId="58018"/>
    <cellStyle name="Обычный 2 9 11 3" xfId="58019"/>
    <cellStyle name="Обычный 2 9 12" xfId="25636"/>
    <cellStyle name="Обычный 2 9 12 2" xfId="58020"/>
    <cellStyle name="Обычный 2 9 13" xfId="25637"/>
    <cellStyle name="Обычный 2 9 14" xfId="25638"/>
    <cellStyle name="Обычный 2 9 15" xfId="25639"/>
    <cellStyle name="Обычный 2 9 16" xfId="25640"/>
    <cellStyle name="Обычный 2 9 17" xfId="25641"/>
    <cellStyle name="Обычный 2 9 18" xfId="25642"/>
    <cellStyle name="Обычный 2 9 19" xfId="25643"/>
    <cellStyle name="Обычный 2 9 2" xfId="25644"/>
    <cellStyle name="Обычный 2 9 2 2" xfId="25645"/>
    <cellStyle name="Обычный 2 9 2 2 10" xfId="25646"/>
    <cellStyle name="Обычный 2 9 2 2 11" xfId="25647"/>
    <cellStyle name="Обычный 2 9 2 2 12" xfId="25648"/>
    <cellStyle name="Обычный 2 9 2 2 13" xfId="25649"/>
    <cellStyle name="Обычный 2 9 2 2 14" xfId="25650"/>
    <cellStyle name="Обычный 2 9 2 2 15" xfId="25651"/>
    <cellStyle name="Обычный 2 9 2 2 16" xfId="25652"/>
    <cellStyle name="Обычный 2 9 2 2 17" xfId="58021"/>
    <cellStyle name="Обычный 2 9 2 2 2" xfId="25653"/>
    <cellStyle name="Обычный 2 9 2 2 3" xfId="25654"/>
    <cellStyle name="Обычный 2 9 2 2 3 10" xfId="58022"/>
    <cellStyle name="Обычный 2 9 2 2 3 2" xfId="25655"/>
    <cellStyle name="Обычный 2 9 2 2 3 2 2" xfId="58023"/>
    <cellStyle name="Обычный 2 9 2 2 3 3" xfId="25656"/>
    <cellStyle name="Обычный 2 9 2 2 3 3 2" xfId="58024"/>
    <cellStyle name="Обычный 2 9 2 2 3 4" xfId="25657"/>
    <cellStyle name="Обычный 2 9 2 2 3 4 2" xfId="58025"/>
    <cellStyle name="Обычный 2 9 2 2 3 5" xfId="25658"/>
    <cellStyle name="Обычный 2 9 2 2 3 5 2" xfId="58026"/>
    <cellStyle name="Обычный 2 9 2 2 3 6" xfId="25659"/>
    <cellStyle name="Обычный 2 9 2 2 3 6 2" xfId="58027"/>
    <cellStyle name="Обычный 2 9 2 2 3 7" xfId="25660"/>
    <cellStyle name="Обычный 2 9 2 2 3 8" xfId="25661"/>
    <cellStyle name="Обычный 2 9 2 2 3 9" xfId="25662"/>
    <cellStyle name="Обычный 2 9 2 2 4" xfId="25663"/>
    <cellStyle name="Обычный 2 9 2 2 4 2" xfId="25664"/>
    <cellStyle name="Обычный 2 9 2 2 4 2 2" xfId="58028"/>
    <cellStyle name="Обычный 2 9 2 2 4 3" xfId="25665"/>
    <cellStyle name="Обычный 2 9 2 2 4 3 2" xfId="58029"/>
    <cellStyle name="Обычный 2 9 2 2 4 4" xfId="25666"/>
    <cellStyle name="Обычный 2 9 2 2 4 4 2" xfId="58030"/>
    <cellStyle name="Обычный 2 9 2 2 4 5" xfId="25667"/>
    <cellStyle name="Обычный 2 9 2 2 4 5 2" xfId="58031"/>
    <cellStyle name="Обычный 2 9 2 2 4 6" xfId="58032"/>
    <cellStyle name="Обычный 2 9 2 2 5" xfId="25668"/>
    <cellStyle name="Обычный 2 9 2 2 5 2" xfId="25669"/>
    <cellStyle name="Обычный 2 9 2 2 5 2 2" xfId="58033"/>
    <cellStyle name="Обычный 2 9 2 2 5 3" xfId="58034"/>
    <cellStyle name="Обычный 2 9 2 2 6" xfId="25670"/>
    <cellStyle name="Обычный 2 9 2 2 6 2" xfId="58035"/>
    <cellStyle name="Обычный 2 9 2 2 7" xfId="25671"/>
    <cellStyle name="Обычный 2 9 2 2 7 2" xfId="58036"/>
    <cellStyle name="Обычный 2 9 2 2 8" xfId="25672"/>
    <cellStyle name="Обычный 2 9 2 2 8 2" xfId="58037"/>
    <cellStyle name="Обычный 2 9 2 2 9" xfId="25673"/>
    <cellStyle name="Обычный 2 9 2 2 9 2" xfId="58038"/>
    <cellStyle name="Обычный 2 9 2 3" xfId="25674"/>
    <cellStyle name="Обычный 2 9 2 3 10" xfId="25675"/>
    <cellStyle name="Обычный 2 9 2 3 11" xfId="25676"/>
    <cellStyle name="Обычный 2 9 2 3 12" xfId="25677"/>
    <cellStyle name="Обычный 2 9 2 3 13" xfId="25678"/>
    <cellStyle name="Обычный 2 9 2 3 14" xfId="25679"/>
    <cellStyle name="Обычный 2 9 2 3 15" xfId="25680"/>
    <cellStyle name="Обычный 2 9 2 3 16" xfId="25681"/>
    <cellStyle name="Обычный 2 9 2 3 17" xfId="58039"/>
    <cellStyle name="Обычный 2 9 2 3 2" xfId="25682"/>
    <cellStyle name="Обычный 2 9 2 3 2 10" xfId="25683"/>
    <cellStyle name="Обычный 2 9 2 3 2 11" xfId="25684"/>
    <cellStyle name="Обычный 2 9 2 3 2 12" xfId="25685"/>
    <cellStyle name="Обычный 2 9 2 3 2 13" xfId="25686"/>
    <cellStyle name="Обычный 2 9 2 3 2 14" xfId="25687"/>
    <cellStyle name="Обычный 2 9 2 3 2 15" xfId="58040"/>
    <cellStyle name="Обычный 2 9 2 3 2 2" xfId="25688"/>
    <cellStyle name="Обычный 2 9 2 3 2 2 2" xfId="25689"/>
    <cellStyle name="Обычный 2 9 2 3 2 2 2 2" xfId="58041"/>
    <cellStyle name="Обычный 2 9 2 3 2 2 3" xfId="25690"/>
    <cellStyle name="Обычный 2 9 2 3 2 2 3 2" xfId="58042"/>
    <cellStyle name="Обычный 2 9 2 3 2 2 4" xfId="25691"/>
    <cellStyle name="Обычный 2 9 2 3 2 2 4 2" xfId="58043"/>
    <cellStyle name="Обычный 2 9 2 3 2 2 5" xfId="25692"/>
    <cellStyle name="Обычный 2 9 2 3 2 2 5 2" xfId="58044"/>
    <cellStyle name="Обычный 2 9 2 3 2 2 6" xfId="25693"/>
    <cellStyle name="Обычный 2 9 2 3 2 2 6 2" xfId="58045"/>
    <cellStyle name="Обычный 2 9 2 3 2 2 7" xfId="25694"/>
    <cellStyle name="Обычный 2 9 2 3 2 2 8" xfId="58046"/>
    <cellStyle name="Обычный 2 9 2 3 2 3" xfId="25695"/>
    <cellStyle name="Обычный 2 9 2 3 2 3 2" xfId="25696"/>
    <cellStyle name="Обычный 2 9 2 3 2 3 2 2" xfId="58047"/>
    <cellStyle name="Обычный 2 9 2 3 2 3 3" xfId="58048"/>
    <cellStyle name="Обычный 2 9 2 3 2 4" xfId="25697"/>
    <cellStyle name="Обычный 2 9 2 3 2 4 2" xfId="58049"/>
    <cellStyle name="Обычный 2 9 2 3 2 5" xfId="25698"/>
    <cellStyle name="Обычный 2 9 2 3 2 5 2" xfId="58050"/>
    <cellStyle name="Обычный 2 9 2 3 2 6" xfId="25699"/>
    <cellStyle name="Обычный 2 9 2 3 2 6 2" xfId="58051"/>
    <cellStyle name="Обычный 2 9 2 3 2 7" xfId="25700"/>
    <cellStyle name="Обычный 2 9 2 3 2 7 2" xfId="58052"/>
    <cellStyle name="Обычный 2 9 2 3 2 8" xfId="25701"/>
    <cellStyle name="Обычный 2 9 2 3 2 9" xfId="25702"/>
    <cellStyle name="Обычный 2 9 2 3 3" xfId="25703"/>
    <cellStyle name="Обычный 2 9 2 3 3 2" xfId="25704"/>
    <cellStyle name="Обычный 2 9 2 3 3 2 2" xfId="58053"/>
    <cellStyle name="Обычный 2 9 2 3 3 3" xfId="25705"/>
    <cellStyle name="Обычный 2 9 2 3 3 3 2" xfId="58054"/>
    <cellStyle name="Обычный 2 9 2 3 3 4" xfId="25706"/>
    <cellStyle name="Обычный 2 9 2 3 3 4 2" xfId="58055"/>
    <cellStyle name="Обычный 2 9 2 3 3 5" xfId="25707"/>
    <cellStyle name="Обычный 2 9 2 3 3 5 2" xfId="58056"/>
    <cellStyle name="Обычный 2 9 2 3 3 6" xfId="25708"/>
    <cellStyle name="Обычный 2 9 2 3 3 6 2" xfId="58057"/>
    <cellStyle name="Обычный 2 9 2 3 3 7" xfId="25709"/>
    <cellStyle name="Обычный 2 9 2 3 3 8" xfId="58058"/>
    <cellStyle name="Обычный 2 9 2 3 4" xfId="25710"/>
    <cellStyle name="Обычный 2 9 2 3 4 2" xfId="25711"/>
    <cellStyle name="Обычный 2 9 2 3 4 2 2" xfId="58059"/>
    <cellStyle name="Обычный 2 9 2 3 4 3" xfId="58060"/>
    <cellStyle name="Обычный 2 9 2 3 5" xfId="25712"/>
    <cellStyle name="Обычный 2 9 2 3 5 2" xfId="58061"/>
    <cellStyle name="Обычный 2 9 2 3 6" xfId="25713"/>
    <cellStyle name="Обычный 2 9 2 3 6 2" xfId="58062"/>
    <cellStyle name="Обычный 2 9 2 3 7" xfId="25714"/>
    <cellStyle name="Обычный 2 9 2 3 7 2" xfId="58063"/>
    <cellStyle name="Обычный 2 9 2 3 8" xfId="25715"/>
    <cellStyle name="Обычный 2 9 2 3 8 2" xfId="58064"/>
    <cellStyle name="Обычный 2 9 2 3 9" xfId="25716"/>
    <cellStyle name="Обычный 2 9 2 4" xfId="25717"/>
    <cellStyle name="Обычный 2 9 20" xfId="25718"/>
    <cellStyle name="Обычный 2 9 21" xfId="25719"/>
    <cellStyle name="Обычный 2 9 22" xfId="58065"/>
    <cellStyle name="Обычный 2 9 3" xfId="25720"/>
    <cellStyle name="Обычный 2 9 3 10" xfId="25721"/>
    <cellStyle name="Обычный 2 9 3 11" xfId="25722"/>
    <cellStyle name="Обычный 2 9 3 12" xfId="25723"/>
    <cellStyle name="Обычный 2 9 3 13" xfId="25724"/>
    <cellStyle name="Обычный 2 9 3 14" xfId="25725"/>
    <cellStyle name="Обычный 2 9 3 15" xfId="25726"/>
    <cellStyle name="Обычный 2 9 3 16" xfId="25727"/>
    <cellStyle name="Обычный 2 9 3 17" xfId="25728"/>
    <cellStyle name="Обычный 2 9 3 18" xfId="58066"/>
    <cellStyle name="Обычный 2 9 3 2" xfId="25729"/>
    <cellStyle name="Обычный 2 9 3 2 10" xfId="25730"/>
    <cellStyle name="Обычный 2 9 3 2 11" xfId="25731"/>
    <cellStyle name="Обычный 2 9 3 2 12" xfId="25732"/>
    <cellStyle name="Обычный 2 9 3 2 13" xfId="25733"/>
    <cellStyle name="Обычный 2 9 3 2 14" xfId="25734"/>
    <cellStyle name="Обычный 2 9 3 2 15" xfId="25735"/>
    <cellStyle name="Обычный 2 9 3 2 16" xfId="58067"/>
    <cellStyle name="Обычный 2 9 3 2 2" xfId="25736"/>
    <cellStyle name="Обычный 2 9 3 2 2 2" xfId="25737"/>
    <cellStyle name="Обычный 2 9 3 2 2 2 2" xfId="58068"/>
    <cellStyle name="Обычный 2 9 3 2 2 3" xfId="25738"/>
    <cellStyle name="Обычный 2 9 3 2 2 3 2" xfId="58069"/>
    <cellStyle name="Обычный 2 9 3 2 2 4" xfId="25739"/>
    <cellStyle name="Обычный 2 9 3 2 2 4 2" xfId="58070"/>
    <cellStyle name="Обычный 2 9 3 2 2 5" xfId="25740"/>
    <cellStyle name="Обычный 2 9 3 2 2 5 2" xfId="58071"/>
    <cellStyle name="Обычный 2 9 3 2 2 6" xfId="25741"/>
    <cellStyle name="Обычный 2 9 3 2 2 6 2" xfId="58072"/>
    <cellStyle name="Обычный 2 9 3 2 2 7" xfId="25742"/>
    <cellStyle name="Обычный 2 9 3 2 2 8" xfId="58073"/>
    <cellStyle name="Обычный 2 9 3 2 3" xfId="25743"/>
    <cellStyle name="Обычный 2 9 3 2 3 2" xfId="25744"/>
    <cellStyle name="Обычный 2 9 3 2 3 2 2" xfId="58074"/>
    <cellStyle name="Обычный 2 9 3 2 3 3" xfId="58075"/>
    <cellStyle name="Обычный 2 9 3 2 4" xfId="25745"/>
    <cellStyle name="Обычный 2 9 3 2 4 2" xfId="58076"/>
    <cellStyle name="Обычный 2 9 3 2 5" xfId="25746"/>
    <cellStyle name="Обычный 2 9 3 2 5 2" xfId="58077"/>
    <cellStyle name="Обычный 2 9 3 2 6" xfId="25747"/>
    <cellStyle name="Обычный 2 9 3 2 6 2" xfId="58078"/>
    <cellStyle name="Обычный 2 9 3 2 7" xfId="25748"/>
    <cellStyle name="Обычный 2 9 3 2 7 2" xfId="58079"/>
    <cellStyle name="Обычный 2 9 3 2 8" xfId="25749"/>
    <cellStyle name="Обычный 2 9 3 2 9" xfId="25750"/>
    <cellStyle name="Обычный 2 9 3 3" xfId="25751"/>
    <cellStyle name="Обычный 2 9 3 3 10" xfId="25752"/>
    <cellStyle name="Обычный 2 9 3 3 11" xfId="25753"/>
    <cellStyle name="Обычный 2 9 3 3 12" xfId="25754"/>
    <cellStyle name="Обычный 2 9 3 3 13" xfId="25755"/>
    <cellStyle name="Обычный 2 9 3 3 14" xfId="25756"/>
    <cellStyle name="Обычный 2 9 3 3 15" xfId="58080"/>
    <cellStyle name="Обычный 2 9 3 3 2" xfId="25757"/>
    <cellStyle name="Обычный 2 9 3 3 2 2" xfId="25758"/>
    <cellStyle name="Обычный 2 9 3 3 2 2 2" xfId="58081"/>
    <cellStyle name="Обычный 2 9 3 3 2 3" xfId="25759"/>
    <cellStyle name="Обычный 2 9 3 3 2 3 2" xfId="58082"/>
    <cellStyle name="Обычный 2 9 3 3 2 4" xfId="25760"/>
    <cellStyle name="Обычный 2 9 3 3 2 4 2" xfId="58083"/>
    <cellStyle name="Обычный 2 9 3 3 2 5" xfId="25761"/>
    <cellStyle name="Обычный 2 9 3 3 2 5 2" xfId="58084"/>
    <cellStyle name="Обычный 2 9 3 3 2 6" xfId="25762"/>
    <cellStyle name="Обычный 2 9 3 3 2 6 2" xfId="58085"/>
    <cellStyle name="Обычный 2 9 3 3 2 7" xfId="25763"/>
    <cellStyle name="Обычный 2 9 3 3 2 8" xfId="58086"/>
    <cellStyle name="Обычный 2 9 3 3 3" xfId="25764"/>
    <cellStyle name="Обычный 2 9 3 3 3 2" xfId="25765"/>
    <cellStyle name="Обычный 2 9 3 3 3 2 2" xfId="58087"/>
    <cellStyle name="Обычный 2 9 3 3 3 3" xfId="58088"/>
    <cellStyle name="Обычный 2 9 3 3 4" xfId="25766"/>
    <cellStyle name="Обычный 2 9 3 3 4 2" xfId="58089"/>
    <cellStyle name="Обычный 2 9 3 3 5" xfId="25767"/>
    <cellStyle name="Обычный 2 9 3 3 5 2" xfId="58090"/>
    <cellStyle name="Обычный 2 9 3 3 6" xfId="25768"/>
    <cellStyle name="Обычный 2 9 3 3 6 2" xfId="58091"/>
    <cellStyle name="Обычный 2 9 3 3 7" xfId="25769"/>
    <cellStyle name="Обычный 2 9 3 3 7 2" xfId="58092"/>
    <cellStyle name="Обычный 2 9 3 3 8" xfId="25770"/>
    <cellStyle name="Обычный 2 9 3 3 9" xfId="25771"/>
    <cellStyle name="Обычный 2 9 3 4" xfId="25772"/>
    <cellStyle name="Обычный 2 9 3 4 2" xfId="25773"/>
    <cellStyle name="Обычный 2 9 3 4 2 2" xfId="58093"/>
    <cellStyle name="Обычный 2 9 3 4 3" xfId="25774"/>
    <cellStyle name="Обычный 2 9 3 4 3 2" xfId="58094"/>
    <cellStyle name="Обычный 2 9 3 4 4" xfId="25775"/>
    <cellStyle name="Обычный 2 9 3 4 4 2" xfId="58095"/>
    <cellStyle name="Обычный 2 9 3 4 5" xfId="25776"/>
    <cellStyle name="Обычный 2 9 3 4 5 2" xfId="58096"/>
    <cellStyle name="Обычный 2 9 3 4 6" xfId="25777"/>
    <cellStyle name="Обычный 2 9 3 4 6 2" xfId="58097"/>
    <cellStyle name="Обычный 2 9 3 4 7" xfId="25778"/>
    <cellStyle name="Обычный 2 9 3 4 8" xfId="58098"/>
    <cellStyle name="Обычный 2 9 3 5" xfId="25779"/>
    <cellStyle name="Обычный 2 9 3 5 2" xfId="25780"/>
    <cellStyle name="Обычный 2 9 3 5 2 2" xfId="58099"/>
    <cellStyle name="Обычный 2 9 3 5 3" xfId="58100"/>
    <cellStyle name="Обычный 2 9 3 6" xfId="25781"/>
    <cellStyle name="Обычный 2 9 3 6 2" xfId="58101"/>
    <cellStyle name="Обычный 2 9 3 7" xfId="25782"/>
    <cellStyle name="Обычный 2 9 3 7 2" xfId="58102"/>
    <cellStyle name="Обычный 2 9 3 8" xfId="25783"/>
    <cellStyle name="Обычный 2 9 3 8 2" xfId="58103"/>
    <cellStyle name="Обычный 2 9 3 9" xfId="25784"/>
    <cellStyle name="Обычный 2 9 3 9 2" xfId="58104"/>
    <cellStyle name="Обычный 2 9 4" xfId="25785"/>
    <cellStyle name="Обычный 2 9 4 10" xfId="25786"/>
    <cellStyle name="Обычный 2 9 4 11" xfId="25787"/>
    <cellStyle name="Обычный 2 9 4 12" xfId="25788"/>
    <cellStyle name="Обычный 2 9 4 13" xfId="25789"/>
    <cellStyle name="Обычный 2 9 4 14" xfId="25790"/>
    <cellStyle name="Обычный 2 9 4 15" xfId="25791"/>
    <cellStyle name="Обычный 2 9 4 16" xfId="25792"/>
    <cellStyle name="Обычный 2 9 4 17" xfId="25793"/>
    <cellStyle name="Обычный 2 9 4 18" xfId="58105"/>
    <cellStyle name="Обычный 2 9 4 2" xfId="25794"/>
    <cellStyle name="Обычный 2 9 4 2 10" xfId="25795"/>
    <cellStyle name="Обычный 2 9 4 2 11" xfId="25796"/>
    <cellStyle name="Обычный 2 9 4 2 12" xfId="25797"/>
    <cellStyle name="Обычный 2 9 4 2 13" xfId="25798"/>
    <cellStyle name="Обычный 2 9 4 2 14" xfId="25799"/>
    <cellStyle name="Обычный 2 9 4 2 15" xfId="25800"/>
    <cellStyle name="Обычный 2 9 4 2 16" xfId="58106"/>
    <cellStyle name="Обычный 2 9 4 2 2" xfId="25801"/>
    <cellStyle name="Обычный 2 9 4 2 2 2" xfId="25802"/>
    <cellStyle name="Обычный 2 9 4 2 2 2 2" xfId="58107"/>
    <cellStyle name="Обычный 2 9 4 2 2 3" xfId="25803"/>
    <cellStyle name="Обычный 2 9 4 2 2 3 2" xfId="58108"/>
    <cellStyle name="Обычный 2 9 4 2 2 4" xfId="25804"/>
    <cellStyle name="Обычный 2 9 4 2 2 4 2" xfId="58109"/>
    <cellStyle name="Обычный 2 9 4 2 2 5" xfId="25805"/>
    <cellStyle name="Обычный 2 9 4 2 2 5 2" xfId="58110"/>
    <cellStyle name="Обычный 2 9 4 2 2 6" xfId="25806"/>
    <cellStyle name="Обычный 2 9 4 2 2 6 2" xfId="58111"/>
    <cellStyle name="Обычный 2 9 4 2 2 7" xfId="25807"/>
    <cellStyle name="Обычный 2 9 4 2 2 8" xfId="58112"/>
    <cellStyle name="Обычный 2 9 4 2 3" xfId="25808"/>
    <cellStyle name="Обычный 2 9 4 2 3 2" xfId="25809"/>
    <cellStyle name="Обычный 2 9 4 2 3 2 2" xfId="58113"/>
    <cellStyle name="Обычный 2 9 4 2 3 3" xfId="58114"/>
    <cellStyle name="Обычный 2 9 4 2 4" xfId="25810"/>
    <cellStyle name="Обычный 2 9 4 2 4 2" xfId="58115"/>
    <cellStyle name="Обычный 2 9 4 2 5" xfId="25811"/>
    <cellStyle name="Обычный 2 9 4 2 5 2" xfId="58116"/>
    <cellStyle name="Обычный 2 9 4 2 6" xfId="25812"/>
    <cellStyle name="Обычный 2 9 4 2 6 2" xfId="58117"/>
    <cellStyle name="Обычный 2 9 4 2 7" xfId="25813"/>
    <cellStyle name="Обычный 2 9 4 2 7 2" xfId="58118"/>
    <cellStyle name="Обычный 2 9 4 2 8" xfId="25814"/>
    <cellStyle name="Обычный 2 9 4 2 9" xfId="25815"/>
    <cellStyle name="Обычный 2 9 4 3" xfId="25816"/>
    <cellStyle name="Обычный 2 9 4 3 10" xfId="25817"/>
    <cellStyle name="Обычный 2 9 4 3 11" xfId="25818"/>
    <cellStyle name="Обычный 2 9 4 3 12" xfId="25819"/>
    <cellStyle name="Обычный 2 9 4 3 13" xfId="25820"/>
    <cellStyle name="Обычный 2 9 4 3 14" xfId="25821"/>
    <cellStyle name="Обычный 2 9 4 3 15" xfId="58119"/>
    <cellStyle name="Обычный 2 9 4 3 2" xfId="25822"/>
    <cellStyle name="Обычный 2 9 4 3 2 2" xfId="25823"/>
    <cellStyle name="Обычный 2 9 4 3 2 2 2" xfId="58120"/>
    <cellStyle name="Обычный 2 9 4 3 2 3" xfId="25824"/>
    <cellStyle name="Обычный 2 9 4 3 2 3 2" xfId="58121"/>
    <cellStyle name="Обычный 2 9 4 3 2 4" xfId="25825"/>
    <cellStyle name="Обычный 2 9 4 3 2 4 2" xfId="58122"/>
    <cellStyle name="Обычный 2 9 4 3 2 5" xfId="25826"/>
    <cellStyle name="Обычный 2 9 4 3 2 5 2" xfId="58123"/>
    <cellStyle name="Обычный 2 9 4 3 2 6" xfId="25827"/>
    <cellStyle name="Обычный 2 9 4 3 2 6 2" xfId="58124"/>
    <cellStyle name="Обычный 2 9 4 3 2 7" xfId="25828"/>
    <cellStyle name="Обычный 2 9 4 3 2 8" xfId="58125"/>
    <cellStyle name="Обычный 2 9 4 3 3" xfId="25829"/>
    <cellStyle name="Обычный 2 9 4 3 3 2" xfId="25830"/>
    <cellStyle name="Обычный 2 9 4 3 3 2 2" xfId="58126"/>
    <cellStyle name="Обычный 2 9 4 3 3 3" xfId="58127"/>
    <cellStyle name="Обычный 2 9 4 3 4" xfId="25831"/>
    <cellStyle name="Обычный 2 9 4 3 4 2" xfId="58128"/>
    <cellStyle name="Обычный 2 9 4 3 5" xfId="25832"/>
    <cellStyle name="Обычный 2 9 4 3 5 2" xfId="58129"/>
    <cellStyle name="Обычный 2 9 4 3 6" xfId="25833"/>
    <cellStyle name="Обычный 2 9 4 3 6 2" xfId="58130"/>
    <cellStyle name="Обычный 2 9 4 3 7" xfId="25834"/>
    <cellStyle name="Обычный 2 9 4 3 7 2" xfId="58131"/>
    <cellStyle name="Обычный 2 9 4 3 8" xfId="25835"/>
    <cellStyle name="Обычный 2 9 4 3 9" xfId="25836"/>
    <cellStyle name="Обычный 2 9 4 4" xfId="25837"/>
    <cellStyle name="Обычный 2 9 4 4 2" xfId="25838"/>
    <cellStyle name="Обычный 2 9 4 4 2 2" xfId="58132"/>
    <cellStyle name="Обычный 2 9 4 4 3" xfId="25839"/>
    <cellStyle name="Обычный 2 9 4 4 3 2" xfId="58133"/>
    <cellStyle name="Обычный 2 9 4 4 4" xfId="25840"/>
    <cellStyle name="Обычный 2 9 4 4 4 2" xfId="58134"/>
    <cellStyle name="Обычный 2 9 4 4 5" xfId="25841"/>
    <cellStyle name="Обычный 2 9 4 4 5 2" xfId="58135"/>
    <cellStyle name="Обычный 2 9 4 4 6" xfId="25842"/>
    <cellStyle name="Обычный 2 9 4 4 6 2" xfId="58136"/>
    <cellStyle name="Обычный 2 9 4 4 7" xfId="25843"/>
    <cellStyle name="Обычный 2 9 4 4 8" xfId="58137"/>
    <cellStyle name="Обычный 2 9 4 5" xfId="25844"/>
    <cellStyle name="Обычный 2 9 4 5 2" xfId="25845"/>
    <cellStyle name="Обычный 2 9 4 5 2 2" xfId="58138"/>
    <cellStyle name="Обычный 2 9 4 5 3" xfId="58139"/>
    <cellStyle name="Обычный 2 9 4 6" xfId="25846"/>
    <cellStyle name="Обычный 2 9 4 6 2" xfId="58140"/>
    <cellStyle name="Обычный 2 9 4 7" xfId="25847"/>
    <cellStyle name="Обычный 2 9 4 7 2" xfId="58141"/>
    <cellStyle name="Обычный 2 9 4 8" xfId="25848"/>
    <cellStyle name="Обычный 2 9 4 8 2" xfId="58142"/>
    <cellStyle name="Обычный 2 9 4 9" xfId="25849"/>
    <cellStyle name="Обычный 2 9 4 9 2" xfId="58143"/>
    <cellStyle name="Обычный 2 9 5" xfId="25850"/>
    <cellStyle name="Обычный 2 9 5 10" xfId="25851"/>
    <cellStyle name="Обычный 2 9 5 11" xfId="25852"/>
    <cellStyle name="Обычный 2 9 5 12" xfId="25853"/>
    <cellStyle name="Обычный 2 9 5 13" xfId="25854"/>
    <cellStyle name="Обычный 2 9 5 14" xfId="25855"/>
    <cellStyle name="Обычный 2 9 5 15" xfId="25856"/>
    <cellStyle name="Обычный 2 9 5 16" xfId="58144"/>
    <cellStyle name="Обычный 2 9 5 2" xfId="25857"/>
    <cellStyle name="Обычный 2 9 5 2 2" xfId="25858"/>
    <cellStyle name="Обычный 2 9 5 2 2 2" xfId="58145"/>
    <cellStyle name="Обычный 2 9 5 2 3" xfId="25859"/>
    <cellStyle name="Обычный 2 9 5 2 3 2" xfId="58146"/>
    <cellStyle name="Обычный 2 9 5 2 4" xfId="25860"/>
    <cellStyle name="Обычный 2 9 5 2 4 2" xfId="58147"/>
    <cellStyle name="Обычный 2 9 5 2 5" xfId="25861"/>
    <cellStyle name="Обычный 2 9 5 2 5 2" xfId="58148"/>
    <cellStyle name="Обычный 2 9 5 2 6" xfId="25862"/>
    <cellStyle name="Обычный 2 9 5 2 6 2" xfId="58149"/>
    <cellStyle name="Обычный 2 9 5 2 7" xfId="25863"/>
    <cellStyle name="Обычный 2 9 5 2 8" xfId="58150"/>
    <cellStyle name="Обычный 2 9 5 3" xfId="25864"/>
    <cellStyle name="Обычный 2 9 5 3 2" xfId="25865"/>
    <cellStyle name="Обычный 2 9 5 3 2 2" xfId="58151"/>
    <cellStyle name="Обычный 2 9 5 3 3" xfId="58152"/>
    <cellStyle name="Обычный 2 9 5 4" xfId="25866"/>
    <cellStyle name="Обычный 2 9 5 4 2" xfId="58153"/>
    <cellStyle name="Обычный 2 9 5 5" xfId="25867"/>
    <cellStyle name="Обычный 2 9 5 5 2" xfId="58154"/>
    <cellStyle name="Обычный 2 9 5 6" xfId="25868"/>
    <cellStyle name="Обычный 2 9 5 6 2" xfId="58155"/>
    <cellStyle name="Обычный 2 9 5 7" xfId="25869"/>
    <cellStyle name="Обычный 2 9 5 7 2" xfId="58156"/>
    <cellStyle name="Обычный 2 9 5 8" xfId="25870"/>
    <cellStyle name="Обычный 2 9 5 9" xfId="25871"/>
    <cellStyle name="Обычный 2 9 6" xfId="25872"/>
    <cellStyle name="Обычный 2 9 6 10" xfId="25873"/>
    <cellStyle name="Обычный 2 9 6 11" xfId="25874"/>
    <cellStyle name="Обычный 2 9 6 12" xfId="25875"/>
    <cellStyle name="Обычный 2 9 6 13" xfId="25876"/>
    <cellStyle name="Обычный 2 9 6 14" xfId="25877"/>
    <cellStyle name="Обычный 2 9 6 15" xfId="58157"/>
    <cellStyle name="Обычный 2 9 6 2" xfId="25878"/>
    <cellStyle name="Обычный 2 9 6 2 2" xfId="25879"/>
    <cellStyle name="Обычный 2 9 6 2 2 2" xfId="58158"/>
    <cellStyle name="Обычный 2 9 6 2 3" xfId="25880"/>
    <cellStyle name="Обычный 2 9 6 2 3 2" xfId="58159"/>
    <cellStyle name="Обычный 2 9 6 2 4" xfId="25881"/>
    <cellStyle name="Обычный 2 9 6 2 4 2" xfId="58160"/>
    <cellStyle name="Обычный 2 9 6 2 5" xfId="25882"/>
    <cellStyle name="Обычный 2 9 6 2 5 2" xfId="58161"/>
    <cellStyle name="Обычный 2 9 6 2 6" xfId="25883"/>
    <cellStyle name="Обычный 2 9 6 2 6 2" xfId="58162"/>
    <cellStyle name="Обычный 2 9 6 2 7" xfId="25884"/>
    <cellStyle name="Обычный 2 9 6 2 8" xfId="58163"/>
    <cellStyle name="Обычный 2 9 6 3" xfId="25885"/>
    <cellStyle name="Обычный 2 9 6 3 2" xfId="25886"/>
    <cellStyle name="Обычный 2 9 6 3 2 2" xfId="58164"/>
    <cellStyle name="Обычный 2 9 6 3 3" xfId="58165"/>
    <cellStyle name="Обычный 2 9 6 4" xfId="25887"/>
    <cellStyle name="Обычный 2 9 6 4 2" xfId="58166"/>
    <cellStyle name="Обычный 2 9 6 5" xfId="25888"/>
    <cellStyle name="Обычный 2 9 6 5 2" xfId="58167"/>
    <cellStyle name="Обычный 2 9 6 6" xfId="25889"/>
    <cellStyle name="Обычный 2 9 6 6 2" xfId="58168"/>
    <cellStyle name="Обычный 2 9 6 7" xfId="25890"/>
    <cellStyle name="Обычный 2 9 6 7 2" xfId="58169"/>
    <cellStyle name="Обычный 2 9 6 8" xfId="25891"/>
    <cellStyle name="Обычный 2 9 6 9" xfId="25892"/>
    <cellStyle name="Обычный 2 9 7" xfId="25893"/>
    <cellStyle name="Обычный 2 9 7 10" xfId="25894"/>
    <cellStyle name="Обычный 2 9 7 11" xfId="25895"/>
    <cellStyle name="Обычный 2 9 7 12" xfId="25896"/>
    <cellStyle name="Обычный 2 9 7 13" xfId="25897"/>
    <cellStyle name="Обычный 2 9 7 14" xfId="25898"/>
    <cellStyle name="Обычный 2 9 7 15" xfId="58170"/>
    <cellStyle name="Обычный 2 9 7 2" xfId="25899"/>
    <cellStyle name="Обычный 2 9 7 2 2" xfId="25900"/>
    <cellStyle name="Обычный 2 9 7 2 2 2" xfId="58171"/>
    <cellStyle name="Обычный 2 9 7 2 3" xfId="25901"/>
    <cellStyle name="Обычный 2 9 7 2 3 2" xfId="58172"/>
    <cellStyle name="Обычный 2 9 7 2 4" xfId="25902"/>
    <cellStyle name="Обычный 2 9 7 2 4 2" xfId="58173"/>
    <cellStyle name="Обычный 2 9 7 2 5" xfId="25903"/>
    <cellStyle name="Обычный 2 9 7 2 5 2" xfId="58174"/>
    <cellStyle name="Обычный 2 9 7 2 6" xfId="25904"/>
    <cellStyle name="Обычный 2 9 7 2 6 2" xfId="58175"/>
    <cellStyle name="Обычный 2 9 7 2 7" xfId="25905"/>
    <cellStyle name="Обычный 2 9 7 2 8" xfId="58176"/>
    <cellStyle name="Обычный 2 9 7 3" xfId="25906"/>
    <cellStyle name="Обычный 2 9 7 3 2" xfId="25907"/>
    <cellStyle name="Обычный 2 9 7 3 2 2" xfId="58177"/>
    <cellStyle name="Обычный 2 9 7 3 3" xfId="58178"/>
    <cellStyle name="Обычный 2 9 7 4" xfId="25908"/>
    <cellStyle name="Обычный 2 9 7 4 2" xfId="58179"/>
    <cellStyle name="Обычный 2 9 7 5" xfId="25909"/>
    <cellStyle name="Обычный 2 9 7 5 2" xfId="58180"/>
    <cellStyle name="Обычный 2 9 7 6" xfId="25910"/>
    <cellStyle name="Обычный 2 9 7 6 2" xfId="58181"/>
    <cellStyle name="Обычный 2 9 7 7" xfId="25911"/>
    <cellStyle name="Обычный 2 9 7 7 2" xfId="58182"/>
    <cellStyle name="Обычный 2 9 7 8" xfId="25912"/>
    <cellStyle name="Обычный 2 9 7 9" xfId="25913"/>
    <cellStyle name="Обычный 2 9 8" xfId="25914"/>
    <cellStyle name="Обычный 2 9 8 10" xfId="25915"/>
    <cellStyle name="Обычный 2 9 8 11" xfId="25916"/>
    <cellStyle name="Обычный 2 9 8 12" xfId="25917"/>
    <cellStyle name="Обычный 2 9 8 13" xfId="25918"/>
    <cellStyle name="Обычный 2 9 8 14" xfId="25919"/>
    <cellStyle name="Обычный 2 9 8 15" xfId="58183"/>
    <cellStyle name="Обычный 2 9 8 2" xfId="25920"/>
    <cellStyle name="Обычный 2 9 8 2 2" xfId="25921"/>
    <cellStyle name="Обычный 2 9 8 2 2 2" xfId="58184"/>
    <cellStyle name="Обычный 2 9 8 2 3" xfId="25922"/>
    <cellStyle name="Обычный 2 9 8 2 3 2" xfId="58185"/>
    <cellStyle name="Обычный 2 9 8 2 4" xfId="25923"/>
    <cellStyle name="Обычный 2 9 8 2 4 2" xfId="58186"/>
    <cellStyle name="Обычный 2 9 8 2 5" xfId="25924"/>
    <cellStyle name="Обычный 2 9 8 2 5 2" xfId="58187"/>
    <cellStyle name="Обычный 2 9 8 2 6" xfId="25925"/>
    <cellStyle name="Обычный 2 9 8 2 6 2" xfId="58188"/>
    <cellStyle name="Обычный 2 9 8 2 7" xfId="25926"/>
    <cellStyle name="Обычный 2 9 8 2 8" xfId="58189"/>
    <cellStyle name="Обычный 2 9 8 3" xfId="25927"/>
    <cellStyle name="Обычный 2 9 8 3 2" xfId="25928"/>
    <cellStyle name="Обычный 2 9 8 3 2 2" xfId="58190"/>
    <cellStyle name="Обычный 2 9 8 3 3" xfId="58191"/>
    <cellStyle name="Обычный 2 9 8 4" xfId="25929"/>
    <cellStyle name="Обычный 2 9 8 4 2" xfId="58192"/>
    <cellStyle name="Обычный 2 9 8 5" xfId="25930"/>
    <cellStyle name="Обычный 2 9 8 5 2" xfId="58193"/>
    <cellStyle name="Обычный 2 9 8 6" xfId="25931"/>
    <cellStyle name="Обычный 2 9 8 6 2" xfId="58194"/>
    <cellStyle name="Обычный 2 9 8 7" xfId="25932"/>
    <cellStyle name="Обычный 2 9 8 7 2" xfId="58195"/>
    <cellStyle name="Обычный 2 9 8 8" xfId="25933"/>
    <cellStyle name="Обычный 2 9 8 9" xfId="25934"/>
    <cellStyle name="Обычный 2 9 9" xfId="25935"/>
    <cellStyle name="Обычный 2 9 9 10" xfId="25936"/>
    <cellStyle name="Обычный 2 9 9 11" xfId="25937"/>
    <cellStyle name="Обычный 2 9 9 12" xfId="25938"/>
    <cellStyle name="Обычный 2 9 9 13" xfId="25939"/>
    <cellStyle name="Обычный 2 9 9 14" xfId="25940"/>
    <cellStyle name="Обычный 2 9 9 15" xfId="58196"/>
    <cellStyle name="Обычный 2 9 9 2" xfId="25941"/>
    <cellStyle name="Обычный 2 9 9 2 2" xfId="25942"/>
    <cellStyle name="Обычный 2 9 9 2 2 2" xfId="58197"/>
    <cellStyle name="Обычный 2 9 9 2 3" xfId="25943"/>
    <cellStyle name="Обычный 2 9 9 2 3 2" xfId="58198"/>
    <cellStyle name="Обычный 2 9 9 2 4" xfId="25944"/>
    <cellStyle name="Обычный 2 9 9 2 4 2" xfId="58199"/>
    <cellStyle name="Обычный 2 9 9 2 5" xfId="25945"/>
    <cellStyle name="Обычный 2 9 9 2 5 2" xfId="58200"/>
    <cellStyle name="Обычный 2 9 9 2 6" xfId="25946"/>
    <cellStyle name="Обычный 2 9 9 2 6 2" xfId="58201"/>
    <cellStyle name="Обычный 2 9 9 2 7" xfId="25947"/>
    <cellStyle name="Обычный 2 9 9 2 8" xfId="58202"/>
    <cellStyle name="Обычный 2 9 9 3" xfId="25948"/>
    <cellStyle name="Обычный 2 9 9 3 2" xfId="25949"/>
    <cellStyle name="Обычный 2 9 9 3 2 2" xfId="58203"/>
    <cellStyle name="Обычный 2 9 9 3 3" xfId="58204"/>
    <cellStyle name="Обычный 2 9 9 4" xfId="25950"/>
    <cellStyle name="Обычный 2 9 9 4 2" xfId="58205"/>
    <cellStyle name="Обычный 2 9 9 5" xfId="25951"/>
    <cellStyle name="Обычный 2 9 9 5 2" xfId="58206"/>
    <cellStyle name="Обычный 2 9 9 6" xfId="25952"/>
    <cellStyle name="Обычный 2 9 9 6 2" xfId="58207"/>
    <cellStyle name="Обычный 2 9 9 7" xfId="25953"/>
    <cellStyle name="Обычный 2 9 9 7 2" xfId="58208"/>
    <cellStyle name="Обычный 2 9 9 8" xfId="25954"/>
    <cellStyle name="Обычный 2 9 9 9" xfId="25955"/>
    <cellStyle name="Обычный 2_1" xfId="25956"/>
    <cellStyle name="Обычный 20" xfId="25957"/>
    <cellStyle name="Обычный 20 2" xfId="25958"/>
    <cellStyle name="Обычный 20 3" xfId="25959"/>
    <cellStyle name="Обычный 20 4" xfId="25960"/>
    <cellStyle name="Обычный 20 5" xfId="25961"/>
    <cellStyle name="Обычный 20 6" xfId="25962"/>
    <cellStyle name="Обычный 202" xfId="64372"/>
    <cellStyle name="Обычный 205" xfId="64373"/>
    <cellStyle name="Обычный 21" xfId="25963"/>
    <cellStyle name="Обычный 21 2" xfId="25964"/>
    <cellStyle name="Обычный 21 3" xfId="25965"/>
    <cellStyle name="Обычный 22" xfId="25966"/>
    <cellStyle name="Обычный 22 2" xfId="25967"/>
    <cellStyle name="Обычный 22 3" xfId="25968"/>
    <cellStyle name="Обычный 23" xfId="25969"/>
    <cellStyle name="Обычный 23 2" xfId="25970"/>
    <cellStyle name="Обычный 23 3" xfId="25971"/>
    <cellStyle name="Обычный 24" xfId="25972"/>
    <cellStyle name="Обычный 24 2" xfId="25973"/>
    <cellStyle name="Обычный 24 3" xfId="25974"/>
    <cellStyle name="Обычный 25" xfId="25975"/>
    <cellStyle name="Обычный 25 2" xfId="25976"/>
    <cellStyle name="Обычный 25 3" xfId="25977"/>
    <cellStyle name="Обычный 26" xfId="25978"/>
    <cellStyle name="Обычный 26 2" xfId="25979"/>
    <cellStyle name="Обычный 26 3" xfId="25980"/>
    <cellStyle name="Обычный 27" xfId="25981"/>
    <cellStyle name="Обычный 27 2" xfId="25982"/>
    <cellStyle name="Обычный 27 3" xfId="25983"/>
    <cellStyle name="Обычный 28" xfId="25984"/>
    <cellStyle name="Обычный 28 2" xfId="25985"/>
    <cellStyle name="Обычный 28 3" xfId="25986"/>
    <cellStyle name="Обычный 29" xfId="25987"/>
    <cellStyle name="Обычный 29 2" xfId="25988"/>
    <cellStyle name="Обычный 29 3" xfId="25989"/>
    <cellStyle name="Обычный 3" xfId="25990"/>
    <cellStyle name="Обычный 3 10" xfId="25991"/>
    <cellStyle name="Обычный 3 10 2" xfId="25992"/>
    <cellStyle name="Обычный 3 10 3" xfId="25993"/>
    <cellStyle name="Обычный 3 10 4" xfId="25994"/>
    <cellStyle name="Обычный 3 11" xfId="25995"/>
    <cellStyle name="Обычный 3 11 2" xfId="25996"/>
    <cellStyle name="Обычный 3 11 2 2" xfId="58209"/>
    <cellStyle name="Обычный 3 11 3" xfId="25997"/>
    <cellStyle name="Обычный 3 11 3 2" xfId="58210"/>
    <cellStyle name="Обычный 3 11 4" xfId="25998"/>
    <cellStyle name="Обычный 3 11 4 2" xfId="58211"/>
    <cellStyle name="Обычный 3 11 5" xfId="25999"/>
    <cellStyle name="Обычный 3 11 5 2" xfId="58212"/>
    <cellStyle name="Обычный 3 11 6" xfId="26000"/>
    <cellStyle name="Обычный 3 11 6 2" xfId="58213"/>
    <cellStyle name="Обычный 3 11 7" xfId="26001"/>
    <cellStyle name="Обычный 3 11 8" xfId="26002"/>
    <cellStyle name="Обычный 3 12" xfId="26003"/>
    <cellStyle name="Обычный 3 12 2" xfId="58214"/>
    <cellStyle name="Обычный 3 13" xfId="26004"/>
    <cellStyle name="Обычный 3 14" xfId="26005"/>
    <cellStyle name="Обычный 3 15" xfId="26006"/>
    <cellStyle name="Обычный 3 16" xfId="26007"/>
    <cellStyle name="Обычный 3 17" xfId="46628"/>
    <cellStyle name="Обычный 3 18" xfId="58215"/>
    <cellStyle name="Обычный 3 2" xfId="26008"/>
    <cellStyle name="Обычный 3 2 2" xfId="26009"/>
    <cellStyle name="Обычный 3 2 2 2" xfId="26010"/>
    <cellStyle name="Обычный 3 2 2 2 2" xfId="26011"/>
    <cellStyle name="Обычный 3 2 2 2 3" xfId="26012"/>
    <cellStyle name="Обычный 3 2 2 2 4" xfId="26013"/>
    <cellStyle name="Обычный 3 2 2 3" xfId="26014"/>
    <cellStyle name="Обычный 3 2 2 3 2" xfId="26015"/>
    <cellStyle name="Обычный 3 2 2 3 3" xfId="26016"/>
    <cellStyle name="Обычный 3 2 2 3 4" xfId="26017"/>
    <cellStyle name="Обычный 3 2 2 4" xfId="26018"/>
    <cellStyle name="Обычный 3 2 2 5" xfId="26019"/>
    <cellStyle name="Обычный 3 2 3" xfId="26020"/>
    <cellStyle name="Обычный 3 2 3 2" xfId="26021"/>
    <cellStyle name="Обычный 3 2 3 3" xfId="26022"/>
    <cellStyle name="Обычный 3 2 4" xfId="26023"/>
    <cellStyle name="Обычный 3 2 5" xfId="26024"/>
    <cellStyle name="Обычный 3 2 5 2" xfId="26025"/>
    <cellStyle name="Обычный 3 2 6" xfId="58216"/>
    <cellStyle name="Обычный 3 21" xfId="58217"/>
    <cellStyle name="Обычный 3 3" xfId="26026"/>
    <cellStyle name="Обычный 3 3 2" xfId="26027"/>
    <cellStyle name="Обычный 3 3 2 2" xfId="26028"/>
    <cellStyle name="Обычный 3 3 2 3" xfId="26029"/>
    <cellStyle name="Обычный 3 3 2 4" xfId="26030"/>
    <cellStyle name="Обычный 3 3 3" xfId="26031"/>
    <cellStyle name="Обычный 3 3 4" xfId="26032"/>
    <cellStyle name="Обычный 3 3 5" xfId="26033"/>
    <cellStyle name="Обычный 3 3 6" xfId="26034"/>
    <cellStyle name="Обычный 3 3 7" xfId="26035"/>
    <cellStyle name="Обычный 3 4" xfId="26036"/>
    <cellStyle name="Обычный 3 4 10" xfId="26037"/>
    <cellStyle name="Обычный 3 4 10 10" xfId="26038"/>
    <cellStyle name="Обычный 3 4 10 11" xfId="26039"/>
    <cellStyle name="Обычный 3 4 10 12" xfId="26040"/>
    <cellStyle name="Обычный 3 4 10 13" xfId="26041"/>
    <cellStyle name="Обычный 3 4 10 14" xfId="26042"/>
    <cellStyle name="Обычный 3 4 10 15" xfId="58218"/>
    <cellStyle name="Обычный 3 4 10 2" xfId="26043"/>
    <cellStyle name="Обычный 3 4 10 2 2" xfId="26044"/>
    <cellStyle name="Обычный 3 4 10 2 2 2" xfId="58219"/>
    <cellStyle name="Обычный 3 4 10 2 3" xfId="26045"/>
    <cellStyle name="Обычный 3 4 10 2 3 2" xfId="58220"/>
    <cellStyle name="Обычный 3 4 10 2 4" xfId="26046"/>
    <cellStyle name="Обычный 3 4 10 2 4 2" xfId="58221"/>
    <cellStyle name="Обычный 3 4 10 2 5" xfId="26047"/>
    <cellStyle name="Обычный 3 4 10 2 5 2" xfId="58222"/>
    <cellStyle name="Обычный 3 4 10 2 6" xfId="26048"/>
    <cellStyle name="Обычный 3 4 10 2 6 2" xfId="58223"/>
    <cellStyle name="Обычный 3 4 10 2 7" xfId="26049"/>
    <cellStyle name="Обычный 3 4 10 2 8" xfId="58224"/>
    <cellStyle name="Обычный 3 4 10 3" xfId="26050"/>
    <cellStyle name="Обычный 3 4 10 3 2" xfId="26051"/>
    <cellStyle name="Обычный 3 4 10 3 2 2" xfId="58225"/>
    <cellStyle name="Обычный 3 4 10 3 3" xfId="58226"/>
    <cellStyle name="Обычный 3 4 10 4" xfId="26052"/>
    <cellStyle name="Обычный 3 4 10 4 2" xfId="58227"/>
    <cellStyle name="Обычный 3 4 10 5" xfId="26053"/>
    <cellStyle name="Обычный 3 4 10 5 2" xfId="58228"/>
    <cellStyle name="Обычный 3 4 10 6" xfId="26054"/>
    <cellStyle name="Обычный 3 4 10 6 2" xfId="58229"/>
    <cellStyle name="Обычный 3 4 10 7" xfId="26055"/>
    <cellStyle name="Обычный 3 4 10 7 2" xfId="58230"/>
    <cellStyle name="Обычный 3 4 10 8" xfId="26056"/>
    <cellStyle name="Обычный 3 4 10 9" xfId="26057"/>
    <cellStyle name="Обычный 3 4 11" xfId="26058"/>
    <cellStyle name="Обычный 3 4 11 10" xfId="26059"/>
    <cellStyle name="Обычный 3 4 11 11" xfId="26060"/>
    <cellStyle name="Обычный 3 4 11 12" xfId="26061"/>
    <cellStyle name="Обычный 3 4 11 13" xfId="26062"/>
    <cellStyle name="Обычный 3 4 11 14" xfId="26063"/>
    <cellStyle name="Обычный 3 4 11 15" xfId="58231"/>
    <cellStyle name="Обычный 3 4 11 2" xfId="26064"/>
    <cellStyle name="Обычный 3 4 11 2 2" xfId="26065"/>
    <cellStyle name="Обычный 3 4 11 2 2 2" xfId="58232"/>
    <cellStyle name="Обычный 3 4 11 2 3" xfId="26066"/>
    <cellStyle name="Обычный 3 4 11 2 3 2" xfId="58233"/>
    <cellStyle name="Обычный 3 4 11 2 4" xfId="26067"/>
    <cellStyle name="Обычный 3 4 11 2 4 2" xfId="58234"/>
    <cellStyle name="Обычный 3 4 11 2 5" xfId="26068"/>
    <cellStyle name="Обычный 3 4 11 2 5 2" xfId="58235"/>
    <cellStyle name="Обычный 3 4 11 2 6" xfId="26069"/>
    <cellStyle name="Обычный 3 4 11 2 6 2" xfId="58236"/>
    <cellStyle name="Обычный 3 4 11 2 7" xfId="26070"/>
    <cellStyle name="Обычный 3 4 11 2 8" xfId="58237"/>
    <cellStyle name="Обычный 3 4 11 3" xfId="26071"/>
    <cellStyle name="Обычный 3 4 11 3 2" xfId="26072"/>
    <cellStyle name="Обычный 3 4 11 3 2 2" xfId="58238"/>
    <cellStyle name="Обычный 3 4 11 3 3" xfId="58239"/>
    <cellStyle name="Обычный 3 4 11 4" xfId="26073"/>
    <cellStyle name="Обычный 3 4 11 4 2" xfId="58240"/>
    <cellStyle name="Обычный 3 4 11 5" xfId="26074"/>
    <cellStyle name="Обычный 3 4 11 5 2" xfId="58241"/>
    <cellStyle name="Обычный 3 4 11 6" xfId="26075"/>
    <cellStyle name="Обычный 3 4 11 6 2" xfId="58242"/>
    <cellStyle name="Обычный 3 4 11 7" xfId="26076"/>
    <cellStyle name="Обычный 3 4 11 7 2" xfId="58243"/>
    <cellStyle name="Обычный 3 4 11 8" xfId="26077"/>
    <cellStyle name="Обычный 3 4 11 9" xfId="26078"/>
    <cellStyle name="Обычный 3 4 12" xfId="26079"/>
    <cellStyle name="Обычный 3 4 12 2" xfId="26080"/>
    <cellStyle name="Обычный 3 4 12 2 2" xfId="58244"/>
    <cellStyle name="Обычный 3 4 12 3" xfId="26081"/>
    <cellStyle name="Обычный 3 4 12 3 2" xfId="58245"/>
    <cellStyle name="Обычный 3 4 12 4" xfId="26082"/>
    <cellStyle name="Обычный 3 4 12 4 2" xfId="58246"/>
    <cellStyle name="Обычный 3 4 12 5" xfId="26083"/>
    <cellStyle name="Обычный 3 4 12 5 2" xfId="58247"/>
    <cellStyle name="Обычный 3 4 12 6" xfId="26084"/>
    <cellStyle name="Обычный 3 4 12 6 2" xfId="58248"/>
    <cellStyle name="Обычный 3 4 12 7" xfId="26085"/>
    <cellStyle name="Обычный 3 4 12 8" xfId="58249"/>
    <cellStyle name="Обычный 3 4 13" xfId="26086"/>
    <cellStyle name="Обычный 3 4 13 2" xfId="26087"/>
    <cellStyle name="Обычный 3 4 13 2 2" xfId="58250"/>
    <cellStyle name="Обычный 3 4 13 3" xfId="26088"/>
    <cellStyle name="Обычный 3 4 13 3 2" xfId="58251"/>
    <cellStyle name="Обычный 3 4 13 4" xfId="26089"/>
    <cellStyle name="Обычный 3 4 13 4 2" xfId="58252"/>
    <cellStyle name="Обычный 3 4 13 5" xfId="26090"/>
    <cellStyle name="Обычный 3 4 13 5 2" xfId="58253"/>
    <cellStyle name="Обычный 3 4 13 6" xfId="26091"/>
    <cellStyle name="Обычный 3 4 13 6 2" xfId="58254"/>
    <cellStyle name="Обычный 3 4 13 7" xfId="26092"/>
    <cellStyle name="Обычный 3 4 13 8" xfId="58255"/>
    <cellStyle name="Обычный 3 4 14" xfId="26093"/>
    <cellStyle name="Обычный 3 4 14 2" xfId="26094"/>
    <cellStyle name="Обычный 3 4 14 2 2" xfId="58256"/>
    <cellStyle name="Обычный 3 4 14 3" xfId="26095"/>
    <cellStyle name="Обычный 3 4 14 3 2" xfId="58257"/>
    <cellStyle name="Обычный 3 4 14 4" xfId="26096"/>
    <cellStyle name="Обычный 3 4 14 4 2" xfId="58258"/>
    <cellStyle name="Обычный 3 4 14 5" xfId="26097"/>
    <cellStyle name="Обычный 3 4 14 5 2" xfId="58259"/>
    <cellStyle name="Обычный 3 4 14 6" xfId="26098"/>
    <cellStyle name="Обычный 3 4 14 6 2" xfId="58260"/>
    <cellStyle name="Обычный 3 4 14 7" xfId="26099"/>
    <cellStyle name="Обычный 3 4 14 8" xfId="58261"/>
    <cellStyle name="Обычный 3 4 15" xfId="26100"/>
    <cellStyle name="Обычный 3 4 15 2" xfId="26101"/>
    <cellStyle name="Обычный 3 4 15 2 2" xfId="58262"/>
    <cellStyle name="Обычный 3 4 15 3" xfId="58263"/>
    <cellStyle name="Обычный 3 4 16" xfId="26102"/>
    <cellStyle name="Обычный 3 4 16 2" xfId="58264"/>
    <cellStyle name="Обычный 3 4 17" xfId="26103"/>
    <cellStyle name="Обычный 3 4 17 2" xfId="58265"/>
    <cellStyle name="Обычный 3 4 18" xfId="26104"/>
    <cellStyle name="Обычный 3 4 18 2" xfId="58266"/>
    <cellStyle name="Обычный 3 4 19" xfId="26105"/>
    <cellStyle name="Обычный 3 4 19 2" xfId="58267"/>
    <cellStyle name="Обычный 3 4 2" xfId="26106"/>
    <cellStyle name="Обычный 3 4 2 10" xfId="26107"/>
    <cellStyle name="Обычный 3 4 2 10 2" xfId="26108"/>
    <cellStyle name="Обычный 3 4 2 10 2 2" xfId="58268"/>
    <cellStyle name="Обычный 3 4 2 10 3" xfId="26109"/>
    <cellStyle name="Обычный 3 4 2 10 3 2" xfId="58269"/>
    <cellStyle name="Обычный 3 4 2 10 4" xfId="26110"/>
    <cellStyle name="Обычный 3 4 2 10 4 2" xfId="58270"/>
    <cellStyle name="Обычный 3 4 2 10 5" xfId="26111"/>
    <cellStyle name="Обычный 3 4 2 10 5 2" xfId="58271"/>
    <cellStyle name="Обычный 3 4 2 10 6" xfId="26112"/>
    <cellStyle name="Обычный 3 4 2 10 6 2" xfId="58272"/>
    <cellStyle name="Обычный 3 4 2 10 7" xfId="26113"/>
    <cellStyle name="Обычный 3 4 2 10 8" xfId="58273"/>
    <cellStyle name="Обычный 3 4 2 11" xfId="26114"/>
    <cellStyle name="Обычный 3 4 2 11 2" xfId="26115"/>
    <cellStyle name="Обычный 3 4 2 11 2 2" xfId="58274"/>
    <cellStyle name="Обычный 3 4 2 11 3" xfId="58275"/>
    <cellStyle name="Обычный 3 4 2 12" xfId="26116"/>
    <cellStyle name="Обычный 3 4 2 12 2" xfId="58276"/>
    <cellStyle name="Обычный 3 4 2 13" xfId="26117"/>
    <cellStyle name="Обычный 3 4 2 14" xfId="26118"/>
    <cellStyle name="Обычный 3 4 2 15" xfId="26119"/>
    <cellStyle name="Обычный 3 4 2 16" xfId="26120"/>
    <cellStyle name="Обычный 3 4 2 17" xfId="26121"/>
    <cellStyle name="Обычный 3 4 2 18" xfId="26122"/>
    <cellStyle name="Обычный 3 4 2 19" xfId="26123"/>
    <cellStyle name="Обычный 3 4 2 2" xfId="26124"/>
    <cellStyle name="Обычный 3 4 2 2 10" xfId="26125"/>
    <cellStyle name="Обычный 3 4 2 2 10 2" xfId="58277"/>
    <cellStyle name="Обычный 3 4 2 2 11" xfId="26126"/>
    <cellStyle name="Обычный 3 4 2 2 12" xfId="26127"/>
    <cellStyle name="Обычный 3 4 2 2 13" xfId="26128"/>
    <cellStyle name="Обычный 3 4 2 2 14" xfId="26129"/>
    <cellStyle name="Обычный 3 4 2 2 15" xfId="26130"/>
    <cellStyle name="Обычный 3 4 2 2 16" xfId="26131"/>
    <cellStyle name="Обычный 3 4 2 2 17" xfId="26132"/>
    <cellStyle name="Обычный 3 4 2 2 18" xfId="26133"/>
    <cellStyle name="Обычный 3 4 2 2 19" xfId="58278"/>
    <cellStyle name="Обычный 3 4 2 2 2" xfId="26134"/>
    <cellStyle name="Обычный 3 4 2 2 2 10" xfId="26135"/>
    <cellStyle name="Обычный 3 4 2 2 2 11" xfId="26136"/>
    <cellStyle name="Обычный 3 4 2 2 2 12" xfId="26137"/>
    <cellStyle name="Обычный 3 4 2 2 2 13" xfId="26138"/>
    <cellStyle name="Обычный 3 4 2 2 2 14" xfId="26139"/>
    <cellStyle name="Обычный 3 4 2 2 2 15" xfId="26140"/>
    <cellStyle name="Обычный 3 4 2 2 2 16" xfId="58279"/>
    <cellStyle name="Обычный 3 4 2 2 2 2" xfId="26141"/>
    <cellStyle name="Обычный 3 4 2 2 2 2 2" xfId="26142"/>
    <cellStyle name="Обычный 3 4 2 2 2 2 2 2" xfId="58280"/>
    <cellStyle name="Обычный 3 4 2 2 2 2 3" xfId="26143"/>
    <cellStyle name="Обычный 3 4 2 2 2 2 3 2" xfId="58281"/>
    <cellStyle name="Обычный 3 4 2 2 2 2 4" xfId="26144"/>
    <cellStyle name="Обычный 3 4 2 2 2 2 4 2" xfId="58282"/>
    <cellStyle name="Обычный 3 4 2 2 2 2 5" xfId="26145"/>
    <cellStyle name="Обычный 3 4 2 2 2 2 5 2" xfId="58283"/>
    <cellStyle name="Обычный 3 4 2 2 2 2 6" xfId="26146"/>
    <cellStyle name="Обычный 3 4 2 2 2 2 6 2" xfId="58284"/>
    <cellStyle name="Обычный 3 4 2 2 2 2 7" xfId="26147"/>
    <cellStyle name="Обычный 3 4 2 2 2 2 8" xfId="58285"/>
    <cellStyle name="Обычный 3 4 2 2 2 3" xfId="26148"/>
    <cellStyle name="Обычный 3 4 2 2 2 3 2" xfId="26149"/>
    <cellStyle name="Обычный 3 4 2 2 2 3 2 2" xfId="58286"/>
    <cellStyle name="Обычный 3 4 2 2 2 3 3" xfId="58287"/>
    <cellStyle name="Обычный 3 4 2 2 2 4" xfId="26150"/>
    <cellStyle name="Обычный 3 4 2 2 2 4 2" xfId="58288"/>
    <cellStyle name="Обычный 3 4 2 2 2 5" xfId="26151"/>
    <cellStyle name="Обычный 3 4 2 2 2 5 2" xfId="58289"/>
    <cellStyle name="Обычный 3 4 2 2 2 6" xfId="26152"/>
    <cellStyle name="Обычный 3 4 2 2 2 6 2" xfId="58290"/>
    <cellStyle name="Обычный 3 4 2 2 2 7" xfId="26153"/>
    <cellStyle name="Обычный 3 4 2 2 2 7 2" xfId="58291"/>
    <cellStyle name="Обычный 3 4 2 2 2 8" xfId="26154"/>
    <cellStyle name="Обычный 3 4 2 2 2 9" xfId="26155"/>
    <cellStyle name="Обычный 3 4 2 2 3" xfId="26156"/>
    <cellStyle name="Обычный 3 4 2 2 3 10" xfId="26157"/>
    <cellStyle name="Обычный 3 4 2 2 3 11" xfId="26158"/>
    <cellStyle name="Обычный 3 4 2 2 3 12" xfId="26159"/>
    <cellStyle name="Обычный 3 4 2 2 3 13" xfId="26160"/>
    <cellStyle name="Обычный 3 4 2 2 3 14" xfId="26161"/>
    <cellStyle name="Обычный 3 4 2 2 3 15" xfId="58292"/>
    <cellStyle name="Обычный 3 4 2 2 3 2" xfId="26162"/>
    <cellStyle name="Обычный 3 4 2 2 3 2 2" xfId="26163"/>
    <cellStyle name="Обычный 3 4 2 2 3 2 2 2" xfId="58293"/>
    <cellStyle name="Обычный 3 4 2 2 3 2 3" xfId="26164"/>
    <cellStyle name="Обычный 3 4 2 2 3 2 3 2" xfId="58294"/>
    <cellStyle name="Обычный 3 4 2 2 3 2 4" xfId="26165"/>
    <cellStyle name="Обычный 3 4 2 2 3 2 4 2" xfId="58295"/>
    <cellStyle name="Обычный 3 4 2 2 3 2 5" xfId="26166"/>
    <cellStyle name="Обычный 3 4 2 2 3 2 5 2" xfId="58296"/>
    <cellStyle name="Обычный 3 4 2 2 3 2 6" xfId="26167"/>
    <cellStyle name="Обычный 3 4 2 2 3 2 6 2" xfId="58297"/>
    <cellStyle name="Обычный 3 4 2 2 3 2 7" xfId="26168"/>
    <cellStyle name="Обычный 3 4 2 2 3 2 8" xfId="58298"/>
    <cellStyle name="Обычный 3 4 2 2 3 3" xfId="26169"/>
    <cellStyle name="Обычный 3 4 2 2 3 3 2" xfId="26170"/>
    <cellStyle name="Обычный 3 4 2 2 3 3 2 2" xfId="58299"/>
    <cellStyle name="Обычный 3 4 2 2 3 3 3" xfId="58300"/>
    <cellStyle name="Обычный 3 4 2 2 3 4" xfId="26171"/>
    <cellStyle name="Обычный 3 4 2 2 3 4 2" xfId="58301"/>
    <cellStyle name="Обычный 3 4 2 2 3 5" xfId="26172"/>
    <cellStyle name="Обычный 3 4 2 2 3 5 2" xfId="58302"/>
    <cellStyle name="Обычный 3 4 2 2 3 6" xfId="26173"/>
    <cellStyle name="Обычный 3 4 2 2 3 6 2" xfId="58303"/>
    <cellStyle name="Обычный 3 4 2 2 3 7" xfId="26174"/>
    <cellStyle name="Обычный 3 4 2 2 3 7 2" xfId="58304"/>
    <cellStyle name="Обычный 3 4 2 2 3 8" xfId="26175"/>
    <cellStyle name="Обычный 3 4 2 2 3 9" xfId="26176"/>
    <cellStyle name="Обычный 3 4 2 2 4" xfId="26177"/>
    <cellStyle name="Обычный 3 4 2 2 4 10" xfId="26178"/>
    <cellStyle name="Обычный 3 4 2 2 4 11" xfId="26179"/>
    <cellStyle name="Обычный 3 4 2 2 4 12" xfId="26180"/>
    <cellStyle name="Обычный 3 4 2 2 4 13" xfId="26181"/>
    <cellStyle name="Обычный 3 4 2 2 4 14" xfId="26182"/>
    <cellStyle name="Обычный 3 4 2 2 4 15" xfId="58305"/>
    <cellStyle name="Обычный 3 4 2 2 4 2" xfId="26183"/>
    <cellStyle name="Обычный 3 4 2 2 4 2 2" xfId="26184"/>
    <cellStyle name="Обычный 3 4 2 2 4 2 2 2" xfId="58306"/>
    <cellStyle name="Обычный 3 4 2 2 4 2 3" xfId="26185"/>
    <cellStyle name="Обычный 3 4 2 2 4 2 3 2" xfId="58307"/>
    <cellStyle name="Обычный 3 4 2 2 4 2 4" xfId="26186"/>
    <cellStyle name="Обычный 3 4 2 2 4 2 4 2" xfId="58308"/>
    <cellStyle name="Обычный 3 4 2 2 4 2 5" xfId="26187"/>
    <cellStyle name="Обычный 3 4 2 2 4 2 5 2" xfId="58309"/>
    <cellStyle name="Обычный 3 4 2 2 4 2 6" xfId="26188"/>
    <cellStyle name="Обычный 3 4 2 2 4 2 6 2" xfId="58310"/>
    <cellStyle name="Обычный 3 4 2 2 4 2 7" xfId="26189"/>
    <cellStyle name="Обычный 3 4 2 2 4 2 8" xfId="58311"/>
    <cellStyle name="Обычный 3 4 2 2 4 3" xfId="26190"/>
    <cellStyle name="Обычный 3 4 2 2 4 3 2" xfId="26191"/>
    <cellStyle name="Обычный 3 4 2 2 4 3 2 2" xfId="58312"/>
    <cellStyle name="Обычный 3 4 2 2 4 3 3" xfId="58313"/>
    <cellStyle name="Обычный 3 4 2 2 4 4" xfId="26192"/>
    <cellStyle name="Обычный 3 4 2 2 4 4 2" xfId="58314"/>
    <cellStyle name="Обычный 3 4 2 2 4 5" xfId="26193"/>
    <cellStyle name="Обычный 3 4 2 2 4 5 2" xfId="58315"/>
    <cellStyle name="Обычный 3 4 2 2 4 6" xfId="26194"/>
    <cellStyle name="Обычный 3 4 2 2 4 6 2" xfId="58316"/>
    <cellStyle name="Обычный 3 4 2 2 4 7" xfId="26195"/>
    <cellStyle name="Обычный 3 4 2 2 4 7 2" xfId="58317"/>
    <cellStyle name="Обычный 3 4 2 2 4 8" xfId="26196"/>
    <cellStyle name="Обычный 3 4 2 2 4 9" xfId="26197"/>
    <cellStyle name="Обычный 3 4 2 2 5" xfId="26198"/>
    <cellStyle name="Обычный 3 4 2 2 5 2" xfId="26199"/>
    <cellStyle name="Обычный 3 4 2 2 5 2 2" xfId="58318"/>
    <cellStyle name="Обычный 3 4 2 2 5 3" xfId="26200"/>
    <cellStyle name="Обычный 3 4 2 2 5 3 2" xfId="58319"/>
    <cellStyle name="Обычный 3 4 2 2 5 4" xfId="26201"/>
    <cellStyle name="Обычный 3 4 2 2 5 4 2" xfId="58320"/>
    <cellStyle name="Обычный 3 4 2 2 5 5" xfId="26202"/>
    <cellStyle name="Обычный 3 4 2 2 5 5 2" xfId="58321"/>
    <cellStyle name="Обычный 3 4 2 2 5 6" xfId="26203"/>
    <cellStyle name="Обычный 3 4 2 2 5 6 2" xfId="58322"/>
    <cellStyle name="Обычный 3 4 2 2 5 7" xfId="26204"/>
    <cellStyle name="Обычный 3 4 2 2 5 8" xfId="58323"/>
    <cellStyle name="Обычный 3 4 2 2 6" xfId="26205"/>
    <cellStyle name="Обычный 3 4 2 2 6 2" xfId="26206"/>
    <cellStyle name="Обычный 3 4 2 2 6 2 2" xfId="58324"/>
    <cellStyle name="Обычный 3 4 2 2 6 3" xfId="58325"/>
    <cellStyle name="Обычный 3 4 2 2 7" xfId="26207"/>
    <cellStyle name="Обычный 3 4 2 2 7 2" xfId="58326"/>
    <cellStyle name="Обычный 3 4 2 2 8" xfId="26208"/>
    <cellStyle name="Обычный 3 4 2 2 8 2" xfId="58327"/>
    <cellStyle name="Обычный 3 4 2 2 9" xfId="26209"/>
    <cellStyle name="Обычный 3 4 2 2 9 2" xfId="58328"/>
    <cellStyle name="Обычный 3 4 2 20" xfId="26210"/>
    <cellStyle name="Обычный 3 4 2 21" xfId="26211"/>
    <cellStyle name="Обычный 3 4 2 22" xfId="58329"/>
    <cellStyle name="Обычный 3 4 2 3" xfId="26212"/>
    <cellStyle name="Обычный 3 4 2 3 10" xfId="26213"/>
    <cellStyle name="Обычный 3 4 2 3 11" xfId="26214"/>
    <cellStyle name="Обычный 3 4 2 3 12" xfId="26215"/>
    <cellStyle name="Обычный 3 4 2 3 13" xfId="26216"/>
    <cellStyle name="Обычный 3 4 2 3 14" xfId="26217"/>
    <cellStyle name="Обычный 3 4 2 3 15" xfId="26218"/>
    <cellStyle name="Обычный 3 4 2 3 16" xfId="26219"/>
    <cellStyle name="Обычный 3 4 2 3 17" xfId="26220"/>
    <cellStyle name="Обычный 3 4 2 3 18" xfId="58330"/>
    <cellStyle name="Обычный 3 4 2 3 2" xfId="26221"/>
    <cellStyle name="Обычный 3 4 2 3 2 10" xfId="26222"/>
    <cellStyle name="Обычный 3 4 2 3 2 11" xfId="26223"/>
    <cellStyle name="Обычный 3 4 2 3 2 12" xfId="26224"/>
    <cellStyle name="Обычный 3 4 2 3 2 13" xfId="26225"/>
    <cellStyle name="Обычный 3 4 2 3 2 14" xfId="26226"/>
    <cellStyle name="Обычный 3 4 2 3 2 15" xfId="26227"/>
    <cellStyle name="Обычный 3 4 2 3 2 16" xfId="58331"/>
    <cellStyle name="Обычный 3 4 2 3 2 2" xfId="26228"/>
    <cellStyle name="Обычный 3 4 2 3 2 2 2" xfId="26229"/>
    <cellStyle name="Обычный 3 4 2 3 2 2 2 2" xfId="58332"/>
    <cellStyle name="Обычный 3 4 2 3 2 2 3" xfId="26230"/>
    <cellStyle name="Обычный 3 4 2 3 2 2 3 2" xfId="58333"/>
    <cellStyle name="Обычный 3 4 2 3 2 2 4" xfId="26231"/>
    <cellStyle name="Обычный 3 4 2 3 2 2 4 2" xfId="58334"/>
    <cellStyle name="Обычный 3 4 2 3 2 2 5" xfId="26232"/>
    <cellStyle name="Обычный 3 4 2 3 2 2 5 2" xfId="58335"/>
    <cellStyle name="Обычный 3 4 2 3 2 2 6" xfId="26233"/>
    <cellStyle name="Обычный 3 4 2 3 2 2 6 2" xfId="58336"/>
    <cellStyle name="Обычный 3 4 2 3 2 2 7" xfId="26234"/>
    <cellStyle name="Обычный 3 4 2 3 2 2 8" xfId="58337"/>
    <cellStyle name="Обычный 3 4 2 3 2 3" xfId="26235"/>
    <cellStyle name="Обычный 3 4 2 3 2 3 2" xfId="26236"/>
    <cellStyle name="Обычный 3 4 2 3 2 3 2 2" xfId="58338"/>
    <cellStyle name="Обычный 3 4 2 3 2 3 3" xfId="58339"/>
    <cellStyle name="Обычный 3 4 2 3 2 4" xfId="26237"/>
    <cellStyle name="Обычный 3 4 2 3 2 4 2" xfId="58340"/>
    <cellStyle name="Обычный 3 4 2 3 2 5" xfId="26238"/>
    <cellStyle name="Обычный 3 4 2 3 2 5 2" xfId="58341"/>
    <cellStyle name="Обычный 3 4 2 3 2 6" xfId="26239"/>
    <cellStyle name="Обычный 3 4 2 3 2 6 2" xfId="58342"/>
    <cellStyle name="Обычный 3 4 2 3 2 7" xfId="26240"/>
    <cellStyle name="Обычный 3 4 2 3 2 7 2" xfId="58343"/>
    <cellStyle name="Обычный 3 4 2 3 2 8" xfId="26241"/>
    <cellStyle name="Обычный 3 4 2 3 2 9" xfId="26242"/>
    <cellStyle name="Обычный 3 4 2 3 3" xfId="26243"/>
    <cellStyle name="Обычный 3 4 2 3 3 10" xfId="26244"/>
    <cellStyle name="Обычный 3 4 2 3 3 11" xfId="26245"/>
    <cellStyle name="Обычный 3 4 2 3 3 12" xfId="26246"/>
    <cellStyle name="Обычный 3 4 2 3 3 13" xfId="26247"/>
    <cellStyle name="Обычный 3 4 2 3 3 14" xfId="26248"/>
    <cellStyle name="Обычный 3 4 2 3 3 15" xfId="58344"/>
    <cellStyle name="Обычный 3 4 2 3 3 2" xfId="26249"/>
    <cellStyle name="Обычный 3 4 2 3 3 2 2" xfId="26250"/>
    <cellStyle name="Обычный 3 4 2 3 3 2 2 2" xfId="58345"/>
    <cellStyle name="Обычный 3 4 2 3 3 2 3" xfId="26251"/>
    <cellStyle name="Обычный 3 4 2 3 3 2 3 2" xfId="58346"/>
    <cellStyle name="Обычный 3 4 2 3 3 2 4" xfId="26252"/>
    <cellStyle name="Обычный 3 4 2 3 3 2 4 2" xfId="58347"/>
    <cellStyle name="Обычный 3 4 2 3 3 2 5" xfId="26253"/>
    <cellStyle name="Обычный 3 4 2 3 3 2 5 2" xfId="58348"/>
    <cellStyle name="Обычный 3 4 2 3 3 2 6" xfId="26254"/>
    <cellStyle name="Обычный 3 4 2 3 3 2 6 2" xfId="58349"/>
    <cellStyle name="Обычный 3 4 2 3 3 2 7" xfId="26255"/>
    <cellStyle name="Обычный 3 4 2 3 3 2 8" xfId="58350"/>
    <cellStyle name="Обычный 3 4 2 3 3 3" xfId="26256"/>
    <cellStyle name="Обычный 3 4 2 3 3 3 2" xfId="26257"/>
    <cellStyle name="Обычный 3 4 2 3 3 3 2 2" xfId="58351"/>
    <cellStyle name="Обычный 3 4 2 3 3 3 3" xfId="58352"/>
    <cellStyle name="Обычный 3 4 2 3 3 4" xfId="26258"/>
    <cellStyle name="Обычный 3 4 2 3 3 4 2" xfId="58353"/>
    <cellStyle name="Обычный 3 4 2 3 3 5" xfId="26259"/>
    <cellStyle name="Обычный 3 4 2 3 3 5 2" xfId="58354"/>
    <cellStyle name="Обычный 3 4 2 3 3 6" xfId="26260"/>
    <cellStyle name="Обычный 3 4 2 3 3 6 2" xfId="58355"/>
    <cellStyle name="Обычный 3 4 2 3 3 7" xfId="26261"/>
    <cellStyle name="Обычный 3 4 2 3 3 7 2" xfId="58356"/>
    <cellStyle name="Обычный 3 4 2 3 3 8" xfId="26262"/>
    <cellStyle name="Обычный 3 4 2 3 3 9" xfId="26263"/>
    <cellStyle name="Обычный 3 4 2 3 4" xfId="26264"/>
    <cellStyle name="Обычный 3 4 2 3 4 2" xfId="26265"/>
    <cellStyle name="Обычный 3 4 2 3 4 2 2" xfId="58357"/>
    <cellStyle name="Обычный 3 4 2 3 4 3" xfId="26266"/>
    <cellStyle name="Обычный 3 4 2 3 4 3 2" xfId="58358"/>
    <cellStyle name="Обычный 3 4 2 3 4 4" xfId="26267"/>
    <cellStyle name="Обычный 3 4 2 3 4 4 2" xfId="58359"/>
    <cellStyle name="Обычный 3 4 2 3 4 5" xfId="26268"/>
    <cellStyle name="Обычный 3 4 2 3 4 5 2" xfId="58360"/>
    <cellStyle name="Обычный 3 4 2 3 4 6" xfId="26269"/>
    <cellStyle name="Обычный 3 4 2 3 4 6 2" xfId="58361"/>
    <cellStyle name="Обычный 3 4 2 3 4 7" xfId="26270"/>
    <cellStyle name="Обычный 3 4 2 3 4 8" xfId="58362"/>
    <cellStyle name="Обычный 3 4 2 3 5" xfId="26271"/>
    <cellStyle name="Обычный 3 4 2 3 5 2" xfId="26272"/>
    <cellStyle name="Обычный 3 4 2 3 5 2 2" xfId="58363"/>
    <cellStyle name="Обычный 3 4 2 3 5 3" xfId="58364"/>
    <cellStyle name="Обычный 3 4 2 3 6" xfId="26273"/>
    <cellStyle name="Обычный 3 4 2 3 6 2" xfId="58365"/>
    <cellStyle name="Обычный 3 4 2 3 7" xfId="26274"/>
    <cellStyle name="Обычный 3 4 2 3 7 2" xfId="58366"/>
    <cellStyle name="Обычный 3 4 2 3 8" xfId="26275"/>
    <cellStyle name="Обычный 3 4 2 3 8 2" xfId="58367"/>
    <cellStyle name="Обычный 3 4 2 3 9" xfId="26276"/>
    <cellStyle name="Обычный 3 4 2 3 9 2" xfId="58368"/>
    <cellStyle name="Обычный 3 4 2 4" xfId="26277"/>
    <cellStyle name="Обычный 3 4 2 4 10" xfId="26278"/>
    <cellStyle name="Обычный 3 4 2 4 11" xfId="26279"/>
    <cellStyle name="Обычный 3 4 2 4 12" xfId="26280"/>
    <cellStyle name="Обычный 3 4 2 4 13" xfId="26281"/>
    <cellStyle name="Обычный 3 4 2 4 14" xfId="26282"/>
    <cellStyle name="Обычный 3 4 2 4 15" xfId="26283"/>
    <cellStyle name="Обычный 3 4 2 4 16" xfId="58369"/>
    <cellStyle name="Обычный 3 4 2 4 2" xfId="26284"/>
    <cellStyle name="Обычный 3 4 2 4 2 2" xfId="26285"/>
    <cellStyle name="Обычный 3 4 2 4 2 2 2" xfId="58370"/>
    <cellStyle name="Обычный 3 4 2 4 2 3" xfId="26286"/>
    <cellStyle name="Обычный 3 4 2 4 2 3 2" xfId="58371"/>
    <cellStyle name="Обычный 3 4 2 4 2 4" xfId="26287"/>
    <cellStyle name="Обычный 3 4 2 4 2 4 2" xfId="58372"/>
    <cellStyle name="Обычный 3 4 2 4 2 5" xfId="26288"/>
    <cellStyle name="Обычный 3 4 2 4 2 5 2" xfId="58373"/>
    <cellStyle name="Обычный 3 4 2 4 2 6" xfId="26289"/>
    <cellStyle name="Обычный 3 4 2 4 2 6 2" xfId="58374"/>
    <cellStyle name="Обычный 3 4 2 4 2 7" xfId="26290"/>
    <cellStyle name="Обычный 3 4 2 4 2 8" xfId="58375"/>
    <cellStyle name="Обычный 3 4 2 4 3" xfId="26291"/>
    <cellStyle name="Обычный 3 4 2 4 3 2" xfId="26292"/>
    <cellStyle name="Обычный 3 4 2 4 3 2 2" xfId="58376"/>
    <cellStyle name="Обычный 3 4 2 4 3 3" xfId="58377"/>
    <cellStyle name="Обычный 3 4 2 4 4" xfId="26293"/>
    <cellStyle name="Обычный 3 4 2 4 4 2" xfId="58378"/>
    <cellStyle name="Обычный 3 4 2 4 5" xfId="26294"/>
    <cellStyle name="Обычный 3 4 2 4 5 2" xfId="58379"/>
    <cellStyle name="Обычный 3 4 2 4 6" xfId="26295"/>
    <cellStyle name="Обычный 3 4 2 4 6 2" xfId="58380"/>
    <cellStyle name="Обычный 3 4 2 4 7" xfId="26296"/>
    <cellStyle name="Обычный 3 4 2 4 7 2" xfId="58381"/>
    <cellStyle name="Обычный 3 4 2 4 8" xfId="26297"/>
    <cellStyle name="Обычный 3 4 2 4 9" xfId="26298"/>
    <cellStyle name="Обычный 3 4 2 5" xfId="26299"/>
    <cellStyle name="Обычный 3 4 2 5 2" xfId="26300"/>
    <cellStyle name="Обычный 3 4 2 5 3" xfId="26301"/>
    <cellStyle name="Обычный 3 4 2 5 3 2" xfId="26302"/>
    <cellStyle name="Обычный 3 4 2 6" xfId="26303"/>
    <cellStyle name="Обычный 3 4 2 6 10" xfId="26304"/>
    <cellStyle name="Обычный 3 4 2 6 11" xfId="26305"/>
    <cellStyle name="Обычный 3 4 2 6 12" xfId="26306"/>
    <cellStyle name="Обычный 3 4 2 6 13" xfId="26307"/>
    <cellStyle name="Обычный 3 4 2 6 14" xfId="26308"/>
    <cellStyle name="Обычный 3 4 2 6 15" xfId="58382"/>
    <cellStyle name="Обычный 3 4 2 6 2" xfId="26309"/>
    <cellStyle name="Обычный 3 4 2 6 2 2" xfId="26310"/>
    <cellStyle name="Обычный 3 4 2 6 2 2 2" xfId="58383"/>
    <cellStyle name="Обычный 3 4 2 6 2 3" xfId="26311"/>
    <cellStyle name="Обычный 3 4 2 6 2 3 2" xfId="58384"/>
    <cellStyle name="Обычный 3 4 2 6 2 4" xfId="26312"/>
    <cellStyle name="Обычный 3 4 2 6 2 4 2" xfId="58385"/>
    <cellStyle name="Обычный 3 4 2 6 2 5" xfId="26313"/>
    <cellStyle name="Обычный 3 4 2 6 2 5 2" xfId="58386"/>
    <cellStyle name="Обычный 3 4 2 6 2 6" xfId="26314"/>
    <cellStyle name="Обычный 3 4 2 6 2 6 2" xfId="58387"/>
    <cellStyle name="Обычный 3 4 2 6 2 7" xfId="26315"/>
    <cellStyle name="Обычный 3 4 2 6 2 8" xfId="58388"/>
    <cellStyle name="Обычный 3 4 2 6 3" xfId="26316"/>
    <cellStyle name="Обычный 3 4 2 6 3 2" xfId="26317"/>
    <cellStyle name="Обычный 3 4 2 6 3 2 2" xfId="58389"/>
    <cellStyle name="Обычный 3 4 2 6 3 3" xfId="58390"/>
    <cellStyle name="Обычный 3 4 2 6 4" xfId="26318"/>
    <cellStyle name="Обычный 3 4 2 6 4 2" xfId="58391"/>
    <cellStyle name="Обычный 3 4 2 6 5" xfId="26319"/>
    <cellStyle name="Обычный 3 4 2 6 5 2" xfId="58392"/>
    <cellStyle name="Обычный 3 4 2 6 6" xfId="26320"/>
    <cellStyle name="Обычный 3 4 2 6 6 2" xfId="58393"/>
    <cellStyle name="Обычный 3 4 2 6 7" xfId="26321"/>
    <cellStyle name="Обычный 3 4 2 6 7 2" xfId="58394"/>
    <cellStyle name="Обычный 3 4 2 6 8" xfId="26322"/>
    <cellStyle name="Обычный 3 4 2 6 9" xfId="26323"/>
    <cellStyle name="Обычный 3 4 2 7" xfId="26324"/>
    <cellStyle name="Обычный 3 4 2 7 10" xfId="26325"/>
    <cellStyle name="Обычный 3 4 2 7 11" xfId="26326"/>
    <cellStyle name="Обычный 3 4 2 7 12" xfId="26327"/>
    <cellStyle name="Обычный 3 4 2 7 13" xfId="26328"/>
    <cellStyle name="Обычный 3 4 2 7 14" xfId="26329"/>
    <cellStyle name="Обычный 3 4 2 7 15" xfId="58395"/>
    <cellStyle name="Обычный 3 4 2 7 2" xfId="26330"/>
    <cellStyle name="Обычный 3 4 2 7 2 2" xfId="26331"/>
    <cellStyle name="Обычный 3 4 2 7 2 2 2" xfId="58396"/>
    <cellStyle name="Обычный 3 4 2 7 2 3" xfId="26332"/>
    <cellStyle name="Обычный 3 4 2 7 2 3 2" xfId="58397"/>
    <cellStyle name="Обычный 3 4 2 7 2 4" xfId="26333"/>
    <cellStyle name="Обычный 3 4 2 7 2 4 2" xfId="58398"/>
    <cellStyle name="Обычный 3 4 2 7 2 5" xfId="26334"/>
    <cellStyle name="Обычный 3 4 2 7 2 5 2" xfId="58399"/>
    <cellStyle name="Обычный 3 4 2 7 2 6" xfId="26335"/>
    <cellStyle name="Обычный 3 4 2 7 2 6 2" xfId="58400"/>
    <cellStyle name="Обычный 3 4 2 7 2 7" xfId="26336"/>
    <cellStyle name="Обычный 3 4 2 7 2 8" xfId="58401"/>
    <cellStyle name="Обычный 3 4 2 7 3" xfId="26337"/>
    <cellStyle name="Обычный 3 4 2 7 3 2" xfId="26338"/>
    <cellStyle name="Обычный 3 4 2 7 3 2 2" xfId="58402"/>
    <cellStyle name="Обычный 3 4 2 7 3 3" xfId="58403"/>
    <cellStyle name="Обычный 3 4 2 7 4" xfId="26339"/>
    <cellStyle name="Обычный 3 4 2 7 4 2" xfId="58404"/>
    <cellStyle name="Обычный 3 4 2 7 5" xfId="26340"/>
    <cellStyle name="Обычный 3 4 2 7 5 2" xfId="58405"/>
    <cellStyle name="Обычный 3 4 2 7 6" xfId="26341"/>
    <cellStyle name="Обычный 3 4 2 7 6 2" xfId="58406"/>
    <cellStyle name="Обычный 3 4 2 7 7" xfId="26342"/>
    <cellStyle name="Обычный 3 4 2 7 7 2" xfId="58407"/>
    <cellStyle name="Обычный 3 4 2 7 8" xfId="26343"/>
    <cellStyle name="Обычный 3 4 2 7 9" xfId="26344"/>
    <cellStyle name="Обычный 3 4 2 8" xfId="26345"/>
    <cellStyle name="Обычный 3 4 2 8 2" xfId="26346"/>
    <cellStyle name="Обычный 3 4 2 8 2 2" xfId="58408"/>
    <cellStyle name="Обычный 3 4 2 8 3" xfId="26347"/>
    <cellStyle name="Обычный 3 4 2 8 3 2" xfId="58409"/>
    <cellStyle name="Обычный 3 4 2 8 4" xfId="26348"/>
    <cellStyle name="Обычный 3 4 2 8 4 2" xfId="58410"/>
    <cellStyle name="Обычный 3 4 2 8 5" xfId="26349"/>
    <cellStyle name="Обычный 3 4 2 8 5 2" xfId="58411"/>
    <cellStyle name="Обычный 3 4 2 8 6" xfId="26350"/>
    <cellStyle name="Обычный 3 4 2 8 6 2" xfId="58412"/>
    <cellStyle name="Обычный 3 4 2 8 7" xfId="26351"/>
    <cellStyle name="Обычный 3 4 2 8 8" xfId="58413"/>
    <cellStyle name="Обычный 3 4 2 9" xfId="26352"/>
    <cellStyle name="Обычный 3 4 2 9 2" xfId="26353"/>
    <cellStyle name="Обычный 3 4 2 9 2 2" xfId="58414"/>
    <cellStyle name="Обычный 3 4 2 9 3" xfId="26354"/>
    <cellStyle name="Обычный 3 4 2 9 3 2" xfId="58415"/>
    <cellStyle name="Обычный 3 4 2 9 4" xfId="26355"/>
    <cellStyle name="Обычный 3 4 2 9 4 2" xfId="58416"/>
    <cellStyle name="Обычный 3 4 2 9 5" xfId="26356"/>
    <cellStyle name="Обычный 3 4 2 9 5 2" xfId="58417"/>
    <cellStyle name="Обычный 3 4 2 9 6" xfId="26357"/>
    <cellStyle name="Обычный 3 4 2 9 6 2" xfId="58418"/>
    <cellStyle name="Обычный 3 4 2 9 7" xfId="26358"/>
    <cellStyle name="Обычный 3 4 2 9 8" xfId="58419"/>
    <cellStyle name="Обычный 3 4 20" xfId="26359"/>
    <cellStyle name="Обычный 3 4 20 2" xfId="58420"/>
    <cellStyle name="Обычный 3 4 21" xfId="26360"/>
    <cellStyle name="Обычный 3 4 22" xfId="26361"/>
    <cellStyle name="Обычный 3 4 23" xfId="26362"/>
    <cellStyle name="Обычный 3 4 24" xfId="26363"/>
    <cellStyle name="Обычный 3 4 25" xfId="26364"/>
    <cellStyle name="Обычный 3 4 26" xfId="58421"/>
    <cellStyle name="Обычный 3 4 3" xfId="26365"/>
    <cellStyle name="Обычный 3 4 3 10" xfId="26366"/>
    <cellStyle name="Обычный 3 4 3 10 2" xfId="58422"/>
    <cellStyle name="Обычный 3 4 3 11" xfId="26367"/>
    <cellStyle name="Обычный 3 4 3 12" xfId="26368"/>
    <cellStyle name="Обычный 3 4 3 13" xfId="26369"/>
    <cellStyle name="Обычный 3 4 3 14" xfId="26370"/>
    <cellStyle name="Обычный 3 4 3 15" xfId="26371"/>
    <cellStyle name="Обычный 3 4 3 16" xfId="26372"/>
    <cellStyle name="Обычный 3 4 3 17" xfId="26373"/>
    <cellStyle name="Обычный 3 4 3 18" xfId="26374"/>
    <cellStyle name="Обычный 3 4 3 19" xfId="26375"/>
    <cellStyle name="Обычный 3 4 3 2" xfId="26376"/>
    <cellStyle name="Обычный 3 4 3 2 10" xfId="26377"/>
    <cellStyle name="Обычный 3 4 3 2 10 2" xfId="58423"/>
    <cellStyle name="Обычный 3 4 3 2 11" xfId="26378"/>
    <cellStyle name="Обычный 3 4 3 2 11 2" xfId="58424"/>
    <cellStyle name="Обычный 3 4 3 2 12" xfId="26379"/>
    <cellStyle name="Обычный 3 4 3 2 13" xfId="26380"/>
    <cellStyle name="Обычный 3 4 3 2 14" xfId="26381"/>
    <cellStyle name="Обычный 3 4 3 2 15" xfId="26382"/>
    <cellStyle name="Обычный 3 4 3 2 16" xfId="26383"/>
    <cellStyle name="Обычный 3 4 3 2 17" xfId="26384"/>
    <cellStyle name="Обычный 3 4 3 2 18" xfId="26385"/>
    <cellStyle name="Обычный 3 4 3 2 19" xfId="26386"/>
    <cellStyle name="Обычный 3 4 3 2 2" xfId="26387"/>
    <cellStyle name="Обычный 3 4 3 2 2 10" xfId="26388"/>
    <cellStyle name="Обычный 3 4 3 2 2 11" xfId="26389"/>
    <cellStyle name="Обычный 3 4 3 2 2 12" xfId="26390"/>
    <cellStyle name="Обычный 3 4 3 2 2 13" xfId="26391"/>
    <cellStyle name="Обычный 3 4 3 2 2 14" xfId="26392"/>
    <cellStyle name="Обычный 3 4 3 2 2 15" xfId="26393"/>
    <cellStyle name="Обычный 3 4 3 2 2 16" xfId="26394"/>
    <cellStyle name="Обычный 3 4 3 2 2 17" xfId="58425"/>
    <cellStyle name="Обычный 3 4 3 2 2 2" xfId="26395"/>
    <cellStyle name="Обычный 3 4 3 2 2 2 10" xfId="26396"/>
    <cellStyle name="Обычный 3 4 3 2 2 2 11" xfId="26397"/>
    <cellStyle name="Обычный 3 4 3 2 2 2 12" xfId="26398"/>
    <cellStyle name="Обычный 3 4 3 2 2 2 13" xfId="26399"/>
    <cellStyle name="Обычный 3 4 3 2 2 2 14" xfId="26400"/>
    <cellStyle name="Обычный 3 4 3 2 2 2 15" xfId="58426"/>
    <cellStyle name="Обычный 3 4 3 2 2 2 2" xfId="26401"/>
    <cellStyle name="Обычный 3 4 3 2 2 2 2 2" xfId="26402"/>
    <cellStyle name="Обычный 3 4 3 2 2 2 2 2 2" xfId="58427"/>
    <cellStyle name="Обычный 3 4 3 2 2 2 2 3" xfId="26403"/>
    <cellStyle name="Обычный 3 4 3 2 2 2 2 3 2" xfId="58428"/>
    <cellStyle name="Обычный 3 4 3 2 2 2 2 4" xfId="26404"/>
    <cellStyle name="Обычный 3 4 3 2 2 2 2 4 2" xfId="58429"/>
    <cellStyle name="Обычный 3 4 3 2 2 2 2 5" xfId="26405"/>
    <cellStyle name="Обычный 3 4 3 2 2 2 2 5 2" xfId="58430"/>
    <cellStyle name="Обычный 3 4 3 2 2 2 2 6" xfId="26406"/>
    <cellStyle name="Обычный 3 4 3 2 2 2 2 6 2" xfId="58431"/>
    <cellStyle name="Обычный 3 4 3 2 2 2 2 7" xfId="26407"/>
    <cellStyle name="Обычный 3 4 3 2 2 2 2 8" xfId="58432"/>
    <cellStyle name="Обычный 3 4 3 2 2 2 3" xfId="26408"/>
    <cellStyle name="Обычный 3 4 3 2 2 2 3 2" xfId="26409"/>
    <cellStyle name="Обычный 3 4 3 2 2 2 3 2 2" xfId="58433"/>
    <cellStyle name="Обычный 3 4 3 2 2 2 3 3" xfId="58434"/>
    <cellStyle name="Обычный 3 4 3 2 2 2 4" xfId="26410"/>
    <cellStyle name="Обычный 3 4 3 2 2 2 4 2" xfId="58435"/>
    <cellStyle name="Обычный 3 4 3 2 2 2 5" xfId="26411"/>
    <cellStyle name="Обычный 3 4 3 2 2 2 5 2" xfId="58436"/>
    <cellStyle name="Обычный 3 4 3 2 2 2 6" xfId="26412"/>
    <cellStyle name="Обычный 3 4 3 2 2 2 6 2" xfId="58437"/>
    <cellStyle name="Обычный 3 4 3 2 2 2 7" xfId="26413"/>
    <cellStyle name="Обычный 3 4 3 2 2 2 7 2" xfId="58438"/>
    <cellStyle name="Обычный 3 4 3 2 2 2 8" xfId="26414"/>
    <cellStyle name="Обычный 3 4 3 2 2 2 9" xfId="26415"/>
    <cellStyle name="Обычный 3 4 3 2 2 3" xfId="26416"/>
    <cellStyle name="Обычный 3 4 3 2 2 3 2" xfId="26417"/>
    <cellStyle name="Обычный 3 4 3 2 2 3 2 2" xfId="58439"/>
    <cellStyle name="Обычный 3 4 3 2 2 3 3" xfId="26418"/>
    <cellStyle name="Обычный 3 4 3 2 2 3 3 2" xfId="58440"/>
    <cellStyle name="Обычный 3 4 3 2 2 3 4" xfId="26419"/>
    <cellStyle name="Обычный 3 4 3 2 2 3 4 2" xfId="58441"/>
    <cellStyle name="Обычный 3 4 3 2 2 3 5" xfId="26420"/>
    <cellStyle name="Обычный 3 4 3 2 2 3 5 2" xfId="58442"/>
    <cellStyle name="Обычный 3 4 3 2 2 3 6" xfId="26421"/>
    <cellStyle name="Обычный 3 4 3 2 2 3 6 2" xfId="58443"/>
    <cellStyle name="Обычный 3 4 3 2 2 3 7" xfId="26422"/>
    <cellStyle name="Обычный 3 4 3 2 2 3 8" xfId="58444"/>
    <cellStyle name="Обычный 3 4 3 2 2 4" xfId="26423"/>
    <cellStyle name="Обычный 3 4 3 2 2 4 2" xfId="26424"/>
    <cellStyle name="Обычный 3 4 3 2 2 4 2 2" xfId="58445"/>
    <cellStyle name="Обычный 3 4 3 2 2 4 3" xfId="58446"/>
    <cellStyle name="Обычный 3 4 3 2 2 5" xfId="26425"/>
    <cellStyle name="Обычный 3 4 3 2 2 5 2" xfId="58447"/>
    <cellStyle name="Обычный 3 4 3 2 2 6" xfId="26426"/>
    <cellStyle name="Обычный 3 4 3 2 2 6 2" xfId="58448"/>
    <cellStyle name="Обычный 3 4 3 2 2 7" xfId="26427"/>
    <cellStyle name="Обычный 3 4 3 2 2 7 2" xfId="58449"/>
    <cellStyle name="Обычный 3 4 3 2 2 8" xfId="26428"/>
    <cellStyle name="Обычный 3 4 3 2 2 8 2" xfId="58450"/>
    <cellStyle name="Обычный 3 4 3 2 2 9" xfId="26429"/>
    <cellStyle name="Обычный 3 4 3 2 20" xfId="58451"/>
    <cellStyle name="Обычный 3 4 3 2 3" xfId="26430"/>
    <cellStyle name="Обычный 3 4 3 2 4" xfId="26431"/>
    <cellStyle name="Обычный 3 4 3 2 4 10" xfId="26432"/>
    <cellStyle name="Обычный 3 4 3 2 4 11" xfId="26433"/>
    <cellStyle name="Обычный 3 4 3 2 4 12" xfId="26434"/>
    <cellStyle name="Обычный 3 4 3 2 4 13" xfId="26435"/>
    <cellStyle name="Обычный 3 4 3 2 4 14" xfId="26436"/>
    <cellStyle name="Обычный 3 4 3 2 4 15" xfId="26437"/>
    <cellStyle name="Обычный 3 4 3 2 4 16" xfId="58452"/>
    <cellStyle name="Обычный 3 4 3 2 4 2" xfId="26438"/>
    <cellStyle name="Обычный 3 4 3 2 4 2 2" xfId="26439"/>
    <cellStyle name="Обычный 3 4 3 2 4 2 2 2" xfId="58453"/>
    <cellStyle name="Обычный 3 4 3 2 4 2 3" xfId="26440"/>
    <cellStyle name="Обычный 3 4 3 2 4 2 3 2" xfId="58454"/>
    <cellStyle name="Обычный 3 4 3 2 4 2 4" xfId="26441"/>
    <cellStyle name="Обычный 3 4 3 2 4 2 4 2" xfId="58455"/>
    <cellStyle name="Обычный 3 4 3 2 4 2 5" xfId="26442"/>
    <cellStyle name="Обычный 3 4 3 2 4 2 5 2" xfId="58456"/>
    <cellStyle name="Обычный 3 4 3 2 4 2 6" xfId="26443"/>
    <cellStyle name="Обычный 3 4 3 2 4 2 6 2" xfId="58457"/>
    <cellStyle name="Обычный 3 4 3 2 4 2 7" xfId="26444"/>
    <cellStyle name="Обычный 3 4 3 2 4 2 8" xfId="58458"/>
    <cellStyle name="Обычный 3 4 3 2 4 3" xfId="26445"/>
    <cellStyle name="Обычный 3 4 3 2 4 3 2" xfId="26446"/>
    <cellStyle name="Обычный 3 4 3 2 4 3 2 2" xfId="58459"/>
    <cellStyle name="Обычный 3 4 3 2 4 3 3" xfId="58460"/>
    <cellStyle name="Обычный 3 4 3 2 4 4" xfId="26447"/>
    <cellStyle name="Обычный 3 4 3 2 4 4 2" xfId="58461"/>
    <cellStyle name="Обычный 3 4 3 2 4 5" xfId="26448"/>
    <cellStyle name="Обычный 3 4 3 2 4 5 2" xfId="58462"/>
    <cellStyle name="Обычный 3 4 3 2 4 6" xfId="26449"/>
    <cellStyle name="Обычный 3 4 3 2 4 6 2" xfId="58463"/>
    <cellStyle name="Обычный 3 4 3 2 4 7" xfId="26450"/>
    <cellStyle name="Обычный 3 4 3 2 4 7 2" xfId="58464"/>
    <cellStyle name="Обычный 3 4 3 2 4 8" xfId="26451"/>
    <cellStyle name="Обычный 3 4 3 2 4 9" xfId="26452"/>
    <cellStyle name="Обычный 3 4 3 2 5" xfId="26453"/>
    <cellStyle name="Обычный 3 4 3 2 5 10" xfId="26454"/>
    <cellStyle name="Обычный 3 4 3 2 5 11" xfId="26455"/>
    <cellStyle name="Обычный 3 4 3 2 5 12" xfId="26456"/>
    <cellStyle name="Обычный 3 4 3 2 5 13" xfId="26457"/>
    <cellStyle name="Обычный 3 4 3 2 5 14" xfId="26458"/>
    <cellStyle name="Обычный 3 4 3 2 5 15" xfId="58465"/>
    <cellStyle name="Обычный 3 4 3 2 5 2" xfId="26459"/>
    <cellStyle name="Обычный 3 4 3 2 5 2 2" xfId="26460"/>
    <cellStyle name="Обычный 3 4 3 2 5 2 2 2" xfId="58466"/>
    <cellStyle name="Обычный 3 4 3 2 5 2 3" xfId="26461"/>
    <cellStyle name="Обычный 3 4 3 2 5 2 3 2" xfId="58467"/>
    <cellStyle name="Обычный 3 4 3 2 5 2 4" xfId="26462"/>
    <cellStyle name="Обычный 3 4 3 2 5 2 4 2" xfId="58468"/>
    <cellStyle name="Обычный 3 4 3 2 5 2 5" xfId="26463"/>
    <cellStyle name="Обычный 3 4 3 2 5 2 5 2" xfId="58469"/>
    <cellStyle name="Обычный 3 4 3 2 5 2 6" xfId="26464"/>
    <cellStyle name="Обычный 3 4 3 2 5 2 6 2" xfId="58470"/>
    <cellStyle name="Обычный 3 4 3 2 5 2 7" xfId="26465"/>
    <cellStyle name="Обычный 3 4 3 2 5 2 8" xfId="58471"/>
    <cellStyle name="Обычный 3 4 3 2 5 3" xfId="26466"/>
    <cellStyle name="Обычный 3 4 3 2 5 3 2" xfId="26467"/>
    <cellStyle name="Обычный 3 4 3 2 5 3 2 2" xfId="58472"/>
    <cellStyle name="Обычный 3 4 3 2 5 3 3" xfId="58473"/>
    <cellStyle name="Обычный 3 4 3 2 5 4" xfId="26468"/>
    <cellStyle name="Обычный 3 4 3 2 5 4 2" xfId="58474"/>
    <cellStyle name="Обычный 3 4 3 2 5 5" xfId="26469"/>
    <cellStyle name="Обычный 3 4 3 2 5 5 2" xfId="58475"/>
    <cellStyle name="Обычный 3 4 3 2 5 6" xfId="26470"/>
    <cellStyle name="Обычный 3 4 3 2 5 6 2" xfId="58476"/>
    <cellStyle name="Обычный 3 4 3 2 5 7" xfId="26471"/>
    <cellStyle name="Обычный 3 4 3 2 5 7 2" xfId="58477"/>
    <cellStyle name="Обычный 3 4 3 2 5 8" xfId="26472"/>
    <cellStyle name="Обычный 3 4 3 2 5 9" xfId="26473"/>
    <cellStyle name="Обычный 3 4 3 2 6" xfId="26474"/>
    <cellStyle name="Обычный 3 4 3 2 6 2" xfId="26475"/>
    <cellStyle name="Обычный 3 4 3 2 6 2 2" xfId="58478"/>
    <cellStyle name="Обычный 3 4 3 2 6 3" xfId="26476"/>
    <cellStyle name="Обычный 3 4 3 2 6 3 2" xfId="58479"/>
    <cellStyle name="Обычный 3 4 3 2 6 4" xfId="26477"/>
    <cellStyle name="Обычный 3 4 3 2 6 4 2" xfId="58480"/>
    <cellStyle name="Обычный 3 4 3 2 6 5" xfId="26478"/>
    <cellStyle name="Обычный 3 4 3 2 6 5 2" xfId="58481"/>
    <cellStyle name="Обычный 3 4 3 2 6 6" xfId="26479"/>
    <cellStyle name="Обычный 3 4 3 2 6 6 2" xfId="58482"/>
    <cellStyle name="Обычный 3 4 3 2 6 7" xfId="26480"/>
    <cellStyle name="Обычный 3 4 3 2 6 8" xfId="58483"/>
    <cellStyle name="Обычный 3 4 3 2 7" xfId="26481"/>
    <cellStyle name="Обычный 3 4 3 2 7 2" xfId="26482"/>
    <cellStyle name="Обычный 3 4 3 2 7 2 2" xfId="58484"/>
    <cellStyle name="Обычный 3 4 3 2 7 3" xfId="58485"/>
    <cellStyle name="Обычный 3 4 3 2 8" xfId="26483"/>
    <cellStyle name="Обычный 3 4 3 2 8 2" xfId="58486"/>
    <cellStyle name="Обычный 3 4 3 2 9" xfId="26484"/>
    <cellStyle name="Обычный 3 4 3 2 9 2" xfId="58487"/>
    <cellStyle name="Обычный 3 4 3 20" xfId="58488"/>
    <cellStyle name="Обычный 3 4 3 3" xfId="26485"/>
    <cellStyle name="Обычный 3 4 3 3 10" xfId="26486"/>
    <cellStyle name="Обычный 3 4 3 3 11" xfId="26487"/>
    <cellStyle name="Обычный 3 4 3 3 12" xfId="26488"/>
    <cellStyle name="Обычный 3 4 3 3 13" xfId="26489"/>
    <cellStyle name="Обычный 3 4 3 3 14" xfId="26490"/>
    <cellStyle name="Обычный 3 4 3 3 15" xfId="26491"/>
    <cellStyle name="Обычный 3 4 3 3 16" xfId="26492"/>
    <cellStyle name="Обычный 3 4 3 3 17" xfId="26493"/>
    <cellStyle name="Обычный 3 4 3 3 18" xfId="58489"/>
    <cellStyle name="Обычный 3 4 3 3 2" xfId="26494"/>
    <cellStyle name="Обычный 3 4 3 3 2 10" xfId="26495"/>
    <cellStyle name="Обычный 3 4 3 3 2 11" xfId="26496"/>
    <cellStyle name="Обычный 3 4 3 3 2 12" xfId="26497"/>
    <cellStyle name="Обычный 3 4 3 3 2 13" xfId="26498"/>
    <cellStyle name="Обычный 3 4 3 3 2 14" xfId="26499"/>
    <cellStyle name="Обычный 3 4 3 3 2 15" xfId="26500"/>
    <cellStyle name="Обычный 3 4 3 3 2 16" xfId="58490"/>
    <cellStyle name="Обычный 3 4 3 3 2 2" xfId="26501"/>
    <cellStyle name="Обычный 3 4 3 3 2 2 2" xfId="26502"/>
    <cellStyle name="Обычный 3 4 3 3 2 2 2 2" xfId="58491"/>
    <cellStyle name="Обычный 3 4 3 3 2 2 3" xfId="26503"/>
    <cellStyle name="Обычный 3 4 3 3 2 2 3 2" xfId="58492"/>
    <cellStyle name="Обычный 3 4 3 3 2 2 4" xfId="26504"/>
    <cellStyle name="Обычный 3 4 3 3 2 2 4 2" xfId="58493"/>
    <cellStyle name="Обычный 3 4 3 3 2 2 5" xfId="26505"/>
    <cellStyle name="Обычный 3 4 3 3 2 2 5 2" xfId="58494"/>
    <cellStyle name="Обычный 3 4 3 3 2 2 6" xfId="26506"/>
    <cellStyle name="Обычный 3 4 3 3 2 2 6 2" xfId="58495"/>
    <cellStyle name="Обычный 3 4 3 3 2 2 7" xfId="26507"/>
    <cellStyle name="Обычный 3 4 3 3 2 2 8" xfId="58496"/>
    <cellStyle name="Обычный 3 4 3 3 2 3" xfId="26508"/>
    <cellStyle name="Обычный 3 4 3 3 2 3 2" xfId="26509"/>
    <cellStyle name="Обычный 3 4 3 3 2 3 2 2" xfId="58497"/>
    <cellStyle name="Обычный 3 4 3 3 2 3 3" xfId="58498"/>
    <cellStyle name="Обычный 3 4 3 3 2 4" xfId="26510"/>
    <cellStyle name="Обычный 3 4 3 3 2 4 2" xfId="58499"/>
    <cellStyle name="Обычный 3 4 3 3 2 5" xfId="26511"/>
    <cellStyle name="Обычный 3 4 3 3 2 5 2" xfId="58500"/>
    <cellStyle name="Обычный 3 4 3 3 2 6" xfId="26512"/>
    <cellStyle name="Обычный 3 4 3 3 2 6 2" xfId="58501"/>
    <cellStyle name="Обычный 3 4 3 3 2 7" xfId="26513"/>
    <cellStyle name="Обычный 3 4 3 3 2 7 2" xfId="58502"/>
    <cellStyle name="Обычный 3 4 3 3 2 8" xfId="26514"/>
    <cellStyle name="Обычный 3 4 3 3 2 9" xfId="26515"/>
    <cellStyle name="Обычный 3 4 3 3 3" xfId="26516"/>
    <cellStyle name="Обычный 3 4 3 3 3 10" xfId="26517"/>
    <cellStyle name="Обычный 3 4 3 3 3 11" xfId="26518"/>
    <cellStyle name="Обычный 3 4 3 3 3 12" xfId="26519"/>
    <cellStyle name="Обычный 3 4 3 3 3 13" xfId="26520"/>
    <cellStyle name="Обычный 3 4 3 3 3 14" xfId="26521"/>
    <cellStyle name="Обычный 3 4 3 3 3 15" xfId="58503"/>
    <cellStyle name="Обычный 3 4 3 3 3 2" xfId="26522"/>
    <cellStyle name="Обычный 3 4 3 3 3 2 2" xfId="26523"/>
    <cellStyle name="Обычный 3 4 3 3 3 2 2 2" xfId="58504"/>
    <cellStyle name="Обычный 3 4 3 3 3 2 3" xfId="26524"/>
    <cellStyle name="Обычный 3 4 3 3 3 2 3 2" xfId="58505"/>
    <cellStyle name="Обычный 3 4 3 3 3 2 4" xfId="26525"/>
    <cellStyle name="Обычный 3 4 3 3 3 2 4 2" xfId="58506"/>
    <cellStyle name="Обычный 3 4 3 3 3 2 5" xfId="26526"/>
    <cellStyle name="Обычный 3 4 3 3 3 2 5 2" xfId="58507"/>
    <cellStyle name="Обычный 3 4 3 3 3 2 6" xfId="26527"/>
    <cellStyle name="Обычный 3 4 3 3 3 2 6 2" xfId="58508"/>
    <cellStyle name="Обычный 3 4 3 3 3 2 7" xfId="26528"/>
    <cellStyle name="Обычный 3 4 3 3 3 2 8" xfId="58509"/>
    <cellStyle name="Обычный 3 4 3 3 3 3" xfId="26529"/>
    <cellStyle name="Обычный 3 4 3 3 3 3 2" xfId="26530"/>
    <cellStyle name="Обычный 3 4 3 3 3 3 2 2" xfId="58510"/>
    <cellStyle name="Обычный 3 4 3 3 3 3 3" xfId="58511"/>
    <cellStyle name="Обычный 3 4 3 3 3 4" xfId="26531"/>
    <cellStyle name="Обычный 3 4 3 3 3 4 2" xfId="58512"/>
    <cellStyle name="Обычный 3 4 3 3 3 5" xfId="26532"/>
    <cellStyle name="Обычный 3 4 3 3 3 5 2" xfId="58513"/>
    <cellStyle name="Обычный 3 4 3 3 3 6" xfId="26533"/>
    <cellStyle name="Обычный 3 4 3 3 3 6 2" xfId="58514"/>
    <cellStyle name="Обычный 3 4 3 3 3 7" xfId="26534"/>
    <cellStyle name="Обычный 3 4 3 3 3 7 2" xfId="58515"/>
    <cellStyle name="Обычный 3 4 3 3 3 8" xfId="26535"/>
    <cellStyle name="Обычный 3 4 3 3 3 9" xfId="26536"/>
    <cellStyle name="Обычный 3 4 3 3 4" xfId="26537"/>
    <cellStyle name="Обычный 3 4 3 3 4 2" xfId="26538"/>
    <cellStyle name="Обычный 3 4 3 3 4 2 2" xfId="58516"/>
    <cellStyle name="Обычный 3 4 3 3 4 3" xfId="26539"/>
    <cellStyle name="Обычный 3 4 3 3 4 3 2" xfId="58517"/>
    <cellStyle name="Обычный 3 4 3 3 4 4" xfId="26540"/>
    <cellStyle name="Обычный 3 4 3 3 4 4 2" xfId="58518"/>
    <cellStyle name="Обычный 3 4 3 3 4 5" xfId="26541"/>
    <cellStyle name="Обычный 3 4 3 3 4 5 2" xfId="58519"/>
    <cellStyle name="Обычный 3 4 3 3 4 6" xfId="26542"/>
    <cellStyle name="Обычный 3 4 3 3 4 6 2" xfId="58520"/>
    <cellStyle name="Обычный 3 4 3 3 4 7" xfId="26543"/>
    <cellStyle name="Обычный 3 4 3 3 4 8" xfId="58521"/>
    <cellStyle name="Обычный 3 4 3 3 5" xfId="26544"/>
    <cellStyle name="Обычный 3 4 3 3 5 2" xfId="26545"/>
    <cellStyle name="Обычный 3 4 3 3 5 2 2" xfId="58522"/>
    <cellStyle name="Обычный 3 4 3 3 5 3" xfId="58523"/>
    <cellStyle name="Обычный 3 4 3 3 6" xfId="26546"/>
    <cellStyle name="Обычный 3 4 3 3 6 2" xfId="58524"/>
    <cellStyle name="Обычный 3 4 3 3 7" xfId="26547"/>
    <cellStyle name="Обычный 3 4 3 3 7 2" xfId="58525"/>
    <cellStyle name="Обычный 3 4 3 3 8" xfId="26548"/>
    <cellStyle name="Обычный 3 4 3 3 8 2" xfId="58526"/>
    <cellStyle name="Обычный 3 4 3 3 9" xfId="26549"/>
    <cellStyle name="Обычный 3 4 3 3 9 2" xfId="58527"/>
    <cellStyle name="Обычный 3 4 3 4" xfId="26550"/>
    <cellStyle name="Обычный 3 4 3 4 2" xfId="26551"/>
    <cellStyle name="Обычный 3 4 3 5" xfId="26552"/>
    <cellStyle name="Обычный 3 4 3 5 10" xfId="26553"/>
    <cellStyle name="Обычный 3 4 3 5 11" xfId="26554"/>
    <cellStyle name="Обычный 3 4 3 5 12" xfId="26555"/>
    <cellStyle name="Обычный 3 4 3 5 13" xfId="26556"/>
    <cellStyle name="Обычный 3 4 3 5 14" xfId="26557"/>
    <cellStyle name="Обычный 3 4 3 5 15" xfId="26558"/>
    <cellStyle name="Обычный 3 4 3 5 16" xfId="26559"/>
    <cellStyle name="Обычный 3 4 3 5 17" xfId="58528"/>
    <cellStyle name="Обычный 3 4 3 5 2" xfId="26560"/>
    <cellStyle name="Обычный 3 4 3 5 3" xfId="26561"/>
    <cellStyle name="Обычный 3 4 3 5 3 10" xfId="58529"/>
    <cellStyle name="Обычный 3 4 3 5 3 2" xfId="26562"/>
    <cellStyle name="Обычный 3 4 3 5 3 2 2" xfId="58530"/>
    <cellStyle name="Обычный 3 4 3 5 3 3" xfId="26563"/>
    <cellStyle name="Обычный 3 4 3 5 3 3 2" xfId="58531"/>
    <cellStyle name="Обычный 3 4 3 5 3 4" xfId="26564"/>
    <cellStyle name="Обычный 3 4 3 5 3 4 2" xfId="58532"/>
    <cellStyle name="Обычный 3 4 3 5 3 5" xfId="26565"/>
    <cellStyle name="Обычный 3 4 3 5 3 5 2" xfId="58533"/>
    <cellStyle name="Обычный 3 4 3 5 3 6" xfId="26566"/>
    <cellStyle name="Обычный 3 4 3 5 3 6 2" xfId="58534"/>
    <cellStyle name="Обычный 3 4 3 5 3 7" xfId="26567"/>
    <cellStyle name="Обычный 3 4 3 5 3 8" xfId="26568"/>
    <cellStyle name="Обычный 3 4 3 5 3 9" xfId="26569"/>
    <cellStyle name="Обычный 3 4 3 5 4" xfId="26570"/>
    <cellStyle name="Обычный 3 4 3 5 4 2" xfId="26571"/>
    <cellStyle name="Обычный 3 4 3 5 4 2 2" xfId="58535"/>
    <cellStyle name="Обычный 3 4 3 5 4 3" xfId="26572"/>
    <cellStyle name="Обычный 3 4 3 5 4 3 2" xfId="58536"/>
    <cellStyle name="Обычный 3 4 3 5 4 4" xfId="26573"/>
    <cellStyle name="Обычный 3 4 3 5 4 4 2" xfId="58537"/>
    <cellStyle name="Обычный 3 4 3 5 4 5" xfId="26574"/>
    <cellStyle name="Обычный 3 4 3 5 4 5 2" xfId="58538"/>
    <cellStyle name="Обычный 3 4 3 5 4 6" xfId="58539"/>
    <cellStyle name="Обычный 3 4 3 5 5" xfId="26575"/>
    <cellStyle name="Обычный 3 4 3 5 5 2" xfId="26576"/>
    <cellStyle name="Обычный 3 4 3 5 5 2 2" xfId="58540"/>
    <cellStyle name="Обычный 3 4 3 5 5 3" xfId="58541"/>
    <cellStyle name="Обычный 3 4 3 5 6" xfId="26577"/>
    <cellStyle name="Обычный 3 4 3 5 6 2" xfId="58542"/>
    <cellStyle name="Обычный 3 4 3 5 7" xfId="26578"/>
    <cellStyle name="Обычный 3 4 3 5 7 2" xfId="58543"/>
    <cellStyle name="Обычный 3 4 3 5 8" xfId="26579"/>
    <cellStyle name="Обычный 3 4 3 5 8 2" xfId="58544"/>
    <cellStyle name="Обычный 3 4 3 5 9" xfId="26580"/>
    <cellStyle name="Обычный 3 4 3 5 9 2" xfId="58545"/>
    <cellStyle name="Обычный 3 4 3 6" xfId="26581"/>
    <cellStyle name="Обычный 3 4 3 6 10" xfId="26582"/>
    <cellStyle name="Обычный 3 4 3 6 11" xfId="26583"/>
    <cellStyle name="Обычный 3 4 3 6 12" xfId="26584"/>
    <cellStyle name="Обычный 3 4 3 6 13" xfId="26585"/>
    <cellStyle name="Обычный 3 4 3 6 14" xfId="26586"/>
    <cellStyle name="Обычный 3 4 3 6 15" xfId="26587"/>
    <cellStyle name="Обычный 3 4 3 6 16" xfId="58546"/>
    <cellStyle name="Обычный 3 4 3 6 2" xfId="26588"/>
    <cellStyle name="Обычный 3 4 3 6 2 2" xfId="26589"/>
    <cellStyle name="Обычный 3 4 3 6 2 2 2" xfId="58547"/>
    <cellStyle name="Обычный 3 4 3 6 2 3" xfId="26590"/>
    <cellStyle name="Обычный 3 4 3 6 2 3 2" xfId="58548"/>
    <cellStyle name="Обычный 3 4 3 6 2 4" xfId="26591"/>
    <cellStyle name="Обычный 3 4 3 6 2 4 2" xfId="58549"/>
    <cellStyle name="Обычный 3 4 3 6 2 5" xfId="26592"/>
    <cellStyle name="Обычный 3 4 3 6 2 5 2" xfId="58550"/>
    <cellStyle name="Обычный 3 4 3 6 2 6" xfId="26593"/>
    <cellStyle name="Обычный 3 4 3 6 2 6 2" xfId="58551"/>
    <cellStyle name="Обычный 3 4 3 6 2 7" xfId="26594"/>
    <cellStyle name="Обычный 3 4 3 6 2 8" xfId="58552"/>
    <cellStyle name="Обычный 3 4 3 6 3" xfId="26595"/>
    <cellStyle name="Обычный 3 4 3 6 3 2" xfId="26596"/>
    <cellStyle name="Обычный 3 4 3 6 3 2 2" xfId="58553"/>
    <cellStyle name="Обычный 3 4 3 6 3 3" xfId="58554"/>
    <cellStyle name="Обычный 3 4 3 6 4" xfId="26597"/>
    <cellStyle name="Обычный 3 4 3 6 4 2" xfId="58555"/>
    <cellStyle name="Обычный 3 4 3 6 5" xfId="26598"/>
    <cellStyle name="Обычный 3 4 3 6 5 2" xfId="58556"/>
    <cellStyle name="Обычный 3 4 3 6 6" xfId="26599"/>
    <cellStyle name="Обычный 3 4 3 6 6 2" xfId="58557"/>
    <cellStyle name="Обычный 3 4 3 6 7" xfId="26600"/>
    <cellStyle name="Обычный 3 4 3 6 7 2" xfId="58558"/>
    <cellStyle name="Обычный 3 4 3 6 8" xfId="26601"/>
    <cellStyle name="Обычный 3 4 3 6 9" xfId="26602"/>
    <cellStyle name="Обычный 3 4 3 7" xfId="26603"/>
    <cellStyle name="Обычный 3 4 3 7 10" xfId="26604"/>
    <cellStyle name="Обычный 3 4 3 7 11" xfId="26605"/>
    <cellStyle name="Обычный 3 4 3 7 12" xfId="26606"/>
    <cellStyle name="Обычный 3 4 3 7 13" xfId="26607"/>
    <cellStyle name="Обычный 3 4 3 7 14" xfId="26608"/>
    <cellStyle name="Обычный 3 4 3 7 15" xfId="58559"/>
    <cellStyle name="Обычный 3 4 3 7 2" xfId="26609"/>
    <cellStyle name="Обычный 3 4 3 7 2 2" xfId="26610"/>
    <cellStyle name="Обычный 3 4 3 7 2 2 2" xfId="58560"/>
    <cellStyle name="Обычный 3 4 3 7 2 3" xfId="26611"/>
    <cellStyle name="Обычный 3 4 3 7 2 3 2" xfId="58561"/>
    <cellStyle name="Обычный 3 4 3 7 2 4" xfId="26612"/>
    <cellStyle name="Обычный 3 4 3 7 2 4 2" xfId="58562"/>
    <cellStyle name="Обычный 3 4 3 7 2 5" xfId="26613"/>
    <cellStyle name="Обычный 3 4 3 7 2 5 2" xfId="58563"/>
    <cellStyle name="Обычный 3 4 3 7 2 6" xfId="26614"/>
    <cellStyle name="Обычный 3 4 3 7 2 6 2" xfId="58564"/>
    <cellStyle name="Обычный 3 4 3 7 2 7" xfId="26615"/>
    <cellStyle name="Обычный 3 4 3 7 2 8" xfId="58565"/>
    <cellStyle name="Обычный 3 4 3 7 3" xfId="26616"/>
    <cellStyle name="Обычный 3 4 3 7 3 2" xfId="26617"/>
    <cellStyle name="Обычный 3 4 3 7 3 2 2" xfId="58566"/>
    <cellStyle name="Обычный 3 4 3 7 3 3" xfId="58567"/>
    <cellStyle name="Обычный 3 4 3 7 4" xfId="26618"/>
    <cellStyle name="Обычный 3 4 3 7 4 2" xfId="58568"/>
    <cellStyle name="Обычный 3 4 3 7 5" xfId="26619"/>
    <cellStyle name="Обычный 3 4 3 7 5 2" xfId="58569"/>
    <cellStyle name="Обычный 3 4 3 7 6" xfId="26620"/>
    <cellStyle name="Обычный 3 4 3 7 6 2" xfId="58570"/>
    <cellStyle name="Обычный 3 4 3 7 7" xfId="26621"/>
    <cellStyle name="Обычный 3 4 3 7 7 2" xfId="58571"/>
    <cellStyle name="Обычный 3 4 3 7 8" xfId="26622"/>
    <cellStyle name="Обычный 3 4 3 7 9" xfId="26623"/>
    <cellStyle name="Обычный 3 4 3 8" xfId="26624"/>
    <cellStyle name="Обычный 3 4 3 8 10" xfId="58572"/>
    <cellStyle name="Обычный 3 4 3 8 2" xfId="26625"/>
    <cellStyle name="Обычный 3 4 3 8 2 2" xfId="58573"/>
    <cellStyle name="Обычный 3 4 3 8 3" xfId="26626"/>
    <cellStyle name="Обычный 3 4 3 8 3 2" xfId="58574"/>
    <cellStyle name="Обычный 3 4 3 8 4" xfId="26627"/>
    <cellStyle name="Обычный 3 4 3 8 4 2" xfId="58575"/>
    <cellStyle name="Обычный 3 4 3 8 5" xfId="26628"/>
    <cellStyle name="Обычный 3 4 3 8 5 2" xfId="58576"/>
    <cellStyle name="Обычный 3 4 3 8 6" xfId="26629"/>
    <cellStyle name="Обычный 3 4 3 8 6 2" xfId="58577"/>
    <cellStyle name="Обычный 3 4 3 8 7" xfId="26630"/>
    <cellStyle name="Обычный 3 4 3 8 8" xfId="26631"/>
    <cellStyle name="Обычный 3 4 3 8 9" xfId="26632"/>
    <cellStyle name="Обычный 3 4 3 9" xfId="26633"/>
    <cellStyle name="Обычный 3 4 3 9 2" xfId="26634"/>
    <cellStyle name="Обычный 3 4 3 9 2 2" xfId="58578"/>
    <cellStyle name="Обычный 3 4 3 9 3" xfId="58579"/>
    <cellStyle name="Обычный 3 4 4" xfId="26635"/>
    <cellStyle name="Обычный 3 4 4 10" xfId="26636"/>
    <cellStyle name="Обычный 3 4 4 10 2" xfId="58580"/>
    <cellStyle name="Обычный 3 4 4 11" xfId="26637"/>
    <cellStyle name="Обычный 3 4 4 12" xfId="26638"/>
    <cellStyle name="Обычный 3 4 4 13" xfId="26639"/>
    <cellStyle name="Обычный 3 4 4 14" xfId="26640"/>
    <cellStyle name="Обычный 3 4 4 15" xfId="26641"/>
    <cellStyle name="Обычный 3 4 4 16" xfId="26642"/>
    <cellStyle name="Обычный 3 4 4 17" xfId="26643"/>
    <cellStyle name="Обычный 3 4 4 18" xfId="26644"/>
    <cellStyle name="Обычный 3 4 4 19" xfId="26645"/>
    <cellStyle name="Обычный 3 4 4 2" xfId="26646"/>
    <cellStyle name="Обычный 3 4 4 2 10" xfId="26647"/>
    <cellStyle name="Обычный 3 4 4 2 11" xfId="26648"/>
    <cellStyle name="Обычный 3 4 4 2 12" xfId="26649"/>
    <cellStyle name="Обычный 3 4 4 2 13" xfId="26650"/>
    <cellStyle name="Обычный 3 4 4 2 14" xfId="26651"/>
    <cellStyle name="Обычный 3 4 4 2 15" xfId="26652"/>
    <cellStyle name="Обычный 3 4 4 2 16" xfId="26653"/>
    <cellStyle name="Обычный 3 4 4 2 17" xfId="26654"/>
    <cellStyle name="Обычный 3 4 4 2 18" xfId="58581"/>
    <cellStyle name="Обычный 3 4 4 2 2" xfId="26655"/>
    <cellStyle name="Обычный 3 4 4 2 2 10" xfId="26656"/>
    <cellStyle name="Обычный 3 4 4 2 2 11" xfId="26657"/>
    <cellStyle name="Обычный 3 4 4 2 2 12" xfId="26658"/>
    <cellStyle name="Обычный 3 4 4 2 2 13" xfId="26659"/>
    <cellStyle name="Обычный 3 4 4 2 2 14" xfId="26660"/>
    <cellStyle name="Обычный 3 4 4 2 2 15" xfId="26661"/>
    <cellStyle name="Обычный 3 4 4 2 2 16" xfId="58582"/>
    <cellStyle name="Обычный 3 4 4 2 2 2" xfId="26662"/>
    <cellStyle name="Обычный 3 4 4 2 2 2 2" xfId="26663"/>
    <cellStyle name="Обычный 3 4 4 2 2 2 2 2" xfId="58583"/>
    <cellStyle name="Обычный 3 4 4 2 2 2 3" xfId="26664"/>
    <cellStyle name="Обычный 3 4 4 2 2 2 3 2" xfId="58584"/>
    <cellStyle name="Обычный 3 4 4 2 2 2 4" xfId="26665"/>
    <cellStyle name="Обычный 3 4 4 2 2 2 4 2" xfId="58585"/>
    <cellStyle name="Обычный 3 4 4 2 2 2 5" xfId="26666"/>
    <cellStyle name="Обычный 3 4 4 2 2 2 5 2" xfId="58586"/>
    <cellStyle name="Обычный 3 4 4 2 2 2 6" xfId="26667"/>
    <cellStyle name="Обычный 3 4 4 2 2 2 6 2" xfId="58587"/>
    <cellStyle name="Обычный 3 4 4 2 2 2 7" xfId="26668"/>
    <cellStyle name="Обычный 3 4 4 2 2 2 8" xfId="58588"/>
    <cellStyle name="Обычный 3 4 4 2 2 3" xfId="26669"/>
    <cellStyle name="Обычный 3 4 4 2 2 3 2" xfId="26670"/>
    <cellStyle name="Обычный 3 4 4 2 2 3 2 2" xfId="58589"/>
    <cellStyle name="Обычный 3 4 4 2 2 3 3" xfId="58590"/>
    <cellStyle name="Обычный 3 4 4 2 2 4" xfId="26671"/>
    <cellStyle name="Обычный 3 4 4 2 2 4 2" xfId="58591"/>
    <cellStyle name="Обычный 3 4 4 2 2 5" xfId="26672"/>
    <cellStyle name="Обычный 3 4 4 2 2 5 2" xfId="58592"/>
    <cellStyle name="Обычный 3 4 4 2 2 6" xfId="26673"/>
    <cellStyle name="Обычный 3 4 4 2 2 6 2" xfId="58593"/>
    <cellStyle name="Обычный 3 4 4 2 2 7" xfId="26674"/>
    <cellStyle name="Обычный 3 4 4 2 2 7 2" xfId="58594"/>
    <cellStyle name="Обычный 3 4 4 2 2 8" xfId="26675"/>
    <cellStyle name="Обычный 3 4 4 2 2 9" xfId="26676"/>
    <cellStyle name="Обычный 3 4 4 2 3" xfId="26677"/>
    <cellStyle name="Обычный 3 4 4 2 3 10" xfId="26678"/>
    <cellStyle name="Обычный 3 4 4 2 3 11" xfId="26679"/>
    <cellStyle name="Обычный 3 4 4 2 3 12" xfId="26680"/>
    <cellStyle name="Обычный 3 4 4 2 3 13" xfId="26681"/>
    <cellStyle name="Обычный 3 4 4 2 3 14" xfId="26682"/>
    <cellStyle name="Обычный 3 4 4 2 3 15" xfId="58595"/>
    <cellStyle name="Обычный 3 4 4 2 3 2" xfId="26683"/>
    <cellStyle name="Обычный 3 4 4 2 3 2 2" xfId="26684"/>
    <cellStyle name="Обычный 3 4 4 2 3 2 2 2" xfId="58596"/>
    <cellStyle name="Обычный 3 4 4 2 3 2 3" xfId="26685"/>
    <cellStyle name="Обычный 3 4 4 2 3 2 3 2" xfId="58597"/>
    <cellStyle name="Обычный 3 4 4 2 3 2 4" xfId="26686"/>
    <cellStyle name="Обычный 3 4 4 2 3 2 4 2" xfId="58598"/>
    <cellStyle name="Обычный 3 4 4 2 3 2 5" xfId="26687"/>
    <cellStyle name="Обычный 3 4 4 2 3 2 5 2" xfId="58599"/>
    <cellStyle name="Обычный 3 4 4 2 3 2 6" xfId="26688"/>
    <cellStyle name="Обычный 3 4 4 2 3 2 6 2" xfId="58600"/>
    <cellStyle name="Обычный 3 4 4 2 3 2 7" xfId="26689"/>
    <cellStyle name="Обычный 3 4 4 2 3 2 8" xfId="58601"/>
    <cellStyle name="Обычный 3 4 4 2 3 3" xfId="26690"/>
    <cellStyle name="Обычный 3 4 4 2 3 3 2" xfId="26691"/>
    <cellStyle name="Обычный 3 4 4 2 3 3 2 2" xfId="58602"/>
    <cellStyle name="Обычный 3 4 4 2 3 3 3" xfId="58603"/>
    <cellStyle name="Обычный 3 4 4 2 3 4" xfId="26692"/>
    <cellStyle name="Обычный 3 4 4 2 3 4 2" xfId="58604"/>
    <cellStyle name="Обычный 3 4 4 2 3 5" xfId="26693"/>
    <cellStyle name="Обычный 3 4 4 2 3 5 2" xfId="58605"/>
    <cellStyle name="Обычный 3 4 4 2 3 6" xfId="26694"/>
    <cellStyle name="Обычный 3 4 4 2 3 6 2" xfId="58606"/>
    <cellStyle name="Обычный 3 4 4 2 3 7" xfId="26695"/>
    <cellStyle name="Обычный 3 4 4 2 3 7 2" xfId="58607"/>
    <cellStyle name="Обычный 3 4 4 2 3 8" xfId="26696"/>
    <cellStyle name="Обычный 3 4 4 2 3 9" xfId="26697"/>
    <cellStyle name="Обычный 3 4 4 2 4" xfId="26698"/>
    <cellStyle name="Обычный 3 4 4 2 4 2" xfId="26699"/>
    <cellStyle name="Обычный 3 4 4 2 4 2 2" xfId="58608"/>
    <cellStyle name="Обычный 3 4 4 2 4 3" xfId="26700"/>
    <cellStyle name="Обычный 3 4 4 2 4 3 2" xfId="58609"/>
    <cellStyle name="Обычный 3 4 4 2 4 4" xfId="26701"/>
    <cellStyle name="Обычный 3 4 4 2 4 4 2" xfId="58610"/>
    <cellStyle name="Обычный 3 4 4 2 4 5" xfId="26702"/>
    <cellStyle name="Обычный 3 4 4 2 4 5 2" xfId="58611"/>
    <cellStyle name="Обычный 3 4 4 2 4 6" xfId="26703"/>
    <cellStyle name="Обычный 3 4 4 2 4 6 2" xfId="58612"/>
    <cellStyle name="Обычный 3 4 4 2 4 7" xfId="26704"/>
    <cellStyle name="Обычный 3 4 4 2 4 8" xfId="58613"/>
    <cellStyle name="Обычный 3 4 4 2 5" xfId="26705"/>
    <cellStyle name="Обычный 3 4 4 2 5 2" xfId="26706"/>
    <cellStyle name="Обычный 3 4 4 2 5 2 2" xfId="58614"/>
    <cellStyle name="Обычный 3 4 4 2 5 3" xfId="58615"/>
    <cellStyle name="Обычный 3 4 4 2 6" xfId="26707"/>
    <cellStyle name="Обычный 3 4 4 2 6 2" xfId="58616"/>
    <cellStyle name="Обычный 3 4 4 2 7" xfId="26708"/>
    <cellStyle name="Обычный 3 4 4 2 7 2" xfId="58617"/>
    <cellStyle name="Обычный 3 4 4 2 8" xfId="26709"/>
    <cellStyle name="Обычный 3 4 4 2 8 2" xfId="58618"/>
    <cellStyle name="Обычный 3 4 4 2 9" xfId="26710"/>
    <cellStyle name="Обычный 3 4 4 2 9 2" xfId="58619"/>
    <cellStyle name="Обычный 3 4 4 20" xfId="26711"/>
    <cellStyle name="Обычный 3 4 4 21" xfId="58620"/>
    <cellStyle name="Обычный 3 4 4 3" xfId="26712"/>
    <cellStyle name="Обычный 3 4 4 3 10" xfId="26713"/>
    <cellStyle name="Обычный 3 4 4 3 11" xfId="26714"/>
    <cellStyle name="Обычный 3 4 4 3 12" xfId="26715"/>
    <cellStyle name="Обычный 3 4 4 3 13" xfId="26716"/>
    <cellStyle name="Обычный 3 4 4 3 14" xfId="26717"/>
    <cellStyle name="Обычный 3 4 4 3 15" xfId="26718"/>
    <cellStyle name="Обычный 3 4 4 3 16" xfId="26719"/>
    <cellStyle name="Обычный 3 4 4 3 17" xfId="26720"/>
    <cellStyle name="Обычный 3 4 4 3 18" xfId="58621"/>
    <cellStyle name="Обычный 3 4 4 3 2" xfId="26721"/>
    <cellStyle name="Обычный 3 4 4 3 2 10" xfId="26722"/>
    <cellStyle name="Обычный 3 4 4 3 2 11" xfId="26723"/>
    <cellStyle name="Обычный 3 4 4 3 2 12" xfId="26724"/>
    <cellStyle name="Обычный 3 4 4 3 2 13" xfId="26725"/>
    <cellStyle name="Обычный 3 4 4 3 2 14" xfId="26726"/>
    <cellStyle name="Обычный 3 4 4 3 2 15" xfId="26727"/>
    <cellStyle name="Обычный 3 4 4 3 2 16" xfId="58622"/>
    <cellStyle name="Обычный 3 4 4 3 2 2" xfId="26728"/>
    <cellStyle name="Обычный 3 4 4 3 2 2 2" xfId="26729"/>
    <cellStyle name="Обычный 3 4 4 3 2 2 2 2" xfId="58623"/>
    <cellStyle name="Обычный 3 4 4 3 2 2 3" xfId="26730"/>
    <cellStyle name="Обычный 3 4 4 3 2 2 3 2" xfId="58624"/>
    <cellStyle name="Обычный 3 4 4 3 2 2 4" xfId="26731"/>
    <cellStyle name="Обычный 3 4 4 3 2 2 4 2" xfId="58625"/>
    <cellStyle name="Обычный 3 4 4 3 2 2 5" xfId="26732"/>
    <cellStyle name="Обычный 3 4 4 3 2 2 5 2" xfId="58626"/>
    <cellStyle name="Обычный 3 4 4 3 2 2 6" xfId="26733"/>
    <cellStyle name="Обычный 3 4 4 3 2 2 6 2" xfId="58627"/>
    <cellStyle name="Обычный 3 4 4 3 2 2 7" xfId="26734"/>
    <cellStyle name="Обычный 3 4 4 3 2 2 8" xfId="58628"/>
    <cellStyle name="Обычный 3 4 4 3 2 3" xfId="26735"/>
    <cellStyle name="Обычный 3 4 4 3 2 3 2" xfId="26736"/>
    <cellStyle name="Обычный 3 4 4 3 2 3 2 2" xfId="58629"/>
    <cellStyle name="Обычный 3 4 4 3 2 3 3" xfId="58630"/>
    <cellStyle name="Обычный 3 4 4 3 2 4" xfId="26737"/>
    <cellStyle name="Обычный 3 4 4 3 2 4 2" xfId="58631"/>
    <cellStyle name="Обычный 3 4 4 3 2 5" xfId="26738"/>
    <cellStyle name="Обычный 3 4 4 3 2 5 2" xfId="58632"/>
    <cellStyle name="Обычный 3 4 4 3 2 6" xfId="26739"/>
    <cellStyle name="Обычный 3 4 4 3 2 6 2" xfId="58633"/>
    <cellStyle name="Обычный 3 4 4 3 2 7" xfId="26740"/>
    <cellStyle name="Обычный 3 4 4 3 2 7 2" xfId="58634"/>
    <cellStyle name="Обычный 3 4 4 3 2 8" xfId="26741"/>
    <cellStyle name="Обычный 3 4 4 3 2 9" xfId="26742"/>
    <cellStyle name="Обычный 3 4 4 3 3" xfId="26743"/>
    <cellStyle name="Обычный 3 4 4 3 3 10" xfId="26744"/>
    <cellStyle name="Обычный 3 4 4 3 3 11" xfId="26745"/>
    <cellStyle name="Обычный 3 4 4 3 3 12" xfId="26746"/>
    <cellStyle name="Обычный 3 4 4 3 3 13" xfId="26747"/>
    <cellStyle name="Обычный 3 4 4 3 3 14" xfId="26748"/>
    <cellStyle name="Обычный 3 4 4 3 3 15" xfId="58635"/>
    <cellStyle name="Обычный 3 4 4 3 3 2" xfId="26749"/>
    <cellStyle name="Обычный 3 4 4 3 3 2 2" xfId="26750"/>
    <cellStyle name="Обычный 3 4 4 3 3 2 2 2" xfId="58636"/>
    <cellStyle name="Обычный 3 4 4 3 3 2 3" xfId="26751"/>
    <cellStyle name="Обычный 3 4 4 3 3 2 3 2" xfId="58637"/>
    <cellStyle name="Обычный 3 4 4 3 3 2 4" xfId="26752"/>
    <cellStyle name="Обычный 3 4 4 3 3 2 4 2" xfId="58638"/>
    <cellStyle name="Обычный 3 4 4 3 3 2 5" xfId="26753"/>
    <cellStyle name="Обычный 3 4 4 3 3 2 5 2" xfId="58639"/>
    <cellStyle name="Обычный 3 4 4 3 3 2 6" xfId="26754"/>
    <cellStyle name="Обычный 3 4 4 3 3 2 6 2" xfId="58640"/>
    <cellStyle name="Обычный 3 4 4 3 3 2 7" xfId="26755"/>
    <cellStyle name="Обычный 3 4 4 3 3 2 8" xfId="58641"/>
    <cellStyle name="Обычный 3 4 4 3 3 3" xfId="26756"/>
    <cellStyle name="Обычный 3 4 4 3 3 3 2" xfId="26757"/>
    <cellStyle name="Обычный 3 4 4 3 3 3 2 2" xfId="58642"/>
    <cellStyle name="Обычный 3 4 4 3 3 3 3" xfId="58643"/>
    <cellStyle name="Обычный 3 4 4 3 3 4" xfId="26758"/>
    <cellStyle name="Обычный 3 4 4 3 3 4 2" xfId="58644"/>
    <cellStyle name="Обычный 3 4 4 3 3 5" xfId="26759"/>
    <cellStyle name="Обычный 3 4 4 3 3 5 2" xfId="58645"/>
    <cellStyle name="Обычный 3 4 4 3 3 6" xfId="26760"/>
    <cellStyle name="Обычный 3 4 4 3 3 6 2" xfId="58646"/>
    <cellStyle name="Обычный 3 4 4 3 3 7" xfId="26761"/>
    <cellStyle name="Обычный 3 4 4 3 3 7 2" xfId="58647"/>
    <cellStyle name="Обычный 3 4 4 3 3 8" xfId="26762"/>
    <cellStyle name="Обычный 3 4 4 3 3 9" xfId="26763"/>
    <cellStyle name="Обычный 3 4 4 3 4" xfId="26764"/>
    <cellStyle name="Обычный 3 4 4 3 4 2" xfId="26765"/>
    <cellStyle name="Обычный 3 4 4 3 4 2 2" xfId="58648"/>
    <cellStyle name="Обычный 3 4 4 3 4 3" xfId="26766"/>
    <cellStyle name="Обычный 3 4 4 3 4 3 2" xfId="58649"/>
    <cellStyle name="Обычный 3 4 4 3 4 4" xfId="26767"/>
    <cellStyle name="Обычный 3 4 4 3 4 4 2" xfId="58650"/>
    <cellStyle name="Обычный 3 4 4 3 4 5" xfId="26768"/>
    <cellStyle name="Обычный 3 4 4 3 4 5 2" xfId="58651"/>
    <cellStyle name="Обычный 3 4 4 3 4 6" xfId="26769"/>
    <cellStyle name="Обычный 3 4 4 3 4 6 2" xfId="58652"/>
    <cellStyle name="Обычный 3 4 4 3 4 7" xfId="26770"/>
    <cellStyle name="Обычный 3 4 4 3 4 8" xfId="58653"/>
    <cellStyle name="Обычный 3 4 4 3 5" xfId="26771"/>
    <cellStyle name="Обычный 3 4 4 3 5 2" xfId="26772"/>
    <cellStyle name="Обычный 3 4 4 3 5 2 2" xfId="58654"/>
    <cellStyle name="Обычный 3 4 4 3 5 3" xfId="58655"/>
    <cellStyle name="Обычный 3 4 4 3 6" xfId="26773"/>
    <cellStyle name="Обычный 3 4 4 3 6 2" xfId="58656"/>
    <cellStyle name="Обычный 3 4 4 3 7" xfId="26774"/>
    <cellStyle name="Обычный 3 4 4 3 7 2" xfId="58657"/>
    <cellStyle name="Обычный 3 4 4 3 8" xfId="26775"/>
    <cellStyle name="Обычный 3 4 4 3 8 2" xfId="58658"/>
    <cellStyle name="Обычный 3 4 4 3 9" xfId="26776"/>
    <cellStyle name="Обычный 3 4 4 3 9 2" xfId="58659"/>
    <cellStyle name="Обычный 3 4 4 4" xfId="26777"/>
    <cellStyle name="Обычный 3 4 4 4 2" xfId="26778"/>
    <cellStyle name="Обычный 3 4 4 4 3" xfId="26779"/>
    <cellStyle name="Обычный 3 4 4 5" xfId="26780"/>
    <cellStyle name="Обычный 3 4 4 5 10" xfId="26781"/>
    <cellStyle name="Обычный 3 4 4 5 11" xfId="26782"/>
    <cellStyle name="Обычный 3 4 4 5 12" xfId="26783"/>
    <cellStyle name="Обычный 3 4 4 5 13" xfId="26784"/>
    <cellStyle name="Обычный 3 4 4 5 14" xfId="26785"/>
    <cellStyle name="Обычный 3 4 4 5 15" xfId="58660"/>
    <cellStyle name="Обычный 3 4 4 5 2" xfId="26786"/>
    <cellStyle name="Обычный 3 4 4 5 2 2" xfId="26787"/>
    <cellStyle name="Обычный 3 4 4 5 2 2 2" xfId="58661"/>
    <cellStyle name="Обычный 3 4 4 5 2 3" xfId="26788"/>
    <cellStyle name="Обычный 3 4 4 5 2 3 2" xfId="58662"/>
    <cellStyle name="Обычный 3 4 4 5 2 4" xfId="26789"/>
    <cellStyle name="Обычный 3 4 4 5 2 4 2" xfId="58663"/>
    <cellStyle name="Обычный 3 4 4 5 2 5" xfId="26790"/>
    <cellStyle name="Обычный 3 4 4 5 2 5 2" xfId="58664"/>
    <cellStyle name="Обычный 3 4 4 5 2 6" xfId="26791"/>
    <cellStyle name="Обычный 3 4 4 5 2 6 2" xfId="58665"/>
    <cellStyle name="Обычный 3 4 4 5 2 7" xfId="26792"/>
    <cellStyle name="Обычный 3 4 4 5 2 8" xfId="58666"/>
    <cellStyle name="Обычный 3 4 4 5 3" xfId="26793"/>
    <cellStyle name="Обычный 3 4 4 5 3 2" xfId="26794"/>
    <cellStyle name="Обычный 3 4 4 5 3 2 2" xfId="58667"/>
    <cellStyle name="Обычный 3 4 4 5 3 3" xfId="58668"/>
    <cellStyle name="Обычный 3 4 4 5 4" xfId="26795"/>
    <cellStyle name="Обычный 3 4 4 5 4 2" xfId="58669"/>
    <cellStyle name="Обычный 3 4 4 5 5" xfId="26796"/>
    <cellStyle name="Обычный 3 4 4 5 5 2" xfId="58670"/>
    <cellStyle name="Обычный 3 4 4 5 6" xfId="26797"/>
    <cellStyle name="Обычный 3 4 4 5 6 2" xfId="58671"/>
    <cellStyle name="Обычный 3 4 4 5 7" xfId="26798"/>
    <cellStyle name="Обычный 3 4 4 5 7 2" xfId="58672"/>
    <cellStyle name="Обычный 3 4 4 5 8" xfId="26799"/>
    <cellStyle name="Обычный 3 4 4 5 9" xfId="26800"/>
    <cellStyle name="Обычный 3 4 4 6" xfId="26801"/>
    <cellStyle name="Обычный 3 4 4 6 10" xfId="26802"/>
    <cellStyle name="Обычный 3 4 4 6 11" xfId="26803"/>
    <cellStyle name="Обычный 3 4 4 6 12" xfId="26804"/>
    <cellStyle name="Обычный 3 4 4 6 13" xfId="26805"/>
    <cellStyle name="Обычный 3 4 4 6 14" xfId="26806"/>
    <cellStyle name="Обычный 3 4 4 6 15" xfId="58673"/>
    <cellStyle name="Обычный 3 4 4 6 2" xfId="26807"/>
    <cellStyle name="Обычный 3 4 4 6 2 2" xfId="26808"/>
    <cellStyle name="Обычный 3 4 4 6 2 2 2" xfId="58674"/>
    <cellStyle name="Обычный 3 4 4 6 2 3" xfId="26809"/>
    <cellStyle name="Обычный 3 4 4 6 2 3 2" xfId="58675"/>
    <cellStyle name="Обычный 3 4 4 6 2 4" xfId="26810"/>
    <cellStyle name="Обычный 3 4 4 6 2 4 2" xfId="58676"/>
    <cellStyle name="Обычный 3 4 4 6 2 5" xfId="26811"/>
    <cellStyle name="Обычный 3 4 4 6 2 5 2" xfId="58677"/>
    <cellStyle name="Обычный 3 4 4 6 2 6" xfId="26812"/>
    <cellStyle name="Обычный 3 4 4 6 2 6 2" xfId="58678"/>
    <cellStyle name="Обычный 3 4 4 6 2 7" xfId="26813"/>
    <cellStyle name="Обычный 3 4 4 6 2 8" xfId="58679"/>
    <cellStyle name="Обычный 3 4 4 6 3" xfId="26814"/>
    <cellStyle name="Обычный 3 4 4 6 3 2" xfId="26815"/>
    <cellStyle name="Обычный 3 4 4 6 3 2 2" xfId="58680"/>
    <cellStyle name="Обычный 3 4 4 6 3 3" xfId="58681"/>
    <cellStyle name="Обычный 3 4 4 6 4" xfId="26816"/>
    <cellStyle name="Обычный 3 4 4 6 4 2" xfId="58682"/>
    <cellStyle name="Обычный 3 4 4 6 5" xfId="26817"/>
    <cellStyle name="Обычный 3 4 4 6 5 2" xfId="58683"/>
    <cellStyle name="Обычный 3 4 4 6 6" xfId="26818"/>
    <cellStyle name="Обычный 3 4 4 6 6 2" xfId="58684"/>
    <cellStyle name="Обычный 3 4 4 6 7" xfId="26819"/>
    <cellStyle name="Обычный 3 4 4 6 7 2" xfId="58685"/>
    <cellStyle name="Обычный 3 4 4 6 8" xfId="26820"/>
    <cellStyle name="Обычный 3 4 4 6 9" xfId="26821"/>
    <cellStyle name="Обычный 3 4 4 7" xfId="26822"/>
    <cellStyle name="Обычный 3 4 4 7 2" xfId="26823"/>
    <cellStyle name="Обычный 3 4 4 7 3" xfId="26824"/>
    <cellStyle name="Обычный 3 4 4 8" xfId="26825"/>
    <cellStyle name="Обычный 3 4 4 8 2" xfId="26826"/>
    <cellStyle name="Обычный 3 4 4 8 2 2" xfId="58686"/>
    <cellStyle name="Обычный 3 4 4 8 3" xfId="26827"/>
    <cellStyle name="Обычный 3 4 4 8 3 2" xfId="58687"/>
    <cellStyle name="Обычный 3 4 4 8 4" xfId="26828"/>
    <cellStyle name="Обычный 3 4 4 8 4 2" xfId="58688"/>
    <cellStyle name="Обычный 3 4 4 8 5" xfId="26829"/>
    <cellStyle name="Обычный 3 4 4 8 5 2" xfId="58689"/>
    <cellStyle name="Обычный 3 4 4 8 6" xfId="26830"/>
    <cellStyle name="Обычный 3 4 4 8 6 2" xfId="58690"/>
    <cellStyle name="Обычный 3 4 4 8 7" xfId="26831"/>
    <cellStyle name="Обычный 3 4 4 8 8" xfId="58691"/>
    <cellStyle name="Обычный 3 4 4 9" xfId="26832"/>
    <cellStyle name="Обычный 3 4 4 9 2" xfId="26833"/>
    <cellStyle name="Обычный 3 4 4 9 2 2" xfId="58692"/>
    <cellStyle name="Обычный 3 4 4 9 3" xfId="58693"/>
    <cellStyle name="Обычный 3 4 5" xfId="26834"/>
    <cellStyle name="Обычный 3 4 5 10" xfId="26835"/>
    <cellStyle name="Обычный 3 4 5 10 2" xfId="58694"/>
    <cellStyle name="Обычный 3 4 5 11" xfId="26836"/>
    <cellStyle name="Обычный 3 4 5 11 2" xfId="58695"/>
    <cellStyle name="Обычный 3 4 5 12" xfId="26837"/>
    <cellStyle name="Обычный 3 4 5 13" xfId="26838"/>
    <cellStyle name="Обычный 3 4 5 14" xfId="26839"/>
    <cellStyle name="Обычный 3 4 5 15" xfId="26840"/>
    <cellStyle name="Обычный 3 4 5 16" xfId="26841"/>
    <cellStyle name="Обычный 3 4 5 17" xfId="26842"/>
    <cellStyle name="Обычный 3 4 5 18" xfId="26843"/>
    <cellStyle name="Обычный 3 4 5 19" xfId="26844"/>
    <cellStyle name="Обычный 3 4 5 2" xfId="26845"/>
    <cellStyle name="Обычный 3 4 5 2 10" xfId="26846"/>
    <cellStyle name="Обычный 3 4 5 2 11" xfId="26847"/>
    <cellStyle name="Обычный 3 4 5 2 12" xfId="26848"/>
    <cellStyle name="Обычный 3 4 5 2 13" xfId="26849"/>
    <cellStyle name="Обычный 3 4 5 2 14" xfId="26850"/>
    <cellStyle name="Обычный 3 4 5 2 15" xfId="26851"/>
    <cellStyle name="Обычный 3 4 5 2 16" xfId="26852"/>
    <cellStyle name="Обычный 3 4 5 2 17" xfId="26853"/>
    <cellStyle name="Обычный 3 4 5 2 18" xfId="58696"/>
    <cellStyle name="Обычный 3 4 5 2 2" xfId="26854"/>
    <cellStyle name="Обычный 3 4 5 2 2 10" xfId="26855"/>
    <cellStyle name="Обычный 3 4 5 2 2 11" xfId="26856"/>
    <cellStyle name="Обычный 3 4 5 2 2 12" xfId="26857"/>
    <cellStyle name="Обычный 3 4 5 2 2 13" xfId="26858"/>
    <cellStyle name="Обычный 3 4 5 2 2 14" xfId="26859"/>
    <cellStyle name="Обычный 3 4 5 2 2 15" xfId="58697"/>
    <cellStyle name="Обычный 3 4 5 2 2 2" xfId="26860"/>
    <cellStyle name="Обычный 3 4 5 2 2 2 2" xfId="26861"/>
    <cellStyle name="Обычный 3 4 5 2 2 2 2 2" xfId="58698"/>
    <cellStyle name="Обычный 3 4 5 2 2 2 3" xfId="26862"/>
    <cellStyle name="Обычный 3 4 5 2 2 2 3 2" xfId="58699"/>
    <cellStyle name="Обычный 3 4 5 2 2 2 4" xfId="26863"/>
    <cellStyle name="Обычный 3 4 5 2 2 2 4 2" xfId="58700"/>
    <cellStyle name="Обычный 3 4 5 2 2 2 5" xfId="26864"/>
    <cellStyle name="Обычный 3 4 5 2 2 2 5 2" xfId="58701"/>
    <cellStyle name="Обычный 3 4 5 2 2 2 6" xfId="26865"/>
    <cellStyle name="Обычный 3 4 5 2 2 2 6 2" xfId="58702"/>
    <cellStyle name="Обычный 3 4 5 2 2 2 7" xfId="26866"/>
    <cellStyle name="Обычный 3 4 5 2 2 2 8" xfId="58703"/>
    <cellStyle name="Обычный 3 4 5 2 2 3" xfId="26867"/>
    <cellStyle name="Обычный 3 4 5 2 2 3 2" xfId="26868"/>
    <cellStyle name="Обычный 3 4 5 2 2 3 2 2" xfId="58704"/>
    <cellStyle name="Обычный 3 4 5 2 2 3 3" xfId="58705"/>
    <cellStyle name="Обычный 3 4 5 2 2 4" xfId="26869"/>
    <cellStyle name="Обычный 3 4 5 2 2 4 2" xfId="58706"/>
    <cellStyle name="Обычный 3 4 5 2 2 5" xfId="26870"/>
    <cellStyle name="Обычный 3 4 5 2 2 5 2" xfId="58707"/>
    <cellStyle name="Обычный 3 4 5 2 2 6" xfId="26871"/>
    <cellStyle name="Обычный 3 4 5 2 2 6 2" xfId="58708"/>
    <cellStyle name="Обычный 3 4 5 2 2 7" xfId="26872"/>
    <cellStyle name="Обычный 3 4 5 2 2 7 2" xfId="58709"/>
    <cellStyle name="Обычный 3 4 5 2 2 8" xfId="26873"/>
    <cellStyle name="Обычный 3 4 5 2 2 9" xfId="26874"/>
    <cellStyle name="Обычный 3 4 5 2 3" xfId="26875"/>
    <cellStyle name="Обычный 3 4 5 2 3 10" xfId="26876"/>
    <cellStyle name="Обычный 3 4 5 2 3 11" xfId="26877"/>
    <cellStyle name="Обычный 3 4 5 2 3 12" xfId="26878"/>
    <cellStyle name="Обычный 3 4 5 2 3 13" xfId="26879"/>
    <cellStyle name="Обычный 3 4 5 2 3 14" xfId="26880"/>
    <cellStyle name="Обычный 3 4 5 2 3 15" xfId="58710"/>
    <cellStyle name="Обычный 3 4 5 2 3 2" xfId="26881"/>
    <cellStyle name="Обычный 3 4 5 2 3 2 2" xfId="26882"/>
    <cellStyle name="Обычный 3 4 5 2 3 2 2 2" xfId="58711"/>
    <cellStyle name="Обычный 3 4 5 2 3 2 3" xfId="26883"/>
    <cellStyle name="Обычный 3 4 5 2 3 2 3 2" xfId="58712"/>
    <cellStyle name="Обычный 3 4 5 2 3 2 4" xfId="26884"/>
    <cellStyle name="Обычный 3 4 5 2 3 2 4 2" xfId="58713"/>
    <cellStyle name="Обычный 3 4 5 2 3 2 5" xfId="26885"/>
    <cellStyle name="Обычный 3 4 5 2 3 2 5 2" xfId="58714"/>
    <cellStyle name="Обычный 3 4 5 2 3 2 6" xfId="26886"/>
    <cellStyle name="Обычный 3 4 5 2 3 2 6 2" xfId="58715"/>
    <cellStyle name="Обычный 3 4 5 2 3 2 7" xfId="26887"/>
    <cellStyle name="Обычный 3 4 5 2 3 2 8" xfId="58716"/>
    <cellStyle name="Обычный 3 4 5 2 3 3" xfId="26888"/>
    <cellStyle name="Обычный 3 4 5 2 3 3 2" xfId="26889"/>
    <cellStyle name="Обычный 3 4 5 2 3 3 2 2" xfId="58717"/>
    <cellStyle name="Обычный 3 4 5 2 3 3 3" xfId="58718"/>
    <cellStyle name="Обычный 3 4 5 2 3 4" xfId="26890"/>
    <cellStyle name="Обычный 3 4 5 2 3 4 2" xfId="58719"/>
    <cellStyle name="Обычный 3 4 5 2 3 5" xfId="26891"/>
    <cellStyle name="Обычный 3 4 5 2 3 5 2" xfId="58720"/>
    <cellStyle name="Обычный 3 4 5 2 3 6" xfId="26892"/>
    <cellStyle name="Обычный 3 4 5 2 3 6 2" xfId="58721"/>
    <cellStyle name="Обычный 3 4 5 2 3 7" xfId="26893"/>
    <cellStyle name="Обычный 3 4 5 2 3 7 2" xfId="58722"/>
    <cellStyle name="Обычный 3 4 5 2 3 8" xfId="26894"/>
    <cellStyle name="Обычный 3 4 5 2 3 9" xfId="26895"/>
    <cellStyle name="Обычный 3 4 5 2 4" xfId="26896"/>
    <cellStyle name="Обычный 3 4 5 2 4 2" xfId="26897"/>
    <cellStyle name="Обычный 3 4 5 2 4 2 2" xfId="58723"/>
    <cellStyle name="Обычный 3 4 5 2 4 3" xfId="26898"/>
    <cellStyle name="Обычный 3 4 5 2 4 3 2" xfId="58724"/>
    <cellStyle name="Обычный 3 4 5 2 4 4" xfId="26899"/>
    <cellStyle name="Обычный 3 4 5 2 4 4 2" xfId="58725"/>
    <cellStyle name="Обычный 3 4 5 2 4 5" xfId="26900"/>
    <cellStyle name="Обычный 3 4 5 2 4 5 2" xfId="58726"/>
    <cellStyle name="Обычный 3 4 5 2 4 6" xfId="26901"/>
    <cellStyle name="Обычный 3 4 5 2 4 6 2" xfId="58727"/>
    <cellStyle name="Обычный 3 4 5 2 4 7" xfId="26902"/>
    <cellStyle name="Обычный 3 4 5 2 4 8" xfId="58728"/>
    <cellStyle name="Обычный 3 4 5 2 5" xfId="26903"/>
    <cellStyle name="Обычный 3 4 5 2 5 2" xfId="26904"/>
    <cellStyle name="Обычный 3 4 5 2 5 2 2" xfId="58729"/>
    <cellStyle name="Обычный 3 4 5 2 5 3" xfId="58730"/>
    <cellStyle name="Обычный 3 4 5 2 6" xfId="26905"/>
    <cellStyle name="Обычный 3 4 5 2 6 2" xfId="58731"/>
    <cellStyle name="Обычный 3 4 5 2 7" xfId="26906"/>
    <cellStyle name="Обычный 3 4 5 2 7 2" xfId="58732"/>
    <cellStyle name="Обычный 3 4 5 2 8" xfId="26907"/>
    <cellStyle name="Обычный 3 4 5 2 8 2" xfId="58733"/>
    <cellStyle name="Обычный 3 4 5 2 9" xfId="26908"/>
    <cellStyle name="Обычный 3 4 5 2 9 2" xfId="58734"/>
    <cellStyle name="Обычный 3 4 5 20" xfId="58735"/>
    <cellStyle name="Обычный 3 4 5 3" xfId="26909"/>
    <cellStyle name="Обычный 3 4 5 3 10" xfId="26910"/>
    <cellStyle name="Обычный 3 4 5 3 11" xfId="26911"/>
    <cellStyle name="Обычный 3 4 5 3 12" xfId="26912"/>
    <cellStyle name="Обычный 3 4 5 3 13" xfId="26913"/>
    <cellStyle name="Обычный 3 4 5 3 14" xfId="26914"/>
    <cellStyle name="Обычный 3 4 5 3 15" xfId="26915"/>
    <cellStyle name="Обычный 3 4 5 3 16" xfId="26916"/>
    <cellStyle name="Обычный 3 4 5 3 17" xfId="58736"/>
    <cellStyle name="Обычный 3 4 5 3 2" xfId="26917"/>
    <cellStyle name="Обычный 3 4 5 3 3" xfId="26918"/>
    <cellStyle name="Обычный 3 4 5 3 3 10" xfId="58737"/>
    <cellStyle name="Обычный 3 4 5 3 3 2" xfId="26919"/>
    <cellStyle name="Обычный 3 4 5 3 3 2 2" xfId="58738"/>
    <cellStyle name="Обычный 3 4 5 3 3 3" xfId="26920"/>
    <cellStyle name="Обычный 3 4 5 3 3 3 2" xfId="58739"/>
    <cellStyle name="Обычный 3 4 5 3 3 4" xfId="26921"/>
    <cellStyle name="Обычный 3 4 5 3 3 4 2" xfId="58740"/>
    <cellStyle name="Обычный 3 4 5 3 3 5" xfId="26922"/>
    <cellStyle name="Обычный 3 4 5 3 3 5 2" xfId="58741"/>
    <cellStyle name="Обычный 3 4 5 3 3 6" xfId="26923"/>
    <cellStyle name="Обычный 3 4 5 3 3 6 2" xfId="58742"/>
    <cellStyle name="Обычный 3 4 5 3 3 7" xfId="26924"/>
    <cellStyle name="Обычный 3 4 5 3 3 8" xfId="26925"/>
    <cellStyle name="Обычный 3 4 5 3 3 9" xfId="26926"/>
    <cellStyle name="Обычный 3 4 5 3 4" xfId="26927"/>
    <cellStyle name="Обычный 3 4 5 3 4 2" xfId="26928"/>
    <cellStyle name="Обычный 3 4 5 3 4 2 2" xfId="58743"/>
    <cellStyle name="Обычный 3 4 5 3 4 3" xfId="26929"/>
    <cellStyle name="Обычный 3 4 5 3 4 3 2" xfId="58744"/>
    <cellStyle name="Обычный 3 4 5 3 4 4" xfId="26930"/>
    <cellStyle name="Обычный 3 4 5 3 4 4 2" xfId="58745"/>
    <cellStyle name="Обычный 3 4 5 3 4 5" xfId="26931"/>
    <cellStyle name="Обычный 3 4 5 3 4 5 2" xfId="58746"/>
    <cellStyle name="Обычный 3 4 5 3 4 6" xfId="58747"/>
    <cellStyle name="Обычный 3 4 5 3 5" xfId="26932"/>
    <cellStyle name="Обычный 3 4 5 3 5 2" xfId="26933"/>
    <cellStyle name="Обычный 3 4 5 3 5 2 2" xfId="58748"/>
    <cellStyle name="Обычный 3 4 5 3 5 3" xfId="58749"/>
    <cellStyle name="Обычный 3 4 5 3 6" xfId="26934"/>
    <cellStyle name="Обычный 3 4 5 3 6 2" xfId="58750"/>
    <cellStyle name="Обычный 3 4 5 3 7" xfId="26935"/>
    <cellStyle name="Обычный 3 4 5 3 7 2" xfId="58751"/>
    <cellStyle name="Обычный 3 4 5 3 8" xfId="26936"/>
    <cellStyle name="Обычный 3 4 5 3 8 2" xfId="58752"/>
    <cellStyle name="Обычный 3 4 5 3 9" xfId="26937"/>
    <cellStyle name="Обычный 3 4 5 3 9 2" xfId="58753"/>
    <cellStyle name="Обычный 3 4 5 4" xfId="26938"/>
    <cellStyle name="Обычный 3 4 5 4 10" xfId="26939"/>
    <cellStyle name="Обычный 3 4 5 4 11" xfId="26940"/>
    <cellStyle name="Обычный 3 4 5 4 12" xfId="26941"/>
    <cellStyle name="Обычный 3 4 5 4 13" xfId="26942"/>
    <cellStyle name="Обычный 3 4 5 4 14" xfId="26943"/>
    <cellStyle name="Обычный 3 4 5 4 15" xfId="26944"/>
    <cellStyle name="Обычный 3 4 5 4 16" xfId="58754"/>
    <cellStyle name="Обычный 3 4 5 4 2" xfId="26945"/>
    <cellStyle name="Обычный 3 4 5 4 2 2" xfId="26946"/>
    <cellStyle name="Обычный 3 4 5 4 2 2 2" xfId="58755"/>
    <cellStyle name="Обычный 3 4 5 4 2 3" xfId="26947"/>
    <cellStyle name="Обычный 3 4 5 4 2 3 2" xfId="58756"/>
    <cellStyle name="Обычный 3 4 5 4 2 4" xfId="26948"/>
    <cellStyle name="Обычный 3 4 5 4 2 4 2" xfId="58757"/>
    <cellStyle name="Обычный 3 4 5 4 2 5" xfId="26949"/>
    <cellStyle name="Обычный 3 4 5 4 2 5 2" xfId="58758"/>
    <cellStyle name="Обычный 3 4 5 4 2 6" xfId="26950"/>
    <cellStyle name="Обычный 3 4 5 4 2 6 2" xfId="58759"/>
    <cellStyle name="Обычный 3 4 5 4 2 7" xfId="26951"/>
    <cellStyle name="Обычный 3 4 5 4 2 8" xfId="58760"/>
    <cellStyle name="Обычный 3 4 5 4 3" xfId="26952"/>
    <cellStyle name="Обычный 3 4 5 4 3 2" xfId="26953"/>
    <cellStyle name="Обычный 3 4 5 4 3 2 2" xfId="58761"/>
    <cellStyle name="Обычный 3 4 5 4 3 3" xfId="58762"/>
    <cellStyle name="Обычный 3 4 5 4 4" xfId="26954"/>
    <cellStyle name="Обычный 3 4 5 4 4 2" xfId="58763"/>
    <cellStyle name="Обычный 3 4 5 4 5" xfId="26955"/>
    <cellStyle name="Обычный 3 4 5 4 5 2" xfId="58764"/>
    <cellStyle name="Обычный 3 4 5 4 6" xfId="26956"/>
    <cellStyle name="Обычный 3 4 5 4 6 2" xfId="58765"/>
    <cellStyle name="Обычный 3 4 5 4 7" xfId="26957"/>
    <cellStyle name="Обычный 3 4 5 4 7 2" xfId="58766"/>
    <cellStyle name="Обычный 3 4 5 4 8" xfId="26958"/>
    <cellStyle name="Обычный 3 4 5 4 9" xfId="26959"/>
    <cellStyle name="Обычный 3 4 5 5" xfId="26960"/>
    <cellStyle name="Обычный 3 4 5 5 10" xfId="26961"/>
    <cellStyle name="Обычный 3 4 5 5 11" xfId="26962"/>
    <cellStyle name="Обычный 3 4 5 5 12" xfId="26963"/>
    <cellStyle name="Обычный 3 4 5 5 13" xfId="26964"/>
    <cellStyle name="Обычный 3 4 5 5 14" xfId="26965"/>
    <cellStyle name="Обычный 3 4 5 5 15" xfId="58767"/>
    <cellStyle name="Обычный 3 4 5 5 2" xfId="26966"/>
    <cellStyle name="Обычный 3 4 5 5 2 2" xfId="26967"/>
    <cellStyle name="Обычный 3 4 5 5 2 2 2" xfId="58768"/>
    <cellStyle name="Обычный 3 4 5 5 2 3" xfId="26968"/>
    <cellStyle name="Обычный 3 4 5 5 2 3 2" xfId="58769"/>
    <cellStyle name="Обычный 3 4 5 5 2 4" xfId="26969"/>
    <cellStyle name="Обычный 3 4 5 5 2 4 2" xfId="58770"/>
    <cellStyle name="Обычный 3 4 5 5 2 5" xfId="26970"/>
    <cellStyle name="Обычный 3 4 5 5 2 5 2" xfId="58771"/>
    <cellStyle name="Обычный 3 4 5 5 2 6" xfId="26971"/>
    <cellStyle name="Обычный 3 4 5 5 2 6 2" xfId="58772"/>
    <cellStyle name="Обычный 3 4 5 5 2 7" xfId="26972"/>
    <cellStyle name="Обычный 3 4 5 5 2 8" xfId="58773"/>
    <cellStyle name="Обычный 3 4 5 5 3" xfId="26973"/>
    <cellStyle name="Обычный 3 4 5 5 3 2" xfId="26974"/>
    <cellStyle name="Обычный 3 4 5 5 3 2 2" xfId="58774"/>
    <cellStyle name="Обычный 3 4 5 5 3 3" xfId="58775"/>
    <cellStyle name="Обычный 3 4 5 5 4" xfId="26975"/>
    <cellStyle name="Обычный 3 4 5 5 4 2" xfId="58776"/>
    <cellStyle name="Обычный 3 4 5 5 5" xfId="26976"/>
    <cellStyle name="Обычный 3 4 5 5 5 2" xfId="58777"/>
    <cellStyle name="Обычный 3 4 5 5 6" xfId="26977"/>
    <cellStyle name="Обычный 3 4 5 5 6 2" xfId="58778"/>
    <cellStyle name="Обычный 3 4 5 5 7" xfId="26978"/>
    <cellStyle name="Обычный 3 4 5 5 7 2" xfId="58779"/>
    <cellStyle name="Обычный 3 4 5 5 8" xfId="26979"/>
    <cellStyle name="Обычный 3 4 5 5 9" xfId="26980"/>
    <cellStyle name="Обычный 3 4 5 6" xfId="26981"/>
    <cellStyle name="Обычный 3 4 5 6 2" xfId="26982"/>
    <cellStyle name="Обычный 3 4 5 6 2 2" xfId="58780"/>
    <cellStyle name="Обычный 3 4 5 6 3" xfId="26983"/>
    <cellStyle name="Обычный 3 4 5 6 3 2" xfId="58781"/>
    <cellStyle name="Обычный 3 4 5 6 4" xfId="26984"/>
    <cellStyle name="Обычный 3 4 5 6 4 2" xfId="58782"/>
    <cellStyle name="Обычный 3 4 5 6 5" xfId="26985"/>
    <cellStyle name="Обычный 3 4 5 6 5 2" xfId="58783"/>
    <cellStyle name="Обычный 3 4 5 6 6" xfId="26986"/>
    <cellStyle name="Обычный 3 4 5 6 6 2" xfId="58784"/>
    <cellStyle name="Обычный 3 4 5 6 7" xfId="26987"/>
    <cellStyle name="Обычный 3 4 5 6 8" xfId="58785"/>
    <cellStyle name="Обычный 3 4 5 7" xfId="26988"/>
    <cellStyle name="Обычный 3 4 5 7 2" xfId="26989"/>
    <cellStyle name="Обычный 3 4 5 7 2 2" xfId="58786"/>
    <cellStyle name="Обычный 3 4 5 7 3" xfId="58787"/>
    <cellStyle name="Обычный 3 4 5 8" xfId="26990"/>
    <cellStyle name="Обычный 3 4 5 8 2" xfId="58788"/>
    <cellStyle name="Обычный 3 4 5 9" xfId="26991"/>
    <cellStyle name="Обычный 3 4 5 9 2" xfId="58789"/>
    <cellStyle name="Обычный 3 4 6" xfId="26992"/>
    <cellStyle name="Обычный 3 4 6 10" xfId="26993"/>
    <cellStyle name="Обычный 3 4 6 11" xfId="26994"/>
    <cellStyle name="Обычный 3 4 6 12" xfId="26995"/>
    <cellStyle name="Обычный 3 4 6 13" xfId="26996"/>
    <cellStyle name="Обычный 3 4 6 14" xfId="26997"/>
    <cellStyle name="Обычный 3 4 6 15" xfId="26998"/>
    <cellStyle name="Обычный 3 4 6 16" xfId="26999"/>
    <cellStyle name="Обычный 3 4 6 17" xfId="27000"/>
    <cellStyle name="Обычный 3 4 6 18" xfId="27001"/>
    <cellStyle name="Обычный 3 4 6 2" xfId="27002"/>
    <cellStyle name="Обычный 3 4 6 2 10" xfId="27003"/>
    <cellStyle name="Обычный 3 4 6 2 11" xfId="27004"/>
    <cellStyle name="Обычный 3 4 6 2 12" xfId="27005"/>
    <cellStyle name="Обычный 3 4 6 2 13" xfId="27006"/>
    <cellStyle name="Обычный 3 4 6 2 14" xfId="27007"/>
    <cellStyle name="Обычный 3 4 6 2 15" xfId="27008"/>
    <cellStyle name="Обычный 3 4 6 2 16" xfId="58790"/>
    <cellStyle name="Обычный 3 4 6 2 2" xfId="27009"/>
    <cellStyle name="Обычный 3 4 6 2 2 2" xfId="27010"/>
    <cellStyle name="Обычный 3 4 6 2 2 2 2" xfId="58791"/>
    <cellStyle name="Обычный 3 4 6 2 2 3" xfId="27011"/>
    <cellStyle name="Обычный 3 4 6 2 2 3 2" xfId="58792"/>
    <cellStyle name="Обычный 3 4 6 2 2 4" xfId="27012"/>
    <cellStyle name="Обычный 3 4 6 2 2 4 2" xfId="58793"/>
    <cellStyle name="Обычный 3 4 6 2 2 5" xfId="27013"/>
    <cellStyle name="Обычный 3 4 6 2 2 5 2" xfId="58794"/>
    <cellStyle name="Обычный 3 4 6 2 2 6" xfId="27014"/>
    <cellStyle name="Обычный 3 4 6 2 2 6 2" xfId="58795"/>
    <cellStyle name="Обычный 3 4 6 2 2 7" xfId="27015"/>
    <cellStyle name="Обычный 3 4 6 2 2 8" xfId="58796"/>
    <cellStyle name="Обычный 3 4 6 2 3" xfId="27016"/>
    <cellStyle name="Обычный 3 4 6 2 3 2" xfId="27017"/>
    <cellStyle name="Обычный 3 4 6 2 3 2 2" xfId="58797"/>
    <cellStyle name="Обычный 3 4 6 2 3 3" xfId="58798"/>
    <cellStyle name="Обычный 3 4 6 2 4" xfId="27018"/>
    <cellStyle name="Обычный 3 4 6 2 4 2" xfId="58799"/>
    <cellStyle name="Обычный 3 4 6 2 5" xfId="27019"/>
    <cellStyle name="Обычный 3 4 6 2 5 2" xfId="58800"/>
    <cellStyle name="Обычный 3 4 6 2 6" xfId="27020"/>
    <cellStyle name="Обычный 3 4 6 2 6 2" xfId="58801"/>
    <cellStyle name="Обычный 3 4 6 2 7" xfId="27021"/>
    <cellStyle name="Обычный 3 4 6 2 7 2" xfId="58802"/>
    <cellStyle name="Обычный 3 4 6 2 8" xfId="27022"/>
    <cellStyle name="Обычный 3 4 6 2 9" xfId="27023"/>
    <cellStyle name="Обычный 3 4 6 3" xfId="27024"/>
    <cellStyle name="Обычный 3 4 6 3 10" xfId="27025"/>
    <cellStyle name="Обычный 3 4 6 3 11" xfId="27026"/>
    <cellStyle name="Обычный 3 4 6 3 12" xfId="27027"/>
    <cellStyle name="Обычный 3 4 6 3 13" xfId="27028"/>
    <cellStyle name="Обычный 3 4 6 3 14" xfId="27029"/>
    <cellStyle name="Обычный 3 4 6 3 15" xfId="58803"/>
    <cellStyle name="Обычный 3 4 6 3 2" xfId="27030"/>
    <cellStyle name="Обычный 3 4 6 3 2 2" xfId="27031"/>
    <cellStyle name="Обычный 3 4 6 3 2 2 2" xfId="58804"/>
    <cellStyle name="Обычный 3 4 6 3 2 3" xfId="27032"/>
    <cellStyle name="Обычный 3 4 6 3 2 3 2" xfId="58805"/>
    <cellStyle name="Обычный 3 4 6 3 2 4" xfId="27033"/>
    <cellStyle name="Обычный 3 4 6 3 2 4 2" xfId="58806"/>
    <cellStyle name="Обычный 3 4 6 3 2 5" xfId="27034"/>
    <cellStyle name="Обычный 3 4 6 3 2 5 2" xfId="58807"/>
    <cellStyle name="Обычный 3 4 6 3 2 6" xfId="27035"/>
    <cellStyle name="Обычный 3 4 6 3 2 6 2" xfId="58808"/>
    <cellStyle name="Обычный 3 4 6 3 2 7" xfId="27036"/>
    <cellStyle name="Обычный 3 4 6 3 2 8" xfId="58809"/>
    <cellStyle name="Обычный 3 4 6 3 3" xfId="27037"/>
    <cellStyle name="Обычный 3 4 6 3 3 2" xfId="27038"/>
    <cellStyle name="Обычный 3 4 6 3 3 2 2" xfId="58810"/>
    <cellStyle name="Обычный 3 4 6 3 3 3" xfId="58811"/>
    <cellStyle name="Обычный 3 4 6 3 4" xfId="27039"/>
    <cellStyle name="Обычный 3 4 6 3 4 2" xfId="58812"/>
    <cellStyle name="Обычный 3 4 6 3 5" xfId="27040"/>
    <cellStyle name="Обычный 3 4 6 3 5 2" xfId="58813"/>
    <cellStyle name="Обычный 3 4 6 3 6" xfId="27041"/>
    <cellStyle name="Обычный 3 4 6 3 6 2" xfId="58814"/>
    <cellStyle name="Обычный 3 4 6 3 7" xfId="27042"/>
    <cellStyle name="Обычный 3 4 6 3 7 2" xfId="58815"/>
    <cellStyle name="Обычный 3 4 6 3 8" xfId="27043"/>
    <cellStyle name="Обычный 3 4 6 3 9" xfId="27044"/>
    <cellStyle name="Обычный 3 4 6 4" xfId="27045"/>
    <cellStyle name="Обычный 3 4 6 4 2" xfId="27046"/>
    <cellStyle name="Обычный 3 4 6 4 2 2" xfId="58816"/>
    <cellStyle name="Обычный 3 4 6 4 3" xfId="27047"/>
    <cellStyle name="Обычный 3 4 6 4 3 2" xfId="58817"/>
    <cellStyle name="Обычный 3 4 6 4 4" xfId="27048"/>
    <cellStyle name="Обычный 3 4 6 4 4 2" xfId="58818"/>
    <cellStyle name="Обычный 3 4 6 4 5" xfId="27049"/>
    <cellStyle name="Обычный 3 4 6 4 5 2" xfId="58819"/>
    <cellStyle name="Обычный 3 4 6 4 6" xfId="27050"/>
    <cellStyle name="Обычный 3 4 6 4 6 2" xfId="58820"/>
    <cellStyle name="Обычный 3 4 6 4 7" xfId="27051"/>
    <cellStyle name="Обычный 3 4 6 4 8" xfId="58821"/>
    <cellStyle name="Обычный 3 4 6 5" xfId="27052"/>
    <cellStyle name="Обычный 3 4 6 5 2" xfId="27053"/>
    <cellStyle name="Обычный 3 4 6 5 2 2" xfId="58822"/>
    <cellStyle name="Обычный 3 4 6 5 3" xfId="58823"/>
    <cellStyle name="Обычный 3 4 6 6" xfId="27054"/>
    <cellStyle name="Обычный 3 4 6 6 2" xfId="58824"/>
    <cellStyle name="Обычный 3 4 6 7" xfId="27055"/>
    <cellStyle name="Обычный 3 4 6 7 2" xfId="58825"/>
    <cellStyle name="Обычный 3 4 6 8" xfId="27056"/>
    <cellStyle name="Обычный 3 4 6 8 2" xfId="58826"/>
    <cellStyle name="Обычный 3 4 6 9" xfId="27057"/>
    <cellStyle name="Обычный 3 4 6 9 2" xfId="58827"/>
    <cellStyle name="Обычный 3 4 7" xfId="27058"/>
    <cellStyle name="Обычный 3 4 7 10" xfId="27059"/>
    <cellStyle name="Обычный 3 4 7 10 2" xfId="58828"/>
    <cellStyle name="Обычный 3 4 7 11" xfId="27060"/>
    <cellStyle name="Обычный 3 4 7 12" xfId="27061"/>
    <cellStyle name="Обычный 3 4 7 13" xfId="27062"/>
    <cellStyle name="Обычный 3 4 7 14" xfId="27063"/>
    <cellStyle name="Обычный 3 4 7 15" xfId="27064"/>
    <cellStyle name="Обычный 3 4 7 16" xfId="27065"/>
    <cellStyle name="Обычный 3 4 7 17" xfId="58829"/>
    <cellStyle name="Обычный 3 4 7 2" xfId="27066"/>
    <cellStyle name="Обычный 3 4 7 3" xfId="27067"/>
    <cellStyle name="Обычный 3 4 7 3 10" xfId="58830"/>
    <cellStyle name="Обычный 3 4 7 3 2" xfId="27068"/>
    <cellStyle name="Обычный 3 4 7 3 2 2" xfId="58831"/>
    <cellStyle name="Обычный 3 4 7 3 3" xfId="27069"/>
    <cellStyle name="Обычный 3 4 7 3 3 2" xfId="58832"/>
    <cellStyle name="Обычный 3 4 7 3 4" xfId="27070"/>
    <cellStyle name="Обычный 3 4 7 3 4 2" xfId="58833"/>
    <cellStyle name="Обычный 3 4 7 3 5" xfId="27071"/>
    <cellStyle name="Обычный 3 4 7 3 5 2" xfId="58834"/>
    <cellStyle name="Обычный 3 4 7 3 6" xfId="27072"/>
    <cellStyle name="Обычный 3 4 7 3 6 2" xfId="58835"/>
    <cellStyle name="Обычный 3 4 7 3 7" xfId="27073"/>
    <cellStyle name="Обычный 3 4 7 3 8" xfId="27074"/>
    <cellStyle name="Обычный 3 4 7 3 9" xfId="27075"/>
    <cellStyle name="Обычный 3 4 7 4" xfId="27076"/>
    <cellStyle name="Обычный 3 4 7 4 2" xfId="27077"/>
    <cellStyle name="Обычный 3 4 7 4 2 2" xfId="58836"/>
    <cellStyle name="Обычный 3 4 7 4 3" xfId="27078"/>
    <cellStyle name="Обычный 3 4 7 4 3 2" xfId="58837"/>
    <cellStyle name="Обычный 3 4 7 4 4" xfId="27079"/>
    <cellStyle name="Обычный 3 4 7 4 4 2" xfId="58838"/>
    <cellStyle name="Обычный 3 4 7 4 5" xfId="27080"/>
    <cellStyle name="Обычный 3 4 7 4 5 2" xfId="58839"/>
    <cellStyle name="Обычный 3 4 7 4 6" xfId="27081"/>
    <cellStyle name="Обычный 3 4 7 4 6 2" xfId="58840"/>
    <cellStyle name="Обычный 3 4 7 4 7" xfId="27082"/>
    <cellStyle name="Обычный 3 4 7 4 8" xfId="58841"/>
    <cellStyle name="Обычный 3 4 7 5" xfId="27083"/>
    <cellStyle name="Обычный 3 4 7 5 2" xfId="27084"/>
    <cellStyle name="Обычный 3 4 7 5 2 2" xfId="58842"/>
    <cellStyle name="Обычный 3 4 7 5 3" xfId="27085"/>
    <cellStyle name="Обычный 3 4 7 5 3 2" xfId="58843"/>
    <cellStyle name="Обычный 3 4 7 5 4" xfId="27086"/>
    <cellStyle name="Обычный 3 4 7 5 4 2" xfId="58844"/>
    <cellStyle name="Обычный 3 4 7 5 5" xfId="27087"/>
    <cellStyle name="Обычный 3 4 7 5 5 2" xfId="58845"/>
    <cellStyle name="Обычный 3 4 7 5 6" xfId="58846"/>
    <cellStyle name="Обычный 3 4 7 6" xfId="27088"/>
    <cellStyle name="Обычный 3 4 7 6 2" xfId="27089"/>
    <cellStyle name="Обычный 3 4 7 6 2 2" xfId="58847"/>
    <cellStyle name="Обычный 3 4 7 6 3" xfId="58848"/>
    <cellStyle name="Обычный 3 4 7 7" xfId="27090"/>
    <cellStyle name="Обычный 3 4 7 7 2" xfId="58849"/>
    <cellStyle name="Обычный 3 4 7 8" xfId="27091"/>
    <cellStyle name="Обычный 3 4 7 8 2" xfId="58850"/>
    <cellStyle name="Обычный 3 4 7 9" xfId="27092"/>
    <cellStyle name="Обычный 3 4 7 9 2" xfId="58851"/>
    <cellStyle name="Обычный 3 4 8" xfId="27093"/>
    <cellStyle name="Обычный 3 4 8 10" xfId="27094"/>
    <cellStyle name="Обычный 3 4 8 10 2" xfId="58852"/>
    <cellStyle name="Обычный 3 4 8 11" xfId="27095"/>
    <cellStyle name="Обычный 3 4 8 12" xfId="27096"/>
    <cellStyle name="Обычный 3 4 8 13" xfId="27097"/>
    <cellStyle name="Обычный 3 4 8 14" xfId="27098"/>
    <cellStyle name="Обычный 3 4 8 15" xfId="27099"/>
    <cellStyle name="Обычный 3 4 8 16" xfId="27100"/>
    <cellStyle name="Обычный 3 4 8 17" xfId="58853"/>
    <cellStyle name="Обычный 3 4 8 2" xfId="27101"/>
    <cellStyle name="Обычный 3 4 8 3" xfId="27102"/>
    <cellStyle name="Обычный 3 4 8 3 10" xfId="58854"/>
    <cellStyle name="Обычный 3 4 8 3 2" xfId="27103"/>
    <cellStyle name="Обычный 3 4 8 3 2 2" xfId="58855"/>
    <cellStyle name="Обычный 3 4 8 3 3" xfId="27104"/>
    <cellStyle name="Обычный 3 4 8 3 3 2" xfId="58856"/>
    <cellStyle name="Обычный 3 4 8 3 4" xfId="27105"/>
    <cellStyle name="Обычный 3 4 8 3 4 2" xfId="58857"/>
    <cellStyle name="Обычный 3 4 8 3 5" xfId="27106"/>
    <cellStyle name="Обычный 3 4 8 3 5 2" xfId="58858"/>
    <cellStyle name="Обычный 3 4 8 3 6" xfId="27107"/>
    <cellStyle name="Обычный 3 4 8 3 6 2" xfId="58859"/>
    <cellStyle name="Обычный 3 4 8 3 7" xfId="27108"/>
    <cellStyle name="Обычный 3 4 8 3 8" xfId="27109"/>
    <cellStyle name="Обычный 3 4 8 3 9" xfId="27110"/>
    <cellStyle name="Обычный 3 4 8 4" xfId="27111"/>
    <cellStyle name="Обычный 3 4 8 4 2" xfId="27112"/>
    <cellStyle name="Обычный 3 4 8 4 2 2" xfId="58860"/>
    <cellStyle name="Обычный 3 4 8 4 3" xfId="27113"/>
    <cellStyle name="Обычный 3 4 8 4 3 2" xfId="58861"/>
    <cellStyle name="Обычный 3 4 8 4 4" xfId="27114"/>
    <cellStyle name="Обычный 3 4 8 4 4 2" xfId="58862"/>
    <cellStyle name="Обычный 3 4 8 4 5" xfId="27115"/>
    <cellStyle name="Обычный 3 4 8 4 5 2" xfId="58863"/>
    <cellStyle name="Обычный 3 4 8 4 6" xfId="27116"/>
    <cellStyle name="Обычный 3 4 8 4 6 2" xfId="58864"/>
    <cellStyle name="Обычный 3 4 8 4 7" xfId="27117"/>
    <cellStyle name="Обычный 3 4 8 4 8" xfId="58865"/>
    <cellStyle name="Обычный 3 4 8 5" xfId="27118"/>
    <cellStyle name="Обычный 3 4 8 5 2" xfId="27119"/>
    <cellStyle name="Обычный 3 4 8 5 2 2" xfId="58866"/>
    <cellStyle name="Обычный 3 4 8 5 3" xfId="27120"/>
    <cellStyle name="Обычный 3 4 8 5 3 2" xfId="58867"/>
    <cellStyle name="Обычный 3 4 8 5 4" xfId="27121"/>
    <cellStyle name="Обычный 3 4 8 5 4 2" xfId="58868"/>
    <cellStyle name="Обычный 3 4 8 5 5" xfId="27122"/>
    <cellStyle name="Обычный 3 4 8 5 5 2" xfId="58869"/>
    <cellStyle name="Обычный 3 4 8 5 6" xfId="58870"/>
    <cellStyle name="Обычный 3 4 8 6" xfId="27123"/>
    <cellStyle name="Обычный 3 4 8 6 2" xfId="27124"/>
    <cellStyle name="Обычный 3 4 8 6 2 2" xfId="58871"/>
    <cellStyle name="Обычный 3 4 8 6 3" xfId="58872"/>
    <cellStyle name="Обычный 3 4 8 7" xfId="27125"/>
    <cellStyle name="Обычный 3 4 8 7 2" xfId="58873"/>
    <cellStyle name="Обычный 3 4 8 8" xfId="27126"/>
    <cellStyle name="Обычный 3 4 8 8 2" xfId="58874"/>
    <cellStyle name="Обычный 3 4 8 9" xfId="27127"/>
    <cellStyle name="Обычный 3 4 8 9 2" xfId="58875"/>
    <cellStyle name="Обычный 3 4 9" xfId="27128"/>
    <cellStyle name="Обычный 3 4 9 10" xfId="27129"/>
    <cellStyle name="Обычный 3 4 9 11" xfId="27130"/>
    <cellStyle name="Обычный 3 4 9 12" xfId="27131"/>
    <cellStyle name="Обычный 3 4 9 13" xfId="27132"/>
    <cellStyle name="Обычный 3 4 9 14" xfId="27133"/>
    <cellStyle name="Обычный 3 4 9 15" xfId="27134"/>
    <cellStyle name="Обычный 3 4 9 16" xfId="58876"/>
    <cellStyle name="Обычный 3 4 9 2" xfId="27135"/>
    <cellStyle name="Обычный 3 4 9 2 2" xfId="27136"/>
    <cellStyle name="Обычный 3 4 9 2 2 2" xfId="58877"/>
    <cellStyle name="Обычный 3 4 9 2 3" xfId="27137"/>
    <cellStyle name="Обычный 3 4 9 2 3 2" xfId="58878"/>
    <cellStyle name="Обычный 3 4 9 2 4" xfId="27138"/>
    <cellStyle name="Обычный 3 4 9 2 4 2" xfId="58879"/>
    <cellStyle name="Обычный 3 4 9 2 5" xfId="27139"/>
    <cellStyle name="Обычный 3 4 9 2 5 2" xfId="58880"/>
    <cellStyle name="Обычный 3 4 9 2 6" xfId="27140"/>
    <cellStyle name="Обычный 3 4 9 2 6 2" xfId="58881"/>
    <cellStyle name="Обычный 3 4 9 2 7" xfId="27141"/>
    <cellStyle name="Обычный 3 4 9 2 8" xfId="58882"/>
    <cellStyle name="Обычный 3 4 9 3" xfId="27142"/>
    <cellStyle name="Обычный 3 4 9 3 2" xfId="27143"/>
    <cellStyle name="Обычный 3 4 9 3 2 2" xfId="58883"/>
    <cellStyle name="Обычный 3 4 9 3 3" xfId="58884"/>
    <cellStyle name="Обычный 3 4 9 4" xfId="27144"/>
    <cellStyle name="Обычный 3 4 9 4 2" xfId="58885"/>
    <cellStyle name="Обычный 3 4 9 5" xfId="27145"/>
    <cellStyle name="Обычный 3 4 9 5 2" xfId="58886"/>
    <cellStyle name="Обычный 3 4 9 6" xfId="27146"/>
    <cellStyle name="Обычный 3 4 9 6 2" xfId="58887"/>
    <cellStyle name="Обычный 3 4 9 7" xfId="27147"/>
    <cellStyle name="Обычный 3 4 9 7 2" xfId="58888"/>
    <cellStyle name="Обычный 3 4 9 8" xfId="27148"/>
    <cellStyle name="Обычный 3 4 9 9" xfId="27149"/>
    <cellStyle name="Обычный 3 45" xfId="64374"/>
    <cellStyle name="Обычный 3 5" xfId="27150"/>
    <cellStyle name="Обычный 3 5 2" xfId="27151"/>
    <cellStyle name="Обычный 3 5 2 2" xfId="27152"/>
    <cellStyle name="Обычный 3 5 3" xfId="27153"/>
    <cellStyle name="Обычный 3 5 3 10" xfId="27154"/>
    <cellStyle name="Обычный 3 5 3 10 2" xfId="58889"/>
    <cellStyle name="Обычный 3 5 3 11" xfId="27155"/>
    <cellStyle name="Обычный 3 5 3 12" xfId="27156"/>
    <cellStyle name="Обычный 3 5 3 13" xfId="27157"/>
    <cellStyle name="Обычный 3 5 3 14" xfId="27158"/>
    <cellStyle name="Обычный 3 5 3 15" xfId="27159"/>
    <cellStyle name="Обычный 3 5 3 16" xfId="27160"/>
    <cellStyle name="Обычный 3 5 3 17" xfId="27161"/>
    <cellStyle name="Обычный 3 5 3 18" xfId="27162"/>
    <cellStyle name="Обычный 3 5 3 19" xfId="27163"/>
    <cellStyle name="Обычный 3 5 3 2" xfId="27164"/>
    <cellStyle name="Обычный 3 5 3 2 10" xfId="27165"/>
    <cellStyle name="Обычный 3 5 3 2 11" xfId="27166"/>
    <cellStyle name="Обычный 3 5 3 2 12" xfId="27167"/>
    <cellStyle name="Обычный 3 5 3 2 13" xfId="27168"/>
    <cellStyle name="Обычный 3 5 3 2 14" xfId="27169"/>
    <cellStyle name="Обычный 3 5 3 2 15" xfId="27170"/>
    <cellStyle name="Обычный 3 5 3 2 16" xfId="27171"/>
    <cellStyle name="Обычный 3 5 3 2 17" xfId="27172"/>
    <cellStyle name="Обычный 3 5 3 2 18" xfId="58890"/>
    <cellStyle name="Обычный 3 5 3 2 2" xfId="27173"/>
    <cellStyle name="Обычный 3 5 3 2 2 10" xfId="27174"/>
    <cellStyle name="Обычный 3 5 3 2 2 11" xfId="27175"/>
    <cellStyle name="Обычный 3 5 3 2 2 12" xfId="27176"/>
    <cellStyle name="Обычный 3 5 3 2 2 13" xfId="27177"/>
    <cellStyle name="Обычный 3 5 3 2 2 14" xfId="27178"/>
    <cellStyle name="Обычный 3 5 3 2 2 15" xfId="27179"/>
    <cellStyle name="Обычный 3 5 3 2 2 16" xfId="58891"/>
    <cellStyle name="Обычный 3 5 3 2 2 2" xfId="27180"/>
    <cellStyle name="Обычный 3 5 3 2 2 2 2" xfId="27181"/>
    <cellStyle name="Обычный 3 5 3 2 2 2 2 2" xfId="58892"/>
    <cellStyle name="Обычный 3 5 3 2 2 2 3" xfId="27182"/>
    <cellStyle name="Обычный 3 5 3 2 2 2 3 2" xfId="58893"/>
    <cellStyle name="Обычный 3 5 3 2 2 2 4" xfId="27183"/>
    <cellStyle name="Обычный 3 5 3 2 2 2 4 2" xfId="58894"/>
    <cellStyle name="Обычный 3 5 3 2 2 2 5" xfId="27184"/>
    <cellStyle name="Обычный 3 5 3 2 2 2 5 2" xfId="58895"/>
    <cellStyle name="Обычный 3 5 3 2 2 2 6" xfId="27185"/>
    <cellStyle name="Обычный 3 5 3 2 2 2 6 2" xfId="58896"/>
    <cellStyle name="Обычный 3 5 3 2 2 2 7" xfId="27186"/>
    <cellStyle name="Обычный 3 5 3 2 2 2 8" xfId="58897"/>
    <cellStyle name="Обычный 3 5 3 2 2 3" xfId="27187"/>
    <cellStyle name="Обычный 3 5 3 2 2 3 2" xfId="27188"/>
    <cellStyle name="Обычный 3 5 3 2 2 3 2 2" xfId="58898"/>
    <cellStyle name="Обычный 3 5 3 2 2 3 3" xfId="58899"/>
    <cellStyle name="Обычный 3 5 3 2 2 4" xfId="27189"/>
    <cellStyle name="Обычный 3 5 3 2 2 4 2" xfId="58900"/>
    <cellStyle name="Обычный 3 5 3 2 2 5" xfId="27190"/>
    <cellStyle name="Обычный 3 5 3 2 2 5 2" xfId="58901"/>
    <cellStyle name="Обычный 3 5 3 2 2 6" xfId="27191"/>
    <cellStyle name="Обычный 3 5 3 2 2 6 2" xfId="58902"/>
    <cellStyle name="Обычный 3 5 3 2 2 7" xfId="27192"/>
    <cellStyle name="Обычный 3 5 3 2 2 7 2" xfId="58903"/>
    <cellStyle name="Обычный 3 5 3 2 2 8" xfId="27193"/>
    <cellStyle name="Обычный 3 5 3 2 2 9" xfId="27194"/>
    <cellStyle name="Обычный 3 5 3 2 3" xfId="27195"/>
    <cellStyle name="Обычный 3 5 3 2 3 10" xfId="27196"/>
    <cellStyle name="Обычный 3 5 3 2 3 11" xfId="27197"/>
    <cellStyle name="Обычный 3 5 3 2 3 12" xfId="27198"/>
    <cellStyle name="Обычный 3 5 3 2 3 13" xfId="27199"/>
    <cellStyle name="Обычный 3 5 3 2 3 14" xfId="27200"/>
    <cellStyle name="Обычный 3 5 3 2 3 15" xfId="58904"/>
    <cellStyle name="Обычный 3 5 3 2 3 2" xfId="27201"/>
    <cellStyle name="Обычный 3 5 3 2 3 2 2" xfId="27202"/>
    <cellStyle name="Обычный 3 5 3 2 3 2 2 2" xfId="58905"/>
    <cellStyle name="Обычный 3 5 3 2 3 2 3" xfId="27203"/>
    <cellStyle name="Обычный 3 5 3 2 3 2 3 2" xfId="58906"/>
    <cellStyle name="Обычный 3 5 3 2 3 2 4" xfId="27204"/>
    <cellStyle name="Обычный 3 5 3 2 3 2 4 2" xfId="58907"/>
    <cellStyle name="Обычный 3 5 3 2 3 2 5" xfId="27205"/>
    <cellStyle name="Обычный 3 5 3 2 3 2 5 2" xfId="58908"/>
    <cellStyle name="Обычный 3 5 3 2 3 2 6" xfId="27206"/>
    <cellStyle name="Обычный 3 5 3 2 3 2 6 2" xfId="58909"/>
    <cellStyle name="Обычный 3 5 3 2 3 2 7" xfId="27207"/>
    <cellStyle name="Обычный 3 5 3 2 3 2 8" xfId="58910"/>
    <cellStyle name="Обычный 3 5 3 2 3 3" xfId="27208"/>
    <cellStyle name="Обычный 3 5 3 2 3 3 2" xfId="27209"/>
    <cellStyle name="Обычный 3 5 3 2 3 3 2 2" xfId="58911"/>
    <cellStyle name="Обычный 3 5 3 2 3 3 3" xfId="58912"/>
    <cellStyle name="Обычный 3 5 3 2 3 4" xfId="27210"/>
    <cellStyle name="Обычный 3 5 3 2 3 4 2" xfId="58913"/>
    <cellStyle name="Обычный 3 5 3 2 3 5" xfId="27211"/>
    <cellStyle name="Обычный 3 5 3 2 3 5 2" xfId="58914"/>
    <cellStyle name="Обычный 3 5 3 2 3 6" xfId="27212"/>
    <cellStyle name="Обычный 3 5 3 2 3 6 2" xfId="58915"/>
    <cellStyle name="Обычный 3 5 3 2 3 7" xfId="27213"/>
    <cellStyle name="Обычный 3 5 3 2 3 7 2" xfId="58916"/>
    <cellStyle name="Обычный 3 5 3 2 3 8" xfId="27214"/>
    <cellStyle name="Обычный 3 5 3 2 3 9" xfId="27215"/>
    <cellStyle name="Обычный 3 5 3 2 4" xfId="27216"/>
    <cellStyle name="Обычный 3 5 3 2 4 2" xfId="27217"/>
    <cellStyle name="Обычный 3 5 3 2 4 2 2" xfId="58917"/>
    <cellStyle name="Обычный 3 5 3 2 4 3" xfId="27218"/>
    <cellStyle name="Обычный 3 5 3 2 4 3 2" xfId="58918"/>
    <cellStyle name="Обычный 3 5 3 2 4 4" xfId="27219"/>
    <cellStyle name="Обычный 3 5 3 2 4 4 2" xfId="58919"/>
    <cellStyle name="Обычный 3 5 3 2 4 5" xfId="27220"/>
    <cellStyle name="Обычный 3 5 3 2 4 5 2" xfId="58920"/>
    <cellStyle name="Обычный 3 5 3 2 4 6" xfId="27221"/>
    <cellStyle name="Обычный 3 5 3 2 4 6 2" xfId="58921"/>
    <cellStyle name="Обычный 3 5 3 2 4 7" xfId="27222"/>
    <cellStyle name="Обычный 3 5 3 2 4 8" xfId="58922"/>
    <cellStyle name="Обычный 3 5 3 2 5" xfId="27223"/>
    <cellStyle name="Обычный 3 5 3 2 5 2" xfId="27224"/>
    <cellStyle name="Обычный 3 5 3 2 5 2 2" xfId="58923"/>
    <cellStyle name="Обычный 3 5 3 2 5 3" xfId="58924"/>
    <cellStyle name="Обычный 3 5 3 2 6" xfId="27225"/>
    <cellStyle name="Обычный 3 5 3 2 6 2" xfId="58925"/>
    <cellStyle name="Обычный 3 5 3 2 7" xfId="27226"/>
    <cellStyle name="Обычный 3 5 3 2 7 2" xfId="58926"/>
    <cellStyle name="Обычный 3 5 3 2 8" xfId="27227"/>
    <cellStyle name="Обычный 3 5 3 2 8 2" xfId="58927"/>
    <cellStyle name="Обычный 3 5 3 2 9" xfId="27228"/>
    <cellStyle name="Обычный 3 5 3 2 9 2" xfId="58928"/>
    <cellStyle name="Обычный 3 5 3 20" xfId="58929"/>
    <cellStyle name="Обычный 3 5 3 3" xfId="27229"/>
    <cellStyle name="Обычный 3 5 3 3 10" xfId="27230"/>
    <cellStyle name="Обычный 3 5 3 3 11" xfId="27231"/>
    <cellStyle name="Обычный 3 5 3 3 12" xfId="27232"/>
    <cellStyle name="Обычный 3 5 3 3 13" xfId="27233"/>
    <cellStyle name="Обычный 3 5 3 3 14" xfId="27234"/>
    <cellStyle name="Обычный 3 5 3 3 15" xfId="27235"/>
    <cellStyle name="Обычный 3 5 3 3 16" xfId="27236"/>
    <cellStyle name="Обычный 3 5 3 3 17" xfId="27237"/>
    <cellStyle name="Обычный 3 5 3 3 18" xfId="58930"/>
    <cellStyle name="Обычный 3 5 3 3 2" xfId="27238"/>
    <cellStyle name="Обычный 3 5 3 3 2 10" xfId="27239"/>
    <cellStyle name="Обычный 3 5 3 3 2 11" xfId="27240"/>
    <cellStyle name="Обычный 3 5 3 3 2 12" xfId="27241"/>
    <cellStyle name="Обычный 3 5 3 3 2 13" xfId="27242"/>
    <cellStyle name="Обычный 3 5 3 3 2 14" xfId="27243"/>
    <cellStyle name="Обычный 3 5 3 3 2 15" xfId="27244"/>
    <cellStyle name="Обычный 3 5 3 3 2 16" xfId="58931"/>
    <cellStyle name="Обычный 3 5 3 3 2 2" xfId="27245"/>
    <cellStyle name="Обычный 3 5 3 3 2 2 2" xfId="27246"/>
    <cellStyle name="Обычный 3 5 3 3 2 2 2 2" xfId="58932"/>
    <cellStyle name="Обычный 3 5 3 3 2 2 3" xfId="27247"/>
    <cellStyle name="Обычный 3 5 3 3 2 2 3 2" xfId="58933"/>
    <cellStyle name="Обычный 3 5 3 3 2 2 4" xfId="27248"/>
    <cellStyle name="Обычный 3 5 3 3 2 2 4 2" xfId="58934"/>
    <cellStyle name="Обычный 3 5 3 3 2 2 5" xfId="27249"/>
    <cellStyle name="Обычный 3 5 3 3 2 2 5 2" xfId="58935"/>
    <cellStyle name="Обычный 3 5 3 3 2 2 6" xfId="27250"/>
    <cellStyle name="Обычный 3 5 3 3 2 2 6 2" xfId="58936"/>
    <cellStyle name="Обычный 3 5 3 3 2 2 7" xfId="27251"/>
    <cellStyle name="Обычный 3 5 3 3 2 2 8" xfId="58937"/>
    <cellStyle name="Обычный 3 5 3 3 2 3" xfId="27252"/>
    <cellStyle name="Обычный 3 5 3 3 2 3 2" xfId="27253"/>
    <cellStyle name="Обычный 3 5 3 3 2 3 2 2" xfId="58938"/>
    <cellStyle name="Обычный 3 5 3 3 2 3 3" xfId="58939"/>
    <cellStyle name="Обычный 3 5 3 3 2 4" xfId="27254"/>
    <cellStyle name="Обычный 3 5 3 3 2 4 2" xfId="58940"/>
    <cellStyle name="Обычный 3 5 3 3 2 5" xfId="27255"/>
    <cellStyle name="Обычный 3 5 3 3 2 5 2" xfId="58941"/>
    <cellStyle name="Обычный 3 5 3 3 2 6" xfId="27256"/>
    <cellStyle name="Обычный 3 5 3 3 2 6 2" xfId="58942"/>
    <cellStyle name="Обычный 3 5 3 3 2 7" xfId="27257"/>
    <cellStyle name="Обычный 3 5 3 3 2 7 2" xfId="58943"/>
    <cellStyle name="Обычный 3 5 3 3 2 8" xfId="27258"/>
    <cellStyle name="Обычный 3 5 3 3 2 9" xfId="27259"/>
    <cellStyle name="Обычный 3 5 3 3 3" xfId="27260"/>
    <cellStyle name="Обычный 3 5 3 3 3 10" xfId="27261"/>
    <cellStyle name="Обычный 3 5 3 3 3 11" xfId="27262"/>
    <cellStyle name="Обычный 3 5 3 3 3 12" xfId="27263"/>
    <cellStyle name="Обычный 3 5 3 3 3 13" xfId="27264"/>
    <cellStyle name="Обычный 3 5 3 3 3 14" xfId="27265"/>
    <cellStyle name="Обычный 3 5 3 3 3 15" xfId="58944"/>
    <cellStyle name="Обычный 3 5 3 3 3 2" xfId="27266"/>
    <cellStyle name="Обычный 3 5 3 3 3 2 2" xfId="27267"/>
    <cellStyle name="Обычный 3 5 3 3 3 2 2 2" xfId="58945"/>
    <cellStyle name="Обычный 3 5 3 3 3 2 3" xfId="27268"/>
    <cellStyle name="Обычный 3 5 3 3 3 2 3 2" xfId="58946"/>
    <cellStyle name="Обычный 3 5 3 3 3 2 4" xfId="27269"/>
    <cellStyle name="Обычный 3 5 3 3 3 2 4 2" xfId="58947"/>
    <cellStyle name="Обычный 3 5 3 3 3 2 5" xfId="27270"/>
    <cellStyle name="Обычный 3 5 3 3 3 2 5 2" xfId="58948"/>
    <cellStyle name="Обычный 3 5 3 3 3 2 6" xfId="27271"/>
    <cellStyle name="Обычный 3 5 3 3 3 2 6 2" xfId="58949"/>
    <cellStyle name="Обычный 3 5 3 3 3 2 7" xfId="27272"/>
    <cellStyle name="Обычный 3 5 3 3 3 2 8" xfId="58950"/>
    <cellStyle name="Обычный 3 5 3 3 3 3" xfId="27273"/>
    <cellStyle name="Обычный 3 5 3 3 3 3 2" xfId="27274"/>
    <cellStyle name="Обычный 3 5 3 3 3 3 2 2" xfId="58951"/>
    <cellStyle name="Обычный 3 5 3 3 3 3 3" xfId="58952"/>
    <cellStyle name="Обычный 3 5 3 3 3 4" xfId="27275"/>
    <cellStyle name="Обычный 3 5 3 3 3 4 2" xfId="58953"/>
    <cellStyle name="Обычный 3 5 3 3 3 5" xfId="27276"/>
    <cellStyle name="Обычный 3 5 3 3 3 5 2" xfId="58954"/>
    <cellStyle name="Обычный 3 5 3 3 3 6" xfId="27277"/>
    <cellStyle name="Обычный 3 5 3 3 3 6 2" xfId="58955"/>
    <cellStyle name="Обычный 3 5 3 3 3 7" xfId="27278"/>
    <cellStyle name="Обычный 3 5 3 3 3 7 2" xfId="58956"/>
    <cellStyle name="Обычный 3 5 3 3 3 8" xfId="27279"/>
    <cellStyle name="Обычный 3 5 3 3 3 9" xfId="27280"/>
    <cellStyle name="Обычный 3 5 3 3 4" xfId="27281"/>
    <cellStyle name="Обычный 3 5 3 3 4 2" xfId="27282"/>
    <cellStyle name="Обычный 3 5 3 3 4 2 2" xfId="58957"/>
    <cellStyle name="Обычный 3 5 3 3 4 3" xfId="27283"/>
    <cellStyle name="Обычный 3 5 3 3 4 3 2" xfId="58958"/>
    <cellStyle name="Обычный 3 5 3 3 4 4" xfId="27284"/>
    <cellStyle name="Обычный 3 5 3 3 4 4 2" xfId="58959"/>
    <cellStyle name="Обычный 3 5 3 3 4 5" xfId="27285"/>
    <cellStyle name="Обычный 3 5 3 3 4 5 2" xfId="58960"/>
    <cellStyle name="Обычный 3 5 3 3 4 6" xfId="27286"/>
    <cellStyle name="Обычный 3 5 3 3 4 6 2" xfId="58961"/>
    <cellStyle name="Обычный 3 5 3 3 4 7" xfId="27287"/>
    <cellStyle name="Обычный 3 5 3 3 4 8" xfId="58962"/>
    <cellStyle name="Обычный 3 5 3 3 5" xfId="27288"/>
    <cellStyle name="Обычный 3 5 3 3 5 2" xfId="27289"/>
    <cellStyle name="Обычный 3 5 3 3 5 2 2" xfId="58963"/>
    <cellStyle name="Обычный 3 5 3 3 5 3" xfId="58964"/>
    <cellStyle name="Обычный 3 5 3 3 6" xfId="27290"/>
    <cellStyle name="Обычный 3 5 3 3 6 2" xfId="58965"/>
    <cellStyle name="Обычный 3 5 3 3 7" xfId="27291"/>
    <cellStyle name="Обычный 3 5 3 3 7 2" xfId="58966"/>
    <cellStyle name="Обычный 3 5 3 3 8" xfId="27292"/>
    <cellStyle name="Обычный 3 5 3 3 8 2" xfId="58967"/>
    <cellStyle name="Обычный 3 5 3 3 9" xfId="27293"/>
    <cellStyle name="Обычный 3 5 3 3 9 2" xfId="58968"/>
    <cellStyle name="Обычный 3 5 3 4" xfId="27294"/>
    <cellStyle name="Обычный 3 5 3 4 2" xfId="27295"/>
    <cellStyle name="Обычный 3 5 3 4 3" xfId="27296"/>
    <cellStyle name="Обычный 3 5 3 4 3 10" xfId="27297"/>
    <cellStyle name="Обычный 3 5 3 4 3 11" xfId="27298"/>
    <cellStyle name="Обычный 3 5 3 4 3 12" xfId="27299"/>
    <cellStyle name="Обычный 3 5 3 4 3 13" xfId="27300"/>
    <cellStyle name="Обычный 3 5 3 4 3 14" xfId="27301"/>
    <cellStyle name="Обычный 3 5 3 4 3 15" xfId="27302"/>
    <cellStyle name="Обычный 3 5 3 4 3 16" xfId="58969"/>
    <cellStyle name="Обычный 3 5 3 4 3 2" xfId="27303"/>
    <cellStyle name="Обычный 3 5 3 4 3 2 2" xfId="27304"/>
    <cellStyle name="Обычный 3 5 3 4 3 2 2 2" xfId="58970"/>
    <cellStyle name="Обычный 3 5 3 4 3 2 3" xfId="27305"/>
    <cellStyle name="Обычный 3 5 3 4 3 2 3 2" xfId="58971"/>
    <cellStyle name="Обычный 3 5 3 4 3 2 4" xfId="27306"/>
    <cellStyle name="Обычный 3 5 3 4 3 2 4 2" xfId="58972"/>
    <cellStyle name="Обычный 3 5 3 4 3 2 5" xfId="27307"/>
    <cellStyle name="Обычный 3 5 3 4 3 2 5 2" xfId="58973"/>
    <cellStyle name="Обычный 3 5 3 4 3 2 6" xfId="27308"/>
    <cellStyle name="Обычный 3 5 3 4 3 2 6 2" xfId="58974"/>
    <cellStyle name="Обычный 3 5 3 4 3 2 7" xfId="27309"/>
    <cellStyle name="Обычный 3 5 3 4 3 2 8" xfId="58975"/>
    <cellStyle name="Обычный 3 5 3 4 3 3" xfId="27310"/>
    <cellStyle name="Обычный 3 5 3 4 3 3 2" xfId="27311"/>
    <cellStyle name="Обычный 3 5 3 4 3 3 2 2" xfId="58976"/>
    <cellStyle name="Обычный 3 5 3 4 3 3 3" xfId="58977"/>
    <cellStyle name="Обычный 3 5 3 4 3 4" xfId="27312"/>
    <cellStyle name="Обычный 3 5 3 4 3 4 2" xfId="58978"/>
    <cellStyle name="Обычный 3 5 3 4 3 5" xfId="27313"/>
    <cellStyle name="Обычный 3 5 3 4 3 5 2" xfId="58979"/>
    <cellStyle name="Обычный 3 5 3 4 3 6" xfId="27314"/>
    <cellStyle name="Обычный 3 5 3 4 3 6 2" xfId="58980"/>
    <cellStyle name="Обычный 3 5 3 4 3 7" xfId="27315"/>
    <cellStyle name="Обычный 3 5 3 4 3 7 2" xfId="58981"/>
    <cellStyle name="Обычный 3 5 3 4 3 8" xfId="27316"/>
    <cellStyle name="Обычный 3 5 3 4 3 9" xfId="27317"/>
    <cellStyle name="Обычный 3 5 3 4 4" xfId="27318"/>
    <cellStyle name="Обычный 3 5 3 4 4 10" xfId="27319"/>
    <cellStyle name="Обычный 3 5 3 4 4 11" xfId="27320"/>
    <cellStyle name="Обычный 3 5 3 4 4 12" xfId="27321"/>
    <cellStyle name="Обычный 3 5 3 4 4 13" xfId="27322"/>
    <cellStyle name="Обычный 3 5 3 4 4 14" xfId="27323"/>
    <cellStyle name="Обычный 3 5 3 4 4 15" xfId="58982"/>
    <cellStyle name="Обычный 3 5 3 4 4 2" xfId="27324"/>
    <cellStyle name="Обычный 3 5 3 4 4 2 2" xfId="27325"/>
    <cellStyle name="Обычный 3 5 3 4 4 2 2 2" xfId="58983"/>
    <cellStyle name="Обычный 3 5 3 4 4 2 3" xfId="27326"/>
    <cellStyle name="Обычный 3 5 3 4 4 2 3 2" xfId="58984"/>
    <cellStyle name="Обычный 3 5 3 4 4 2 4" xfId="27327"/>
    <cellStyle name="Обычный 3 5 3 4 4 2 4 2" xfId="58985"/>
    <cellStyle name="Обычный 3 5 3 4 4 2 5" xfId="27328"/>
    <cellStyle name="Обычный 3 5 3 4 4 2 5 2" xfId="58986"/>
    <cellStyle name="Обычный 3 5 3 4 4 2 6" xfId="27329"/>
    <cellStyle name="Обычный 3 5 3 4 4 2 6 2" xfId="58987"/>
    <cellStyle name="Обычный 3 5 3 4 4 2 7" xfId="27330"/>
    <cellStyle name="Обычный 3 5 3 4 4 2 8" xfId="58988"/>
    <cellStyle name="Обычный 3 5 3 4 4 3" xfId="27331"/>
    <cellStyle name="Обычный 3 5 3 4 4 3 2" xfId="27332"/>
    <cellStyle name="Обычный 3 5 3 4 4 3 2 2" xfId="58989"/>
    <cellStyle name="Обычный 3 5 3 4 4 3 3" xfId="58990"/>
    <cellStyle name="Обычный 3 5 3 4 4 4" xfId="27333"/>
    <cellStyle name="Обычный 3 5 3 4 4 4 2" xfId="58991"/>
    <cellStyle name="Обычный 3 5 3 4 4 5" xfId="27334"/>
    <cellStyle name="Обычный 3 5 3 4 4 5 2" xfId="58992"/>
    <cellStyle name="Обычный 3 5 3 4 4 6" xfId="27335"/>
    <cellStyle name="Обычный 3 5 3 4 4 6 2" xfId="58993"/>
    <cellStyle name="Обычный 3 5 3 4 4 7" xfId="27336"/>
    <cellStyle name="Обычный 3 5 3 4 4 7 2" xfId="58994"/>
    <cellStyle name="Обычный 3 5 3 4 4 8" xfId="27337"/>
    <cellStyle name="Обычный 3 5 3 4 4 9" xfId="27338"/>
    <cellStyle name="Обычный 3 5 3 5" xfId="27339"/>
    <cellStyle name="Обычный 3 5 3 6" xfId="27340"/>
    <cellStyle name="Обычный 3 5 3 6 10" xfId="27341"/>
    <cellStyle name="Обычный 3 5 3 6 11" xfId="27342"/>
    <cellStyle name="Обычный 3 5 3 6 12" xfId="27343"/>
    <cellStyle name="Обычный 3 5 3 6 13" xfId="27344"/>
    <cellStyle name="Обычный 3 5 3 6 14" xfId="27345"/>
    <cellStyle name="Обычный 3 5 3 6 15" xfId="27346"/>
    <cellStyle name="Обычный 3 5 3 6 16" xfId="58995"/>
    <cellStyle name="Обычный 3 5 3 6 2" xfId="27347"/>
    <cellStyle name="Обычный 3 5 3 6 2 2" xfId="27348"/>
    <cellStyle name="Обычный 3 5 3 6 2 2 2" xfId="58996"/>
    <cellStyle name="Обычный 3 5 3 6 2 3" xfId="27349"/>
    <cellStyle name="Обычный 3 5 3 6 2 3 2" xfId="58997"/>
    <cellStyle name="Обычный 3 5 3 6 2 4" xfId="27350"/>
    <cellStyle name="Обычный 3 5 3 6 2 4 2" xfId="58998"/>
    <cellStyle name="Обычный 3 5 3 6 2 5" xfId="27351"/>
    <cellStyle name="Обычный 3 5 3 6 2 5 2" xfId="58999"/>
    <cellStyle name="Обычный 3 5 3 6 2 6" xfId="27352"/>
    <cellStyle name="Обычный 3 5 3 6 2 6 2" xfId="59000"/>
    <cellStyle name="Обычный 3 5 3 6 2 7" xfId="27353"/>
    <cellStyle name="Обычный 3 5 3 6 2 8" xfId="59001"/>
    <cellStyle name="Обычный 3 5 3 6 3" xfId="27354"/>
    <cellStyle name="Обычный 3 5 3 6 3 2" xfId="27355"/>
    <cellStyle name="Обычный 3 5 3 6 3 2 2" xfId="59002"/>
    <cellStyle name="Обычный 3 5 3 6 3 3" xfId="59003"/>
    <cellStyle name="Обычный 3 5 3 6 4" xfId="27356"/>
    <cellStyle name="Обычный 3 5 3 6 4 2" xfId="59004"/>
    <cellStyle name="Обычный 3 5 3 6 5" xfId="27357"/>
    <cellStyle name="Обычный 3 5 3 6 5 2" xfId="59005"/>
    <cellStyle name="Обычный 3 5 3 6 6" xfId="27358"/>
    <cellStyle name="Обычный 3 5 3 6 6 2" xfId="59006"/>
    <cellStyle name="Обычный 3 5 3 6 7" xfId="27359"/>
    <cellStyle name="Обычный 3 5 3 6 7 2" xfId="59007"/>
    <cellStyle name="Обычный 3 5 3 6 8" xfId="27360"/>
    <cellStyle name="Обычный 3 5 3 6 9" xfId="27361"/>
    <cellStyle name="Обычный 3 5 3 7" xfId="27362"/>
    <cellStyle name="Обычный 3 5 3 7 10" xfId="27363"/>
    <cellStyle name="Обычный 3 5 3 7 11" xfId="27364"/>
    <cellStyle name="Обычный 3 5 3 7 12" xfId="27365"/>
    <cellStyle name="Обычный 3 5 3 7 13" xfId="27366"/>
    <cellStyle name="Обычный 3 5 3 7 14" xfId="27367"/>
    <cellStyle name="Обычный 3 5 3 7 15" xfId="59008"/>
    <cellStyle name="Обычный 3 5 3 7 2" xfId="27368"/>
    <cellStyle name="Обычный 3 5 3 7 2 2" xfId="27369"/>
    <cellStyle name="Обычный 3 5 3 7 2 2 2" xfId="59009"/>
    <cellStyle name="Обычный 3 5 3 7 2 3" xfId="27370"/>
    <cellStyle name="Обычный 3 5 3 7 2 3 2" xfId="59010"/>
    <cellStyle name="Обычный 3 5 3 7 2 4" xfId="27371"/>
    <cellStyle name="Обычный 3 5 3 7 2 4 2" xfId="59011"/>
    <cellStyle name="Обычный 3 5 3 7 2 5" xfId="27372"/>
    <cellStyle name="Обычный 3 5 3 7 2 5 2" xfId="59012"/>
    <cellStyle name="Обычный 3 5 3 7 2 6" xfId="27373"/>
    <cellStyle name="Обычный 3 5 3 7 2 6 2" xfId="59013"/>
    <cellStyle name="Обычный 3 5 3 7 2 7" xfId="27374"/>
    <cellStyle name="Обычный 3 5 3 7 2 8" xfId="59014"/>
    <cellStyle name="Обычный 3 5 3 7 3" xfId="27375"/>
    <cellStyle name="Обычный 3 5 3 7 3 2" xfId="27376"/>
    <cellStyle name="Обычный 3 5 3 7 3 2 2" xfId="59015"/>
    <cellStyle name="Обычный 3 5 3 7 3 3" xfId="59016"/>
    <cellStyle name="Обычный 3 5 3 7 4" xfId="27377"/>
    <cellStyle name="Обычный 3 5 3 7 4 2" xfId="59017"/>
    <cellStyle name="Обычный 3 5 3 7 5" xfId="27378"/>
    <cellStyle name="Обычный 3 5 3 7 5 2" xfId="59018"/>
    <cellStyle name="Обычный 3 5 3 7 6" xfId="27379"/>
    <cellStyle name="Обычный 3 5 3 7 6 2" xfId="59019"/>
    <cellStyle name="Обычный 3 5 3 7 7" xfId="27380"/>
    <cellStyle name="Обычный 3 5 3 7 7 2" xfId="59020"/>
    <cellStyle name="Обычный 3 5 3 7 8" xfId="27381"/>
    <cellStyle name="Обычный 3 5 3 7 9" xfId="27382"/>
    <cellStyle name="Обычный 3 5 3 8" xfId="27383"/>
    <cellStyle name="Обычный 3 5 3 8 10" xfId="59021"/>
    <cellStyle name="Обычный 3 5 3 8 2" xfId="27384"/>
    <cellStyle name="Обычный 3 5 3 8 2 2" xfId="59022"/>
    <cellStyle name="Обычный 3 5 3 8 3" xfId="27385"/>
    <cellStyle name="Обычный 3 5 3 8 3 2" xfId="59023"/>
    <cellStyle name="Обычный 3 5 3 8 4" xfId="27386"/>
    <cellStyle name="Обычный 3 5 3 8 4 2" xfId="59024"/>
    <cellStyle name="Обычный 3 5 3 8 5" xfId="27387"/>
    <cellStyle name="Обычный 3 5 3 8 5 2" xfId="59025"/>
    <cellStyle name="Обычный 3 5 3 8 6" xfId="27388"/>
    <cellStyle name="Обычный 3 5 3 8 6 2" xfId="59026"/>
    <cellStyle name="Обычный 3 5 3 8 7" xfId="27389"/>
    <cellStyle name="Обычный 3 5 3 8 8" xfId="27390"/>
    <cellStyle name="Обычный 3 5 3 8 9" xfId="27391"/>
    <cellStyle name="Обычный 3 5 3 9" xfId="27392"/>
    <cellStyle name="Обычный 3 5 3 9 2" xfId="27393"/>
    <cellStyle name="Обычный 3 5 3 9 2 2" xfId="59027"/>
    <cellStyle name="Обычный 3 5 3 9 3" xfId="59028"/>
    <cellStyle name="Обычный 3 5 4" xfId="27394"/>
    <cellStyle name="Обычный 3 5 5" xfId="27395"/>
    <cellStyle name="Обычный 3 6" xfId="27396"/>
    <cellStyle name="Обычный 3 6 2" xfId="27397"/>
    <cellStyle name="Обычный 3 6 2 2" xfId="27398"/>
    <cellStyle name="Обычный 3 6 2 3" xfId="27399"/>
    <cellStyle name="Обычный 3 6 3" xfId="27400"/>
    <cellStyle name="Обычный 3 6 4" xfId="27401"/>
    <cellStyle name="Обычный 3 7" xfId="27402"/>
    <cellStyle name="Обычный 3 7 2" xfId="27403"/>
    <cellStyle name="Обычный 3 8" xfId="27404"/>
    <cellStyle name="Обычный 3 8 2" xfId="27405"/>
    <cellStyle name="Обычный 3 8 2 2" xfId="27406"/>
    <cellStyle name="Обычный 3 8 2 3" xfId="27407"/>
    <cellStyle name="Обычный 3 8 2 4" xfId="27408"/>
    <cellStyle name="Обычный 3 8 3" xfId="27409"/>
    <cellStyle name="Обычный 3 8 3 2" xfId="27410"/>
    <cellStyle name="Обычный 3 8 3 2 2" xfId="27411"/>
    <cellStyle name="Обычный 3 8 3 2 3" xfId="27412"/>
    <cellStyle name="Обычный 3 8 3 3" xfId="27413"/>
    <cellStyle name="Обычный 3 8 4" xfId="27414"/>
    <cellStyle name="Обычный 3 9" xfId="27415"/>
    <cellStyle name="Обычный 3 9 2" xfId="27416"/>
    <cellStyle name="Обычный 3_Общехоз." xfId="27417"/>
    <cellStyle name="Обычный 30" xfId="27418"/>
    <cellStyle name="Обычный 30 2" xfId="27419"/>
    <cellStyle name="Обычный 31" xfId="27420"/>
    <cellStyle name="Обычный 31 2" xfId="27421"/>
    <cellStyle name="Обычный 32" xfId="27422"/>
    <cellStyle name="Обычный 32 2" xfId="27423"/>
    <cellStyle name="Обычный 33" xfId="27424"/>
    <cellStyle name="Обычный 33 2" xfId="27425"/>
    <cellStyle name="Обычный 34" xfId="27426"/>
    <cellStyle name="Обычный 34 2" xfId="27427"/>
    <cellStyle name="Обычный 35" xfId="27428"/>
    <cellStyle name="Обычный 35 2" xfId="27429"/>
    <cellStyle name="Обычный 36" xfId="27430"/>
    <cellStyle name="Обычный 37" xfId="27431"/>
    <cellStyle name="Обычный 38" xfId="27432"/>
    <cellStyle name="Обычный 39" xfId="27433"/>
    <cellStyle name="Обычный 4" xfId="6"/>
    <cellStyle name="Обычный 4 10" xfId="27434"/>
    <cellStyle name="Обычный 4 10 2" xfId="27435"/>
    <cellStyle name="Обычный 4 10 2 2" xfId="27436"/>
    <cellStyle name="Обычный 4 10 2 3" xfId="27437"/>
    <cellStyle name="Обычный 4 10 2 4" xfId="27438"/>
    <cellStyle name="Обычный 4 10 3" xfId="27439"/>
    <cellStyle name="Обычный 4 10 3 2" xfId="27440"/>
    <cellStyle name="Обычный 4 10 3 3" xfId="27441"/>
    <cellStyle name="Обычный 4 10 3 4" xfId="27442"/>
    <cellStyle name="Обычный 4 10 4" xfId="27443"/>
    <cellStyle name="Обычный 4 11" xfId="27444"/>
    <cellStyle name="Обычный 4 11 2" xfId="27445"/>
    <cellStyle name="Обычный 4 11 3" xfId="27446"/>
    <cellStyle name="Обычный 4 11 4" xfId="27447"/>
    <cellStyle name="Обычный 4 11 5" xfId="27448"/>
    <cellStyle name="Обычный 4 11 6" xfId="27449"/>
    <cellStyle name="Обычный 4 12" xfId="27450"/>
    <cellStyle name="Обычный 4 12 2" xfId="27451"/>
    <cellStyle name="Обычный 4 12 3" xfId="27452"/>
    <cellStyle name="Обычный 4 13" xfId="27453"/>
    <cellStyle name="Обычный 4 13 2" xfId="27454"/>
    <cellStyle name="Обычный 4 13 2 2" xfId="27455"/>
    <cellStyle name="Обычный 4 13 3" xfId="27456"/>
    <cellStyle name="Обычный 4 14" xfId="27457"/>
    <cellStyle name="Обычный 4 14 2" xfId="27458"/>
    <cellStyle name="Обычный 4 14 2 2" xfId="27459"/>
    <cellStyle name="Обычный 4 14 3" xfId="27460"/>
    <cellStyle name="Обычный 4 15" xfId="59029"/>
    <cellStyle name="Обычный 4 2" xfId="27461"/>
    <cellStyle name="Обычный 4 2 10" xfId="27462"/>
    <cellStyle name="Обычный 4 2 10 2" xfId="27463"/>
    <cellStyle name="Обычный 4 2 10 3" xfId="27464"/>
    <cellStyle name="Обычный 4 2 11" xfId="27465"/>
    <cellStyle name="Обычный 4 2 11 10" xfId="27466"/>
    <cellStyle name="Обычный 4 2 11 11" xfId="27467"/>
    <cellStyle name="Обычный 4 2 11 12" xfId="27468"/>
    <cellStyle name="Обычный 4 2 11 13" xfId="27469"/>
    <cellStyle name="Обычный 4 2 11 14" xfId="27470"/>
    <cellStyle name="Обычный 4 2 11 15" xfId="59030"/>
    <cellStyle name="Обычный 4 2 11 2" xfId="27471"/>
    <cellStyle name="Обычный 4 2 11 2 2" xfId="27472"/>
    <cellStyle name="Обычный 4 2 11 2 2 2" xfId="59031"/>
    <cellStyle name="Обычный 4 2 11 2 3" xfId="27473"/>
    <cellStyle name="Обычный 4 2 11 2 3 2" xfId="59032"/>
    <cellStyle name="Обычный 4 2 11 2 4" xfId="27474"/>
    <cellStyle name="Обычный 4 2 11 2 4 2" xfId="59033"/>
    <cellStyle name="Обычный 4 2 11 2 5" xfId="27475"/>
    <cellStyle name="Обычный 4 2 11 2 5 2" xfId="59034"/>
    <cellStyle name="Обычный 4 2 11 2 6" xfId="27476"/>
    <cellStyle name="Обычный 4 2 11 2 6 2" xfId="59035"/>
    <cellStyle name="Обычный 4 2 11 2 7" xfId="27477"/>
    <cellStyle name="Обычный 4 2 11 2 8" xfId="59036"/>
    <cellStyle name="Обычный 4 2 11 3" xfId="27478"/>
    <cellStyle name="Обычный 4 2 11 3 2" xfId="27479"/>
    <cellStyle name="Обычный 4 2 11 3 2 2" xfId="59037"/>
    <cellStyle name="Обычный 4 2 11 3 3" xfId="59038"/>
    <cellStyle name="Обычный 4 2 11 4" xfId="27480"/>
    <cellStyle name="Обычный 4 2 11 4 2" xfId="59039"/>
    <cellStyle name="Обычный 4 2 11 5" xfId="27481"/>
    <cellStyle name="Обычный 4 2 11 5 2" xfId="59040"/>
    <cellStyle name="Обычный 4 2 11 6" xfId="27482"/>
    <cellStyle name="Обычный 4 2 11 6 2" xfId="59041"/>
    <cellStyle name="Обычный 4 2 11 7" xfId="27483"/>
    <cellStyle name="Обычный 4 2 11 7 2" xfId="59042"/>
    <cellStyle name="Обычный 4 2 11 8" xfId="27484"/>
    <cellStyle name="Обычный 4 2 11 9" xfId="27485"/>
    <cellStyle name="Обычный 4 2 12" xfId="27486"/>
    <cellStyle name="Обычный 4 2 12 10" xfId="27487"/>
    <cellStyle name="Обычный 4 2 12 11" xfId="27488"/>
    <cellStyle name="Обычный 4 2 12 12" xfId="27489"/>
    <cellStyle name="Обычный 4 2 12 13" xfId="27490"/>
    <cellStyle name="Обычный 4 2 12 14" xfId="27491"/>
    <cellStyle name="Обычный 4 2 12 15" xfId="59043"/>
    <cellStyle name="Обычный 4 2 12 2" xfId="27492"/>
    <cellStyle name="Обычный 4 2 12 2 2" xfId="27493"/>
    <cellStyle name="Обычный 4 2 12 2 2 2" xfId="59044"/>
    <cellStyle name="Обычный 4 2 12 2 3" xfId="27494"/>
    <cellStyle name="Обычный 4 2 12 2 3 2" xfId="59045"/>
    <cellStyle name="Обычный 4 2 12 2 4" xfId="27495"/>
    <cellStyle name="Обычный 4 2 12 2 4 2" xfId="59046"/>
    <cellStyle name="Обычный 4 2 12 2 5" xfId="27496"/>
    <cellStyle name="Обычный 4 2 12 2 5 2" xfId="59047"/>
    <cellStyle name="Обычный 4 2 12 2 6" xfId="27497"/>
    <cellStyle name="Обычный 4 2 12 2 6 2" xfId="59048"/>
    <cellStyle name="Обычный 4 2 12 2 7" xfId="27498"/>
    <cellStyle name="Обычный 4 2 12 2 8" xfId="59049"/>
    <cellStyle name="Обычный 4 2 12 3" xfId="27499"/>
    <cellStyle name="Обычный 4 2 12 3 2" xfId="27500"/>
    <cellStyle name="Обычный 4 2 12 3 2 2" xfId="59050"/>
    <cellStyle name="Обычный 4 2 12 3 3" xfId="59051"/>
    <cellStyle name="Обычный 4 2 12 4" xfId="27501"/>
    <cellStyle name="Обычный 4 2 12 4 2" xfId="59052"/>
    <cellStyle name="Обычный 4 2 12 5" xfId="27502"/>
    <cellStyle name="Обычный 4 2 12 5 2" xfId="59053"/>
    <cellStyle name="Обычный 4 2 12 6" xfId="27503"/>
    <cellStyle name="Обычный 4 2 12 6 2" xfId="59054"/>
    <cellStyle name="Обычный 4 2 12 7" xfId="27504"/>
    <cellStyle name="Обычный 4 2 12 7 2" xfId="59055"/>
    <cellStyle name="Обычный 4 2 12 8" xfId="27505"/>
    <cellStyle name="Обычный 4 2 12 9" xfId="27506"/>
    <cellStyle name="Обычный 4 2 13" xfId="27507"/>
    <cellStyle name="Обычный 4 2 13 2" xfId="27508"/>
    <cellStyle name="Обычный 4 2 13 2 2" xfId="59056"/>
    <cellStyle name="Обычный 4 2 13 3" xfId="27509"/>
    <cellStyle name="Обычный 4 2 13 3 2" xfId="59057"/>
    <cellStyle name="Обычный 4 2 13 4" xfId="27510"/>
    <cellStyle name="Обычный 4 2 13 4 2" xfId="59058"/>
    <cellStyle name="Обычный 4 2 13 5" xfId="27511"/>
    <cellStyle name="Обычный 4 2 13 5 2" xfId="59059"/>
    <cellStyle name="Обычный 4 2 13 6" xfId="27512"/>
    <cellStyle name="Обычный 4 2 13 6 2" xfId="59060"/>
    <cellStyle name="Обычный 4 2 13 7" xfId="27513"/>
    <cellStyle name="Обычный 4 2 13 8" xfId="59061"/>
    <cellStyle name="Обычный 4 2 14" xfId="27514"/>
    <cellStyle name="Обычный 4 2 14 2" xfId="27515"/>
    <cellStyle name="Обычный 4 2 14 2 2" xfId="59062"/>
    <cellStyle name="Обычный 4 2 14 3" xfId="59063"/>
    <cellStyle name="Обычный 4 2 15" xfId="27516"/>
    <cellStyle name="Обычный 4 2 15 2" xfId="59064"/>
    <cellStyle name="Обычный 4 2 16" xfId="27517"/>
    <cellStyle name="Обычный 4 2 16 2" xfId="59065"/>
    <cellStyle name="Обычный 4 2 17" xfId="27518"/>
    <cellStyle name="Обычный 4 2 17 2" xfId="59066"/>
    <cellStyle name="Обычный 4 2 18" xfId="27519"/>
    <cellStyle name="Обычный 4 2 18 2" xfId="59067"/>
    <cellStyle name="Обычный 4 2 19" xfId="27520"/>
    <cellStyle name="Обычный 4 2 19 2" xfId="59068"/>
    <cellStyle name="Обычный 4 2 2" xfId="27521"/>
    <cellStyle name="Обычный 4 2 2 2" xfId="27522"/>
    <cellStyle name="Обычный 4 2 2 2 2" xfId="27523"/>
    <cellStyle name="Обычный 4 2 2 2 2 10" xfId="27524"/>
    <cellStyle name="Обычный 4 2 2 2 2 11" xfId="27525"/>
    <cellStyle name="Обычный 4 2 2 2 2 12" xfId="27526"/>
    <cellStyle name="Обычный 4 2 2 2 2 13" xfId="27527"/>
    <cellStyle name="Обычный 4 2 2 2 2 14" xfId="27528"/>
    <cellStyle name="Обычный 4 2 2 2 2 15" xfId="27529"/>
    <cellStyle name="Обычный 4 2 2 2 2 16" xfId="59069"/>
    <cellStyle name="Обычный 4 2 2 2 2 2" xfId="27530"/>
    <cellStyle name="Обычный 4 2 2 2 2 2 10" xfId="27531"/>
    <cellStyle name="Обычный 4 2 2 2 2 2 11" xfId="27532"/>
    <cellStyle name="Обычный 4 2 2 2 2 2 12" xfId="27533"/>
    <cellStyle name="Обычный 4 2 2 2 2 2 13" xfId="27534"/>
    <cellStyle name="Обычный 4 2 2 2 2 2 14" xfId="27535"/>
    <cellStyle name="Обычный 4 2 2 2 2 2 15" xfId="59070"/>
    <cellStyle name="Обычный 4 2 2 2 2 2 2" xfId="27536"/>
    <cellStyle name="Обычный 4 2 2 2 2 2 2 2" xfId="27537"/>
    <cellStyle name="Обычный 4 2 2 2 2 2 2 2 2" xfId="59071"/>
    <cellStyle name="Обычный 4 2 2 2 2 2 2 3" xfId="27538"/>
    <cellStyle name="Обычный 4 2 2 2 2 2 2 3 2" xfId="59072"/>
    <cellStyle name="Обычный 4 2 2 2 2 2 2 4" xfId="27539"/>
    <cellStyle name="Обычный 4 2 2 2 2 2 2 4 2" xfId="59073"/>
    <cellStyle name="Обычный 4 2 2 2 2 2 2 5" xfId="27540"/>
    <cellStyle name="Обычный 4 2 2 2 2 2 2 5 2" xfId="59074"/>
    <cellStyle name="Обычный 4 2 2 2 2 2 2 6" xfId="27541"/>
    <cellStyle name="Обычный 4 2 2 2 2 2 2 6 2" xfId="59075"/>
    <cellStyle name="Обычный 4 2 2 2 2 2 2 7" xfId="27542"/>
    <cellStyle name="Обычный 4 2 2 2 2 2 2 8" xfId="59076"/>
    <cellStyle name="Обычный 4 2 2 2 2 2 3" xfId="27543"/>
    <cellStyle name="Обычный 4 2 2 2 2 2 3 2" xfId="27544"/>
    <cellStyle name="Обычный 4 2 2 2 2 2 3 2 2" xfId="59077"/>
    <cellStyle name="Обычный 4 2 2 2 2 2 3 3" xfId="59078"/>
    <cellStyle name="Обычный 4 2 2 2 2 2 4" xfId="27545"/>
    <cellStyle name="Обычный 4 2 2 2 2 2 4 2" xfId="59079"/>
    <cellStyle name="Обычный 4 2 2 2 2 2 5" xfId="27546"/>
    <cellStyle name="Обычный 4 2 2 2 2 2 5 2" xfId="59080"/>
    <cellStyle name="Обычный 4 2 2 2 2 2 6" xfId="27547"/>
    <cellStyle name="Обычный 4 2 2 2 2 2 6 2" xfId="59081"/>
    <cellStyle name="Обычный 4 2 2 2 2 2 7" xfId="27548"/>
    <cellStyle name="Обычный 4 2 2 2 2 2 7 2" xfId="59082"/>
    <cellStyle name="Обычный 4 2 2 2 2 2 8" xfId="27549"/>
    <cellStyle name="Обычный 4 2 2 2 2 2 8 2" xfId="59083"/>
    <cellStyle name="Обычный 4 2 2 2 2 2 9" xfId="27550"/>
    <cellStyle name="Обычный 4 2 2 2 2 3" xfId="27551"/>
    <cellStyle name="Обычный 4 2 2 2 2 3 2" xfId="27552"/>
    <cellStyle name="Обычный 4 2 2 2 2 3 2 2" xfId="59084"/>
    <cellStyle name="Обычный 4 2 2 2 2 3 3" xfId="27553"/>
    <cellStyle name="Обычный 4 2 2 2 2 3 3 2" xfId="59085"/>
    <cellStyle name="Обычный 4 2 2 2 2 3 4" xfId="27554"/>
    <cellStyle name="Обычный 4 2 2 2 2 3 4 2" xfId="59086"/>
    <cellStyle name="Обычный 4 2 2 2 2 3 5" xfId="27555"/>
    <cellStyle name="Обычный 4 2 2 2 2 3 5 2" xfId="59087"/>
    <cellStyle name="Обычный 4 2 2 2 2 3 6" xfId="27556"/>
    <cellStyle name="Обычный 4 2 2 2 2 3 6 2" xfId="59088"/>
    <cellStyle name="Обычный 4 2 2 2 2 3 7" xfId="27557"/>
    <cellStyle name="Обычный 4 2 2 2 2 3 8" xfId="59089"/>
    <cellStyle name="Обычный 4 2 2 2 2 4" xfId="27558"/>
    <cellStyle name="Обычный 4 2 2 2 2 4 2" xfId="27559"/>
    <cellStyle name="Обычный 4 2 2 2 2 4 2 2" xfId="59090"/>
    <cellStyle name="Обычный 4 2 2 2 2 4 3" xfId="59091"/>
    <cellStyle name="Обычный 4 2 2 2 2 5" xfId="27560"/>
    <cellStyle name="Обычный 4 2 2 2 2 5 2" xfId="59092"/>
    <cellStyle name="Обычный 4 2 2 2 2 6" xfId="27561"/>
    <cellStyle name="Обычный 4 2 2 2 2 6 2" xfId="59093"/>
    <cellStyle name="Обычный 4 2 2 2 2 7" xfId="27562"/>
    <cellStyle name="Обычный 4 2 2 2 2 7 2" xfId="59094"/>
    <cellStyle name="Обычный 4 2 2 2 2 8" xfId="27563"/>
    <cellStyle name="Обычный 4 2 2 2 2 8 2" xfId="59095"/>
    <cellStyle name="Обычный 4 2 2 2 2 9" xfId="27564"/>
    <cellStyle name="Обычный 4 2 2 2 2 9 2" xfId="59096"/>
    <cellStyle name="Обычный 4 2 2 2 3" xfId="27565"/>
    <cellStyle name="Обычный 4 2 2 2 3 10" xfId="27566"/>
    <cellStyle name="Обычный 4 2 2 2 3 11" xfId="27567"/>
    <cellStyle name="Обычный 4 2 2 2 3 12" xfId="27568"/>
    <cellStyle name="Обычный 4 2 2 2 3 13" xfId="27569"/>
    <cellStyle name="Обычный 4 2 2 2 3 14" xfId="27570"/>
    <cellStyle name="Обычный 4 2 2 2 3 15" xfId="27571"/>
    <cellStyle name="Обычный 4 2 2 2 3 16" xfId="59097"/>
    <cellStyle name="Обычный 4 2 2 2 3 2" xfId="27572"/>
    <cellStyle name="Обычный 4 2 2 2 3 2 2" xfId="27573"/>
    <cellStyle name="Обычный 4 2 2 2 3 3" xfId="27574"/>
    <cellStyle name="Обычный 4 2 2 2 3 3 2" xfId="27575"/>
    <cellStyle name="Обычный 4 2 2 2 3 3 2 2" xfId="59098"/>
    <cellStyle name="Обычный 4 2 2 2 3 3 3" xfId="27576"/>
    <cellStyle name="Обычный 4 2 2 2 3 3 3 2" xfId="59099"/>
    <cellStyle name="Обычный 4 2 2 2 3 3 4" xfId="27577"/>
    <cellStyle name="Обычный 4 2 2 2 3 3 4 2" xfId="59100"/>
    <cellStyle name="Обычный 4 2 2 2 3 3 5" xfId="27578"/>
    <cellStyle name="Обычный 4 2 2 2 3 3 5 2" xfId="59101"/>
    <cellStyle name="Обычный 4 2 2 2 3 3 6" xfId="27579"/>
    <cellStyle name="Обычный 4 2 2 2 3 3 6 2" xfId="59102"/>
    <cellStyle name="Обычный 4 2 2 2 3 3 7" xfId="27580"/>
    <cellStyle name="Обычный 4 2 2 2 3 3 8" xfId="59103"/>
    <cellStyle name="Обычный 4 2 2 2 3 4" xfId="27581"/>
    <cellStyle name="Обычный 4 2 2 2 3 4 2" xfId="27582"/>
    <cellStyle name="Обычный 4 2 2 2 3 4 2 2" xfId="59104"/>
    <cellStyle name="Обычный 4 2 2 2 3 4 3" xfId="59105"/>
    <cellStyle name="Обычный 4 2 2 2 3 5" xfId="27583"/>
    <cellStyle name="Обычный 4 2 2 2 3 5 2" xfId="59106"/>
    <cellStyle name="Обычный 4 2 2 2 3 6" xfId="27584"/>
    <cellStyle name="Обычный 4 2 2 2 3 6 2" xfId="59107"/>
    <cellStyle name="Обычный 4 2 2 2 3 7" xfId="27585"/>
    <cellStyle name="Обычный 4 2 2 2 3 7 2" xfId="59108"/>
    <cellStyle name="Обычный 4 2 2 2 3 8" xfId="27586"/>
    <cellStyle name="Обычный 4 2 2 2 3 8 2" xfId="59109"/>
    <cellStyle name="Обычный 4 2 2 2 3 9" xfId="27587"/>
    <cellStyle name="Обычный 4 2 2 2 3 9 2" xfId="59110"/>
    <cellStyle name="Обычный 4 2 2 2 4" xfId="27588"/>
    <cellStyle name="Обычный 4 2 2 2 4 10" xfId="27589"/>
    <cellStyle name="Обычный 4 2 2 2 4 11" xfId="27590"/>
    <cellStyle name="Обычный 4 2 2 2 4 12" xfId="27591"/>
    <cellStyle name="Обычный 4 2 2 2 4 13" xfId="27592"/>
    <cellStyle name="Обычный 4 2 2 2 4 14" xfId="27593"/>
    <cellStyle name="Обычный 4 2 2 2 4 15" xfId="59111"/>
    <cellStyle name="Обычный 4 2 2 2 4 2" xfId="27594"/>
    <cellStyle name="Обычный 4 2 2 2 4 2 2" xfId="27595"/>
    <cellStyle name="Обычный 4 2 2 2 4 2 2 2" xfId="59112"/>
    <cellStyle name="Обычный 4 2 2 2 4 2 3" xfId="27596"/>
    <cellStyle name="Обычный 4 2 2 2 4 2 3 2" xfId="59113"/>
    <cellStyle name="Обычный 4 2 2 2 4 2 4" xfId="27597"/>
    <cellStyle name="Обычный 4 2 2 2 4 2 4 2" xfId="59114"/>
    <cellStyle name="Обычный 4 2 2 2 4 2 5" xfId="27598"/>
    <cellStyle name="Обычный 4 2 2 2 4 2 5 2" xfId="59115"/>
    <cellStyle name="Обычный 4 2 2 2 4 2 6" xfId="27599"/>
    <cellStyle name="Обычный 4 2 2 2 4 2 6 2" xfId="59116"/>
    <cellStyle name="Обычный 4 2 2 2 4 2 7" xfId="27600"/>
    <cellStyle name="Обычный 4 2 2 2 4 2 8" xfId="59117"/>
    <cellStyle name="Обычный 4 2 2 2 4 3" xfId="27601"/>
    <cellStyle name="Обычный 4 2 2 2 4 3 2" xfId="27602"/>
    <cellStyle name="Обычный 4 2 2 2 4 3 2 2" xfId="59118"/>
    <cellStyle name="Обычный 4 2 2 2 4 3 3" xfId="59119"/>
    <cellStyle name="Обычный 4 2 2 2 4 4" xfId="27603"/>
    <cellStyle name="Обычный 4 2 2 2 4 4 2" xfId="59120"/>
    <cellStyle name="Обычный 4 2 2 2 4 5" xfId="27604"/>
    <cellStyle name="Обычный 4 2 2 2 4 5 2" xfId="59121"/>
    <cellStyle name="Обычный 4 2 2 2 4 6" xfId="27605"/>
    <cellStyle name="Обычный 4 2 2 2 4 6 2" xfId="59122"/>
    <cellStyle name="Обычный 4 2 2 2 4 7" xfId="27606"/>
    <cellStyle name="Обычный 4 2 2 2 4 7 2" xfId="59123"/>
    <cellStyle name="Обычный 4 2 2 2 4 8" xfId="27607"/>
    <cellStyle name="Обычный 4 2 2 2 4 9" xfId="27608"/>
    <cellStyle name="Обычный 4 2 2 2 5" xfId="27609"/>
    <cellStyle name="Обычный 4 2 2 2 5 2" xfId="27610"/>
    <cellStyle name="Обычный 4 2 2 2 6" xfId="27611"/>
    <cellStyle name="Обычный 4 2 2 2 6 2" xfId="59124"/>
    <cellStyle name="Обычный 4 2 2 2 7" xfId="27612"/>
    <cellStyle name="Обычный 4 2 2 2 7 2" xfId="59125"/>
    <cellStyle name="Обычный 4 2 2 2 8" xfId="27613"/>
    <cellStyle name="Обычный 4 2 2 2 8 2" xfId="59126"/>
    <cellStyle name="Обычный 4 2 2 2 9" xfId="59127"/>
    <cellStyle name="Обычный 4 2 2 3" xfId="27614"/>
    <cellStyle name="Обычный 4 2 2 4" xfId="27615"/>
    <cellStyle name="Обычный 4 2 2 4 10" xfId="27616"/>
    <cellStyle name="Обычный 4 2 2 4 10 2" xfId="59128"/>
    <cellStyle name="Обычный 4 2 2 4 11" xfId="27617"/>
    <cellStyle name="Обычный 4 2 2 4 12" xfId="27618"/>
    <cellStyle name="Обычный 4 2 2 4 13" xfId="27619"/>
    <cellStyle name="Обычный 4 2 2 4 14" xfId="27620"/>
    <cellStyle name="Обычный 4 2 2 4 15" xfId="27621"/>
    <cellStyle name="Обычный 4 2 2 4 16" xfId="27622"/>
    <cellStyle name="Обычный 4 2 2 4 17" xfId="59129"/>
    <cellStyle name="Обычный 4 2 2 4 2" xfId="27623"/>
    <cellStyle name="Обычный 4 2 2 4 2 10" xfId="27624"/>
    <cellStyle name="Обычный 4 2 2 4 2 11" xfId="27625"/>
    <cellStyle name="Обычный 4 2 2 4 2 12" xfId="27626"/>
    <cellStyle name="Обычный 4 2 2 4 2 13" xfId="27627"/>
    <cellStyle name="Обычный 4 2 2 4 2 14" xfId="27628"/>
    <cellStyle name="Обычный 4 2 2 4 2 15" xfId="27629"/>
    <cellStyle name="Обычный 4 2 2 4 2 16" xfId="59130"/>
    <cellStyle name="Обычный 4 2 2 4 2 2" xfId="27630"/>
    <cellStyle name="Обычный 4 2 2 4 2 2 10" xfId="27631"/>
    <cellStyle name="Обычный 4 2 2 4 2 2 11" xfId="27632"/>
    <cellStyle name="Обычный 4 2 2 4 2 2 12" xfId="27633"/>
    <cellStyle name="Обычный 4 2 2 4 2 2 13" xfId="27634"/>
    <cellStyle name="Обычный 4 2 2 4 2 2 14" xfId="27635"/>
    <cellStyle name="Обычный 4 2 2 4 2 2 15" xfId="59131"/>
    <cellStyle name="Обычный 4 2 2 4 2 2 2" xfId="27636"/>
    <cellStyle name="Обычный 4 2 2 4 2 2 2 2" xfId="27637"/>
    <cellStyle name="Обычный 4 2 2 4 2 2 2 2 2" xfId="59132"/>
    <cellStyle name="Обычный 4 2 2 4 2 2 2 3" xfId="27638"/>
    <cellStyle name="Обычный 4 2 2 4 2 2 2 3 2" xfId="59133"/>
    <cellStyle name="Обычный 4 2 2 4 2 2 2 4" xfId="27639"/>
    <cellStyle name="Обычный 4 2 2 4 2 2 2 4 2" xfId="59134"/>
    <cellStyle name="Обычный 4 2 2 4 2 2 2 5" xfId="27640"/>
    <cellStyle name="Обычный 4 2 2 4 2 2 2 5 2" xfId="59135"/>
    <cellStyle name="Обычный 4 2 2 4 2 2 2 6" xfId="27641"/>
    <cellStyle name="Обычный 4 2 2 4 2 2 2 6 2" xfId="59136"/>
    <cellStyle name="Обычный 4 2 2 4 2 2 2 7" xfId="27642"/>
    <cellStyle name="Обычный 4 2 2 4 2 2 2 8" xfId="59137"/>
    <cellStyle name="Обычный 4 2 2 4 2 2 3" xfId="27643"/>
    <cellStyle name="Обычный 4 2 2 4 2 2 3 2" xfId="27644"/>
    <cellStyle name="Обычный 4 2 2 4 2 2 3 2 2" xfId="59138"/>
    <cellStyle name="Обычный 4 2 2 4 2 2 3 3" xfId="59139"/>
    <cellStyle name="Обычный 4 2 2 4 2 2 4" xfId="27645"/>
    <cellStyle name="Обычный 4 2 2 4 2 2 4 2" xfId="59140"/>
    <cellStyle name="Обычный 4 2 2 4 2 2 5" xfId="27646"/>
    <cellStyle name="Обычный 4 2 2 4 2 2 5 2" xfId="59141"/>
    <cellStyle name="Обычный 4 2 2 4 2 2 6" xfId="27647"/>
    <cellStyle name="Обычный 4 2 2 4 2 2 6 2" xfId="59142"/>
    <cellStyle name="Обычный 4 2 2 4 2 2 7" xfId="27648"/>
    <cellStyle name="Обычный 4 2 2 4 2 2 7 2" xfId="59143"/>
    <cellStyle name="Обычный 4 2 2 4 2 2 8" xfId="27649"/>
    <cellStyle name="Обычный 4 2 2 4 2 2 9" xfId="27650"/>
    <cellStyle name="Обычный 4 2 2 4 2 3" xfId="27651"/>
    <cellStyle name="Обычный 4 2 2 4 2 3 2" xfId="27652"/>
    <cellStyle name="Обычный 4 2 2 4 2 3 2 2" xfId="59144"/>
    <cellStyle name="Обычный 4 2 2 4 2 3 3" xfId="27653"/>
    <cellStyle name="Обычный 4 2 2 4 2 3 3 2" xfId="59145"/>
    <cellStyle name="Обычный 4 2 2 4 2 3 4" xfId="27654"/>
    <cellStyle name="Обычный 4 2 2 4 2 3 4 2" xfId="59146"/>
    <cellStyle name="Обычный 4 2 2 4 2 3 5" xfId="27655"/>
    <cellStyle name="Обычный 4 2 2 4 2 3 5 2" xfId="59147"/>
    <cellStyle name="Обычный 4 2 2 4 2 3 6" xfId="27656"/>
    <cellStyle name="Обычный 4 2 2 4 2 3 6 2" xfId="59148"/>
    <cellStyle name="Обычный 4 2 2 4 2 3 7" xfId="27657"/>
    <cellStyle name="Обычный 4 2 2 4 2 3 8" xfId="59149"/>
    <cellStyle name="Обычный 4 2 2 4 2 4" xfId="27658"/>
    <cellStyle name="Обычный 4 2 2 4 2 4 2" xfId="27659"/>
    <cellStyle name="Обычный 4 2 2 4 2 4 2 2" xfId="59150"/>
    <cellStyle name="Обычный 4 2 2 4 2 4 3" xfId="59151"/>
    <cellStyle name="Обычный 4 2 2 4 2 5" xfId="27660"/>
    <cellStyle name="Обычный 4 2 2 4 2 5 2" xfId="59152"/>
    <cellStyle name="Обычный 4 2 2 4 2 6" xfId="27661"/>
    <cellStyle name="Обычный 4 2 2 4 2 6 2" xfId="59153"/>
    <cellStyle name="Обычный 4 2 2 4 2 7" xfId="27662"/>
    <cellStyle name="Обычный 4 2 2 4 2 7 2" xfId="59154"/>
    <cellStyle name="Обычный 4 2 2 4 2 8" xfId="27663"/>
    <cellStyle name="Обычный 4 2 2 4 2 8 2" xfId="59155"/>
    <cellStyle name="Обычный 4 2 2 4 2 9" xfId="27664"/>
    <cellStyle name="Обычный 4 2 2 4 3" xfId="27665"/>
    <cellStyle name="Обычный 4 2 2 4 3 10" xfId="27666"/>
    <cellStyle name="Обычный 4 2 2 4 3 11" xfId="27667"/>
    <cellStyle name="Обычный 4 2 2 4 3 12" xfId="27668"/>
    <cellStyle name="Обычный 4 2 2 4 3 13" xfId="27669"/>
    <cellStyle name="Обычный 4 2 2 4 3 14" xfId="27670"/>
    <cellStyle name="Обычный 4 2 2 4 3 15" xfId="59156"/>
    <cellStyle name="Обычный 4 2 2 4 3 2" xfId="27671"/>
    <cellStyle name="Обычный 4 2 2 4 3 2 2" xfId="27672"/>
    <cellStyle name="Обычный 4 2 2 4 3 2 2 2" xfId="59157"/>
    <cellStyle name="Обычный 4 2 2 4 3 2 3" xfId="27673"/>
    <cellStyle name="Обычный 4 2 2 4 3 2 3 2" xfId="59158"/>
    <cellStyle name="Обычный 4 2 2 4 3 2 4" xfId="27674"/>
    <cellStyle name="Обычный 4 2 2 4 3 2 4 2" xfId="59159"/>
    <cellStyle name="Обычный 4 2 2 4 3 2 5" xfId="27675"/>
    <cellStyle name="Обычный 4 2 2 4 3 2 5 2" xfId="59160"/>
    <cellStyle name="Обычный 4 2 2 4 3 2 6" xfId="27676"/>
    <cellStyle name="Обычный 4 2 2 4 3 2 6 2" xfId="59161"/>
    <cellStyle name="Обычный 4 2 2 4 3 2 7" xfId="27677"/>
    <cellStyle name="Обычный 4 2 2 4 3 2 8" xfId="59162"/>
    <cellStyle name="Обычный 4 2 2 4 3 3" xfId="27678"/>
    <cellStyle name="Обычный 4 2 2 4 3 3 2" xfId="27679"/>
    <cellStyle name="Обычный 4 2 2 4 3 3 2 2" xfId="59163"/>
    <cellStyle name="Обычный 4 2 2 4 3 3 3" xfId="59164"/>
    <cellStyle name="Обычный 4 2 2 4 3 4" xfId="27680"/>
    <cellStyle name="Обычный 4 2 2 4 3 4 2" xfId="59165"/>
    <cellStyle name="Обычный 4 2 2 4 3 5" xfId="27681"/>
    <cellStyle name="Обычный 4 2 2 4 3 5 2" xfId="59166"/>
    <cellStyle name="Обычный 4 2 2 4 3 6" xfId="27682"/>
    <cellStyle name="Обычный 4 2 2 4 3 6 2" xfId="59167"/>
    <cellStyle name="Обычный 4 2 2 4 3 7" xfId="27683"/>
    <cellStyle name="Обычный 4 2 2 4 3 7 2" xfId="59168"/>
    <cellStyle name="Обычный 4 2 2 4 3 8" xfId="27684"/>
    <cellStyle name="Обычный 4 2 2 4 3 9" xfId="27685"/>
    <cellStyle name="Обычный 4 2 2 4 4" xfId="27686"/>
    <cellStyle name="Обычный 4 2 2 4 4 2" xfId="27687"/>
    <cellStyle name="Обычный 4 2 2 4 4 2 2" xfId="59169"/>
    <cellStyle name="Обычный 4 2 2 4 4 3" xfId="27688"/>
    <cellStyle name="Обычный 4 2 2 4 4 3 2" xfId="59170"/>
    <cellStyle name="Обычный 4 2 2 4 4 4" xfId="27689"/>
    <cellStyle name="Обычный 4 2 2 4 4 4 2" xfId="59171"/>
    <cellStyle name="Обычный 4 2 2 4 4 5" xfId="27690"/>
    <cellStyle name="Обычный 4 2 2 4 4 5 2" xfId="59172"/>
    <cellStyle name="Обычный 4 2 2 4 4 6" xfId="27691"/>
    <cellStyle name="Обычный 4 2 2 4 4 6 2" xfId="59173"/>
    <cellStyle name="Обычный 4 2 2 4 4 7" xfId="27692"/>
    <cellStyle name="Обычный 4 2 2 4 4 8" xfId="59174"/>
    <cellStyle name="Обычный 4 2 2 4 5" xfId="27693"/>
    <cellStyle name="Обычный 4 2 2 4 5 2" xfId="27694"/>
    <cellStyle name="Обычный 4 2 2 4 5 2 2" xfId="59175"/>
    <cellStyle name="Обычный 4 2 2 4 5 3" xfId="59176"/>
    <cellStyle name="Обычный 4 2 2 4 6" xfId="27695"/>
    <cellStyle name="Обычный 4 2 2 4 6 2" xfId="59177"/>
    <cellStyle name="Обычный 4 2 2 4 7" xfId="27696"/>
    <cellStyle name="Обычный 4 2 2 4 7 2" xfId="59178"/>
    <cellStyle name="Обычный 4 2 2 4 8" xfId="27697"/>
    <cellStyle name="Обычный 4 2 2 4 8 2" xfId="59179"/>
    <cellStyle name="Обычный 4 2 2 4 9" xfId="27698"/>
    <cellStyle name="Обычный 4 2 2 4 9 2" xfId="59180"/>
    <cellStyle name="Обычный 4 2 2 5" xfId="27699"/>
    <cellStyle name="Обычный 4 2 2 5 10" xfId="27700"/>
    <cellStyle name="Обычный 4 2 2 5 11" xfId="27701"/>
    <cellStyle name="Обычный 4 2 2 5 12" xfId="27702"/>
    <cellStyle name="Обычный 4 2 2 5 13" xfId="27703"/>
    <cellStyle name="Обычный 4 2 2 5 14" xfId="27704"/>
    <cellStyle name="Обычный 4 2 2 5 15" xfId="27705"/>
    <cellStyle name="Обычный 4 2 2 5 16" xfId="59181"/>
    <cellStyle name="Обычный 4 2 2 5 2" xfId="27706"/>
    <cellStyle name="Обычный 4 2 2 5 2 10" xfId="27707"/>
    <cellStyle name="Обычный 4 2 2 5 2 11" xfId="27708"/>
    <cellStyle name="Обычный 4 2 2 5 2 12" xfId="27709"/>
    <cellStyle name="Обычный 4 2 2 5 2 13" xfId="27710"/>
    <cellStyle name="Обычный 4 2 2 5 2 14" xfId="27711"/>
    <cellStyle name="Обычный 4 2 2 5 2 15" xfId="59182"/>
    <cellStyle name="Обычный 4 2 2 5 2 2" xfId="27712"/>
    <cellStyle name="Обычный 4 2 2 5 2 2 2" xfId="27713"/>
    <cellStyle name="Обычный 4 2 2 5 2 2 2 2" xfId="59183"/>
    <cellStyle name="Обычный 4 2 2 5 2 2 3" xfId="27714"/>
    <cellStyle name="Обычный 4 2 2 5 2 2 3 2" xfId="59184"/>
    <cellStyle name="Обычный 4 2 2 5 2 2 4" xfId="27715"/>
    <cellStyle name="Обычный 4 2 2 5 2 2 4 2" xfId="59185"/>
    <cellStyle name="Обычный 4 2 2 5 2 2 5" xfId="27716"/>
    <cellStyle name="Обычный 4 2 2 5 2 2 5 2" xfId="59186"/>
    <cellStyle name="Обычный 4 2 2 5 2 2 6" xfId="27717"/>
    <cellStyle name="Обычный 4 2 2 5 2 2 6 2" xfId="59187"/>
    <cellStyle name="Обычный 4 2 2 5 2 2 7" xfId="27718"/>
    <cellStyle name="Обычный 4 2 2 5 2 2 8" xfId="59188"/>
    <cellStyle name="Обычный 4 2 2 5 2 3" xfId="27719"/>
    <cellStyle name="Обычный 4 2 2 5 2 3 2" xfId="27720"/>
    <cellStyle name="Обычный 4 2 2 5 2 3 2 2" xfId="59189"/>
    <cellStyle name="Обычный 4 2 2 5 2 3 3" xfId="59190"/>
    <cellStyle name="Обычный 4 2 2 5 2 4" xfId="27721"/>
    <cellStyle name="Обычный 4 2 2 5 2 4 2" xfId="59191"/>
    <cellStyle name="Обычный 4 2 2 5 2 5" xfId="27722"/>
    <cellStyle name="Обычный 4 2 2 5 2 5 2" xfId="59192"/>
    <cellStyle name="Обычный 4 2 2 5 2 6" xfId="27723"/>
    <cellStyle name="Обычный 4 2 2 5 2 6 2" xfId="59193"/>
    <cellStyle name="Обычный 4 2 2 5 2 7" xfId="27724"/>
    <cellStyle name="Обычный 4 2 2 5 2 7 2" xfId="59194"/>
    <cellStyle name="Обычный 4 2 2 5 2 8" xfId="27725"/>
    <cellStyle name="Обычный 4 2 2 5 2 9" xfId="27726"/>
    <cellStyle name="Обычный 4 2 2 5 3" xfId="27727"/>
    <cellStyle name="Обычный 4 2 2 5 3 2" xfId="27728"/>
    <cellStyle name="Обычный 4 2 2 5 3 2 2" xfId="59195"/>
    <cellStyle name="Обычный 4 2 2 5 3 3" xfId="27729"/>
    <cellStyle name="Обычный 4 2 2 5 3 3 2" xfId="59196"/>
    <cellStyle name="Обычный 4 2 2 5 3 4" xfId="27730"/>
    <cellStyle name="Обычный 4 2 2 5 3 4 2" xfId="59197"/>
    <cellStyle name="Обычный 4 2 2 5 3 5" xfId="27731"/>
    <cellStyle name="Обычный 4 2 2 5 3 5 2" xfId="59198"/>
    <cellStyle name="Обычный 4 2 2 5 3 6" xfId="27732"/>
    <cellStyle name="Обычный 4 2 2 5 3 6 2" xfId="59199"/>
    <cellStyle name="Обычный 4 2 2 5 3 7" xfId="27733"/>
    <cellStyle name="Обычный 4 2 2 5 3 8" xfId="59200"/>
    <cellStyle name="Обычный 4 2 2 5 4" xfId="27734"/>
    <cellStyle name="Обычный 4 2 2 5 4 2" xfId="27735"/>
    <cellStyle name="Обычный 4 2 2 5 4 2 2" xfId="59201"/>
    <cellStyle name="Обычный 4 2 2 5 4 3" xfId="59202"/>
    <cellStyle name="Обычный 4 2 2 5 5" xfId="27736"/>
    <cellStyle name="Обычный 4 2 2 5 5 2" xfId="59203"/>
    <cellStyle name="Обычный 4 2 2 5 6" xfId="27737"/>
    <cellStyle name="Обычный 4 2 2 5 6 2" xfId="59204"/>
    <cellStyle name="Обычный 4 2 2 5 7" xfId="27738"/>
    <cellStyle name="Обычный 4 2 2 5 7 2" xfId="59205"/>
    <cellStyle name="Обычный 4 2 2 5 8" xfId="27739"/>
    <cellStyle name="Обычный 4 2 2 5 8 2" xfId="59206"/>
    <cellStyle name="Обычный 4 2 2 5 9" xfId="27740"/>
    <cellStyle name="Обычный 4 2 2 6" xfId="27741"/>
    <cellStyle name="Обычный 4 2 20" xfId="27742"/>
    <cellStyle name="Обычный 4 2 21" xfId="27743"/>
    <cellStyle name="Обычный 4 2 22" xfId="27744"/>
    <cellStyle name="Обычный 4 2 23" xfId="27745"/>
    <cellStyle name="Обычный 4 2 24" xfId="27746"/>
    <cellStyle name="Обычный 4 2 25" xfId="27747"/>
    <cellStyle name="Обычный 4 2 26" xfId="27748"/>
    <cellStyle name="Обычный 4 2 27" xfId="59207"/>
    <cellStyle name="Обычный 4 2 3" xfId="27749"/>
    <cellStyle name="Обычный 4 2 3 10" xfId="27750"/>
    <cellStyle name="Обычный 4 2 3 10 10" xfId="27751"/>
    <cellStyle name="Обычный 4 2 3 10 11" xfId="27752"/>
    <cellStyle name="Обычный 4 2 3 10 12" xfId="27753"/>
    <cellStyle name="Обычный 4 2 3 10 13" xfId="27754"/>
    <cellStyle name="Обычный 4 2 3 10 14" xfId="27755"/>
    <cellStyle name="Обычный 4 2 3 10 15" xfId="59208"/>
    <cellStyle name="Обычный 4 2 3 10 2" xfId="27756"/>
    <cellStyle name="Обычный 4 2 3 10 2 2" xfId="27757"/>
    <cellStyle name="Обычный 4 2 3 10 2 2 2" xfId="59209"/>
    <cellStyle name="Обычный 4 2 3 10 2 3" xfId="27758"/>
    <cellStyle name="Обычный 4 2 3 10 2 3 2" xfId="59210"/>
    <cellStyle name="Обычный 4 2 3 10 2 4" xfId="27759"/>
    <cellStyle name="Обычный 4 2 3 10 2 4 2" xfId="59211"/>
    <cellStyle name="Обычный 4 2 3 10 2 5" xfId="27760"/>
    <cellStyle name="Обычный 4 2 3 10 2 5 2" xfId="59212"/>
    <cellStyle name="Обычный 4 2 3 10 2 6" xfId="27761"/>
    <cellStyle name="Обычный 4 2 3 10 2 6 2" xfId="59213"/>
    <cellStyle name="Обычный 4 2 3 10 2 7" xfId="27762"/>
    <cellStyle name="Обычный 4 2 3 10 2 8" xfId="59214"/>
    <cellStyle name="Обычный 4 2 3 10 3" xfId="27763"/>
    <cellStyle name="Обычный 4 2 3 10 3 2" xfId="27764"/>
    <cellStyle name="Обычный 4 2 3 10 3 2 2" xfId="59215"/>
    <cellStyle name="Обычный 4 2 3 10 3 3" xfId="59216"/>
    <cellStyle name="Обычный 4 2 3 10 4" xfId="27765"/>
    <cellStyle name="Обычный 4 2 3 10 4 2" xfId="59217"/>
    <cellStyle name="Обычный 4 2 3 10 5" xfId="27766"/>
    <cellStyle name="Обычный 4 2 3 10 5 2" xfId="59218"/>
    <cellStyle name="Обычный 4 2 3 10 6" xfId="27767"/>
    <cellStyle name="Обычный 4 2 3 10 6 2" xfId="59219"/>
    <cellStyle name="Обычный 4 2 3 10 7" xfId="27768"/>
    <cellStyle name="Обычный 4 2 3 10 7 2" xfId="59220"/>
    <cellStyle name="Обычный 4 2 3 10 8" xfId="27769"/>
    <cellStyle name="Обычный 4 2 3 10 9" xfId="27770"/>
    <cellStyle name="Обычный 4 2 3 11" xfId="27771"/>
    <cellStyle name="Обычный 4 2 3 11 10" xfId="27772"/>
    <cellStyle name="Обычный 4 2 3 11 11" xfId="27773"/>
    <cellStyle name="Обычный 4 2 3 11 12" xfId="27774"/>
    <cellStyle name="Обычный 4 2 3 11 13" xfId="27775"/>
    <cellStyle name="Обычный 4 2 3 11 14" xfId="27776"/>
    <cellStyle name="Обычный 4 2 3 11 15" xfId="59221"/>
    <cellStyle name="Обычный 4 2 3 11 2" xfId="27777"/>
    <cellStyle name="Обычный 4 2 3 11 2 2" xfId="27778"/>
    <cellStyle name="Обычный 4 2 3 11 2 2 2" xfId="59222"/>
    <cellStyle name="Обычный 4 2 3 11 2 3" xfId="27779"/>
    <cellStyle name="Обычный 4 2 3 11 2 3 2" xfId="59223"/>
    <cellStyle name="Обычный 4 2 3 11 2 4" xfId="27780"/>
    <cellStyle name="Обычный 4 2 3 11 2 4 2" xfId="59224"/>
    <cellStyle name="Обычный 4 2 3 11 2 5" xfId="27781"/>
    <cellStyle name="Обычный 4 2 3 11 2 5 2" xfId="59225"/>
    <cellStyle name="Обычный 4 2 3 11 2 6" xfId="27782"/>
    <cellStyle name="Обычный 4 2 3 11 2 6 2" xfId="59226"/>
    <cellStyle name="Обычный 4 2 3 11 2 7" xfId="27783"/>
    <cellStyle name="Обычный 4 2 3 11 2 8" xfId="59227"/>
    <cellStyle name="Обычный 4 2 3 11 3" xfId="27784"/>
    <cellStyle name="Обычный 4 2 3 11 3 2" xfId="27785"/>
    <cellStyle name="Обычный 4 2 3 11 3 2 2" xfId="59228"/>
    <cellStyle name="Обычный 4 2 3 11 3 3" xfId="59229"/>
    <cellStyle name="Обычный 4 2 3 11 4" xfId="27786"/>
    <cellStyle name="Обычный 4 2 3 11 4 2" xfId="59230"/>
    <cellStyle name="Обычный 4 2 3 11 5" xfId="27787"/>
    <cellStyle name="Обычный 4 2 3 11 5 2" xfId="59231"/>
    <cellStyle name="Обычный 4 2 3 11 6" xfId="27788"/>
    <cellStyle name="Обычный 4 2 3 11 6 2" xfId="59232"/>
    <cellStyle name="Обычный 4 2 3 11 7" xfId="27789"/>
    <cellStyle name="Обычный 4 2 3 11 7 2" xfId="59233"/>
    <cellStyle name="Обычный 4 2 3 11 8" xfId="27790"/>
    <cellStyle name="Обычный 4 2 3 11 9" xfId="27791"/>
    <cellStyle name="Обычный 4 2 3 12" xfId="27792"/>
    <cellStyle name="Обычный 4 2 3 12 2" xfId="27793"/>
    <cellStyle name="Обычный 4 2 3 12 2 2" xfId="59234"/>
    <cellStyle name="Обычный 4 2 3 12 3" xfId="27794"/>
    <cellStyle name="Обычный 4 2 3 12 3 2" xfId="59235"/>
    <cellStyle name="Обычный 4 2 3 12 4" xfId="27795"/>
    <cellStyle name="Обычный 4 2 3 12 4 2" xfId="59236"/>
    <cellStyle name="Обычный 4 2 3 12 5" xfId="27796"/>
    <cellStyle name="Обычный 4 2 3 12 5 2" xfId="59237"/>
    <cellStyle name="Обычный 4 2 3 12 6" xfId="27797"/>
    <cellStyle name="Обычный 4 2 3 12 6 2" xfId="59238"/>
    <cellStyle name="Обычный 4 2 3 12 7" xfId="27798"/>
    <cellStyle name="Обычный 4 2 3 12 8" xfId="59239"/>
    <cellStyle name="Обычный 4 2 3 13" xfId="27799"/>
    <cellStyle name="Обычный 4 2 3 13 2" xfId="27800"/>
    <cellStyle name="Обычный 4 2 3 13 2 2" xfId="59240"/>
    <cellStyle name="Обычный 4 2 3 13 3" xfId="27801"/>
    <cellStyle name="Обычный 4 2 3 13 3 2" xfId="59241"/>
    <cellStyle name="Обычный 4 2 3 13 4" xfId="27802"/>
    <cellStyle name="Обычный 4 2 3 13 4 2" xfId="59242"/>
    <cellStyle name="Обычный 4 2 3 13 5" xfId="27803"/>
    <cellStyle name="Обычный 4 2 3 13 5 2" xfId="59243"/>
    <cellStyle name="Обычный 4 2 3 13 6" xfId="27804"/>
    <cellStyle name="Обычный 4 2 3 13 6 2" xfId="59244"/>
    <cellStyle name="Обычный 4 2 3 13 7" xfId="27805"/>
    <cellStyle name="Обычный 4 2 3 13 8" xfId="59245"/>
    <cellStyle name="Обычный 4 2 3 14" xfId="27806"/>
    <cellStyle name="Обычный 4 2 3 14 2" xfId="27807"/>
    <cellStyle name="Обычный 4 2 3 14 2 2" xfId="59246"/>
    <cellStyle name="Обычный 4 2 3 14 3" xfId="27808"/>
    <cellStyle name="Обычный 4 2 3 14 3 2" xfId="59247"/>
    <cellStyle name="Обычный 4 2 3 14 4" xfId="27809"/>
    <cellStyle name="Обычный 4 2 3 14 4 2" xfId="59248"/>
    <cellStyle name="Обычный 4 2 3 14 5" xfId="27810"/>
    <cellStyle name="Обычный 4 2 3 14 5 2" xfId="59249"/>
    <cellStyle name="Обычный 4 2 3 14 6" xfId="27811"/>
    <cellStyle name="Обычный 4 2 3 14 6 2" xfId="59250"/>
    <cellStyle name="Обычный 4 2 3 14 7" xfId="27812"/>
    <cellStyle name="Обычный 4 2 3 14 8" xfId="59251"/>
    <cellStyle name="Обычный 4 2 3 15" xfId="27813"/>
    <cellStyle name="Обычный 4 2 3 15 2" xfId="27814"/>
    <cellStyle name="Обычный 4 2 3 15 2 2" xfId="59252"/>
    <cellStyle name="Обычный 4 2 3 15 3" xfId="59253"/>
    <cellStyle name="Обычный 4 2 3 16" xfId="27815"/>
    <cellStyle name="Обычный 4 2 3 16 2" xfId="59254"/>
    <cellStyle name="Обычный 4 2 3 17" xfId="27816"/>
    <cellStyle name="Обычный 4 2 3 17 2" xfId="59255"/>
    <cellStyle name="Обычный 4 2 3 18" xfId="27817"/>
    <cellStyle name="Обычный 4 2 3 18 2" xfId="59256"/>
    <cellStyle name="Обычный 4 2 3 19" xfId="27818"/>
    <cellStyle name="Обычный 4 2 3 19 2" xfId="59257"/>
    <cellStyle name="Обычный 4 2 3 2" xfId="27819"/>
    <cellStyle name="Обычный 4 2 3 2 10" xfId="27820"/>
    <cellStyle name="Обычный 4 2 3 2 10 2" xfId="27821"/>
    <cellStyle name="Обычный 4 2 3 2 10 2 2" xfId="59258"/>
    <cellStyle name="Обычный 4 2 3 2 10 3" xfId="27822"/>
    <cellStyle name="Обычный 4 2 3 2 10 3 2" xfId="59259"/>
    <cellStyle name="Обычный 4 2 3 2 10 4" xfId="27823"/>
    <cellStyle name="Обычный 4 2 3 2 10 4 2" xfId="59260"/>
    <cellStyle name="Обычный 4 2 3 2 10 5" xfId="27824"/>
    <cellStyle name="Обычный 4 2 3 2 10 5 2" xfId="59261"/>
    <cellStyle name="Обычный 4 2 3 2 10 6" xfId="27825"/>
    <cellStyle name="Обычный 4 2 3 2 10 6 2" xfId="59262"/>
    <cellStyle name="Обычный 4 2 3 2 10 7" xfId="27826"/>
    <cellStyle name="Обычный 4 2 3 2 10 8" xfId="59263"/>
    <cellStyle name="Обычный 4 2 3 2 11" xfId="27827"/>
    <cellStyle name="Обычный 4 2 3 2 11 2" xfId="27828"/>
    <cellStyle name="Обычный 4 2 3 2 11 2 2" xfId="59264"/>
    <cellStyle name="Обычный 4 2 3 2 11 3" xfId="27829"/>
    <cellStyle name="Обычный 4 2 3 2 11 3 2" xfId="59265"/>
    <cellStyle name="Обычный 4 2 3 2 11 4" xfId="27830"/>
    <cellStyle name="Обычный 4 2 3 2 11 4 2" xfId="59266"/>
    <cellStyle name="Обычный 4 2 3 2 11 5" xfId="27831"/>
    <cellStyle name="Обычный 4 2 3 2 11 5 2" xfId="59267"/>
    <cellStyle name="Обычный 4 2 3 2 11 6" xfId="27832"/>
    <cellStyle name="Обычный 4 2 3 2 11 6 2" xfId="59268"/>
    <cellStyle name="Обычный 4 2 3 2 11 7" xfId="27833"/>
    <cellStyle name="Обычный 4 2 3 2 11 8" xfId="59269"/>
    <cellStyle name="Обычный 4 2 3 2 12" xfId="27834"/>
    <cellStyle name="Обычный 4 2 3 2 12 2" xfId="27835"/>
    <cellStyle name="Обычный 4 2 3 2 12 2 2" xfId="59270"/>
    <cellStyle name="Обычный 4 2 3 2 12 3" xfId="59271"/>
    <cellStyle name="Обычный 4 2 3 2 13" xfId="27836"/>
    <cellStyle name="Обычный 4 2 3 2 13 2" xfId="59272"/>
    <cellStyle name="Обычный 4 2 3 2 14" xfId="27837"/>
    <cellStyle name="Обычный 4 2 3 2 14 2" xfId="59273"/>
    <cellStyle name="Обычный 4 2 3 2 15" xfId="27838"/>
    <cellStyle name="Обычный 4 2 3 2 15 2" xfId="59274"/>
    <cellStyle name="Обычный 4 2 3 2 16" xfId="27839"/>
    <cellStyle name="Обычный 4 2 3 2 16 2" xfId="59275"/>
    <cellStyle name="Обычный 4 2 3 2 17" xfId="27840"/>
    <cellStyle name="Обычный 4 2 3 2 18" xfId="27841"/>
    <cellStyle name="Обычный 4 2 3 2 19" xfId="27842"/>
    <cellStyle name="Обычный 4 2 3 2 2" xfId="27843"/>
    <cellStyle name="Обычный 4 2 3 2 2 10" xfId="27844"/>
    <cellStyle name="Обычный 4 2 3 2 2 10 2" xfId="59276"/>
    <cellStyle name="Обычный 4 2 3 2 2 11" xfId="27845"/>
    <cellStyle name="Обычный 4 2 3 2 2 11 2" xfId="59277"/>
    <cellStyle name="Обычный 4 2 3 2 2 12" xfId="27846"/>
    <cellStyle name="Обычный 4 2 3 2 2 13" xfId="27847"/>
    <cellStyle name="Обычный 4 2 3 2 2 14" xfId="27848"/>
    <cellStyle name="Обычный 4 2 3 2 2 15" xfId="27849"/>
    <cellStyle name="Обычный 4 2 3 2 2 16" xfId="27850"/>
    <cellStyle name="Обычный 4 2 3 2 2 17" xfId="27851"/>
    <cellStyle name="Обычный 4 2 3 2 2 18" xfId="27852"/>
    <cellStyle name="Обычный 4 2 3 2 2 19" xfId="27853"/>
    <cellStyle name="Обычный 4 2 3 2 2 2" xfId="27854"/>
    <cellStyle name="Обычный 4 2 3 2 2 2 10" xfId="27855"/>
    <cellStyle name="Обычный 4 2 3 2 2 2 11" xfId="27856"/>
    <cellStyle name="Обычный 4 2 3 2 2 2 12" xfId="27857"/>
    <cellStyle name="Обычный 4 2 3 2 2 2 13" xfId="27858"/>
    <cellStyle name="Обычный 4 2 3 2 2 2 14" xfId="27859"/>
    <cellStyle name="Обычный 4 2 3 2 2 2 15" xfId="27860"/>
    <cellStyle name="Обычный 4 2 3 2 2 2 16" xfId="59278"/>
    <cellStyle name="Обычный 4 2 3 2 2 2 2" xfId="27861"/>
    <cellStyle name="Обычный 4 2 3 2 2 2 2 2" xfId="27862"/>
    <cellStyle name="Обычный 4 2 3 2 2 2 2 2 2" xfId="59279"/>
    <cellStyle name="Обычный 4 2 3 2 2 2 2 3" xfId="27863"/>
    <cellStyle name="Обычный 4 2 3 2 2 2 2 3 2" xfId="59280"/>
    <cellStyle name="Обычный 4 2 3 2 2 2 2 4" xfId="27864"/>
    <cellStyle name="Обычный 4 2 3 2 2 2 2 4 2" xfId="59281"/>
    <cellStyle name="Обычный 4 2 3 2 2 2 2 5" xfId="27865"/>
    <cellStyle name="Обычный 4 2 3 2 2 2 2 5 2" xfId="59282"/>
    <cellStyle name="Обычный 4 2 3 2 2 2 2 6" xfId="27866"/>
    <cellStyle name="Обычный 4 2 3 2 2 2 2 6 2" xfId="59283"/>
    <cellStyle name="Обычный 4 2 3 2 2 2 2 7" xfId="27867"/>
    <cellStyle name="Обычный 4 2 3 2 2 2 2 8" xfId="59284"/>
    <cellStyle name="Обычный 4 2 3 2 2 2 3" xfId="27868"/>
    <cellStyle name="Обычный 4 2 3 2 2 2 3 2" xfId="27869"/>
    <cellStyle name="Обычный 4 2 3 2 2 2 3 2 2" xfId="59285"/>
    <cellStyle name="Обычный 4 2 3 2 2 2 3 3" xfId="59286"/>
    <cellStyle name="Обычный 4 2 3 2 2 2 4" xfId="27870"/>
    <cellStyle name="Обычный 4 2 3 2 2 2 4 2" xfId="59287"/>
    <cellStyle name="Обычный 4 2 3 2 2 2 5" xfId="27871"/>
    <cellStyle name="Обычный 4 2 3 2 2 2 5 2" xfId="59288"/>
    <cellStyle name="Обычный 4 2 3 2 2 2 6" xfId="27872"/>
    <cellStyle name="Обычный 4 2 3 2 2 2 6 2" xfId="59289"/>
    <cellStyle name="Обычный 4 2 3 2 2 2 7" xfId="27873"/>
    <cellStyle name="Обычный 4 2 3 2 2 2 7 2" xfId="59290"/>
    <cellStyle name="Обычный 4 2 3 2 2 2 8" xfId="27874"/>
    <cellStyle name="Обычный 4 2 3 2 2 2 9" xfId="27875"/>
    <cellStyle name="Обычный 4 2 3 2 2 20" xfId="59291"/>
    <cellStyle name="Обычный 4 2 3 2 2 3" xfId="27876"/>
    <cellStyle name="Обычный 4 2 3 2 2 3 10" xfId="27877"/>
    <cellStyle name="Обычный 4 2 3 2 2 3 11" xfId="27878"/>
    <cellStyle name="Обычный 4 2 3 2 2 3 12" xfId="27879"/>
    <cellStyle name="Обычный 4 2 3 2 2 3 13" xfId="27880"/>
    <cellStyle name="Обычный 4 2 3 2 2 3 14" xfId="27881"/>
    <cellStyle name="Обычный 4 2 3 2 2 3 15" xfId="59292"/>
    <cellStyle name="Обычный 4 2 3 2 2 3 2" xfId="27882"/>
    <cellStyle name="Обычный 4 2 3 2 2 3 2 2" xfId="27883"/>
    <cellStyle name="Обычный 4 2 3 2 2 3 2 2 2" xfId="59293"/>
    <cellStyle name="Обычный 4 2 3 2 2 3 2 3" xfId="27884"/>
    <cellStyle name="Обычный 4 2 3 2 2 3 2 3 2" xfId="59294"/>
    <cellStyle name="Обычный 4 2 3 2 2 3 2 4" xfId="27885"/>
    <cellStyle name="Обычный 4 2 3 2 2 3 2 4 2" xfId="59295"/>
    <cellStyle name="Обычный 4 2 3 2 2 3 2 5" xfId="27886"/>
    <cellStyle name="Обычный 4 2 3 2 2 3 2 5 2" xfId="59296"/>
    <cellStyle name="Обычный 4 2 3 2 2 3 2 6" xfId="27887"/>
    <cellStyle name="Обычный 4 2 3 2 2 3 2 6 2" xfId="59297"/>
    <cellStyle name="Обычный 4 2 3 2 2 3 2 7" xfId="27888"/>
    <cellStyle name="Обычный 4 2 3 2 2 3 2 8" xfId="59298"/>
    <cellStyle name="Обычный 4 2 3 2 2 3 3" xfId="27889"/>
    <cellStyle name="Обычный 4 2 3 2 2 3 3 2" xfId="27890"/>
    <cellStyle name="Обычный 4 2 3 2 2 3 3 2 2" xfId="59299"/>
    <cellStyle name="Обычный 4 2 3 2 2 3 3 3" xfId="59300"/>
    <cellStyle name="Обычный 4 2 3 2 2 3 4" xfId="27891"/>
    <cellStyle name="Обычный 4 2 3 2 2 3 4 2" xfId="59301"/>
    <cellStyle name="Обычный 4 2 3 2 2 3 5" xfId="27892"/>
    <cellStyle name="Обычный 4 2 3 2 2 3 5 2" xfId="59302"/>
    <cellStyle name="Обычный 4 2 3 2 2 3 6" xfId="27893"/>
    <cellStyle name="Обычный 4 2 3 2 2 3 6 2" xfId="59303"/>
    <cellStyle name="Обычный 4 2 3 2 2 3 7" xfId="27894"/>
    <cellStyle name="Обычный 4 2 3 2 2 3 7 2" xfId="59304"/>
    <cellStyle name="Обычный 4 2 3 2 2 3 8" xfId="27895"/>
    <cellStyle name="Обычный 4 2 3 2 2 3 9" xfId="27896"/>
    <cellStyle name="Обычный 4 2 3 2 2 4" xfId="27897"/>
    <cellStyle name="Обычный 4 2 3 2 2 4 10" xfId="27898"/>
    <cellStyle name="Обычный 4 2 3 2 2 4 11" xfId="27899"/>
    <cellStyle name="Обычный 4 2 3 2 2 4 12" xfId="27900"/>
    <cellStyle name="Обычный 4 2 3 2 2 4 13" xfId="27901"/>
    <cellStyle name="Обычный 4 2 3 2 2 4 14" xfId="27902"/>
    <cellStyle name="Обычный 4 2 3 2 2 4 15" xfId="59305"/>
    <cellStyle name="Обычный 4 2 3 2 2 4 2" xfId="27903"/>
    <cellStyle name="Обычный 4 2 3 2 2 4 2 2" xfId="27904"/>
    <cellStyle name="Обычный 4 2 3 2 2 4 2 2 2" xfId="59306"/>
    <cellStyle name="Обычный 4 2 3 2 2 4 2 3" xfId="27905"/>
    <cellStyle name="Обычный 4 2 3 2 2 4 2 3 2" xfId="59307"/>
    <cellStyle name="Обычный 4 2 3 2 2 4 2 4" xfId="27906"/>
    <cellStyle name="Обычный 4 2 3 2 2 4 2 4 2" xfId="59308"/>
    <cellStyle name="Обычный 4 2 3 2 2 4 2 5" xfId="27907"/>
    <cellStyle name="Обычный 4 2 3 2 2 4 2 5 2" xfId="59309"/>
    <cellStyle name="Обычный 4 2 3 2 2 4 2 6" xfId="27908"/>
    <cellStyle name="Обычный 4 2 3 2 2 4 2 6 2" xfId="59310"/>
    <cellStyle name="Обычный 4 2 3 2 2 4 2 7" xfId="27909"/>
    <cellStyle name="Обычный 4 2 3 2 2 4 2 8" xfId="59311"/>
    <cellStyle name="Обычный 4 2 3 2 2 4 3" xfId="27910"/>
    <cellStyle name="Обычный 4 2 3 2 2 4 3 2" xfId="27911"/>
    <cellStyle name="Обычный 4 2 3 2 2 4 3 2 2" xfId="59312"/>
    <cellStyle name="Обычный 4 2 3 2 2 4 3 3" xfId="59313"/>
    <cellStyle name="Обычный 4 2 3 2 2 4 4" xfId="27912"/>
    <cellStyle name="Обычный 4 2 3 2 2 4 4 2" xfId="59314"/>
    <cellStyle name="Обычный 4 2 3 2 2 4 5" xfId="27913"/>
    <cellStyle name="Обычный 4 2 3 2 2 4 5 2" xfId="59315"/>
    <cellStyle name="Обычный 4 2 3 2 2 4 6" xfId="27914"/>
    <cellStyle name="Обычный 4 2 3 2 2 4 6 2" xfId="59316"/>
    <cellStyle name="Обычный 4 2 3 2 2 4 7" xfId="27915"/>
    <cellStyle name="Обычный 4 2 3 2 2 4 7 2" xfId="59317"/>
    <cellStyle name="Обычный 4 2 3 2 2 4 8" xfId="27916"/>
    <cellStyle name="Обычный 4 2 3 2 2 4 9" xfId="27917"/>
    <cellStyle name="Обычный 4 2 3 2 2 5" xfId="27918"/>
    <cellStyle name="Обычный 4 2 3 2 2 5 10" xfId="27919"/>
    <cellStyle name="Обычный 4 2 3 2 2 5 11" xfId="27920"/>
    <cellStyle name="Обычный 4 2 3 2 2 5 12" xfId="27921"/>
    <cellStyle name="Обычный 4 2 3 2 2 5 13" xfId="27922"/>
    <cellStyle name="Обычный 4 2 3 2 2 5 14" xfId="27923"/>
    <cellStyle name="Обычный 4 2 3 2 2 5 15" xfId="59318"/>
    <cellStyle name="Обычный 4 2 3 2 2 5 2" xfId="27924"/>
    <cellStyle name="Обычный 4 2 3 2 2 5 2 2" xfId="27925"/>
    <cellStyle name="Обычный 4 2 3 2 2 5 2 2 2" xfId="59319"/>
    <cellStyle name="Обычный 4 2 3 2 2 5 2 3" xfId="27926"/>
    <cellStyle name="Обычный 4 2 3 2 2 5 2 3 2" xfId="59320"/>
    <cellStyle name="Обычный 4 2 3 2 2 5 2 4" xfId="27927"/>
    <cellStyle name="Обычный 4 2 3 2 2 5 2 4 2" xfId="59321"/>
    <cellStyle name="Обычный 4 2 3 2 2 5 2 5" xfId="27928"/>
    <cellStyle name="Обычный 4 2 3 2 2 5 2 5 2" xfId="59322"/>
    <cellStyle name="Обычный 4 2 3 2 2 5 2 6" xfId="27929"/>
    <cellStyle name="Обычный 4 2 3 2 2 5 2 6 2" xfId="59323"/>
    <cellStyle name="Обычный 4 2 3 2 2 5 2 7" xfId="27930"/>
    <cellStyle name="Обычный 4 2 3 2 2 5 2 8" xfId="59324"/>
    <cellStyle name="Обычный 4 2 3 2 2 5 3" xfId="27931"/>
    <cellStyle name="Обычный 4 2 3 2 2 5 3 2" xfId="27932"/>
    <cellStyle name="Обычный 4 2 3 2 2 5 3 2 2" xfId="59325"/>
    <cellStyle name="Обычный 4 2 3 2 2 5 3 3" xfId="59326"/>
    <cellStyle name="Обычный 4 2 3 2 2 5 4" xfId="27933"/>
    <cellStyle name="Обычный 4 2 3 2 2 5 4 2" xfId="59327"/>
    <cellStyle name="Обычный 4 2 3 2 2 5 5" xfId="27934"/>
    <cellStyle name="Обычный 4 2 3 2 2 5 5 2" xfId="59328"/>
    <cellStyle name="Обычный 4 2 3 2 2 5 6" xfId="27935"/>
    <cellStyle name="Обычный 4 2 3 2 2 5 6 2" xfId="59329"/>
    <cellStyle name="Обычный 4 2 3 2 2 5 7" xfId="27936"/>
    <cellStyle name="Обычный 4 2 3 2 2 5 7 2" xfId="59330"/>
    <cellStyle name="Обычный 4 2 3 2 2 5 8" xfId="27937"/>
    <cellStyle name="Обычный 4 2 3 2 2 5 9" xfId="27938"/>
    <cellStyle name="Обычный 4 2 3 2 2 6" xfId="27939"/>
    <cellStyle name="Обычный 4 2 3 2 2 6 2" xfId="27940"/>
    <cellStyle name="Обычный 4 2 3 2 2 6 2 2" xfId="59331"/>
    <cellStyle name="Обычный 4 2 3 2 2 6 3" xfId="27941"/>
    <cellStyle name="Обычный 4 2 3 2 2 6 3 2" xfId="59332"/>
    <cellStyle name="Обычный 4 2 3 2 2 6 4" xfId="27942"/>
    <cellStyle name="Обычный 4 2 3 2 2 6 4 2" xfId="59333"/>
    <cellStyle name="Обычный 4 2 3 2 2 6 5" xfId="27943"/>
    <cellStyle name="Обычный 4 2 3 2 2 6 5 2" xfId="59334"/>
    <cellStyle name="Обычный 4 2 3 2 2 6 6" xfId="27944"/>
    <cellStyle name="Обычный 4 2 3 2 2 6 6 2" xfId="59335"/>
    <cellStyle name="Обычный 4 2 3 2 2 6 7" xfId="27945"/>
    <cellStyle name="Обычный 4 2 3 2 2 6 8" xfId="59336"/>
    <cellStyle name="Обычный 4 2 3 2 2 7" xfId="27946"/>
    <cellStyle name="Обычный 4 2 3 2 2 7 2" xfId="27947"/>
    <cellStyle name="Обычный 4 2 3 2 2 7 2 2" xfId="59337"/>
    <cellStyle name="Обычный 4 2 3 2 2 7 3" xfId="59338"/>
    <cellStyle name="Обычный 4 2 3 2 2 8" xfId="27948"/>
    <cellStyle name="Обычный 4 2 3 2 2 8 2" xfId="59339"/>
    <cellStyle name="Обычный 4 2 3 2 2 9" xfId="27949"/>
    <cellStyle name="Обычный 4 2 3 2 2 9 2" xfId="59340"/>
    <cellStyle name="Обычный 4 2 3 2 20" xfId="27950"/>
    <cellStyle name="Обычный 4 2 3 2 21" xfId="27951"/>
    <cellStyle name="Обычный 4 2 3 2 22" xfId="27952"/>
    <cellStyle name="Обычный 4 2 3 2 23" xfId="59341"/>
    <cellStyle name="Обычный 4 2 3 2 3" xfId="27953"/>
    <cellStyle name="Обычный 4 2 3 2 3 10" xfId="27954"/>
    <cellStyle name="Обычный 4 2 3 2 3 11" xfId="27955"/>
    <cellStyle name="Обычный 4 2 3 2 3 12" xfId="27956"/>
    <cellStyle name="Обычный 4 2 3 2 3 13" xfId="27957"/>
    <cellStyle name="Обычный 4 2 3 2 3 14" xfId="27958"/>
    <cellStyle name="Обычный 4 2 3 2 3 15" xfId="27959"/>
    <cellStyle name="Обычный 4 2 3 2 3 16" xfId="27960"/>
    <cellStyle name="Обычный 4 2 3 2 3 17" xfId="27961"/>
    <cellStyle name="Обычный 4 2 3 2 3 18" xfId="59342"/>
    <cellStyle name="Обычный 4 2 3 2 3 2" xfId="27962"/>
    <cellStyle name="Обычный 4 2 3 2 3 2 10" xfId="27963"/>
    <cellStyle name="Обычный 4 2 3 2 3 2 11" xfId="27964"/>
    <cellStyle name="Обычный 4 2 3 2 3 2 12" xfId="27965"/>
    <cellStyle name="Обычный 4 2 3 2 3 2 13" xfId="27966"/>
    <cellStyle name="Обычный 4 2 3 2 3 2 14" xfId="27967"/>
    <cellStyle name="Обычный 4 2 3 2 3 2 15" xfId="27968"/>
    <cellStyle name="Обычный 4 2 3 2 3 2 16" xfId="59343"/>
    <cellStyle name="Обычный 4 2 3 2 3 2 2" xfId="27969"/>
    <cellStyle name="Обычный 4 2 3 2 3 2 2 2" xfId="27970"/>
    <cellStyle name="Обычный 4 2 3 2 3 2 2 2 2" xfId="59344"/>
    <cellStyle name="Обычный 4 2 3 2 3 2 2 3" xfId="27971"/>
    <cellStyle name="Обычный 4 2 3 2 3 2 2 3 2" xfId="59345"/>
    <cellStyle name="Обычный 4 2 3 2 3 2 2 4" xfId="27972"/>
    <cellStyle name="Обычный 4 2 3 2 3 2 2 4 2" xfId="59346"/>
    <cellStyle name="Обычный 4 2 3 2 3 2 2 5" xfId="27973"/>
    <cellStyle name="Обычный 4 2 3 2 3 2 2 5 2" xfId="59347"/>
    <cellStyle name="Обычный 4 2 3 2 3 2 2 6" xfId="27974"/>
    <cellStyle name="Обычный 4 2 3 2 3 2 2 6 2" xfId="59348"/>
    <cellStyle name="Обычный 4 2 3 2 3 2 2 7" xfId="27975"/>
    <cellStyle name="Обычный 4 2 3 2 3 2 2 8" xfId="59349"/>
    <cellStyle name="Обычный 4 2 3 2 3 2 3" xfId="27976"/>
    <cellStyle name="Обычный 4 2 3 2 3 2 3 2" xfId="27977"/>
    <cellStyle name="Обычный 4 2 3 2 3 2 3 2 2" xfId="59350"/>
    <cellStyle name="Обычный 4 2 3 2 3 2 3 3" xfId="59351"/>
    <cellStyle name="Обычный 4 2 3 2 3 2 4" xfId="27978"/>
    <cellStyle name="Обычный 4 2 3 2 3 2 4 2" xfId="59352"/>
    <cellStyle name="Обычный 4 2 3 2 3 2 5" xfId="27979"/>
    <cellStyle name="Обычный 4 2 3 2 3 2 5 2" xfId="59353"/>
    <cellStyle name="Обычный 4 2 3 2 3 2 6" xfId="27980"/>
    <cellStyle name="Обычный 4 2 3 2 3 2 6 2" xfId="59354"/>
    <cellStyle name="Обычный 4 2 3 2 3 2 7" xfId="27981"/>
    <cellStyle name="Обычный 4 2 3 2 3 2 7 2" xfId="59355"/>
    <cellStyle name="Обычный 4 2 3 2 3 2 8" xfId="27982"/>
    <cellStyle name="Обычный 4 2 3 2 3 2 9" xfId="27983"/>
    <cellStyle name="Обычный 4 2 3 2 3 3" xfId="27984"/>
    <cellStyle name="Обычный 4 2 3 2 3 3 10" xfId="27985"/>
    <cellStyle name="Обычный 4 2 3 2 3 3 11" xfId="27986"/>
    <cellStyle name="Обычный 4 2 3 2 3 3 12" xfId="27987"/>
    <cellStyle name="Обычный 4 2 3 2 3 3 13" xfId="27988"/>
    <cellStyle name="Обычный 4 2 3 2 3 3 14" xfId="27989"/>
    <cellStyle name="Обычный 4 2 3 2 3 3 15" xfId="59356"/>
    <cellStyle name="Обычный 4 2 3 2 3 3 2" xfId="27990"/>
    <cellStyle name="Обычный 4 2 3 2 3 3 2 2" xfId="27991"/>
    <cellStyle name="Обычный 4 2 3 2 3 3 2 2 2" xfId="59357"/>
    <cellStyle name="Обычный 4 2 3 2 3 3 2 3" xfId="27992"/>
    <cellStyle name="Обычный 4 2 3 2 3 3 2 3 2" xfId="59358"/>
    <cellStyle name="Обычный 4 2 3 2 3 3 2 4" xfId="27993"/>
    <cellStyle name="Обычный 4 2 3 2 3 3 2 4 2" xfId="59359"/>
    <cellStyle name="Обычный 4 2 3 2 3 3 2 5" xfId="27994"/>
    <cellStyle name="Обычный 4 2 3 2 3 3 2 5 2" xfId="59360"/>
    <cellStyle name="Обычный 4 2 3 2 3 3 2 6" xfId="27995"/>
    <cellStyle name="Обычный 4 2 3 2 3 3 2 6 2" xfId="59361"/>
    <cellStyle name="Обычный 4 2 3 2 3 3 2 7" xfId="27996"/>
    <cellStyle name="Обычный 4 2 3 2 3 3 2 8" xfId="59362"/>
    <cellStyle name="Обычный 4 2 3 2 3 3 3" xfId="27997"/>
    <cellStyle name="Обычный 4 2 3 2 3 3 3 2" xfId="27998"/>
    <cellStyle name="Обычный 4 2 3 2 3 3 3 2 2" xfId="59363"/>
    <cellStyle name="Обычный 4 2 3 2 3 3 3 3" xfId="59364"/>
    <cellStyle name="Обычный 4 2 3 2 3 3 4" xfId="27999"/>
    <cellStyle name="Обычный 4 2 3 2 3 3 4 2" xfId="59365"/>
    <cellStyle name="Обычный 4 2 3 2 3 3 5" xfId="28000"/>
    <cellStyle name="Обычный 4 2 3 2 3 3 5 2" xfId="59366"/>
    <cellStyle name="Обычный 4 2 3 2 3 3 6" xfId="28001"/>
    <cellStyle name="Обычный 4 2 3 2 3 3 6 2" xfId="59367"/>
    <cellStyle name="Обычный 4 2 3 2 3 3 7" xfId="28002"/>
    <cellStyle name="Обычный 4 2 3 2 3 3 7 2" xfId="59368"/>
    <cellStyle name="Обычный 4 2 3 2 3 3 8" xfId="28003"/>
    <cellStyle name="Обычный 4 2 3 2 3 3 9" xfId="28004"/>
    <cellStyle name="Обычный 4 2 3 2 3 4" xfId="28005"/>
    <cellStyle name="Обычный 4 2 3 2 3 4 2" xfId="28006"/>
    <cellStyle name="Обычный 4 2 3 2 3 4 2 2" xfId="59369"/>
    <cellStyle name="Обычный 4 2 3 2 3 4 3" xfId="28007"/>
    <cellStyle name="Обычный 4 2 3 2 3 4 3 2" xfId="59370"/>
    <cellStyle name="Обычный 4 2 3 2 3 4 4" xfId="28008"/>
    <cellStyle name="Обычный 4 2 3 2 3 4 4 2" xfId="59371"/>
    <cellStyle name="Обычный 4 2 3 2 3 4 5" xfId="28009"/>
    <cellStyle name="Обычный 4 2 3 2 3 4 5 2" xfId="59372"/>
    <cellStyle name="Обычный 4 2 3 2 3 4 6" xfId="28010"/>
    <cellStyle name="Обычный 4 2 3 2 3 4 6 2" xfId="59373"/>
    <cellStyle name="Обычный 4 2 3 2 3 4 7" xfId="28011"/>
    <cellStyle name="Обычный 4 2 3 2 3 4 8" xfId="59374"/>
    <cellStyle name="Обычный 4 2 3 2 3 5" xfId="28012"/>
    <cellStyle name="Обычный 4 2 3 2 3 5 2" xfId="28013"/>
    <cellStyle name="Обычный 4 2 3 2 3 5 2 2" xfId="59375"/>
    <cellStyle name="Обычный 4 2 3 2 3 5 3" xfId="59376"/>
    <cellStyle name="Обычный 4 2 3 2 3 6" xfId="28014"/>
    <cellStyle name="Обычный 4 2 3 2 3 6 2" xfId="59377"/>
    <cellStyle name="Обычный 4 2 3 2 3 7" xfId="28015"/>
    <cellStyle name="Обычный 4 2 3 2 3 7 2" xfId="59378"/>
    <cellStyle name="Обычный 4 2 3 2 3 8" xfId="28016"/>
    <cellStyle name="Обычный 4 2 3 2 3 8 2" xfId="59379"/>
    <cellStyle name="Обычный 4 2 3 2 3 9" xfId="28017"/>
    <cellStyle name="Обычный 4 2 3 2 3 9 2" xfId="59380"/>
    <cellStyle name="Обычный 4 2 3 2 4" xfId="28018"/>
    <cellStyle name="Обычный 4 2 3 2 4 10" xfId="28019"/>
    <cellStyle name="Обычный 4 2 3 2 4 11" xfId="28020"/>
    <cellStyle name="Обычный 4 2 3 2 4 12" xfId="28021"/>
    <cellStyle name="Обычный 4 2 3 2 4 13" xfId="28022"/>
    <cellStyle name="Обычный 4 2 3 2 4 14" xfId="28023"/>
    <cellStyle name="Обычный 4 2 3 2 4 15" xfId="28024"/>
    <cellStyle name="Обычный 4 2 3 2 4 16" xfId="59381"/>
    <cellStyle name="Обычный 4 2 3 2 4 2" xfId="28025"/>
    <cellStyle name="Обычный 4 2 3 2 4 2 2" xfId="28026"/>
    <cellStyle name="Обычный 4 2 3 2 4 2 2 2" xfId="59382"/>
    <cellStyle name="Обычный 4 2 3 2 4 2 3" xfId="28027"/>
    <cellStyle name="Обычный 4 2 3 2 4 2 3 2" xfId="59383"/>
    <cellStyle name="Обычный 4 2 3 2 4 2 4" xfId="28028"/>
    <cellStyle name="Обычный 4 2 3 2 4 2 4 2" xfId="59384"/>
    <cellStyle name="Обычный 4 2 3 2 4 2 5" xfId="28029"/>
    <cellStyle name="Обычный 4 2 3 2 4 2 5 2" xfId="59385"/>
    <cellStyle name="Обычный 4 2 3 2 4 2 6" xfId="28030"/>
    <cellStyle name="Обычный 4 2 3 2 4 2 6 2" xfId="59386"/>
    <cellStyle name="Обычный 4 2 3 2 4 2 7" xfId="28031"/>
    <cellStyle name="Обычный 4 2 3 2 4 2 8" xfId="59387"/>
    <cellStyle name="Обычный 4 2 3 2 4 3" xfId="28032"/>
    <cellStyle name="Обычный 4 2 3 2 4 3 2" xfId="28033"/>
    <cellStyle name="Обычный 4 2 3 2 4 3 2 2" xfId="59388"/>
    <cellStyle name="Обычный 4 2 3 2 4 3 3" xfId="59389"/>
    <cellStyle name="Обычный 4 2 3 2 4 4" xfId="28034"/>
    <cellStyle name="Обычный 4 2 3 2 4 4 2" xfId="59390"/>
    <cellStyle name="Обычный 4 2 3 2 4 5" xfId="28035"/>
    <cellStyle name="Обычный 4 2 3 2 4 5 2" xfId="59391"/>
    <cellStyle name="Обычный 4 2 3 2 4 6" xfId="28036"/>
    <cellStyle name="Обычный 4 2 3 2 4 6 2" xfId="59392"/>
    <cellStyle name="Обычный 4 2 3 2 4 7" xfId="28037"/>
    <cellStyle name="Обычный 4 2 3 2 4 7 2" xfId="59393"/>
    <cellStyle name="Обычный 4 2 3 2 4 8" xfId="28038"/>
    <cellStyle name="Обычный 4 2 3 2 4 9" xfId="28039"/>
    <cellStyle name="Обычный 4 2 3 2 5" xfId="28040"/>
    <cellStyle name="Обычный 4 2 3 2 5 10" xfId="28041"/>
    <cellStyle name="Обычный 4 2 3 2 5 11" xfId="28042"/>
    <cellStyle name="Обычный 4 2 3 2 5 12" xfId="28043"/>
    <cellStyle name="Обычный 4 2 3 2 5 13" xfId="28044"/>
    <cellStyle name="Обычный 4 2 3 2 5 14" xfId="28045"/>
    <cellStyle name="Обычный 4 2 3 2 5 15" xfId="59394"/>
    <cellStyle name="Обычный 4 2 3 2 5 2" xfId="28046"/>
    <cellStyle name="Обычный 4 2 3 2 5 2 2" xfId="28047"/>
    <cellStyle name="Обычный 4 2 3 2 5 2 2 2" xfId="59395"/>
    <cellStyle name="Обычный 4 2 3 2 5 2 3" xfId="28048"/>
    <cellStyle name="Обычный 4 2 3 2 5 2 3 2" xfId="59396"/>
    <cellStyle name="Обычный 4 2 3 2 5 2 4" xfId="28049"/>
    <cellStyle name="Обычный 4 2 3 2 5 2 4 2" xfId="59397"/>
    <cellStyle name="Обычный 4 2 3 2 5 2 5" xfId="28050"/>
    <cellStyle name="Обычный 4 2 3 2 5 2 5 2" xfId="59398"/>
    <cellStyle name="Обычный 4 2 3 2 5 2 6" xfId="28051"/>
    <cellStyle name="Обычный 4 2 3 2 5 2 6 2" xfId="59399"/>
    <cellStyle name="Обычный 4 2 3 2 5 2 7" xfId="28052"/>
    <cellStyle name="Обычный 4 2 3 2 5 2 8" xfId="59400"/>
    <cellStyle name="Обычный 4 2 3 2 5 3" xfId="28053"/>
    <cellStyle name="Обычный 4 2 3 2 5 3 2" xfId="28054"/>
    <cellStyle name="Обычный 4 2 3 2 5 3 2 2" xfId="59401"/>
    <cellStyle name="Обычный 4 2 3 2 5 3 3" xfId="59402"/>
    <cellStyle name="Обычный 4 2 3 2 5 4" xfId="28055"/>
    <cellStyle name="Обычный 4 2 3 2 5 4 2" xfId="59403"/>
    <cellStyle name="Обычный 4 2 3 2 5 5" xfId="28056"/>
    <cellStyle name="Обычный 4 2 3 2 5 5 2" xfId="59404"/>
    <cellStyle name="Обычный 4 2 3 2 5 6" xfId="28057"/>
    <cellStyle name="Обычный 4 2 3 2 5 6 2" xfId="59405"/>
    <cellStyle name="Обычный 4 2 3 2 5 7" xfId="28058"/>
    <cellStyle name="Обычный 4 2 3 2 5 7 2" xfId="59406"/>
    <cellStyle name="Обычный 4 2 3 2 5 8" xfId="28059"/>
    <cellStyle name="Обычный 4 2 3 2 5 9" xfId="28060"/>
    <cellStyle name="Обычный 4 2 3 2 6" xfId="28061"/>
    <cellStyle name="Обычный 4 2 3 2 6 10" xfId="28062"/>
    <cellStyle name="Обычный 4 2 3 2 6 11" xfId="28063"/>
    <cellStyle name="Обычный 4 2 3 2 6 12" xfId="28064"/>
    <cellStyle name="Обычный 4 2 3 2 6 13" xfId="28065"/>
    <cellStyle name="Обычный 4 2 3 2 6 14" xfId="28066"/>
    <cellStyle name="Обычный 4 2 3 2 6 15" xfId="59407"/>
    <cellStyle name="Обычный 4 2 3 2 6 2" xfId="28067"/>
    <cellStyle name="Обычный 4 2 3 2 6 2 2" xfId="28068"/>
    <cellStyle name="Обычный 4 2 3 2 6 2 2 2" xfId="59408"/>
    <cellStyle name="Обычный 4 2 3 2 6 2 3" xfId="28069"/>
    <cellStyle name="Обычный 4 2 3 2 6 2 3 2" xfId="59409"/>
    <cellStyle name="Обычный 4 2 3 2 6 2 4" xfId="28070"/>
    <cellStyle name="Обычный 4 2 3 2 6 2 4 2" xfId="59410"/>
    <cellStyle name="Обычный 4 2 3 2 6 2 5" xfId="28071"/>
    <cellStyle name="Обычный 4 2 3 2 6 2 5 2" xfId="59411"/>
    <cellStyle name="Обычный 4 2 3 2 6 2 6" xfId="28072"/>
    <cellStyle name="Обычный 4 2 3 2 6 2 6 2" xfId="59412"/>
    <cellStyle name="Обычный 4 2 3 2 6 2 7" xfId="28073"/>
    <cellStyle name="Обычный 4 2 3 2 6 2 8" xfId="59413"/>
    <cellStyle name="Обычный 4 2 3 2 6 3" xfId="28074"/>
    <cellStyle name="Обычный 4 2 3 2 6 3 2" xfId="28075"/>
    <cellStyle name="Обычный 4 2 3 2 6 3 2 2" xfId="59414"/>
    <cellStyle name="Обычный 4 2 3 2 6 3 3" xfId="59415"/>
    <cellStyle name="Обычный 4 2 3 2 6 4" xfId="28076"/>
    <cellStyle name="Обычный 4 2 3 2 6 4 2" xfId="59416"/>
    <cellStyle name="Обычный 4 2 3 2 6 5" xfId="28077"/>
    <cellStyle name="Обычный 4 2 3 2 6 5 2" xfId="59417"/>
    <cellStyle name="Обычный 4 2 3 2 6 6" xfId="28078"/>
    <cellStyle name="Обычный 4 2 3 2 6 6 2" xfId="59418"/>
    <cellStyle name="Обычный 4 2 3 2 6 7" xfId="28079"/>
    <cellStyle name="Обычный 4 2 3 2 6 7 2" xfId="59419"/>
    <cellStyle name="Обычный 4 2 3 2 6 8" xfId="28080"/>
    <cellStyle name="Обычный 4 2 3 2 6 9" xfId="28081"/>
    <cellStyle name="Обычный 4 2 3 2 7" xfId="28082"/>
    <cellStyle name="Обычный 4 2 3 2 7 10" xfId="28083"/>
    <cellStyle name="Обычный 4 2 3 2 7 11" xfId="28084"/>
    <cellStyle name="Обычный 4 2 3 2 7 12" xfId="28085"/>
    <cellStyle name="Обычный 4 2 3 2 7 13" xfId="28086"/>
    <cellStyle name="Обычный 4 2 3 2 7 14" xfId="28087"/>
    <cellStyle name="Обычный 4 2 3 2 7 15" xfId="59420"/>
    <cellStyle name="Обычный 4 2 3 2 7 2" xfId="28088"/>
    <cellStyle name="Обычный 4 2 3 2 7 2 2" xfId="28089"/>
    <cellStyle name="Обычный 4 2 3 2 7 2 2 2" xfId="59421"/>
    <cellStyle name="Обычный 4 2 3 2 7 2 3" xfId="28090"/>
    <cellStyle name="Обычный 4 2 3 2 7 2 3 2" xfId="59422"/>
    <cellStyle name="Обычный 4 2 3 2 7 2 4" xfId="28091"/>
    <cellStyle name="Обычный 4 2 3 2 7 2 4 2" xfId="59423"/>
    <cellStyle name="Обычный 4 2 3 2 7 2 5" xfId="28092"/>
    <cellStyle name="Обычный 4 2 3 2 7 2 5 2" xfId="59424"/>
    <cellStyle name="Обычный 4 2 3 2 7 2 6" xfId="28093"/>
    <cellStyle name="Обычный 4 2 3 2 7 2 6 2" xfId="59425"/>
    <cellStyle name="Обычный 4 2 3 2 7 2 7" xfId="28094"/>
    <cellStyle name="Обычный 4 2 3 2 7 2 8" xfId="59426"/>
    <cellStyle name="Обычный 4 2 3 2 7 3" xfId="28095"/>
    <cellStyle name="Обычный 4 2 3 2 7 3 2" xfId="28096"/>
    <cellStyle name="Обычный 4 2 3 2 7 3 2 2" xfId="59427"/>
    <cellStyle name="Обычный 4 2 3 2 7 3 3" xfId="59428"/>
    <cellStyle name="Обычный 4 2 3 2 7 4" xfId="28097"/>
    <cellStyle name="Обычный 4 2 3 2 7 4 2" xfId="59429"/>
    <cellStyle name="Обычный 4 2 3 2 7 5" xfId="28098"/>
    <cellStyle name="Обычный 4 2 3 2 7 5 2" xfId="59430"/>
    <cellStyle name="Обычный 4 2 3 2 7 6" xfId="28099"/>
    <cellStyle name="Обычный 4 2 3 2 7 6 2" xfId="59431"/>
    <cellStyle name="Обычный 4 2 3 2 7 7" xfId="28100"/>
    <cellStyle name="Обычный 4 2 3 2 7 7 2" xfId="59432"/>
    <cellStyle name="Обычный 4 2 3 2 7 8" xfId="28101"/>
    <cellStyle name="Обычный 4 2 3 2 7 9" xfId="28102"/>
    <cellStyle name="Обычный 4 2 3 2 8" xfId="28103"/>
    <cellStyle name="Обычный 4 2 3 2 8 10" xfId="28104"/>
    <cellStyle name="Обычный 4 2 3 2 8 11" xfId="28105"/>
    <cellStyle name="Обычный 4 2 3 2 8 12" xfId="28106"/>
    <cellStyle name="Обычный 4 2 3 2 8 13" xfId="28107"/>
    <cellStyle name="Обычный 4 2 3 2 8 14" xfId="28108"/>
    <cellStyle name="Обычный 4 2 3 2 8 15" xfId="59433"/>
    <cellStyle name="Обычный 4 2 3 2 8 2" xfId="28109"/>
    <cellStyle name="Обычный 4 2 3 2 8 2 2" xfId="28110"/>
    <cellStyle name="Обычный 4 2 3 2 8 2 2 2" xfId="59434"/>
    <cellStyle name="Обычный 4 2 3 2 8 2 3" xfId="28111"/>
    <cellStyle name="Обычный 4 2 3 2 8 2 3 2" xfId="59435"/>
    <cellStyle name="Обычный 4 2 3 2 8 2 4" xfId="28112"/>
    <cellStyle name="Обычный 4 2 3 2 8 2 4 2" xfId="59436"/>
    <cellStyle name="Обычный 4 2 3 2 8 2 5" xfId="28113"/>
    <cellStyle name="Обычный 4 2 3 2 8 2 5 2" xfId="59437"/>
    <cellStyle name="Обычный 4 2 3 2 8 2 6" xfId="28114"/>
    <cellStyle name="Обычный 4 2 3 2 8 2 6 2" xfId="59438"/>
    <cellStyle name="Обычный 4 2 3 2 8 2 7" xfId="28115"/>
    <cellStyle name="Обычный 4 2 3 2 8 2 8" xfId="59439"/>
    <cellStyle name="Обычный 4 2 3 2 8 3" xfId="28116"/>
    <cellStyle name="Обычный 4 2 3 2 8 3 2" xfId="28117"/>
    <cellStyle name="Обычный 4 2 3 2 8 3 2 2" xfId="59440"/>
    <cellStyle name="Обычный 4 2 3 2 8 3 3" xfId="59441"/>
    <cellStyle name="Обычный 4 2 3 2 8 4" xfId="28118"/>
    <cellStyle name="Обычный 4 2 3 2 8 4 2" xfId="59442"/>
    <cellStyle name="Обычный 4 2 3 2 8 5" xfId="28119"/>
    <cellStyle name="Обычный 4 2 3 2 8 5 2" xfId="59443"/>
    <cellStyle name="Обычный 4 2 3 2 8 6" xfId="28120"/>
    <cellStyle name="Обычный 4 2 3 2 8 6 2" xfId="59444"/>
    <cellStyle name="Обычный 4 2 3 2 8 7" xfId="28121"/>
    <cellStyle name="Обычный 4 2 3 2 8 7 2" xfId="59445"/>
    <cellStyle name="Обычный 4 2 3 2 8 8" xfId="28122"/>
    <cellStyle name="Обычный 4 2 3 2 8 9" xfId="28123"/>
    <cellStyle name="Обычный 4 2 3 2 9" xfId="28124"/>
    <cellStyle name="Обычный 4 2 3 2 9 2" xfId="28125"/>
    <cellStyle name="Обычный 4 2 3 2 9 2 2" xfId="59446"/>
    <cellStyle name="Обычный 4 2 3 2 9 3" xfId="28126"/>
    <cellStyle name="Обычный 4 2 3 2 9 3 2" xfId="59447"/>
    <cellStyle name="Обычный 4 2 3 2 9 4" xfId="28127"/>
    <cellStyle name="Обычный 4 2 3 2 9 4 2" xfId="59448"/>
    <cellStyle name="Обычный 4 2 3 2 9 5" xfId="28128"/>
    <cellStyle name="Обычный 4 2 3 2 9 5 2" xfId="59449"/>
    <cellStyle name="Обычный 4 2 3 2 9 6" xfId="28129"/>
    <cellStyle name="Обычный 4 2 3 2 9 6 2" xfId="59450"/>
    <cellStyle name="Обычный 4 2 3 2 9 7" xfId="28130"/>
    <cellStyle name="Обычный 4 2 3 2 9 8" xfId="59451"/>
    <cellStyle name="Обычный 4 2 3 20" xfId="28131"/>
    <cellStyle name="Обычный 4 2 3 20 2" xfId="59452"/>
    <cellStyle name="Обычный 4 2 3 21" xfId="28132"/>
    <cellStyle name="Обычный 4 2 3 22" xfId="28133"/>
    <cellStyle name="Обычный 4 2 3 23" xfId="28134"/>
    <cellStyle name="Обычный 4 2 3 24" xfId="28135"/>
    <cellStyle name="Обычный 4 2 3 25" xfId="28136"/>
    <cellStyle name="Обычный 4 2 3 26" xfId="59453"/>
    <cellStyle name="Обычный 4 2 3 3" xfId="28137"/>
    <cellStyle name="Обычный 4 2 3 3 10" xfId="28138"/>
    <cellStyle name="Обычный 4 2 3 3 10 2" xfId="59454"/>
    <cellStyle name="Обычный 4 2 3 3 11" xfId="28139"/>
    <cellStyle name="Обычный 4 2 3 3 12" xfId="28140"/>
    <cellStyle name="Обычный 4 2 3 3 13" xfId="28141"/>
    <cellStyle name="Обычный 4 2 3 3 14" xfId="28142"/>
    <cellStyle name="Обычный 4 2 3 3 15" xfId="28143"/>
    <cellStyle name="Обычный 4 2 3 3 16" xfId="28144"/>
    <cellStyle name="Обычный 4 2 3 3 17" xfId="28145"/>
    <cellStyle name="Обычный 4 2 3 3 18" xfId="28146"/>
    <cellStyle name="Обычный 4 2 3 3 19" xfId="28147"/>
    <cellStyle name="Обычный 4 2 3 3 2" xfId="28148"/>
    <cellStyle name="Обычный 4 2 3 3 2 10" xfId="28149"/>
    <cellStyle name="Обычный 4 2 3 3 2 10 2" xfId="59455"/>
    <cellStyle name="Обычный 4 2 3 3 2 11" xfId="28150"/>
    <cellStyle name="Обычный 4 2 3 3 2 11 2" xfId="59456"/>
    <cellStyle name="Обычный 4 2 3 3 2 12" xfId="28151"/>
    <cellStyle name="Обычный 4 2 3 3 2 13" xfId="28152"/>
    <cellStyle name="Обычный 4 2 3 3 2 14" xfId="28153"/>
    <cellStyle name="Обычный 4 2 3 3 2 15" xfId="28154"/>
    <cellStyle name="Обычный 4 2 3 3 2 16" xfId="28155"/>
    <cellStyle name="Обычный 4 2 3 3 2 17" xfId="28156"/>
    <cellStyle name="Обычный 4 2 3 3 2 18" xfId="28157"/>
    <cellStyle name="Обычный 4 2 3 3 2 19" xfId="28158"/>
    <cellStyle name="Обычный 4 2 3 3 2 2" xfId="28159"/>
    <cellStyle name="Обычный 4 2 3 3 2 2 10" xfId="28160"/>
    <cellStyle name="Обычный 4 2 3 3 2 2 11" xfId="28161"/>
    <cellStyle name="Обычный 4 2 3 3 2 2 12" xfId="28162"/>
    <cellStyle name="Обычный 4 2 3 3 2 2 13" xfId="28163"/>
    <cellStyle name="Обычный 4 2 3 3 2 2 14" xfId="28164"/>
    <cellStyle name="Обычный 4 2 3 3 2 2 15" xfId="28165"/>
    <cellStyle name="Обычный 4 2 3 3 2 2 16" xfId="28166"/>
    <cellStyle name="Обычный 4 2 3 3 2 2 17" xfId="59457"/>
    <cellStyle name="Обычный 4 2 3 3 2 2 2" xfId="28167"/>
    <cellStyle name="Обычный 4 2 3 3 2 2 2 10" xfId="28168"/>
    <cellStyle name="Обычный 4 2 3 3 2 2 2 11" xfId="28169"/>
    <cellStyle name="Обычный 4 2 3 3 2 2 2 12" xfId="28170"/>
    <cellStyle name="Обычный 4 2 3 3 2 2 2 13" xfId="28171"/>
    <cellStyle name="Обычный 4 2 3 3 2 2 2 14" xfId="28172"/>
    <cellStyle name="Обычный 4 2 3 3 2 2 2 15" xfId="59458"/>
    <cellStyle name="Обычный 4 2 3 3 2 2 2 2" xfId="28173"/>
    <cellStyle name="Обычный 4 2 3 3 2 2 2 2 2" xfId="28174"/>
    <cellStyle name="Обычный 4 2 3 3 2 2 2 2 2 2" xfId="59459"/>
    <cellStyle name="Обычный 4 2 3 3 2 2 2 2 3" xfId="28175"/>
    <cellStyle name="Обычный 4 2 3 3 2 2 2 2 3 2" xfId="59460"/>
    <cellStyle name="Обычный 4 2 3 3 2 2 2 2 4" xfId="28176"/>
    <cellStyle name="Обычный 4 2 3 3 2 2 2 2 4 2" xfId="59461"/>
    <cellStyle name="Обычный 4 2 3 3 2 2 2 2 5" xfId="28177"/>
    <cellStyle name="Обычный 4 2 3 3 2 2 2 2 5 2" xfId="59462"/>
    <cellStyle name="Обычный 4 2 3 3 2 2 2 2 6" xfId="28178"/>
    <cellStyle name="Обычный 4 2 3 3 2 2 2 2 6 2" xfId="59463"/>
    <cellStyle name="Обычный 4 2 3 3 2 2 2 2 7" xfId="28179"/>
    <cellStyle name="Обычный 4 2 3 3 2 2 2 2 8" xfId="59464"/>
    <cellStyle name="Обычный 4 2 3 3 2 2 2 3" xfId="28180"/>
    <cellStyle name="Обычный 4 2 3 3 2 2 2 3 2" xfId="28181"/>
    <cellStyle name="Обычный 4 2 3 3 2 2 2 3 2 2" xfId="59465"/>
    <cellStyle name="Обычный 4 2 3 3 2 2 2 3 3" xfId="59466"/>
    <cellStyle name="Обычный 4 2 3 3 2 2 2 4" xfId="28182"/>
    <cellStyle name="Обычный 4 2 3 3 2 2 2 4 2" xfId="59467"/>
    <cellStyle name="Обычный 4 2 3 3 2 2 2 5" xfId="28183"/>
    <cellStyle name="Обычный 4 2 3 3 2 2 2 5 2" xfId="59468"/>
    <cellStyle name="Обычный 4 2 3 3 2 2 2 6" xfId="28184"/>
    <cellStyle name="Обычный 4 2 3 3 2 2 2 6 2" xfId="59469"/>
    <cellStyle name="Обычный 4 2 3 3 2 2 2 7" xfId="28185"/>
    <cellStyle name="Обычный 4 2 3 3 2 2 2 7 2" xfId="59470"/>
    <cellStyle name="Обычный 4 2 3 3 2 2 2 8" xfId="28186"/>
    <cellStyle name="Обычный 4 2 3 3 2 2 2 9" xfId="28187"/>
    <cellStyle name="Обычный 4 2 3 3 2 2 3" xfId="28188"/>
    <cellStyle name="Обычный 4 2 3 3 2 2 3 2" xfId="28189"/>
    <cellStyle name="Обычный 4 2 3 3 2 2 3 2 2" xfId="59471"/>
    <cellStyle name="Обычный 4 2 3 3 2 2 3 3" xfId="28190"/>
    <cellStyle name="Обычный 4 2 3 3 2 2 3 3 2" xfId="59472"/>
    <cellStyle name="Обычный 4 2 3 3 2 2 3 4" xfId="28191"/>
    <cellStyle name="Обычный 4 2 3 3 2 2 3 4 2" xfId="59473"/>
    <cellStyle name="Обычный 4 2 3 3 2 2 3 5" xfId="28192"/>
    <cellStyle name="Обычный 4 2 3 3 2 2 3 5 2" xfId="59474"/>
    <cellStyle name="Обычный 4 2 3 3 2 2 3 6" xfId="28193"/>
    <cellStyle name="Обычный 4 2 3 3 2 2 3 6 2" xfId="59475"/>
    <cellStyle name="Обычный 4 2 3 3 2 2 3 7" xfId="28194"/>
    <cellStyle name="Обычный 4 2 3 3 2 2 3 8" xfId="59476"/>
    <cellStyle name="Обычный 4 2 3 3 2 2 4" xfId="28195"/>
    <cellStyle name="Обычный 4 2 3 3 2 2 4 2" xfId="28196"/>
    <cellStyle name="Обычный 4 2 3 3 2 2 4 2 2" xfId="59477"/>
    <cellStyle name="Обычный 4 2 3 3 2 2 4 3" xfId="59478"/>
    <cellStyle name="Обычный 4 2 3 3 2 2 5" xfId="28197"/>
    <cellStyle name="Обычный 4 2 3 3 2 2 5 2" xfId="59479"/>
    <cellStyle name="Обычный 4 2 3 3 2 2 6" xfId="28198"/>
    <cellStyle name="Обычный 4 2 3 3 2 2 6 2" xfId="59480"/>
    <cellStyle name="Обычный 4 2 3 3 2 2 7" xfId="28199"/>
    <cellStyle name="Обычный 4 2 3 3 2 2 7 2" xfId="59481"/>
    <cellStyle name="Обычный 4 2 3 3 2 2 8" xfId="28200"/>
    <cellStyle name="Обычный 4 2 3 3 2 2 8 2" xfId="59482"/>
    <cellStyle name="Обычный 4 2 3 3 2 2 9" xfId="28201"/>
    <cellStyle name="Обычный 4 2 3 3 2 20" xfId="59483"/>
    <cellStyle name="Обычный 4 2 3 3 2 3" xfId="28202"/>
    <cellStyle name="Обычный 4 2 3 3 2 4" xfId="28203"/>
    <cellStyle name="Обычный 4 2 3 3 2 4 10" xfId="28204"/>
    <cellStyle name="Обычный 4 2 3 3 2 4 11" xfId="28205"/>
    <cellStyle name="Обычный 4 2 3 3 2 4 12" xfId="28206"/>
    <cellStyle name="Обычный 4 2 3 3 2 4 13" xfId="28207"/>
    <cellStyle name="Обычный 4 2 3 3 2 4 14" xfId="28208"/>
    <cellStyle name="Обычный 4 2 3 3 2 4 15" xfId="28209"/>
    <cellStyle name="Обычный 4 2 3 3 2 4 16" xfId="59484"/>
    <cellStyle name="Обычный 4 2 3 3 2 4 2" xfId="28210"/>
    <cellStyle name="Обычный 4 2 3 3 2 4 2 2" xfId="28211"/>
    <cellStyle name="Обычный 4 2 3 3 2 4 2 2 2" xfId="59485"/>
    <cellStyle name="Обычный 4 2 3 3 2 4 2 3" xfId="28212"/>
    <cellStyle name="Обычный 4 2 3 3 2 4 2 3 2" xfId="59486"/>
    <cellStyle name="Обычный 4 2 3 3 2 4 2 4" xfId="28213"/>
    <cellStyle name="Обычный 4 2 3 3 2 4 2 4 2" xfId="59487"/>
    <cellStyle name="Обычный 4 2 3 3 2 4 2 5" xfId="28214"/>
    <cellStyle name="Обычный 4 2 3 3 2 4 2 5 2" xfId="59488"/>
    <cellStyle name="Обычный 4 2 3 3 2 4 2 6" xfId="28215"/>
    <cellStyle name="Обычный 4 2 3 3 2 4 2 6 2" xfId="59489"/>
    <cellStyle name="Обычный 4 2 3 3 2 4 2 7" xfId="28216"/>
    <cellStyle name="Обычный 4 2 3 3 2 4 2 8" xfId="59490"/>
    <cellStyle name="Обычный 4 2 3 3 2 4 3" xfId="28217"/>
    <cellStyle name="Обычный 4 2 3 3 2 4 3 2" xfId="28218"/>
    <cellStyle name="Обычный 4 2 3 3 2 4 3 2 2" xfId="59491"/>
    <cellStyle name="Обычный 4 2 3 3 2 4 3 3" xfId="59492"/>
    <cellStyle name="Обычный 4 2 3 3 2 4 4" xfId="28219"/>
    <cellStyle name="Обычный 4 2 3 3 2 4 4 2" xfId="59493"/>
    <cellStyle name="Обычный 4 2 3 3 2 4 5" xfId="28220"/>
    <cellStyle name="Обычный 4 2 3 3 2 4 5 2" xfId="59494"/>
    <cellStyle name="Обычный 4 2 3 3 2 4 6" xfId="28221"/>
    <cellStyle name="Обычный 4 2 3 3 2 4 6 2" xfId="59495"/>
    <cellStyle name="Обычный 4 2 3 3 2 4 7" xfId="28222"/>
    <cellStyle name="Обычный 4 2 3 3 2 4 7 2" xfId="59496"/>
    <cellStyle name="Обычный 4 2 3 3 2 4 8" xfId="28223"/>
    <cellStyle name="Обычный 4 2 3 3 2 4 9" xfId="28224"/>
    <cellStyle name="Обычный 4 2 3 3 2 5" xfId="28225"/>
    <cellStyle name="Обычный 4 2 3 3 2 5 10" xfId="28226"/>
    <cellStyle name="Обычный 4 2 3 3 2 5 11" xfId="28227"/>
    <cellStyle name="Обычный 4 2 3 3 2 5 12" xfId="28228"/>
    <cellStyle name="Обычный 4 2 3 3 2 5 13" xfId="28229"/>
    <cellStyle name="Обычный 4 2 3 3 2 5 14" xfId="28230"/>
    <cellStyle name="Обычный 4 2 3 3 2 5 15" xfId="59497"/>
    <cellStyle name="Обычный 4 2 3 3 2 5 2" xfId="28231"/>
    <cellStyle name="Обычный 4 2 3 3 2 5 2 2" xfId="28232"/>
    <cellStyle name="Обычный 4 2 3 3 2 5 2 2 2" xfId="59498"/>
    <cellStyle name="Обычный 4 2 3 3 2 5 2 3" xfId="28233"/>
    <cellStyle name="Обычный 4 2 3 3 2 5 2 3 2" xfId="59499"/>
    <cellStyle name="Обычный 4 2 3 3 2 5 2 4" xfId="28234"/>
    <cellStyle name="Обычный 4 2 3 3 2 5 2 4 2" xfId="59500"/>
    <cellStyle name="Обычный 4 2 3 3 2 5 2 5" xfId="28235"/>
    <cellStyle name="Обычный 4 2 3 3 2 5 2 5 2" xfId="59501"/>
    <cellStyle name="Обычный 4 2 3 3 2 5 2 6" xfId="28236"/>
    <cellStyle name="Обычный 4 2 3 3 2 5 2 6 2" xfId="59502"/>
    <cellStyle name="Обычный 4 2 3 3 2 5 2 7" xfId="28237"/>
    <cellStyle name="Обычный 4 2 3 3 2 5 2 8" xfId="59503"/>
    <cellStyle name="Обычный 4 2 3 3 2 5 3" xfId="28238"/>
    <cellStyle name="Обычный 4 2 3 3 2 5 3 2" xfId="28239"/>
    <cellStyle name="Обычный 4 2 3 3 2 5 3 2 2" xfId="59504"/>
    <cellStyle name="Обычный 4 2 3 3 2 5 3 3" xfId="59505"/>
    <cellStyle name="Обычный 4 2 3 3 2 5 4" xfId="28240"/>
    <cellStyle name="Обычный 4 2 3 3 2 5 4 2" xfId="59506"/>
    <cellStyle name="Обычный 4 2 3 3 2 5 5" xfId="28241"/>
    <cellStyle name="Обычный 4 2 3 3 2 5 5 2" xfId="59507"/>
    <cellStyle name="Обычный 4 2 3 3 2 5 6" xfId="28242"/>
    <cellStyle name="Обычный 4 2 3 3 2 5 6 2" xfId="59508"/>
    <cellStyle name="Обычный 4 2 3 3 2 5 7" xfId="28243"/>
    <cellStyle name="Обычный 4 2 3 3 2 5 7 2" xfId="59509"/>
    <cellStyle name="Обычный 4 2 3 3 2 5 8" xfId="28244"/>
    <cellStyle name="Обычный 4 2 3 3 2 5 9" xfId="28245"/>
    <cellStyle name="Обычный 4 2 3 3 2 6" xfId="28246"/>
    <cellStyle name="Обычный 4 2 3 3 2 6 2" xfId="28247"/>
    <cellStyle name="Обычный 4 2 3 3 2 6 2 2" xfId="59510"/>
    <cellStyle name="Обычный 4 2 3 3 2 6 3" xfId="28248"/>
    <cellStyle name="Обычный 4 2 3 3 2 6 3 2" xfId="59511"/>
    <cellStyle name="Обычный 4 2 3 3 2 6 4" xfId="28249"/>
    <cellStyle name="Обычный 4 2 3 3 2 6 4 2" xfId="59512"/>
    <cellStyle name="Обычный 4 2 3 3 2 6 5" xfId="28250"/>
    <cellStyle name="Обычный 4 2 3 3 2 6 5 2" xfId="59513"/>
    <cellStyle name="Обычный 4 2 3 3 2 6 6" xfId="28251"/>
    <cellStyle name="Обычный 4 2 3 3 2 6 6 2" xfId="59514"/>
    <cellStyle name="Обычный 4 2 3 3 2 6 7" xfId="28252"/>
    <cellStyle name="Обычный 4 2 3 3 2 6 8" xfId="59515"/>
    <cellStyle name="Обычный 4 2 3 3 2 7" xfId="28253"/>
    <cellStyle name="Обычный 4 2 3 3 2 7 2" xfId="28254"/>
    <cellStyle name="Обычный 4 2 3 3 2 7 2 2" xfId="59516"/>
    <cellStyle name="Обычный 4 2 3 3 2 7 3" xfId="59517"/>
    <cellStyle name="Обычный 4 2 3 3 2 8" xfId="28255"/>
    <cellStyle name="Обычный 4 2 3 3 2 8 2" xfId="59518"/>
    <cellStyle name="Обычный 4 2 3 3 2 9" xfId="28256"/>
    <cellStyle name="Обычный 4 2 3 3 2 9 2" xfId="59519"/>
    <cellStyle name="Обычный 4 2 3 3 20" xfId="59520"/>
    <cellStyle name="Обычный 4 2 3 3 3" xfId="28257"/>
    <cellStyle name="Обычный 4 2 3 3 3 10" xfId="28258"/>
    <cellStyle name="Обычный 4 2 3 3 3 11" xfId="28259"/>
    <cellStyle name="Обычный 4 2 3 3 3 12" xfId="28260"/>
    <cellStyle name="Обычный 4 2 3 3 3 13" xfId="28261"/>
    <cellStyle name="Обычный 4 2 3 3 3 14" xfId="28262"/>
    <cellStyle name="Обычный 4 2 3 3 3 15" xfId="28263"/>
    <cellStyle name="Обычный 4 2 3 3 3 16" xfId="28264"/>
    <cellStyle name="Обычный 4 2 3 3 3 17" xfId="28265"/>
    <cellStyle name="Обычный 4 2 3 3 3 18" xfId="59521"/>
    <cellStyle name="Обычный 4 2 3 3 3 2" xfId="28266"/>
    <cellStyle name="Обычный 4 2 3 3 3 2 10" xfId="28267"/>
    <cellStyle name="Обычный 4 2 3 3 3 2 11" xfId="28268"/>
    <cellStyle name="Обычный 4 2 3 3 3 2 12" xfId="28269"/>
    <cellStyle name="Обычный 4 2 3 3 3 2 13" xfId="28270"/>
    <cellStyle name="Обычный 4 2 3 3 3 2 14" xfId="28271"/>
    <cellStyle name="Обычный 4 2 3 3 3 2 15" xfId="28272"/>
    <cellStyle name="Обычный 4 2 3 3 3 2 16" xfId="59522"/>
    <cellStyle name="Обычный 4 2 3 3 3 2 2" xfId="28273"/>
    <cellStyle name="Обычный 4 2 3 3 3 2 2 2" xfId="28274"/>
    <cellStyle name="Обычный 4 2 3 3 3 2 2 2 2" xfId="59523"/>
    <cellStyle name="Обычный 4 2 3 3 3 2 2 3" xfId="28275"/>
    <cellStyle name="Обычный 4 2 3 3 3 2 2 3 2" xfId="59524"/>
    <cellStyle name="Обычный 4 2 3 3 3 2 2 4" xfId="28276"/>
    <cellStyle name="Обычный 4 2 3 3 3 2 2 4 2" xfId="59525"/>
    <cellStyle name="Обычный 4 2 3 3 3 2 2 5" xfId="28277"/>
    <cellStyle name="Обычный 4 2 3 3 3 2 2 5 2" xfId="59526"/>
    <cellStyle name="Обычный 4 2 3 3 3 2 2 6" xfId="28278"/>
    <cellStyle name="Обычный 4 2 3 3 3 2 2 6 2" xfId="59527"/>
    <cellStyle name="Обычный 4 2 3 3 3 2 2 7" xfId="28279"/>
    <cellStyle name="Обычный 4 2 3 3 3 2 2 8" xfId="59528"/>
    <cellStyle name="Обычный 4 2 3 3 3 2 3" xfId="28280"/>
    <cellStyle name="Обычный 4 2 3 3 3 2 3 2" xfId="28281"/>
    <cellStyle name="Обычный 4 2 3 3 3 2 3 2 2" xfId="59529"/>
    <cellStyle name="Обычный 4 2 3 3 3 2 3 3" xfId="59530"/>
    <cellStyle name="Обычный 4 2 3 3 3 2 4" xfId="28282"/>
    <cellStyle name="Обычный 4 2 3 3 3 2 4 2" xfId="59531"/>
    <cellStyle name="Обычный 4 2 3 3 3 2 5" xfId="28283"/>
    <cellStyle name="Обычный 4 2 3 3 3 2 5 2" xfId="59532"/>
    <cellStyle name="Обычный 4 2 3 3 3 2 6" xfId="28284"/>
    <cellStyle name="Обычный 4 2 3 3 3 2 6 2" xfId="59533"/>
    <cellStyle name="Обычный 4 2 3 3 3 2 7" xfId="28285"/>
    <cellStyle name="Обычный 4 2 3 3 3 2 7 2" xfId="59534"/>
    <cellStyle name="Обычный 4 2 3 3 3 2 8" xfId="28286"/>
    <cellStyle name="Обычный 4 2 3 3 3 2 9" xfId="28287"/>
    <cellStyle name="Обычный 4 2 3 3 3 3" xfId="28288"/>
    <cellStyle name="Обычный 4 2 3 3 3 3 10" xfId="28289"/>
    <cellStyle name="Обычный 4 2 3 3 3 3 11" xfId="28290"/>
    <cellStyle name="Обычный 4 2 3 3 3 3 12" xfId="28291"/>
    <cellStyle name="Обычный 4 2 3 3 3 3 13" xfId="28292"/>
    <cellStyle name="Обычный 4 2 3 3 3 3 14" xfId="28293"/>
    <cellStyle name="Обычный 4 2 3 3 3 3 15" xfId="59535"/>
    <cellStyle name="Обычный 4 2 3 3 3 3 2" xfId="28294"/>
    <cellStyle name="Обычный 4 2 3 3 3 3 2 2" xfId="28295"/>
    <cellStyle name="Обычный 4 2 3 3 3 3 2 2 2" xfId="59536"/>
    <cellStyle name="Обычный 4 2 3 3 3 3 2 3" xfId="28296"/>
    <cellStyle name="Обычный 4 2 3 3 3 3 2 3 2" xfId="59537"/>
    <cellStyle name="Обычный 4 2 3 3 3 3 2 4" xfId="28297"/>
    <cellStyle name="Обычный 4 2 3 3 3 3 2 4 2" xfId="59538"/>
    <cellStyle name="Обычный 4 2 3 3 3 3 2 5" xfId="28298"/>
    <cellStyle name="Обычный 4 2 3 3 3 3 2 5 2" xfId="59539"/>
    <cellStyle name="Обычный 4 2 3 3 3 3 2 6" xfId="28299"/>
    <cellStyle name="Обычный 4 2 3 3 3 3 2 6 2" xfId="59540"/>
    <cellStyle name="Обычный 4 2 3 3 3 3 2 7" xfId="28300"/>
    <cellStyle name="Обычный 4 2 3 3 3 3 2 8" xfId="59541"/>
    <cellStyle name="Обычный 4 2 3 3 3 3 3" xfId="28301"/>
    <cellStyle name="Обычный 4 2 3 3 3 3 3 2" xfId="28302"/>
    <cellStyle name="Обычный 4 2 3 3 3 3 3 2 2" xfId="59542"/>
    <cellStyle name="Обычный 4 2 3 3 3 3 3 3" xfId="59543"/>
    <cellStyle name="Обычный 4 2 3 3 3 3 4" xfId="28303"/>
    <cellStyle name="Обычный 4 2 3 3 3 3 4 2" xfId="59544"/>
    <cellStyle name="Обычный 4 2 3 3 3 3 5" xfId="28304"/>
    <cellStyle name="Обычный 4 2 3 3 3 3 5 2" xfId="59545"/>
    <cellStyle name="Обычный 4 2 3 3 3 3 6" xfId="28305"/>
    <cellStyle name="Обычный 4 2 3 3 3 3 6 2" xfId="59546"/>
    <cellStyle name="Обычный 4 2 3 3 3 3 7" xfId="28306"/>
    <cellStyle name="Обычный 4 2 3 3 3 3 7 2" xfId="59547"/>
    <cellStyle name="Обычный 4 2 3 3 3 3 8" xfId="28307"/>
    <cellStyle name="Обычный 4 2 3 3 3 3 9" xfId="28308"/>
    <cellStyle name="Обычный 4 2 3 3 3 4" xfId="28309"/>
    <cellStyle name="Обычный 4 2 3 3 3 4 2" xfId="28310"/>
    <cellStyle name="Обычный 4 2 3 3 3 4 2 2" xfId="59548"/>
    <cellStyle name="Обычный 4 2 3 3 3 4 3" xfId="28311"/>
    <cellStyle name="Обычный 4 2 3 3 3 4 3 2" xfId="59549"/>
    <cellStyle name="Обычный 4 2 3 3 3 4 4" xfId="28312"/>
    <cellStyle name="Обычный 4 2 3 3 3 4 4 2" xfId="59550"/>
    <cellStyle name="Обычный 4 2 3 3 3 4 5" xfId="28313"/>
    <cellStyle name="Обычный 4 2 3 3 3 4 5 2" xfId="59551"/>
    <cellStyle name="Обычный 4 2 3 3 3 4 6" xfId="28314"/>
    <cellStyle name="Обычный 4 2 3 3 3 4 6 2" xfId="59552"/>
    <cellStyle name="Обычный 4 2 3 3 3 4 7" xfId="28315"/>
    <cellStyle name="Обычный 4 2 3 3 3 4 8" xfId="59553"/>
    <cellStyle name="Обычный 4 2 3 3 3 5" xfId="28316"/>
    <cellStyle name="Обычный 4 2 3 3 3 5 2" xfId="28317"/>
    <cellStyle name="Обычный 4 2 3 3 3 5 2 2" xfId="59554"/>
    <cellStyle name="Обычный 4 2 3 3 3 5 3" xfId="59555"/>
    <cellStyle name="Обычный 4 2 3 3 3 6" xfId="28318"/>
    <cellStyle name="Обычный 4 2 3 3 3 6 2" xfId="59556"/>
    <cellStyle name="Обычный 4 2 3 3 3 7" xfId="28319"/>
    <cellStyle name="Обычный 4 2 3 3 3 7 2" xfId="59557"/>
    <cellStyle name="Обычный 4 2 3 3 3 8" xfId="28320"/>
    <cellStyle name="Обычный 4 2 3 3 3 8 2" xfId="59558"/>
    <cellStyle name="Обычный 4 2 3 3 3 9" xfId="28321"/>
    <cellStyle name="Обычный 4 2 3 3 3 9 2" xfId="59559"/>
    <cellStyle name="Обычный 4 2 3 3 4" xfId="28322"/>
    <cellStyle name="Обычный 4 2 3 3 4 2" xfId="28323"/>
    <cellStyle name="Обычный 4 2 3 3 5" xfId="28324"/>
    <cellStyle name="Обычный 4 2 3 3 5 10" xfId="28325"/>
    <cellStyle name="Обычный 4 2 3 3 5 11" xfId="28326"/>
    <cellStyle name="Обычный 4 2 3 3 5 12" xfId="28327"/>
    <cellStyle name="Обычный 4 2 3 3 5 13" xfId="28328"/>
    <cellStyle name="Обычный 4 2 3 3 5 14" xfId="28329"/>
    <cellStyle name="Обычный 4 2 3 3 5 15" xfId="28330"/>
    <cellStyle name="Обычный 4 2 3 3 5 16" xfId="28331"/>
    <cellStyle name="Обычный 4 2 3 3 5 17" xfId="59560"/>
    <cellStyle name="Обычный 4 2 3 3 5 2" xfId="28332"/>
    <cellStyle name="Обычный 4 2 3 3 5 3" xfId="28333"/>
    <cellStyle name="Обычный 4 2 3 3 5 3 10" xfId="59561"/>
    <cellStyle name="Обычный 4 2 3 3 5 3 2" xfId="28334"/>
    <cellStyle name="Обычный 4 2 3 3 5 3 2 2" xfId="59562"/>
    <cellStyle name="Обычный 4 2 3 3 5 3 3" xfId="28335"/>
    <cellStyle name="Обычный 4 2 3 3 5 3 3 2" xfId="59563"/>
    <cellStyle name="Обычный 4 2 3 3 5 3 4" xfId="28336"/>
    <cellStyle name="Обычный 4 2 3 3 5 3 4 2" xfId="59564"/>
    <cellStyle name="Обычный 4 2 3 3 5 3 5" xfId="28337"/>
    <cellStyle name="Обычный 4 2 3 3 5 3 5 2" xfId="59565"/>
    <cellStyle name="Обычный 4 2 3 3 5 3 6" xfId="28338"/>
    <cellStyle name="Обычный 4 2 3 3 5 3 6 2" xfId="59566"/>
    <cellStyle name="Обычный 4 2 3 3 5 3 7" xfId="28339"/>
    <cellStyle name="Обычный 4 2 3 3 5 3 8" xfId="28340"/>
    <cellStyle name="Обычный 4 2 3 3 5 3 9" xfId="28341"/>
    <cellStyle name="Обычный 4 2 3 3 5 4" xfId="28342"/>
    <cellStyle name="Обычный 4 2 3 3 5 4 2" xfId="28343"/>
    <cellStyle name="Обычный 4 2 3 3 5 4 2 2" xfId="59567"/>
    <cellStyle name="Обычный 4 2 3 3 5 4 3" xfId="28344"/>
    <cellStyle name="Обычный 4 2 3 3 5 4 3 2" xfId="59568"/>
    <cellStyle name="Обычный 4 2 3 3 5 4 4" xfId="28345"/>
    <cellStyle name="Обычный 4 2 3 3 5 4 4 2" xfId="59569"/>
    <cellStyle name="Обычный 4 2 3 3 5 4 5" xfId="28346"/>
    <cellStyle name="Обычный 4 2 3 3 5 4 5 2" xfId="59570"/>
    <cellStyle name="Обычный 4 2 3 3 5 4 6" xfId="59571"/>
    <cellStyle name="Обычный 4 2 3 3 5 5" xfId="28347"/>
    <cellStyle name="Обычный 4 2 3 3 5 5 2" xfId="28348"/>
    <cellStyle name="Обычный 4 2 3 3 5 5 2 2" xfId="59572"/>
    <cellStyle name="Обычный 4 2 3 3 5 5 3" xfId="59573"/>
    <cellStyle name="Обычный 4 2 3 3 5 6" xfId="28349"/>
    <cellStyle name="Обычный 4 2 3 3 5 6 2" xfId="59574"/>
    <cellStyle name="Обычный 4 2 3 3 5 7" xfId="28350"/>
    <cellStyle name="Обычный 4 2 3 3 5 7 2" xfId="59575"/>
    <cellStyle name="Обычный 4 2 3 3 5 8" xfId="28351"/>
    <cellStyle name="Обычный 4 2 3 3 5 8 2" xfId="59576"/>
    <cellStyle name="Обычный 4 2 3 3 5 9" xfId="28352"/>
    <cellStyle name="Обычный 4 2 3 3 5 9 2" xfId="59577"/>
    <cellStyle name="Обычный 4 2 3 3 6" xfId="28353"/>
    <cellStyle name="Обычный 4 2 3 3 6 10" xfId="28354"/>
    <cellStyle name="Обычный 4 2 3 3 6 11" xfId="28355"/>
    <cellStyle name="Обычный 4 2 3 3 6 12" xfId="28356"/>
    <cellStyle name="Обычный 4 2 3 3 6 13" xfId="28357"/>
    <cellStyle name="Обычный 4 2 3 3 6 14" xfId="28358"/>
    <cellStyle name="Обычный 4 2 3 3 6 15" xfId="28359"/>
    <cellStyle name="Обычный 4 2 3 3 6 16" xfId="59578"/>
    <cellStyle name="Обычный 4 2 3 3 6 2" xfId="28360"/>
    <cellStyle name="Обычный 4 2 3 3 6 2 2" xfId="28361"/>
    <cellStyle name="Обычный 4 2 3 3 6 2 2 2" xfId="59579"/>
    <cellStyle name="Обычный 4 2 3 3 6 2 3" xfId="28362"/>
    <cellStyle name="Обычный 4 2 3 3 6 2 3 2" xfId="59580"/>
    <cellStyle name="Обычный 4 2 3 3 6 2 4" xfId="28363"/>
    <cellStyle name="Обычный 4 2 3 3 6 2 4 2" xfId="59581"/>
    <cellStyle name="Обычный 4 2 3 3 6 2 5" xfId="28364"/>
    <cellStyle name="Обычный 4 2 3 3 6 2 5 2" xfId="59582"/>
    <cellStyle name="Обычный 4 2 3 3 6 2 6" xfId="28365"/>
    <cellStyle name="Обычный 4 2 3 3 6 2 6 2" xfId="59583"/>
    <cellStyle name="Обычный 4 2 3 3 6 2 7" xfId="28366"/>
    <cellStyle name="Обычный 4 2 3 3 6 2 8" xfId="59584"/>
    <cellStyle name="Обычный 4 2 3 3 6 3" xfId="28367"/>
    <cellStyle name="Обычный 4 2 3 3 6 3 2" xfId="28368"/>
    <cellStyle name="Обычный 4 2 3 3 6 3 2 2" xfId="59585"/>
    <cellStyle name="Обычный 4 2 3 3 6 3 3" xfId="59586"/>
    <cellStyle name="Обычный 4 2 3 3 6 4" xfId="28369"/>
    <cellStyle name="Обычный 4 2 3 3 6 4 2" xfId="59587"/>
    <cellStyle name="Обычный 4 2 3 3 6 5" xfId="28370"/>
    <cellStyle name="Обычный 4 2 3 3 6 5 2" xfId="59588"/>
    <cellStyle name="Обычный 4 2 3 3 6 6" xfId="28371"/>
    <cellStyle name="Обычный 4 2 3 3 6 6 2" xfId="59589"/>
    <cellStyle name="Обычный 4 2 3 3 6 7" xfId="28372"/>
    <cellStyle name="Обычный 4 2 3 3 6 7 2" xfId="59590"/>
    <cellStyle name="Обычный 4 2 3 3 6 8" xfId="28373"/>
    <cellStyle name="Обычный 4 2 3 3 6 9" xfId="28374"/>
    <cellStyle name="Обычный 4 2 3 3 7" xfId="28375"/>
    <cellStyle name="Обычный 4 2 3 3 7 10" xfId="28376"/>
    <cellStyle name="Обычный 4 2 3 3 7 11" xfId="28377"/>
    <cellStyle name="Обычный 4 2 3 3 7 12" xfId="28378"/>
    <cellStyle name="Обычный 4 2 3 3 7 13" xfId="28379"/>
    <cellStyle name="Обычный 4 2 3 3 7 14" xfId="28380"/>
    <cellStyle name="Обычный 4 2 3 3 7 15" xfId="59591"/>
    <cellStyle name="Обычный 4 2 3 3 7 2" xfId="28381"/>
    <cellStyle name="Обычный 4 2 3 3 7 2 2" xfId="28382"/>
    <cellStyle name="Обычный 4 2 3 3 7 2 2 2" xfId="59592"/>
    <cellStyle name="Обычный 4 2 3 3 7 2 3" xfId="28383"/>
    <cellStyle name="Обычный 4 2 3 3 7 2 3 2" xfId="59593"/>
    <cellStyle name="Обычный 4 2 3 3 7 2 4" xfId="28384"/>
    <cellStyle name="Обычный 4 2 3 3 7 2 4 2" xfId="59594"/>
    <cellStyle name="Обычный 4 2 3 3 7 2 5" xfId="28385"/>
    <cellStyle name="Обычный 4 2 3 3 7 2 5 2" xfId="59595"/>
    <cellStyle name="Обычный 4 2 3 3 7 2 6" xfId="28386"/>
    <cellStyle name="Обычный 4 2 3 3 7 2 6 2" xfId="59596"/>
    <cellStyle name="Обычный 4 2 3 3 7 2 7" xfId="28387"/>
    <cellStyle name="Обычный 4 2 3 3 7 2 8" xfId="59597"/>
    <cellStyle name="Обычный 4 2 3 3 7 3" xfId="28388"/>
    <cellStyle name="Обычный 4 2 3 3 7 3 2" xfId="28389"/>
    <cellStyle name="Обычный 4 2 3 3 7 3 2 2" xfId="59598"/>
    <cellStyle name="Обычный 4 2 3 3 7 3 3" xfId="59599"/>
    <cellStyle name="Обычный 4 2 3 3 7 4" xfId="28390"/>
    <cellStyle name="Обычный 4 2 3 3 7 4 2" xfId="59600"/>
    <cellStyle name="Обычный 4 2 3 3 7 5" xfId="28391"/>
    <cellStyle name="Обычный 4 2 3 3 7 5 2" xfId="59601"/>
    <cellStyle name="Обычный 4 2 3 3 7 6" xfId="28392"/>
    <cellStyle name="Обычный 4 2 3 3 7 6 2" xfId="59602"/>
    <cellStyle name="Обычный 4 2 3 3 7 7" xfId="28393"/>
    <cellStyle name="Обычный 4 2 3 3 7 7 2" xfId="59603"/>
    <cellStyle name="Обычный 4 2 3 3 7 8" xfId="28394"/>
    <cellStyle name="Обычный 4 2 3 3 7 9" xfId="28395"/>
    <cellStyle name="Обычный 4 2 3 3 8" xfId="28396"/>
    <cellStyle name="Обычный 4 2 3 3 8 10" xfId="59604"/>
    <cellStyle name="Обычный 4 2 3 3 8 2" xfId="28397"/>
    <cellStyle name="Обычный 4 2 3 3 8 2 2" xfId="59605"/>
    <cellStyle name="Обычный 4 2 3 3 8 3" xfId="28398"/>
    <cellStyle name="Обычный 4 2 3 3 8 3 2" xfId="59606"/>
    <cellStyle name="Обычный 4 2 3 3 8 4" xfId="28399"/>
    <cellStyle name="Обычный 4 2 3 3 8 4 2" xfId="59607"/>
    <cellStyle name="Обычный 4 2 3 3 8 5" xfId="28400"/>
    <cellStyle name="Обычный 4 2 3 3 8 5 2" xfId="59608"/>
    <cellStyle name="Обычный 4 2 3 3 8 6" xfId="28401"/>
    <cellStyle name="Обычный 4 2 3 3 8 6 2" xfId="59609"/>
    <cellStyle name="Обычный 4 2 3 3 8 7" xfId="28402"/>
    <cellStyle name="Обычный 4 2 3 3 8 8" xfId="28403"/>
    <cellStyle name="Обычный 4 2 3 3 8 9" xfId="28404"/>
    <cellStyle name="Обычный 4 2 3 3 9" xfId="28405"/>
    <cellStyle name="Обычный 4 2 3 3 9 2" xfId="28406"/>
    <cellStyle name="Обычный 4 2 3 3 9 2 2" xfId="59610"/>
    <cellStyle name="Обычный 4 2 3 3 9 3" xfId="59611"/>
    <cellStyle name="Обычный 4 2 3 4" xfId="28407"/>
    <cellStyle name="Обычный 4 2 3 4 10" xfId="28408"/>
    <cellStyle name="Обычный 4 2 3 4 10 2" xfId="59612"/>
    <cellStyle name="Обычный 4 2 3 4 11" xfId="28409"/>
    <cellStyle name="Обычный 4 2 3 4 11 2" xfId="59613"/>
    <cellStyle name="Обычный 4 2 3 4 12" xfId="28410"/>
    <cellStyle name="Обычный 4 2 3 4 13" xfId="28411"/>
    <cellStyle name="Обычный 4 2 3 4 14" xfId="28412"/>
    <cellStyle name="Обычный 4 2 3 4 15" xfId="28413"/>
    <cellStyle name="Обычный 4 2 3 4 16" xfId="28414"/>
    <cellStyle name="Обычный 4 2 3 4 17" xfId="28415"/>
    <cellStyle name="Обычный 4 2 3 4 18" xfId="28416"/>
    <cellStyle name="Обычный 4 2 3 4 19" xfId="28417"/>
    <cellStyle name="Обычный 4 2 3 4 2" xfId="28418"/>
    <cellStyle name="Обычный 4 2 3 4 2 10" xfId="28419"/>
    <cellStyle name="Обычный 4 2 3 4 2 11" xfId="28420"/>
    <cellStyle name="Обычный 4 2 3 4 2 12" xfId="28421"/>
    <cellStyle name="Обычный 4 2 3 4 2 13" xfId="28422"/>
    <cellStyle name="Обычный 4 2 3 4 2 14" xfId="28423"/>
    <cellStyle name="Обычный 4 2 3 4 2 15" xfId="28424"/>
    <cellStyle name="Обычный 4 2 3 4 2 16" xfId="28425"/>
    <cellStyle name="Обычный 4 2 3 4 2 17" xfId="28426"/>
    <cellStyle name="Обычный 4 2 3 4 2 18" xfId="59614"/>
    <cellStyle name="Обычный 4 2 3 4 2 2" xfId="28427"/>
    <cellStyle name="Обычный 4 2 3 4 2 2 10" xfId="28428"/>
    <cellStyle name="Обычный 4 2 3 4 2 2 11" xfId="28429"/>
    <cellStyle name="Обычный 4 2 3 4 2 2 12" xfId="28430"/>
    <cellStyle name="Обычный 4 2 3 4 2 2 13" xfId="28431"/>
    <cellStyle name="Обычный 4 2 3 4 2 2 14" xfId="28432"/>
    <cellStyle name="Обычный 4 2 3 4 2 2 15" xfId="28433"/>
    <cellStyle name="Обычный 4 2 3 4 2 2 16" xfId="59615"/>
    <cellStyle name="Обычный 4 2 3 4 2 2 2" xfId="28434"/>
    <cellStyle name="Обычный 4 2 3 4 2 2 2 2" xfId="28435"/>
    <cellStyle name="Обычный 4 2 3 4 2 2 2 2 2" xfId="59616"/>
    <cellStyle name="Обычный 4 2 3 4 2 2 2 3" xfId="28436"/>
    <cellStyle name="Обычный 4 2 3 4 2 2 2 3 2" xfId="59617"/>
    <cellStyle name="Обычный 4 2 3 4 2 2 2 4" xfId="28437"/>
    <cellStyle name="Обычный 4 2 3 4 2 2 2 4 2" xfId="59618"/>
    <cellStyle name="Обычный 4 2 3 4 2 2 2 5" xfId="28438"/>
    <cellStyle name="Обычный 4 2 3 4 2 2 2 5 2" xfId="59619"/>
    <cellStyle name="Обычный 4 2 3 4 2 2 2 6" xfId="28439"/>
    <cellStyle name="Обычный 4 2 3 4 2 2 2 6 2" xfId="59620"/>
    <cellStyle name="Обычный 4 2 3 4 2 2 2 7" xfId="28440"/>
    <cellStyle name="Обычный 4 2 3 4 2 2 2 8" xfId="59621"/>
    <cellStyle name="Обычный 4 2 3 4 2 2 3" xfId="28441"/>
    <cellStyle name="Обычный 4 2 3 4 2 2 3 2" xfId="28442"/>
    <cellStyle name="Обычный 4 2 3 4 2 2 3 2 2" xfId="59622"/>
    <cellStyle name="Обычный 4 2 3 4 2 2 3 3" xfId="59623"/>
    <cellStyle name="Обычный 4 2 3 4 2 2 4" xfId="28443"/>
    <cellStyle name="Обычный 4 2 3 4 2 2 4 2" xfId="59624"/>
    <cellStyle name="Обычный 4 2 3 4 2 2 5" xfId="28444"/>
    <cellStyle name="Обычный 4 2 3 4 2 2 5 2" xfId="59625"/>
    <cellStyle name="Обычный 4 2 3 4 2 2 6" xfId="28445"/>
    <cellStyle name="Обычный 4 2 3 4 2 2 6 2" xfId="59626"/>
    <cellStyle name="Обычный 4 2 3 4 2 2 7" xfId="28446"/>
    <cellStyle name="Обычный 4 2 3 4 2 2 7 2" xfId="59627"/>
    <cellStyle name="Обычный 4 2 3 4 2 2 8" xfId="28447"/>
    <cellStyle name="Обычный 4 2 3 4 2 2 9" xfId="28448"/>
    <cellStyle name="Обычный 4 2 3 4 2 3" xfId="28449"/>
    <cellStyle name="Обычный 4 2 3 4 2 3 10" xfId="28450"/>
    <cellStyle name="Обычный 4 2 3 4 2 3 11" xfId="28451"/>
    <cellStyle name="Обычный 4 2 3 4 2 3 12" xfId="28452"/>
    <cellStyle name="Обычный 4 2 3 4 2 3 13" xfId="28453"/>
    <cellStyle name="Обычный 4 2 3 4 2 3 14" xfId="28454"/>
    <cellStyle name="Обычный 4 2 3 4 2 3 15" xfId="59628"/>
    <cellStyle name="Обычный 4 2 3 4 2 3 2" xfId="28455"/>
    <cellStyle name="Обычный 4 2 3 4 2 3 2 2" xfId="28456"/>
    <cellStyle name="Обычный 4 2 3 4 2 3 2 2 2" xfId="59629"/>
    <cellStyle name="Обычный 4 2 3 4 2 3 2 3" xfId="28457"/>
    <cellStyle name="Обычный 4 2 3 4 2 3 2 3 2" xfId="59630"/>
    <cellStyle name="Обычный 4 2 3 4 2 3 2 4" xfId="28458"/>
    <cellStyle name="Обычный 4 2 3 4 2 3 2 4 2" xfId="59631"/>
    <cellStyle name="Обычный 4 2 3 4 2 3 2 5" xfId="28459"/>
    <cellStyle name="Обычный 4 2 3 4 2 3 2 5 2" xfId="59632"/>
    <cellStyle name="Обычный 4 2 3 4 2 3 2 6" xfId="28460"/>
    <cellStyle name="Обычный 4 2 3 4 2 3 2 6 2" xfId="59633"/>
    <cellStyle name="Обычный 4 2 3 4 2 3 2 7" xfId="28461"/>
    <cellStyle name="Обычный 4 2 3 4 2 3 2 8" xfId="59634"/>
    <cellStyle name="Обычный 4 2 3 4 2 3 3" xfId="28462"/>
    <cellStyle name="Обычный 4 2 3 4 2 3 3 2" xfId="28463"/>
    <cellStyle name="Обычный 4 2 3 4 2 3 3 2 2" xfId="59635"/>
    <cellStyle name="Обычный 4 2 3 4 2 3 3 3" xfId="59636"/>
    <cellStyle name="Обычный 4 2 3 4 2 3 4" xfId="28464"/>
    <cellStyle name="Обычный 4 2 3 4 2 3 4 2" xfId="59637"/>
    <cellStyle name="Обычный 4 2 3 4 2 3 5" xfId="28465"/>
    <cellStyle name="Обычный 4 2 3 4 2 3 5 2" xfId="59638"/>
    <cellStyle name="Обычный 4 2 3 4 2 3 6" xfId="28466"/>
    <cellStyle name="Обычный 4 2 3 4 2 3 6 2" xfId="59639"/>
    <cellStyle name="Обычный 4 2 3 4 2 3 7" xfId="28467"/>
    <cellStyle name="Обычный 4 2 3 4 2 3 7 2" xfId="59640"/>
    <cellStyle name="Обычный 4 2 3 4 2 3 8" xfId="28468"/>
    <cellStyle name="Обычный 4 2 3 4 2 3 9" xfId="28469"/>
    <cellStyle name="Обычный 4 2 3 4 2 4" xfId="28470"/>
    <cellStyle name="Обычный 4 2 3 4 2 4 2" xfId="28471"/>
    <cellStyle name="Обычный 4 2 3 4 2 4 2 2" xfId="59641"/>
    <cellStyle name="Обычный 4 2 3 4 2 4 3" xfId="28472"/>
    <cellStyle name="Обычный 4 2 3 4 2 4 3 2" xfId="59642"/>
    <cellStyle name="Обычный 4 2 3 4 2 4 4" xfId="28473"/>
    <cellStyle name="Обычный 4 2 3 4 2 4 4 2" xfId="59643"/>
    <cellStyle name="Обычный 4 2 3 4 2 4 5" xfId="28474"/>
    <cellStyle name="Обычный 4 2 3 4 2 4 5 2" xfId="59644"/>
    <cellStyle name="Обычный 4 2 3 4 2 4 6" xfId="28475"/>
    <cellStyle name="Обычный 4 2 3 4 2 4 6 2" xfId="59645"/>
    <cellStyle name="Обычный 4 2 3 4 2 4 7" xfId="28476"/>
    <cellStyle name="Обычный 4 2 3 4 2 4 8" xfId="59646"/>
    <cellStyle name="Обычный 4 2 3 4 2 5" xfId="28477"/>
    <cellStyle name="Обычный 4 2 3 4 2 5 2" xfId="28478"/>
    <cellStyle name="Обычный 4 2 3 4 2 5 2 2" xfId="59647"/>
    <cellStyle name="Обычный 4 2 3 4 2 5 3" xfId="59648"/>
    <cellStyle name="Обычный 4 2 3 4 2 6" xfId="28479"/>
    <cellStyle name="Обычный 4 2 3 4 2 6 2" xfId="59649"/>
    <cellStyle name="Обычный 4 2 3 4 2 7" xfId="28480"/>
    <cellStyle name="Обычный 4 2 3 4 2 7 2" xfId="59650"/>
    <cellStyle name="Обычный 4 2 3 4 2 8" xfId="28481"/>
    <cellStyle name="Обычный 4 2 3 4 2 8 2" xfId="59651"/>
    <cellStyle name="Обычный 4 2 3 4 2 9" xfId="28482"/>
    <cellStyle name="Обычный 4 2 3 4 2 9 2" xfId="59652"/>
    <cellStyle name="Обычный 4 2 3 4 20" xfId="28483"/>
    <cellStyle name="Обычный 4 2 3 4 3" xfId="28484"/>
    <cellStyle name="Обычный 4 2 3 4 3 10" xfId="28485"/>
    <cellStyle name="Обычный 4 2 3 4 3 11" xfId="28486"/>
    <cellStyle name="Обычный 4 2 3 4 3 12" xfId="28487"/>
    <cellStyle name="Обычный 4 2 3 4 3 13" xfId="28488"/>
    <cellStyle name="Обычный 4 2 3 4 3 14" xfId="28489"/>
    <cellStyle name="Обычный 4 2 3 4 3 15" xfId="28490"/>
    <cellStyle name="Обычный 4 2 3 4 3 16" xfId="28491"/>
    <cellStyle name="Обычный 4 2 3 4 3 17" xfId="28492"/>
    <cellStyle name="Обычный 4 2 3 4 3 18" xfId="59653"/>
    <cellStyle name="Обычный 4 2 3 4 3 2" xfId="28493"/>
    <cellStyle name="Обычный 4 2 3 4 3 2 10" xfId="28494"/>
    <cellStyle name="Обычный 4 2 3 4 3 2 11" xfId="28495"/>
    <cellStyle name="Обычный 4 2 3 4 3 2 12" xfId="28496"/>
    <cellStyle name="Обычный 4 2 3 4 3 2 13" xfId="28497"/>
    <cellStyle name="Обычный 4 2 3 4 3 2 14" xfId="28498"/>
    <cellStyle name="Обычный 4 2 3 4 3 2 15" xfId="28499"/>
    <cellStyle name="Обычный 4 2 3 4 3 2 16" xfId="59654"/>
    <cellStyle name="Обычный 4 2 3 4 3 2 2" xfId="28500"/>
    <cellStyle name="Обычный 4 2 3 4 3 2 2 2" xfId="28501"/>
    <cellStyle name="Обычный 4 2 3 4 3 2 2 2 2" xfId="59655"/>
    <cellStyle name="Обычный 4 2 3 4 3 2 2 3" xfId="28502"/>
    <cellStyle name="Обычный 4 2 3 4 3 2 2 3 2" xfId="59656"/>
    <cellStyle name="Обычный 4 2 3 4 3 2 2 4" xfId="28503"/>
    <cellStyle name="Обычный 4 2 3 4 3 2 2 4 2" xfId="59657"/>
    <cellStyle name="Обычный 4 2 3 4 3 2 2 5" xfId="28504"/>
    <cellStyle name="Обычный 4 2 3 4 3 2 2 5 2" xfId="59658"/>
    <cellStyle name="Обычный 4 2 3 4 3 2 2 6" xfId="28505"/>
    <cellStyle name="Обычный 4 2 3 4 3 2 2 6 2" xfId="59659"/>
    <cellStyle name="Обычный 4 2 3 4 3 2 2 7" xfId="28506"/>
    <cellStyle name="Обычный 4 2 3 4 3 2 2 8" xfId="59660"/>
    <cellStyle name="Обычный 4 2 3 4 3 2 3" xfId="28507"/>
    <cellStyle name="Обычный 4 2 3 4 3 2 3 2" xfId="28508"/>
    <cellStyle name="Обычный 4 2 3 4 3 2 3 2 2" xfId="59661"/>
    <cellStyle name="Обычный 4 2 3 4 3 2 3 3" xfId="59662"/>
    <cellStyle name="Обычный 4 2 3 4 3 2 4" xfId="28509"/>
    <cellStyle name="Обычный 4 2 3 4 3 2 4 2" xfId="59663"/>
    <cellStyle name="Обычный 4 2 3 4 3 2 5" xfId="28510"/>
    <cellStyle name="Обычный 4 2 3 4 3 2 5 2" xfId="59664"/>
    <cellStyle name="Обычный 4 2 3 4 3 2 6" xfId="28511"/>
    <cellStyle name="Обычный 4 2 3 4 3 2 6 2" xfId="59665"/>
    <cellStyle name="Обычный 4 2 3 4 3 2 7" xfId="28512"/>
    <cellStyle name="Обычный 4 2 3 4 3 2 7 2" xfId="59666"/>
    <cellStyle name="Обычный 4 2 3 4 3 2 8" xfId="28513"/>
    <cellStyle name="Обычный 4 2 3 4 3 2 9" xfId="28514"/>
    <cellStyle name="Обычный 4 2 3 4 3 3" xfId="28515"/>
    <cellStyle name="Обычный 4 2 3 4 3 3 10" xfId="28516"/>
    <cellStyle name="Обычный 4 2 3 4 3 3 11" xfId="28517"/>
    <cellStyle name="Обычный 4 2 3 4 3 3 12" xfId="28518"/>
    <cellStyle name="Обычный 4 2 3 4 3 3 13" xfId="28519"/>
    <cellStyle name="Обычный 4 2 3 4 3 3 14" xfId="28520"/>
    <cellStyle name="Обычный 4 2 3 4 3 3 15" xfId="59667"/>
    <cellStyle name="Обычный 4 2 3 4 3 3 2" xfId="28521"/>
    <cellStyle name="Обычный 4 2 3 4 3 3 2 2" xfId="28522"/>
    <cellStyle name="Обычный 4 2 3 4 3 3 2 2 2" xfId="59668"/>
    <cellStyle name="Обычный 4 2 3 4 3 3 2 3" xfId="28523"/>
    <cellStyle name="Обычный 4 2 3 4 3 3 2 3 2" xfId="59669"/>
    <cellStyle name="Обычный 4 2 3 4 3 3 2 4" xfId="28524"/>
    <cellStyle name="Обычный 4 2 3 4 3 3 2 4 2" xfId="59670"/>
    <cellStyle name="Обычный 4 2 3 4 3 3 2 5" xfId="28525"/>
    <cellStyle name="Обычный 4 2 3 4 3 3 2 5 2" xfId="59671"/>
    <cellStyle name="Обычный 4 2 3 4 3 3 2 6" xfId="28526"/>
    <cellStyle name="Обычный 4 2 3 4 3 3 2 6 2" xfId="59672"/>
    <cellStyle name="Обычный 4 2 3 4 3 3 2 7" xfId="28527"/>
    <cellStyle name="Обычный 4 2 3 4 3 3 2 8" xfId="59673"/>
    <cellStyle name="Обычный 4 2 3 4 3 3 3" xfId="28528"/>
    <cellStyle name="Обычный 4 2 3 4 3 3 3 2" xfId="28529"/>
    <cellStyle name="Обычный 4 2 3 4 3 3 3 2 2" xfId="59674"/>
    <cellStyle name="Обычный 4 2 3 4 3 3 3 3" xfId="59675"/>
    <cellStyle name="Обычный 4 2 3 4 3 3 4" xfId="28530"/>
    <cellStyle name="Обычный 4 2 3 4 3 3 4 2" xfId="59676"/>
    <cellStyle name="Обычный 4 2 3 4 3 3 5" xfId="28531"/>
    <cellStyle name="Обычный 4 2 3 4 3 3 5 2" xfId="59677"/>
    <cellStyle name="Обычный 4 2 3 4 3 3 6" xfId="28532"/>
    <cellStyle name="Обычный 4 2 3 4 3 3 6 2" xfId="59678"/>
    <cellStyle name="Обычный 4 2 3 4 3 3 7" xfId="28533"/>
    <cellStyle name="Обычный 4 2 3 4 3 3 7 2" xfId="59679"/>
    <cellStyle name="Обычный 4 2 3 4 3 3 8" xfId="28534"/>
    <cellStyle name="Обычный 4 2 3 4 3 3 9" xfId="28535"/>
    <cellStyle name="Обычный 4 2 3 4 3 4" xfId="28536"/>
    <cellStyle name="Обычный 4 2 3 4 3 4 2" xfId="28537"/>
    <cellStyle name="Обычный 4 2 3 4 3 4 2 2" xfId="59680"/>
    <cellStyle name="Обычный 4 2 3 4 3 4 3" xfId="28538"/>
    <cellStyle name="Обычный 4 2 3 4 3 4 3 2" xfId="59681"/>
    <cellStyle name="Обычный 4 2 3 4 3 4 4" xfId="28539"/>
    <cellStyle name="Обычный 4 2 3 4 3 4 4 2" xfId="59682"/>
    <cellStyle name="Обычный 4 2 3 4 3 4 5" xfId="28540"/>
    <cellStyle name="Обычный 4 2 3 4 3 4 5 2" xfId="59683"/>
    <cellStyle name="Обычный 4 2 3 4 3 4 6" xfId="28541"/>
    <cellStyle name="Обычный 4 2 3 4 3 4 6 2" xfId="59684"/>
    <cellStyle name="Обычный 4 2 3 4 3 4 7" xfId="28542"/>
    <cellStyle name="Обычный 4 2 3 4 3 4 8" xfId="59685"/>
    <cellStyle name="Обычный 4 2 3 4 3 5" xfId="28543"/>
    <cellStyle name="Обычный 4 2 3 4 3 5 2" xfId="28544"/>
    <cellStyle name="Обычный 4 2 3 4 3 5 2 2" xfId="59686"/>
    <cellStyle name="Обычный 4 2 3 4 3 5 3" xfId="59687"/>
    <cellStyle name="Обычный 4 2 3 4 3 6" xfId="28545"/>
    <cellStyle name="Обычный 4 2 3 4 3 6 2" xfId="59688"/>
    <cellStyle name="Обычный 4 2 3 4 3 7" xfId="28546"/>
    <cellStyle name="Обычный 4 2 3 4 3 7 2" xfId="59689"/>
    <cellStyle name="Обычный 4 2 3 4 3 8" xfId="28547"/>
    <cellStyle name="Обычный 4 2 3 4 3 8 2" xfId="59690"/>
    <cellStyle name="Обычный 4 2 3 4 3 9" xfId="28548"/>
    <cellStyle name="Обычный 4 2 3 4 3 9 2" xfId="59691"/>
    <cellStyle name="Обычный 4 2 3 4 4" xfId="28549"/>
    <cellStyle name="Обычный 4 2 3 4 4 10" xfId="28550"/>
    <cellStyle name="Обычный 4 2 3 4 4 11" xfId="28551"/>
    <cellStyle name="Обычный 4 2 3 4 4 12" xfId="28552"/>
    <cellStyle name="Обычный 4 2 3 4 4 13" xfId="28553"/>
    <cellStyle name="Обычный 4 2 3 4 4 14" xfId="28554"/>
    <cellStyle name="Обычный 4 2 3 4 4 15" xfId="28555"/>
    <cellStyle name="Обычный 4 2 3 4 4 16" xfId="59692"/>
    <cellStyle name="Обычный 4 2 3 4 4 2" xfId="28556"/>
    <cellStyle name="Обычный 4 2 3 4 4 2 2" xfId="28557"/>
    <cellStyle name="Обычный 4 2 3 4 4 2 2 2" xfId="59693"/>
    <cellStyle name="Обычный 4 2 3 4 4 2 3" xfId="28558"/>
    <cellStyle name="Обычный 4 2 3 4 4 2 3 2" xfId="59694"/>
    <cellStyle name="Обычный 4 2 3 4 4 2 4" xfId="28559"/>
    <cellStyle name="Обычный 4 2 3 4 4 2 4 2" xfId="59695"/>
    <cellStyle name="Обычный 4 2 3 4 4 2 5" xfId="28560"/>
    <cellStyle name="Обычный 4 2 3 4 4 2 5 2" xfId="59696"/>
    <cellStyle name="Обычный 4 2 3 4 4 2 6" xfId="28561"/>
    <cellStyle name="Обычный 4 2 3 4 4 2 6 2" xfId="59697"/>
    <cellStyle name="Обычный 4 2 3 4 4 2 7" xfId="28562"/>
    <cellStyle name="Обычный 4 2 3 4 4 2 8" xfId="59698"/>
    <cellStyle name="Обычный 4 2 3 4 4 3" xfId="28563"/>
    <cellStyle name="Обычный 4 2 3 4 4 3 2" xfId="28564"/>
    <cellStyle name="Обычный 4 2 3 4 4 3 2 2" xfId="59699"/>
    <cellStyle name="Обычный 4 2 3 4 4 3 3" xfId="59700"/>
    <cellStyle name="Обычный 4 2 3 4 4 4" xfId="28565"/>
    <cellStyle name="Обычный 4 2 3 4 4 4 2" xfId="59701"/>
    <cellStyle name="Обычный 4 2 3 4 4 5" xfId="28566"/>
    <cellStyle name="Обычный 4 2 3 4 4 5 2" xfId="59702"/>
    <cellStyle name="Обычный 4 2 3 4 4 6" xfId="28567"/>
    <cellStyle name="Обычный 4 2 3 4 4 6 2" xfId="59703"/>
    <cellStyle name="Обычный 4 2 3 4 4 7" xfId="28568"/>
    <cellStyle name="Обычный 4 2 3 4 4 7 2" xfId="59704"/>
    <cellStyle name="Обычный 4 2 3 4 4 8" xfId="28569"/>
    <cellStyle name="Обычный 4 2 3 4 4 9" xfId="28570"/>
    <cellStyle name="Обычный 4 2 3 4 5" xfId="28571"/>
    <cellStyle name="Обычный 4 2 3 4 5 10" xfId="28572"/>
    <cellStyle name="Обычный 4 2 3 4 5 11" xfId="28573"/>
    <cellStyle name="Обычный 4 2 3 4 5 12" xfId="28574"/>
    <cellStyle name="Обычный 4 2 3 4 5 13" xfId="28575"/>
    <cellStyle name="Обычный 4 2 3 4 5 14" xfId="28576"/>
    <cellStyle name="Обычный 4 2 3 4 5 15" xfId="59705"/>
    <cellStyle name="Обычный 4 2 3 4 5 2" xfId="28577"/>
    <cellStyle name="Обычный 4 2 3 4 5 2 2" xfId="28578"/>
    <cellStyle name="Обычный 4 2 3 4 5 2 2 2" xfId="59706"/>
    <cellStyle name="Обычный 4 2 3 4 5 2 3" xfId="28579"/>
    <cellStyle name="Обычный 4 2 3 4 5 2 3 2" xfId="59707"/>
    <cellStyle name="Обычный 4 2 3 4 5 2 4" xfId="28580"/>
    <cellStyle name="Обычный 4 2 3 4 5 2 4 2" xfId="59708"/>
    <cellStyle name="Обычный 4 2 3 4 5 2 5" xfId="28581"/>
    <cellStyle name="Обычный 4 2 3 4 5 2 5 2" xfId="59709"/>
    <cellStyle name="Обычный 4 2 3 4 5 2 6" xfId="28582"/>
    <cellStyle name="Обычный 4 2 3 4 5 2 6 2" xfId="59710"/>
    <cellStyle name="Обычный 4 2 3 4 5 2 7" xfId="28583"/>
    <cellStyle name="Обычный 4 2 3 4 5 2 8" xfId="59711"/>
    <cellStyle name="Обычный 4 2 3 4 5 3" xfId="28584"/>
    <cellStyle name="Обычный 4 2 3 4 5 3 2" xfId="28585"/>
    <cellStyle name="Обычный 4 2 3 4 5 3 2 2" xfId="59712"/>
    <cellStyle name="Обычный 4 2 3 4 5 3 3" xfId="59713"/>
    <cellStyle name="Обычный 4 2 3 4 5 4" xfId="28586"/>
    <cellStyle name="Обычный 4 2 3 4 5 4 2" xfId="59714"/>
    <cellStyle name="Обычный 4 2 3 4 5 5" xfId="28587"/>
    <cellStyle name="Обычный 4 2 3 4 5 5 2" xfId="59715"/>
    <cellStyle name="Обычный 4 2 3 4 5 6" xfId="28588"/>
    <cellStyle name="Обычный 4 2 3 4 5 6 2" xfId="59716"/>
    <cellStyle name="Обычный 4 2 3 4 5 7" xfId="28589"/>
    <cellStyle name="Обычный 4 2 3 4 5 7 2" xfId="59717"/>
    <cellStyle name="Обычный 4 2 3 4 5 8" xfId="28590"/>
    <cellStyle name="Обычный 4 2 3 4 5 9" xfId="28591"/>
    <cellStyle name="Обычный 4 2 3 4 6" xfId="28592"/>
    <cellStyle name="Обычный 4 2 3 4 6 2" xfId="28593"/>
    <cellStyle name="Обычный 4 2 3 4 6 2 2" xfId="59718"/>
    <cellStyle name="Обычный 4 2 3 4 6 3" xfId="28594"/>
    <cellStyle name="Обычный 4 2 3 4 6 3 2" xfId="59719"/>
    <cellStyle name="Обычный 4 2 3 4 6 4" xfId="28595"/>
    <cellStyle name="Обычный 4 2 3 4 6 4 2" xfId="59720"/>
    <cellStyle name="Обычный 4 2 3 4 6 5" xfId="28596"/>
    <cellStyle name="Обычный 4 2 3 4 6 5 2" xfId="59721"/>
    <cellStyle name="Обычный 4 2 3 4 6 6" xfId="28597"/>
    <cellStyle name="Обычный 4 2 3 4 6 6 2" xfId="59722"/>
    <cellStyle name="Обычный 4 2 3 4 6 7" xfId="28598"/>
    <cellStyle name="Обычный 4 2 3 4 6 8" xfId="59723"/>
    <cellStyle name="Обычный 4 2 3 4 7" xfId="28599"/>
    <cellStyle name="Обычный 4 2 3 4 7 2" xfId="28600"/>
    <cellStyle name="Обычный 4 2 3 4 7 2 2" xfId="59724"/>
    <cellStyle name="Обычный 4 2 3 4 7 3" xfId="59725"/>
    <cellStyle name="Обычный 4 2 3 4 8" xfId="28601"/>
    <cellStyle name="Обычный 4 2 3 4 8 2" xfId="59726"/>
    <cellStyle name="Обычный 4 2 3 4 9" xfId="28602"/>
    <cellStyle name="Обычный 4 2 3 4 9 2" xfId="59727"/>
    <cellStyle name="Обычный 4 2 3 5" xfId="28603"/>
    <cellStyle name="Обычный 4 2 3 5 10" xfId="28604"/>
    <cellStyle name="Обычный 4 2 3 5 10 2" xfId="59728"/>
    <cellStyle name="Обычный 4 2 3 5 11" xfId="28605"/>
    <cellStyle name="Обычный 4 2 3 5 11 2" xfId="59729"/>
    <cellStyle name="Обычный 4 2 3 5 12" xfId="28606"/>
    <cellStyle name="Обычный 4 2 3 5 13" xfId="28607"/>
    <cellStyle name="Обычный 4 2 3 5 14" xfId="28608"/>
    <cellStyle name="Обычный 4 2 3 5 15" xfId="28609"/>
    <cellStyle name="Обычный 4 2 3 5 16" xfId="28610"/>
    <cellStyle name="Обычный 4 2 3 5 17" xfId="28611"/>
    <cellStyle name="Обычный 4 2 3 5 18" xfId="28612"/>
    <cellStyle name="Обычный 4 2 3 5 19" xfId="28613"/>
    <cellStyle name="Обычный 4 2 3 5 2" xfId="28614"/>
    <cellStyle name="Обычный 4 2 3 5 2 10" xfId="28615"/>
    <cellStyle name="Обычный 4 2 3 5 2 11" xfId="28616"/>
    <cellStyle name="Обычный 4 2 3 5 2 12" xfId="28617"/>
    <cellStyle name="Обычный 4 2 3 5 2 13" xfId="28618"/>
    <cellStyle name="Обычный 4 2 3 5 2 14" xfId="28619"/>
    <cellStyle name="Обычный 4 2 3 5 2 15" xfId="28620"/>
    <cellStyle name="Обычный 4 2 3 5 2 16" xfId="28621"/>
    <cellStyle name="Обычный 4 2 3 5 2 17" xfId="59730"/>
    <cellStyle name="Обычный 4 2 3 5 2 2" xfId="28622"/>
    <cellStyle name="Обычный 4 2 3 5 2 2 10" xfId="28623"/>
    <cellStyle name="Обычный 4 2 3 5 2 2 11" xfId="28624"/>
    <cellStyle name="Обычный 4 2 3 5 2 2 12" xfId="28625"/>
    <cellStyle name="Обычный 4 2 3 5 2 2 13" xfId="28626"/>
    <cellStyle name="Обычный 4 2 3 5 2 2 14" xfId="28627"/>
    <cellStyle name="Обычный 4 2 3 5 2 2 15" xfId="59731"/>
    <cellStyle name="Обычный 4 2 3 5 2 2 2" xfId="28628"/>
    <cellStyle name="Обычный 4 2 3 5 2 2 2 2" xfId="28629"/>
    <cellStyle name="Обычный 4 2 3 5 2 2 2 2 2" xfId="59732"/>
    <cellStyle name="Обычный 4 2 3 5 2 2 2 3" xfId="28630"/>
    <cellStyle name="Обычный 4 2 3 5 2 2 2 3 2" xfId="59733"/>
    <cellStyle name="Обычный 4 2 3 5 2 2 2 4" xfId="28631"/>
    <cellStyle name="Обычный 4 2 3 5 2 2 2 4 2" xfId="59734"/>
    <cellStyle name="Обычный 4 2 3 5 2 2 2 5" xfId="28632"/>
    <cellStyle name="Обычный 4 2 3 5 2 2 2 5 2" xfId="59735"/>
    <cellStyle name="Обычный 4 2 3 5 2 2 2 6" xfId="28633"/>
    <cellStyle name="Обычный 4 2 3 5 2 2 2 6 2" xfId="59736"/>
    <cellStyle name="Обычный 4 2 3 5 2 2 2 7" xfId="28634"/>
    <cellStyle name="Обычный 4 2 3 5 2 2 2 8" xfId="59737"/>
    <cellStyle name="Обычный 4 2 3 5 2 2 3" xfId="28635"/>
    <cellStyle name="Обычный 4 2 3 5 2 2 3 2" xfId="28636"/>
    <cellStyle name="Обычный 4 2 3 5 2 2 3 2 2" xfId="59738"/>
    <cellStyle name="Обычный 4 2 3 5 2 2 3 3" xfId="59739"/>
    <cellStyle name="Обычный 4 2 3 5 2 2 4" xfId="28637"/>
    <cellStyle name="Обычный 4 2 3 5 2 2 4 2" xfId="59740"/>
    <cellStyle name="Обычный 4 2 3 5 2 2 5" xfId="28638"/>
    <cellStyle name="Обычный 4 2 3 5 2 2 5 2" xfId="59741"/>
    <cellStyle name="Обычный 4 2 3 5 2 2 6" xfId="28639"/>
    <cellStyle name="Обычный 4 2 3 5 2 2 6 2" xfId="59742"/>
    <cellStyle name="Обычный 4 2 3 5 2 2 7" xfId="28640"/>
    <cellStyle name="Обычный 4 2 3 5 2 2 7 2" xfId="59743"/>
    <cellStyle name="Обычный 4 2 3 5 2 2 8" xfId="28641"/>
    <cellStyle name="Обычный 4 2 3 5 2 2 9" xfId="28642"/>
    <cellStyle name="Обычный 4 2 3 5 2 3" xfId="28643"/>
    <cellStyle name="Обычный 4 2 3 5 2 3 2" xfId="28644"/>
    <cellStyle name="Обычный 4 2 3 5 2 3 2 2" xfId="59744"/>
    <cellStyle name="Обычный 4 2 3 5 2 3 3" xfId="28645"/>
    <cellStyle name="Обычный 4 2 3 5 2 3 3 2" xfId="59745"/>
    <cellStyle name="Обычный 4 2 3 5 2 3 4" xfId="28646"/>
    <cellStyle name="Обычный 4 2 3 5 2 3 4 2" xfId="59746"/>
    <cellStyle name="Обычный 4 2 3 5 2 3 5" xfId="28647"/>
    <cellStyle name="Обычный 4 2 3 5 2 3 5 2" xfId="59747"/>
    <cellStyle name="Обычный 4 2 3 5 2 3 6" xfId="28648"/>
    <cellStyle name="Обычный 4 2 3 5 2 3 6 2" xfId="59748"/>
    <cellStyle name="Обычный 4 2 3 5 2 3 7" xfId="28649"/>
    <cellStyle name="Обычный 4 2 3 5 2 3 8" xfId="59749"/>
    <cellStyle name="Обычный 4 2 3 5 2 4" xfId="28650"/>
    <cellStyle name="Обычный 4 2 3 5 2 4 2" xfId="28651"/>
    <cellStyle name="Обычный 4 2 3 5 2 4 2 2" xfId="59750"/>
    <cellStyle name="Обычный 4 2 3 5 2 4 3" xfId="59751"/>
    <cellStyle name="Обычный 4 2 3 5 2 5" xfId="28652"/>
    <cellStyle name="Обычный 4 2 3 5 2 5 2" xfId="59752"/>
    <cellStyle name="Обычный 4 2 3 5 2 6" xfId="28653"/>
    <cellStyle name="Обычный 4 2 3 5 2 6 2" xfId="59753"/>
    <cellStyle name="Обычный 4 2 3 5 2 7" xfId="28654"/>
    <cellStyle name="Обычный 4 2 3 5 2 7 2" xfId="59754"/>
    <cellStyle name="Обычный 4 2 3 5 2 8" xfId="28655"/>
    <cellStyle name="Обычный 4 2 3 5 2 8 2" xfId="59755"/>
    <cellStyle name="Обычный 4 2 3 5 2 9" xfId="28656"/>
    <cellStyle name="Обычный 4 2 3 5 20" xfId="59756"/>
    <cellStyle name="Обычный 4 2 3 5 3" xfId="28657"/>
    <cellStyle name="Обычный 4 2 3 5 4" xfId="28658"/>
    <cellStyle name="Обычный 4 2 3 5 4 10" xfId="28659"/>
    <cellStyle name="Обычный 4 2 3 5 4 11" xfId="28660"/>
    <cellStyle name="Обычный 4 2 3 5 4 12" xfId="28661"/>
    <cellStyle name="Обычный 4 2 3 5 4 13" xfId="28662"/>
    <cellStyle name="Обычный 4 2 3 5 4 14" xfId="28663"/>
    <cellStyle name="Обычный 4 2 3 5 4 15" xfId="28664"/>
    <cellStyle name="Обычный 4 2 3 5 4 16" xfId="59757"/>
    <cellStyle name="Обычный 4 2 3 5 4 2" xfId="28665"/>
    <cellStyle name="Обычный 4 2 3 5 4 2 2" xfId="28666"/>
    <cellStyle name="Обычный 4 2 3 5 4 2 2 2" xfId="59758"/>
    <cellStyle name="Обычный 4 2 3 5 4 2 3" xfId="28667"/>
    <cellStyle name="Обычный 4 2 3 5 4 2 3 2" xfId="59759"/>
    <cellStyle name="Обычный 4 2 3 5 4 2 4" xfId="28668"/>
    <cellStyle name="Обычный 4 2 3 5 4 2 4 2" xfId="59760"/>
    <cellStyle name="Обычный 4 2 3 5 4 2 5" xfId="28669"/>
    <cellStyle name="Обычный 4 2 3 5 4 2 5 2" xfId="59761"/>
    <cellStyle name="Обычный 4 2 3 5 4 2 6" xfId="28670"/>
    <cellStyle name="Обычный 4 2 3 5 4 2 6 2" xfId="59762"/>
    <cellStyle name="Обычный 4 2 3 5 4 2 7" xfId="28671"/>
    <cellStyle name="Обычный 4 2 3 5 4 2 8" xfId="59763"/>
    <cellStyle name="Обычный 4 2 3 5 4 3" xfId="28672"/>
    <cellStyle name="Обычный 4 2 3 5 4 3 2" xfId="28673"/>
    <cellStyle name="Обычный 4 2 3 5 4 3 2 2" xfId="59764"/>
    <cellStyle name="Обычный 4 2 3 5 4 3 3" xfId="59765"/>
    <cellStyle name="Обычный 4 2 3 5 4 4" xfId="28674"/>
    <cellStyle name="Обычный 4 2 3 5 4 4 2" xfId="59766"/>
    <cellStyle name="Обычный 4 2 3 5 4 5" xfId="28675"/>
    <cellStyle name="Обычный 4 2 3 5 4 5 2" xfId="59767"/>
    <cellStyle name="Обычный 4 2 3 5 4 6" xfId="28676"/>
    <cellStyle name="Обычный 4 2 3 5 4 6 2" xfId="59768"/>
    <cellStyle name="Обычный 4 2 3 5 4 7" xfId="28677"/>
    <cellStyle name="Обычный 4 2 3 5 4 7 2" xfId="59769"/>
    <cellStyle name="Обычный 4 2 3 5 4 8" xfId="28678"/>
    <cellStyle name="Обычный 4 2 3 5 4 9" xfId="28679"/>
    <cellStyle name="Обычный 4 2 3 5 5" xfId="28680"/>
    <cellStyle name="Обычный 4 2 3 5 5 10" xfId="28681"/>
    <cellStyle name="Обычный 4 2 3 5 5 11" xfId="28682"/>
    <cellStyle name="Обычный 4 2 3 5 5 12" xfId="28683"/>
    <cellStyle name="Обычный 4 2 3 5 5 13" xfId="28684"/>
    <cellStyle name="Обычный 4 2 3 5 5 14" xfId="28685"/>
    <cellStyle name="Обычный 4 2 3 5 5 15" xfId="59770"/>
    <cellStyle name="Обычный 4 2 3 5 5 2" xfId="28686"/>
    <cellStyle name="Обычный 4 2 3 5 5 2 2" xfId="28687"/>
    <cellStyle name="Обычный 4 2 3 5 5 2 2 2" xfId="59771"/>
    <cellStyle name="Обычный 4 2 3 5 5 2 3" xfId="28688"/>
    <cellStyle name="Обычный 4 2 3 5 5 2 3 2" xfId="59772"/>
    <cellStyle name="Обычный 4 2 3 5 5 2 4" xfId="28689"/>
    <cellStyle name="Обычный 4 2 3 5 5 2 4 2" xfId="59773"/>
    <cellStyle name="Обычный 4 2 3 5 5 2 5" xfId="28690"/>
    <cellStyle name="Обычный 4 2 3 5 5 2 5 2" xfId="59774"/>
    <cellStyle name="Обычный 4 2 3 5 5 2 6" xfId="28691"/>
    <cellStyle name="Обычный 4 2 3 5 5 2 6 2" xfId="59775"/>
    <cellStyle name="Обычный 4 2 3 5 5 2 7" xfId="28692"/>
    <cellStyle name="Обычный 4 2 3 5 5 2 8" xfId="59776"/>
    <cellStyle name="Обычный 4 2 3 5 5 3" xfId="28693"/>
    <cellStyle name="Обычный 4 2 3 5 5 3 2" xfId="28694"/>
    <cellStyle name="Обычный 4 2 3 5 5 3 2 2" xfId="59777"/>
    <cellStyle name="Обычный 4 2 3 5 5 3 3" xfId="59778"/>
    <cellStyle name="Обычный 4 2 3 5 5 4" xfId="28695"/>
    <cellStyle name="Обычный 4 2 3 5 5 4 2" xfId="59779"/>
    <cellStyle name="Обычный 4 2 3 5 5 5" xfId="28696"/>
    <cellStyle name="Обычный 4 2 3 5 5 5 2" xfId="59780"/>
    <cellStyle name="Обычный 4 2 3 5 5 6" xfId="28697"/>
    <cellStyle name="Обычный 4 2 3 5 5 6 2" xfId="59781"/>
    <cellStyle name="Обычный 4 2 3 5 5 7" xfId="28698"/>
    <cellStyle name="Обычный 4 2 3 5 5 7 2" xfId="59782"/>
    <cellStyle name="Обычный 4 2 3 5 5 8" xfId="28699"/>
    <cellStyle name="Обычный 4 2 3 5 5 9" xfId="28700"/>
    <cellStyle name="Обычный 4 2 3 5 6" xfId="28701"/>
    <cellStyle name="Обычный 4 2 3 5 6 2" xfId="28702"/>
    <cellStyle name="Обычный 4 2 3 5 6 2 2" xfId="59783"/>
    <cellStyle name="Обычный 4 2 3 5 6 3" xfId="28703"/>
    <cellStyle name="Обычный 4 2 3 5 6 3 2" xfId="59784"/>
    <cellStyle name="Обычный 4 2 3 5 6 4" xfId="28704"/>
    <cellStyle name="Обычный 4 2 3 5 6 4 2" xfId="59785"/>
    <cellStyle name="Обычный 4 2 3 5 6 5" xfId="28705"/>
    <cellStyle name="Обычный 4 2 3 5 6 5 2" xfId="59786"/>
    <cellStyle name="Обычный 4 2 3 5 6 6" xfId="28706"/>
    <cellStyle name="Обычный 4 2 3 5 6 6 2" xfId="59787"/>
    <cellStyle name="Обычный 4 2 3 5 6 7" xfId="28707"/>
    <cellStyle name="Обычный 4 2 3 5 6 8" xfId="59788"/>
    <cellStyle name="Обычный 4 2 3 5 7" xfId="28708"/>
    <cellStyle name="Обычный 4 2 3 5 7 2" xfId="28709"/>
    <cellStyle name="Обычный 4 2 3 5 7 2 2" xfId="59789"/>
    <cellStyle name="Обычный 4 2 3 5 7 3" xfId="59790"/>
    <cellStyle name="Обычный 4 2 3 5 8" xfId="28710"/>
    <cellStyle name="Обычный 4 2 3 5 8 2" xfId="59791"/>
    <cellStyle name="Обычный 4 2 3 5 9" xfId="28711"/>
    <cellStyle name="Обычный 4 2 3 5 9 2" xfId="59792"/>
    <cellStyle name="Обычный 4 2 3 6" xfId="28712"/>
    <cellStyle name="Обычный 4 2 3 6 10" xfId="28713"/>
    <cellStyle name="Обычный 4 2 3 6 11" xfId="28714"/>
    <cellStyle name="Обычный 4 2 3 6 12" xfId="28715"/>
    <cellStyle name="Обычный 4 2 3 6 13" xfId="28716"/>
    <cellStyle name="Обычный 4 2 3 6 14" xfId="28717"/>
    <cellStyle name="Обычный 4 2 3 6 15" xfId="28718"/>
    <cellStyle name="Обычный 4 2 3 6 16" xfId="28719"/>
    <cellStyle name="Обычный 4 2 3 6 17" xfId="28720"/>
    <cellStyle name="Обычный 4 2 3 6 18" xfId="59793"/>
    <cellStyle name="Обычный 4 2 3 6 2" xfId="28721"/>
    <cellStyle name="Обычный 4 2 3 6 2 10" xfId="28722"/>
    <cellStyle name="Обычный 4 2 3 6 2 11" xfId="28723"/>
    <cellStyle name="Обычный 4 2 3 6 2 12" xfId="28724"/>
    <cellStyle name="Обычный 4 2 3 6 2 13" xfId="28725"/>
    <cellStyle name="Обычный 4 2 3 6 2 14" xfId="28726"/>
    <cellStyle name="Обычный 4 2 3 6 2 15" xfId="28727"/>
    <cellStyle name="Обычный 4 2 3 6 2 16" xfId="59794"/>
    <cellStyle name="Обычный 4 2 3 6 2 2" xfId="28728"/>
    <cellStyle name="Обычный 4 2 3 6 2 2 2" xfId="28729"/>
    <cellStyle name="Обычный 4 2 3 6 2 2 2 2" xfId="59795"/>
    <cellStyle name="Обычный 4 2 3 6 2 2 3" xfId="28730"/>
    <cellStyle name="Обычный 4 2 3 6 2 2 3 2" xfId="59796"/>
    <cellStyle name="Обычный 4 2 3 6 2 2 4" xfId="28731"/>
    <cellStyle name="Обычный 4 2 3 6 2 2 4 2" xfId="59797"/>
    <cellStyle name="Обычный 4 2 3 6 2 2 5" xfId="28732"/>
    <cellStyle name="Обычный 4 2 3 6 2 2 5 2" xfId="59798"/>
    <cellStyle name="Обычный 4 2 3 6 2 2 6" xfId="28733"/>
    <cellStyle name="Обычный 4 2 3 6 2 2 6 2" xfId="59799"/>
    <cellStyle name="Обычный 4 2 3 6 2 2 7" xfId="28734"/>
    <cellStyle name="Обычный 4 2 3 6 2 2 8" xfId="59800"/>
    <cellStyle name="Обычный 4 2 3 6 2 3" xfId="28735"/>
    <cellStyle name="Обычный 4 2 3 6 2 3 2" xfId="28736"/>
    <cellStyle name="Обычный 4 2 3 6 2 3 2 2" xfId="59801"/>
    <cellStyle name="Обычный 4 2 3 6 2 3 3" xfId="59802"/>
    <cellStyle name="Обычный 4 2 3 6 2 4" xfId="28737"/>
    <cellStyle name="Обычный 4 2 3 6 2 4 2" xfId="59803"/>
    <cellStyle name="Обычный 4 2 3 6 2 5" xfId="28738"/>
    <cellStyle name="Обычный 4 2 3 6 2 5 2" xfId="59804"/>
    <cellStyle name="Обычный 4 2 3 6 2 6" xfId="28739"/>
    <cellStyle name="Обычный 4 2 3 6 2 6 2" xfId="59805"/>
    <cellStyle name="Обычный 4 2 3 6 2 7" xfId="28740"/>
    <cellStyle name="Обычный 4 2 3 6 2 7 2" xfId="59806"/>
    <cellStyle name="Обычный 4 2 3 6 2 8" xfId="28741"/>
    <cellStyle name="Обычный 4 2 3 6 2 9" xfId="28742"/>
    <cellStyle name="Обычный 4 2 3 6 3" xfId="28743"/>
    <cellStyle name="Обычный 4 2 3 6 3 10" xfId="28744"/>
    <cellStyle name="Обычный 4 2 3 6 3 11" xfId="28745"/>
    <cellStyle name="Обычный 4 2 3 6 3 12" xfId="28746"/>
    <cellStyle name="Обычный 4 2 3 6 3 13" xfId="28747"/>
    <cellStyle name="Обычный 4 2 3 6 3 14" xfId="28748"/>
    <cellStyle name="Обычный 4 2 3 6 3 15" xfId="59807"/>
    <cellStyle name="Обычный 4 2 3 6 3 2" xfId="28749"/>
    <cellStyle name="Обычный 4 2 3 6 3 2 2" xfId="28750"/>
    <cellStyle name="Обычный 4 2 3 6 3 2 2 2" xfId="59808"/>
    <cellStyle name="Обычный 4 2 3 6 3 2 3" xfId="28751"/>
    <cellStyle name="Обычный 4 2 3 6 3 2 3 2" xfId="59809"/>
    <cellStyle name="Обычный 4 2 3 6 3 2 4" xfId="28752"/>
    <cellStyle name="Обычный 4 2 3 6 3 2 4 2" xfId="59810"/>
    <cellStyle name="Обычный 4 2 3 6 3 2 5" xfId="28753"/>
    <cellStyle name="Обычный 4 2 3 6 3 2 5 2" xfId="59811"/>
    <cellStyle name="Обычный 4 2 3 6 3 2 6" xfId="28754"/>
    <cellStyle name="Обычный 4 2 3 6 3 2 6 2" xfId="59812"/>
    <cellStyle name="Обычный 4 2 3 6 3 2 7" xfId="28755"/>
    <cellStyle name="Обычный 4 2 3 6 3 2 8" xfId="59813"/>
    <cellStyle name="Обычный 4 2 3 6 3 3" xfId="28756"/>
    <cellStyle name="Обычный 4 2 3 6 3 3 2" xfId="28757"/>
    <cellStyle name="Обычный 4 2 3 6 3 3 2 2" xfId="59814"/>
    <cellStyle name="Обычный 4 2 3 6 3 3 3" xfId="59815"/>
    <cellStyle name="Обычный 4 2 3 6 3 4" xfId="28758"/>
    <cellStyle name="Обычный 4 2 3 6 3 4 2" xfId="59816"/>
    <cellStyle name="Обычный 4 2 3 6 3 5" xfId="28759"/>
    <cellStyle name="Обычный 4 2 3 6 3 5 2" xfId="59817"/>
    <cellStyle name="Обычный 4 2 3 6 3 6" xfId="28760"/>
    <cellStyle name="Обычный 4 2 3 6 3 6 2" xfId="59818"/>
    <cellStyle name="Обычный 4 2 3 6 3 7" xfId="28761"/>
    <cellStyle name="Обычный 4 2 3 6 3 7 2" xfId="59819"/>
    <cellStyle name="Обычный 4 2 3 6 3 8" xfId="28762"/>
    <cellStyle name="Обычный 4 2 3 6 3 9" xfId="28763"/>
    <cellStyle name="Обычный 4 2 3 6 4" xfId="28764"/>
    <cellStyle name="Обычный 4 2 3 6 4 2" xfId="28765"/>
    <cellStyle name="Обычный 4 2 3 6 4 2 2" xfId="59820"/>
    <cellStyle name="Обычный 4 2 3 6 4 3" xfId="28766"/>
    <cellStyle name="Обычный 4 2 3 6 4 3 2" xfId="59821"/>
    <cellStyle name="Обычный 4 2 3 6 4 4" xfId="28767"/>
    <cellStyle name="Обычный 4 2 3 6 4 4 2" xfId="59822"/>
    <cellStyle name="Обычный 4 2 3 6 4 5" xfId="28768"/>
    <cellStyle name="Обычный 4 2 3 6 4 5 2" xfId="59823"/>
    <cellStyle name="Обычный 4 2 3 6 4 6" xfId="28769"/>
    <cellStyle name="Обычный 4 2 3 6 4 6 2" xfId="59824"/>
    <cellStyle name="Обычный 4 2 3 6 4 7" xfId="28770"/>
    <cellStyle name="Обычный 4 2 3 6 4 8" xfId="59825"/>
    <cellStyle name="Обычный 4 2 3 6 5" xfId="28771"/>
    <cellStyle name="Обычный 4 2 3 6 5 2" xfId="28772"/>
    <cellStyle name="Обычный 4 2 3 6 5 2 2" xfId="59826"/>
    <cellStyle name="Обычный 4 2 3 6 5 3" xfId="59827"/>
    <cellStyle name="Обычный 4 2 3 6 6" xfId="28773"/>
    <cellStyle name="Обычный 4 2 3 6 6 2" xfId="59828"/>
    <cellStyle name="Обычный 4 2 3 6 7" xfId="28774"/>
    <cellStyle name="Обычный 4 2 3 6 7 2" xfId="59829"/>
    <cellStyle name="Обычный 4 2 3 6 8" xfId="28775"/>
    <cellStyle name="Обычный 4 2 3 6 8 2" xfId="59830"/>
    <cellStyle name="Обычный 4 2 3 6 9" xfId="28776"/>
    <cellStyle name="Обычный 4 2 3 6 9 2" xfId="59831"/>
    <cellStyle name="Обычный 4 2 3 7" xfId="28777"/>
    <cellStyle name="Обычный 4 2 3 7 10" xfId="28778"/>
    <cellStyle name="Обычный 4 2 3 7 10 2" xfId="59832"/>
    <cellStyle name="Обычный 4 2 3 7 11" xfId="28779"/>
    <cellStyle name="Обычный 4 2 3 7 12" xfId="28780"/>
    <cellStyle name="Обычный 4 2 3 7 13" xfId="28781"/>
    <cellStyle name="Обычный 4 2 3 7 14" xfId="28782"/>
    <cellStyle name="Обычный 4 2 3 7 15" xfId="28783"/>
    <cellStyle name="Обычный 4 2 3 7 16" xfId="28784"/>
    <cellStyle name="Обычный 4 2 3 7 17" xfId="59833"/>
    <cellStyle name="Обычный 4 2 3 7 2" xfId="28785"/>
    <cellStyle name="Обычный 4 2 3 7 3" xfId="28786"/>
    <cellStyle name="Обычный 4 2 3 7 3 10" xfId="59834"/>
    <cellStyle name="Обычный 4 2 3 7 3 2" xfId="28787"/>
    <cellStyle name="Обычный 4 2 3 7 3 2 2" xfId="59835"/>
    <cellStyle name="Обычный 4 2 3 7 3 3" xfId="28788"/>
    <cellStyle name="Обычный 4 2 3 7 3 3 2" xfId="59836"/>
    <cellStyle name="Обычный 4 2 3 7 3 4" xfId="28789"/>
    <cellStyle name="Обычный 4 2 3 7 3 4 2" xfId="59837"/>
    <cellStyle name="Обычный 4 2 3 7 3 5" xfId="28790"/>
    <cellStyle name="Обычный 4 2 3 7 3 5 2" xfId="59838"/>
    <cellStyle name="Обычный 4 2 3 7 3 6" xfId="28791"/>
    <cellStyle name="Обычный 4 2 3 7 3 6 2" xfId="59839"/>
    <cellStyle name="Обычный 4 2 3 7 3 7" xfId="28792"/>
    <cellStyle name="Обычный 4 2 3 7 3 8" xfId="28793"/>
    <cellStyle name="Обычный 4 2 3 7 3 9" xfId="28794"/>
    <cellStyle name="Обычный 4 2 3 7 4" xfId="28795"/>
    <cellStyle name="Обычный 4 2 3 7 4 2" xfId="28796"/>
    <cellStyle name="Обычный 4 2 3 7 4 2 2" xfId="59840"/>
    <cellStyle name="Обычный 4 2 3 7 4 3" xfId="28797"/>
    <cellStyle name="Обычный 4 2 3 7 4 3 2" xfId="59841"/>
    <cellStyle name="Обычный 4 2 3 7 4 4" xfId="28798"/>
    <cellStyle name="Обычный 4 2 3 7 4 4 2" xfId="59842"/>
    <cellStyle name="Обычный 4 2 3 7 4 5" xfId="28799"/>
    <cellStyle name="Обычный 4 2 3 7 4 5 2" xfId="59843"/>
    <cellStyle name="Обычный 4 2 3 7 4 6" xfId="28800"/>
    <cellStyle name="Обычный 4 2 3 7 4 6 2" xfId="59844"/>
    <cellStyle name="Обычный 4 2 3 7 4 7" xfId="28801"/>
    <cellStyle name="Обычный 4 2 3 7 4 8" xfId="59845"/>
    <cellStyle name="Обычный 4 2 3 7 5" xfId="28802"/>
    <cellStyle name="Обычный 4 2 3 7 5 2" xfId="28803"/>
    <cellStyle name="Обычный 4 2 3 7 5 2 2" xfId="59846"/>
    <cellStyle name="Обычный 4 2 3 7 5 3" xfId="28804"/>
    <cellStyle name="Обычный 4 2 3 7 5 3 2" xfId="59847"/>
    <cellStyle name="Обычный 4 2 3 7 5 4" xfId="28805"/>
    <cellStyle name="Обычный 4 2 3 7 5 4 2" xfId="59848"/>
    <cellStyle name="Обычный 4 2 3 7 5 5" xfId="28806"/>
    <cellStyle name="Обычный 4 2 3 7 5 5 2" xfId="59849"/>
    <cellStyle name="Обычный 4 2 3 7 5 6" xfId="59850"/>
    <cellStyle name="Обычный 4 2 3 7 6" xfId="28807"/>
    <cellStyle name="Обычный 4 2 3 7 6 2" xfId="28808"/>
    <cellStyle name="Обычный 4 2 3 7 6 2 2" xfId="59851"/>
    <cellStyle name="Обычный 4 2 3 7 6 3" xfId="59852"/>
    <cellStyle name="Обычный 4 2 3 7 7" xfId="28809"/>
    <cellStyle name="Обычный 4 2 3 7 7 2" xfId="59853"/>
    <cellStyle name="Обычный 4 2 3 7 8" xfId="28810"/>
    <cellStyle name="Обычный 4 2 3 7 8 2" xfId="59854"/>
    <cellStyle name="Обычный 4 2 3 7 9" xfId="28811"/>
    <cellStyle name="Обычный 4 2 3 7 9 2" xfId="59855"/>
    <cellStyle name="Обычный 4 2 3 8" xfId="28812"/>
    <cellStyle name="Обычный 4 2 3 8 10" xfId="28813"/>
    <cellStyle name="Обычный 4 2 3 8 10 2" xfId="59856"/>
    <cellStyle name="Обычный 4 2 3 8 11" xfId="28814"/>
    <cellStyle name="Обычный 4 2 3 8 12" xfId="28815"/>
    <cellStyle name="Обычный 4 2 3 8 13" xfId="28816"/>
    <cellStyle name="Обычный 4 2 3 8 14" xfId="28817"/>
    <cellStyle name="Обычный 4 2 3 8 15" xfId="28818"/>
    <cellStyle name="Обычный 4 2 3 8 16" xfId="28819"/>
    <cellStyle name="Обычный 4 2 3 8 17" xfId="59857"/>
    <cellStyle name="Обычный 4 2 3 8 2" xfId="28820"/>
    <cellStyle name="Обычный 4 2 3 8 3" xfId="28821"/>
    <cellStyle name="Обычный 4 2 3 8 3 10" xfId="59858"/>
    <cellStyle name="Обычный 4 2 3 8 3 2" xfId="28822"/>
    <cellStyle name="Обычный 4 2 3 8 3 2 2" xfId="59859"/>
    <cellStyle name="Обычный 4 2 3 8 3 3" xfId="28823"/>
    <cellStyle name="Обычный 4 2 3 8 3 3 2" xfId="59860"/>
    <cellStyle name="Обычный 4 2 3 8 3 4" xfId="28824"/>
    <cellStyle name="Обычный 4 2 3 8 3 4 2" xfId="59861"/>
    <cellStyle name="Обычный 4 2 3 8 3 5" xfId="28825"/>
    <cellStyle name="Обычный 4 2 3 8 3 5 2" xfId="59862"/>
    <cellStyle name="Обычный 4 2 3 8 3 6" xfId="28826"/>
    <cellStyle name="Обычный 4 2 3 8 3 6 2" xfId="59863"/>
    <cellStyle name="Обычный 4 2 3 8 3 7" xfId="28827"/>
    <cellStyle name="Обычный 4 2 3 8 3 8" xfId="28828"/>
    <cellStyle name="Обычный 4 2 3 8 3 9" xfId="28829"/>
    <cellStyle name="Обычный 4 2 3 8 4" xfId="28830"/>
    <cellStyle name="Обычный 4 2 3 8 4 2" xfId="28831"/>
    <cellStyle name="Обычный 4 2 3 8 4 2 2" xfId="59864"/>
    <cellStyle name="Обычный 4 2 3 8 4 3" xfId="28832"/>
    <cellStyle name="Обычный 4 2 3 8 4 3 2" xfId="59865"/>
    <cellStyle name="Обычный 4 2 3 8 4 4" xfId="28833"/>
    <cellStyle name="Обычный 4 2 3 8 4 4 2" xfId="59866"/>
    <cellStyle name="Обычный 4 2 3 8 4 5" xfId="28834"/>
    <cellStyle name="Обычный 4 2 3 8 4 5 2" xfId="59867"/>
    <cellStyle name="Обычный 4 2 3 8 4 6" xfId="28835"/>
    <cellStyle name="Обычный 4 2 3 8 4 6 2" xfId="59868"/>
    <cellStyle name="Обычный 4 2 3 8 4 7" xfId="28836"/>
    <cellStyle name="Обычный 4 2 3 8 4 8" xfId="59869"/>
    <cellStyle name="Обычный 4 2 3 8 5" xfId="28837"/>
    <cellStyle name="Обычный 4 2 3 8 5 2" xfId="28838"/>
    <cellStyle name="Обычный 4 2 3 8 5 2 2" xfId="59870"/>
    <cellStyle name="Обычный 4 2 3 8 5 3" xfId="28839"/>
    <cellStyle name="Обычный 4 2 3 8 5 3 2" xfId="59871"/>
    <cellStyle name="Обычный 4 2 3 8 5 4" xfId="28840"/>
    <cellStyle name="Обычный 4 2 3 8 5 4 2" xfId="59872"/>
    <cellStyle name="Обычный 4 2 3 8 5 5" xfId="28841"/>
    <cellStyle name="Обычный 4 2 3 8 5 5 2" xfId="59873"/>
    <cellStyle name="Обычный 4 2 3 8 5 6" xfId="59874"/>
    <cellStyle name="Обычный 4 2 3 8 6" xfId="28842"/>
    <cellStyle name="Обычный 4 2 3 8 6 2" xfId="28843"/>
    <cellStyle name="Обычный 4 2 3 8 6 2 2" xfId="59875"/>
    <cellStyle name="Обычный 4 2 3 8 6 3" xfId="59876"/>
    <cellStyle name="Обычный 4 2 3 8 7" xfId="28844"/>
    <cellStyle name="Обычный 4 2 3 8 7 2" xfId="59877"/>
    <cellStyle name="Обычный 4 2 3 8 8" xfId="28845"/>
    <cellStyle name="Обычный 4 2 3 8 8 2" xfId="59878"/>
    <cellStyle name="Обычный 4 2 3 8 9" xfId="28846"/>
    <cellStyle name="Обычный 4 2 3 8 9 2" xfId="59879"/>
    <cellStyle name="Обычный 4 2 3 9" xfId="28847"/>
    <cellStyle name="Обычный 4 2 3 9 10" xfId="28848"/>
    <cellStyle name="Обычный 4 2 3 9 11" xfId="28849"/>
    <cellStyle name="Обычный 4 2 3 9 12" xfId="28850"/>
    <cellStyle name="Обычный 4 2 3 9 13" xfId="28851"/>
    <cellStyle name="Обычный 4 2 3 9 14" xfId="28852"/>
    <cellStyle name="Обычный 4 2 3 9 15" xfId="28853"/>
    <cellStyle name="Обычный 4 2 3 9 16" xfId="59880"/>
    <cellStyle name="Обычный 4 2 3 9 2" xfId="28854"/>
    <cellStyle name="Обычный 4 2 3 9 2 2" xfId="28855"/>
    <cellStyle name="Обычный 4 2 3 9 2 2 2" xfId="59881"/>
    <cellStyle name="Обычный 4 2 3 9 2 3" xfId="28856"/>
    <cellStyle name="Обычный 4 2 3 9 2 3 2" xfId="59882"/>
    <cellStyle name="Обычный 4 2 3 9 2 4" xfId="28857"/>
    <cellStyle name="Обычный 4 2 3 9 2 4 2" xfId="59883"/>
    <cellStyle name="Обычный 4 2 3 9 2 5" xfId="28858"/>
    <cellStyle name="Обычный 4 2 3 9 2 5 2" xfId="59884"/>
    <cellStyle name="Обычный 4 2 3 9 2 6" xfId="28859"/>
    <cellStyle name="Обычный 4 2 3 9 2 6 2" xfId="59885"/>
    <cellStyle name="Обычный 4 2 3 9 2 7" xfId="28860"/>
    <cellStyle name="Обычный 4 2 3 9 2 8" xfId="59886"/>
    <cellStyle name="Обычный 4 2 3 9 3" xfId="28861"/>
    <cellStyle name="Обычный 4 2 3 9 3 2" xfId="28862"/>
    <cellStyle name="Обычный 4 2 3 9 3 2 2" xfId="59887"/>
    <cellStyle name="Обычный 4 2 3 9 3 3" xfId="59888"/>
    <cellStyle name="Обычный 4 2 3 9 4" xfId="28863"/>
    <cellStyle name="Обычный 4 2 3 9 4 2" xfId="59889"/>
    <cellStyle name="Обычный 4 2 3 9 5" xfId="28864"/>
    <cellStyle name="Обычный 4 2 3 9 5 2" xfId="59890"/>
    <cellStyle name="Обычный 4 2 3 9 6" xfId="28865"/>
    <cellStyle name="Обычный 4 2 3 9 6 2" xfId="59891"/>
    <cellStyle name="Обычный 4 2 3 9 7" xfId="28866"/>
    <cellStyle name="Обычный 4 2 3 9 7 2" xfId="59892"/>
    <cellStyle name="Обычный 4 2 3 9 8" xfId="28867"/>
    <cellStyle name="Обычный 4 2 3 9 9" xfId="28868"/>
    <cellStyle name="Обычный 4 2 4" xfId="28869"/>
    <cellStyle name="Обычный 4 2 4 10" xfId="28870"/>
    <cellStyle name="Обычный 4 2 4 10 2" xfId="28871"/>
    <cellStyle name="Обычный 4 2 4 10 2 2" xfId="59893"/>
    <cellStyle name="Обычный 4 2 4 10 3" xfId="28872"/>
    <cellStyle name="Обычный 4 2 4 10 3 2" xfId="59894"/>
    <cellStyle name="Обычный 4 2 4 10 4" xfId="28873"/>
    <cellStyle name="Обычный 4 2 4 10 4 2" xfId="59895"/>
    <cellStyle name="Обычный 4 2 4 10 5" xfId="28874"/>
    <cellStyle name="Обычный 4 2 4 10 5 2" xfId="59896"/>
    <cellStyle name="Обычный 4 2 4 10 6" xfId="28875"/>
    <cellStyle name="Обычный 4 2 4 10 6 2" xfId="59897"/>
    <cellStyle name="Обычный 4 2 4 10 7" xfId="28876"/>
    <cellStyle name="Обычный 4 2 4 10 8" xfId="59898"/>
    <cellStyle name="Обычный 4 2 4 11" xfId="28877"/>
    <cellStyle name="Обычный 4 2 4 11 2" xfId="28878"/>
    <cellStyle name="Обычный 4 2 4 11 2 2" xfId="59899"/>
    <cellStyle name="Обычный 4 2 4 11 3" xfId="28879"/>
    <cellStyle name="Обычный 4 2 4 11 3 2" xfId="59900"/>
    <cellStyle name="Обычный 4 2 4 11 4" xfId="28880"/>
    <cellStyle name="Обычный 4 2 4 11 4 2" xfId="59901"/>
    <cellStyle name="Обычный 4 2 4 11 5" xfId="28881"/>
    <cellStyle name="Обычный 4 2 4 11 5 2" xfId="59902"/>
    <cellStyle name="Обычный 4 2 4 11 6" xfId="28882"/>
    <cellStyle name="Обычный 4 2 4 11 6 2" xfId="59903"/>
    <cellStyle name="Обычный 4 2 4 11 7" xfId="28883"/>
    <cellStyle name="Обычный 4 2 4 11 8" xfId="59904"/>
    <cellStyle name="Обычный 4 2 4 12" xfId="28884"/>
    <cellStyle name="Обычный 4 2 4 12 2" xfId="28885"/>
    <cellStyle name="Обычный 4 2 4 12 2 2" xfId="59905"/>
    <cellStyle name="Обычный 4 2 4 12 3" xfId="28886"/>
    <cellStyle name="Обычный 4 2 4 12 3 2" xfId="59906"/>
    <cellStyle name="Обычный 4 2 4 12 4" xfId="28887"/>
    <cellStyle name="Обычный 4 2 4 12 4 2" xfId="59907"/>
    <cellStyle name="Обычный 4 2 4 12 5" xfId="28888"/>
    <cellStyle name="Обычный 4 2 4 12 5 2" xfId="59908"/>
    <cellStyle name="Обычный 4 2 4 12 6" xfId="28889"/>
    <cellStyle name="Обычный 4 2 4 12 6 2" xfId="59909"/>
    <cellStyle name="Обычный 4 2 4 12 7" xfId="28890"/>
    <cellStyle name="Обычный 4 2 4 12 8" xfId="59910"/>
    <cellStyle name="Обычный 4 2 4 13" xfId="28891"/>
    <cellStyle name="Обычный 4 2 4 13 2" xfId="28892"/>
    <cellStyle name="Обычный 4 2 4 13 2 2" xfId="59911"/>
    <cellStyle name="Обычный 4 2 4 13 3" xfId="59912"/>
    <cellStyle name="Обычный 4 2 4 14" xfId="28893"/>
    <cellStyle name="Обычный 4 2 4 14 2" xfId="59913"/>
    <cellStyle name="Обычный 4 2 4 15" xfId="28894"/>
    <cellStyle name="Обычный 4 2 4 15 2" xfId="59914"/>
    <cellStyle name="Обычный 4 2 4 16" xfId="28895"/>
    <cellStyle name="Обычный 4 2 4 16 2" xfId="59915"/>
    <cellStyle name="Обычный 4 2 4 17" xfId="28896"/>
    <cellStyle name="Обычный 4 2 4 17 2" xfId="59916"/>
    <cellStyle name="Обычный 4 2 4 18" xfId="28897"/>
    <cellStyle name="Обычный 4 2 4 19" xfId="28898"/>
    <cellStyle name="Обычный 4 2 4 2" xfId="28899"/>
    <cellStyle name="Обычный 4 2 4 2 10" xfId="28900"/>
    <cellStyle name="Обычный 4 2 4 2 10 2" xfId="28901"/>
    <cellStyle name="Обычный 4 2 4 2 10 2 2" xfId="59917"/>
    <cellStyle name="Обычный 4 2 4 2 10 3" xfId="59918"/>
    <cellStyle name="Обычный 4 2 4 2 11" xfId="28902"/>
    <cellStyle name="Обычный 4 2 4 2 11 2" xfId="59919"/>
    <cellStyle name="Обычный 4 2 4 2 12" xfId="28903"/>
    <cellStyle name="Обычный 4 2 4 2 12 2" xfId="59920"/>
    <cellStyle name="Обычный 4 2 4 2 13" xfId="28904"/>
    <cellStyle name="Обычный 4 2 4 2 13 2" xfId="59921"/>
    <cellStyle name="Обычный 4 2 4 2 14" xfId="28905"/>
    <cellStyle name="Обычный 4 2 4 2 14 2" xfId="59922"/>
    <cellStyle name="Обычный 4 2 4 2 15" xfId="28906"/>
    <cellStyle name="Обычный 4 2 4 2 16" xfId="28907"/>
    <cellStyle name="Обычный 4 2 4 2 17" xfId="28908"/>
    <cellStyle name="Обычный 4 2 4 2 18" xfId="28909"/>
    <cellStyle name="Обычный 4 2 4 2 19" xfId="28910"/>
    <cellStyle name="Обычный 4 2 4 2 2" xfId="28911"/>
    <cellStyle name="Обычный 4 2 4 2 2 10" xfId="28912"/>
    <cellStyle name="Обычный 4 2 4 2 2 11" xfId="28913"/>
    <cellStyle name="Обычный 4 2 4 2 2 12" xfId="28914"/>
    <cellStyle name="Обычный 4 2 4 2 2 13" xfId="28915"/>
    <cellStyle name="Обычный 4 2 4 2 2 14" xfId="28916"/>
    <cellStyle name="Обычный 4 2 4 2 2 15" xfId="28917"/>
    <cellStyle name="Обычный 4 2 4 2 2 16" xfId="28918"/>
    <cellStyle name="Обычный 4 2 4 2 2 17" xfId="28919"/>
    <cellStyle name="Обычный 4 2 4 2 2 18" xfId="59923"/>
    <cellStyle name="Обычный 4 2 4 2 2 2" xfId="28920"/>
    <cellStyle name="Обычный 4 2 4 2 2 2 10" xfId="28921"/>
    <cellStyle name="Обычный 4 2 4 2 2 2 11" xfId="28922"/>
    <cellStyle name="Обычный 4 2 4 2 2 2 12" xfId="28923"/>
    <cellStyle name="Обычный 4 2 4 2 2 2 13" xfId="28924"/>
    <cellStyle name="Обычный 4 2 4 2 2 2 14" xfId="28925"/>
    <cellStyle name="Обычный 4 2 4 2 2 2 15" xfId="59924"/>
    <cellStyle name="Обычный 4 2 4 2 2 2 2" xfId="28926"/>
    <cellStyle name="Обычный 4 2 4 2 2 2 2 2" xfId="28927"/>
    <cellStyle name="Обычный 4 2 4 2 2 2 2 2 2" xfId="59925"/>
    <cellStyle name="Обычный 4 2 4 2 2 2 2 3" xfId="28928"/>
    <cellStyle name="Обычный 4 2 4 2 2 2 2 3 2" xfId="59926"/>
    <cellStyle name="Обычный 4 2 4 2 2 2 2 4" xfId="28929"/>
    <cellStyle name="Обычный 4 2 4 2 2 2 2 4 2" xfId="59927"/>
    <cellStyle name="Обычный 4 2 4 2 2 2 2 5" xfId="28930"/>
    <cellStyle name="Обычный 4 2 4 2 2 2 2 5 2" xfId="59928"/>
    <cellStyle name="Обычный 4 2 4 2 2 2 2 6" xfId="28931"/>
    <cellStyle name="Обычный 4 2 4 2 2 2 2 6 2" xfId="59929"/>
    <cellStyle name="Обычный 4 2 4 2 2 2 2 7" xfId="28932"/>
    <cellStyle name="Обычный 4 2 4 2 2 2 2 8" xfId="59930"/>
    <cellStyle name="Обычный 4 2 4 2 2 2 3" xfId="28933"/>
    <cellStyle name="Обычный 4 2 4 2 2 2 3 2" xfId="28934"/>
    <cellStyle name="Обычный 4 2 4 2 2 2 3 2 2" xfId="59931"/>
    <cellStyle name="Обычный 4 2 4 2 2 2 3 3" xfId="59932"/>
    <cellStyle name="Обычный 4 2 4 2 2 2 4" xfId="28935"/>
    <cellStyle name="Обычный 4 2 4 2 2 2 4 2" xfId="59933"/>
    <cellStyle name="Обычный 4 2 4 2 2 2 5" xfId="28936"/>
    <cellStyle name="Обычный 4 2 4 2 2 2 5 2" xfId="59934"/>
    <cellStyle name="Обычный 4 2 4 2 2 2 6" xfId="28937"/>
    <cellStyle name="Обычный 4 2 4 2 2 2 6 2" xfId="59935"/>
    <cellStyle name="Обычный 4 2 4 2 2 2 7" xfId="28938"/>
    <cellStyle name="Обычный 4 2 4 2 2 2 7 2" xfId="59936"/>
    <cellStyle name="Обычный 4 2 4 2 2 2 8" xfId="28939"/>
    <cellStyle name="Обычный 4 2 4 2 2 2 9" xfId="28940"/>
    <cellStyle name="Обычный 4 2 4 2 2 3" xfId="28941"/>
    <cellStyle name="Обычный 4 2 4 2 2 3 10" xfId="28942"/>
    <cellStyle name="Обычный 4 2 4 2 2 3 11" xfId="28943"/>
    <cellStyle name="Обычный 4 2 4 2 2 3 12" xfId="28944"/>
    <cellStyle name="Обычный 4 2 4 2 2 3 13" xfId="28945"/>
    <cellStyle name="Обычный 4 2 4 2 2 3 14" xfId="28946"/>
    <cellStyle name="Обычный 4 2 4 2 2 3 15" xfId="59937"/>
    <cellStyle name="Обычный 4 2 4 2 2 3 2" xfId="28947"/>
    <cellStyle name="Обычный 4 2 4 2 2 3 2 2" xfId="28948"/>
    <cellStyle name="Обычный 4 2 4 2 2 3 2 2 2" xfId="59938"/>
    <cellStyle name="Обычный 4 2 4 2 2 3 2 3" xfId="28949"/>
    <cellStyle name="Обычный 4 2 4 2 2 3 2 3 2" xfId="59939"/>
    <cellStyle name="Обычный 4 2 4 2 2 3 2 4" xfId="28950"/>
    <cellStyle name="Обычный 4 2 4 2 2 3 2 4 2" xfId="59940"/>
    <cellStyle name="Обычный 4 2 4 2 2 3 2 5" xfId="28951"/>
    <cellStyle name="Обычный 4 2 4 2 2 3 2 5 2" xfId="59941"/>
    <cellStyle name="Обычный 4 2 4 2 2 3 2 6" xfId="28952"/>
    <cellStyle name="Обычный 4 2 4 2 2 3 2 6 2" xfId="59942"/>
    <cellStyle name="Обычный 4 2 4 2 2 3 2 7" xfId="28953"/>
    <cellStyle name="Обычный 4 2 4 2 2 3 2 8" xfId="59943"/>
    <cellStyle name="Обычный 4 2 4 2 2 3 3" xfId="28954"/>
    <cellStyle name="Обычный 4 2 4 2 2 3 3 2" xfId="28955"/>
    <cellStyle name="Обычный 4 2 4 2 2 3 3 2 2" xfId="59944"/>
    <cellStyle name="Обычный 4 2 4 2 2 3 3 3" xfId="59945"/>
    <cellStyle name="Обычный 4 2 4 2 2 3 4" xfId="28956"/>
    <cellStyle name="Обычный 4 2 4 2 2 3 4 2" xfId="59946"/>
    <cellStyle name="Обычный 4 2 4 2 2 3 5" xfId="28957"/>
    <cellStyle name="Обычный 4 2 4 2 2 3 5 2" xfId="59947"/>
    <cellStyle name="Обычный 4 2 4 2 2 3 6" xfId="28958"/>
    <cellStyle name="Обычный 4 2 4 2 2 3 6 2" xfId="59948"/>
    <cellStyle name="Обычный 4 2 4 2 2 3 7" xfId="28959"/>
    <cellStyle name="Обычный 4 2 4 2 2 3 7 2" xfId="59949"/>
    <cellStyle name="Обычный 4 2 4 2 2 3 8" xfId="28960"/>
    <cellStyle name="Обычный 4 2 4 2 2 3 9" xfId="28961"/>
    <cellStyle name="Обычный 4 2 4 2 2 4" xfId="28962"/>
    <cellStyle name="Обычный 4 2 4 2 2 4 2" xfId="28963"/>
    <cellStyle name="Обычный 4 2 4 2 2 4 2 2" xfId="59950"/>
    <cellStyle name="Обычный 4 2 4 2 2 4 3" xfId="28964"/>
    <cellStyle name="Обычный 4 2 4 2 2 4 3 2" xfId="59951"/>
    <cellStyle name="Обычный 4 2 4 2 2 4 4" xfId="28965"/>
    <cellStyle name="Обычный 4 2 4 2 2 4 4 2" xfId="59952"/>
    <cellStyle name="Обычный 4 2 4 2 2 4 5" xfId="28966"/>
    <cellStyle name="Обычный 4 2 4 2 2 4 5 2" xfId="59953"/>
    <cellStyle name="Обычный 4 2 4 2 2 4 6" xfId="28967"/>
    <cellStyle name="Обычный 4 2 4 2 2 4 6 2" xfId="59954"/>
    <cellStyle name="Обычный 4 2 4 2 2 4 7" xfId="28968"/>
    <cellStyle name="Обычный 4 2 4 2 2 4 8" xfId="59955"/>
    <cellStyle name="Обычный 4 2 4 2 2 5" xfId="28969"/>
    <cellStyle name="Обычный 4 2 4 2 2 5 2" xfId="28970"/>
    <cellStyle name="Обычный 4 2 4 2 2 5 2 2" xfId="59956"/>
    <cellStyle name="Обычный 4 2 4 2 2 5 3" xfId="59957"/>
    <cellStyle name="Обычный 4 2 4 2 2 6" xfId="28971"/>
    <cellStyle name="Обычный 4 2 4 2 2 6 2" xfId="59958"/>
    <cellStyle name="Обычный 4 2 4 2 2 7" xfId="28972"/>
    <cellStyle name="Обычный 4 2 4 2 2 7 2" xfId="59959"/>
    <cellStyle name="Обычный 4 2 4 2 2 8" xfId="28973"/>
    <cellStyle name="Обычный 4 2 4 2 2 8 2" xfId="59960"/>
    <cellStyle name="Обычный 4 2 4 2 2 9" xfId="28974"/>
    <cellStyle name="Обычный 4 2 4 2 2 9 2" xfId="59961"/>
    <cellStyle name="Обычный 4 2 4 2 20" xfId="28975"/>
    <cellStyle name="Обычный 4 2 4 2 3" xfId="28976"/>
    <cellStyle name="Обычный 4 2 4 2 3 10" xfId="28977"/>
    <cellStyle name="Обычный 4 2 4 2 3 11" xfId="28978"/>
    <cellStyle name="Обычный 4 2 4 2 3 12" xfId="28979"/>
    <cellStyle name="Обычный 4 2 4 2 3 13" xfId="28980"/>
    <cellStyle name="Обычный 4 2 4 2 3 14" xfId="28981"/>
    <cellStyle name="Обычный 4 2 4 2 3 15" xfId="28982"/>
    <cellStyle name="Обычный 4 2 4 2 3 16" xfId="59962"/>
    <cellStyle name="Обычный 4 2 4 2 3 2" xfId="28983"/>
    <cellStyle name="Обычный 4 2 4 2 3 2 2" xfId="28984"/>
    <cellStyle name="Обычный 4 2 4 2 3 2 2 2" xfId="59963"/>
    <cellStyle name="Обычный 4 2 4 2 3 2 3" xfId="28985"/>
    <cellStyle name="Обычный 4 2 4 2 3 2 3 2" xfId="59964"/>
    <cellStyle name="Обычный 4 2 4 2 3 2 4" xfId="28986"/>
    <cellStyle name="Обычный 4 2 4 2 3 2 4 2" xfId="59965"/>
    <cellStyle name="Обычный 4 2 4 2 3 2 5" xfId="28987"/>
    <cellStyle name="Обычный 4 2 4 2 3 2 5 2" xfId="59966"/>
    <cellStyle name="Обычный 4 2 4 2 3 2 6" xfId="28988"/>
    <cellStyle name="Обычный 4 2 4 2 3 2 6 2" xfId="59967"/>
    <cellStyle name="Обычный 4 2 4 2 3 2 7" xfId="28989"/>
    <cellStyle name="Обычный 4 2 4 2 3 2 8" xfId="59968"/>
    <cellStyle name="Обычный 4 2 4 2 3 3" xfId="28990"/>
    <cellStyle name="Обычный 4 2 4 2 3 3 2" xfId="28991"/>
    <cellStyle name="Обычный 4 2 4 2 3 3 2 2" xfId="59969"/>
    <cellStyle name="Обычный 4 2 4 2 3 3 3" xfId="59970"/>
    <cellStyle name="Обычный 4 2 4 2 3 4" xfId="28992"/>
    <cellStyle name="Обычный 4 2 4 2 3 4 2" xfId="59971"/>
    <cellStyle name="Обычный 4 2 4 2 3 5" xfId="28993"/>
    <cellStyle name="Обычный 4 2 4 2 3 5 2" xfId="59972"/>
    <cellStyle name="Обычный 4 2 4 2 3 6" xfId="28994"/>
    <cellStyle name="Обычный 4 2 4 2 3 6 2" xfId="59973"/>
    <cellStyle name="Обычный 4 2 4 2 3 7" xfId="28995"/>
    <cellStyle name="Обычный 4 2 4 2 3 7 2" xfId="59974"/>
    <cellStyle name="Обычный 4 2 4 2 3 8" xfId="28996"/>
    <cellStyle name="Обычный 4 2 4 2 3 9" xfId="28997"/>
    <cellStyle name="Обычный 4 2 4 2 4" xfId="28998"/>
    <cellStyle name="Обычный 4 2 4 2 4 10" xfId="28999"/>
    <cellStyle name="Обычный 4 2 4 2 4 11" xfId="29000"/>
    <cellStyle name="Обычный 4 2 4 2 4 12" xfId="29001"/>
    <cellStyle name="Обычный 4 2 4 2 4 13" xfId="29002"/>
    <cellStyle name="Обычный 4 2 4 2 4 14" xfId="29003"/>
    <cellStyle name="Обычный 4 2 4 2 4 15" xfId="59975"/>
    <cellStyle name="Обычный 4 2 4 2 4 2" xfId="29004"/>
    <cellStyle name="Обычный 4 2 4 2 4 2 2" xfId="29005"/>
    <cellStyle name="Обычный 4 2 4 2 4 2 2 2" xfId="59976"/>
    <cellStyle name="Обычный 4 2 4 2 4 2 3" xfId="29006"/>
    <cellStyle name="Обычный 4 2 4 2 4 2 3 2" xfId="59977"/>
    <cellStyle name="Обычный 4 2 4 2 4 2 4" xfId="29007"/>
    <cellStyle name="Обычный 4 2 4 2 4 2 4 2" xfId="59978"/>
    <cellStyle name="Обычный 4 2 4 2 4 2 5" xfId="29008"/>
    <cellStyle name="Обычный 4 2 4 2 4 2 5 2" xfId="59979"/>
    <cellStyle name="Обычный 4 2 4 2 4 2 6" xfId="29009"/>
    <cellStyle name="Обычный 4 2 4 2 4 2 6 2" xfId="59980"/>
    <cellStyle name="Обычный 4 2 4 2 4 2 7" xfId="29010"/>
    <cellStyle name="Обычный 4 2 4 2 4 2 8" xfId="59981"/>
    <cellStyle name="Обычный 4 2 4 2 4 3" xfId="29011"/>
    <cellStyle name="Обычный 4 2 4 2 4 3 2" xfId="29012"/>
    <cellStyle name="Обычный 4 2 4 2 4 3 2 2" xfId="59982"/>
    <cellStyle name="Обычный 4 2 4 2 4 3 3" xfId="59983"/>
    <cellStyle name="Обычный 4 2 4 2 4 4" xfId="29013"/>
    <cellStyle name="Обычный 4 2 4 2 4 4 2" xfId="59984"/>
    <cellStyle name="Обычный 4 2 4 2 4 5" xfId="29014"/>
    <cellStyle name="Обычный 4 2 4 2 4 5 2" xfId="59985"/>
    <cellStyle name="Обычный 4 2 4 2 4 6" xfId="29015"/>
    <cellStyle name="Обычный 4 2 4 2 4 6 2" xfId="59986"/>
    <cellStyle name="Обычный 4 2 4 2 4 7" xfId="29016"/>
    <cellStyle name="Обычный 4 2 4 2 4 7 2" xfId="59987"/>
    <cellStyle name="Обычный 4 2 4 2 4 8" xfId="29017"/>
    <cellStyle name="Обычный 4 2 4 2 4 9" xfId="29018"/>
    <cellStyle name="Обычный 4 2 4 2 5" xfId="29019"/>
    <cellStyle name="Обычный 4 2 4 2 5 10" xfId="29020"/>
    <cellStyle name="Обычный 4 2 4 2 5 11" xfId="29021"/>
    <cellStyle name="Обычный 4 2 4 2 5 12" xfId="29022"/>
    <cellStyle name="Обычный 4 2 4 2 5 13" xfId="29023"/>
    <cellStyle name="Обычный 4 2 4 2 5 14" xfId="29024"/>
    <cellStyle name="Обычный 4 2 4 2 5 15" xfId="59988"/>
    <cellStyle name="Обычный 4 2 4 2 5 2" xfId="29025"/>
    <cellStyle name="Обычный 4 2 4 2 5 2 2" xfId="29026"/>
    <cellStyle name="Обычный 4 2 4 2 5 2 2 2" xfId="59989"/>
    <cellStyle name="Обычный 4 2 4 2 5 2 3" xfId="29027"/>
    <cellStyle name="Обычный 4 2 4 2 5 2 3 2" xfId="59990"/>
    <cellStyle name="Обычный 4 2 4 2 5 2 4" xfId="29028"/>
    <cellStyle name="Обычный 4 2 4 2 5 2 4 2" xfId="59991"/>
    <cellStyle name="Обычный 4 2 4 2 5 2 5" xfId="29029"/>
    <cellStyle name="Обычный 4 2 4 2 5 2 5 2" xfId="59992"/>
    <cellStyle name="Обычный 4 2 4 2 5 2 6" xfId="29030"/>
    <cellStyle name="Обычный 4 2 4 2 5 2 6 2" xfId="59993"/>
    <cellStyle name="Обычный 4 2 4 2 5 2 7" xfId="29031"/>
    <cellStyle name="Обычный 4 2 4 2 5 2 8" xfId="59994"/>
    <cellStyle name="Обычный 4 2 4 2 5 3" xfId="29032"/>
    <cellStyle name="Обычный 4 2 4 2 5 3 2" xfId="29033"/>
    <cellStyle name="Обычный 4 2 4 2 5 3 2 2" xfId="59995"/>
    <cellStyle name="Обычный 4 2 4 2 5 3 3" xfId="59996"/>
    <cellStyle name="Обычный 4 2 4 2 5 4" xfId="29034"/>
    <cellStyle name="Обычный 4 2 4 2 5 4 2" xfId="59997"/>
    <cellStyle name="Обычный 4 2 4 2 5 5" xfId="29035"/>
    <cellStyle name="Обычный 4 2 4 2 5 5 2" xfId="59998"/>
    <cellStyle name="Обычный 4 2 4 2 5 6" xfId="29036"/>
    <cellStyle name="Обычный 4 2 4 2 5 6 2" xfId="59999"/>
    <cellStyle name="Обычный 4 2 4 2 5 7" xfId="29037"/>
    <cellStyle name="Обычный 4 2 4 2 5 7 2" xfId="60000"/>
    <cellStyle name="Обычный 4 2 4 2 5 8" xfId="29038"/>
    <cellStyle name="Обычный 4 2 4 2 5 9" xfId="29039"/>
    <cellStyle name="Обычный 4 2 4 2 6" xfId="29040"/>
    <cellStyle name="Обычный 4 2 4 2 6 2" xfId="29041"/>
    <cellStyle name="Обычный 4 2 4 2 6 2 2" xfId="60001"/>
    <cellStyle name="Обычный 4 2 4 2 6 3" xfId="29042"/>
    <cellStyle name="Обычный 4 2 4 2 6 3 2" xfId="60002"/>
    <cellStyle name="Обычный 4 2 4 2 6 4" xfId="29043"/>
    <cellStyle name="Обычный 4 2 4 2 6 4 2" xfId="60003"/>
    <cellStyle name="Обычный 4 2 4 2 6 5" xfId="29044"/>
    <cellStyle name="Обычный 4 2 4 2 6 5 2" xfId="60004"/>
    <cellStyle name="Обычный 4 2 4 2 6 6" xfId="29045"/>
    <cellStyle name="Обычный 4 2 4 2 6 6 2" xfId="60005"/>
    <cellStyle name="Обычный 4 2 4 2 6 7" xfId="29046"/>
    <cellStyle name="Обычный 4 2 4 2 6 8" xfId="60006"/>
    <cellStyle name="Обычный 4 2 4 2 7" xfId="29047"/>
    <cellStyle name="Обычный 4 2 4 2 7 2" xfId="29048"/>
    <cellStyle name="Обычный 4 2 4 2 7 2 2" xfId="60007"/>
    <cellStyle name="Обычный 4 2 4 2 7 3" xfId="29049"/>
    <cellStyle name="Обычный 4 2 4 2 7 3 2" xfId="60008"/>
    <cellStyle name="Обычный 4 2 4 2 7 4" xfId="29050"/>
    <cellStyle name="Обычный 4 2 4 2 7 4 2" xfId="60009"/>
    <cellStyle name="Обычный 4 2 4 2 7 5" xfId="29051"/>
    <cellStyle name="Обычный 4 2 4 2 7 5 2" xfId="60010"/>
    <cellStyle name="Обычный 4 2 4 2 7 6" xfId="29052"/>
    <cellStyle name="Обычный 4 2 4 2 7 6 2" xfId="60011"/>
    <cellStyle name="Обычный 4 2 4 2 7 7" xfId="29053"/>
    <cellStyle name="Обычный 4 2 4 2 7 8" xfId="60012"/>
    <cellStyle name="Обычный 4 2 4 2 8" xfId="29054"/>
    <cellStyle name="Обычный 4 2 4 2 8 2" xfId="29055"/>
    <cellStyle name="Обычный 4 2 4 2 8 2 2" xfId="60013"/>
    <cellStyle name="Обычный 4 2 4 2 8 3" xfId="29056"/>
    <cellStyle name="Обычный 4 2 4 2 8 3 2" xfId="60014"/>
    <cellStyle name="Обычный 4 2 4 2 8 4" xfId="29057"/>
    <cellStyle name="Обычный 4 2 4 2 8 4 2" xfId="60015"/>
    <cellStyle name="Обычный 4 2 4 2 8 5" xfId="29058"/>
    <cellStyle name="Обычный 4 2 4 2 8 5 2" xfId="60016"/>
    <cellStyle name="Обычный 4 2 4 2 8 6" xfId="29059"/>
    <cellStyle name="Обычный 4 2 4 2 8 6 2" xfId="60017"/>
    <cellStyle name="Обычный 4 2 4 2 8 7" xfId="29060"/>
    <cellStyle name="Обычный 4 2 4 2 8 8" xfId="60018"/>
    <cellStyle name="Обычный 4 2 4 2 9" xfId="29061"/>
    <cellStyle name="Обычный 4 2 4 2 9 2" xfId="29062"/>
    <cellStyle name="Обычный 4 2 4 2 9 2 2" xfId="60019"/>
    <cellStyle name="Обычный 4 2 4 2 9 3" xfId="29063"/>
    <cellStyle name="Обычный 4 2 4 2 9 3 2" xfId="60020"/>
    <cellStyle name="Обычный 4 2 4 2 9 4" xfId="29064"/>
    <cellStyle name="Обычный 4 2 4 2 9 4 2" xfId="60021"/>
    <cellStyle name="Обычный 4 2 4 2 9 5" xfId="29065"/>
    <cellStyle name="Обычный 4 2 4 2 9 5 2" xfId="60022"/>
    <cellStyle name="Обычный 4 2 4 2 9 6" xfId="29066"/>
    <cellStyle name="Обычный 4 2 4 2 9 6 2" xfId="60023"/>
    <cellStyle name="Обычный 4 2 4 2 9 7" xfId="29067"/>
    <cellStyle name="Обычный 4 2 4 2 9 8" xfId="60024"/>
    <cellStyle name="Обычный 4 2 4 20" xfId="29068"/>
    <cellStyle name="Обычный 4 2 4 21" xfId="29069"/>
    <cellStyle name="Обычный 4 2 4 22" xfId="29070"/>
    <cellStyle name="Обычный 4 2 4 23" xfId="60025"/>
    <cellStyle name="Обычный 4 2 4 3" xfId="29071"/>
    <cellStyle name="Обычный 4 2 4 3 10" xfId="29072"/>
    <cellStyle name="Обычный 4 2 4 3 11" xfId="29073"/>
    <cellStyle name="Обычный 4 2 4 3 12" xfId="29074"/>
    <cellStyle name="Обычный 4 2 4 3 13" xfId="29075"/>
    <cellStyle name="Обычный 4 2 4 3 14" xfId="29076"/>
    <cellStyle name="Обычный 4 2 4 3 15" xfId="29077"/>
    <cellStyle name="Обычный 4 2 4 3 16" xfId="29078"/>
    <cellStyle name="Обычный 4 2 4 3 17" xfId="29079"/>
    <cellStyle name="Обычный 4 2 4 3 18" xfId="60026"/>
    <cellStyle name="Обычный 4 2 4 3 2" xfId="29080"/>
    <cellStyle name="Обычный 4 2 4 3 2 10" xfId="29081"/>
    <cellStyle name="Обычный 4 2 4 3 2 11" xfId="29082"/>
    <cellStyle name="Обычный 4 2 4 3 2 12" xfId="29083"/>
    <cellStyle name="Обычный 4 2 4 3 2 13" xfId="29084"/>
    <cellStyle name="Обычный 4 2 4 3 2 14" xfId="29085"/>
    <cellStyle name="Обычный 4 2 4 3 2 15" xfId="29086"/>
    <cellStyle name="Обычный 4 2 4 3 2 16" xfId="60027"/>
    <cellStyle name="Обычный 4 2 4 3 2 2" xfId="29087"/>
    <cellStyle name="Обычный 4 2 4 3 2 2 2" xfId="29088"/>
    <cellStyle name="Обычный 4 2 4 3 2 2 2 2" xfId="60028"/>
    <cellStyle name="Обычный 4 2 4 3 2 2 3" xfId="29089"/>
    <cellStyle name="Обычный 4 2 4 3 2 2 3 2" xfId="60029"/>
    <cellStyle name="Обычный 4 2 4 3 2 2 4" xfId="29090"/>
    <cellStyle name="Обычный 4 2 4 3 2 2 4 2" xfId="60030"/>
    <cellStyle name="Обычный 4 2 4 3 2 2 5" xfId="29091"/>
    <cellStyle name="Обычный 4 2 4 3 2 2 5 2" xfId="60031"/>
    <cellStyle name="Обычный 4 2 4 3 2 2 6" xfId="29092"/>
    <cellStyle name="Обычный 4 2 4 3 2 2 6 2" xfId="60032"/>
    <cellStyle name="Обычный 4 2 4 3 2 2 7" xfId="29093"/>
    <cellStyle name="Обычный 4 2 4 3 2 2 8" xfId="60033"/>
    <cellStyle name="Обычный 4 2 4 3 2 3" xfId="29094"/>
    <cellStyle name="Обычный 4 2 4 3 2 3 2" xfId="29095"/>
    <cellStyle name="Обычный 4 2 4 3 2 3 2 2" xfId="60034"/>
    <cellStyle name="Обычный 4 2 4 3 2 3 3" xfId="60035"/>
    <cellStyle name="Обычный 4 2 4 3 2 4" xfId="29096"/>
    <cellStyle name="Обычный 4 2 4 3 2 4 2" xfId="60036"/>
    <cellStyle name="Обычный 4 2 4 3 2 5" xfId="29097"/>
    <cellStyle name="Обычный 4 2 4 3 2 5 2" xfId="60037"/>
    <cellStyle name="Обычный 4 2 4 3 2 6" xfId="29098"/>
    <cellStyle name="Обычный 4 2 4 3 2 6 2" xfId="60038"/>
    <cellStyle name="Обычный 4 2 4 3 2 7" xfId="29099"/>
    <cellStyle name="Обычный 4 2 4 3 2 7 2" xfId="60039"/>
    <cellStyle name="Обычный 4 2 4 3 2 8" xfId="29100"/>
    <cellStyle name="Обычный 4 2 4 3 2 9" xfId="29101"/>
    <cellStyle name="Обычный 4 2 4 3 3" xfId="29102"/>
    <cellStyle name="Обычный 4 2 4 3 3 10" xfId="29103"/>
    <cellStyle name="Обычный 4 2 4 3 3 11" xfId="29104"/>
    <cellStyle name="Обычный 4 2 4 3 3 12" xfId="29105"/>
    <cellStyle name="Обычный 4 2 4 3 3 13" xfId="29106"/>
    <cellStyle name="Обычный 4 2 4 3 3 14" xfId="29107"/>
    <cellStyle name="Обычный 4 2 4 3 3 15" xfId="60040"/>
    <cellStyle name="Обычный 4 2 4 3 3 2" xfId="29108"/>
    <cellStyle name="Обычный 4 2 4 3 3 2 2" xfId="29109"/>
    <cellStyle name="Обычный 4 2 4 3 3 2 2 2" xfId="60041"/>
    <cellStyle name="Обычный 4 2 4 3 3 2 3" xfId="29110"/>
    <cellStyle name="Обычный 4 2 4 3 3 2 3 2" xfId="60042"/>
    <cellStyle name="Обычный 4 2 4 3 3 2 4" xfId="29111"/>
    <cellStyle name="Обычный 4 2 4 3 3 2 4 2" xfId="60043"/>
    <cellStyle name="Обычный 4 2 4 3 3 2 5" xfId="29112"/>
    <cellStyle name="Обычный 4 2 4 3 3 2 5 2" xfId="60044"/>
    <cellStyle name="Обычный 4 2 4 3 3 2 6" xfId="29113"/>
    <cellStyle name="Обычный 4 2 4 3 3 2 6 2" xfId="60045"/>
    <cellStyle name="Обычный 4 2 4 3 3 2 7" xfId="29114"/>
    <cellStyle name="Обычный 4 2 4 3 3 2 8" xfId="60046"/>
    <cellStyle name="Обычный 4 2 4 3 3 3" xfId="29115"/>
    <cellStyle name="Обычный 4 2 4 3 3 3 2" xfId="29116"/>
    <cellStyle name="Обычный 4 2 4 3 3 3 2 2" xfId="60047"/>
    <cellStyle name="Обычный 4 2 4 3 3 3 3" xfId="60048"/>
    <cellStyle name="Обычный 4 2 4 3 3 4" xfId="29117"/>
    <cellStyle name="Обычный 4 2 4 3 3 4 2" xfId="60049"/>
    <cellStyle name="Обычный 4 2 4 3 3 5" xfId="29118"/>
    <cellStyle name="Обычный 4 2 4 3 3 5 2" xfId="60050"/>
    <cellStyle name="Обычный 4 2 4 3 3 6" xfId="29119"/>
    <cellStyle name="Обычный 4 2 4 3 3 6 2" xfId="60051"/>
    <cellStyle name="Обычный 4 2 4 3 3 7" xfId="29120"/>
    <cellStyle name="Обычный 4 2 4 3 3 7 2" xfId="60052"/>
    <cellStyle name="Обычный 4 2 4 3 3 8" xfId="29121"/>
    <cellStyle name="Обычный 4 2 4 3 3 9" xfId="29122"/>
    <cellStyle name="Обычный 4 2 4 3 4" xfId="29123"/>
    <cellStyle name="Обычный 4 2 4 3 4 2" xfId="29124"/>
    <cellStyle name="Обычный 4 2 4 3 4 2 2" xfId="60053"/>
    <cellStyle name="Обычный 4 2 4 3 4 3" xfId="29125"/>
    <cellStyle name="Обычный 4 2 4 3 4 3 2" xfId="60054"/>
    <cellStyle name="Обычный 4 2 4 3 4 4" xfId="29126"/>
    <cellStyle name="Обычный 4 2 4 3 4 4 2" xfId="60055"/>
    <cellStyle name="Обычный 4 2 4 3 4 5" xfId="29127"/>
    <cellStyle name="Обычный 4 2 4 3 4 5 2" xfId="60056"/>
    <cellStyle name="Обычный 4 2 4 3 4 6" xfId="29128"/>
    <cellStyle name="Обычный 4 2 4 3 4 6 2" xfId="60057"/>
    <cellStyle name="Обычный 4 2 4 3 4 7" xfId="29129"/>
    <cellStyle name="Обычный 4 2 4 3 4 8" xfId="60058"/>
    <cellStyle name="Обычный 4 2 4 3 5" xfId="29130"/>
    <cellStyle name="Обычный 4 2 4 3 5 2" xfId="29131"/>
    <cellStyle name="Обычный 4 2 4 3 5 2 2" xfId="60059"/>
    <cellStyle name="Обычный 4 2 4 3 5 3" xfId="60060"/>
    <cellStyle name="Обычный 4 2 4 3 6" xfId="29132"/>
    <cellStyle name="Обычный 4 2 4 3 6 2" xfId="60061"/>
    <cellStyle name="Обычный 4 2 4 3 7" xfId="29133"/>
    <cellStyle name="Обычный 4 2 4 3 7 2" xfId="60062"/>
    <cellStyle name="Обычный 4 2 4 3 8" xfId="29134"/>
    <cellStyle name="Обычный 4 2 4 3 8 2" xfId="60063"/>
    <cellStyle name="Обычный 4 2 4 3 9" xfId="29135"/>
    <cellStyle name="Обычный 4 2 4 3 9 2" xfId="60064"/>
    <cellStyle name="Обычный 4 2 4 4" xfId="29136"/>
    <cellStyle name="Обычный 4 2 4 4 10" xfId="29137"/>
    <cellStyle name="Обычный 4 2 4 4 10 2" xfId="60065"/>
    <cellStyle name="Обычный 4 2 4 4 11" xfId="29138"/>
    <cellStyle name="Обычный 4 2 4 4 12" xfId="29139"/>
    <cellStyle name="Обычный 4 2 4 4 13" xfId="29140"/>
    <cellStyle name="Обычный 4 2 4 4 14" xfId="29141"/>
    <cellStyle name="Обычный 4 2 4 4 15" xfId="29142"/>
    <cellStyle name="Обычный 4 2 4 4 16" xfId="29143"/>
    <cellStyle name="Обычный 4 2 4 4 17" xfId="29144"/>
    <cellStyle name="Обычный 4 2 4 4 18" xfId="29145"/>
    <cellStyle name="Обычный 4 2 4 4 19" xfId="60066"/>
    <cellStyle name="Обычный 4 2 4 4 2" xfId="29146"/>
    <cellStyle name="Обычный 4 2 4 4 2 2" xfId="29147"/>
    <cellStyle name="Обычный 4 2 4 4 2 3" xfId="29148"/>
    <cellStyle name="Обычный 4 2 4 4 2 3 2" xfId="29149"/>
    <cellStyle name="Обычный 4 2 4 4 2 3 2 2" xfId="60067"/>
    <cellStyle name="Обычный 4 2 4 4 2 3 3" xfId="29150"/>
    <cellStyle name="Обычный 4 2 4 4 2 3 3 2" xfId="60068"/>
    <cellStyle name="Обычный 4 2 4 4 2 3 4" xfId="29151"/>
    <cellStyle name="Обычный 4 2 4 4 2 3 4 2" xfId="60069"/>
    <cellStyle name="Обычный 4 2 4 4 2 3 5" xfId="29152"/>
    <cellStyle name="Обычный 4 2 4 4 2 3 5 2" xfId="60070"/>
    <cellStyle name="Обычный 4 2 4 4 2 3 6" xfId="29153"/>
    <cellStyle name="Обычный 4 2 4 4 2 3 6 2" xfId="60071"/>
    <cellStyle name="Обычный 4 2 4 4 2 3 7" xfId="60072"/>
    <cellStyle name="Обычный 4 2 4 4 2 4" xfId="29154"/>
    <cellStyle name="Обычный 4 2 4 4 2 4 2" xfId="29155"/>
    <cellStyle name="Обычный 4 2 4 4 3" xfId="29156"/>
    <cellStyle name="Обычный 4 2 4 4 3 10" xfId="29157"/>
    <cellStyle name="Обычный 4 2 4 4 3 11" xfId="29158"/>
    <cellStyle name="Обычный 4 2 4 4 3 12" xfId="29159"/>
    <cellStyle name="Обычный 4 2 4 4 3 13" xfId="29160"/>
    <cellStyle name="Обычный 4 2 4 4 3 14" xfId="29161"/>
    <cellStyle name="Обычный 4 2 4 4 3 15" xfId="60073"/>
    <cellStyle name="Обычный 4 2 4 4 3 2" xfId="29162"/>
    <cellStyle name="Обычный 4 2 4 4 3 2 2" xfId="29163"/>
    <cellStyle name="Обычный 4 2 4 4 3 2 2 2" xfId="60074"/>
    <cellStyle name="Обычный 4 2 4 4 3 2 3" xfId="29164"/>
    <cellStyle name="Обычный 4 2 4 4 3 2 3 2" xfId="60075"/>
    <cellStyle name="Обычный 4 2 4 4 3 2 4" xfId="29165"/>
    <cellStyle name="Обычный 4 2 4 4 3 2 4 2" xfId="60076"/>
    <cellStyle name="Обычный 4 2 4 4 3 2 5" xfId="29166"/>
    <cellStyle name="Обычный 4 2 4 4 3 2 5 2" xfId="60077"/>
    <cellStyle name="Обычный 4 2 4 4 3 2 6" xfId="29167"/>
    <cellStyle name="Обычный 4 2 4 4 3 2 6 2" xfId="60078"/>
    <cellStyle name="Обычный 4 2 4 4 3 2 7" xfId="29168"/>
    <cellStyle name="Обычный 4 2 4 4 3 2 8" xfId="60079"/>
    <cellStyle name="Обычный 4 2 4 4 3 3" xfId="29169"/>
    <cellStyle name="Обычный 4 2 4 4 3 3 2" xfId="29170"/>
    <cellStyle name="Обычный 4 2 4 4 3 3 2 2" xfId="60080"/>
    <cellStyle name="Обычный 4 2 4 4 3 3 3" xfId="60081"/>
    <cellStyle name="Обычный 4 2 4 4 3 4" xfId="29171"/>
    <cellStyle name="Обычный 4 2 4 4 3 4 2" xfId="60082"/>
    <cellStyle name="Обычный 4 2 4 4 3 5" xfId="29172"/>
    <cellStyle name="Обычный 4 2 4 4 3 5 2" xfId="60083"/>
    <cellStyle name="Обычный 4 2 4 4 3 6" xfId="29173"/>
    <cellStyle name="Обычный 4 2 4 4 3 6 2" xfId="60084"/>
    <cellStyle name="Обычный 4 2 4 4 3 7" xfId="29174"/>
    <cellStyle name="Обычный 4 2 4 4 3 7 2" xfId="60085"/>
    <cellStyle name="Обычный 4 2 4 4 3 8" xfId="29175"/>
    <cellStyle name="Обычный 4 2 4 4 3 9" xfId="29176"/>
    <cellStyle name="Обычный 4 2 4 4 4" xfId="29177"/>
    <cellStyle name="Обычный 4 2 4 4 4 10" xfId="29178"/>
    <cellStyle name="Обычный 4 2 4 4 4 11" xfId="29179"/>
    <cellStyle name="Обычный 4 2 4 4 4 12" xfId="29180"/>
    <cellStyle name="Обычный 4 2 4 4 4 13" xfId="29181"/>
    <cellStyle name="Обычный 4 2 4 4 4 14" xfId="29182"/>
    <cellStyle name="Обычный 4 2 4 4 4 15" xfId="60086"/>
    <cellStyle name="Обычный 4 2 4 4 4 2" xfId="29183"/>
    <cellStyle name="Обычный 4 2 4 4 4 2 2" xfId="29184"/>
    <cellStyle name="Обычный 4 2 4 4 4 2 2 2" xfId="60087"/>
    <cellStyle name="Обычный 4 2 4 4 4 2 3" xfId="29185"/>
    <cellStyle name="Обычный 4 2 4 4 4 2 3 2" xfId="60088"/>
    <cellStyle name="Обычный 4 2 4 4 4 2 4" xfId="29186"/>
    <cellStyle name="Обычный 4 2 4 4 4 2 4 2" xfId="60089"/>
    <cellStyle name="Обычный 4 2 4 4 4 2 5" xfId="29187"/>
    <cellStyle name="Обычный 4 2 4 4 4 2 5 2" xfId="60090"/>
    <cellStyle name="Обычный 4 2 4 4 4 2 6" xfId="29188"/>
    <cellStyle name="Обычный 4 2 4 4 4 2 6 2" xfId="60091"/>
    <cellStyle name="Обычный 4 2 4 4 4 2 7" xfId="29189"/>
    <cellStyle name="Обычный 4 2 4 4 4 2 8" xfId="60092"/>
    <cellStyle name="Обычный 4 2 4 4 4 3" xfId="29190"/>
    <cellStyle name="Обычный 4 2 4 4 4 3 2" xfId="29191"/>
    <cellStyle name="Обычный 4 2 4 4 4 3 2 2" xfId="60093"/>
    <cellStyle name="Обычный 4 2 4 4 4 3 3" xfId="60094"/>
    <cellStyle name="Обычный 4 2 4 4 4 4" xfId="29192"/>
    <cellStyle name="Обычный 4 2 4 4 4 4 2" xfId="60095"/>
    <cellStyle name="Обычный 4 2 4 4 4 5" xfId="29193"/>
    <cellStyle name="Обычный 4 2 4 4 4 5 2" xfId="60096"/>
    <cellStyle name="Обычный 4 2 4 4 4 6" xfId="29194"/>
    <cellStyle name="Обычный 4 2 4 4 4 6 2" xfId="60097"/>
    <cellStyle name="Обычный 4 2 4 4 4 7" xfId="29195"/>
    <cellStyle name="Обычный 4 2 4 4 4 7 2" xfId="60098"/>
    <cellStyle name="Обычный 4 2 4 4 4 8" xfId="29196"/>
    <cellStyle name="Обычный 4 2 4 4 4 9" xfId="29197"/>
    <cellStyle name="Обычный 4 2 4 4 5" xfId="29198"/>
    <cellStyle name="Обычный 4 2 4 4 5 2" xfId="29199"/>
    <cellStyle name="Обычный 4 2 4 4 5 2 2" xfId="60099"/>
    <cellStyle name="Обычный 4 2 4 4 5 3" xfId="29200"/>
    <cellStyle name="Обычный 4 2 4 4 5 3 2" xfId="60100"/>
    <cellStyle name="Обычный 4 2 4 4 5 4" xfId="29201"/>
    <cellStyle name="Обычный 4 2 4 4 5 4 2" xfId="60101"/>
    <cellStyle name="Обычный 4 2 4 4 5 5" xfId="29202"/>
    <cellStyle name="Обычный 4 2 4 4 5 5 2" xfId="60102"/>
    <cellStyle name="Обычный 4 2 4 4 5 6" xfId="29203"/>
    <cellStyle name="Обычный 4 2 4 4 5 6 2" xfId="60103"/>
    <cellStyle name="Обычный 4 2 4 4 5 7" xfId="29204"/>
    <cellStyle name="Обычный 4 2 4 4 5 8" xfId="60104"/>
    <cellStyle name="Обычный 4 2 4 4 6" xfId="29205"/>
    <cellStyle name="Обычный 4 2 4 4 6 2" xfId="29206"/>
    <cellStyle name="Обычный 4 2 4 4 6 2 2" xfId="60105"/>
    <cellStyle name="Обычный 4 2 4 4 6 3" xfId="60106"/>
    <cellStyle name="Обычный 4 2 4 4 7" xfId="29207"/>
    <cellStyle name="Обычный 4 2 4 4 7 2" xfId="60107"/>
    <cellStyle name="Обычный 4 2 4 4 8" xfId="29208"/>
    <cellStyle name="Обычный 4 2 4 4 8 2" xfId="60108"/>
    <cellStyle name="Обычный 4 2 4 4 9" xfId="29209"/>
    <cellStyle name="Обычный 4 2 4 4 9 2" xfId="60109"/>
    <cellStyle name="Обычный 4 2 4 5" xfId="29210"/>
    <cellStyle name="Обычный 4 2 4 5 10" xfId="29211"/>
    <cellStyle name="Обычный 4 2 4 5 11" xfId="29212"/>
    <cellStyle name="Обычный 4 2 4 5 12" xfId="29213"/>
    <cellStyle name="Обычный 4 2 4 5 13" xfId="29214"/>
    <cellStyle name="Обычный 4 2 4 5 14" xfId="29215"/>
    <cellStyle name="Обычный 4 2 4 5 15" xfId="60110"/>
    <cellStyle name="Обычный 4 2 4 5 2" xfId="29216"/>
    <cellStyle name="Обычный 4 2 4 5 2 2" xfId="29217"/>
    <cellStyle name="Обычный 4 2 4 5 2 2 2" xfId="60111"/>
    <cellStyle name="Обычный 4 2 4 5 2 3" xfId="29218"/>
    <cellStyle name="Обычный 4 2 4 5 2 3 2" xfId="60112"/>
    <cellStyle name="Обычный 4 2 4 5 2 4" xfId="29219"/>
    <cellStyle name="Обычный 4 2 4 5 2 4 2" xfId="60113"/>
    <cellStyle name="Обычный 4 2 4 5 2 5" xfId="29220"/>
    <cellStyle name="Обычный 4 2 4 5 2 5 2" xfId="60114"/>
    <cellStyle name="Обычный 4 2 4 5 2 6" xfId="29221"/>
    <cellStyle name="Обычный 4 2 4 5 2 6 2" xfId="60115"/>
    <cellStyle name="Обычный 4 2 4 5 2 7" xfId="29222"/>
    <cellStyle name="Обычный 4 2 4 5 2 8" xfId="60116"/>
    <cellStyle name="Обычный 4 2 4 5 3" xfId="29223"/>
    <cellStyle name="Обычный 4 2 4 5 3 2" xfId="29224"/>
    <cellStyle name="Обычный 4 2 4 5 3 2 2" xfId="60117"/>
    <cellStyle name="Обычный 4 2 4 5 3 3" xfId="60118"/>
    <cellStyle name="Обычный 4 2 4 5 4" xfId="29225"/>
    <cellStyle name="Обычный 4 2 4 5 4 2" xfId="60119"/>
    <cellStyle name="Обычный 4 2 4 5 5" xfId="29226"/>
    <cellStyle name="Обычный 4 2 4 5 5 2" xfId="60120"/>
    <cellStyle name="Обычный 4 2 4 5 6" xfId="29227"/>
    <cellStyle name="Обычный 4 2 4 5 6 2" xfId="60121"/>
    <cellStyle name="Обычный 4 2 4 5 7" xfId="29228"/>
    <cellStyle name="Обычный 4 2 4 5 7 2" xfId="60122"/>
    <cellStyle name="Обычный 4 2 4 5 8" xfId="29229"/>
    <cellStyle name="Обычный 4 2 4 5 9" xfId="29230"/>
    <cellStyle name="Обычный 4 2 4 6" xfId="29231"/>
    <cellStyle name="Обычный 4 2 4 6 10" xfId="29232"/>
    <cellStyle name="Обычный 4 2 4 6 11" xfId="29233"/>
    <cellStyle name="Обычный 4 2 4 6 12" xfId="29234"/>
    <cellStyle name="Обычный 4 2 4 6 13" xfId="29235"/>
    <cellStyle name="Обычный 4 2 4 6 14" xfId="29236"/>
    <cellStyle name="Обычный 4 2 4 6 15" xfId="60123"/>
    <cellStyle name="Обычный 4 2 4 6 2" xfId="29237"/>
    <cellStyle name="Обычный 4 2 4 6 2 2" xfId="29238"/>
    <cellStyle name="Обычный 4 2 4 6 2 2 2" xfId="60124"/>
    <cellStyle name="Обычный 4 2 4 6 2 3" xfId="29239"/>
    <cellStyle name="Обычный 4 2 4 6 2 3 2" xfId="60125"/>
    <cellStyle name="Обычный 4 2 4 6 2 4" xfId="29240"/>
    <cellStyle name="Обычный 4 2 4 6 2 4 2" xfId="60126"/>
    <cellStyle name="Обычный 4 2 4 6 2 5" xfId="29241"/>
    <cellStyle name="Обычный 4 2 4 6 2 5 2" xfId="60127"/>
    <cellStyle name="Обычный 4 2 4 6 2 6" xfId="29242"/>
    <cellStyle name="Обычный 4 2 4 6 2 6 2" xfId="60128"/>
    <cellStyle name="Обычный 4 2 4 6 2 7" xfId="29243"/>
    <cellStyle name="Обычный 4 2 4 6 2 8" xfId="60129"/>
    <cellStyle name="Обычный 4 2 4 6 3" xfId="29244"/>
    <cellStyle name="Обычный 4 2 4 6 3 2" xfId="29245"/>
    <cellStyle name="Обычный 4 2 4 6 3 2 2" xfId="60130"/>
    <cellStyle name="Обычный 4 2 4 6 3 3" xfId="60131"/>
    <cellStyle name="Обычный 4 2 4 6 4" xfId="29246"/>
    <cellStyle name="Обычный 4 2 4 6 4 2" xfId="60132"/>
    <cellStyle name="Обычный 4 2 4 6 5" xfId="29247"/>
    <cellStyle name="Обычный 4 2 4 6 5 2" xfId="60133"/>
    <cellStyle name="Обычный 4 2 4 6 6" xfId="29248"/>
    <cellStyle name="Обычный 4 2 4 6 6 2" xfId="60134"/>
    <cellStyle name="Обычный 4 2 4 6 7" xfId="29249"/>
    <cellStyle name="Обычный 4 2 4 6 7 2" xfId="60135"/>
    <cellStyle name="Обычный 4 2 4 6 8" xfId="29250"/>
    <cellStyle name="Обычный 4 2 4 6 9" xfId="29251"/>
    <cellStyle name="Обычный 4 2 4 7" xfId="29252"/>
    <cellStyle name="Обычный 4 2 4 7 10" xfId="29253"/>
    <cellStyle name="Обычный 4 2 4 7 11" xfId="29254"/>
    <cellStyle name="Обычный 4 2 4 7 12" xfId="29255"/>
    <cellStyle name="Обычный 4 2 4 7 13" xfId="29256"/>
    <cellStyle name="Обычный 4 2 4 7 14" xfId="29257"/>
    <cellStyle name="Обычный 4 2 4 7 15" xfId="60136"/>
    <cellStyle name="Обычный 4 2 4 7 2" xfId="29258"/>
    <cellStyle name="Обычный 4 2 4 7 2 2" xfId="29259"/>
    <cellStyle name="Обычный 4 2 4 7 2 2 2" xfId="60137"/>
    <cellStyle name="Обычный 4 2 4 7 2 3" xfId="29260"/>
    <cellStyle name="Обычный 4 2 4 7 2 3 2" xfId="60138"/>
    <cellStyle name="Обычный 4 2 4 7 2 4" xfId="29261"/>
    <cellStyle name="Обычный 4 2 4 7 2 4 2" xfId="60139"/>
    <cellStyle name="Обычный 4 2 4 7 2 5" xfId="29262"/>
    <cellStyle name="Обычный 4 2 4 7 2 5 2" xfId="60140"/>
    <cellStyle name="Обычный 4 2 4 7 2 6" xfId="29263"/>
    <cellStyle name="Обычный 4 2 4 7 2 6 2" xfId="60141"/>
    <cellStyle name="Обычный 4 2 4 7 2 7" xfId="29264"/>
    <cellStyle name="Обычный 4 2 4 7 2 8" xfId="60142"/>
    <cellStyle name="Обычный 4 2 4 7 3" xfId="29265"/>
    <cellStyle name="Обычный 4 2 4 7 3 2" xfId="29266"/>
    <cellStyle name="Обычный 4 2 4 7 3 2 2" xfId="60143"/>
    <cellStyle name="Обычный 4 2 4 7 3 3" xfId="60144"/>
    <cellStyle name="Обычный 4 2 4 7 4" xfId="29267"/>
    <cellStyle name="Обычный 4 2 4 7 4 2" xfId="60145"/>
    <cellStyle name="Обычный 4 2 4 7 5" xfId="29268"/>
    <cellStyle name="Обычный 4 2 4 7 5 2" xfId="60146"/>
    <cellStyle name="Обычный 4 2 4 7 6" xfId="29269"/>
    <cellStyle name="Обычный 4 2 4 7 6 2" xfId="60147"/>
    <cellStyle name="Обычный 4 2 4 7 7" xfId="29270"/>
    <cellStyle name="Обычный 4 2 4 7 7 2" xfId="60148"/>
    <cellStyle name="Обычный 4 2 4 7 8" xfId="29271"/>
    <cellStyle name="Обычный 4 2 4 7 9" xfId="29272"/>
    <cellStyle name="Обычный 4 2 4 8" xfId="29273"/>
    <cellStyle name="Обычный 4 2 4 8 10" xfId="29274"/>
    <cellStyle name="Обычный 4 2 4 8 11" xfId="29275"/>
    <cellStyle name="Обычный 4 2 4 8 12" xfId="29276"/>
    <cellStyle name="Обычный 4 2 4 8 13" xfId="29277"/>
    <cellStyle name="Обычный 4 2 4 8 14" xfId="29278"/>
    <cellStyle name="Обычный 4 2 4 8 15" xfId="60149"/>
    <cellStyle name="Обычный 4 2 4 8 2" xfId="29279"/>
    <cellStyle name="Обычный 4 2 4 8 2 2" xfId="29280"/>
    <cellStyle name="Обычный 4 2 4 8 2 2 2" xfId="60150"/>
    <cellStyle name="Обычный 4 2 4 8 2 3" xfId="29281"/>
    <cellStyle name="Обычный 4 2 4 8 2 3 2" xfId="60151"/>
    <cellStyle name="Обычный 4 2 4 8 2 4" xfId="29282"/>
    <cellStyle name="Обычный 4 2 4 8 2 4 2" xfId="60152"/>
    <cellStyle name="Обычный 4 2 4 8 2 5" xfId="29283"/>
    <cellStyle name="Обычный 4 2 4 8 2 5 2" xfId="60153"/>
    <cellStyle name="Обычный 4 2 4 8 2 6" xfId="29284"/>
    <cellStyle name="Обычный 4 2 4 8 2 6 2" xfId="60154"/>
    <cellStyle name="Обычный 4 2 4 8 2 7" xfId="29285"/>
    <cellStyle name="Обычный 4 2 4 8 2 8" xfId="60155"/>
    <cellStyle name="Обычный 4 2 4 8 3" xfId="29286"/>
    <cellStyle name="Обычный 4 2 4 8 3 2" xfId="29287"/>
    <cellStyle name="Обычный 4 2 4 8 3 2 2" xfId="60156"/>
    <cellStyle name="Обычный 4 2 4 8 3 3" xfId="60157"/>
    <cellStyle name="Обычный 4 2 4 8 4" xfId="29288"/>
    <cellStyle name="Обычный 4 2 4 8 4 2" xfId="60158"/>
    <cellStyle name="Обычный 4 2 4 8 5" xfId="29289"/>
    <cellStyle name="Обычный 4 2 4 8 5 2" xfId="60159"/>
    <cellStyle name="Обычный 4 2 4 8 6" xfId="29290"/>
    <cellStyle name="Обычный 4 2 4 8 6 2" xfId="60160"/>
    <cellStyle name="Обычный 4 2 4 8 7" xfId="29291"/>
    <cellStyle name="Обычный 4 2 4 8 7 2" xfId="60161"/>
    <cellStyle name="Обычный 4 2 4 8 8" xfId="29292"/>
    <cellStyle name="Обычный 4 2 4 8 9" xfId="29293"/>
    <cellStyle name="Обычный 4 2 4 9" xfId="29294"/>
    <cellStyle name="Обычный 4 2 4 9 2" xfId="29295"/>
    <cellStyle name="Обычный 4 2 4 9 2 2" xfId="60162"/>
    <cellStyle name="Обычный 4 2 4 9 3" xfId="29296"/>
    <cellStyle name="Обычный 4 2 4 9 3 2" xfId="60163"/>
    <cellStyle name="Обычный 4 2 4 9 4" xfId="29297"/>
    <cellStyle name="Обычный 4 2 4 9 4 2" xfId="60164"/>
    <cellStyle name="Обычный 4 2 4 9 5" xfId="29298"/>
    <cellStyle name="Обычный 4 2 4 9 5 2" xfId="60165"/>
    <cellStyle name="Обычный 4 2 4 9 6" xfId="29299"/>
    <cellStyle name="Обычный 4 2 4 9 6 2" xfId="60166"/>
    <cellStyle name="Обычный 4 2 4 9 7" xfId="29300"/>
    <cellStyle name="Обычный 4 2 4 9 8" xfId="60167"/>
    <cellStyle name="Обычный 4 2 5" xfId="29301"/>
    <cellStyle name="Обычный 4 2 5 10" xfId="29302"/>
    <cellStyle name="Обычный 4 2 5 11" xfId="29303"/>
    <cellStyle name="Обычный 4 2 5 12" xfId="29304"/>
    <cellStyle name="Обычный 4 2 5 13" xfId="29305"/>
    <cellStyle name="Обычный 4 2 5 14" xfId="29306"/>
    <cellStyle name="Обычный 4 2 5 15" xfId="29307"/>
    <cellStyle name="Обычный 4 2 5 16" xfId="29308"/>
    <cellStyle name="Обычный 4 2 5 17" xfId="29309"/>
    <cellStyle name="Обычный 4 2 5 18" xfId="29310"/>
    <cellStyle name="Обычный 4 2 5 19" xfId="29311"/>
    <cellStyle name="Обычный 4 2 5 2" xfId="29312"/>
    <cellStyle name="Обычный 4 2 5 2 10" xfId="29313"/>
    <cellStyle name="Обычный 4 2 5 2 11" xfId="29314"/>
    <cellStyle name="Обычный 4 2 5 2 12" xfId="29315"/>
    <cellStyle name="Обычный 4 2 5 2 13" xfId="29316"/>
    <cellStyle name="Обычный 4 2 5 2 14" xfId="29317"/>
    <cellStyle name="Обычный 4 2 5 2 15" xfId="29318"/>
    <cellStyle name="Обычный 4 2 5 2 16" xfId="29319"/>
    <cellStyle name="Обычный 4 2 5 2 17" xfId="29320"/>
    <cellStyle name="Обычный 4 2 5 2 18" xfId="60168"/>
    <cellStyle name="Обычный 4 2 5 2 2" xfId="29321"/>
    <cellStyle name="Обычный 4 2 5 2 2 10" xfId="29322"/>
    <cellStyle name="Обычный 4 2 5 2 2 11" xfId="29323"/>
    <cellStyle name="Обычный 4 2 5 2 2 12" xfId="29324"/>
    <cellStyle name="Обычный 4 2 5 2 2 13" xfId="29325"/>
    <cellStyle name="Обычный 4 2 5 2 2 14" xfId="29326"/>
    <cellStyle name="Обычный 4 2 5 2 2 15" xfId="29327"/>
    <cellStyle name="Обычный 4 2 5 2 2 16" xfId="60169"/>
    <cellStyle name="Обычный 4 2 5 2 2 2" xfId="29328"/>
    <cellStyle name="Обычный 4 2 5 2 2 2 2" xfId="29329"/>
    <cellStyle name="Обычный 4 2 5 2 2 2 2 2" xfId="60170"/>
    <cellStyle name="Обычный 4 2 5 2 2 2 3" xfId="29330"/>
    <cellStyle name="Обычный 4 2 5 2 2 2 3 2" xfId="60171"/>
    <cellStyle name="Обычный 4 2 5 2 2 2 4" xfId="29331"/>
    <cellStyle name="Обычный 4 2 5 2 2 2 4 2" xfId="60172"/>
    <cellStyle name="Обычный 4 2 5 2 2 2 5" xfId="29332"/>
    <cellStyle name="Обычный 4 2 5 2 2 2 5 2" xfId="60173"/>
    <cellStyle name="Обычный 4 2 5 2 2 2 6" xfId="29333"/>
    <cellStyle name="Обычный 4 2 5 2 2 2 6 2" xfId="60174"/>
    <cellStyle name="Обычный 4 2 5 2 2 2 7" xfId="29334"/>
    <cellStyle name="Обычный 4 2 5 2 2 2 8" xfId="60175"/>
    <cellStyle name="Обычный 4 2 5 2 2 3" xfId="29335"/>
    <cellStyle name="Обычный 4 2 5 2 2 3 2" xfId="29336"/>
    <cellStyle name="Обычный 4 2 5 2 2 3 2 2" xfId="60176"/>
    <cellStyle name="Обычный 4 2 5 2 2 3 3" xfId="60177"/>
    <cellStyle name="Обычный 4 2 5 2 2 4" xfId="29337"/>
    <cellStyle name="Обычный 4 2 5 2 2 4 2" xfId="60178"/>
    <cellStyle name="Обычный 4 2 5 2 2 5" xfId="29338"/>
    <cellStyle name="Обычный 4 2 5 2 2 5 2" xfId="60179"/>
    <cellStyle name="Обычный 4 2 5 2 2 6" xfId="29339"/>
    <cellStyle name="Обычный 4 2 5 2 2 6 2" xfId="60180"/>
    <cellStyle name="Обычный 4 2 5 2 2 7" xfId="29340"/>
    <cellStyle name="Обычный 4 2 5 2 2 7 2" xfId="60181"/>
    <cellStyle name="Обычный 4 2 5 2 2 8" xfId="29341"/>
    <cellStyle name="Обычный 4 2 5 2 2 9" xfId="29342"/>
    <cellStyle name="Обычный 4 2 5 2 3" xfId="29343"/>
    <cellStyle name="Обычный 4 2 5 2 3 10" xfId="29344"/>
    <cellStyle name="Обычный 4 2 5 2 3 11" xfId="29345"/>
    <cellStyle name="Обычный 4 2 5 2 3 12" xfId="29346"/>
    <cellStyle name="Обычный 4 2 5 2 3 13" xfId="29347"/>
    <cellStyle name="Обычный 4 2 5 2 3 14" xfId="29348"/>
    <cellStyle name="Обычный 4 2 5 2 3 15" xfId="60182"/>
    <cellStyle name="Обычный 4 2 5 2 3 2" xfId="29349"/>
    <cellStyle name="Обычный 4 2 5 2 3 2 2" xfId="29350"/>
    <cellStyle name="Обычный 4 2 5 2 3 2 2 2" xfId="60183"/>
    <cellStyle name="Обычный 4 2 5 2 3 2 3" xfId="29351"/>
    <cellStyle name="Обычный 4 2 5 2 3 2 3 2" xfId="60184"/>
    <cellStyle name="Обычный 4 2 5 2 3 2 4" xfId="29352"/>
    <cellStyle name="Обычный 4 2 5 2 3 2 4 2" xfId="60185"/>
    <cellStyle name="Обычный 4 2 5 2 3 2 5" xfId="29353"/>
    <cellStyle name="Обычный 4 2 5 2 3 2 5 2" xfId="60186"/>
    <cellStyle name="Обычный 4 2 5 2 3 2 6" xfId="29354"/>
    <cellStyle name="Обычный 4 2 5 2 3 2 6 2" xfId="60187"/>
    <cellStyle name="Обычный 4 2 5 2 3 2 7" xfId="29355"/>
    <cellStyle name="Обычный 4 2 5 2 3 2 8" xfId="60188"/>
    <cellStyle name="Обычный 4 2 5 2 3 3" xfId="29356"/>
    <cellStyle name="Обычный 4 2 5 2 3 3 2" xfId="29357"/>
    <cellStyle name="Обычный 4 2 5 2 3 3 2 2" xfId="60189"/>
    <cellStyle name="Обычный 4 2 5 2 3 3 3" xfId="60190"/>
    <cellStyle name="Обычный 4 2 5 2 3 4" xfId="29358"/>
    <cellStyle name="Обычный 4 2 5 2 3 4 2" xfId="60191"/>
    <cellStyle name="Обычный 4 2 5 2 3 5" xfId="29359"/>
    <cellStyle name="Обычный 4 2 5 2 3 5 2" xfId="60192"/>
    <cellStyle name="Обычный 4 2 5 2 3 6" xfId="29360"/>
    <cellStyle name="Обычный 4 2 5 2 3 6 2" xfId="60193"/>
    <cellStyle name="Обычный 4 2 5 2 3 7" xfId="29361"/>
    <cellStyle name="Обычный 4 2 5 2 3 7 2" xfId="60194"/>
    <cellStyle name="Обычный 4 2 5 2 3 8" xfId="29362"/>
    <cellStyle name="Обычный 4 2 5 2 3 9" xfId="29363"/>
    <cellStyle name="Обычный 4 2 5 2 4" xfId="29364"/>
    <cellStyle name="Обычный 4 2 5 2 4 2" xfId="29365"/>
    <cellStyle name="Обычный 4 2 5 2 4 2 2" xfId="60195"/>
    <cellStyle name="Обычный 4 2 5 2 4 3" xfId="29366"/>
    <cellStyle name="Обычный 4 2 5 2 4 3 2" xfId="60196"/>
    <cellStyle name="Обычный 4 2 5 2 4 4" xfId="29367"/>
    <cellStyle name="Обычный 4 2 5 2 4 4 2" xfId="60197"/>
    <cellStyle name="Обычный 4 2 5 2 4 5" xfId="29368"/>
    <cellStyle name="Обычный 4 2 5 2 4 5 2" xfId="60198"/>
    <cellStyle name="Обычный 4 2 5 2 4 6" xfId="29369"/>
    <cellStyle name="Обычный 4 2 5 2 4 6 2" xfId="60199"/>
    <cellStyle name="Обычный 4 2 5 2 4 7" xfId="29370"/>
    <cellStyle name="Обычный 4 2 5 2 4 8" xfId="60200"/>
    <cellStyle name="Обычный 4 2 5 2 5" xfId="29371"/>
    <cellStyle name="Обычный 4 2 5 2 5 2" xfId="29372"/>
    <cellStyle name="Обычный 4 2 5 2 5 2 2" xfId="60201"/>
    <cellStyle name="Обычный 4 2 5 2 5 3" xfId="60202"/>
    <cellStyle name="Обычный 4 2 5 2 6" xfId="29373"/>
    <cellStyle name="Обычный 4 2 5 2 6 2" xfId="60203"/>
    <cellStyle name="Обычный 4 2 5 2 7" xfId="29374"/>
    <cellStyle name="Обычный 4 2 5 2 7 2" xfId="60204"/>
    <cellStyle name="Обычный 4 2 5 2 8" xfId="29375"/>
    <cellStyle name="Обычный 4 2 5 2 8 2" xfId="60205"/>
    <cellStyle name="Обычный 4 2 5 2 9" xfId="29376"/>
    <cellStyle name="Обычный 4 2 5 2 9 2" xfId="60206"/>
    <cellStyle name="Обычный 4 2 5 20" xfId="29377"/>
    <cellStyle name="Обычный 4 2 5 21" xfId="60207"/>
    <cellStyle name="Обычный 4 2 5 3" xfId="29378"/>
    <cellStyle name="Обычный 4 2 5 3 10" xfId="29379"/>
    <cellStyle name="Обычный 4 2 5 3 11" xfId="29380"/>
    <cellStyle name="Обычный 4 2 5 3 12" xfId="29381"/>
    <cellStyle name="Обычный 4 2 5 3 13" xfId="29382"/>
    <cellStyle name="Обычный 4 2 5 3 14" xfId="29383"/>
    <cellStyle name="Обычный 4 2 5 3 15" xfId="29384"/>
    <cellStyle name="Обычный 4 2 5 3 16" xfId="29385"/>
    <cellStyle name="Обычный 4 2 5 3 17" xfId="29386"/>
    <cellStyle name="Обычный 4 2 5 3 18" xfId="60208"/>
    <cellStyle name="Обычный 4 2 5 3 2" xfId="29387"/>
    <cellStyle name="Обычный 4 2 5 3 2 10" xfId="29388"/>
    <cellStyle name="Обычный 4 2 5 3 2 11" xfId="29389"/>
    <cellStyle name="Обычный 4 2 5 3 2 12" xfId="29390"/>
    <cellStyle name="Обычный 4 2 5 3 2 13" xfId="29391"/>
    <cellStyle name="Обычный 4 2 5 3 2 14" xfId="29392"/>
    <cellStyle name="Обычный 4 2 5 3 2 15" xfId="29393"/>
    <cellStyle name="Обычный 4 2 5 3 2 16" xfId="60209"/>
    <cellStyle name="Обычный 4 2 5 3 2 2" xfId="29394"/>
    <cellStyle name="Обычный 4 2 5 3 2 2 2" xfId="29395"/>
    <cellStyle name="Обычный 4 2 5 3 2 2 2 2" xfId="60210"/>
    <cellStyle name="Обычный 4 2 5 3 2 2 3" xfId="29396"/>
    <cellStyle name="Обычный 4 2 5 3 2 2 3 2" xfId="60211"/>
    <cellStyle name="Обычный 4 2 5 3 2 2 4" xfId="29397"/>
    <cellStyle name="Обычный 4 2 5 3 2 2 4 2" xfId="60212"/>
    <cellStyle name="Обычный 4 2 5 3 2 2 5" xfId="29398"/>
    <cellStyle name="Обычный 4 2 5 3 2 2 5 2" xfId="60213"/>
    <cellStyle name="Обычный 4 2 5 3 2 2 6" xfId="29399"/>
    <cellStyle name="Обычный 4 2 5 3 2 2 6 2" xfId="60214"/>
    <cellStyle name="Обычный 4 2 5 3 2 2 7" xfId="29400"/>
    <cellStyle name="Обычный 4 2 5 3 2 2 8" xfId="60215"/>
    <cellStyle name="Обычный 4 2 5 3 2 3" xfId="29401"/>
    <cellStyle name="Обычный 4 2 5 3 2 3 2" xfId="29402"/>
    <cellStyle name="Обычный 4 2 5 3 2 3 2 2" xfId="60216"/>
    <cellStyle name="Обычный 4 2 5 3 2 3 3" xfId="60217"/>
    <cellStyle name="Обычный 4 2 5 3 2 4" xfId="29403"/>
    <cellStyle name="Обычный 4 2 5 3 2 4 2" xfId="60218"/>
    <cellStyle name="Обычный 4 2 5 3 2 5" xfId="29404"/>
    <cellStyle name="Обычный 4 2 5 3 2 5 2" xfId="60219"/>
    <cellStyle name="Обычный 4 2 5 3 2 6" xfId="29405"/>
    <cellStyle name="Обычный 4 2 5 3 2 6 2" xfId="60220"/>
    <cellStyle name="Обычный 4 2 5 3 2 7" xfId="29406"/>
    <cellStyle name="Обычный 4 2 5 3 2 7 2" xfId="60221"/>
    <cellStyle name="Обычный 4 2 5 3 2 8" xfId="29407"/>
    <cellStyle name="Обычный 4 2 5 3 2 9" xfId="29408"/>
    <cellStyle name="Обычный 4 2 5 3 3" xfId="29409"/>
    <cellStyle name="Обычный 4 2 5 3 3 10" xfId="29410"/>
    <cellStyle name="Обычный 4 2 5 3 3 11" xfId="29411"/>
    <cellStyle name="Обычный 4 2 5 3 3 12" xfId="29412"/>
    <cellStyle name="Обычный 4 2 5 3 3 13" xfId="29413"/>
    <cellStyle name="Обычный 4 2 5 3 3 14" xfId="29414"/>
    <cellStyle name="Обычный 4 2 5 3 3 15" xfId="60222"/>
    <cellStyle name="Обычный 4 2 5 3 3 2" xfId="29415"/>
    <cellStyle name="Обычный 4 2 5 3 3 2 2" xfId="29416"/>
    <cellStyle name="Обычный 4 2 5 3 3 2 2 2" xfId="60223"/>
    <cellStyle name="Обычный 4 2 5 3 3 2 3" xfId="29417"/>
    <cellStyle name="Обычный 4 2 5 3 3 2 3 2" xfId="60224"/>
    <cellStyle name="Обычный 4 2 5 3 3 2 4" xfId="29418"/>
    <cellStyle name="Обычный 4 2 5 3 3 2 4 2" xfId="60225"/>
    <cellStyle name="Обычный 4 2 5 3 3 2 5" xfId="29419"/>
    <cellStyle name="Обычный 4 2 5 3 3 2 5 2" xfId="60226"/>
    <cellStyle name="Обычный 4 2 5 3 3 2 6" xfId="29420"/>
    <cellStyle name="Обычный 4 2 5 3 3 2 6 2" xfId="60227"/>
    <cellStyle name="Обычный 4 2 5 3 3 2 7" xfId="29421"/>
    <cellStyle name="Обычный 4 2 5 3 3 2 8" xfId="60228"/>
    <cellStyle name="Обычный 4 2 5 3 3 3" xfId="29422"/>
    <cellStyle name="Обычный 4 2 5 3 3 3 2" xfId="29423"/>
    <cellStyle name="Обычный 4 2 5 3 3 3 2 2" xfId="60229"/>
    <cellStyle name="Обычный 4 2 5 3 3 3 3" xfId="60230"/>
    <cellStyle name="Обычный 4 2 5 3 3 4" xfId="29424"/>
    <cellStyle name="Обычный 4 2 5 3 3 4 2" xfId="60231"/>
    <cellStyle name="Обычный 4 2 5 3 3 5" xfId="29425"/>
    <cellStyle name="Обычный 4 2 5 3 3 5 2" xfId="60232"/>
    <cellStyle name="Обычный 4 2 5 3 3 6" xfId="29426"/>
    <cellStyle name="Обычный 4 2 5 3 3 6 2" xfId="60233"/>
    <cellStyle name="Обычный 4 2 5 3 3 7" xfId="29427"/>
    <cellStyle name="Обычный 4 2 5 3 3 7 2" xfId="60234"/>
    <cellStyle name="Обычный 4 2 5 3 3 8" xfId="29428"/>
    <cellStyle name="Обычный 4 2 5 3 3 9" xfId="29429"/>
    <cellStyle name="Обычный 4 2 5 3 4" xfId="29430"/>
    <cellStyle name="Обычный 4 2 5 3 4 2" xfId="29431"/>
    <cellStyle name="Обычный 4 2 5 3 4 2 2" xfId="60235"/>
    <cellStyle name="Обычный 4 2 5 3 4 3" xfId="29432"/>
    <cellStyle name="Обычный 4 2 5 3 4 3 2" xfId="60236"/>
    <cellStyle name="Обычный 4 2 5 3 4 4" xfId="29433"/>
    <cellStyle name="Обычный 4 2 5 3 4 4 2" xfId="60237"/>
    <cellStyle name="Обычный 4 2 5 3 4 5" xfId="29434"/>
    <cellStyle name="Обычный 4 2 5 3 4 5 2" xfId="60238"/>
    <cellStyle name="Обычный 4 2 5 3 4 6" xfId="29435"/>
    <cellStyle name="Обычный 4 2 5 3 4 6 2" xfId="60239"/>
    <cellStyle name="Обычный 4 2 5 3 4 7" xfId="29436"/>
    <cellStyle name="Обычный 4 2 5 3 4 8" xfId="60240"/>
    <cellStyle name="Обычный 4 2 5 3 5" xfId="29437"/>
    <cellStyle name="Обычный 4 2 5 3 5 2" xfId="29438"/>
    <cellStyle name="Обычный 4 2 5 3 5 2 2" xfId="60241"/>
    <cellStyle name="Обычный 4 2 5 3 5 3" xfId="60242"/>
    <cellStyle name="Обычный 4 2 5 3 6" xfId="29439"/>
    <cellStyle name="Обычный 4 2 5 3 6 2" xfId="60243"/>
    <cellStyle name="Обычный 4 2 5 3 7" xfId="29440"/>
    <cellStyle name="Обычный 4 2 5 3 7 2" xfId="60244"/>
    <cellStyle name="Обычный 4 2 5 3 8" xfId="29441"/>
    <cellStyle name="Обычный 4 2 5 3 8 2" xfId="60245"/>
    <cellStyle name="Обычный 4 2 5 3 9" xfId="29442"/>
    <cellStyle name="Обычный 4 2 5 3 9 2" xfId="60246"/>
    <cellStyle name="Обычный 4 2 5 4" xfId="29443"/>
    <cellStyle name="Обычный 4 2 5 4 2" xfId="29444"/>
    <cellStyle name="Обычный 4 2 5 4 3" xfId="29445"/>
    <cellStyle name="Обычный 4 2 5 4 4" xfId="29446"/>
    <cellStyle name="Обычный 4 2 5 5" xfId="29447"/>
    <cellStyle name="Обычный 4 2 5 5 10" xfId="29448"/>
    <cellStyle name="Обычный 4 2 5 5 11" xfId="29449"/>
    <cellStyle name="Обычный 4 2 5 5 12" xfId="29450"/>
    <cellStyle name="Обычный 4 2 5 5 13" xfId="29451"/>
    <cellStyle name="Обычный 4 2 5 5 14" xfId="29452"/>
    <cellStyle name="Обычный 4 2 5 5 15" xfId="60247"/>
    <cellStyle name="Обычный 4 2 5 5 2" xfId="29453"/>
    <cellStyle name="Обычный 4 2 5 5 2 2" xfId="29454"/>
    <cellStyle name="Обычный 4 2 5 5 2 2 2" xfId="60248"/>
    <cellStyle name="Обычный 4 2 5 5 2 3" xfId="29455"/>
    <cellStyle name="Обычный 4 2 5 5 2 3 2" xfId="60249"/>
    <cellStyle name="Обычный 4 2 5 5 2 4" xfId="29456"/>
    <cellStyle name="Обычный 4 2 5 5 2 4 2" xfId="60250"/>
    <cellStyle name="Обычный 4 2 5 5 2 5" xfId="29457"/>
    <cellStyle name="Обычный 4 2 5 5 2 5 2" xfId="60251"/>
    <cellStyle name="Обычный 4 2 5 5 2 6" xfId="29458"/>
    <cellStyle name="Обычный 4 2 5 5 2 6 2" xfId="60252"/>
    <cellStyle name="Обычный 4 2 5 5 2 7" xfId="29459"/>
    <cellStyle name="Обычный 4 2 5 5 2 8" xfId="60253"/>
    <cellStyle name="Обычный 4 2 5 5 3" xfId="29460"/>
    <cellStyle name="Обычный 4 2 5 5 3 2" xfId="29461"/>
    <cellStyle name="Обычный 4 2 5 5 3 2 2" xfId="60254"/>
    <cellStyle name="Обычный 4 2 5 5 3 3" xfId="60255"/>
    <cellStyle name="Обычный 4 2 5 5 4" xfId="29462"/>
    <cellStyle name="Обычный 4 2 5 5 4 2" xfId="60256"/>
    <cellStyle name="Обычный 4 2 5 5 5" xfId="29463"/>
    <cellStyle name="Обычный 4 2 5 5 5 2" xfId="60257"/>
    <cellStyle name="Обычный 4 2 5 5 6" xfId="29464"/>
    <cellStyle name="Обычный 4 2 5 5 6 2" xfId="60258"/>
    <cellStyle name="Обычный 4 2 5 5 7" xfId="29465"/>
    <cellStyle name="Обычный 4 2 5 5 7 2" xfId="60259"/>
    <cellStyle name="Обычный 4 2 5 5 8" xfId="29466"/>
    <cellStyle name="Обычный 4 2 5 5 9" xfId="29467"/>
    <cellStyle name="Обычный 4 2 5 6" xfId="29468"/>
    <cellStyle name="Обычный 4 2 5 6 10" xfId="29469"/>
    <cellStyle name="Обычный 4 2 5 6 11" xfId="29470"/>
    <cellStyle name="Обычный 4 2 5 6 12" xfId="29471"/>
    <cellStyle name="Обычный 4 2 5 6 13" xfId="29472"/>
    <cellStyle name="Обычный 4 2 5 6 14" xfId="29473"/>
    <cellStyle name="Обычный 4 2 5 6 15" xfId="60260"/>
    <cellStyle name="Обычный 4 2 5 6 2" xfId="29474"/>
    <cellStyle name="Обычный 4 2 5 6 2 2" xfId="29475"/>
    <cellStyle name="Обычный 4 2 5 6 2 2 2" xfId="60261"/>
    <cellStyle name="Обычный 4 2 5 6 2 3" xfId="29476"/>
    <cellStyle name="Обычный 4 2 5 6 2 3 2" xfId="60262"/>
    <cellStyle name="Обычный 4 2 5 6 2 4" xfId="29477"/>
    <cellStyle name="Обычный 4 2 5 6 2 4 2" xfId="60263"/>
    <cellStyle name="Обычный 4 2 5 6 2 5" xfId="29478"/>
    <cellStyle name="Обычный 4 2 5 6 2 5 2" xfId="60264"/>
    <cellStyle name="Обычный 4 2 5 6 2 6" xfId="29479"/>
    <cellStyle name="Обычный 4 2 5 6 2 6 2" xfId="60265"/>
    <cellStyle name="Обычный 4 2 5 6 2 7" xfId="29480"/>
    <cellStyle name="Обычный 4 2 5 6 2 8" xfId="60266"/>
    <cellStyle name="Обычный 4 2 5 6 3" xfId="29481"/>
    <cellStyle name="Обычный 4 2 5 6 3 2" xfId="29482"/>
    <cellStyle name="Обычный 4 2 5 6 3 2 2" xfId="60267"/>
    <cellStyle name="Обычный 4 2 5 6 3 3" xfId="60268"/>
    <cellStyle name="Обычный 4 2 5 6 4" xfId="29483"/>
    <cellStyle name="Обычный 4 2 5 6 4 2" xfId="60269"/>
    <cellStyle name="Обычный 4 2 5 6 5" xfId="29484"/>
    <cellStyle name="Обычный 4 2 5 6 5 2" xfId="60270"/>
    <cellStyle name="Обычный 4 2 5 6 6" xfId="29485"/>
    <cellStyle name="Обычный 4 2 5 6 6 2" xfId="60271"/>
    <cellStyle name="Обычный 4 2 5 6 7" xfId="29486"/>
    <cellStyle name="Обычный 4 2 5 6 7 2" xfId="60272"/>
    <cellStyle name="Обычный 4 2 5 6 8" xfId="29487"/>
    <cellStyle name="Обычный 4 2 5 6 9" xfId="29488"/>
    <cellStyle name="Обычный 4 2 5 7" xfId="29489"/>
    <cellStyle name="Обычный 4 2 5 7 2" xfId="29490"/>
    <cellStyle name="Обычный 4 2 5 7 2 2" xfId="60273"/>
    <cellStyle name="Обычный 4 2 5 7 3" xfId="29491"/>
    <cellStyle name="Обычный 4 2 5 7 3 2" xfId="60274"/>
    <cellStyle name="Обычный 4 2 5 7 4" xfId="29492"/>
    <cellStyle name="Обычный 4 2 5 7 4 2" xfId="60275"/>
    <cellStyle name="Обычный 4 2 5 7 5" xfId="29493"/>
    <cellStyle name="Обычный 4 2 5 7 5 2" xfId="60276"/>
    <cellStyle name="Обычный 4 2 5 7 6" xfId="29494"/>
    <cellStyle name="Обычный 4 2 5 7 6 2" xfId="60277"/>
    <cellStyle name="Обычный 4 2 5 7 7" xfId="29495"/>
    <cellStyle name="Обычный 4 2 5 7 8" xfId="60278"/>
    <cellStyle name="Обычный 4 2 5 8" xfId="29496"/>
    <cellStyle name="Обычный 4 2 5 8 2" xfId="29497"/>
    <cellStyle name="Обычный 4 2 5 8 2 2" xfId="60279"/>
    <cellStyle name="Обычный 4 2 5 8 3" xfId="60280"/>
    <cellStyle name="Обычный 4 2 5 9" xfId="29498"/>
    <cellStyle name="Обычный 4 2 5 9 2" xfId="60281"/>
    <cellStyle name="Обычный 4 2 6" xfId="29499"/>
    <cellStyle name="Обычный 4 2 6 2" xfId="29500"/>
    <cellStyle name="Обычный 4 2 6 3" xfId="29501"/>
    <cellStyle name="Обычный 4 2 6 4" xfId="29502"/>
    <cellStyle name="Обычный 4 2 6 4 2" xfId="29503"/>
    <cellStyle name="Обычный 4 2 7" xfId="29504"/>
    <cellStyle name="Обычный 4 2 7 10" xfId="29505"/>
    <cellStyle name="Обычный 4 2 7 10 2" xfId="60282"/>
    <cellStyle name="Обычный 4 2 7 11" xfId="29506"/>
    <cellStyle name="Обычный 4 2 7 11 2" xfId="60283"/>
    <cellStyle name="Обычный 4 2 7 12" xfId="29507"/>
    <cellStyle name="Обычный 4 2 7 13" xfId="29508"/>
    <cellStyle name="Обычный 4 2 7 14" xfId="29509"/>
    <cellStyle name="Обычный 4 2 7 15" xfId="29510"/>
    <cellStyle name="Обычный 4 2 7 16" xfId="29511"/>
    <cellStyle name="Обычный 4 2 7 17" xfId="29512"/>
    <cellStyle name="Обычный 4 2 7 18" xfId="29513"/>
    <cellStyle name="Обычный 4 2 7 19" xfId="29514"/>
    <cellStyle name="Обычный 4 2 7 2" xfId="29515"/>
    <cellStyle name="Обычный 4 2 7 2 10" xfId="29516"/>
    <cellStyle name="Обычный 4 2 7 2 11" xfId="29517"/>
    <cellStyle name="Обычный 4 2 7 2 12" xfId="29518"/>
    <cellStyle name="Обычный 4 2 7 2 13" xfId="29519"/>
    <cellStyle name="Обычный 4 2 7 2 14" xfId="29520"/>
    <cellStyle name="Обычный 4 2 7 2 15" xfId="29521"/>
    <cellStyle name="Обычный 4 2 7 2 16" xfId="29522"/>
    <cellStyle name="Обычный 4 2 7 2 17" xfId="29523"/>
    <cellStyle name="Обычный 4 2 7 2 18" xfId="60284"/>
    <cellStyle name="Обычный 4 2 7 2 2" xfId="29524"/>
    <cellStyle name="Обычный 4 2 7 2 2 10" xfId="29525"/>
    <cellStyle name="Обычный 4 2 7 2 2 11" xfId="29526"/>
    <cellStyle name="Обычный 4 2 7 2 2 12" xfId="29527"/>
    <cellStyle name="Обычный 4 2 7 2 2 13" xfId="29528"/>
    <cellStyle name="Обычный 4 2 7 2 2 14" xfId="29529"/>
    <cellStyle name="Обычный 4 2 7 2 2 15" xfId="29530"/>
    <cellStyle name="Обычный 4 2 7 2 2 16" xfId="60285"/>
    <cellStyle name="Обычный 4 2 7 2 2 2" xfId="29531"/>
    <cellStyle name="Обычный 4 2 7 2 2 2 2" xfId="29532"/>
    <cellStyle name="Обычный 4 2 7 2 2 2 2 2" xfId="60286"/>
    <cellStyle name="Обычный 4 2 7 2 2 2 3" xfId="29533"/>
    <cellStyle name="Обычный 4 2 7 2 2 2 3 2" xfId="60287"/>
    <cellStyle name="Обычный 4 2 7 2 2 2 4" xfId="29534"/>
    <cellStyle name="Обычный 4 2 7 2 2 2 4 2" xfId="60288"/>
    <cellStyle name="Обычный 4 2 7 2 2 2 5" xfId="29535"/>
    <cellStyle name="Обычный 4 2 7 2 2 2 5 2" xfId="60289"/>
    <cellStyle name="Обычный 4 2 7 2 2 2 6" xfId="29536"/>
    <cellStyle name="Обычный 4 2 7 2 2 2 6 2" xfId="60290"/>
    <cellStyle name="Обычный 4 2 7 2 2 2 7" xfId="29537"/>
    <cellStyle name="Обычный 4 2 7 2 2 2 8" xfId="60291"/>
    <cellStyle name="Обычный 4 2 7 2 2 3" xfId="29538"/>
    <cellStyle name="Обычный 4 2 7 2 2 3 2" xfId="29539"/>
    <cellStyle name="Обычный 4 2 7 2 2 3 2 2" xfId="60292"/>
    <cellStyle name="Обычный 4 2 7 2 2 3 3" xfId="60293"/>
    <cellStyle name="Обычный 4 2 7 2 2 4" xfId="29540"/>
    <cellStyle name="Обычный 4 2 7 2 2 4 2" xfId="60294"/>
    <cellStyle name="Обычный 4 2 7 2 2 5" xfId="29541"/>
    <cellStyle name="Обычный 4 2 7 2 2 5 2" xfId="60295"/>
    <cellStyle name="Обычный 4 2 7 2 2 6" xfId="29542"/>
    <cellStyle name="Обычный 4 2 7 2 2 6 2" xfId="60296"/>
    <cellStyle name="Обычный 4 2 7 2 2 7" xfId="29543"/>
    <cellStyle name="Обычный 4 2 7 2 2 7 2" xfId="60297"/>
    <cellStyle name="Обычный 4 2 7 2 2 8" xfId="29544"/>
    <cellStyle name="Обычный 4 2 7 2 2 9" xfId="29545"/>
    <cellStyle name="Обычный 4 2 7 2 3" xfId="29546"/>
    <cellStyle name="Обычный 4 2 7 2 3 10" xfId="29547"/>
    <cellStyle name="Обычный 4 2 7 2 3 11" xfId="29548"/>
    <cellStyle name="Обычный 4 2 7 2 3 12" xfId="29549"/>
    <cellStyle name="Обычный 4 2 7 2 3 13" xfId="29550"/>
    <cellStyle name="Обычный 4 2 7 2 3 14" xfId="29551"/>
    <cellStyle name="Обычный 4 2 7 2 3 15" xfId="60298"/>
    <cellStyle name="Обычный 4 2 7 2 3 2" xfId="29552"/>
    <cellStyle name="Обычный 4 2 7 2 3 2 2" xfId="29553"/>
    <cellStyle name="Обычный 4 2 7 2 3 2 2 2" xfId="60299"/>
    <cellStyle name="Обычный 4 2 7 2 3 2 3" xfId="29554"/>
    <cellStyle name="Обычный 4 2 7 2 3 2 3 2" xfId="60300"/>
    <cellStyle name="Обычный 4 2 7 2 3 2 4" xfId="29555"/>
    <cellStyle name="Обычный 4 2 7 2 3 2 4 2" xfId="60301"/>
    <cellStyle name="Обычный 4 2 7 2 3 2 5" xfId="29556"/>
    <cellStyle name="Обычный 4 2 7 2 3 2 5 2" xfId="60302"/>
    <cellStyle name="Обычный 4 2 7 2 3 2 6" xfId="29557"/>
    <cellStyle name="Обычный 4 2 7 2 3 2 6 2" xfId="60303"/>
    <cellStyle name="Обычный 4 2 7 2 3 2 7" xfId="29558"/>
    <cellStyle name="Обычный 4 2 7 2 3 2 8" xfId="60304"/>
    <cellStyle name="Обычный 4 2 7 2 3 3" xfId="29559"/>
    <cellStyle name="Обычный 4 2 7 2 3 3 2" xfId="29560"/>
    <cellStyle name="Обычный 4 2 7 2 3 3 2 2" xfId="60305"/>
    <cellStyle name="Обычный 4 2 7 2 3 3 3" xfId="60306"/>
    <cellStyle name="Обычный 4 2 7 2 3 4" xfId="29561"/>
    <cellStyle name="Обычный 4 2 7 2 3 4 2" xfId="60307"/>
    <cellStyle name="Обычный 4 2 7 2 3 5" xfId="29562"/>
    <cellStyle name="Обычный 4 2 7 2 3 5 2" xfId="60308"/>
    <cellStyle name="Обычный 4 2 7 2 3 6" xfId="29563"/>
    <cellStyle name="Обычный 4 2 7 2 3 6 2" xfId="60309"/>
    <cellStyle name="Обычный 4 2 7 2 3 7" xfId="29564"/>
    <cellStyle name="Обычный 4 2 7 2 3 7 2" xfId="60310"/>
    <cellStyle name="Обычный 4 2 7 2 3 8" xfId="29565"/>
    <cellStyle name="Обычный 4 2 7 2 3 9" xfId="29566"/>
    <cellStyle name="Обычный 4 2 7 2 4" xfId="29567"/>
    <cellStyle name="Обычный 4 2 7 2 4 2" xfId="29568"/>
    <cellStyle name="Обычный 4 2 7 2 4 2 2" xfId="60311"/>
    <cellStyle name="Обычный 4 2 7 2 4 3" xfId="29569"/>
    <cellStyle name="Обычный 4 2 7 2 4 3 2" xfId="60312"/>
    <cellStyle name="Обычный 4 2 7 2 4 4" xfId="29570"/>
    <cellStyle name="Обычный 4 2 7 2 4 4 2" xfId="60313"/>
    <cellStyle name="Обычный 4 2 7 2 4 5" xfId="29571"/>
    <cellStyle name="Обычный 4 2 7 2 4 5 2" xfId="60314"/>
    <cellStyle name="Обычный 4 2 7 2 4 6" xfId="29572"/>
    <cellStyle name="Обычный 4 2 7 2 4 6 2" xfId="60315"/>
    <cellStyle name="Обычный 4 2 7 2 4 7" xfId="29573"/>
    <cellStyle name="Обычный 4 2 7 2 4 8" xfId="60316"/>
    <cellStyle name="Обычный 4 2 7 2 5" xfId="29574"/>
    <cellStyle name="Обычный 4 2 7 2 5 2" xfId="29575"/>
    <cellStyle name="Обычный 4 2 7 2 5 2 2" xfId="60317"/>
    <cellStyle name="Обычный 4 2 7 2 5 3" xfId="60318"/>
    <cellStyle name="Обычный 4 2 7 2 6" xfId="29576"/>
    <cellStyle name="Обычный 4 2 7 2 6 2" xfId="60319"/>
    <cellStyle name="Обычный 4 2 7 2 7" xfId="29577"/>
    <cellStyle name="Обычный 4 2 7 2 7 2" xfId="60320"/>
    <cellStyle name="Обычный 4 2 7 2 8" xfId="29578"/>
    <cellStyle name="Обычный 4 2 7 2 8 2" xfId="60321"/>
    <cellStyle name="Обычный 4 2 7 2 9" xfId="29579"/>
    <cellStyle name="Обычный 4 2 7 2 9 2" xfId="60322"/>
    <cellStyle name="Обычный 4 2 7 20" xfId="60323"/>
    <cellStyle name="Обычный 4 2 7 3" xfId="29580"/>
    <cellStyle name="Обычный 4 2 7 3 10" xfId="29581"/>
    <cellStyle name="Обычный 4 2 7 3 11" xfId="29582"/>
    <cellStyle name="Обычный 4 2 7 3 12" xfId="29583"/>
    <cellStyle name="Обычный 4 2 7 3 13" xfId="29584"/>
    <cellStyle name="Обычный 4 2 7 3 14" xfId="29585"/>
    <cellStyle name="Обычный 4 2 7 3 15" xfId="29586"/>
    <cellStyle name="Обычный 4 2 7 3 16" xfId="29587"/>
    <cellStyle name="Обычный 4 2 7 3 17" xfId="29588"/>
    <cellStyle name="Обычный 4 2 7 3 18" xfId="60324"/>
    <cellStyle name="Обычный 4 2 7 3 2" xfId="29589"/>
    <cellStyle name="Обычный 4 2 7 3 2 10" xfId="29590"/>
    <cellStyle name="Обычный 4 2 7 3 2 11" xfId="29591"/>
    <cellStyle name="Обычный 4 2 7 3 2 12" xfId="29592"/>
    <cellStyle name="Обычный 4 2 7 3 2 13" xfId="29593"/>
    <cellStyle name="Обычный 4 2 7 3 2 14" xfId="29594"/>
    <cellStyle name="Обычный 4 2 7 3 2 15" xfId="29595"/>
    <cellStyle name="Обычный 4 2 7 3 2 16" xfId="60325"/>
    <cellStyle name="Обычный 4 2 7 3 2 2" xfId="29596"/>
    <cellStyle name="Обычный 4 2 7 3 2 2 2" xfId="29597"/>
    <cellStyle name="Обычный 4 2 7 3 2 2 2 2" xfId="60326"/>
    <cellStyle name="Обычный 4 2 7 3 2 2 3" xfId="29598"/>
    <cellStyle name="Обычный 4 2 7 3 2 2 3 2" xfId="60327"/>
    <cellStyle name="Обычный 4 2 7 3 2 2 4" xfId="29599"/>
    <cellStyle name="Обычный 4 2 7 3 2 2 4 2" xfId="60328"/>
    <cellStyle name="Обычный 4 2 7 3 2 2 5" xfId="29600"/>
    <cellStyle name="Обычный 4 2 7 3 2 2 5 2" xfId="60329"/>
    <cellStyle name="Обычный 4 2 7 3 2 2 6" xfId="29601"/>
    <cellStyle name="Обычный 4 2 7 3 2 2 6 2" xfId="60330"/>
    <cellStyle name="Обычный 4 2 7 3 2 2 7" xfId="29602"/>
    <cellStyle name="Обычный 4 2 7 3 2 2 8" xfId="60331"/>
    <cellStyle name="Обычный 4 2 7 3 2 3" xfId="29603"/>
    <cellStyle name="Обычный 4 2 7 3 2 3 2" xfId="29604"/>
    <cellStyle name="Обычный 4 2 7 3 2 3 2 2" xfId="60332"/>
    <cellStyle name="Обычный 4 2 7 3 2 3 3" xfId="60333"/>
    <cellStyle name="Обычный 4 2 7 3 2 4" xfId="29605"/>
    <cellStyle name="Обычный 4 2 7 3 2 4 2" xfId="60334"/>
    <cellStyle name="Обычный 4 2 7 3 2 5" xfId="29606"/>
    <cellStyle name="Обычный 4 2 7 3 2 5 2" xfId="60335"/>
    <cellStyle name="Обычный 4 2 7 3 2 6" xfId="29607"/>
    <cellStyle name="Обычный 4 2 7 3 2 6 2" xfId="60336"/>
    <cellStyle name="Обычный 4 2 7 3 2 7" xfId="29608"/>
    <cellStyle name="Обычный 4 2 7 3 2 7 2" xfId="60337"/>
    <cellStyle name="Обычный 4 2 7 3 2 8" xfId="29609"/>
    <cellStyle name="Обычный 4 2 7 3 2 9" xfId="29610"/>
    <cellStyle name="Обычный 4 2 7 3 3" xfId="29611"/>
    <cellStyle name="Обычный 4 2 7 3 3 10" xfId="29612"/>
    <cellStyle name="Обычный 4 2 7 3 3 11" xfId="29613"/>
    <cellStyle name="Обычный 4 2 7 3 3 12" xfId="29614"/>
    <cellStyle name="Обычный 4 2 7 3 3 13" xfId="29615"/>
    <cellStyle name="Обычный 4 2 7 3 3 14" xfId="29616"/>
    <cellStyle name="Обычный 4 2 7 3 3 15" xfId="60338"/>
    <cellStyle name="Обычный 4 2 7 3 3 2" xfId="29617"/>
    <cellStyle name="Обычный 4 2 7 3 3 2 2" xfId="29618"/>
    <cellStyle name="Обычный 4 2 7 3 3 2 2 2" xfId="60339"/>
    <cellStyle name="Обычный 4 2 7 3 3 2 3" xfId="29619"/>
    <cellStyle name="Обычный 4 2 7 3 3 2 3 2" xfId="60340"/>
    <cellStyle name="Обычный 4 2 7 3 3 2 4" xfId="29620"/>
    <cellStyle name="Обычный 4 2 7 3 3 2 4 2" xfId="60341"/>
    <cellStyle name="Обычный 4 2 7 3 3 2 5" xfId="29621"/>
    <cellStyle name="Обычный 4 2 7 3 3 2 5 2" xfId="60342"/>
    <cellStyle name="Обычный 4 2 7 3 3 2 6" xfId="29622"/>
    <cellStyle name="Обычный 4 2 7 3 3 2 6 2" xfId="60343"/>
    <cellStyle name="Обычный 4 2 7 3 3 2 7" xfId="29623"/>
    <cellStyle name="Обычный 4 2 7 3 3 2 8" xfId="60344"/>
    <cellStyle name="Обычный 4 2 7 3 3 3" xfId="29624"/>
    <cellStyle name="Обычный 4 2 7 3 3 3 2" xfId="29625"/>
    <cellStyle name="Обычный 4 2 7 3 3 3 2 2" xfId="60345"/>
    <cellStyle name="Обычный 4 2 7 3 3 3 3" xfId="60346"/>
    <cellStyle name="Обычный 4 2 7 3 3 4" xfId="29626"/>
    <cellStyle name="Обычный 4 2 7 3 3 4 2" xfId="60347"/>
    <cellStyle name="Обычный 4 2 7 3 3 5" xfId="29627"/>
    <cellStyle name="Обычный 4 2 7 3 3 5 2" xfId="60348"/>
    <cellStyle name="Обычный 4 2 7 3 3 6" xfId="29628"/>
    <cellStyle name="Обычный 4 2 7 3 3 6 2" xfId="60349"/>
    <cellStyle name="Обычный 4 2 7 3 3 7" xfId="29629"/>
    <cellStyle name="Обычный 4 2 7 3 3 7 2" xfId="60350"/>
    <cellStyle name="Обычный 4 2 7 3 3 8" xfId="29630"/>
    <cellStyle name="Обычный 4 2 7 3 3 9" xfId="29631"/>
    <cellStyle name="Обычный 4 2 7 3 4" xfId="29632"/>
    <cellStyle name="Обычный 4 2 7 3 4 2" xfId="29633"/>
    <cellStyle name="Обычный 4 2 7 3 4 2 2" xfId="60351"/>
    <cellStyle name="Обычный 4 2 7 3 4 3" xfId="29634"/>
    <cellStyle name="Обычный 4 2 7 3 4 3 2" xfId="60352"/>
    <cellStyle name="Обычный 4 2 7 3 4 4" xfId="29635"/>
    <cellStyle name="Обычный 4 2 7 3 4 4 2" xfId="60353"/>
    <cellStyle name="Обычный 4 2 7 3 4 5" xfId="29636"/>
    <cellStyle name="Обычный 4 2 7 3 4 5 2" xfId="60354"/>
    <cellStyle name="Обычный 4 2 7 3 4 6" xfId="29637"/>
    <cellStyle name="Обычный 4 2 7 3 4 6 2" xfId="60355"/>
    <cellStyle name="Обычный 4 2 7 3 4 7" xfId="29638"/>
    <cellStyle name="Обычный 4 2 7 3 4 8" xfId="60356"/>
    <cellStyle name="Обычный 4 2 7 3 5" xfId="29639"/>
    <cellStyle name="Обычный 4 2 7 3 5 2" xfId="29640"/>
    <cellStyle name="Обычный 4 2 7 3 5 2 2" xfId="60357"/>
    <cellStyle name="Обычный 4 2 7 3 5 3" xfId="60358"/>
    <cellStyle name="Обычный 4 2 7 3 6" xfId="29641"/>
    <cellStyle name="Обычный 4 2 7 3 6 2" xfId="60359"/>
    <cellStyle name="Обычный 4 2 7 3 7" xfId="29642"/>
    <cellStyle name="Обычный 4 2 7 3 7 2" xfId="60360"/>
    <cellStyle name="Обычный 4 2 7 3 8" xfId="29643"/>
    <cellStyle name="Обычный 4 2 7 3 8 2" xfId="60361"/>
    <cellStyle name="Обычный 4 2 7 3 9" xfId="29644"/>
    <cellStyle name="Обычный 4 2 7 3 9 2" xfId="60362"/>
    <cellStyle name="Обычный 4 2 7 4" xfId="29645"/>
    <cellStyle name="Обычный 4 2 7 4 10" xfId="29646"/>
    <cellStyle name="Обычный 4 2 7 4 11" xfId="29647"/>
    <cellStyle name="Обычный 4 2 7 4 12" xfId="29648"/>
    <cellStyle name="Обычный 4 2 7 4 13" xfId="29649"/>
    <cellStyle name="Обычный 4 2 7 4 14" xfId="29650"/>
    <cellStyle name="Обычный 4 2 7 4 15" xfId="29651"/>
    <cellStyle name="Обычный 4 2 7 4 16" xfId="60363"/>
    <cellStyle name="Обычный 4 2 7 4 2" xfId="29652"/>
    <cellStyle name="Обычный 4 2 7 4 2 2" xfId="29653"/>
    <cellStyle name="Обычный 4 2 7 4 2 2 2" xfId="60364"/>
    <cellStyle name="Обычный 4 2 7 4 2 3" xfId="29654"/>
    <cellStyle name="Обычный 4 2 7 4 2 3 2" xfId="60365"/>
    <cellStyle name="Обычный 4 2 7 4 2 4" xfId="29655"/>
    <cellStyle name="Обычный 4 2 7 4 2 4 2" xfId="60366"/>
    <cellStyle name="Обычный 4 2 7 4 2 5" xfId="29656"/>
    <cellStyle name="Обычный 4 2 7 4 2 5 2" xfId="60367"/>
    <cellStyle name="Обычный 4 2 7 4 2 6" xfId="29657"/>
    <cellStyle name="Обычный 4 2 7 4 2 6 2" xfId="60368"/>
    <cellStyle name="Обычный 4 2 7 4 2 7" xfId="29658"/>
    <cellStyle name="Обычный 4 2 7 4 2 8" xfId="60369"/>
    <cellStyle name="Обычный 4 2 7 4 3" xfId="29659"/>
    <cellStyle name="Обычный 4 2 7 4 3 2" xfId="29660"/>
    <cellStyle name="Обычный 4 2 7 4 3 2 2" xfId="60370"/>
    <cellStyle name="Обычный 4 2 7 4 3 3" xfId="60371"/>
    <cellStyle name="Обычный 4 2 7 4 4" xfId="29661"/>
    <cellStyle name="Обычный 4 2 7 4 4 2" xfId="60372"/>
    <cellStyle name="Обычный 4 2 7 4 5" xfId="29662"/>
    <cellStyle name="Обычный 4 2 7 4 5 2" xfId="60373"/>
    <cellStyle name="Обычный 4 2 7 4 6" xfId="29663"/>
    <cellStyle name="Обычный 4 2 7 4 6 2" xfId="60374"/>
    <cellStyle name="Обычный 4 2 7 4 7" xfId="29664"/>
    <cellStyle name="Обычный 4 2 7 4 7 2" xfId="60375"/>
    <cellStyle name="Обычный 4 2 7 4 8" xfId="29665"/>
    <cellStyle name="Обычный 4 2 7 4 9" xfId="29666"/>
    <cellStyle name="Обычный 4 2 7 5" xfId="29667"/>
    <cellStyle name="Обычный 4 2 7 5 10" xfId="29668"/>
    <cellStyle name="Обычный 4 2 7 5 11" xfId="29669"/>
    <cellStyle name="Обычный 4 2 7 5 12" xfId="29670"/>
    <cellStyle name="Обычный 4 2 7 5 13" xfId="29671"/>
    <cellStyle name="Обычный 4 2 7 5 14" xfId="29672"/>
    <cellStyle name="Обычный 4 2 7 5 15" xfId="60376"/>
    <cellStyle name="Обычный 4 2 7 5 2" xfId="29673"/>
    <cellStyle name="Обычный 4 2 7 5 2 2" xfId="29674"/>
    <cellStyle name="Обычный 4 2 7 5 2 2 2" xfId="60377"/>
    <cellStyle name="Обычный 4 2 7 5 2 3" xfId="29675"/>
    <cellStyle name="Обычный 4 2 7 5 2 3 2" xfId="60378"/>
    <cellStyle name="Обычный 4 2 7 5 2 4" xfId="29676"/>
    <cellStyle name="Обычный 4 2 7 5 2 4 2" xfId="60379"/>
    <cellStyle name="Обычный 4 2 7 5 2 5" xfId="29677"/>
    <cellStyle name="Обычный 4 2 7 5 2 5 2" xfId="60380"/>
    <cellStyle name="Обычный 4 2 7 5 2 6" xfId="29678"/>
    <cellStyle name="Обычный 4 2 7 5 2 6 2" xfId="60381"/>
    <cellStyle name="Обычный 4 2 7 5 2 7" xfId="29679"/>
    <cellStyle name="Обычный 4 2 7 5 2 8" xfId="60382"/>
    <cellStyle name="Обычный 4 2 7 5 3" xfId="29680"/>
    <cellStyle name="Обычный 4 2 7 5 3 2" xfId="29681"/>
    <cellStyle name="Обычный 4 2 7 5 3 2 2" xfId="60383"/>
    <cellStyle name="Обычный 4 2 7 5 3 3" xfId="60384"/>
    <cellStyle name="Обычный 4 2 7 5 4" xfId="29682"/>
    <cellStyle name="Обычный 4 2 7 5 4 2" xfId="60385"/>
    <cellStyle name="Обычный 4 2 7 5 5" xfId="29683"/>
    <cellStyle name="Обычный 4 2 7 5 5 2" xfId="60386"/>
    <cellStyle name="Обычный 4 2 7 5 6" xfId="29684"/>
    <cellStyle name="Обычный 4 2 7 5 6 2" xfId="60387"/>
    <cellStyle name="Обычный 4 2 7 5 7" xfId="29685"/>
    <cellStyle name="Обычный 4 2 7 5 7 2" xfId="60388"/>
    <cellStyle name="Обычный 4 2 7 5 8" xfId="29686"/>
    <cellStyle name="Обычный 4 2 7 5 9" xfId="29687"/>
    <cellStyle name="Обычный 4 2 7 6" xfId="29688"/>
    <cellStyle name="Обычный 4 2 7 6 2" xfId="29689"/>
    <cellStyle name="Обычный 4 2 7 6 2 2" xfId="60389"/>
    <cellStyle name="Обычный 4 2 7 6 3" xfId="29690"/>
    <cellStyle name="Обычный 4 2 7 6 3 2" xfId="60390"/>
    <cellStyle name="Обычный 4 2 7 6 4" xfId="29691"/>
    <cellStyle name="Обычный 4 2 7 6 4 2" xfId="60391"/>
    <cellStyle name="Обычный 4 2 7 6 5" xfId="29692"/>
    <cellStyle name="Обычный 4 2 7 6 5 2" xfId="60392"/>
    <cellStyle name="Обычный 4 2 7 6 6" xfId="29693"/>
    <cellStyle name="Обычный 4 2 7 6 6 2" xfId="60393"/>
    <cellStyle name="Обычный 4 2 7 6 7" xfId="29694"/>
    <cellStyle name="Обычный 4 2 7 6 8" xfId="60394"/>
    <cellStyle name="Обычный 4 2 7 7" xfId="29695"/>
    <cellStyle name="Обычный 4 2 7 7 2" xfId="29696"/>
    <cellStyle name="Обычный 4 2 7 7 2 2" xfId="60395"/>
    <cellStyle name="Обычный 4 2 7 7 3" xfId="60396"/>
    <cellStyle name="Обычный 4 2 7 8" xfId="29697"/>
    <cellStyle name="Обычный 4 2 7 8 2" xfId="60397"/>
    <cellStyle name="Обычный 4 2 7 9" xfId="29698"/>
    <cellStyle name="Обычный 4 2 7 9 2" xfId="60398"/>
    <cellStyle name="Обычный 4 2 8" xfId="29699"/>
    <cellStyle name="Обычный 4 2 8 10" xfId="29700"/>
    <cellStyle name="Обычный 4 2 8 11" xfId="29701"/>
    <cellStyle name="Обычный 4 2 8 12" xfId="29702"/>
    <cellStyle name="Обычный 4 2 8 13" xfId="29703"/>
    <cellStyle name="Обычный 4 2 8 14" xfId="29704"/>
    <cellStyle name="Обычный 4 2 8 15" xfId="29705"/>
    <cellStyle name="Обычный 4 2 8 16" xfId="29706"/>
    <cellStyle name="Обычный 4 2 8 17" xfId="29707"/>
    <cellStyle name="Обычный 4 2 8 18" xfId="60399"/>
    <cellStyle name="Обычный 4 2 8 2" xfId="29708"/>
    <cellStyle name="Обычный 4 2 8 2 10" xfId="29709"/>
    <cellStyle name="Обычный 4 2 8 2 11" xfId="29710"/>
    <cellStyle name="Обычный 4 2 8 2 12" xfId="29711"/>
    <cellStyle name="Обычный 4 2 8 2 13" xfId="29712"/>
    <cellStyle name="Обычный 4 2 8 2 14" xfId="29713"/>
    <cellStyle name="Обычный 4 2 8 2 15" xfId="29714"/>
    <cellStyle name="Обычный 4 2 8 2 16" xfId="60400"/>
    <cellStyle name="Обычный 4 2 8 2 2" xfId="29715"/>
    <cellStyle name="Обычный 4 2 8 2 2 2" xfId="29716"/>
    <cellStyle name="Обычный 4 2 8 2 2 2 2" xfId="60401"/>
    <cellStyle name="Обычный 4 2 8 2 2 3" xfId="29717"/>
    <cellStyle name="Обычный 4 2 8 2 2 3 2" xfId="60402"/>
    <cellStyle name="Обычный 4 2 8 2 2 4" xfId="29718"/>
    <cellStyle name="Обычный 4 2 8 2 2 4 2" xfId="60403"/>
    <cellStyle name="Обычный 4 2 8 2 2 5" xfId="29719"/>
    <cellStyle name="Обычный 4 2 8 2 2 5 2" xfId="60404"/>
    <cellStyle name="Обычный 4 2 8 2 2 6" xfId="29720"/>
    <cellStyle name="Обычный 4 2 8 2 2 6 2" xfId="60405"/>
    <cellStyle name="Обычный 4 2 8 2 2 7" xfId="29721"/>
    <cellStyle name="Обычный 4 2 8 2 2 8" xfId="60406"/>
    <cellStyle name="Обычный 4 2 8 2 3" xfId="29722"/>
    <cellStyle name="Обычный 4 2 8 2 3 2" xfId="29723"/>
    <cellStyle name="Обычный 4 2 8 2 3 2 2" xfId="60407"/>
    <cellStyle name="Обычный 4 2 8 2 3 3" xfId="60408"/>
    <cellStyle name="Обычный 4 2 8 2 4" xfId="29724"/>
    <cellStyle name="Обычный 4 2 8 2 4 2" xfId="60409"/>
    <cellStyle name="Обычный 4 2 8 2 5" xfId="29725"/>
    <cellStyle name="Обычный 4 2 8 2 5 2" xfId="60410"/>
    <cellStyle name="Обычный 4 2 8 2 6" xfId="29726"/>
    <cellStyle name="Обычный 4 2 8 2 6 2" xfId="60411"/>
    <cellStyle name="Обычный 4 2 8 2 7" xfId="29727"/>
    <cellStyle name="Обычный 4 2 8 2 7 2" xfId="60412"/>
    <cellStyle name="Обычный 4 2 8 2 8" xfId="29728"/>
    <cellStyle name="Обычный 4 2 8 2 9" xfId="29729"/>
    <cellStyle name="Обычный 4 2 8 3" xfId="29730"/>
    <cellStyle name="Обычный 4 2 8 3 10" xfId="29731"/>
    <cellStyle name="Обычный 4 2 8 3 11" xfId="29732"/>
    <cellStyle name="Обычный 4 2 8 3 12" xfId="29733"/>
    <cellStyle name="Обычный 4 2 8 3 13" xfId="29734"/>
    <cellStyle name="Обычный 4 2 8 3 14" xfId="29735"/>
    <cellStyle name="Обычный 4 2 8 3 15" xfId="60413"/>
    <cellStyle name="Обычный 4 2 8 3 2" xfId="29736"/>
    <cellStyle name="Обычный 4 2 8 3 2 2" xfId="29737"/>
    <cellStyle name="Обычный 4 2 8 3 2 2 2" xfId="60414"/>
    <cellStyle name="Обычный 4 2 8 3 2 3" xfId="29738"/>
    <cellStyle name="Обычный 4 2 8 3 2 3 2" xfId="60415"/>
    <cellStyle name="Обычный 4 2 8 3 2 4" xfId="29739"/>
    <cellStyle name="Обычный 4 2 8 3 2 4 2" xfId="60416"/>
    <cellStyle name="Обычный 4 2 8 3 2 5" xfId="29740"/>
    <cellStyle name="Обычный 4 2 8 3 2 5 2" xfId="60417"/>
    <cellStyle name="Обычный 4 2 8 3 2 6" xfId="29741"/>
    <cellStyle name="Обычный 4 2 8 3 2 6 2" xfId="60418"/>
    <cellStyle name="Обычный 4 2 8 3 2 7" xfId="29742"/>
    <cellStyle name="Обычный 4 2 8 3 2 8" xfId="60419"/>
    <cellStyle name="Обычный 4 2 8 3 3" xfId="29743"/>
    <cellStyle name="Обычный 4 2 8 3 3 2" xfId="29744"/>
    <cellStyle name="Обычный 4 2 8 3 3 2 2" xfId="60420"/>
    <cellStyle name="Обычный 4 2 8 3 3 3" xfId="60421"/>
    <cellStyle name="Обычный 4 2 8 3 4" xfId="29745"/>
    <cellStyle name="Обычный 4 2 8 3 4 2" xfId="60422"/>
    <cellStyle name="Обычный 4 2 8 3 5" xfId="29746"/>
    <cellStyle name="Обычный 4 2 8 3 5 2" xfId="60423"/>
    <cellStyle name="Обычный 4 2 8 3 6" xfId="29747"/>
    <cellStyle name="Обычный 4 2 8 3 6 2" xfId="60424"/>
    <cellStyle name="Обычный 4 2 8 3 7" xfId="29748"/>
    <cellStyle name="Обычный 4 2 8 3 7 2" xfId="60425"/>
    <cellStyle name="Обычный 4 2 8 3 8" xfId="29749"/>
    <cellStyle name="Обычный 4 2 8 3 9" xfId="29750"/>
    <cellStyle name="Обычный 4 2 8 4" xfId="29751"/>
    <cellStyle name="Обычный 4 2 8 4 2" xfId="29752"/>
    <cellStyle name="Обычный 4 2 8 4 2 2" xfId="60426"/>
    <cellStyle name="Обычный 4 2 8 4 3" xfId="29753"/>
    <cellStyle name="Обычный 4 2 8 4 3 2" xfId="60427"/>
    <cellStyle name="Обычный 4 2 8 4 4" xfId="29754"/>
    <cellStyle name="Обычный 4 2 8 4 4 2" xfId="60428"/>
    <cellStyle name="Обычный 4 2 8 4 5" xfId="29755"/>
    <cellStyle name="Обычный 4 2 8 4 5 2" xfId="60429"/>
    <cellStyle name="Обычный 4 2 8 4 6" xfId="29756"/>
    <cellStyle name="Обычный 4 2 8 4 6 2" xfId="60430"/>
    <cellStyle name="Обычный 4 2 8 4 7" xfId="29757"/>
    <cellStyle name="Обычный 4 2 8 4 8" xfId="60431"/>
    <cellStyle name="Обычный 4 2 8 5" xfId="29758"/>
    <cellStyle name="Обычный 4 2 8 5 2" xfId="29759"/>
    <cellStyle name="Обычный 4 2 8 5 2 2" xfId="60432"/>
    <cellStyle name="Обычный 4 2 8 5 3" xfId="60433"/>
    <cellStyle name="Обычный 4 2 8 6" xfId="29760"/>
    <cellStyle name="Обычный 4 2 8 6 2" xfId="60434"/>
    <cellStyle name="Обычный 4 2 8 7" xfId="29761"/>
    <cellStyle name="Обычный 4 2 8 7 2" xfId="60435"/>
    <cellStyle name="Обычный 4 2 8 8" xfId="29762"/>
    <cellStyle name="Обычный 4 2 8 8 2" xfId="60436"/>
    <cellStyle name="Обычный 4 2 8 9" xfId="29763"/>
    <cellStyle name="Обычный 4 2 8 9 2" xfId="60437"/>
    <cellStyle name="Обычный 4 2 9" xfId="29764"/>
    <cellStyle name="Обычный 4 2 9 10" xfId="29765"/>
    <cellStyle name="Обычный 4 2 9 11" xfId="29766"/>
    <cellStyle name="Обычный 4 2 9 12" xfId="29767"/>
    <cellStyle name="Обычный 4 2 9 13" xfId="29768"/>
    <cellStyle name="Обычный 4 2 9 14" xfId="29769"/>
    <cellStyle name="Обычный 4 2 9 15" xfId="29770"/>
    <cellStyle name="Обычный 4 2 9 16" xfId="29771"/>
    <cellStyle name="Обычный 4 2 9 17" xfId="29772"/>
    <cellStyle name="Обычный 4 2 9 18" xfId="60438"/>
    <cellStyle name="Обычный 4 2 9 2" xfId="29773"/>
    <cellStyle name="Обычный 4 2 9 2 10" xfId="29774"/>
    <cellStyle name="Обычный 4 2 9 2 11" xfId="29775"/>
    <cellStyle name="Обычный 4 2 9 2 12" xfId="29776"/>
    <cellStyle name="Обычный 4 2 9 2 13" xfId="29777"/>
    <cellStyle name="Обычный 4 2 9 2 14" xfId="29778"/>
    <cellStyle name="Обычный 4 2 9 2 15" xfId="29779"/>
    <cellStyle name="Обычный 4 2 9 2 16" xfId="60439"/>
    <cellStyle name="Обычный 4 2 9 2 2" xfId="29780"/>
    <cellStyle name="Обычный 4 2 9 2 2 2" xfId="29781"/>
    <cellStyle name="Обычный 4 2 9 2 2 2 2" xfId="60440"/>
    <cellStyle name="Обычный 4 2 9 2 2 3" xfId="29782"/>
    <cellStyle name="Обычный 4 2 9 2 2 3 2" xfId="60441"/>
    <cellStyle name="Обычный 4 2 9 2 2 4" xfId="29783"/>
    <cellStyle name="Обычный 4 2 9 2 2 4 2" xfId="60442"/>
    <cellStyle name="Обычный 4 2 9 2 2 5" xfId="29784"/>
    <cellStyle name="Обычный 4 2 9 2 2 5 2" xfId="60443"/>
    <cellStyle name="Обычный 4 2 9 2 2 6" xfId="29785"/>
    <cellStyle name="Обычный 4 2 9 2 2 6 2" xfId="60444"/>
    <cellStyle name="Обычный 4 2 9 2 2 7" xfId="29786"/>
    <cellStyle name="Обычный 4 2 9 2 2 8" xfId="60445"/>
    <cellStyle name="Обычный 4 2 9 2 3" xfId="29787"/>
    <cellStyle name="Обычный 4 2 9 2 3 2" xfId="29788"/>
    <cellStyle name="Обычный 4 2 9 2 3 2 2" xfId="60446"/>
    <cellStyle name="Обычный 4 2 9 2 3 3" xfId="60447"/>
    <cellStyle name="Обычный 4 2 9 2 4" xfId="29789"/>
    <cellStyle name="Обычный 4 2 9 2 4 2" xfId="60448"/>
    <cellStyle name="Обычный 4 2 9 2 5" xfId="29790"/>
    <cellStyle name="Обычный 4 2 9 2 5 2" xfId="60449"/>
    <cellStyle name="Обычный 4 2 9 2 6" xfId="29791"/>
    <cellStyle name="Обычный 4 2 9 2 6 2" xfId="60450"/>
    <cellStyle name="Обычный 4 2 9 2 7" xfId="29792"/>
    <cellStyle name="Обычный 4 2 9 2 7 2" xfId="60451"/>
    <cellStyle name="Обычный 4 2 9 2 8" xfId="29793"/>
    <cellStyle name="Обычный 4 2 9 2 9" xfId="29794"/>
    <cellStyle name="Обычный 4 2 9 3" xfId="29795"/>
    <cellStyle name="Обычный 4 2 9 3 10" xfId="29796"/>
    <cellStyle name="Обычный 4 2 9 3 11" xfId="29797"/>
    <cellStyle name="Обычный 4 2 9 3 12" xfId="29798"/>
    <cellStyle name="Обычный 4 2 9 3 13" xfId="29799"/>
    <cellStyle name="Обычный 4 2 9 3 14" xfId="29800"/>
    <cellStyle name="Обычный 4 2 9 3 15" xfId="60452"/>
    <cellStyle name="Обычный 4 2 9 3 2" xfId="29801"/>
    <cellStyle name="Обычный 4 2 9 3 2 2" xfId="29802"/>
    <cellStyle name="Обычный 4 2 9 3 2 2 2" xfId="60453"/>
    <cellStyle name="Обычный 4 2 9 3 2 3" xfId="29803"/>
    <cellStyle name="Обычный 4 2 9 3 2 3 2" xfId="60454"/>
    <cellStyle name="Обычный 4 2 9 3 2 4" xfId="29804"/>
    <cellStyle name="Обычный 4 2 9 3 2 4 2" xfId="60455"/>
    <cellStyle name="Обычный 4 2 9 3 2 5" xfId="29805"/>
    <cellStyle name="Обычный 4 2 9 3 2 5 2" xfId="60456"/>
    <cellStyle name="Обычный 4 2 9 3 2 6" xfId="29806"/>
    <cellStyle name="Обычный 4 2 9 3 2 6 2" xfId="60457"/>
    <cellStyle name="Обычный 4 2 9 3 2 7" xfId="29807"/>
    <cellStyle name="Обычный 4 2 9 3 2 8" xfId="60458"/>
    <cellStyle name="Обычный 4 2 9 3 3" xfId="29808"/>
    <cellStyle name="Обычный 4 2 9 3 3 2" xfId="29809"/>
    <cellStyle name="Обычный 4 2 9 3 3 2 2" xfId="60459"/>
    <cellStyle name="Обычный 4 2 9 3 3 3" xfId="60460"/>
    <cellStyle name="Обычный 4 2 9 3 4" xfId="29810"/>
    <cellStyle name="Обычный 4 2 9 3 4 2" xfId="60461"/>
    <cellStyle name="Обычный 4 2 9 3 5" xfId="29811"/>
    <cellStyle name="Обычный 4 2 9 3 5 2" xfId="60462"/>
    <cellStyle name="Обычный 4 2 9 3 6" xfId="29812"/>
    <cellStyle name="Обычный 4 2 9 3 6 2" xfId="60463"/>
    <cellStyle name="Обычный 4 2 9 3 7" xfId="29813"/>
    <cellStyle name="Обычный 4 2 9 3 7 2" xfId="60464"/>
    <cellStyle name="Обычный 4 2 9 3 8" xfId="29814"/>
    <cellStyle name="Обычный 4 2 9 3 9" xfId="29815"/>
    <cellStyle name="Обычный 4 2 9 4" xfId="29816"/>
    <cellStyle name="Обычный 4 2 9 4 2" xfId="29817"/>
    <cellStyle name="Обычный 4 2 9 4 2 2" xfId="60465"/>
    <cellStyle name="Обычный 4 2 9 4 3" xfId="29818"/>
    <cellStyle name="Обычный 4 2 9 4 3 2" xfId="60466"/>
    <cellStyle name="Обычный 4 2 9 4 4" xfId="29819"/>
    <cellStyle name="Обычный 4 2 9 4 4 2" xfId="60467"/>
    <cellStyle name="Обычный 4 2 9 4 5" xfId="29820"/>
    <cellStyle name="Обычный 4 2 9 4 5 2" xfId="60468"/>
    <cellStyle name="Обычный 4 2 9 4 6" xfId="29821"/>
    <cellStyle name="Обычный 4 2 9 4 6 2" xfId="60469"/>
    <cellStyle name="Обычный 4 2 9 4 7" xfId="29822"/>
    <cellStyle name="Обычный 4 2 9 4 8" xfId="60470"/>
    <cellStyle name="Обычный 4 2 9 5" xfId="29823"/>
    <cellStyle name="Обычный 4 2 9 5 2" xfId="29824"/>
    <cellStyle name="Обычный 4 2 9 5 2 2" xfId="60471"/>
    <cellStyle name="Обычный 4 2 9 5 3" xfId="60472"/>
    <cellStyle name="Обычный 4 2 9 6" xfId="29825"/>
    <cellStyle name="Обычный 4 2 9 6 2" xfId="60473"/>
    <cellStyle name="Обычный 4 2 9 7" xfId="29826"/>
    <cellStyle name="Обычный 4 2 9 7 2" xfId="60474"/>
    <cellStyle name="Обычный 4 2 9 8" xfId="29827"/>
    <cellStyle name="Обычный 4 2 9 8 2" xfId="60475"/>
    <cellStyle name="Обычный 4 2 9 9" xfId="29828"/>
    <cellStyle name="Обычный 4 2 9 9 2" xfId="60476"/>
    <cellStyle name="Обычный 4 2_BALANCE.WARM.2011YEAR(v1.5)" xfId="29829"/>
    <cellStyle name="Обычный 4 3" xfId="29830"/>
    <cellStyle name="Обычный 4 3 10" xfId="60477"/>
    <cellStyle name="Обычный 4 3 2" xfId="29831"/>
    <cellStyle name="Обычный 4 3 2 10" xfId="29832"/>
    <cellStyle name="Обычный 4 3 2 10 2" xfId="60478"/>
    <cellStyle name="Обычный 4 3 2 11" xfId="29833"/>
    <cellStyle name="Обычный 4 3 2 12" xfId="29834"/>
    <cellStyle name="Обычный 4 3 2 13" xfId="29835"/>
    <cellStyle name="Обычный 4 3 2 14" xfId="29836"/>
    <cellStyle name="Обычный 4 3 2 15" xfId="29837"/>
    <cellStyle name="Обычный 4 3 2 16" xfId="29838"/>
    <cellStyle name="Обычный 4 3 2 17" xfId="60479"/>
    <cellStyle name="Обычный 4 3 2 2" xfId="29839"/>
    <cellStyle name="Обычный 4 3 2 2 10" xfId="29840"/>
    <cellStyle name="Обычный 4 3 2 2 11" xfId="29841"/>
    <cellStyle name="Обычный 4 3 2 2 12" xfId="29842"/>
    <cellStyle name="Обычный 4 3 2 2 13" xfId="29843"/>
    <cellStyle name="Обычный 4 3 2 2 14" xfId="29844"/>
    <cellStyle name="Обычный 4 3 2 2 15" xfId="60480"/>
    <cellStyle name="Обычный 4 3 2 2 2" xfId="29845"/>
    <cellStyle name="Обычный 4 3 2 2 2 2" xfId="29846"/>
    <cellStyle name="Обычный 4 3 2 2 2 2 2" xfId="60481"/>
    <cellStyle name="Обычный 4 3 2 2 2 3" xfId="29847"/>
    <cellStyle name="Обычный 4 3 2 2 2 3 2" xfId="60482"/>
    <cellStyle name="Обычный 4 3 2 2 2 4" xfId="29848"/>
    <cellStyle name="Обычный 4 3 2 2 2 4 2" xfId="60483"/>
    <cellStyle name="Обычный 4 3 2 2 2 5" xfId="29849"/>
    <cellStyle name="Обычный 4 3 2 2 2 5 2" xfId="60484"/>
    <cellStyle name="Обычный 4 3 2 2 2 6" xfId="29850"/>
    <cellStyle name="Обычный 4 3 2 2 2 6 2" xfId="60485"/>
    <cellStyle name="Обычный 4 3 2 2 2 7" xfId="29851"/>
    <cellStyle name="Обычный 4 3 2 2 2 8" xfId="60486"/>
    <cellStyle name="Обычный 4 3 2 2 3" xfId="29852"/>
    <cellStyle name="Обычный 4 3 2 2 3 2" xfId="29853"/>
    <cellStyle name="Обычный 4 3 2 2 3 2 2" xfId="60487"/>
    <cellStyle name="Обычный 4 3 2 2 3 3" xfId="60488"/>
    <cellStyle name="Обычный 4 3 2 2 4" xfId="29854"/>
    <cellStyle name="Обычный 4 3 2 2 4 2" xfId="60489"/>
    <cellStyle name="Обычный 4 3 2 2 5" xfId="29855"/>
    <cellStyle name="Обычный 4 3 2 2 5 2" xfId="60490"/>
    <cellStyle name="Обычный 4 3 2 2 6" xfId="29856"/>
    <cellStyle name="Обычный 4 3 2 2 6 2" xfId="60491"/>
    <cellStyle name="Обычный 4 3 2 2 7" xfId="29857"/>
    <cellStyle name="Обычный 4 3 2 2 7 2" xfId="60492"/>
    <cellStyle name="Обычный 4 3 2 2 8" xfId="29858"/>
    <cellStyle name="Обычный 4 3 2 2 9" xfId="29859"/>
    <cellStyle name="Обычный 4 3 2 3" xfId="29860"/>
    <cellStyle name="Обычный 4 3 2 3 2" xfId="29861"/>
    <cellStyle name="Обычный 4 3 2 3 3" xfId="29862"/>
    <cellStyle name="Обычный 4 3 2 4" xfId="29863"/>
    <cellStyle name="Обычный 4 3 2 4 2" xfId="29864"/>
    <cellStyle name="Обычный 4 3 2 4 2 2" xfId="60493"/>
    <cellStyle name="Обычный 4 3 2 4 3" xfId="29865"/>
    <cellStyle name="Обычный 4 3 2 4 3 2" xfId="60494"/>
    <cellStyle name="Обычный 4 3 2 4 4" xfId="29866"/>
    <cellStyle name="Обычный 4 3 2 4 4 2" xfId="60495"/>
    <cellStyle name="Обычный 4 3 2 4 5" xfId="29867"/>
    <cellStyle name="Обычный 4 3 2 4 5 2" xfId="60496"/>
    <cellStyle name="Обычный 4 3 2 4 6" xfId="29868"/>
    <cellStyle name="Обычный 4 3 2 4 6 2" xfId="60497"/>
    <cellStyle name="Обычный 4 3 2 4 7" xfId="29869"/>
    <cellStyle name="Обычный 4 3 2 4 8" xfId="60498"/>
    <cellStyle name="Обычный 4 3 2 5" xfId="29870"/>
    <cellStyle name="Обычный 4 3 2 5 2" xfId="29871"/>
    <cellStyle name="Обычный 4 3 2 5 2 2" xfId="60499"/>
    <cellStyle name="Обычный 4 3 2 5 3" xfId="60500"/>
    <cellStyle name="Обычный 4 3 2 6" xfId="29872"/>
    <cellStyle name="Обычный 4 3 2 6 2" xfId="60501"/>
    <cellStyle name="Обычный 4 3 2 7" xfId="29873"/>
    <cellStyle name="Обычный 4 3 2 7 2" xfId="60502"/>
    <cellStyle name="Обычный 4 3 2 8" xfId="29874"/>
    <cellStyle name="Обычный 4 3 2 8 2" xfId="60503"/>
    <cellStyle name="Обычный 4 3 2 9" xfId="29875"/>
    <cellStyle name="Обычный 4 3 2 9 2" xfId="60504"/>
    <cellStyle name="Обычный 4 3 3" xfId="29876"/>
    <cellStyle name="Обычный 4 3 3 10" xfId="29877"/>
    <cellStyle name="Обычный 4 3 3 11" xfId="29878"/>
    <cellStyle name="Обычный 4 3 3 12" xfId="29879"/>
    <cellStyle name="Обычный 4 3 3 13" xfId="29880"/>
    <cellStyle name="Обычный 4 3 3 14" xfId="29881"/>
    <cellStyle name="Обычный 4 3 3 15" xfId="29882"/>
    <cellStyle name="Обычный 4 3 3 16" xfId="60505"/>
    <cellStyle name="Обычный 4 3 3 2" xfId="29883"/>
    <cellStyle name="Обычный 4 3 3 3" xfId="29884"/>
    <cellStyle name="Обычный 4 3 3 3 2" xfId="29885"/>
    <cellStyle name="Обычный 4 3 3 3 2 2" xfId="60506"/>
    <cellStyle name="Обычный 4 3 3 3 3" xfId="29886"/>
    <cellStyle name="Обычный 4 3 3 3 3 2" xfId="60507"/>
    <cellStyle name="Обычный 4 3 3 3 4" xfId="29887"/>
    <cellStyle name="Обычный 4 3 3 3 4 2" xfId="60508"/>
    <cellStyle name="Обычный 4 3 3 3 5" xfId="29888"/>
    <cellStyle name="Обычный 4 3 3 3 5 2" xfId="60509"/>
    <cellStyle name="Обычный 4 3 3 3 6" xfId="29889"/>
    <cellStyle name="Обычный 4 3 3 3 6 2" xfId="60510"/>
    <cellStyle name="Обычный 4 3 3 3 7" xfId="29890"/>
    <cellStyle name="Обычный 4 3 3 3 8" xfId="60511"/>
    <cellStyle name="Обычный 4 3 3 4" xfId="29891"/>
    <cellStyle name="Обычный 4 3 3 4 2" xfId="29892"/>
    <cellStyle name="Обычный 4 3 3 4 2 2" xfId="60512"/>
    <cellStyle name="Обычный 4 3 3 4 3" xfId="60513"/>
    <cellStyle name="Обычный 4 3 3 5" xfId="29893"/>
    <cellStyle name="Обычный 4 3 3 5 2" xfId="60514"/>
    <cellStyle name="Обычный 4 3 3 6" xfId="29894"/>
    <cellStyle name="Обычный 4 3 3 6 2" xfId="60515"/>
    <cellStyle name="Обычный 4 3 3 7" xfId="29895"/>
    <cellStyle name="Обычный 4 3 3 7 2" xfId="60516"/>
    <cellStyle name="Обычный 4 3 3 8" xfId="29896"/>
    <cellStyle name="Обычный 4 3 3 8 2" xfId="60517"/>
    <cellStyle name="Обычный 4 3 3 9" xfId="29897"/>
    <cellStyle name="Обычный 4 3 4" xfId="29898"/>
    <cellStyle name="Обычный 4 3 4 10" xfId="29899"/>
    <cellStyle name="Обычный 4 3 4 11" xfId="29900"/>
    <cellStyle name="Обычный 4 3 4 12" xfId="29901"/>
    <cellStyle name="Обычный 4 3 4 13" xfId="29902"/>
    <cellStyle name="Обычный 4 3 4 14" xfId="29903"/>
    <cellStyle name="Обычный 4 3 4 15" xfId="60518"/>
    <cellStyle name="Обычный 4 3 4 2" xfId="29904"/>
    <cellStyle name="Обычный 4 3 4 2 2" xfId="29905"/>
    <cellStyle name="Обычный 4 3 4 2 2 2" xfId="60519"/>
    <cellStyle name="Обычный 4 3 4 2 3" xfId="29906"/>
    <cellStyle name="Обычный 4 3 4 2 3 2" xfId="60520"/>
    <cellStyle name="Обычный 4 3 4 2 4" xfId="29907"/>
    <cellStyle name="Обычный 4 3 4 2 4 2" xfId="60521"/>
    <cellStyle name="Обычный 4 3 4 2 5" xfId="29908"/>
    <cellStyle name="Обычный 4 3 4 2 5 2" xfId="60522"/>
    <cellStyle name="Обычный 4 3 4 2 6" xfId="29909"/>
    <cellStyle name="Обычный 4 3 4 2 6 2" xfId="60523"/>
    <cellStyle name="Обычный 4 3 4 2 7" xfId="29910"/>
    <cellStyle name="Обычный 4 3 4 2 8" xfId="60524"/>
    <cellStyle name="Обычный 4 3 4 3" xfId="29911"/>
    <cellStyle name="Обычный 4 3 4 3 2" xfId="29912"/>
    <cellStyle name="Обычный 4 3 4 3 2 2" xfId="60525"/>
    <cellStyle name="Обычный 4 3 4 3 3" xfId="60526"/>
    <cellStyle name="Обычный 4 3 4 4" xfId="29913"/>
    <cellStyle name="Обычный 4 3 4 4 2" xfId="60527"/>
    <cellStyle name="Обычный 4 3 4 5" xfId="29914"/>
    <cellStyle name="Обычный 4 3 4 5 2" xfId="60528"/>
    <cellStyle name="Обычный 4 3 4 6" xfId="29915"/>
    <cellStyle name="Обычный 4 3 4 6 2" xfId="60529"/>
    <cellStyle name="Обычный 4 3 4 7" xfId="29916"/>
    <cellStyle name="Обычный 4 3 4 7 2" xfId="60530"/>
    <cellStyle name="Обычный 4 3 4 8" xfId="29917"/>
    <cellStyle name="Обычный 4 3 4 9" xfId="29918"/>
    <cellStyle name="Обычный 4 3 5" xfId="29919"/>
    <cellStyle name="Обычный 4 3 6" xfId="29920"/>
    <cellStyle name="Обычный 4 3 6 2" xfId="60531"/>
    <cellStyle name="Обычный 4 3 7" xfId="29921"/>
    <cellStyle name="Обычный 4 3 7 2" xfId="60532"/>
    <cellStyle name="Обычный 4 3 8" xfId="29922"/>
    <cellStyle name="Обычный 4 3 8 2" xfId="60533"/>
    <cellStyle name="Обычный 4 3 9" xfId="29923"/>
    <cellStyle name="Обычный 4 3 9 2" xfId="60534"/>
    <cellStyle name="Обычный 4 4" xfId="29924"/>
    <cellStyle name="Обычный 4 4 2" xfId="29925"/>
    <cellStyle name="Обычный 4 4 2 2" xfId="29926"/>
    <cellStyle name="Обычный 4 4 2 2 2" xfId="29927"/>
    <cellStyle name="Обычный 4 4 2 2 2 2" xfId="29928"/>
    <cellStyle name="Обычный 4 4 2 3" xfId="29929"/>
    <cellStyle name="Обычный 4 4 2 3 2" xfId="29930"/>
    <cellStyle name="Обычный 4 4 2 4" xfId="29931"/>
    <cellStyle name="Обычный 4 4 2 5" xfId="29932"/>
    <cellStyle name="Обычный 4 4 3" xfId="29933"/>
    <cellStyle name="Обычный 4 5" xfId="29934"/>
    <cellStyle name="Обычный 4 5 2" xfId="29935"/>
    <cellStyle name="Обычный 4 5 2 2" xfId="29936"/>
    <cellStyle name="Обычный 4 5 2 2 2" xfId="29937"/>
    <cellStyle name="Обычный 4 5 2 2 3" xfId="29938"/>
    <cellStyle name="Обычный 4 5 2 2 4" xfId="29939"/>
    <cellStyle name="Обычный 4 5 2 3" xfId="29940"/>
    <cellStyle name="Обычный 4 5 2 3 2" xfId="29941"/>
    <cellStyle name="Обычный 4 5 2 3 3" xfId="29942"/>
    <cellStyle name="Обычный 4 5 2 3 4" xfId="29943"/>
    <cellStyle name="Обычный 4 5 2 4" xfId="29944"/>
    <cellStyle name="Обычный 4 5 2 5" xfId="29945"/>
    <cellStyle name="Обычный 4 5 3" xfId="29946"/>
    <cellStyle name="Обычный 4 5 4" xfId="29947"/>
    <cellStyle name="Обычный 4 5 5" xfId="29948"/>
    <cellStyle name="Обычный 4 5 5 2" xfId="29949"/>
    <cellStyle name="Обычный 4 6" xfId="29950"/>
    <cellStyle name="Обычный 4 6 2" xfId="29951"/>
    <cellStyle name="Обычный 4 6 2 2" xfId="29952"/>
    <cellStyle name="Обычный 4 6 2 3" xfId="29953"/>
    <cellStyle name="Обычный 4 6 2 4" xfId="29954"/>
    <cellStyle name="Обычный 4 6 3" xfId="29955"/>
    <cellStyle name="Обычный 4 6 3 2" xfId="29956"/>
    <cellStyle name="Обычный 4 6 3 3" xfId="29957"/>
    <cellStyle name="Обычный 4 6 3 4" xfId="29958"/>
    <cellStyle name="Обычный 4 6 4" xfId="29959"/>
    <cellStyle name="Обычный 4 7" xfId="29960"/>
    <cellStyle name="Обычный 4 7 2" xfId="29961"/>
    <cellStyle name="Обычный 4 7 2 2" xfId="29962"/>
    <cellStyle name="Обычный 4 7 2 3" xfId="29963"/>
    <cellStyle name="Обычный 4 7 2 4" xfId="29964"/>
    <cellStyle name="Обычный 4 7 3" xfId="29965"/>
    <cellStyle name="Обычный 4 7 3 2" xfId="29966"/>
    <cellStyle name="Обычный 4 7 3 3" xfId="29967"/>
    <cellStyle name="Обычный 4 7 3 4" xfId="29968"/>
    <cellStyle name="Обычный 4 7 4" xfId="29969"/>
    <cellStyle name="Обычный 4 8" xfId="29970"/>
    <cellStyle name="Обычный 4 8 2" xfId="29971"/>
    <cellStyle name="Обычный 4 8 2 2" xfId="29972"/>
    <cellStyle name="Обычный 4 8 2 3" xfId="29973"/>
    <cellStyle name="Обычный 4 8 2 4" xfId="29974"/>
    <cellStyle name="Обычный 4 8 3" xfId="29975"/>
    <cellStyle name="Обычный 4 8 3 2" xfId="29976"/>
    <cellStyle name="Обычный 4 8 3 3" xfId="29977"/>
    <cellStyle name="Обычный 4 8 3 4" xfId="29978"/>
    <cellStyle name="Обычный 4 8 4" xfId="29979"/>
    <cellStyle name="Обычный 4 9" xfId="29980"/>
    <cellStyle name="Обычный 4 9 2" xfId="29981"/>
    <cellStyle name="Обычный 4 9 2 2" xfId="29982"/>
    <cellStyle name="Обычный 4 9 2 3" xfId="29983"/>
    <cellStyle name="Обычный 4 9 2 4" xfId="29984"/>
    <cellStyle name="Обычный 4 9 3" xfId="29985"/>
    <cellStyle name="Обычный 4 9 3 2" xfId="29986"/>
    <cellStyle name="Обычный 4 9 3 3" xfId="29987"/>
    <cellStyle name="Обычный 4 9 3 4" xfId="29988"/>
    <cellStyle name="Обычный 4 9 4" xfId="29989"/>
    <cellStyle name="Обычный 4_ARMRAZR" xfId="29990"/>
    <cellStyle name="Обычный 40" xfId="29991"/>
    <cellStyle name="Обычный 41" xfId="29992"/>
    <cellStyle name="Обычный 41 10" xfId="29993"/>
    <cellStyle name="Обычный 41 10 10" xfId="29994"/>
    <cellStyle name="Обычный 41 10 11" xfId="29995"/>
    <cellStyle name="Обычный 41 10 12" xfId="29996"/>
    <cellStyle name="Обычный 41 10 13" xfId="29997"/>
    <cellStyle name="Обычный 41 10 14" xfId="29998"/>
    <cellStyle name="Обычный 41 10 15" xfId="29999"/>
    <cellStyle name="Обычный 41 10 16" xfId="60535"/>
    <cellStyle name="Обычный 41 10 2" xfId="30000"/>
    <cellStyle name="Обычный 41 10 2 2" xfId="30001"/>
    <cellStyle name="Обычный 41 10 2 2 2" xfId="60536"/>
    <cellStyle name="Обычный 41 10 2 3" xfId="30002"/>
    <cellStyle name="Обычный 41 10 2 3 2" xfId="60537"/>
    <cellStyle name="Обычный 41 10 2 4" xfId="30003"/>
    <cellStyle name="Обычный 41 10 2 4 2" xfId="60538"/>
    <cellStyle name="Обычный 41 10 2 5" xfId="30004"/>
    <cellStyle name="Обычный 41 10 2 5 2" xfId="60539"/>
    <cellStyle name="Обычный 41 10 2 6" xfId="30005"/>
    <cellStyle name="Обычный 41 10 2 6 2" xfId="60540"/>
    <cellStyle name="Обычный 41 10 2 7" xfId="30006"/>
    <cellStyle name="Обычный 41 10 2 8" xfId="60541"/>
    <cellStyle name="Обычный 41 10 3" xfId="30007"/>
    <cellStyle name="Обычный 41 10 3 2" xfId="30008"/>
    <cellStyle name="Обычный 41 10 3 2 2" xfId="60542"/>
    <cellStyle name="Обычный 41 10 3 3" xfId="60543"/>
    <cellStyle name="Обычный 41 10 4" xfId="30009"/>
    <cellStyle name="Обычный 41 10 4 2" xfId="60544"/>
    <cellStyle name="Обычный 41 10 5" xfId="30010"/>
    <cellStyle name="Обычный 41 10 5 2" xfId="60545"/>
    <cellStyle name="Обычный 41 10 6" xfId="30011"/>
    <cellStyle name="Обычный 41 10 6 2" xfId="60546"/>
    <cellStyle name="Обычный 41 10 7" xfId="30012"/>
    <cellStyle name="Обычный 41 10 7 2" xfId="60547"/>
    <cellStyle name="Обычный 41 10 8" xfId="30013"/>
    <cellStyle name="Обычный 41 10 9" xfId="30014"/>
    <cellStyle name="Обычный 41 11" xfId="30015"/>
    <cellStyle name="Обычный 41 11 10" xfId="30016"/>
    <cellStyle name="Обычный 41 11 11" xfId="30017"/>
    <cellStyle name="Обычный 41 11 12" xfId="30018"/>
    <cellStyle name="Обычный 41 11 13" xfId="30019"/>
    <cellStyle name="Обычный 41 11 14" xfId="30020"/>
    <cellStyle name="Обычный 41 11 15" xfId="60548"/>
    <cellStyle name="Обычный 41 11 2" xfId="30021"/>
    <cellStyle name="Обычный 41 11 2 2" xfId="30022"/>
    <cellStyle name="Обычный 41 11 2 2 2" xfId="60549"/>
    <cellStyle name="Обычный 41 11 2 3" xfId="30023"/>
    <cellStyle name="Обычный 41 11 2 3 2" xfId="60550"/>
    <cellStyle name="Обычный 41 11 2 4" xfId="30024"/>
    <cellStyle name="Обычный 41 11 2 4 2" xfId="60551"/>
    <cellStyle name="Обычный 41 11 2 5" xfId="30025"/>
    <cellStyle name="Обычный 41 11 2 5 2" xfId="60552"/>
    <cellStyle name="Обычный 41 11 2 6" xfId="30026"/>
    <cellStyle name="Обычный 41 11 2 6 2" xfId="60553"/>
    <cellStyle name="Обычный 41 11 2 7" xfId="30027"/>
    <cellStyle name="Обычный 41 11 2 8" xfId="60554"/>
    <cellStyle name="Обычный 41 11 3" xfId="30028"/>
    <cellStyle name="Обычный 41 11 3 2" xfId="30029"/>
    <cellStyle name="Обычный 41 11 3 2 2" xfId="60555"/>
    <cellStyle name="Обычный 41 11 3 3" xfId="60556"/>
    <cellStyle name="Обычный 41 11 4" xfId="30030"/>
    <cellStyle name="Обычный 41 11 4 2" xfId="60557"/>
    <cellStyle name="Обычный 41 11 5" xfId="30031"/>
    <cellStyle name="Обычный 41 11 5 2" xfId="60558"/>
    <cellStyle name="Обычный 41 11 6" xfId="30032"/>
    <cellStyle name="Обычный 41 11 6 2" xfId="60559"/>
    <cellStyle name="Обычный 41 11 7" xfId="30033"/>
    <cellStyle name="Обычный 41 11 7 2" xfId="60560"/>
    <cellStyle name="Обычный 41 11 8" xfId="30034"/>
    <cellStyle name="Обычный 41 11 9" xfId="30035"/>
    <cellStyle name="Обычный 41 12" xfId="30036"/>
    <cellStyle name="Обычный 41 12 10" xfId="30037"/>
    <cellStyle name="Обычный 41 12 11" xfId="30038"/>
    <cellStyle name="Обычный 41 12 12" xfId="30039"/>
    <cellStyle name="Обычный 41 12 13" xfId="30040"/>
    <cellStyle name="Обычный 41 12 14" xfId="30041"/>
    <cellStyle name="Обычный 41 12 15" xfId="60561"/>
    <cellStyle name="Обычный 41 12 2" xfId="30042"/>
    <cellStyle name="Обычный 41 12 2 2" xfId="30043"/>
    <cellStyle name="Обычный 41 12 2 2 2" xfId="60562"/>
    <cellStyle name="Обычный 41 12 2 3" xfId="30044"/>
    <cellStyle name="Обычный 41 12 2 3 2" xfId="60563"/>
    <cellStyle name="Обычный 41 12 2 4" xfId="30045"/>
    <cellStyle name="Обычный 41 12 2 4 2" xfId="60564"/>
    <cellStyle name="Обычный 41 12 2 5" xfId="30046"/>
    <cellStyle name="Обычный 41 12 2 5 2" xfId="60565"/>
    <cellStyle name="Обычный 41 12 2 6" xfId="30047"/>
    <cellStyle name="Обычный 41 12 2 6 2" xfId="60566"/>
    <cellStyle name="Обычный 41 12 2 7" xfId="30048"/>
    <cellStyle name="Обычный 41 12 2 8" xfId="60567"/>
    <cellStyle name="Обычный 41 12 3" xfId="30049"/>
    <cellStyle name="Обычный 41 12 3 2" xfId="30050"/>
    <cellStyle name="Обычный 41 12 3 2 2" xfId="60568"/>
    <cellStyle name="Обычный 41 12 3 3" xfId="60569"/>
    <cellStyle name="Обычный 41 12 4" xfId="30051"/>
    <cellStyle name="Обычный 41 12 4 2" xfId="60570"/>
    <cellStyle name="Обычный 41 12 5" xfId="30052"/>
    <cellStyle name="Обычный 41 12 5 2" xfId="60571"/>
    <cellStyle name="Обычный 41 12 6" xfId="30053"/>
    <cellStyle name="Обычный 41 12 6 2" xfId="60572"/>
    <cellStyle name="Обычный 41 12 7" xfId="30054"/>
    <cellStyle name="Обычный 41 12 7 2" xfId="60573"/>
    <cellStyle name="Обычный 41 12 8" xfId="30055"/>
    <cellStyle name="Обычный 41 12 9" xfId="30056"/>
    <cellStyle name="Обычный 41 13" xfId="30057"/>
    <cellStyle name="Обычный 41 13 10" xfId="30058"/>
    <cellStyle name="Обычный 41 13 11" xfId="30059"/>
    <cellStyle name="Обычный 41 13 12" xfId="30060"/>
    <cellStyle name="Обычный 41 13 13" xfId="30061"/>
    <cellStyle name="Обычный 41 13 14" xfId="30062"/>
    <cellStyle name="Обычный 41 13 15" xfId="60574"/>
    <cellStyle name="Обычный 41 13 2" xfId="30063"/>
    <cellStyle name="Обычный 41 13 2 2" xfId="30064"/>
    <cellStyle name="Обычный 41 13 2 2 2" xfId="60575"/>
    <cellStyle name="Обычный 41 13 2 3" xfId="30065"/>
    <cellStyle name="Обычный 41 13 2 3 2" xfId="60576"/>
    <cellStyle name="Обычный 41 13 2 4" xfId="30066"/>
    <cellStyle name="Обычный 41 13 2 4 2" xfId="60577"/>
    <cellStyle name="Обычный 41 13 2 5" xfId="30067"/>
    <cellStyle name="Обычный 41 13 2 5 2" xfId="60578"/>
    <cellStyle name="Обычный 41 13 2 6" xfId="30068"/>
    <cellStyle name="Обычный 41 13 2 6 2" xfId="60579"/>
    <cellStyle name="Обычный 41 13 2 7" xfId="30069"/>
    <cellStyle name="Обычный 41 13 2 8" xfId="60580"/>
    <cellStyle name="Обычный 41 13 3" xfId="30070"/>
    <cellStyle name="Обычный 41 13 3 2" xfId="30071"/>
    <cellStyle name="Обычный 41 13 3 2 2" xfId="60581"/>
    <cellStyle name="Обычный 41 13 3 3" xfId="60582"/>
    <cellStyle name="Обычный 41 13 4" xfId="30072"/>
    <cellStyle name="Обычный 41 13 4 2" xfId="60583"/>
    <cellStyle name="Обычный 41 13 5" xfId="30073"/>
    <cellStyle name="Обычный 41 13 5 2" xfId="60584"/>
    <cellStyle name="Обычный 41 13 6" xfId="30074"/>
    <cellStyle name="Обычный 41 13 6 2" xfId="60585"/>
    <cellStyle name="Обычный 41 13 7" xfId="30075"/>
    <cellStyle name="Обычный 41 13 7 2" xfId="60586"/>
    <cellStyle name="Обычный 41 13 8" xfId="30076"/>
    <cellStyle name="Обычный 41 13 9" xfId="30077"/>
    <cellStyle name="Обычный 41 14" xfId="30078"/>
    <cellStyle name="Обычный 41 14 2" xfId="30079"/>
    <cellStyle name="Обычный 41 14 3" xfId="30080"/>
    <cellStyle name="Обычный 41 15" xfId="30081"/>
    <cellStyle name="Обычный 41 15 2" xfId="30082"/>
    <cellStyle name="Обычный 41 15 2 2" xfId="60587"/>
    <cellStyle name="Обычный 41 15 3" xfId="30083"/>
    <cellStyle name="Обычный 41 15 3 2" xfId="60588"/>
    <cellStyle name="Обычный 41 15 4" xfId="30084"/>
    <cellStyle name="Обычный 41 15 4 2" xfId="60589"/>
    <cellStyle name="Обычный 41 15 5" xfId="30085"/>
    <cellStyle name="Обычный 41 15 5 2" xfId="60590"/>
    <cellStyle name="Обычный 41 15 6" xfId="30086"/>
    <cellStyle name="Обычный 41 15 6 2" xfId="60591"/>
    <cellStyle name="Обычный 41 15 7" xfId="30087"/>
    <cellStyle name="Обычный 41 15 8" xfId="60592"/>
    <cellStyle name="Обычный 41 16" xfId="30088"/>
    <cellStyle name="Обычный 41 16 2" xfId="30089"/>
    <cellStyle name="Обычный 41 16 2 2" xfId="60593"/>
    <cellStyle name="Обычный 41 16 3" xfId="30090"/>
    <cellStyle name="Обычный 41 16 3 2" xfId="60594"/>
    <cellStyle name="Обычный 41 16 4" xfId="30091"/>
    <cellStyle name="Обычный 41 16 4 2" xfId="60595"/>
    <cellStyle name="Обычный 41 16 5" xfId="30092"/>
    <cellStyle name="Обычный 41 16 5 2" xfId="60596"/>
    <cellStyle name="Обычный 41 16 6" xfId="30093"/>
    <cellStyle name="Обычный 41 16 6 2" xfId="60597"/>
    <cellStyle name="Обычный 41 16 7" xfId="30094"/>
    <cellStyle name="Обычный 41 16 8" xfId="60598"/>
    <cellStyle name="Обычный 41 17" xfId="30095"/>
    <cellStyle name="Обычный 41 17 2" xfId="30096"/>
    <cellStyle name="Обычный 41 17 2 2" xfId="60599"/>
    <cellStyle name="Обычный 41 17 3" xfId="30097"/>
    <cellStyle name="Обычный 41 17 3 2" xfId="60600"/>
    <cellStyle name="Обычный 41 17 4" xfId="30098"/>
    <cellStyle name="Обычный 41 17 4 2" xfId="60601"/>
    <cellStyle name="Обычный 41 17 5" xfId="30099"/>
    <cellStyle name="Обычный 41 17 5 2" xfId="60602"/>
    <cellStyle name="Обычный 41 17 6" xfId="30100"/>
    <cellStyle name="Обычный 41 17 6 2" xfId="60603"/>
    <cellStyle name="Обычный 41 17 7" xfId="30101"/>
    <cellStyle name="Обычный 41 17 8" xfId="60604"/>
    <cellStyle name="Обычный 41 18" xfId="30102"/>
    <cellStyle name="Обычный 41 18 2" xfId="30103"/>
    <cellStyle name="Обычный 41 18 2 2" xfId="60605"/>
    <cellStyle name="Обычный 41 18 3" xfId="60606"/>
    <cellStyle name="Обычный 41 19" xfId="30104"/>
    <cellStyle name="Обычный 41 19 2" xfId="60607"/>
    <cellStyle name="Обычный 41 2" xfId="30105"/>
    <cellStyle name="Обычный 41 2 10" xfId="30106"/>
    <cellStyle name="Обычный 41 2 10 10" xfId="30107"/>
    <cellStyle name="Обычный 41 2 10 11" xfId="30108"/>
    <cellStyle name="Обычный 41 2 10 12" xfId="30109"/>
    <cellStyle name="Обычный 41 2 10 13" xfId="30110"/>
    <cellStyle name="Обычный 41 2 10 14" xfId="30111"/>
    <cellStyle name="Обычный 41 2 10 15" xfId="60608"/>
    <cellStyle name="Обычный 41 2 10 2" xfId="30112"/>
    <cellStyle name="Обычный 41 2 10 2 2" xfId="30113"/>
    <cellStyle name="Обычный 41 2 10 2 2 2" xfId="60609"/>
    <cellStyle name="Обычный 41 2 10 2 3" xfId="30114"/>
    <cellStyle name="Обычный 41 2 10 2 3 2" xfId="60610"/>
    <cellStyle name="Обычный 41 2 10 2 4" xfId="30115"/>
    <cellStyle name="Обычный 41 2 10 2 4 2" xfId="60611"/>
    <cellStyle name="Обычный 41 2 10 2 5" xfId="30116"/>
    <cellStyle name="Обычный 41 2 10 2 5 2" xfId="60612"/>
    <cellStyle name="Обычный 41 2 10 2 6" xfId="30117"/>
    <cellStyle name="Обычный 41 2 10 2 6 2" xfId="60613"/>
    <cellStyle name="Обычный 41 2 10 2 7" xfId="30118"/>
    <cellStyle name="Обычный 41 2 10 2 8" xfId="60614"/>
    <cellStyle name="Обычный 41 2 10 3" xfId="30119"/>
    <cellStyle name="Обычный 41 2 10 3 2" xfId="30120"/>
    <cellStyle name="Обычный 41 2 10 3 2 2" xfId="60615"/>
    <cellStyle name="Обычный 41 2 10 3 3" xfId="60616"/>
    <cellStyle name="Обычный 41 2 10 4" xfId="30121"/>
    <cellStyle name="Обычный 41 2 10 4 2" xfId="60617"/>
    <cellStyle name="Обычный 41 2 10 5" xfId="30122"/>
    <cellStyle name="Обычный 41 2 10 5 2" xfId="60618"/>
    <cellStyle name="Обычный 41 2 10 6" xfId="30123"/>
    <cellStyle name="Обычный 41 2 10 6 2" xfId="60619"/>
    <cellStyle name="Обычный 41 2 10 7" xfId="30124"/>
    <cellStyle name="Обычный 41 2 10 7 2" xfId="60620"/>
    <cellStyle name="Обычный 41 2 10 8" xfId="30125"/>
    <cellStyle name="Обычный 41 2 10 9" xfId="30126"/>
    <cellStyle name="Обычный 41 2 11" xfId="30127"/>
    <cellStyle name="Обычный 41 2 11 10" xfId="30128"/>
    <cellStyle name="Обычный 41 2 11 11" xfId="30129"/>
    <cellStyle name="Обычный 41 2 11 12" xfId="30130"/>
    <cellStyle name="Обычный 41 2 11 13" xfId="30131"/>
    <cellStyle name="Обычный 41 2 11 14" xfId="30132"/>
    <cellStyle name="Обычный 41 2 11 15" xfId="60621"/>
    <cellStyle name="Обычный 41 2 11 2" xfId="30133"/>
    <cellStyle name="Обычный 41 2 11 2 2" xfId="30134"/>
    <cellStyle name="Обычный 41 2 11 2 2 2" xfId="60622"/>
    <cellStyle name="Обычный 41 2 11 2 3" xfId="30135"/>
    <cellStyle name="Обычный 41 2 11 2 3 2" xfId="60623"/>
    <cellStyle name="Обычный 41 2 11 2 4" xfId="30136"/>
    <cellStyle name="Обычный 41 2 11 2 4 2" xfId="60624"/>
    <cellStyle name="Обычный 41 2 11 2 5" xfId="30137"/>
    <cellStyle name="Обычный 41 2 11 2 5 2" xfId="60625"/>
    <cellStyle name="Обычный 41 2 11 2 6" xfId="30138"/>
    <cellStyle name="Обычный 41 2 11 2 6 2" xfId="60626"/>
    <cellStyle name="Обычный 41 2 11 2 7" xfId="30139"/>
    <cellStyle name="Обычный 41 2 11 2 8" xfId="60627"/>
    <cellStyle name="Обычный 41 2 11 3" xfId="30140"/>
    <cellStyle name="Обычный 41 2 11 3 2" xfId="30141"/>
    <cellStyle name="Обычный 41 2 11 3 2 2" xfId="60628"/>
    <cellStyle name="Обычный 41 2 11 3 3" xfId="60629"/>
    <cellStyle name="Обычный 41 2 11 4" xfId="30142"/>
    <cellStyle name="Обычный 41 2 11 4 2" xfId="60630"/>
    <cellStyle name="Обычный 41 2 11 5" xfId="30143"/>
    <cellStyle name="Обычный 41 2 11 5 2" xfId="60631"/>
    <cellStyle name="Обычный 41 2 11 6" xfId="30144"/>
    <cellStyle name="Обычный 41 2 11 6 2" xfId="60632"/>
    <cellStyle name="Обычный 41 2 11 7" xfId="30145"/>
    <cellStyle name="Обычный 41 2 11 7 2" xfId="60633"/>
    <cellStyle name="Обычный 41 2 11 8" xfId="30146"/>
    <cellStyle name="Обычный 41 2 11 9" xfId="30147"/>
    <cellStyle name="Обычный 41 2 12" xfId="30148"/>
    <cellStyle name="Обычный 41 2 12 2" xfId="30149"/>
    <cellStyle name="Обычный 41 2 12 2 2" xfId="60634"/>
    <cellStyle name="Обычный 41 2 12 3" xfId="30150"/>
    <cellStyle name="Обычный 41 2 12 3 2" xfId="60635"/>
    <cellStyle name="Обычный 41 2 12 4" xfId="30151"/>
    <cellStyle name="Обычный 41 2 12 4 2" xfId="60636"/>
    <cellStyle name="Обычный 41 2 12 5" xfId="30152"/>
    <cellStyle name="Обычный 41 2 12 5 2" xfId="60637"/>
    <cellStyle name="Обычный 41 2 12 6" xfId="30153"/>
    <cellStyle name="Обычный 41 2 12 6 2" xfId="60638"/>
    <cellStyle name="Обычный 41 2 12 7" xfId="30154"/>
    <cellStyle name="Обычный 41 2 12 8" xfId="60639"/>
    <cellStyle name="Обычный 41 2 13" xfId="30155"/>
    <cellStyle name="Обычный 41 2 13 2" xfId="30156"/>
    <cellStyle name="Обычный 41 2 13 2 2" xfId="60640"/>
    <cellStyle name="Обычный 41 2 13 3" xfId="30157"/>
    <cellStyle name="Обычный 41 2 13 3 2" xfId="60641"/>
    <cellStyle name="Обычный 41 2 13 4" xfId="30158"/>
    <cellStyle name="Обычный 41 2 13 4 2" xfId="60642"/>
    <cellStyle name="Обычный 41 2 13 5" xfId="30159"/>
    <cellStyle name="Обычный 41 2 13 5 2" xfId="60643"/>
    <cellStyle name="Обычный 41 2 13 6" xfId="30160"/>
    <cellStyle name="Обычный 41 2 13 6 2" xfId="60644"/>
    <cellStyle name="Обычный 41 2 13 7" xfId="30161"/>
    <cellStyle name="Обычный 41 2 13 8" xfId="60645"/>
    <cellStyle name="Обычный 41 2 14" xfId="30162"/>
    <cellStyle name="Обычный 41 2 14 2" xfId="30163"/>
    <cellStyle name="Обычный 41 2 14 2 2" xfId="60646"/>
    <cellStyle name="Обычный 41 2 14 3" xfId="30164"/>
    <cellStyle name="Обычный 41 2 14 3 2" xfId="60647"/>
    <cellStyle name="Обычный 41 2 14 4" xfId="30165"/>
    <cellStyle name="Обычный 41 2 14 4 2" xfId="60648"/>
    <cellStyle name="Обычный 41 2 14 5" xfId="30166"/>
    <cellStyle name="Обычный 41 2 14 5 2" xfId="60649"/>
    <cellStyle name="Обычный 41 2 14 6" xfId="30167"/>
    <cellStyle name="Обычный 41 2 14 6 2" xfId="60650"/>
    <cellStyle name="Обычный 41 2 14 7" xfId="30168"/>
    <cellStyle name="Обычный 41 2 14 8" xfId="60651"/>
    <cellStyle name="Обычный 41 2 15" xfId="30169"/>
    <cellStyle name="Обычный 41 2 15 2" xfId="30170"/>
    <cellStyle name="Обычный 41 2 15 2 2" xfId="60652"/>
    <cellStyle name="Обычный 41 2 15 3" xfId="60653"/>
    <cellStyle name="Обычный 41 2 16" xfId="30171"/>
    <cellStyle name="Обычный 41 2 16 2" xfId="60654"/>
    <cellStyle name="Обычный 41 2 17" xfId="30172"/>
    <cellStyle name="Обычный 41 2 17 2" xfId="60655"/>
    <cellStyle name="Обычный 41 2 18" xfId="30173"/>
    <cellStyle name="Обычный 41 2 18 2" xfId="60656"/>
    <cellStyle name="Обычный 41 2 19" xfId="30174"/>
    <cellStyle name="Обычный 41 2 19 2" xfId="60657"/>
    <cellStyle name="Обычный 41 2 2" xfId="30175"/>
    <cellStyle name="Обычный 41 2 2 10" xfId="30176"/>
    <cellStyle name="Обычный 41 2 2 10 2" xfId="30177"/>
    <cellStyle name="Обычный 41 2 2 10 2 2" xfId="60658"/>
    <cellStyle name="Обычный 41 2 2 10 3" xfId="30178"/>
    <cellStyle name="Обычный 41 2 2 10 3 2" xfId="60659"/>
    <cellStyle name="Обычный 41 2 2 10 4" xfId="30179"/>
    <cellStyle name="Обычный 41 2 2 10 4 2" xfId="60660"/>
    <cellStyle name="Обычный 41 2 2 10 5" xfId="30180"/>
    <cellStyle name="Обычный 41 2 2 10 5 2" xfId="60661"/>
    <cellStyle name="Обычный 41 2 2 10 6" xfId="30181"/>
    <cellStyle name="Обычный 41 2 2 10 6 2" xfId="60662"/>
    <cellStyle name="Обычный 41 2 2 10 7" xfId="30182"/>
    <cellStyle name="Обычный 41 2 2 10 8" xfId="60663"/>
    <cellStyle name="Обычный 41 2 2 11" xfId="30183"/>
    <cellStyle name="Обычный 41 2 2 11 2" xfId="30184"/>
    <cellStyle name="Обычный 41 2 2 11 2 2" xfId="60664"/>
    <cellStyle name="Обычный 41 2 2 11 3" xfId="30185"/>
    <cellStyle name="Обычный 41 2 2 11 3 2" xfId="60665"/>
    <cellStyle name="Обычный 41 2 2 11 4" xfId="30186"/>
    <cellStyle name="Обычный 41 2 2 11 4 2" xfId="60666"/>
    <cellStyle name="Обычный 41 2 2 11 5" xfId="30187"/>
    <cellStyle name="Обычный 41 2 2 11 5 2" xfId="60667"/>
    <cellStyle name="Обычный 41 2 2 11 6" xfId="30188"/>
    <cellStyle name="Обычный 41 2 2 11 6 2" xfId="60668"/>
    <cellStyle name="Обычный 41 2 2 11 7" xfId="30189"/>
    <cellStyle name="Обычный 41 2 2 11 8" xfId="60669"/>
    <cellStyle name="Обычный 41 2 2 12" xfId="30190"/>
    <cellStyle name="Обычный 41 2 2 12 2" xfId="30191"/>
    <cellStyle name="Обычный 41 2 2 12 2 2" xfId="60670"/>
    <cellStyle name="Обычный 41 2 2 12 3" xfId="60671"/>
    <cellStyle name="Обычный 41 2 2 13" xfId="30192"/>
    <cellStyle name="Обычный 41 2 2 13 2" xfId="60672"/>
    <cellStyle name="Обычный 41 2 2 14" xfId="30193"/>
    <cellStyle name="Обычный 41 2 2 14 2" xfId="60673"/>
    <cellStyle name="Обычный 41 2 2 15" xfId="30194"/>
    <cellStyle name="Обычный 41 2 2 15 2" xfId="60674"/>
    <cellStyle name="Обычный 41 2 2 16" xfId="30195"/>
    <cellStyle name="Обычный 41 2 2 16 2" xfId="60675"/>
    <cellStyle name="Обычный 41 2 2 17" xfId="30196"/>
    <cellStyle name="Обычный 41 2 2 18" xfId="30197"/>
    <cellStyle name="Обычный 41 2 2 19" xfId="30198"/>
    <cellStyle name="Обычный 41 2 2 2" xfId="30199"/>
    <cellStyle name="Обычный 41 2 2 2 10" xfId="30200"/>
    <cellStyle name="Обычный 41 2 2 2 11" xfId="30201"/>
    <cellStyle name="Обычный 41 2 2 2 12" xfId="30202"/>
    <cellStyle name="Обычный 41 2 2 2 13" xfId="30203"/>
    <cellStyle name="Обычный 41 2 2 2 14" xfId="30204"/>
    <cellStyle name="Обычный 41 2 2 2 15" xfId="30205"/>
    <cellStyle name="Обычный 41 2 2 2 16" xfId="30206"/>
    <cellStyle name="Обычный 41 2 2 2 17" xfId="30207"/>
    <cellStyle name="Обычный 41 2 2 2 18" xfId="60676"/>
    <cellStyle name="Обычный 41 2 2 2 2" xfId="30208"/>
    <cellStyle name="Обычный 41 2 2 2 2 10" xfId="30209"/>
    <cellStyle name="Обычный 41 2 2 2 2 11" xfId="30210"/>
    <cellStyle name="Обычный 41 2 2 2 2 12" xfId="30211"/>
    <cellStyle name="Обычный 41 2 2 2 2 13" xfId="30212"/>
    <cellStyle name="Обычный 41 2 2 2 2 14" xfId="30213"/>
    <cellStyle name="Обычный 41 2 2 2 2 15" xfId="30214"/>
    <cellStyle name="Обычный 41 2 2 2 2 16" xfId="60677"/>
    <cellStyle name="Обычный 41 2 2 2 2 2" xfId="30215"/>
    <cellStyle name="Обычный 41 2 2 2 2 2 2" xfId="30216"/>
    <cellStyle name="Обычный 41 2 2 2 2 2 2 2" xfId="60678"/>
    <cellStyle name="Обычный 41 2 2 2 2 2 3" xfId="30217"/>
    <cellStyle name="Обычный 41 2 2 2 2 2 3 2" xfId="60679"/>
    <cellStyle name="Обычный 41 2 2 2 2 2 4" xfId="30218"/>
    <cellStyle name="Обычный 41 2 2 2 2 2 4 2" xfId="60680"/>
    <cellStyle name="Обычный 41 2 2 2 2 2 5" xfId="30219"/>
    <cellStyle name="Обычный 41 2 2 2 2 2 5 2" xfId="60681"/>
    <cellStyle name="Обычный 41 2 2 2 2 2 6" xfId="30220"/>
    <cellStyle name="Обычный 41 2 2 2 2 2 6 2" xfId="60682"/>
    <cellStyle name="Обычный 41 2 2 2 2 2 7" xfId="30221"/>
    <cellStyle name="Обычный 41 2 2 2 2 2 8" xfId="60683"/>
    <cellStyle name="Обычный 41 2 2 2 2 3" xfId="30222"/>
    <cellStyle name="Обычный 41 2 2 2 2 3 2" xfId="30223"/>
    <cellStyle name="Обычный 41 2 2 2 2 3 2 2" xfId="60684"/>
    <cellStyle name="Обычный 41 2 2 2 2 3 3" xfId="60685"/>
    <cellStyle name="Обычный 41 2 2 2 2 4" xfId="30224"/>
    <cellStyle name="Обычный 41 2 2 2 2 4 2" xfId="60686"/>
    <cellStyle name="Обычный 41 2 2 2 2 5" xfId="30225"/>
    <cellStyle name="Обычный 41 2 2 2 2 5 2" xfId="60687"/>
    <cellStyle name="Обычный 41 2 2 2 2 6" xfId="30226"/>
    <cellStyle name="Обычный 41 2 2 2 2 6 2" xfId="60688"/>
    <cellStyle name="Обычный 41 2 2 2 2 7" xfId="30227"/>
    <cellStyle name="Обычный 41 2 2 2 2 7 2" xfId="60689"/>
    <cellStyle name="Обычный 41 2 2 2 2 8" xfId="30228"/>
    <cellStyle name="Обычный 41 2 2 2 2 9" xfId="30229"/>
    <cellStyle name="Обычный 41 2 2 2 3" xfId="30230"/>
    <cellStyle name="Обычный 41 2 2 2 3 10" xfId="30231"/>
    <cellStyle name="Обычный 41 2 2 2 3 11" xfId="30232"/>
    <cellStyle name="Обычный 41 2 2 2 3 12" xfId="30233"/>
    <cellStyle name="Обычный 41 2 2 2 3 13" xfId="30234"/>
    <cellStyle name="Обычный 41 2 2 2 3 14" xfId="30235"/>
    <cellStyle name="Обычный 41 2 2 2 3 15" xfId="60690"/>
    <cellStyle name="Обычный 41 2 2 2 3 2" xfId="30236"/>
    <cellStyle name="Обычный 41 2 2 2 3 2 2" xfId="30237"/>
    <cellStyle name="Обычный 41 2 2 2 3 2 2 2" xfId="60691"/>
    <cellStyle name="Обычный 41 2 2 2 3 2 3" xfId="30238"/>
    <cellStyle name="Обычный 41 2 2 2 3 2 3 2" xfId="60692"/>
    <cellStyle name="Обычный 41 2 2 2 3 2 4" xfId="30239"/>
    <cellStyle name="Обычный 41 2 2 2 3 2 4 2" xfId="60693"/>
    <cellStyle name="Обычный 41 2 2 2 3 2 5" xfId="30240"/>
    <cellStyle name="Обычный 41 2 2 2 3 2 5 2" xfId="60694"/>
    <cellStyle name="Обычный 41 2 2 2 3 2 6" xfId="30241"/>
    <cellStyle name="Обычный 41 2 2 2 3 2 6 2" xfId="60695"/>
    <cellStyle name="Обычный 41 2 2 2 3 2 7" xfId="30242"/>
    <cellStyle name="Обычный 41 2 2 2 3 2 8" xfId="60696"/>
    <cellStyle name="Обычный 41 2 2 2 3 3" xfId="30243"/>
    <cellStyle name="Обычный 41 2 2 2 3 3 2" xfId="30244"/>
    <cellStyle name="Обычный 41 2 2 2 3 3 2 2" xfId="60697"/>
    <cellStyle name="Обычный 41 2 2 2 3 3 3" xfId="60698"/>
    <cellStyle name="Обычный 41 2 2 2 3 4" xfId="30245"/>
    <cellStyle name="Обычный 41 2 2 2 3 4 2" xfId="60699"/>
    <cellStyle name="Обычный 41 2 2 2 3 5" xfId="30246"/>
    <cellStyle name="Обычный 41 2 2 2 3 5 2" xfId="60700"/>
    <cellStyle name="Обычный 41 2 2 2 3 6" xfId="30247"/>
    <cellStyle name="Обычный 41 2 2 2 3 6 2" xfId="60701"/>
    <cellStyle name="Обычный 41 2 2 2 3 7" xfId="30248"/>
    <cellStyle name="Обычный 41 2 2 2 3 7 2" xfId="60702"/>
    <cellStyle name="Обычный 41 2 2 2 3 8" xfId="30249"/>
    <cellStyle name="Обычный 41 2 2 2 3 9" xfId="30250"/>
    <cellStyle name="Обычный 41 2 2 2 4" xfId="30251"/>
    <cellStyle name="Обычный 41 2 2 2 4 2" xfId="30252"/>
    <cellStyle name="Обычный 41 2 2 2 4 2 2" xfId="60703"/>
    <cellStyle name="Обычный 41 2 2 2 4 3" xfId="30253"/>
    <cellStyle name="Обычный 41 2 2 2 4 3 2" xfId="60704"/>
    <cellStyle name="Обычный 41 2 2 2 4 4" xfId="30254"/>
    <cellStyle name="Обычный 41 2 2 2 4 4 2" xfId="60705"/>
    <cellStyle name="Обычный 41 2 2 2 4 5" xfId="30255"/>
    <cellStyle name="Обычный 41 2 2 2 4 5 2" xfId="60706"/>
    <cellStyle name="Обычный 41 2 2 2 4 6" xfId="30256"/>
    <cellStyle name="Обычный 41 2 2 2 4 6 2" xfId="60707"/>
    <cellStyle name="Обычный 41 2 2 2 4 7" xfId="30257"/>
    <cellStyle name="Обычный 41 2 2 2 4 8" xfId="60708"/>
    <cellStyle name="Обычный 41 2 2 2 5" xfId="30258"/>
    <cellStyle name="Обычный 41 2 2 2 5 2" xfId="30259"/>
    <cellStyle name="Обычный 41 2 2 2 5 2 2" xfId="60709"/>
    <cellStyle name="Обычный 41 2 2 2 5 3" xfId="60710"/>
    <cellStyle name="Обычный 41 2 2 2 6" xfId="30260"/>
    <cellStyle name="Обычный 41 2 2 2 6 2" xfId="60711"/>
    <cellStyle name="Обычный 41 2 2 2 7" xfId="30261"/>
    <cellStyle name="Обычный 41 2 2 2 7 2" xfId="60712"/>
    <cellStyle name="Обычный 41 2 2 2 8" xfId="30262"/>
    <cellStyle name="Обычный 41 2 2 2 8 2" xfId="60713"/>
    <cellStyle name="Обычный 41 2 2 2 9" xfId="30263"/>
    <cellStyle name="Обычный 41 2 2 2 9 2" xfId="60714"/>
    <cellStyle name="Обычный 41 2 2 20" xfId="30264"/>
    <cellStyle name="Обычный 41 2 2 21" xfId="30265"/>
    <cellStyle name="Обычный 41 2 2 22" xfId="30266"/>
    <cellStyle name="Обычный 41 2 2 23" xfId="60715"/>
    <cellStyle name="Обычный 41 2 2 3" xfId="30267"/>
    <cellStyle name="Обычный 41 2 2 3 10" xfId="30268"/>
    <cellStyle name="Обычный 41 2 2 3 11" xfId="30269"/>
    <cellStyle name="Обычный 41 2 2 3 12" xfId="30270"/>
    <cellStyle name="Обычный 41 2 2 3 13" xfId="30271"/>
    <cellStyle name="Обычный 41 2 2 3 14" xfId="30272"/>
    <cellStyle name="Обычный 41 2 2 3 15" xfId="30273"/>
    <cellStyle name="Обычный 41 2 2 3 16" xfId="30274"/>
    <cellStyle name="Обычный 41 2 2 3 17" xfId="30275"/>
    <cellStyle name="Обычный 41 2 2 3 18" xfId="60716"/>
    <cellStyle name="Обычный 41 2 2 3 2" xfId="30276"/>
    <cellStyle name="Обычный 41 2 2 3 2 10" xfId="30277"/>
    <cellStyle name="Обычный 41 2 2 3 2 11" xfId="30278"/>
    <cellStyle name="Обычный 41 2 2 3 2 12" xfId="30279"/>
    <cellStyle name="Обычный 41 2 2 3 2 13" xfId="30280"/>
    <cellStyle name="Обычный 41 2 2 3 2 14" xfId="30281"/>
    <cellStyle name="Обычный 41 2 2 3 2 15" xfId="30282"/>
    <cellStyle name="Обычный 41 2 2 3 2 16" xfId="60717"/>
    <cellStyle name="Обычный 41 2 2 3 2 2" xfId="30283"/>
    <cellStyle name="Обычный 41 2 2 3 2 2 2" xfId="30284"/>
    <cellStyle name="Обычный 41 2 2 3 2 2 2 2" xfId="60718"/>
    <cellStyle name="Обычный 41 2 2 3 2 2 3" xfId="30285"/>
    <cellStyle name="Обычный 41 2 2 3 2 2 3 2" xfId="60719"/>
    <cellStyle name="Обычный 41 2 2 3 2 2 4" xfId="30286"/>
    <cellStyle name="Обычный 41 2 2 3 2 2 4 2" xfId="60720"/>
    <cellStyle name="Обычный 41 2 2 3 2 2 5" xfId="30287"/>
    <cellStyle name="Обычный 41 2 2 3 2 2 5 2" xfId="60721"/>
    <cellStyle name="Обычный 41 2 2 3 2 2 6" xfId="30288"/>
    <cellStyle name="Обычный 41 2 2 3 2 2 6 2" xfId="60722"/>
    <cellStyle name="Обычный 41 2 2 3 2 2 7" xfId="30289"/>
    <cellStyle name="Обычный 41 2 2 3 2 2 8" xfId="60723"/>
    <cellStyle name="Обычный 41 2 2 3 2 3" xfId="30290"/>
    <cellStyle name="Обычный 41 2 2 3 2 3 2" xfId="30291"/>
    <cellStyle name="Обычный 41 2 2 3 2 3 2 2" xfId="60724"/>
    <cellStyle name="Обычный 41 2 2 3 2 3 3" xfId="60725"/>
    <cellStyle name="Обычный 41 2 2 3 2 4" xfId="30292"/>
    <cellStyle name="Обычный 41 2 2 3 2 4 2" xfId="60726"/>
    <cellStyle name="Обычный 41 2 2 3 2 5" xfId="30293"/>
    <cellStyle name="Обычный 41 2 2 3 2 5 2" xfId="60727"/>
    <cellStyle name="Обычный 41 2 2 3 2 6" xfId="30294"/>
    <cellStyle name="Обычный 41 2 2 3 2 6 2" xfId="60728"/>
    <cellStyle name="Обычный 41 2 2 3 2 7" xfId="30295"/>
    <cellStyle name="Обычный 41 2 2 3 2 7 2" xfId="60729"/>
    <cellStyle name="Обычный 41 2 2 3 2 8" xfId="30296"/>
    <cellStyle name="Обычный 41 2 2 3 2 9" xfId="30297"/>
    <cellStyle name="Обычный 41 2 2 3 3" xfId="30298"/>
    <cellStyle name="Обычный 41 2 2 3 3 10" xfId="30299"/>
    <cellStyle name="Обычный 41 2 2 3 3 11" xfId="30300"/>
    <cellStyle name="Обычный 41 2 2 3 3 12" xfId="30301"/>
    <cellStyle name="Обычный 41 2 2 3 3 13" xfId="30302"/>
    <cellStyle name="Обычный 41 2 2 3 3 14" xfId="30303"/>
    <cellStyle name="Обычный 41 2 2 3 3 15" xfId="60730"/>
    <cellStyle name="Обычный 41 2 2 3 3 2" xfId="30304"/>
    <cellStyle name="Обычный 41 2 2 3 3 2 2" xfId="30305"/>
    <cellStyle name="Обычный 41 2 2 3 3 2 2 2" xfId="60731"/>
    <cellStyle name="Обычный 41 2 2 3 3 2 3" xfId="30306"/>
    <cellStyle name="Обычный 41 2 2 3 3 2 3 2" xfId="60732"/>
    <cellStyle name="Обычный 41 2 2 3 3 2 4" xfId="30307"/>
    <cellStyle name="Обычный 41 2 2 3 3 2 4 2" xfId="60733"/>
    <cellStyle name="Обычный 41 2 2 3 3 2 5" xfId="30308"/>
    <cellStyle name="Обычный 41 2 2 3 3 2 5 2" xfId="60734"/>
    <cellStyle name="Обычный 41 2 2 3 3 2 6" xfId="30309"/>
    <cellStyle name="Обычный 41 2 2 3 3 2 6 2" xfId="60735"/>
    <cellStyle name="Обычный 41 2 2 3 3 2 7" xfId="30310"/>
    <cellStyle name="Обычный 41 2 2 3 3 2 8" xfId="60736"/>
    <cellStyle name="Обычный 41 2 2 3 3 3" xfId="30311"/>
    <cellStyle name="Обычный 41 2 2 3 3 3 2" xfId="30312"/>
    <cellStyle name="Обычный 41 2 2 3 3 3 2 2" xfId="60737"/>
    <cellStyle name="Обычный 41 2 2 3 3 3 3" xfId="60738"/>
    <cellStyle name="Обычный 41 2 2 3 3 4" xfId="30313"/>
    <cellStyle name="Обычный 41 2 2 3 3 4 2" xfId="60739"/>
    <cellStyle name="Обычный 41 2 2 3 3 5" xfId="30314"/>
    <cellStyle name="Обычный 41 2 2 3 3 5 2" xfId="60740"/>
    <cellStyle name="Обычный 41 2 2 3 3 6" xfId="30315"/>
    <cellStyle name="Обычный 41 2 2 3 3 6 2" xfId="60741"/>
    <cellStyle name="Обычный 41 2 2 3 3 7" xfId="30316"/>
    <cellStyle name="Обычный 41 2 2 3 3 7 2" xfId="60742"/>
    <cellStyle name="Обычный 41 2 2 3 3 8" xfId="30317"/>
    <cellStyle name="Обычный 41 2 2 3 3 9" xfId="30318"/>
    <cellStyle name="Обычный 41 2 2 3 4" xfId="30319"/>
    <cellStyle name="Обычный 41 2 2 3 4 2" xfId="30320"/>
    <cellStyle name="Обычный 41 2 2 3 4 2 2" xfId="60743"/>
    <cellStyle name="Обычный 41 2 2 3 4 3" xfId="30321"/>
    <cellStyle name="Обычный 41 2 2 3 4 3 2" xfId="60744"/>
    <cellStyle name="Обычный 41 2 2 3 4 4" xfId="30322"/>
    <cellStyle name="Обычный 41 2 2 3 4 4 2" xfId="60745"/>
    <cellStyle name="Обычный 41 2 2 3 4 5" xfId="30323"/>
    <cellStyle name="Обычный 41 2 2 3 4 5 2" xfId="60746"/>
    <cellStyle name="Обычный 41 2 2 3 4 6" xfId="30324"/>
    <cellStyle name="Обычный 41 2 2 3 4 6 2" xfId="60747"/>
    <cellStyle name="Обычный 41 2 2 3 4 7" xfId="30325"/>
    <cellStyle name="Обычный 41 2 2 3 4 8" xfId="60748"/>
    <cellStyle name="Обычный 41 2 2 3 5" xfId="30326"/>
    <cellStyle name="Обычный 41 2 2 3 5 2" xfId="30327"/>
    <cellStyle name="Обычный 41 2 2 3 5 2 2" xfId="60749"/>
    <cellStyle name="Обычный 41 2 2 3 5 3" xfId="60750"/>
    <cellStyle name="Обычный 41 2 2 3 6" xfId="30328"/>
    <cellStyle name="Обычный 41 2 2 3 6 2" xfId="60751"/>
    <cellStyle name="Обычный 41 2 2 3 7" xfId="30329"/>
    <cellStyle name="Обычный 41 2 2 3 7 2" xfId="60752"/>
    <cellStyle name="Обычный 41 2 2 3 8" xfId="30330"/>
    <cellStyle name="Обычный 41 2 2 3 8 2" xfId="60753"/>
    <cellStyle name="Обычный 41 2 2 3 9" xfId="30331"/>
    <cellStyle name="Обычный 41 2 2 3 9 2" xfId="60754"/>
    <cellStyle name="Обычный 41 2 2 4" xfId="30332"/>
    <cellStyle name="Обычный 41 2 2 4 10" xfId="30333"/>
    <cellStyle name="Обычный 41 2 2 4 11" xfId="30334"/>
    <cellStyle name="Обычный 41 2 2 4 12" xfId="30335"/>
    <cellStyle name="Обычный 41 2 2 4 13" xfId="30336"/>
    <cellStyle name="Обычный 41 2 2 4 14" xfId="30337"/>
    <cellStyle name="Обычный 41 2 2 4 15" xfId="30338"/>
    <cellStyle name="Обычный 41 2 2 4 16" xfId="60755"/>
    <cellStyle name="Обычный 41 2 2 4 2" xfId="30339"/>
    <cellStyle name="Обычный 41 2 2 4 2 2" xfId="30340"/>
    <cellStyle name="Обычный 41 2 2 4 2 2 2" xfId="60756"/>
    <cellStyle name="Обычный 41 2 2 4 2 3" xfId="30341"/>
    <cellStyle name="Обычный 41 2 2 4 2 3 2" xfId="60757"/>
    <cellStyle name="Обычный 41 2 2 4 2 4" xfId="30342"/>
    <cellStyle name="Обычный 41 2 2 4 2 4 2" xfId="60758"/>
    <cellStyle name="Обычный 41 2 2 4 2 5" xfId="30343"/>
    <cellStyle name="Обычный 41 2 2 4 2 5 2" xfId="60759"/>
    <cellStyle name="Обычный 41 2 2 4 2 6" xfId="30344"/>
    <cellStyle name="Обычный 41 2 2 4 2 6 2" xfId="60760"/>
    <cellStyle name="Обычный 41 2 2 4 2 7" xfId="30345"/>
    <cellStyle name="Обычный 41 2 2 4 2 8" xfId="60761"/>
    <cellStyle name="Обычный 41 2 2 4 3" xfId="30346"/>
    <cellStyle name="Обычный 41 2 2 4 3 2" xfId="30347"/>
    <cellStyle name="Обычный 41 2 2 4 3 2 2" xfId="60762"/>
    <cellStyle name="Обычный 41 2 2 4 3 3" xfId="60763"/>
    <cellStyle name="Обычный 41 2 2 4 4" xfId="30348"/>
    <cellStyle name="Обычный 41 2 2 4 4 2" xfId="60764"/>
    <cellStyle name="Обычный 41 2 2 4 5" xfId="30349"/>
    <cellStyle name="Обычный 41 2 2 4 5 2" xfId="60765"/>
    <cellStyle name="Обычный 41 2 2 4 6" xfId="30350"/>
    <cellStyle name="Обычный 41 2 2 4 6 2" xfId="60766"/>
    <cellStyle name="Обычный 41 2 2 4 7" xfId="30351"/>
    <cellStyle name="Обычный 41 2 2 4 7 2" xfId="60767"/>
    <cellStyle name="Обычный 41 2 2 4 8" xfId="30352"/>
    <cellStyle name="Обычный 41 2 2 4 9" xfId="30353"/>
    <cellStyle name="Обычный 41 2 2 5" xfId="30354"/>
    <cellStyle name="Обычный 41 2 2 5 10" xfId="30355"/>
    <cellStyle name="Обычный 41 2 2 5 11" xfId="30356"/>
    <cellStyle name="Обычный 41 2 2 5 12" xfId="30357"/>
    <cellStyle name="Обычный 41 2 2 5 13" xfId="30358"/>
    <cellStyle name="Обычный 41 2 2 5 14" xfId="30359"/>
    <cellStyle name="Обычный 41 2 2 5 15" xfId="60768"/>
    <cellStyle name="Обычный 41 2 2 5 2" xfId="30360"/>
    <cellStyle name="Обычный 41 2 2 5 2 2" xfId="30361"/>
    <cellStyle name="Обычный 41 2 2 5 2 2 2" xfId="60769"/>
    <cellStyle name="Обычный 41 2 2 5 2 3" xfId="30362"/>
    <cellStyle name="Обычный 41 2 2 5 2 3 2" xfId="60770"/>
    <cellStyle name="Обычный 41 2 2 5 2 4" xfId="30363"/>
    <cellStyle name="Обычный 41 2 2 5 2 4 2" xfId="60771"/>
    <cellStyle name="Обычный 41 2 2 5 2 5" xfId="30364"/>
    <cellStyle name="Обычный 41 2 2 5 2 5 2" xfId="60772"/>
    <cellStyle name="Обычный 41 2 2 5 2 6" xfId="30365"/>
    <cellStyle name="Обычный 41 2 2 5 2 6 2" xfId="60773"/>
    <cellStyle name="Обычный 41 2 2 5 2 7" xfId="30366"/>
    <cellStyle name="Обычный 41 2 2 5 2 8" xfId="60774"/>
    <cellStyle name="Обычный 41 2 2 5 3" xfId="30367"/>
    <cellStyle name="Обычный 41 2 2 5 3 2" xfId="30368"/>
    <cellStyle name="Обычный 41 2 2 5 3 2 2" xfId="60775"/>
    <cellStyle name="Обычный 41 2 2 5 3 3" xfId="60776"/>
    <cellStyle name="Обычный 41 2 2 5 4" xfId="30369"/>
    <cellStyle name="Обычный 41 2 2 5 4 2" xfId="60777"/>
    <cellStyle name="Обычный 41 2 2 5 5" xfId="30370"/>
    <cellStyle name="Обычный 41 2 2 5 5 2" xfId="60778"/>
    <cellStyle name="Обычный 41 2 2 5 6" xfId="30371"/>
    <cellStyle name="Обычный 41 2 2 5 6 2" xfId="60779"/>
    <cellStyle name="Обычный 41 2 2 5 7" xfId="30372"/>
    <cellStyle name="Обычный 41 2 2 5 7 2" xfId="60780"/>
    <cellStyle name="Обычный 41 2 2 5 8" xfId="30373"/>
    <cellStyle name="Обычный 41 2 2 5 9" xfId="30374"/>
    <cellStyle name="Обычный 41 2 2 6" xfId="30375"/>
    <cellStyle name="Обычный 41 2 2 6 10" xfId="30376"/>
    <cellStyle name="Обычный 41 2 2 6 11" xfId="30377"/>
    <cellStyle name="Обычный 41 2 2 6 12" xfId="30378"/>
    <cellStyle name="Обычный 41 2 2 6 13" xfId="30379"/>
    <cellStyle name="Обычный 41 2 2 6 14" xfId="30380"/>
    <cellStyle name="Обычный 41 2 2 6 15" xfId="60781"/>
    <cellStyle name="Обычный 41 2 2 6 2" xfId="30381"/>
    <cellStyle name="Обычный 41 2 2 6 2 2" xfId="30382"/>
    <cellStyle name="Обычный 41 2 2 6 2 2 2" xfId="60782"/>
    <cellStyle name="Обычный 41 2 2 6 2 3" xfId="30383"/>
    <cellStyle name="Обычный 41 2 2 6 2 3 2" xfId="60783"/>
    <cellStyle name="Обычный 41 2 2 6 2 4" xfId="30384"/>
    <cellStyle name="Обычный 41 2 2 6 2 4 2" xfId="60784"/>
    <cellStyle name="Обычный 41 2 2 6 2 5" xfId="30385"/>
    <cellStyle name="Обычный 41 2 2 6 2 5 2" xfId="60785"/>
    <cellStyle name="Обычный 41 2 2 6 2 6" xfId="30386"/>
    <cellStyle name="Обычный 41 2 2 6 2 6 2" xfId="60786"/>
    <cellStyle name="Обычный 41 2 2 6 2 7" xfId="30387"/>
    <cellStyle name="Обычный 41 2 2 6 2 8" xfId="60787"/>
    <cellStyle name="Обычный 41 2 2 6 3" xfId="30388"/>
    <cellStyle name="Обычный 41 2 2 6 3 2" xfId="30389"/>
    <cellStyle name="Обычный 41 2 2 6 3 2 2" xfId="60788"/>
    <cellStyle name="Обычный 41 2 2 6 3 3" xfId="60789"/>
    <cellStyle name="Обычный 41 2 2 6 4" xfId="30390"/>
    <cellStyle name="Обычный 41 2 2 6 4 2" xfId="60790"/>
    <cellStyle name="Обычный 41 2 2 6 5" xfId="30391"/>
    <cellStyle name="Обычный 41 2 2 6 5 2" xfId="60791"/>
    <cellStyle name="Обычный 41 2 2 6 6" xfId="30392"/>
    <cellStyle name="Обычный 41 2 2 6 6 2" xfId="60792"/>
    <cellStyle name="Обычный 41 2 2 6 7" xfId="30393"/>
    <cellStyle name="Обычный 41 2 2 6 7 2" xfId="60793"/>
    <cellStyle name="Обычный 41 2 2 6 8" xfId="30394"/>
    <cellStyle name="Обычный 41 2 2 6 9" xfId="30395"/>
    <cellStyle name="Обычный 41 2 2 7" xfId="30396"/>
    <cellStyle name="Обычный 41 2 2 7 10" xfId="30397"/>
    <cellStyle name="Обычный 41 2 2 7 11" xfId="30398"/>
    <cellStyle name="Обычный 41 2 2 7 12" xfId="30399"/>
    <cellStyle name="Обычный 41 2 2 7 13" xfId="30400"/>
    <cellStyle name="Обычный 41 2 2 7 14" xfId="30401"/>
    <cellStyle name="Обычный 41 2 2 7 15" xfId="60794"/>
    <cellStyle name="Обычный 41 2 2 7 2" xfId="30402"/>
    <cellStyle name="Обычный 41 2 2 7 2 2" xfId="30403"/>
    <cellStyle name="Обычный 41 2 2 7 2 2 2" xfId="60795"/>
    <cellStyle name="Обычный 41 2 2 7 2 3" xfId="30404"/>
    <cellStyle name="Обычный 41 2 2 7 2 3 2" xfId="60796"/>
    <cellStyle name="Обычный 41 2 2 7 2 4" xfId="30405"/>
    <cellStyle name="Обычный 41 2 2 7 2 4 2" xfId="60797"/>
    <cellStyle name="Обычный 41 2 2 7 2 5" xfId="30406"/>
    <cellStyle name="Обычный 41 2 2 7 2 5 2" xfId="60798"/>
    <cellStyle name="Обычный 41 2 2 7 2 6" xfId="30407"/>
    <cellStyle name="Обычный 41 2 2 7 2 6 2" xfId="60799"/>
    <cellStyle name="Обычный 41 2 2 7 2 7" xfId="30408"/>
    <cellStyle name="Обычный 41 2 2 7 2 8" xfId="60800"/>
    <cellStyle name="Обычный 41 2 2 7 3" xfId="30409"/>
    <cellStyle name="Обычный 41 2 2 7 3 2" xfId="30410"/>
    <cellStyle name="Обычный 41 2 2 7 3 2 2" xfId="60801"/>
    <cellStyle name="Обычный 41 2 2 7 3 3" xfId="60802"/>
    <cellStyle name="Обычный 41 2 2 7 4" xfId="30411"/>
    <cellStyle name="Обычный 41 2 2 7 4 2" xfId="60803"/>
    <cellStyle name="Обычный 41 2 2 7 5" xfId="30412"/>
    <cellStyle name="Обычный 41 2 2 7 5 2" xfId="60804"/>
    <cellStyle name="Обычный 41 2 2 7 6" xfId="30413"/>
    <cellStyle name="Обычный 41 2 2 7 6 2" xfId="60805"/>
    <cellStyle name="Обычный 41 2 2 7 7" xfId="30414"/>
    <cellStyle name="Обычный 41 2 2 7 7 2" xfId="60806"/>
    <cellStyle name="Обычный 41 2 2 7 8" xfId="30415"/>
    <cellStyle name="Обычный 41 2 2 7 9" xfId="30416"/>
    <cellStyle name="Обычный 41 2 2 8" xfId="30417"/>
    <cellStyle name="Обычный 41 2 2 8 10" xfId="30418"/>
    <cellStyle name="Обычный 41 2 2 8 11" xfId="30419"/>
    <cellStyle name="Обычный 41 2 2 8 12" xfId="30420"/>
    <cellStyle name="Обычный 41 2 2 8 13" xfId="30421"/>
    <cellStyle name="Обычный 41 2 2 8 14" xfId="30422"/>
    <cellStyle name="Обычный 41 2 2 8 15" xfId="60807"/>
    <cellStyle name="Обычный 41 2 2 8 2" xfId="30423"/>
    <cellStyle name="Обычный 41 2 2 8 2 2" xfId="30424"/>
    <cellStyle name="Обычный 41 2 2 8 2 2 2" xfId="60808"/>
    <cellStyle name="Обычный 41 2 2 8 2 3" xfId="30425"/>
    <cellStyle name="Обычный 41 2 2 8 2 3 2" xfId="60809"/>
    <cellStyle name="Обычный 41 2 2 8 2 4" xfId="30426"/>
    <cellStyle name="Обычный 41 2 2 8 2 4 2" xfId="60810"/>
    <cellStyle name="Обычный 41 2 2 8 2 5" xfId="30427"/>
    <cellStyle name="Обычный 41 2 2 8 2 5 2" xfId="60811"/>
    <cellStyle name="Обычный 41 2 2 8 2 6" xfId="30428"/>
    <cellStyle name="Обычный 41 2 2 8 2 6 2" xfId="60812"/>
    <cellStyle name="Обычный 41 2 2 8 2 7" xfId="30429"/>
    <cellStyle name="Обычный 41 2 2 8 2 8" xfId="60813"/>
    <cellStyle name="Обычный 41 2 2 8 3" xfId="30430"/>
    <cellStyle name="Обычный 41 2 2 8 3 2" xfId="30431"/>
    <cellStyle name="Обычный 41 2 2 8 3 2 2" xfId="60814"/>
    <cellStyle name="Обычный 41 2 2 8 3 3" xfId="60815"/>
    <cellStyle name="Обычный 41 2 2 8 4" xfId="30432"/>
    <cellStyle name="Обычный 41 2 2 8 4 2" xfId="60816"/>
    <cellStyle name="Обычный 41 2 2 8 5" xfId="30433"/>
    <cellStyle name="Обычный 41 2 2 8 5 2" xfId="60817"/>
    <cellStyle name="Обычный 41 2 2 8 6" xfId="30434"/>
    <cellStyle name="Обычный 41 2 2 8 6 2" xfId="60818"/>
    <cellStyle name="Обычный 41 2 2 8 7" xfId="30435"/>
    <cellStyle name="Обычный 41 2 2 8 7 2" xfId="60819"/>
    <cellStyle name="Обычный 41 2 2 8 8" xfId="30436"/>
    <cellStyle name="Обычный 41 2 2 8 9" xfId="30437"/>
    <cellStyle name="Обычный 41 2 2 9" xfId="30438"/>
    <cellStyle name="Обычный 41 2 2 9 2" xfId="30439"/>
    <cellStyle name="Обычный 41 2 2 9 2 2" xfId="60820"/>
    <cellStyle name="Обычный 41 2 2 9 3" xfId="30440"/>
    <cellStyle name="Обычный 41 2 2 9 3 2" xfId="60821"/>
    <cellStyle name="Обычный 41 2 2 9 4" xfId="30441"/>
    <cellStyle name="Обычный 41 2 2 9 4 2" xfId="60822"/>
    <cellStyle name="Обычный 41 2 2 9 5" xfId="30442"/>
    <cellStyle name="Обычный 41 2 2 9 5 2" xfId="60823"/>
    <cellStyle name="Обычный 41 2 2 9 6" xfId="30443"/>
    <cellStyle name="Обычный 41 2 2 9 6 2" xfId="60824"/>
    <cellStyle name="Обычный 41 2 2 9 7" xfId="30444"/>
    <cellStyle name="Обычный 41 2 2 9 8" xfId="60825"/>
    <cellStyle name="Обычный 41 2 20" xfId="30445"/>
    <cellStyle name="Обычный 41 2 20 2" xfId="60826"/>
    <cellStyle name="Обычный 41 2 21" xfId="30446"/>
    <cellStyle name="Обычный 41 2 22" xfId="30447"/>
    <cellStyle name="Обычный 41 2 23" xfId="30448"/>
    <cellStyle name="Обычный 41 2 24" xfId="30449"/>
    <cellStyle name="Обычный 41 2 25" xfId="30450"/>
    <cellStyle name="Обычный 41 2 26" xfId="60827"/>
    <cellStyle name="Обычный 41 2 3" xfId="30451"/>
    <cellStyle name="Обычный 41 2 3 10" xfId="30452"/>
    <cellStyle name="Обычный 41 2 3 10 2" xfId="60828"/>
    <cellStyle name="Обычный 41 2 3 11" xfId="30453"/>
    <cellStyle name="Обычный 41 2 3 11 2" xfId="60829"/>
    <cellStyle name="Обычный 41 2 3 12" xfId="30454"/>
    <cellStyle name="Обычный 41 2 3 13" xfId="30455"/>
    <cellStyle name="Обычный 41 2 3 14" xfId="30456"/>
    <cellStyle name="Обычный 41 2 3 15" xfId="30457"/>
    <cellStyle name="Обычный 41 2 3 16" xfId="30458"/>
    <cellStyle name="Обычный 41 2 3 17" xfId="30459"/>
    <cellStyle name="Обычный 41 2 3 18" xfId="30460"/>
    <cellStyle name="Обычный 41 2 3 19" xfId="30461"/>
    <cellStyle name="Обычный 41 2 3 2" xfId="30462"/>
    <cellStyle name="Обычный 41 2 3 2 10" xfId="30463"/>
    <cellStyle name="Обычный 41 2 3 2 11" xfId="30464"/>
    <cellStyle name="Обычный 41 2 3 2 12" xfId="30465"/>
    <cellStyle name="Обычный 41 2 3 2 13" xfId="30466"/>
    <cellStyle name="Обычный 41 2 3 2 14" xfId="30467"/>
    <cellStyle name="Обычный 41 2 3 2 15" xfId="30468"/>
    <cellStyle name="Обычный 41 2 3 2 16" xfId="30469"/>
    <cellStyle name="Обычный 41 2 3 2 17" xfId="30470"/>
    <cellStyle name="Обычный 41 2 3 2 18" xfId="60830"/>
    <cellStyle name="Обычный 41 2 3 2 2" xfId="30471"/>
    <cellStyle name="Обычный 41 2 3 2 2 10" xfId="30472"/>
    <cellStyle name="Обычный 41 2 3 2 2 11" xfId="30473"/>
    <cellStyle name="Обычный 41 2 3 2 2 12" xfId="30474"/>
    <cellStyle name="Обычный 41 2 3 2 2 13" xfId="30475"/>
    <cellStyle name="Обычный 41 2 3 2 2 14" xfId="30476"/>
    <cellStyle name="Обычный 41 2 3 2 2 15" xfId="30477"/>
    <cellStyle name="Обычный 41 2 3 2 2 16" xfId="60831"/>
    <cellStyle name="Обычный 41 2 3 2 2 2" xfId="30478"/>
    <cellStyle name="Обычный 41 2 3 2 2 2 2" xfId="30479"/>
    <cellStyle name="Обычный 41 2 3 2 2 2 2 2" xfId="60832"/>
    <cellStyle name="Обычный 41 2 3 2 2 2 3" xfId="30480"/>
    <cellStyle name="Обычный 41 2 3 2 2 2 3 2" xfId="60833"/>
    <cellStyle name="Обычный 41 2 3 2 2 2 4" xfId="30481"/>
    <cellStyle name="Обычный 41 2 3 2 2 2 4 2" xfId="60834"/>
    <cellStyle name="Обычный 41 2 3 2 2 2 5" xfId="30482"/>
    <cellStyle name="Обычный 41 2 3 2 2 2 5 2" xfId="60835"/>
    <cellStyle name="Обычный 41 2 3 2 2 2 6" xfId="30483"/>
    <cellStyle name="Обычный 41 2 3 2 2 2 6 2" xfId="60836"/>
    <cellStyle name="Обычный 41 2 3 2 2 2 7" xfId="30484"/>
    <cellStyle name="Обычный 41 2 3 2 2 2 8" xfId="60837"/>
    <cellStyle name="Обычный 41 2 3 2 2 3" xfId="30485"/>
    <cellStyle name="Обычный 41 2 3 2 2 3 2" xfId="30486"/>
    <cellStyle name="Обычный 41 2 3 2 2 3 2 2" xfId="60838"/>
    <cellStyle name="Обычный 41 2 3 2 2 3 3" xfId="60839"/>
    <cellStyle name="Обычный 41 2 3 2 2 4" xfId="30487"/>
    <cellStyle name="Обычный 41 2 3 2 2 4 2" xfId="60840"/>
    <cellStyle name="Обычный 41 2 3 2 2 5" xfId="30488"/>
    <cellStyle name="Обычный 41 2 3 2 2 5 2" xfId="60841"/>
    <cellStyle name="Обычный 41 2 3 2 2 6" xfId="30489"/>
    <cellStyle name="Обычный 41 2 3 2 2 6 2" xfId="60842"/>
    <cellStyle name="Обычный 41 2 3 2 2 7" xfId="30490"/>
    <cellStyle name="Обычный 41 2 3 2 2 7 2" xfId="60843"/>
    <cellStyle name="Обычный 41 2 3 2 2 8" xfId="30491"/>
    <cellStyle name="Обычный 41 2 3 2 2 9" xfId="30492"/>
    <cellStyle name="Обычный 41 2 3 2 3" xfId="30493"/>
    <cellStyle name="Обычный 41 2 3 2 3 10" xfId="30494"/>
    <cellStyle name="Обычный 41 2 3 2 3 11" xfId="30495"/>
    <cellStyle name="Обычный 41 2 3 2 3 12" xfId="30496"/>
    <cellStyle name="Обычный 41 2 3 2 3 13" xfId="30497"/>
    <cellStyle name="Обычный 41 2 3 2 3 14" xfId="30498"/>
    <cellStyle name="Обычный 41 2 3 2 3 15" xfId="60844"/>
    <cellStyle name="Обычный 41 2 3 2 3 2" xfId="30499"/>
    <cellStyle name="Обычный 41 2 3 2 3 2 2" xfId="30500"/>
    <cellStyle name="Обычный 41 2 3 2 3 2 2 2" xfId="60845"/>
    <cellStyle name="Обычный 41 2 3 2 3 2 3" xfId="30501"/>
    <cellStyle name="Обычный 41 2 3 2 3 2 3 2" xfId="60846"/>
    <cellStyle name="Обычный 41 2 3 2 3 2 4" xfId="30502"/>
    <cellStyle name="Обычный 41 2 3 2 3 2 4 2" xfId="60847"/>
    <cellStyle name="Обычный 41 2 3 2 3 2 5" xfId="30503"/>
    <cellStyle name="Обычный 41 2 3 2 3 2 5 2" xfId="60848"/>
    <cellStyle name="Обычный 41 2 3 2 3 2 6" xfId="30504"/>
    <cellStyle name="Обычный 41 2 3 2 3 2 6 2" xfId="60849"/>
    <cellStyle name="Обычный 41 2 3 2 3 2 7" xfId="30505"/>
    <cellStyle name="Обычный 41 2 3 2 3 2 8" xfId="60850"/>
    <cellStyle name="Обычный 41 2 3 2 3 3" xfId="30506"/>
    <cellStyle name="Обычный 41 2 3 2 3 3 2" xfId="30507"/>
    <cellStyle name="Обычный 41 2 3 2 3 3 2 2" xfId="60851"/>
    <cellStyle name="Обычный 41 2 3 2 3 3 3" xfId="60852"/>
    <cellStyle name="Обычный 41 2 3 2 3 4" xfId="30508"/>
    <cellStyle name="Обычный 41 2 3 2 3 4 2" xfId="60853"/>
    <cellStyle name="Обычный 41 2 3 2 3 5" xfId="30509"/>
    <cellStyle name="Обычный 41 2 3 2 3 5 2" xfId="60854"/>
    <cellStyle name="Обычный 41 2 3 2 3 6" xfId="30510"/>
    <cellStyle name="Обычный 41 2 3 2 3 6 2" xfId="60855"/>
    <cellStyle name="Обычный 41 2 3 2 3 7" xfId="30511"/>
    <cellStyle name="Обычный 41 2 3 2 3 7 2" xfId="60856"/>
    <cellStyle name="Обычный 41 2 3 2 3 8" xfId="30512"/>
    <cellStyle name="Обычный 41 2 3 2 3 9" xfId="30513"/>
    <cellStyle name="Обычный 41 2 3 2 4" xfId="30514"/>
    <cellStyle name="Обычный 41 2 3 2 4 2" xfId="30515"/>
    <cellStyle name="Обычный 41 2 3 2 4 2 2" xfId="60857"/>
    <cellStyle name="Обычный 41 2 3 2 4 3" xfId="30516"/>
    <cellStyle name="Обычный 41 2 3 2 4 3 2" xfId="60858"/>
    <cellStyle name="Обычный 41 2 3 2 4 4" xfId="30517"/>
    <cellStyle name="Обычный 41 2 3 2 4 4 2" xfId="60859"/>
    <cellStyle name="Обычный 41 2 3 2 4 5" xfId="30518"/>
    <cellStyle name="Обычный 41 2 3 2 4 5 2" xfId="60860"/>
    <cellStyle name="Обычный 41 2 3 2 4 6" xfId="30519"/>
    <cellStyle name="Обычный 41 2 3 2 4 6 2" xfId="60861"/>
    <cellStyle name="Обычный 41 2 3 2 4 7" xfId="30520"/>
    <cellStyle name="Обычный 41 2 3 2 4 8" xfId="60862"/>
    <cellStyle name="Обычный 41 2 3 2 5" xfId="30521"/>
    <cellStyle name="Обычный 41 2 3 2 5 2" xfId="30522"/>
    <cellStyle name="Обычный 41 2 3 2 5 2 2" xfId="60863"/>
    <cellStyle name="Обычный 41 2 3 2 5 3" xfId="60864"/>
    <cellStyle name="Обычный 41 2 3 2 6" xfId="30523"/>
    <cellStyle name="Обычный 41 2 3 2 6 2" xfId="60865"/>
    <cellStyle name="Обычный 41 2 3 2 7" xfId="30524"/>
    <cellStyle name="Обычный 41 2 3 2 7 2" xfId="60866"/>
    <cellStyle name="Обычный 41 2 3 2 8" xfId="30525"/>
    <cellStyle name="Обычный 41 2 3 2 8 2" xfId="60867"/>
    <cellStyle name="Обычный 41 2 3 2 9" xfId="30526"/>
    <cellStyle name="Обычный 41 2 3 2 9 2" xfId="60868"/>
    <cellStyle name="Обычный 41 2 3 20" xfId="60869"/>
    <cellStyle name="Обычный 41 2 3 3" xfId="30527"/>
    <cellStyle name="Обычный 41 2 3 3 10" xfId="30528"/>
    <cellStyle name="Обычный 41 2 3 3 11" xfId="30529"/>
    <cellStyle name="Обычный 41 2 3 3 12" xfId="30530"/>
    <cellStyle name="Обычный 41 2 3 3 13" xfId="30531"/>
    <cellStyle name="Обычный 41 2 3 3 14" xfId="30532"/>
    <cellStyle name="Обычный 41 2 3 3 15" xfId="30533"/>
    <cellStyle name="Обычный 41 2 3 3 16" xfId="30534"/>
    <cellStyle name="Обычный 41 2 3 3 17" xfId="30535"/>
    <cellStyle name="Обычный 41 2 3 3 18" xfId="60870"/>
    <cellStyle name="Обычный 41 2 3 3 2" xfId="30536"/>
    <cellStyle name="Обычный 41 2 3 3 2 10" xfId="30537"/>
    <cellStyle name="Обычный 41 2 3 3 2 11" xfId="30538"/>
    <cellStyle name="Обычный 41 2 3 3 2 12" xfId="30539"/>
    <cellStyle name="Обычный 41 2 3 3 2 13" xfId="30540"/>
    <cellStyle name="Обычный 41 2 3 3 2 14" xfId="30541"/>
    <cellStyle name="Обычный 41 2 3 3 2 15" xfId="30542"/>
    <cellStyle name="Обычный 41 2 3 3 2 16" xfId="60871"/>
    <cellStyle name="Обычный 41 2 3 3 2 2" xfId="30543"/>
    <cellStyle name="Обычный 41 2 3 3 2 2 2" xfId="30544"/>
    <cellStyle name="Обычный 41 2 3 3 2 2 2 2" xfId="60872"/>
    <cellStyle name="Обычный 41 2 3 3 2 2 3" xfId="30545"/>
    <cellStyle name="Обычный 41 2 3 3 2 2 3 2" xfId="60873"/>
    <cellStyle name="Обычный 41 2 3 3 2 2 4" xfId="30546"/>
    <cellStyle name="Обычный 41 2 3 3 2 2 4 2" xfId="60874"/>
    <cellStyle name="Обычный 41 2 3 3 2 2 5" xfId="30547"/>
    <cellStyle name="Обычный 41 2 3 3 2 2 5 2" xfId="60875"/>
    <cellStyle name="Обычный 41 2 3 3 2 2 6" xfId="30548"/>
    <cellStyle name="Обычный 41 2 3 3 2 2 6 2" xfId="60876"/>
    <cellStyle name="Обычный 41 2 3 3 2 2 7" xfId="30549"/>
    <cellStyle name="Обычный 41 2 3 3 2 2 8" xfId="60877"/>
    <cellStyle name="Обычный 41 2 3 3 2 3" xfId="30550"/>
    <cellStyle name="Обычный 41 2 3 3 2 3 2" xfId="30551"/>
    <cellStyle name="Обычный 41 2 3 3 2 3 2 2" xfId="60878"/>
    <cellStyle name="Обычный 41 2 3 3 2 3 3" xfId="60879"/>
    <cellStyle name="Обычный 41 2 3 3 2 4" xfId="30552"/>
    <cellStyle name="Обычный 41 2 3 3 2 4 2" xfId="60880"/>
    <cellStyle name="Обычный 41 2 3 3 2 5" xfId="30553"/>
    <cellStyle name="Обычный 41 2 3 3 2 5 2" xfId="60881"/>
    <cellStyle name="Обычный 41 2 3 3 2 6" xfId="30554"/>
    <cellStyle name="Обычный 41 2 3 3 2 6 2" xfId="60882"/>
    <cellStyle name="Обычный 41 2 3 3 2 7" xfId="30555"/>
    <cellStyle name="Обычный 41 2 3 3 2 7 2" xfId="60883"/>
    <cellStyle name="Обычный 41 2 3 3 2 8" xfId="30556"/>
    <cellStyle name="Обычный 41 2 3 3 2 9" xfId="30557"/>
    <cellStyle name="Обычный 41 2 3 3 3" xfId="30558"/>
    <cellStyle name="Обычный 41 2 3 3 3 10" xfId="30559"/>
    <cellStyle name="Обычный 41 2 3 3 3 11" xfId="30560"/>
    <cellStyle name="Обычный 41 2 3 3 3 12" xfId="30561"/>
    <cellStyle name="Обычный 41 2 3 3 3 13" xfId="30562"/>
    <cellStyle name="Обычный 41 2 3 3 3 14" xfId="30563"/>
    <cellStyle name="Обычный 41 2 3 3 3 15" xfId="60884"/>
    <cellStyle name="Обычный 41 2 3 3 3 2" xfId="30564"/>
    <cellStyle name="Обычный 41 2 3 3 3 2 2" xfId="30565"/>
    <cellStyle name="Обычный 41 2 3 3 3 2 2 2" xfId="60885"/>
    <cellStyle name="Обычный 41 2 3 3 3 2 3" xfId="30566"/>
    <cellStyle name="Обычный 41 2 3 3 3 2 3 2" xfId="60886"/>
    <cellStyle name="Обычный 41 2 3 3 3 2 4" xfId="30567"/>
    <cellStyle name="Обычный 41 2 3 3 3 2 4 2" xfId="60887"/>
    <cellStyle name="Обычный 41 2 3 3 3 2 5" xfId="30568"/>
    <cellStyle name="Обычный 41 2 3 3 3 2 5 2" xfId="60888"/>
    <cellStyle name="Обычный 41 2 3 3 3 2 6" xfId="30569"/>
    <cellStyle name="Обычный 41 2 3 3 3 2 6 2" xfId="60889"/>
    <cellStyle name="Обычный 41 2 3 3 3 2 7" xfId="30570"/>
    <cellStyle name="Обычный 41 2 3 3 3 2 8" xfId="60890"/>
    <cellStyle name="Обычный 41 2 3 3 3 3" xfId="30571"/>
    <cellStyle name="Обычный 41 2 3 3 3 3 2" xfId="30572"/>
    <cellStyle name="Обычный 41 2 3 3 3 3 2 2" xfId="60891"/>
    <cellStyle name="Обычный 41 2 3 3 3 3 3" xfId="60892"/>
    <cellStyle name="Обычный 41 2 3 3 3 4" xfId="30573"/>
    <cellStyle name="Обычный 41 2 3 3 3 4 2" xfId="60893"/>
    <cellStyle name="Обычный 41 2 3 3 3 5" xfId="30574"/>
    <cellStyle name="Обычный 41 2 3 3 3 5 2" xfId="60894"/>
    <cellStyle name="Обычный 41 2 3 3 3 6" xfId="30575"/>
    <cellStyle name="Обычный 41 2 3 3 3 6 2" xfId="60895"/>
    <cellStyle name="Обычный 41 2 3 3 3 7" xfId="30576"/>
    <cellStyle name="Обычный 41 2 3 3 3 7 2" xfId="60896"/>
    <cellStyle name="Обычный 41 2 3 3 3 8" xfId="30577"/>
    <cellStyle name="Обычный 41 2 3 3 3 9" xfId="30578"/>
    <cellStyle name="Обычный 41 2 3 3 4" xfId="30579"/>
    <cellStyle name="Обычный 41 2 3 3 4 2" xfId="30580"/>
    <cellStyle name="Обычный 41 2 3 3 4 2 2" xfId="60897"/>
    <cellStyle name="Обычный 41 2 3 3 4 3" xfId="30581"/>
    <cellStyle name="Обычный 41 2 3 3 4 3 2" xfId="60898"/>
    <cellStyle name="Обычный 41 2 3 3 4 4" xfId="30582"/>
    <cellStyle name="Обычный 41 2 3 3 4 4 2" xfId="60899"/>
    <cellStyle name="Обычный 41 2 3 3 4 5" xfId="30583"/>
    <cellStyle name="Обычный 41 2 3 3 4 5 2" xfId="60900"/>
    <cellStyle name="Обычный 41 2 3 3 4 6" xfId="30584"/>
    <cellStyle name="Обычный 41 2 3 3 4 6 2" xfId="60901"/>
    <cellStyle name="Обычный 41 2 3 3 4 7" xfId="30585"/>
    <cellStyle name="Обычный 41 2 3 3 4 8" xfId="60902"/>
    <cellStyle name="Обычный 41 2 3 3 5" xfId="30586"/>
    <cellStyle name="Обычный 41 2 3 3 5 2" xfId="30587"/>
    <cellStyle name="Обычный 41 2 3 3 5 2 2" xfId="60903"/>
    <cellStyle name="Обычный 41 2 3 3 5 3" xfId="60904"/>
    <cellStyle name="Обычный 41 2 3 3 6" xfId="30588"/>
    <cellStyle name="Обычный 41 2 3 3 6 2" xfId="60905"/>
    <cellStyle name="Обычный 41 2 3 3 7" xfId="30589"/>
    <cellStyle name="Обычный 41 2 3 3 7 2" xfId="60906"/>
    <cellStyle name="Обычный 41 2 3 3 8" xfId="30590"/>
    <cellStyle name="Обычный 41 2 3 3 8 2" xfId="60907"/>
    <cellStyle name="Обычный 41 2 3 3 9" xfId="30591"/>
    <cellStyle name="Обычный 41 2 3 3 9 2" xfId="60908"/>
    <cellStyle name="Обычный 41 2 3 4" xfId="30592"/>
    <cellStyle name="Обычный 41 2 3 4 10" xfId="30593"/>
    <cellStyle name="Обычный 41 2 3 4 11" xfId="30594"/>
    <cellStyle name="Обычный 41 2 3 4 12" xfId="30595"/>
    <cellStyle name="Обычный 41 2 3 4 13" xfId="30596"/>
    <cellStyle name="Обычный 41 2 3 4 14" xfId="30597"/>
    <cellStyle name="Обычный 41 2 3 4 15" xfId="30598"/>
    <cellStyle name="Обычный 41 2 3 4 16" xfId="60909"/>
    <cellStyle name="Обычный 41 2 3 4 2" xfId="30599"/>
    <cellStyle name="Обычный 41 2 3 4 2 2" xfId="30600"/>
    <cellStyle name="Обычный 41 2 3 4 2 2 2" xfId="60910"/>
    <cellStyle name="Обычный 41 2 3 4 2 3" xfId="30601"/>
    <cellStyle name="Обычный 41 2 3 4 2 3 2" xfId="60911"/>
    <cellStyle name="Обычный 41 2 3 4 2 4" xfId="30602"/>
    <cellStyle name="Обычный 41 2 3 4 2 4 2" xfId="60912"/>
    <cellStyle name="Обычный 41 2 3 4 2 5" xfId="30603"/>
    <cellStyle name="Обычный 41 2 3 4 2 5 2" xfId="60913"/>
    <cellStyle name="Обычный 41 2 3 4 2 6" xfId="30604"/>
    <cellStyle name="Обычный 41 2 3 4 2 6 2" xfId="60914"/>
    <cellStyle name="Обычный 41 2 3 4 2 7" xfId="30605"/>
    <cellStyle name="Обычный 41 2 3 4 2 8" xfId="60915"/>
    <cellStyle name="Обычный 41 2 3 4 3" xfId="30606"/>
    <cellStyle name="Обычный 41 2 3 4 3 2" xfId="30607"/>
    <cellStyle name="Обычный 41 2 3 4 3 2 2" xfId="60916"/>
    <cellStyle name="Обычный 41 2 3 4 3 3" xfId="60917"/>
    <cellStyle name="Обычный 41 2 3 4 4" xfId="30608"/>
    <cellStyle name="Обычный 41 2 3 4 4 2" xfId="60918"/>
    <cellStyle name="Обычный 41 2 3 4 5" xfId="30609"/>
    <cellStyle name="Обычный 41 2 3 4 5 2" xfId="60919"/>
    <cellStyle name="Обычный 41 2 3 4 6" xfId="30610"/>
    <cellStyle name="Обычный 41 2 3 4 6 2" xfId="60920"/>
    <cellStyle name="Обычный 41 2 3 4 7" xfId="30611"/>
    <cellStyle name="Обычный 41 2 3 4 7 2" xfId="60921"/>
    <cellStyle name="Обычный 41 2 3 4 8" xfId="30612"/>
    <cellStyle name="Обычный 41 2 3 4 9" xfId="30613"/>
    <cellStyle name="Обычный 41 2 3 5" xfId="30614"/>
    <cellStyle name="Обычный 41 2 3 5 10" xfId="30615"/>
    <cellStyle name="Обычный 41 2 3 5 11" xfId="30616"/>
    <cellStyle name="Обычный 41 2 3 5 12" xfId="30617"/>
    <cellStyle name="Обычный 41 2 3 5 13" xfId="30618"/>
    <cellStyle name="Обычный 41 2 3 5 14" xfId="30619"/>
    <cellStyle name="Обычный 41 2 3 5 15" xfId="60922"/>
    <cellStyle name="Обычный 41 2 3 5 2" xfId="30620"/>
    <cellStyle name="Обычный 41 2 3 5 2 2" xfId="30621"/>
    <cellStyle name="Обычный 41 2 3 5 2 2 2" xfId="60923"/>
    <cellStyle name="Обычный 41 2 3 5 2 3" xfId="30622"/>
    <cellStyle name="Обычный 41 2 3 5 2 3 2" xfId="60924"/>
    <cellStyle name="Обычный 41 2 3 5 2 4" xfId="30623"/>
    <cellStyle name="Обычный 41 2 3 5 2 4 2" xfId="60925"/>
    <cellStyle name="Обычный 41 2 3 5 2 5" xfId="30624"/>
    <cellStyle name="Обычный 41 2 3 5 2 5 2" xfId="60926"/>
    <cellStyle name="Обычный 41 2 3 5 2 6" xfId="30625"/>
    <cellStyle name="Обычный 41 2 3 5 2 6 2" xfId="60927"/>
    <cellStyle name="Обычный 41 2 3 5 2 7" xfId="30626"/>
    <cellStyle name="Обычный 41 2 3 5 2 8" xfId="60928"/>
    <cellStyle name="Обычный 41 2 3 5 3" xfId="30627"/>
    <cellStyle name="Обычный 41 2 3 5 3 2" xfId="30628"/>
    <cellStyle name="Обычный 41 2 3 5 3 2 2" xfId="60929"/>
    <cellStyle name="Обычный 41 2 3 5 3 3" xfId="60930"/>
    <cellStyle name="Обычный 41 2 3 5 4" xfId="30629"/>
    <cellStyle name="Обычный 41 2 3 5 4 2" xfId="60931"/>
    <cellStyle name="Обычный 41 2 3 5 5" xfId="30630"/>
    <cellStyle name="Обычный 41 2 3 5 5 2" xfId="60932"/>
    <cellStyle name="Обычный 41 2 3 5 6" xfId="30631"/>
    <cellStyle name="Обычный 41 2 3 5 6 2" xfId="60933"/>
    <cellStyle name="Обычный 41 2 3 5 7" xfId="30632"/>
    <cellStyle name="Обычный 41 2 3 5 7 2" xfId="60934"/>
    <cellStyle name="Обычный 41 2 3 5 8" xfId="30633"/>
    <cellStyle name="Обычный 41 2 3 5 9" xfId="30634"/>
    <cellStyle name="Обычный 41 2 3 6" xfId="30635"/>
    <cellStyle name="Обычный 41 2 3 6 2" xfId="30636"/>
    <cellStyle name="Обычный 41 2 3 6 2 2" xfId="60935"/>
    <cellStyle name="Обычный 41 2 3 6 3" xfId="30637"/>
    <cellStyle name="Обычный 41 2 3 6 3 2" xfId="60936"/>
    <cellStyle name="Обычный 41 2 3 6 4" xfId="30638"/>
    <cellStyle name="Обычный 41 2 3 6 4 2" xfId="60937"/>
    <cellStyle name="Обычный 41 2 3 6 5" xfId="30639"/>
    <cellStyle name="Обычный 41 2 3 6 5 2" xfId="60938"/>
    <cellStyle name="Обычный 41 2 3 6 6" xfId="30640"/>
    <cellStyle name="Обычный 41 2 3 6 6 2" xfId="60939"/>
    <cellStyle name="Обычный 41 2 3 6 7" xfId="30641"/>
    <cellStyle name="Обычный 41 2 3 6 8" xfId="60940"/>
    <cellStyle name="Обычный 41 2 3 7" xfId="30642"/>
    <cellStyle name="Обычный 41 2 3 7 2" xfId="30643"/>
    <cellStyle name="Обычный 41 2 3 7 2 2" xfId="60941"/>
    <cellStyle name="Обычный 41 2 3 7 3" xfId="60942"/>
    <cellStyle name="Обычный 41 2 3 8" xfId="30644"/>
    <cellStyle name="Обычный 41 2 3 8 2" xfId="60943"/>
    <cellStyle name="Обычный 41 2 3 9" xfId="30645"/>
    <cellStyle name="Обычный 41 2 3 9 2" xfId="60944"/>
    <cellStyle name="Обычный 41 2 4" xfId="30646"/>
    <cellStyle name="Обычный 41 2 4 10" xfId="30647"/>
    <cellStyle name="Обычный 41 2 4 10 2" xfId="60945"/>
    <cellStyle name="Обычный 41 2 4 11" xfId="30648"/>
    <cellStyle name="Обычный 41 2 4 11 2" xfId="60946"/>
    <cellStyle name="Обычный 41 2 4 12" xfId="30649"/>
    <cellStyle name="Обычный 41 2 4 13" xfId="30650"/>
    <cellStyle name="Обычный 41 2 4 14" xfId="30651"/>
    <cellStyle name="Обычный 41 2 4 15" xfId="30652"/>
    <cellStyle name="Обычный 41 2 4 16" xfId="30653"/>
    <cellStyle name="Обычный 41 2 4 17" xfId="30654"/>
    <cellStyle name="Обычный 41 2 4 18" xfId="30655"/>
    <cellStyle name="Обычный 41 2 4 19" xfId="30656"/>
    <cellStyle name="Обычный 41 2 4 2" xfId="30657"/>
    <cellStyle name="Обычный 41 2 4 2 10" xfId="30658"/>
    <cellStyle name="Обычный 41 2 4 2 11" xfId="30659"/>
    <cellStyle name="Обычный 41 2 4 2 12" xfId="30660"/>
    <cellStyle name="Обычный 41 2 4 2 13" xfId="30661"/>
    <cellStyle name="Обычный 41 2 4 2 14" xfId="30662"/>
    <cellStyle name="Обычный 41 2 4 2 15" xfId="30663"/>
    <cellStyle name="Обычный 41 2 4 2 16" xfId="30664"/>
    <cellStyle name="Обычный 41 2 4 2 17" xfId="30665"/>
    <cellStyle name="Обычный 41 2 4 2 18" xfId="60947"/>
    <cellStyle name="Обычный 41 2 4 2 2" xfId="30666"/>
    <cellStyle name="Обычный 41 2 4 2 2 10" xfId="30667"/>
    <cellStyle name="Обычный 41 2 4 2 2 11" xfId="30668"/>
    <cellStyle name="Обычный 41 2 4 2 2 12" xfId="30669"/>
    <cellStyle name="Обычный 41 2 4 2 2 13" xfId="30670"/>
    <cellStyle name="Обычный 41 2 4 2 2 14" xfId="30671"/>
    <cellStyle name="Обычный 41 2 4 2 2 15" xfId="30672"/>
    <cellStyle name="Обычный 41 2 4 2 2 16" xfId="60948"/>
    <cellStyle name="Обычный 41 2 4 2 2 2" xfId="30673"/>
    <cellStyle name="Обычный 41 2 4 2 2 2 2" xfId="30674"/>
    <cellStyle name="Обычный 41 2 4 2 2 2 2 2" xfId="60949"/>
    <cellStyle name="Обычный 41 2 4 2 2 2 3" xfId="30675"/>
    <cellStyle name="Обычный 41 2 4 2 2 2 3 2" xfId="60950"/>
    <cellStyle name="Обычный 41 2 4 2 2 2 4" xfId="30676"/>
    <cellStyle name="Обычный 41 2 4 2 2 2 4 2" xfId="60951"/>
    <cellStyle name="Обычный 41 2 4 2 2 2 5" xfId="30677"/>
    <cellStyle name="Обычный 41 2 4 2 2 2 5 2" xfId="60952"/>
    <cellStyle name="Обычный 41 2 4 2 2 2 6" xfId="30678"/>
    <cellStyle name="Обычный 41 2 4 2 2 2 6 2" xfId="60953"/>
    <cellStyle name="Обычный 41 2 4 2 2 2 7" xfId="30679"/>
    <cellStyle name="Обычный 41 2 4 2 2 2 8" xfId="60954"/>
    <cellStyle name="Обычный 41 2 4 2 2 3" xfId="30680"/>
    <cellStyle name="Обычный 41 2 4 2 2 3 2" xfId="30681"/>
    <cellStyle name="Обычный 41 2 4 2 2 3 2 2" xfId="60955"/>
    <cellStyle name="Обычный 41 2 4 2 2 3 3" xfId="60956"/>
    <cellStyle name="Обычный 41 2 4 2 2 4" xfId="30682"/>
    <cellStyle name="Обычный 41 2 4 2 2 4 2" xfId="60957"/>
    <cellStyle name="Обычный 41 2 4 2 2 5" xfId="30683"/>
    <cellStyle name="Обычный 41 2 4 2 2 5 2" xfId="60958"/>
    <cellStyle name="Обычный 41 2 4 2 2 6" xfId="30684"/>
    <cellStyle name="Обычный 41 2 4 2 2 6 2" xfId="60959"/>
    <cellStyle name="Обычный 41 2 4 2 2 7" xfId="30685"/>
    <cellStyle name="Обычный 41 2 4 2 2 7 2" xfId="60960"/>
    <cellStyle name="Обычный 41 2 4 2 2 8" xfId="30686"/>
    <cellStyle name="Обычный 41 2 4 2 2 9" xfId="30687"/>
    <cellStyle name="Обычный 41 2 4 2 3" xfId="30688"/>
    <cellStyle name="Обычный 41 2 4 2 3 10" xfId="30689"/>
    <cellStyle name="Обычный 41 2 4 2 3 11" xfId="30690"/>
    <cellStyle name="Обычный 41 2 4 2 3 12" xfId="30691"/>
    <cellStyle name="Обычный 41 2 4 2 3 13" xfId="30692"/>
    <cellStyle name="Обычный 41 2 4 2 3 14" xfId="30693"/>
    <cellStyle name="Обычный 41 2 4 2 3 15" xfId="60961"/>
    <cellStyle name="Обычный 41 2 4 2 3 2" xfId="30694"/>
    <cellStyle name="Обычный 41 2 4 2 3 2 2" xfId="30695"/>
    <cellStyle name="Обычный 41 2 4 2 3 2 2 2" xfId="60962"/>
    <cellStyle name="Обычный 41 2 4 2 3 2 3" xfId="30696"/>
    <cellStyle name="Обычный 41 2 4 2 3 2 3 2" xfId="60963"/>
    <cellStyle name="Обычный 41 2 4 2 3 2 4" xfId="30697"/>
    <cellStyle name="Обычный 41 2 4 2 3 2 4 2" xfId="60964"/>
    <cellStyle name="Обычный 41 2 4 2 3 2 5" xfId="30698"/>
    <cellStyle name="Обычный 41 2 4 2 3 2 5 2" xfId="60965"/>
    <cellStyle name="Обычный 41 2 4 2 3 2 6" xfId="30699"/>
    <cellStyle name="Обычный 41 2 4 2 3 2 6 2" xfId="60966"/>
    <cellStyle name="Обычный 41 2 4 2 3 2 7" xfId="30700"/>
    <cellStyle name="Обычный 41 2 4 2 3 2 8" xfId="60967"/>
    <cellStyle name="Обычный 41 2 4 2 3 3" xfId="30701"/>
    <cellStyle name="Обычный 41 2 4 2 3 3 2" xfId="30702"/>
    <cellStyle name="Обычный 41 2 4 2 3 3 2 2" xfId="60968"/>
    <cellStyle name="Обычный 41 2 4 2 3 3 3" xfId="60969"/>
    <cellStyle name="Обычный 41 2 4 2 3 4" xfId="30703"/>
    <cellStyle name="Обычный 41 2 4 2 3 4 2" xfId="60970"/>
    <cellStyle name="Обычный 41 2 4 2 3 5" xfId="30704"/>
    <cellStyle name="Обычный 41 2 4 2 3 5 2" xfId="60971"/>
    <cellStyle name="Обычный 41 2 4 2 3 6" xfId="30705"/>
    <cellStyle name="Обычный 41 2 4 2 3 6 2" xfId="60972"/>
    <cellStyle name="Обычный 41 2 4 2 3 7" xfId="30706"/>
    <cellStyle name="Обычный 41 2 4 2 3 7 2" xfId="60973"/>
    <cellStyle name="Обычный 41 2 4 2 3 8" xfId="30707"/>
    <cellStyle name="Обычный 41 2 4 2 3 9" xfId="30708"/>
    <cellStyle name="Обычный 41 2 4 2 4" xfId="30709"/>
    <cellStyle name="Обычный 41 2 4 2 4 2" xfId="30710"/>
    <cellStyle name="Обычный 41 2 4 2 4 2 2" xfId="60974"/>
    <cellStyle name="Обычный 41 2 4 2 4 3" xfId="30711"/>
    <cellStyle name="Обычный 41 2 4 2 4 3 2" xfId="60975"/>
    <cellStyle name="Обычный 41 2 4 2 4 4" xfId="30712"/>
    <cellStyle name="Обычный 41 2 4 2 4 4 2" xfId="60976"/>
    <cellStyle name="Обычный 41 2 4 2 4 5" xfId="30713"/>
    <cellStyle name="Обычный 41 2 4 2 4 5 2" xfId="60977"/>
    <cellStyle name="Обычный 41 2 4 2 4 6" xfId="30714"/>
    <cellStyle name="Обычный 41 2 4 2 4 6 2" xfId="60978"/>
    <cellStyle name="Обычный 41 2 4 2 4 7" xfId="30715"/>
    <cellStyle name="Обычный 41 2 4 2 4 8" xfId="60979"/>
    <cellStyle name="Обычный 41 2 4 2 5" xfId="30716"/>
    <cellStyle name="Обычный 41 2 4 2 5 2" xfId="30717"/>
    <cellStyle name="Обычный 41 2 4 2 5 2 2" xfId="60980"/>
    <cellStyle name="Обычный 41 2 4 2 5 3" xfId="60981"/>
    <cellStyle name="Обычный 41 2 4 2 6" xfId="30718"/>
    <cellStyle name="Обычный 41 2 4 2 6 2" xfId="60982"/>
    <cellStyle name="Обычный 41 2 4 2 7" xfId="30719"/>
    <cellStyle name="Обычный 41 2 4 2 7 2" xfId="60983"/>
    <cellStyle name="Обычный 41 2 4 2 8" xfId="30720"/>
    <cellStyle name="Обычный 41 2 4 2 8 2" xfId="60984"/>
    <cellStyle name="Обычный 41 2 4 2 9" xfId="30721"/>
    <cellStyle name="Обычный 41 2 4 2 9 2" xfId="60985"/>
    <cellStyle name="Обычный 41 2 4 20" xfId="60986"/>
    <cellStyle name="Обычный 41 2 4 3" xfId="30722"/>
    <cellStyle name="Обычный 41 2 4 3 10" xfId="30723"/>
    <cellStyle name="Обычный 41 2 4 3 11" xfId="30724"/>
    <cellStyle name="Обычный 41 2 4 3 12" xfId="30725"/>
    <cellStyle name="Обычный 41 2 4 3 13" xfId="30726"/>
    <cellStyle name="Обычный 41 2 4 3 14" xfId="30727"/>
    <cellStyle name="Обычный 41 2 4 3 15" xfId="30728"/>
    <cellStyle name="Обычный 41 2 4 3 16" xfId="30729"/>
    <cellStyle name="Обычный 41 2 4 3 17" xfId="30730"/>
    <cellStyle name="Обычный 41 2 4 3 18" xfId="60987"/>
    <cellStyle name="Обычный 41 2 4 3 2" xfId="30731"/>
    <cellStyle name="Обычный 41 2 4 3 2 10" xfId="30732"/>
    <cellStyle name="Обычный 41 2 4 3 2 11" xfId="30733"/>
    <cellStyle name="Обычный 41 2 4 3 2 12" xfId="30734"/>
    <cellStyle name="Обычный 41 2 4 3 2 13" xfId="30735"/>
    <cellStyle name="Обычный 41 2 4 3 2 14" xfId="30736"/>
    <cellStyle name="Обычный 41 2 4 3 2 15" xfId="30737"/>
    <cellStyle name="Обычный 41 2 4 3 2 16" xfId="60988"/>
    <cellStyle name="Обычный 41 2 4 3 2 2" xfId="30738"/>
    <cellStyle name="Обычный 41 2 4 3 2 2 2" xfId="30739"/>
    <cellStyle name="Обычный 41 2 4 3 2 2 2 2" xfId="60989"/>
    <cellStyle name="Обычный 41 2 4 3 2 2 3" xfId="30740"/>
    <cellStyle name="Обычный 41 2 4 3 2 2 3 2" xfId="60990"/>
    <cellStyle name="Обычный 41 2 4 3 2 2 4" xfId="30741"/>
    <cellStyle name="Обычный 41 2 4 3 2 2 4 2" xfId="60991"/>
    <cellStyle name="Обычный 41 2 4 3 2 2 5" xfId="30742"/>
    <cellStyle name="Обычный 41 2 4 3 2 2 5 2" xfId="60992"/>
    <cellStyle name="Обычный 41 2 4 3 2 2 6" xfId="30743"/>
    <cellStyle name="Обычный 41 2 4 3 2 2 6 2" xfId="60993"/>
    <cellStyle name="Обычный 41 2 4 3 2 2 7" xfId="30744"/>
    <cellStyle name="Обычный 41 2 4 3 2 2 8" xfId="60994"/>
    <cellStyle name="Обычный 41 2 4 3 2 3" xfId="30745"/>
    <cellStyle name="Обычный 41 2 4 3 2 3 2" xfId="30746"/>
    <cellStyle name="Обычный 41 2 4 3 2 3 2 2" xfId="60995"/>
    <cellStyle name="Обычный 41 2 4 3 2 3 3" xfId="60996"/>
    <cellStyle name="Обычный 41 2 4 3 2 4" xfId="30747"/>
    <cellStyle name="Обычный 41 2 4 3 2 4 2" xfId="60997"/>
    <cellStyle name="Обычный 41 2 4 3 2 5" xfId="30748"/>
    <cellStyle name="Обычный 41 2 4 3 2 5 2" xfId="60998"/>
    <cellStyle name="Обычный 41 2 4 3 2 6" xfId="30749"/>
    <cellStyle name="Обычный 41 2 4 3 2 6 2" xfId="60999"/>
    <cellStyle name="Обычный 41 2 4 3 2 7" xfId="30750"/>
    <cellStyle name="Обычный 41 2 4 3 2 7 2" xfId="61000"/>
    <cellStyle name="Обычный 41 2 4 3 2 8" xfId="30751"/>
    <cellStyle name="Обычный 41 2 4 3 2 9" xfId="30752"/>
    <cellStyle name="Обычный 41 2 4 3 3" xfId="30753"/>
    <cellStyle name="Обычный 41 2 4 3 3 10" xfId="30754"/>
    <cellStyle name="Обычный 41 2 4 3 3 11" xfId="30755"/>
    <cellStyle name="Обычный 41 2 4 3 3 12" xfId="30756"/>
    <cellStyle name="Обычный 41 2 4 3 3 13" xfId="30757"/>
    <cellStyle name="Обычный 41 2 4 3 3 14" xfId="30758"/>
    <cellStyle name="Обычный 41 2 4 3 3 15" xfId="61001"/>
    <cellStyle name="Обычный 41 2 4 3 3 2" xfId="30759"/>
    <cellStyle name="Обычный 41 2 4 3 3 2 2" xfId="30760"/>
    <cellStyle name="Обычный 41 2 4 3 3 2 2 2" xfId="61002"/>
    <cellStyle name="Обычный 41 2 4 3 3 2 3" xfId="30761"/>
    <cellStyle name="Обычный 41 2 4 3 3 2 3 2" xfId="61003"/>
    <cellStyle name="Обычный 41 2 4 3 3 2 4" xfId="30762"/>
    <cellStyle name="Обычный 41 2 4 3 3 2 4 2" xfId="61004"/>
    <cellStyle name="Обычный 41 2 4 3 3 2 5" xfId="30763"/>
    <cellStyle name="Обычный 41 2 4 3 3 2 5 2" xfId="61005"/>
    <cellStyle name="Обычный 41 2 4 3 3 2 6" xfId="30764"/>
    <cellStyle name="Обычный 41 2 4 3 3 2 6 2" xfId="61006"/>
    <cellStyle name="Обычный 41 2 4 3 3 2 7" xfId="30765"/>
    <cellStyle name="Обычный 41 2 4 3 3 2 8" xfId="61007"/>
    <cellStyle name="Обычный 41 2 4 3 3 3" xfId="30766"/>
    <cellStyle name="Обычный 41 2 4 3 3 3 2" xfId="30767"/>
    <cellStyle name="Обычный 41 2 4 3 3 3 2 2" xfId="61008"/>
    <cellStyle name="Обычный 41 2 4 3 3 3 3" xfId="61009"/>
    <cellStyle name="Обычный 41 2 4 3 3 4" xfId="30768"/>
    <cellStyle name="Обычный 41 2 4 3 3 4 2" xfId="61010"/>
    <cellStyle name="Обычный 41 2 4 3 3 5" xfId="30769"/>
    <cellStyle name="Обычный 41 2 4 3 3 5 2" xfId="61011"/>
    <cellStyle name="Обычный 41 2 4 3 3 6" xfId="30770"/>
    <cellStyle name="Обычный 41 2 4 3 3 6 2" xfId="61012"/>
    <cellStyle name="Обычный 41 2 4 3 3 7" xfId="30771"/>
    <cellStyle name="Обычный 41 2 4 3 3 7 2" xfId="61013"/>
    <cellStyle name="Обычный 41 2 4 3 3 8" xfId="30772"/>
    <cellStyle name="Обычный 41 2 4 3 3 9" xfId="30773"/>
    <cellStyle name="Обычный 41 2 4 3 4" xfId="30774"/>
    <cellStyle name="Обычный 41 2 4 3 4 2" xfId="30775"/>
    <cellStyle name="Обычный 41 2 4 3 4 2 2" xfId="61014"/>
    <cellStyle name="Обычный 41 2 4 3 4 3" xfId="30776"/>
    <cellStyle name="Обычный 41 2 4 3 4 3 2" xfId="61015"/>
    <cellStyle name="Обычный 41 2 4 3 4 4" xfId="30777"/>
    <cellStyle name="Обычный 41 2 4 3 4 4 2" xfId="61016"/>
    <cellStyle name="Обычный 41 2 4 3 4 5" xfId="30778"/>
    <cellStyle name="Обычный 41 2 4 3 4 5 2" xfId="61017"/>
    <cellStyle name="Обычный 41 2 4 3 4 6" xfId="30779"/>
    <cellStyle name="Обычный 41 2 4 3 4 6 2" xfId="61018"/>
    <cellStyle name="Обычный 41 2 4 3 4 7" xfId="30780"/>
    <cellStyle name="Обычный 41 2 4 3 4 8" xfId="61019"/>
    <cellStyle name="Обычный 41 2 4 3 5" xfId="30781"/>
    <cellStyle name="Обычный 41 2 4 3 5 2" xfId="30782"/>
    <cellStyle name="Обычный 41 2 4 3 5 2 2" xfId="61020"/>
    <cellStyle name="Обычный 41 2 4 3 5 3" xfId="61021"/>
    <cellStyle name="Обычный 41 2 4 3 6" xfId="30783"/>
    <cellStyle name="Обычный 41 2 4 3 6 2" xfId="61022"/>
    <cellStyle name="Обычный 41 2 4 3 7" xfId="30784"/>
    <cellStyle name="Обычный 41 2 4 3 7 2" xfId="61023"/>
    <cellStyle name="Обычный 41 2 4 3 8" xfId="30785"/>
    <cellStyle name="Обычный 41 2 4 3 8 2" xfId="61024"/>
    <cellStyle name="Обычный 41 2 4 3 9" xfId="30786"/>
    <cellStyle name="Обычный 41 2 4 3 9 2" xfId="61025"/>
    <cellStyle name="Обычный 41 2 4 4" xfId="30787"/>
    <cellStyle name="Обычный 41 2 4 4 10" xfId="30788"/>
    <cellStyle name="Обычный 41 2 4 4 11" xfId="30789"/>
    <cellStyle name="Обычный 41 2 4 4 12" xfId="30790"/>
    <cellStyle name="Обычный 41 2 4 4 13" xfId="30791"/>
    <cellStyle name="Обычный 41 2 4 4 14" xfId="30792"/>
    <cellStyle name="Обычный 41 2 4 4 15" xfId="30793"/>
    <cellStyle name="Обычный 41 2 4 4 16" xfId="61026"/>
    <cellStyle name="Обычный 41 2 4 4 2" xfId="30794"/>
    <cellStyle name="Обычный 41 2 4 4 2 2" xfId="30795"/>
    <cellStyle name="Обычный 41 2 4 4 2 2 2" xfId="61027"/>
    <cellStyle name="Обычный 41 2 4 4 2 3" xfId="30796"/>
    <cellStyle name="Обычный 41 2 4 4 2 3 2" xfId="61028"/>
    <cellStyle name="Обычный 41 2 4 4 2 4" xfId="30797"/>
    <cellStyle name="Обычный 41 2 4 4 2 4 2" xfId="61029"/>
    <cellStyle name="Обычный 41 2 4 4 2 5" xfId="30798"/>
    <cellStyle name="Обычный 41 2 4 4 2 5 2" xfId="61030"/>
    <cellStyle name="Обычный 41 2 4 4 2 6" xfId="30799"/>
    <cellStyle name="Обычный 41 2 4 4 2 6 2" xfId="61031"/>
    <cellStyle name="Обычный 41 2 4 4 2 7" xfId="30800"/>
    <cellStyle name="Обычный 41 2 4 4 2 8" xfId="61032"/>
    <cellStyle name="Обычный 41 2 4 4 3" xfId="30801"/>
    <cellStyle name="Обычный 41 2 4 4 3 2" xfId="30802"/>
    <cellStyle name="Обычный 41 2 4 4 3 2 2" xfId="61033"/>
    <cellStyle name="Обычный 41 2 4 4 3 3" xfId="61034"/>
    <cellStyle name="Обычный 41 2 4 4 4" xfId="30803"/>
    <cellStyle name="Обычный 41 2 4 4 4 2" xfId="61035"/>
    <cellStyle name="Обычный 41 2 4 4 5" xfId="30804"/>
    <cellStyle name="Обычный 41 2 4 4 5 2" xfId="61036"/>
    <cellStyle name="Обычный 41 2 4 4 6" xfId="30805"/>
    <cellStyle name="Обычный 41 2 4 4 6 2" xfId="61037"/>
    <cellStyle name="Обычный 41 2 4 4 7" xfId="30806"/>
    <cellStyle name="Обычный 41 2 4 4 7 2" xfId="61038"/>
    <cellStyle name="Обычный 41 2 4 4 8" xfId="30807"/>
    <cellStyle name="Обычный 41 2 4 4 9" xfId="30808"/>
    <cellStyle name="Обычный 41 2 4 5" xfId="30809"/>
    <cellStyle name="Обычный 41 2 4 5 10" xfId="30810"/>
    <cellStyle name="Обычный 41 2 4 5 11" xfId="30811"/>
    <cellStyle name="Обычный 41 2 4 5 12" xfId="30812"/>
    <cellStyle name="Обычный 41 2 4 5 13" xfId="30813"/>
    <cellStyle name="Обычный 41 2 4 5 14" xfId="30814"/>
    <cellStyle name="Обычный 41 2 4 5 15" xfId="61039"/>
    <cellStyle name="Обычный 41 2 4 5 2" xfId="30815"/>
    <cellStyle name="Обычный 41 2 4 5 2 2" xfId="30816"/>
    <cellStyle name="Обычный 41 2 4 5 2 2 2" xfId="61040"/>
    <cellStyle name="Обычный 41 2 4 5 2 3" xfId="30817"/>
    <cellStyle name="Обычный 41 2 4 5 2 3 2" xfId="61041"/>
    <cellStyle name="Обычный 41 2 4 5 2 4" xfId="30818"/>
    <cellStyle name="Обычный 41 2 4 5 2 4 2" xfId="61042"/>
    <cellStyle name="Обычный 41 2 4 5 2 5" xfId="30819"/>
    <cellStyle name="Обычный 41 2 4 5 2 5 2" xfId="61043"/>
    <cellStyle name="Обычный 41 2 4 5 2 6" xfId="30820"/>
    <cellStyle name="Обычный 41 2 4 5 2 6 2" xfId="61044"/>
    <cellStyle name="Обычный 41 2 4 5 2 7" xfId="30821"/>
    <cellStyle name="Обычный 41 2 4 5 2 8" xfId="61045"/>
    <cellStyle name="Обычный 41 2 4 5 3" xfId="30822"/>
    <cellStyle name="Обычный 41 2 4 5 3 2" xfId="30823"/>
    <cellStyle name="Обычный 41 2 4 5 3 2 2" xfId="61046"/>
    <cellStyle name="Обычный 41 2 4 5 3 3" xfId="61047"/>
    <cellStyle name="Обычный 41 2 4 5 4" xfId="30824"/>
    <cellStyle name="Обычный 41 2 4 5 4 2" xfId="61048"/>
    <cellStyle name="Обычный 41 2 4 5 5" xfId="30825"/>
    <cellStyle name="Обычный 41 2 4 5 5 2" xfId="61049"/>
    <cellStyle name="Обычный 41 2 4 5 6" xfId="30826"/>
    <cellStyle name="Обычный 41 2 4 5 6 2" xfId="61050"/>
    <cellStyle name="Обычный 41 2 4 5 7" xfId="30827"/>
    <cellStyle name="Обычный 41 2 4 5 7 2" xfId="61051"/>
    <cellStyle name="Обычный 41 2 4 5 8" xfId="30828"/>
    <cellStyle name="Обычный 41 2 4 5 9" xfId="30829"/>
    <cellStyle name="Обычный 41 2 4 6" xfId="30830"/>
    <cellStyle name="Обычный 41 2 4 6 2" xfId="30831"/>
    <cellStyle name="Обычный 41 2 4 6 2 2" xfId="61052"/>
    <cellStyle name="Обычный 41 2 4 6 3" xfId="30832"/>
    <cellStyle name="Обычный 41 2 4 6 3 2" xfId="61053"/>
    <cellStyle name="Обычный 41 2 4 6 4" xfId="30833"/>
    <cellStyle name="Обычный 41 2 4 6 4 2" xfId="61054"/>
    <cellStyle name="Обычный 41 2 4 6 5" xfId="30834"/>
    <cellStyle name="Обычный 41 2 4 6 5 2" xfId="61055"/>
    <cellStyle name="Обычный 41 2 4 6 6" xfId="30835"/>
    <cellStyle name="Обычный 41 2 4 6 6 2" xfId="61056"/>
    <cellStyle name="Обычный 41 2 4 6 7" xfId="30836"/>
    <cellStyle name="Обычный 41 2 4 6 8" xfId="61057"/>
    <cellStyle name="Обычный 41 2 4 7" xfId="30837"/>
    <cellStyle name="Обычный 41 2 4 7 2" xfId="30838"/>
    <cellStyle name="Обычный 41 2 4 7 2 2" xfId="61058"/>
    <cellStyle name="Обычный 41 2 4 7 3" xfId="61059"/>
    <cellStyle name="Обычный 41 2 4 8" xfId="30839"/>
    <cellStyle name="Обычный 41 2 4 8 2" xfId="61060"/>
    <cellStyle name="Обычный 41 2 4 9" xfId="30840"/>
    <cellStyle name="Обычный 41 2 4 9 2" xfId="61061"/>
    <cellStyle name="Обычный 41 2 5" xfId="30841"/>
    <cellStyle name="Обычный 41 2 5 10" xfId="30842"/>
    <cellStyle name="Обычный 41 2 5 11" xfId="30843"/>
    <cellStyle name="Обычный 41 2 5 12" xfId="30844"/>
    <cellStyle name="Обычный 41 2 5 13" xfId="30845"/>
    <cellStyle name="Обычный 41 2 5 14" xfId="30846"/>
    <cellStyle name="Обычный 41 2 5 15" xfId="30847"/>
    <cellStyle name="Обычный 41 2 5 16" xfId="30848"/>
    <cellStyle name="Обычный 41 2 5 17" xfId="30849"/>
    <cellStyle name="Обычный 41 2 5 18" xfId="61062"/>
    <cellStyle name="Обычный 41 2 5 2" xfId="30850"/>
    <cellStyle name="Обычный 41 2 5 2 10" xfId="30851"/>
    <cellStyle name="Обычный 41 2 5 2 11" xfId="30852"/>
    <cellStyle name="Обычный 41 2 5 2 12" xfId="30853"/>
    <cellStyle name="Обычный 41 2 5 2 13" xfId="30854"/>
    <cellStyle name="Обычный 41 2 5 2 14" xfId="30855"/>
    <cellStyle name="Обычный 41 2 5 2 15" xfId="30856"/>
    <cellStyle name="Обычный 41 2 5 2 16" xfId="61063"/>
    <cellStyle name="Обычный 41 2 5 2 2" xfId="30857"/>
    <cellStyle name="Обычный 41 2 5 2 2 2" xfId="30858"/>
    <cellStyle name="Обычный 41 2 5 2 2 2 2" xfId="61064"/>
    <cellStyle name="Обычный 41 2 5 2 2 3" xfId="30859"/>
    <cellStyle name="Обычный 41 2 5 2 2 3 2" xfId="61065"/>
    <cellStyle name="Обычный 41 2 5 2 2 4" xfId="30860"/>
    <cellStyle name="Обычный 41 2 5 2 2 4 2" xfId="61066"/>
    <cellStyle name="Обычный 41 2 5 2 2 5" xfId="30861"/>
    <cellStyle name="Обычный 41 2 5 2 2 5 2" xfId="61067"/>
    <cellStyle name="Обычный 41 2 5 2 2 6" xfId="30862"/>
    <cellStyle name="Обычный 41 2 5 2 2 6 2" xfId="61068"/>
    <cellStyle name="Обычный 41 2 5 2 2 7" xfId="30863"/>
    <cellStyle name="Обычный 41 2 5 2 2 8" xfId="61069"/>
    <cellStyle name="Обычный 41 2 5 2 3" xfId="30864"/>
    <cellStyle name="Обычный 41 2 5 2 3 2" xfId="30865"/>
    <cellStyle name="Обычный 41 2 5 2 3 2 2" xfId="61070"/>
    <cellStyle name="Обычный 41 2 5 2 3 3" xfId="61071"/>
    <cellStyle name="Обычный 41 2 5 2 4" xfId="30866"/>
    <cellStyle name="Обычный 41 2 5 2 4 2" xfId="61072"/>
    <cellStyle name="Обычный 41 2 5 2 5" xfId="30867"/>
    <cellStyle name="Обычный 41 2 5 2 5 2" xfId="61073"/>
    <cellStyle name="Обычный 41 2 5 2 6" xfId="30868"/>
    <cellStyle name="Обычный 41 2 5 2 6 2" xfId="61074"/>
    <cellStyle name="Обычный 41 2 5 2 7" xfId="30869"/>
    <cellStyle name="Обычный 41 2 5 2 7 2" xfId="61075"/>
    <cellStyle name="Обычный 41 2 5 2 8" xfId="30870"/>
    <cellStyle name="Обычный 41 2 5 2 9" xfId="30871"/>
    <cellStyle name="Обычный 41 2 5 3" xfId="30872"/>
    <cellStyle name="Обычный 41 2 5 3 10" xfId="30873"/>
    <cellStyle name="Обычный 41 2 5 3 11" xfId="30874"/>
    <cellStyle name="Обычный 41 2 5 3 12" xfId="30875"/>
    <cellStyle name="Обычный 41 2 5 3 13" xfId="30876"/>
    <cellStyle name="Обычный 41 2 5 3 14" xfId="30877"/>
    <cellStyle name="Обычный 41 2 5 3 15" xfId="61076"/>
    <cellStyle name="Обычный 41 2 5 3 2" xfId="30878"/>
    <cellStyle name="Обычный 41 2 5 3 2 2" xfId="30879"/>
    <cellStyle name="Обычный 41 2 5 3 2 2 2" xfId="61077"/>
    <cellStyle name="Обычный 41 2 5 3 2 3" xfId="30880"/>
    <cellStyle name="Обычный 41 2 5 3 2 3 2" xfId="61078"/>
    <cellStyle name="Обычный 41 2 5 3 2 4" xfId="30881"/>
    <cellStyle name="Обычный 41 2 5 3 2 4 2" xfId="61079"/>
    <cellStyle name="Обычный 41 2 5 3 2 5" xfId="30882"/>
    <cellStyle name="Обычный 41 2 5 3 2 5 2" xfId="61080"/>
    <cellStyle name="Обычный 41 2 5 3 2 6" xfId="30883"/>
    <cellStyle name="Обычный 41 2 5 3 2 6 2" xfId="61081"/>
    <cellStyle name="Обычный 41 2 5 3 2 7" xfId="30884"/>
    <cellStyle name="Обычный 41 2 5 3 2 8" xfId="61082"/>
    <cellStyle name="Обычный 41 2 5 3 3" xfId="30885"/>
    <cellStyle name="Обычный 41 2 5 3 3 2" xfId="30886"/>
    <cellStyle name="Обычный 41 2 5 3 3 2 2" xfId="61083"/>
    <cellStyle name="Обычный 41 2 5 3 3 3" xfId="61084"/>
    <cellStyle name="Обычный 41 2 5 3 4" xfId="30887"/>
    <cellStyle name="Обычный 41 2 5 3 4 2" xfId="61085"/>
    <cellStyle name="Обычный 41 2 5 3 5" xfId="30888"/>
    <cellStyle name="Обычный 41 2 5 3 5 2" xfId="61086"/>
    <cellStyle name="Обычный 41 2 5 3 6" xfId="30889"/>
    <cellStyle name="Обычный 41 2 5 3 6 2" xfId="61087"/>
    <cellStyle name="Обычный 41 2 5 3 7" xfId="30890"/>
    <cellStyle name="Обычный 41 2 5 3 7 2" xfId="61088"/>
    <cellStyle name="Обычный 41 2 5 3 8" xfId="30891"/>
    <cellStyle name="Обычный 41 2 5 3 9" xfId="30892"/>
    <cellStyle name="Обычный 41 2 5 4" xfId="30893"/>
    <cellStyle name="Обычный 41 2 5 4 2" xfId="30894"/>
    <cellStyle name="Обычный 41 2 5 4 2 2" xfId="61089"/>
    <cellStyle name="Обычный 41 2 5 4 3" xfId="30895"/>
    <cellStyle name="Обычный 41 2 5 4 3 2" xfId="61090"/>
    <cellStyle name="Обычный 41 2 5 4 4" xfId="30896"/>
    <cellStyle name="Обычный 41 2 5 4 4 2" xfId="61091"/>
    <cellStyle name="Обычный 41 2 5 4 5" xfId="30897"/>
    <cellStyle name="Обычный 41 2 5 4 5 2" xfId="61092"/>
    <cellStyle name="Обычный 41 2 5 4 6" xfId="30898"/>
    <cellStyle name="Обычный 41 2 5 4 6 2" xfId="61093"/>
    <cellStyle name="Обычный 41 2 5 4 7" xfId="30899"/>
    <cellStyle name="Обычный 41 2 5 4 8" xfId="61094"/>
    <cellStyle name="Обычный 41 2 5 5" xfId="30900"/>
    <cellStyle name="Обычный 41 2 5 5 2" xfId="30901"/>
    <cellStyle name="Обычный 41 2 5 5 2 2" xfId="61095"/>
    <cellStyle name="Обычный 41 2 5 5 3" xfId="61096"/>
    <cellStyle name="Обычный 41 2 5 6" xfId="30902"/>
    <cellStyle name="Обычный 41 2 5 6 2" xfId="61097"/>
    <cellStyle name="Обычный 41 2 5 7" xfId="30903"/>
    <cellStyle name="Обычный 41 2 5 7 2" xfId="61098"/>
    <cellStyle name="Обычный 41 2 5 8" xfId="30904"/>
    <cellStyle name="Обычный 41 2 5 8 2" xfId="61099"/>
    <cellStyle name="Обычный 41 2 5 9" xfId="30905"/>
    <cellStyle name="Обычный 41 2 5 9 2" xfId="61100"/>
    <cellStyle name="Обычный 41 2 6" xfId="30906"/>
    <cellStyle name="Обычный 41 2 6 10" xfId="30907"/>
    <cellStyle name="Обычный 41 2 6 11" xfId="30908"/>
    <cellStyle name="Обычный 41 2 6 12" xfId="30909"/>
    <cellStyle name="Обычный 41 2 6 13" xfId="30910"/>
    <cellStyle name="Обычный 41 2 6 14" xfId="30911"/>
    <cellStyle name="Обычный 41 2 6 15" xfId="30912"/>
    <cellStyle name="Обычный 41 2 6 16" xfId="30913"/>
    <cellStyle name="Обычный 41 2 6 17" xfId="30914"/>
    <cellStyle name="Обычный 41 2 6 18" xfId="61101"/>
    <cellStyle name="Обычный 41 2 6 2" xfId="30915"/>
    <cellStyle name="Обычный 41 2 6 2 10" xfId="30916"/>
    <cellStyle name="Обычный 41 2 6 2 11" xfId="30917"/>
    <cellStyle name="Обычный 41 2 6 2 12" xfId="30918"/>
    <cellStyle name="Обычный 41 2 6 2 13" xfId="30919"/>
    <cellStyle name="Обычный 41 2 6 2 14" xfId="30920"/>
    <cellStyle name="Обычный 41 2 6 2 15" xfId="30921"/>
    <cellStyle name="Обычный 41 2 6 2 16" xfId="61102"/>
    <cellStyle name="Обычный 41 2 6 2 2" xfId="30922"/>
    <cellStyle name="Обычный 41 2 6 2 2 2" xfId="30923"/>
    <cellStyle name="Обычный 41 2 6 2 2 2 2" xfId="61103"/>
    <cellStyle name="Обычный 41 2 6 2 2 3" xfId="30924"/>
    <cellStyle name="Обычный 41 2 6 2 2 3 2" xfId="61104"/>
    <cellStyle name="Обычный 41 2 6 2 2 4" xfId="30925"/>
    <cellStyle name="Обычный 41 2 6 2 2 4 2" xfId="61105"/>
    <cellStyle name="Обычный 41 2 6 2 2 5" xfId="30926"/>
    <cellStyle name="Обычный 41 2 6 2 2 5 2" xfId="61106"/>
    <cellStyle name="Обычный 41 2 6 2 2 6" xfId="30927"/>
    <cellStyle name="Обычный 41 2 6 2 2 6 2" xfId="61107"/>
    <cellStyle name="Обычный 41 2 6 2 2 7" xfId="30928"/>
    <cellStyle name="Обычный 41 2 6 2 2 8" xfId="61108"/>
    <cellStyle name="Обычный 41 2 6 2 3" xfId="30929"/>
    <cellStyle name="Обычный 41 2 6 2 3 2" xfId="30930"/>
    <cellStyle name="Обычный 41 2 6 2 3 2 2" xfId="61109"/>
    <cellStyle name="Обычный 41 2 6 2 3 3" xfId="61110"/>
    <cellStyle name="Обычный 41 2 6 2 4" xfId="30931"/>
    <cellStyle name="Обычный 41 2 6 2 4 2" xfId="61111"/>
    <cellStyle name="Обычный 41 2 6 2 5" xfId="30932"/>
    <cellStyle name="Обычный 41 2 6 2 5 2" xfId="61112"/>
    <cellStyle name="Обычный 41 2 6 2 6" xfId="30933"/>
    <cellStyle name="Обычный 41 2 6 2 6 2" xfId="61113"/>
    <cellStyle name="Обычный 41 2 6 2 7" xfId="30934"/>
    <cellStyle name="Обычный 41 2 6 2 7 2" xfId="61114"/>
    <cellStyle name="Обычный 41 2 6 2 8" xfId="30935"/>
    <cellStyle name="Обычный 41 2 6 2 9" xfId="30936"/>
    <cellStyle name="Обычный 41 2 6 3" xfId="30937"/>
    <cellStyle name="Обычный 41 2 6 3 10" xfId="30938"/>
    <cellStyle name="Обычный 41 2 6 3 11" xfId="30939"/>
    <cellStyle name="Обычный 41 2 6 3 12" xfId="30940"/>
    <cellStyle name="Обычный 41 2 6 3 13" xfId="30941"/>
    <cellStyle name="Обычный 41 2 6 3 14" xfId="30942"/>
    <cellStyle name="Обычный 41 2 6 3 15" xfId="61115"/>
    <cellStyle name="Обычный 41 2 6 3 2" xfId="30943"/>
    <cellStyle name="Обычный 41 2 6 3 2 2" xfId="30944"/>
    <cellStyle name="Обычный 41 2 6 3 2 2 2" xfId="61116"/>
    <cellStyle name="Обычный 41 2 6 3 2 3" xfId="30945"/>
    <cellStyle name="Обычный 41 2 6 3 2 3 2" xfId="61117"/>
    <cellStyle name="Обычный 41 2 6 3 2 4" xfId="30946"/>
    <cellStyle name="Обычный 41 2 6 3 2 4 2" xfId="61118"/>
    <cellStyle name="Обычный 41 2 6 3 2 5" xfId="30947"/>
    <cellStyle name="Обычный 41 2 6 3 2 5 2" xfId="61119"/>
    <cellStyle name="Обычный 41 2 6 3 2 6" xfId="30948"/>
    <cellStyle name="Обычный 41 2 6 3 2 6 2" xfId="61120"/>
    <cellStyle name="Обычный 41 2 6 3 2 7" xfId="30949"/>
    <cellStyle name="Обычный 41 2 6 3 2 8" xfId="61121"/>
    <cellStyle name="Обычный 41 2 6 3 3" xfId="30950"/>
    <cellStyle name="Обычный 41 2 6 3 3 2" xfId="30951"/>
    <cellStyle name="Обычный 41 2 6 3 3 2 2" xfId="61122"/>
    <cellStyle name="Обычный 41 2 6 3 3 3" xfId="61123"/>
    <cellStyle name="Обычный 41 2 6 3 4" xfId="30952"/>
    <cellStyle name="Обычный 41 2 6 3 4 2" xfId="61124"/>
    <cellStyle name="Обычный 41 2 6 3 5" xfId="30953"/>
    <cellStyle name="Обычный 41 2 6 3 5 2" xfId="61125"/>
    <cellStyle name="Обычный 41 2 6 3 6" xfId="30954"/>
    <cellStyle name="Обычный 41 2 6 3 6 2" xfId="61126"/>
    <cellStyle name="Обычный 41 2 6 3 7" xfId="30955"/>
    <cellStyle name="Обычный 41 2 6 3 7 2" xfId="61127"/>
    <cellStyle name="Обычный 41 2 6 3 8" xfId="30956"/>
    <cellStyle name="Обычный 41 2 6 3 9" xfId="30957"/>
    <cellStyle name="Обычный 41 2 6 4" xfId="30958"/>
    <cellStyle name="Обычный 41 2 6 4 2" xfId="30959"/>
    <cellStyle name="Обычный 41 2 6 4 2 2" xfId="61128"/>
    <cellStyle name="Обычный 41 2 6 4 3" xfId="30960"/>
    <cellStyle name="Обычный 41 2 6 4 3 2" xfId="61129"/>
    <cellStyle name="Обычный 41 2 6 4 4" xfId="30961"/>
    <cellStyle name="Обычный 41 2 6 4 4 2" xfId="61130"/>
    <cellStyle name="Обычный 41 2 6 4 5" xfId="30962"/>
    <cellStyle name="Обычный 41 2 6 4 5 2" xfId="61131"/>
    <cellStyle name="Обычный 41 2 6 4 6" xfId="30963"/>
    <cellStyle name="Обычный 41 2 6 4 6 2" xfId="61132"/>
    <cellStyle name="Обычный 41 2 6 4 7" xfId="30964"/>
    <cellStyle name="Обычный 41 2 6 4 8" xfId="61133"/>
    <cellStyle name="Обычный 41 2 6 5" xfId="30965"/>
    <cellStyle name="Обычный 41 2 6 5 2" xfId="30966"/>
    <cellStyle name="Обычный 41 2 6 5 2 2" xfId="61134"/>
    <cellStyle name="Обычный 41 2 6 5 3" xfId="61135"/>
    <cellStyle name="Обычный 41 2 6 6" xfId="30967"/>
    <cellStyle name="Обычный 41 2 6 6 2" xfId="61136"/>
    <cellStyle name="Обычный 41 2 6 7" xfId="30968"/>
    <cellStyle name="Обычный 41 2 6 7 2" xfId="61137"/>
    <cellStyle name="Обычный 41 2 6 8" xfId="30969"/>
    <cellStyle name="Обычный 41 2 6 8 2" xfId="61138"/>
    <cellStyle name="Обычный 41 2 6 9" xfId="30970"/>
    <cellStyle name="Обычный 41 2 6 9 2" xfId="61139"/>
    <cellStyle name="Обычный 41 2 7" xfId="30971"/>
    <cellStyle name="Обычный 41 2 7 10" xfId="30972"/>
    <cellStyle name="Обычный 41 2 7 11" xfId="30973"/>
    <cellStyle name="Обычный 41 2 7 12" xfId="30974"/>
    <cellStyle name="Обычный 41 2 7 13" xfId="30975"/>
    <cellStyle name="Обычный 41 2 7 14" xfId="30976"/>
    <cellStyle name="Обычный 41 2 7 15" xfId="30977"/>
    <cellStyle name="Обычный 41 2 7 16" xfId="61140"/>
    <cellStyle name="Обычный 41 2 7 2" xfId="30978"/>
    <cellStyle name="Обычный 41 2 7 2 2" xfId="30979"/>
    <cellStyle name="Обычный 41 2 7 2 2 2" xfId="61141"/>
    <cellStyle name="Обычный 41 2 7 2 3" xfId="30980"/>
    <cellStyle name="Обычный 41 2 7 2 3 2" xfId="61142"/>
    <cellStyle name="Обычный 41 2 7 2 4" xfId="30981"/>
    <cellStyle name="Обычный 41 2 7 2 4 2" xfId="61143"/>
    <cellStyle name="Обычный 41 2 7 2 5" xfId="30982"/>
    <cellStyle name="Обычный 41 2 7 2 5 2" xfId="61144"/>
    <cellStyle name="Обычный 41 2 7 2 6" xfId="30983"/>
    <cellStyle name="Обычный 41 2 7 2 6 2" xfId="61145"/>
    <cellStyle name="Обычный 41 2 7 2 7" xfId="30984"/>
    <cellStyle name="Обычный 41 2 7 2 8" xfId="61146"/>
    <cellStyle name="Обычный 41 2 7 3" xfId="30985"/>
    <cellStyle name="Обычный 41 2 7 3 2" xfId="30986"/>
    <cellStyle name="Обычный 41 2 7 3 2 2" xfId="61147"/>
    <cellStyle name="Обычный 41 2 7 3 3" xfId="61148"/>
    <cellStyle name="Обычный 41 2 7 4" xfId="30987"/>
    <cellStyle name="Обычный 41 2 7 4 2" xfId="61149"/>
    <cellStyle name="Обычный 41 2 7 5" xfId="30988"/>
    <cellStyle name="Обычный 41 2 7 5 2" xfId="61150"/>
    <cellStyle name="Обычный 41 2 7 6" xfId="30989"/>
    <cellStyle name="Обычный 41 2 7 6 2" xfId="61151"/>
    <cellStyle name="Обычный 41 2 7 7" xfId="30990"/>
    <cellStyle name="Обычный 41 2 7 7 2" xfId="61152"/>
    <cellStyle name="Обычный 41 2 7 8" xfId="30991"/>
    <cellStyle name="Обычный 41 2 7 9" xfId="30992"/>
    <cellStyle name="Обычный 41 2 8" xfId="30993"/>
    <cellStyle name="Обычный 41 2 8 10" xfId="30994"/>
    <cellStyle name="Обычный 41 2 8 11" xfId="30995"/>
    <cellStyle name="Обычный 41 2 8 12" xfId="30996"/>
    <cellStyle name="Обычный 41 2 8 13" xfId="30997"/>
    <cellStyle name="Обычный 41 2 8 14" xfId="30998"/>
    <cellStyle name="Обычный 41 2 8 15" xfId="30999"/>
    <cellStyle name="Обычный 41 2 8 16" xfId="61153"/>
    <cellStyle name="Обычный 41 2 8 2" xfId="31000"/>
    <cellStyle name="Обычный 41 2 8 2 2" xfId="31001"/>
    <cellStyle name="Обычный 41 2 8 2 2 2" xfId="61154"/>
    <cellStyle name="Обычный 41 2 8 2 3" xfId="31002"/>
    <cellStyle name="Обычный 41 2 8 2 3 2" xfId="61155"/>
    <cellStyle name="Обычный 41 2 8 2 4" xfId="31003"/>
    <cellStyle name="Обычный 41 2 8 2 4 2" xfId="61156"/>
    <cellStyle name="Обычный 41 2 8 2 5" xfId="31004"/>
    <cellStyle name="Обычный 41 2 8 2 5 2" xfId="61157"/>
    <cellStyle name="Обычный 41 2 8 2 6" xfId="31005"/>
    <cellStyle name="Обычный 41 2 8 2 6 2" xfId="61158"/>
    <cellStyle name="Обычный 41 2 8 2 7" xfId="31006"/>
    <cellStyle name="Обычный 41 2 8 2 8" xfId="61159"/>
    <cellStyle name="Обычный 41 2 8 3" xfId="31007"/>
    <cellStyle name="Обычный 41 2 8 3 2" xfId="31008"/>
    <cellStyle name="Обычный 41 2 8 3 2 2" xfId="61160"/>
    <cellStyle name="Обычный 41 2 8 3 3" xfId="61161"/>
    <cellStyle name="Обычный 41 2 8 4" xfId="31009"/>
    <cellStyle name="Обычный 41 2 8 4 2" xfId="61162"/>
    <cellStyle name="Обычный 41 2 8 5" xfId="31010"/>
    <cellStyle name="Обычный 41 2 8 5 2" xfId="61163"/>
    <cellStyle name="Обычный 41 2 8 6" xfId="31011"/>
    <cellStyle name="Обычный 41 2 8 6 2" xfId="61164"/>
    <cellStyle name="Обычный 41 2 8 7" xfId="31012"/>
    <cellStyle name="Обычный 41 2 8 7 2" xfId="61165"/>
    <cellStyle name="Обычный 41 2 8 8" xfId="31013"/>
    <cellStyle name="Обычный 41 2 8 9" xfId="31014"/>
    <cellStyle name="Обычный 41 2 9" xfId="31015"/>
    <cellStyle name="Обычный 41 2 9 10" xfId="31016"/>
    <cellStyle name="Обычный 41 2 9 11" xfId="31017"/>
    <cellStyle name="Обычный 41 2 9 12" xfId="31018"/>
    <cellStyle name="Обычный 41 2 9 13" xfId="31019"/>
    <cellStyle name="Обычный 41 2 9 14" xfId="31020"/>
    <cellStyle name="Обычный 41 2 9 15" xfId="61166"/>
    <cellStyle name="Обычный 41 2 9 2" xfId="31021"/>
    <cellStyle name="Обычный 41 2 9 2 2" xfId="31022"/>
    <cellStyle name="Обычный 41 2 9 2 2 2" xfId="61167"/>
    <cellStyle name="Обычный 41 2 9 2 3" xfId="31023"/>
    <cellStyle name="Обычный 41 2 9 2 3 2" xfId="61168"/>
    <cellStyle name="Обычный 41 2 9 2 4" xfId="31024"/>
    <cellStyle name="Обычный 41 2 9 2 4 2" xfId="61169"/>
    <cellStyle name="Обычный 41 2 9 2 5" xfId="31025"/>
    <cellStyle name="Обычный 41 2 9 2 5 2" xfId="61170"/>
    <cellStyle name="Обычный 41 2 9 2 6" xfId="31026"/>
    <cellStyle name="Обычный 41 2 9 2 6 2" xfId="61171"/>
    <cellStyle name="Обычный 41 2 9 2 7" xfId="31027"/>
    <cellStyle name="Обычный 41 2 9 2 8" xfId="61172"/>
    <cellStyle name="Обычный 41 2 9 3" xfId="31028"/>
    <cellStyle name="Обычный 41 2 9 3 2" xfId="31029"/>
    <cellStyle name="Обычный 41 2 9 3 2 2" xfId="61173"/>
    <cellStyle name="Обычный 41 2 9 3 3" xfId="61174"/>
    <cellStyle name="Обычный 41 2 9 4" xfId="31030"/>
    <cellStyle name="Обычный 41 2 9 4 2" xfId="61175"/>
    <cellStyle name="Обычный 41 2 9 5" xfId="31031"/>
    <cellStyle name="Обычный 41 2 9 5 2" xfId="61176"/>
    <cellStyle name="Обычный 41 2 9 6" xfId="31032"/>
    <cellStyle name="Обычный 41 2 9 6 2" xfId="61177"/>
    <cellStyle name="Обычный 41 2 9 7" xfId="31033"/>
    <cellStyle name="Обычный 41 2 9 7 2" xfId="61178"/>
    <cellStyle name="Обычный 41 2 9 8" xfId="31034"/>
    <cellStyle name="Обычный 41 2 9 9" xfId="31035"/>
    <cellStyle name="Обычный 41 20" xfId="31036"/>
    <cellStyle name="Обычный 41 20 2" xfId="61179"/>
    <cellStyle name="Обычный 41 21" xfId="31037"/>
    <cellStyle name="Обычный 41 21 2" xfId="61180"/>
    <cellStyle name="Обычный 41 22" xfId="31038"/>
    <cellStyle name="Обычный 41 22 2" xfId="61181"/>
    <cellStyle name="Обычный 41 23" xfId="31039"/>
    <cellStyle name="Обычный 41 23 2" xfId="61182"/>
    <cellStyle name="Обычный 41 24" xfId="31040"/>
    <cellStyle name="Обычный 41 25" xfId="31041"/>
    <cellStyle name="Обычный 41 26" xfId="31042"/>
    <cellStyle name="Обычный 41 27" xfId="31043"/>
    <cellStyle name="Обычный 41 28" xfId="61183"/>
    <cellStyle name="Обычный 41 3" xfId="31044"/>
    <cellStyle name="Обычный 41 3 10" xfId="31045"/>
    <cellStyle name="Обычный 41 3 10 2" xfId="31046"/>
    <cellStyle name="Обычный 41 3 10 2 2" xfId="61184"/>
    <cellStyle name="Обычный 41 3 10 3" xfId="31047"/>
    <cellStyle name="Обычный 41 3 10 3 2" xfId="61185"/>
    <cellStyle name="Обычный 41 3 10 4" xfId="31048"/>
    <cellStyle name="Обычный 41 3 10 4 2" xfId="61186"/>
    <cellStyle name="Обычный 41 3 10 5" xfId="31049"/>
    <cellStyle name="Обычный 41 3 10 5 2" xfId="61187"/>
    <cellStyle name="Обычный 41 3 10 6" xfId="31050"/>
    <cellStyle name="Обычный 41 3 10 6 2" xfId="61188"/>
    <cellStyle name="Обычный 41 3 10 7" xfId="31051"/>
    <cellStyle name="Обычный 41 3 10 8" xfId="61189"/>
    <cellStyle name="Обычный 41 3 11" xfId="31052"/>
    <cellStyle name="Обычный 41 3 11 2" xfId="31053"/>
    <cellStyle name="Обычный 41 3 11 2 2" xfId="61190"/>
    <cellStyle name="Обычный 41 3 11 3" xfId="31054"/>
    <cellStyle name="Обычный 41 3 11 3 2" xfId="61191"/>
    <cellStyle name="Обычный 41 3 11 4" xfId="31055"/>
    <cellStyle name="Обычный 41 3 11 4 2" xfId="61192"/>
    <cellStyle name="Обычный 41 3 11 5" xfId="31056"/>
    <cellStyle name="Обычный 41 3 11 5 2" xfId="61193"/>
    <cellStyle name="Обычный 41 3 11 6" xfId="31057"/>
    <cellStyle name="Обычный 41 3 11 6 2" xfId="61194"/>
    <cellStyle name="Обычный 41 3 11 7" xfId="31058"/>
    <cellStyle name="Обычный 41 3 11 8" xfId="61195"/>
    <cellStyle name="Обычный 41 3 12" xfId="31059"/>
    <cellStyle name="Обычный 41 3 12 2" xfId="31060"/>
    <cellStyle name="Обычный 41 3 12 2 2" xfId="61196"/>
    <cellStyle name="Обычный 41 3 12 3" xfId="61197"/>
    <cellStyle name="Обычный 41 3 13" xfId="31061"/>
    <cellStyle name="Обычный 41 3 13 2" xfId="61198"/>
    <cellStyle name="Обычный 41 3 14" xfId="31062"/>
    <cellStyle name="Обычный 41 3 14 2" xfId="61199"/>
    <cellStyle name="Обычный 41 3 15" xfId="31063"/>
    <cellStyle name="Обычный 41 3 15 2" xfId="61200"/>
    <cellStyle name="Обычный 41 3 16" xfId="31064"/>
    <cellStyle name="Обычный 41 3 16 2" xfId="61201"/>
    <cellStyle name="Обычный 41 3 17" xfId="31065"/>
    <cellStyle name="Обычный 41 3 18" xfId="31066"/>
    <cellStyle name="Обычный 41 3 19" xfId="31067"/>
    <cellStyle name="Обычный 41 3 2" xfId="31068"/>
    <cellStyle name="Обычный 41 3 2 10" xfId="31069"/>
    <cellStyle name="Обычный 41 3 2 11" xfId="31070"/>
    <cellStyle name="Обычный 41 3 2 12" xfId="31071"/>
    <cellStyle name="Обычный 41 3 2 13" xfId="31072"/>
    <cellStyle name="Обычный 41 3 2 14" xfId="31073"/>
    <cellStyle name="Обычный 41 3 2 15" xfId="31074"/>
    <cellStyle name="Обычный 41 3 2 16" xfId="31075"/>
    <cellStyle name="Обычный 41 3 2 17" xfId="31076"/>
    <cellStyle name="Обычный 41 3 2 18" xfId="61202"/>
    <cellStyle name="Обычный 41 3 2 2" xfId="31077"/>
    <cellStyle name="Обычный 41 3 2 2 10" xfId="31078"/>
    <cellStyle name="Обычный 41 3 2 2 11" xfId="31079"/>
    <cellStyle name="Обычный 41 3 2 2 12" xfId="31080"/>
    <cellStyle name="Обычный 41 3 2 2 13" xfId="31081"/>
    <cellStyle name="Обычный 41 3 2 2 14" xfId="31082"/>
    <cellStyle name="Обычный 41 3 2 2 15" xfId="31083"/>
    <cellStyle name="Обычный 41 3 2 2 16" xfId="61203"/>
    <cellStyle name="Обычный 41 3 2 2 2" xfId="31084"/>
    <cellStyle name="Обычный 41 3 2 2 2 2" xfId="31085"/>
    <cellStyle name="Обычный 41 3 2 2 2 2 2" xfId="61204"/>
    <cellStyle name="Обычный 41 3 2 2 2 3" xfId="31086"/>
    <cellStyle name="Обычный 41 3 2 2 2 3 2" xfId="61205"/>
    <cellStyle name="Обычный 41 3 2 2 2 4" xfId="31087"/>
    <cellStyle name="Обычный 41 3 2 2 2 4 2" xfId="61206"/>
    <cellStyle name="Обычный 41 3 2 2 2 5" xfId="31088"/>
    <cellStyle name="Обычный 41 3 2 2 2 5 2" xfId="61207"/>
    <cellStyle name="Обычный 41 3 2 2 2 6" xfId="31089"/>
    <cellStyle name="Обычный 41 3 2 2 2 6 2" xfId="61208"/>
    <cellStyle name="Обычный 41 3 2 2 2 7" xfId="31090"/>
    <cellStyle name="Обычный 41 3 2 2 2 8" xfId="61209"/>
    <cellStyle name="Обычный 41 3 2 2 3" xfId="31091"/>
    <cellStyle name="Обычный 41 3 2 2 3 2" xfId="31092"/>
    <cellStyle name="Обычный 41 3 2 2 3 2 2" xfId="61210"/>
    <cellStyle name="Обычный 41 3 2 2 3 3" xfId="61211"/>
    <cellStyle name="Обычный 41 3 2 2 4" xfId="31093"/>
    <cellStyle name="Обычный 41 3 2 2 4 2" xfId="61212"/>
    <cellStyle name="Обычный 41 3 2 2 5" xfId="31094"/>
    <cellStyle name="Обычный 41 3 2 2 5 2" xfId="61213"/>
    <cellStyle name="Обычный 41 3 2 2 6" xfId="31095"/>
    <cellStyle name="Обычный 41 3 2 2 6 2" xfId="61214"/>
    <cellStyle name="Обычный 41 3 2 2 7" xfId="31096"/>
    <cellStyle name="Обычный 41 3 2 2 7 2" xfId="61215"/>
    <cellStyle name="Обычный 41 3 2 2 8" xfId="31097"/>
    <cellStyle name="Обычный 41 3 2 2 9" xfId="31098"/>
    <cellStyle name="Обычный 41 3 2 3" xfId="31099"/>
    <cellStyle name="Обычный 41 3 2 3 10" xfId="31100"/>
    <cellStyle name="Обычный 41 3 2 3 11" xfId="31101"/>
    <cellStyle name="Обычный 41 3 2 3 12" xfId="31102"/>
    <cellStyle name="Обычный 41 3 2 3 13" xfId="31103"/>
    <cellStyle name="Обычный 41 3 2 3 14" xfId="31104"/>
    <cellStyle name="Обычный 41 3 2 3 15" xfId="61216"/>
    <cellStyle name="Обычный 41 3 2 3 2" xfId="31105"/>
    <cellStyle name="Обычный 41 3 2 3 2 2" xfId="31106"/>
    <cellStyle name="Обычный 41 3 2 3 2 2 2" xfId="61217"/>
    <cellStyle name="Обычный 41 3 2 3 2 3" xfId="31107"/>
    <cellStyle name="Обычный 41 3 2 3 2 3 2" xfId="61218"/>
    <cellStyle name="Обычный 41 3 2 3 2 4" xfId="31108"/>
    <cellStyle name="Обычный 41 3 2 3 2 4 2" xfId="61219"/>
    <cellStyle name="Обычный 41 3 2 3 2 5" xfId="31109"/>
    <cellStyle name="Обычный 41 3 2 3 2 5 2" xfId="61220"/>
    <cellStyle name="Обычный 41 3 2 3 2 6" xfId="31110"/>
    <cellStyle name="Обычный 41 3 2 3 2 6 2" xfId="61221"/>
    <cellStyle name="Обычный 41 3 2 3 2 7" xfId="31111"/>
    <cellStyle name="Обычный 41 3 2 3 2 8" xfId="61222"/>
    <cellStyle name="Обычный 41 3 2 3 3" xfId="31112"/>
    <cellStyle name="Обычный 41 3 2 3 3 2" xfId="31113"/>
    <cellStyle name="Обычный 41 3 2 3 3 2 2" xfId="61223"/>
    <cellStyle name="Обычный 41 3 2 3 3 3" xfId="61224"/>
    <cellStyle name="Обычный 41 3 2 3 4" xfId="31114"/>
    <cellStyle name="Обычный 41 3 2 3 4 2" xfId="61225"/>
    <cellStyle name="Обычный 41 3 2 3 5" xfId="31115"/>
    <cellStyle name="Обычный 41 3 2 3 5 2" xfId="61226"/>
    <cellStyle name="Обычный 41 3 2 3 6" xfId="31116"/>
    <cellStyle name="Обычный 41 3 2 3 6 2" xfId="61227"/>
    <cellStyle name="Обычный 41 3 2 3 7" xfId="31117"/>
    <cellStyle name="Обычный 41 3 2 3 7 2" xfId="61228"/>
    <cellStyle name="Обычный 41 3 2 3 8" xfId="31118"/>
    <cellStyle name="Обычный 41 3 2 3 9" xfId="31119"/>
    <cellStyle name="Обычный 41 3 2 4" xfId="31120"/>
    <cellStyle name="Обычный 41 3 2 4 2" xfId="31121"/>
    <cellStyle name="Обычный 41 3 2 4 2 2" xfId="61229"/>
    <cellStyle name="Обычный 41 3 2 4 3" xfId="31122"/>
    <cellStyle name="Обычный 41 3 2 4 3 2" xfId="61230"/>
    <cellStyle name="Обычный 41 3 2 4 4" xfId="31123"/>
    <cellStyle name="Обычный 41 3 2 4 4 2" xfId="61231"/>
    <cellStyle name="Обычный 41 3 2 4 5" xfId="31124"/>
    <cellStyle name="Обычный 41 3 2 4 5 2" xfId="61232"/>
    <cellStyle name="Обычный 41 3 2 4 6" xfId="31125"/>
    <cellStyle name="Обычный 41 3 2 4 6 2" xfId="61233"/>
    <cellStyle name="Обычный 41 3 2 4 7" xfId="31126"/>
    <cellStyle name="Обычный 41 3 2 4 8" xfId="61234"/>
    <cellStyle name="Обычный 41 3 2 5" xfId="31127"/>
    <cellStyle name="Обычный 41 3 2 5 2" xfId="31128"/>
    <cellStyle name="Обычный 41 3 2 5 2 2" xfId="61235"/>
    <cellStyle name="Обычный 41 3 2 5 3" xfId="61236"/>
    <cellStyle name="Обычный 41 3 2 6" xfId="31129"/>
    <cellStyle name="Обычный 41 3 2 6 2" xfId="61237"/>
    <cellStyle name="Обычный 41 3 2 7" xfId="31130"/>
    <cellStyle name="Обычный 41 3 2 7 2" xfId="61238"/>
    <cellStyle name="Обычный 41 3 2 8" xfId="31131"/>
    <cellStyle name="Обычный 41 3 2 8 2" xfId="61239"/>
    <cellStyle name="Обычный 41 3 2 9" xfId="31132"/>
    <cellStyle name="Обычный 41 3 2 9 2" xfId="61240"/>
    <cellStyle name="Обычный 41 3 20" xfId="31133"/>
    <cellStyle name="Обычный 41 3 21" xfId="31134"/>
    <cellStyle name="Обычный 41 3 22" xfId="31135"/>
    <cellStyle name="Обычный 41 3 23" xfId="61241"/>
    <cellStyle name="Обычный 41 3 3" xfId="31136"/>
    <cellStyle name="Обычный 41 3 3 10" xfId="31137"/>
    <cellStyle name="Обычный 41 3 3 11" xfId="31138"/>
    <cellStyle name="Обычный 41 3 3 12" xfId="31139"/>
    <cellStyle name="Обычный 41 3 3 13" xfId="31140"/>
    <cellStyle name="Обычный 41 3 3 14" xfId="31141"/>
    <cellStyle name="Обычный 41 3 3 15" xfId="31142"/>
    <cellStyle name="Обычный 41 3 3 16" xfId="31143"/>
    <cellStyle name="Обычный 41 3 3 17" xfId="31144"/>
    <cellStyle name="Обычный 41 3 3 18" xfId="61242"/>
    <cellStyle name="Обычный 41 3 3 2" xfId="31145"/>
    <cellStyle name="Обычный 41 3 3 2 10" xfId="31146"/>
    <cellStyle name="Обычный 41 3 3 2 11" xfId="31147"/>
    <cellStyle name="Обычный 41 3 3 2 12" xfId="31148"/>
    <cellStyle name="Обычный 41 3 3 2 13" xfId="31149"/>
    <cellStyle name="Обычный 41 3 3 2 14" xfId="31150"/>
    <cellStyle name="Обычный 41 3 3 2 15" xfId="31151"/>
    <cellStyle name="Обычный 41 3 3 2 16" xfId="61243"/>
    <cellStyle name="Обычный 41 3 3 2 2" xfId="31152"/>
    <cellStyle name="Обычный 41 3 3 2 2 2" xfId="31153"/>
    <cellStyle name="Обычный 41 3 3 2 2 2 2" xfId="61244"/>
    <cellStyle name="Обычный 41 3 3 2 2 3" xfId="31154"/>
    <cellStyle name="Обычный 41 3 3 2 2 3 2" xfId="61245"/>
    <cellStyle name="Обычный 41 3 3 2 2 4" xfId="31155"/>
    <cellStyle name="Обычный 41 3 3 2 2 4 2" xfId="61246"/>
    <cellStyle name="Обычный 41 3 3 2 2 5" xfId="31156"/>
    <cellStyle name="Обычный 41 3 3 2 2 5 2" xfId="61247"/>
    <cellStyle name="Обычный 41 3 3 2 2 6" xfId="31157"/>
    <cellStyle name="Обычный 41 3 3 2 2 6 2" xfId="61248"/>
    <cellStyle name="Обычный 41 3 3 2 2 7" xfId="31158"/>
    <cellStyle name="Обычный 41 3 3 2 2 8" xfId="61249"/>
    <cellStyle name="Обычный 41 3 3 2 3" xfId="31159"/>
    <cellStyle name="Обычный 41 3 3 2 3 2" xfId="31160"/>
    <cellStyle name="Обычный 41 3 3 2 3 2 2" xfId="61250"/>
    <cellStyle name="Обычный 41 3 3 2 3 3" xfId="61251"/>
    <cellStyle name="Обычный 41 3 3 2 4" xfId="31161"/>
    <cellStyle name="Обычный 41 3 3 2 4 2" xfId="61252"/>
    <cellStyle name="Обычный 41 3 3 2 5" xfId="31162"/>
    <cellStyle name="Обычный 41 3 3 2 5 2" xfId="61253"/>
    <cellStyle name="Обычный 41 3 3 2 6" xfId="31163"/>
    <cellStyle name="Обычный 41 3 3 2 6 2" xfId="61254"/>
    <cellStyle name="Обычный 41 3 3 2 7" xfId="31164"/>
    <cellStyle name="Обычный 41 3 3 2 7 2" xfId="61255"/>
    <cellStyle name="Обычный 41 3 3 2 8" xfId="31165"/>
    <cellStyle name="Обычный 41 3 3 2 9" xfId="31166"/>
    <cellStyle name="Обычный 41 3 3 3" xfId="31167"/>
    <cellStyle name="Обычный 41 3 3 3 10" xfId="31168"/>
    <cellStyle name="Обычный 41 3 3 3 11" xfId="31169"/>
    <cellStyle name="Обычный 41 3 3 3 12" xfId="31170"/>
    <cellStyle name="Обычный 41 3 3 3 13" xfId="31171"/>
    <cellStyle name="Обычный 41 3 3 3 14" xfId="31172"/>
    <cellStyle name="Обычный 41 3 3 3 15" xfId="61256"/>
    <cellStyle name="Обычный 41 3 3 3 2" xfId="31173"/>
    <cellStyle name="Обычный 41 3 3 3 2 2" xfId="31174"/>
    <cellStyle name="Обычный 41 3 3 3 2 2 2" xfId="61257"/>
    <cellStyle name="Обычный 41 3 3 3 2 3" xfId="31175"/>
    <cellStyle name="Обычный 41 3 3 3 2 3 2" xfId="61258"/>
    <cellStyle name="Обычный 41 3 3 3 2 4" xfId="31176"/>
    <cellStyle name="Обычный 41 3 3 3 2 4 2" xfId="61259"/>
    <cellStyle name="Обычный 41 3 3 3 2 5" xfId="31177"/>
    <cellStyle name="Обычный 41 3 3 3 2 5 2" xfId="61260"/>
    <cellStyle name="Обычный 41 3 3 3 2 6" xfId="31178"/>
    <cellStyle name="Обычный 41 3 3 3 2 6 2" xfId="61261"/>
    <cellStyle name="Обычный 41 3 3 3 2 7" xfId="31179"/>
    <cellStyle name="Обычный 41 3 3 3 2 8" xfId="61262"/>
    <cellStyle name="Обычный 41 3 3 3 3" xfId="31180"/>
    <cellStyle name="Обычный 41 3 3 3 3 2" xfId="31181"/>
    <cellStyle name="Обычный 41 3 3 3 3 2 2" xfId="61263"/>
    <cellStyle name="Обычный 41 3 3 3 3 3" xfId="61264"/>
    <cellStyle name="Обычный 41 3 3 3 4" xfId="31182"/>
    <cellStyle name="Обычный 41 3 3 3 4 2" xfId="61265"/>
    <cellStyle name="Обычный 41 3 3 3 5" xfId="31183"/>
    <cellStyle name="Обычный 41 3 3 3 5 2" xfId="61266"/>
    <cellStyle name="Обычный 41 3 3 3 6" xfId="31184"/>
    <cellStyle name="Обычный 41 3 3 3 6 2" xfId="61267"/>
    <cellStyle name="Обычный 41 3 3 3 7" xfId="31185"/>
    <cellStyle name="Обычный 41 3 3 3 7 2" xfId="61268"/>
    <cellStyle name="Обычный 41 3 3 3 8" xfId="31186"/>
    <cellStyle name="Обычный 41 3 3 3 9" xfId="31187"/>
    <cellStyle name="Обычный 41 3 3 4" xfId="31188"/>
    <cellStyle name="Обычный 41 3 3 4 2" xfId="31189"/>
    <cellStyle name="Обычный 41 3 3 4 2 2" xfId="61269"/>
    <cellStyle name="Обычный 41 3 3 4 3" xfId="31190"/>
    <cellStyle name="Обычный 41 3 3 4 3 2" xfId="61270"/>
    <cellStyle name="Обычный 41 3 3 4 4" xfId="31191"/>
    <cellStyle name="Обычный 41 3 3 4 4 2" xfId="61271"/>
    <cellStyle name="Обычный 41 3 3 4 5" xfId="31192"/>
    <cellStyle name="Обычный 41 3 3 4 5 2" xfId="61272"/>
    <cellStyle name="Обычный 41 3 3 4 6" xfId="31193"/>
    <cellStyle name="Обычный 41 3 3 4 6 2" xfId="61273"/>
    <cellStyle name="Обычный 41 3 3 4 7" xfId="31194"/>
    <cellStyle name="Обычный 41 3 3 4 8" xfId="61274"/>
    <cellStyle name="Обычный 41 3 3 5" xfId="31195"/>
    <cellStyle name="Обычный 41 3 3 5 2" xfId="31196"/>
    <cellStyle name="Обычный 41 3 3 5 2 2" xfId="61275"/>
    <cellStyle name="Обычный 41 3 3 5 3" xfId="61276"/>
    <cellStyle name="Обычный 41 3 3 6" xfId="31197"/>
    <cellStyle name="Обычный 41 3 3 6 2" xfId="61277"/>
    <cellStyle name="Обычный 41 3 3 7" xfId="31198"/>
    <cellStyle name="Обычный 41 3 3 7 2" xfId="61278"/>
    <cellStyle name="Обычный 41 3 3 8" xfId="31199"/>
    <cellStyle name="Обычный 41 3 3 8 2" xfId="61279"/>
    <cellStyle name="Обычный 41 3 3 9" xfId="31200"/>
    <cellStyle name="Обычный 41 3 3 9 2" xfId="61280"/>
    <cellStyle name="Обычный 41 3 4" xfId="31201"/>
    <cellStyle name="Обычный 41 3 4 10" xfId="31202"/>
    <cellStyle name="Обычный 41 3 4 11" xfId="31203"/>
    <cellStyle name="Обычный 41 3 4 12" xfId="31204"/>
    <cellStyle name="Обычный 41 3 4 13" xfId="31205"/>
    <cellStyle name="Обычный 41 3 4 14" xfId="31206"/>
    <cellStyle name="Обычный 41 3 4 15" xfId="31207"/>
    <cellStyle name="Обычный 41 3 4 16" xfId="61281"/>
    <cellStyle name="Обычный 41 3 4 2" xfId="31208"/>
    <cellStyle name="Обычный 41 3 4 2 2" xfId="31209"/>
    <cellStyle name="Обычный 41 3 4 2 2 2" xfId="61282"/>
    <cellStyle name="Обычный 41 3 4 2 3" xfId="31210"/>
    <cellStyle name="Обычный 41 3 4 2 3 2" xfId="61283"/>
    <cellStyle name="Обычный 41 3 4 2 4" xfId="31211"/>
    <cellStyle name="Обычный 41 3 4 2 4 2" xfId="61284"/>
    <cellStyle name="Обычный 41 3 4 2 5" xfId="31212"/>
    <cellStyle name="Обычный 41 3 4 2 5 2" xfId="61285"/>
    <cellStyle name="Обычный 41 3 4 2 6" xfId="31213"/>
    <cellStyle name="Обычный 41 3 4 2 6 2" xfId="61286"/>
    <cellStyle name="Обычный 41 3 4 2 7" xfId="31214"/>
    <cellStyle name="Обычный 41 3 4 2 8" xfId="61287"/>
    <cellStyle name="Обычный 41 3 4 3" xfId="31215"/>
    <cellStyle name="Обычный 41 3 4 3 2" xfId="31216"/>
    <cellStyle name="Обычный 41 3 4 3 2 2" xfId="61288"/>
    <cellStyle name="Обычный 41 3 4 3 3" xfId="61289"/>
    <cellStyle name="Обычный 41 3 4 4" xfId="31217"/>
    <cellStyle name="Обычный 41 3 4 4 2" xfId="61290"/>
    <cellStyle name="Обычный 41 3 4 5" xfId="31218"/>
    <cellStyle name="Обычный 41 3 4 5 2" xfId="61291"/>
    <cellStyle name="Обычный 41 3 4 6" xfId="31219"/>
    <cellStyle name="Обычный 41 3 4 6 2" xfId="61292"/>
    <cellStyle name="Обычный 41 3 4 7" xfId="31220"/>
    <cellStyle name="Обычный 41 3 4 7 2" xfId="61293"/>
    <cellStyle name="Обычный 41 3 4 8" xfId="31221"/>
    <cellStyle name="Обычный 41 3 4 9" xfId="31222"/>
    <cellStyle name="Обычный 41 3 5" xfId="31223"/>
    <cellStyle name="Обычный 41 3 5 10" xfId="31224"/>
    <cellStyle name="Обычный 41 3 5 11" xfId="31225"/>
    <cellStyle name="Обычный 41 3 5 12" xfId="31226"/>
    <cellStyle name="Обычный 41 3 5 13" xfId="31227"/>
    <cellStyle name="Обычный 41 3 5 14" xfId="31228"/>
    <cellStyle name="Обычный 41 3 5 15" xfId="61294"/>
    <cellStyle name="Обычный 41 3 5 2" xfId="31229"/>
    <cellStyle name="Обычный 41 3 5 2 2" xfId="31230"/>
    <cellStyle name="Обычный 41 3 5 2 2 2" xfId="61295"/>
    <cellStyle name="Обычный 41 3 5 2 3" xfId="31231"/>
    <cellStyle name="Обычный 41 3 5 2 3 2" xfId="61296"/>
    <cellStyle name="Обычный 41 3 5 2 4" xfId="31232"/>
    <cellStyle name="Обычный 41 3 5 2 4 2" xfId="61297"/>
    <cellStyle name="Обычный 41 3 5 2 5" xfId="31233"/>
    <cellStyle name="Обычный 41 3 5 2 5 2" xfId="61298"/>
    <cellStyle name="Обычный 41 3 5 2 6" xfId="31234"/>
    <cellStyle name="Обычный 41 3 5 2 6 2" xfId="61299"/>
    <cellStyle name="Обычный 41 3 5 2 7" xfId="31235"/>
    <cellStyle name="Обычный 41 3 5 2 8" xfId="61300"/>
    <cellStyle name="Обычный 41 3 5 3" xfId="31236"/>
    <cellStyle name="Обычный 41 3 5 3 2" xfId="31237"/>
    <cellStyle name="Обычный 41 3 5 3 2 2" xfId="61301"/>
    <cellStyle name="Обычный 41 3 5 3 3" xfId="61302"/>
    <cellStyle name="Обычный 41 3 5 4" xfId="31238"/>
    <cellStyle name="Обычный 41 3 5 4 2" xfId="61303"/>
    <cellStyle name="Обычный 41 3 5 5" xfId="31239"/>
    <cellStyle name="Обычный 41 3 5 5 2" xfId="61304"/>
    <cellStyle name="Обычный 41 3 5 6" xfId="31240"/>
    <cellStyle name="Обычный 41 3 5 6 2" xfId="61305"/>
    <cellStyle name="Обычный 41 3 5 7" xfId="31241"/>
    <cellStyle name="Обычный 41 3 5 7 2" xfId="61306"/>
    <cellStyle name="Обычный 41 3 5 8" xfId="31242"/>
    <cellStyle name="Обычный 41 3 5 9" xfId="31243"/>
    <cellStyle name="Обычный 41 3 6" xfId="31244"/>
    <cellStyle name="Обычный 41 3 6 10" xfId="31245"/>
    <cellStyle name="Обычный 41 3 6 11" xfId="31246"/>
    <cellStyle name="Обычный 41 3 6 12" xfId="31247"/>
    <cellStyle name="Обычный 41 3 6 13" xfId="31248"/>
    <cellStyle name="Обычный 41 3 6 14" xfId="31249"/>
    <cellStyle name="Обычный 41 3 6 15" xfId="61307"/>
    <cellStyle name="Обычный 41 3 6 2" xfId="31250"/>
    <cellStyle name="Обычный 41 3 6 2 2" xfId="31251"/>
    <cellStyle name="Обычный 41 3 6 2 2 2" xfId="61308"/>
    <cellStyle name="Обычный 41 3 6 2 3" xfId="31252"/>
    <cellStyle name="Обычный 41 3 6 2 3 2" xfId="61309"/>
    <cellStyle name="Обычный 41 3 6 2 4" xfId="31253"/>
    <cellStyle name="Обычный 41 3 6 2 4 2" xfId="61310"/>
    <cellStyle name="Обычный 41 3 6 2 5" xfId="31254"/>
    <cellStyle name="Обычный 41 3 6 2 5 2" xfId="61311"/>
    <cellStyle name="Обычный 41 3 6 2 6" xfId="31255"/>
    <cellStyle name="Обычный 41 3 6 2 6 2" xfId="61312"/>
    <cellStyle name="Обычный 41 3 6 2 7" xfId="31256"/>
    <cellStyle name="Обычный 41 3 6 2 8" xfId="61313"/>
    <cellStyle name="Обычный 41 3 6 3" xfId="31257"/>
    <cellStyle name="Обычный 41 3 6 3 2" xfId="31258"/>
    <cellStyle name="Обычный 41 3 6 3 2 2" xfId="61314"/>
    <cellStyle name="Обычный 41 3 6 3 3" xfId="61315"/>
    <cellStyle name="Обычный 41 3 6 4" xfId="31259"/>
    <cellStyle name="Обычный 41 3 6 4 2" xfId="61316"/>
    <cellStyle name="Обычный 41 3 6 5" xfId="31260"/>
    <cellStyle name="Обычный 41 3 6 5 2" xfId="61317"/>
    <cellStyle name="Обычный 41 3 6 6" xfId="31261"/>
    <cellStyle name="Обычный 41 3 6 6 2" xfId="61318"/>
    <cellStyle name="Обычный 41 3 6 7" xfId="31262"/>
    <cellStyle name="Обычный 41 3 6 7 2" xfId="61319"/>
    <cellStyle name="Обычный 41 3 6 8" xfId="31263"/>
    <cellStyle name="Обычный 41 3 6 9" xfId="31264"/>
    <cellStyle name="Обычный 41 3 7" xfId="31265"/>
    <cellStyle name="Обычный 41 3 7 10" xfId="31266"/>
    <cellStyle name="Обычный 41 3 7 11" xfId="31267"/>
    <cellStyle name="Обычный 41 3 7 12" xfId="31268"/>
    <cellStyle name="Обычный 41 3 7 13" xfId="31269"/>
    <cellStyle name="Обычный 41 3 7 14" xfId="31270"/>
    <cellStyle name="Обычный 41 3 7 15" xfId="61320"/>
    <cellStyle name="Обычный 41 3 7 2" xfId="31271"/>
    <cellStyle name="Обычный 41 3 7 2 2" xfId="31272"/>
    <cellStyle name="Обычный 41 3 7 2 2 2" xfId="61321"/>
    <cellStyle name="Обычный 41 3 7 2 3" xfId="31273"/>
    <cellStyle name="Обычный 41 3 7 2 3 2" xfId="61322"/>
    <cellStyle name="Обычный 41 3 7 2 4" xfId="31274"/>
    <cellStyle name="Обычный 41 3 7 2 4 2" xfId="61323"/>
    <cellStyle name="Обычный 41 3 7 2 5" xfId="31275"/>
    <cellStyle name="Обычный 41 3 7 2 5 2" xfId="61324"/>
    <cellStyle name="Обычный 41 3 7 2 6" xfId="31276"/>
    <cellStyle name="Обычный 41 3 7 2 6 2" xfId="61325"/>
    <cellStyle name="Обычный 41 3 7 2 7" xfId="31277"/>
    <cellStyle name="Обычный 41 3 7 2 8" xfId="61326"/>
    <cellStyle name="Обычный 41 3 7 3" xfId="31278"/>
    <cellStyle name="Обычный 41 3 7 3 2" xfId="31279"/>
    <cellStyle name="Обычный 41 3 7 3 2 2" xfId="61327"/>
    <cellStyle name="Обычный 41 3 7 3 3" xfId="61328"/>
    <cellStyle name="Обычный 41 3 7 4" xfId="31280"/>
    <cellStyle name="Обычный 41 3 7 4 2" xfId="61329"/>
    <cellStyle name="Обычный 41 3 7 5" xfId="31281"/>
    <cellStyle name="Обычный 41 3 7 5 2" xfId="61330"/>
    <cellStyle name="Обычный 41 3 7 6" xfId="31282"/>
    <cellStyle name="Обычный 41 3 7 6 2" xfId="61331"/>
    <cellStyle name="Обычный 41 3 7 7" xfId="31283"/>
    <cellStyle name="Обычный 41 3 7 7 2" xfId="61332"/>
    <cellStyle name="Обычный 41 3 7 8" xfId="31284"/>
    <cellStyle name="Обычный 41 3 7 9" xfId="31285"/>
    <cellStyle name="Обычный 41 3 8" xfId="31286"/>
    <cellStyle name="Обычный 41 3 8 10" xfId="31287"/>
    <cellStyle name="Обычный 41 3 8 11" xfId="31288"/>
    <cellStyle name="Обычный 41 3 8 12" xfId="31289"/>
    <cellStyle name="Обычный 41 3 8 13" xfId="31290"/>
    <cellStyle name="Обычный 41 3 8 14" xfId="31291"/>
    <cellStyle name="Обычный 41 3 8 15" xfId="61333"/>
    <cellStyle name="Обычный 41 3 8 2" xfId="31292"/>
    <cellStyle name="Обычный 41 3 8 2 2" xfId="31293"/>
    <cellStyle name="Обычный 41 3 8 2 2 2" xfId="61334"/>
    <cellStyle name="Обычный 41 3 8 2 3" xfId="31294"/>
    <cellStyle name="Обычный 41 3 8 2 3 2" xfId="61335"/>
    <cellStyle name="Обычный 41 3 8 2 4" xfId="31295"/>
    <cellStyle name="Обычный 41 3 8 2 4 2" xfId="61336"/>
    <cellStyle name="Обычный 41 3 8 2 5" xfId="31296"/>
    <cellStyle name="Обычный 41 3 8 2 5 2" xfId="61337"/>
    <cellStyle name="Обычный 41 3 8 2 6" xfId="31297"/>
    <cellStyle name="Обычный 41 3 8 2 6 2" xfId="61338"/>
    <cellStyle name="Обычный 41 3 8 2 7" xfId="31298"/>
    <cellStyle name="Обычный 41 3 8 2 8" xfId="61339"/>
    <cellStyle name="Обычный 41 3 8 3" xfId="31299"/>
    <cellStyle name="Обычный 41 3 8 3 2" xfId="31300"/>
    <cellStyle name="Обычный 41 3 8 3 2 2" xfId="61340"/>
    <cellStyle name="Обычный 41 3 8 3 3" xfId="61341"/>
    <cellStyle name="Обычный 41 3 8 4" xfId="31301"/>
    <cellStyle name="Обычный 41 3 8 4 2" xfId="61342"/>
    <cellStyle name="Обычный 41 3 8 5" xfId="31302"/>
    <cellStyle name="Обычный 41 3 8 5 2" xfId="61343"/>
    <cellStyle name="Обычный 41 3 8 6" xfId="31303"/>
    <cellStyle name="Обычный 41 3 8 6 2" xfId="61344"/>
    <cellStyle name="Обычный 41 3 8 7" xfId="31304"/>
    <cellStyle name="Обычный 41 3 8 7 2" xfId="61345"/>
    <cellStyle name="Обычный 41 3 8 8" xfId="31305"/>
    <cellStyle name="Обычный 41 3 8 9" xfId="31306"/>
    <cellStyle name="Обычный 41 3 9" xfId="31307"/>
    <cellStyle name="Обычный 41 3 9 2" xfId="31308"/>
    <cellStyle name="Обычный 41 3 9 2 2" xfId="61346"/>
    <cellStyle name="Обычный 41 3 9 3" xfId="31309"/>
    <cellStyle name="Обычный 41 3 9 3 2" xfId="61347"/>
    <cellStyle name="Обычный 41 3 9 4" xfId="31310"/>
    <cellStyle name="Обычный 41 3 9 4 2" xfId="61348"/>
    <cellStyle name="Обычный 41 3 9 5" xfId="31311"/>
    <cellStyle name="Обычный 41 3 9 5 2" xfId="61349"/>
    <cellStyle name="Обычный 41 3 9 6" xfId="31312"/>
    <cellStyle name="Обычный 41 3 9 6 2" xfId="61350"/>
    <cellStyle name="Обычный 41 3 9 7" xfId="31313"/>
    <cellStyle name="Обычный 41 3 9 8" xfId="61351"/>
    <cellStyle name="Обычный 41 4" xfId="31314"/>
    <cellStyle name="Обычный 41 4 10" xfId="31315"/>
    <cellStyle name="Обычный 41 4 10 2" xfId="31316"/>
    <cellStyle name="Обычный 41 4 10 2 2" xfId="61352"/>
    <cellStyle name="Обычный 41 4 10 3" xfId="61353"/>
    <cellStyle name="Обычный 41 4 11" xfId="31317"/>
    <cellStyle name="Обычный 41 4 11 2" xfId="61354"/>
    <cellStyle name="Обычный 41 4 12" xfId="31318"/>
    <cellStyle name="Обычный 41 4 12 2" xfId="61355"/>
    <cellStyle name="Обычный 41 4 13" xfId="31319"/>
    <cellStyle name="Обычный 41 4 13 2" xfId="61356"/>
    <cellStyle name="Обычный 41 4 14" xfId="31320"/>
    <cellStyle name="Обычный 41 4 14 2" xfId="61357"/>
    <cellStyle name="Обычный 41 4 15" xfId="31321"/>
    <cellStyle name="Обычный 41 4 16" xfId="31322"/>
    <cellStyle name="Обычный 41 4 17" xfId="31323"/>
    <cellStyle name="Обычный 41 4 18" xfId="31324"/>
    <cellStyle name="Обычный 41 4 19" xfId="31325"/>
    <cellStyle name="Обычный 41 4 2" xfId="31326"/>
    <cellStyle name="Обычный 41 4 2 10" xfId="31327"/>
    <cellStyle name="Обычный 41 4 2 11" xfId="31328"/>
    <cellStyle name="Обычный 41 4 2 12" xfId="31329"/>
    <cellStyle name="Обычный 41 4 2 13" xfId="31330"/>
    <cellStyle name="Обычный 41 4 2 14" xfId="31331"/>
    <cellStyle name="Обычный 41 4 2 15" xfId="31332"/>
    <cellStyle name="Обычный 41 4 2 16" xfId="31333"/>
    <cellStyle name="Обычный 41 4 2 17" xfId="31334"/>
    <cellStyle name="Обычный 41 4 2 18" xfId="61358"/>
    <cellStyle name="Обычный 41 4 2 2" xfId="31335"/>
    <cellStyle name="Обычный 41 4 2 2 10" xfId="31336"/>
    <cellStyle name="Обычный 41 4 2 2 11" xfId="31337"/>
    <cellStyle name="Обычный 41 4 2 2 12" xfId="31338"/>
    <cellStyle name="Обычный 41 4 2 2 13" xfId="31339"/>
    <cellStyle name="Обычный 41 4 2 2 14" xfId="31340"/>
    <cellStyle name="Обычный 41 4 2 2 15" xfId="31341"/>
    <cellStyle name="Обычный 41 4 2 2 16" xfId="61359"/>
    <cellStyle name="Обычный 41 4 2 2 2" xfId="31342"/>
    <cellStyle name="Обычный 41 4 2 2 2 2" xfId="31343"/>
    <cellStyle name="Обычный 41 4 2 2 2 2 2" xfId="61360"/>
    <cellStyle name="Обычный 41 4 2 2 2 3" xfId="31344"/>
    <cellStyle name="Обычный 41 4 2 2 2 3 2" xfId="61361"/>
    <cellStyle name="Обычный 41 4 2 2 2 4" xfId="31345"/>
    <cellStyle name="Обычный 41 4 2 2 2 4 2" xfId="61362"/>
    <cellStyle name="Обычный 41 4 2 2 2 5" xfId="31346"/>
    <cellStyle name="Обычный 41 4 2 2 2 5 2" xfId="61363"/>
    <cellStyle name="Обычный 41 4 2 2 2 6" xfId="31347"/>
    <cellStyle name="Обычный 41 4 2 2 2 6 2" xfId="61364"/>
    <cellStyle name="Обычный 41 4 2 2 2 7" xfId="31348"/>
    <cellStyle name="Обычный 41 4 2 2 2 8" xfId="61365"/>
    <cellStyle name="Обычный 41 4 2 2 3" xfId="31349"/>
    <cellStyle name="Обычный 41 4 2 2 3 2" xfId="31350"/>
    <cellStyle name="Обычный 41 4 2 2 3 2 2" xfId="61366"/>
    <cellStyle name="Обычный 41 4 2 2 3 3" xfId="61367"/>
    <cellStyle name="Обычный 41 4 2 2 4" xfId="31351"/>
    <cellStyle name="Обычный 41 4 2 2 4 2" xfId="61368"/>
    <cellStyle name="Обычный 41 4 2 2 5" xfId="31352"/>
    <cellStyle name="Обычный 41 4 2 2 5 2" xfId="61369"/>
    <cellStyle name="Обычный 41 4 2 2 6" xfId="31353"/>
    <cellStyle name="Обычный 41 4 2 2 6 2" xfId="61370"/>
    <cellStyle name="Обычный 41 4 2 2 7" xfId="31354"/>
    <cellStyle name="Обычный 41 4 2 2 7 2" xfId="61371"/>
    <cellStyle name="Обычный 41 4 2 2 8" xfId="31355"/>
    <cellStyle name="Обычный 41 4 2 2 9" xfId="31356"/>
    <cellStyle name="Обычный 41 4 2 3" xfId="31357"/>
    <cellStyle name="Обычный 41 4 2 3 10" xfId="31358"/>
    <cellStyle name="Обычный 41 4 2 3 11" xfId="31359"/>
    <cellStyle name="Обычный 41 4 2 3 12" xfId="31360"/>
    <cellStyle name="Обычный 41 4 2 3 13" xfId="31361"/>
    <cellStyle name="Обычный 41 4 2 3 14" xfId="31362"/>
    <cellStyle name="Обычный 41 4 2 3 15" xfId="61372"/>
    <cellStyle name="Обычный 41 4 2 3 2" xfId="31363"/>
    <cellStyle name="Обычный 41 4 2 3 2 2" xfId="31364"/>
    <cellStyle name="Обычный 41 4 2 3 2 2 2" xfId="61373"/>
    <cellStyle name="Обычный 41 4 2 3 2 3" xfId="31365"/>
    <cellStyle name="Обычный 41 4 2 3 2 3 2" xfId="61374"/>
    <cellStyle name="Обычный 41 4 2 3 2 4" xfId="31366"/>
    <cellStyle name="Обычный 41 4 2 3 2 4 2" xfId="61375"/>
    <cellStyle name="Обычный 41 4 2 3 2 5" xfId="31367"/>
    <cellStyle name="Обычный 41 4 2 3 2 5 2" xfId="61376"/>
    <cellStyle name="Обычный 41 4 2 3 2 6" xfId="31368"/>
    <cellStyle name="Обычный 41 4 2 3 2 6 2" xfId="61377"/>
    <cellStyle name="Обычный 41 4 2 3 2 7" xfId="31369"/>
    <cellStyle name="Обычный 41 4 2 3 2 8" xfId="61378"/>
    <cellStyle name="Обычный 41 4 2 3 3" xfId="31370"/>
    <cellStyle name="Обычный 41 4 2 3 3 2" xfId="31371"/>
    <cellStyle name="Обычный 41 4 2 3 3 2 2" xfId="61379"/>
    <cellStyle name="Обычный 41 4 2 3 3 3" xfId="61380"/>
    <cellStyle name="Обычный 41 4 2 3 4" xfId="31372"/>
    <cellStyle name="Обычный 41 4 2 3 4 2" xfId="61381"/>
    <cellStyle name="Обычный 41 4 2 3 5" xfId="31373"/>
    <cellStyle name="Обычный 41 4 2 3 5 2" xfId="61382"/>
    <cellStyle name="Обычный 41 4 2 3 6" xfId="31374"/>
    <cellStyle name="Обычный 41 4 2 3 6 2" xfId="61383"/>
    <cellStyle name="Обычный 41 4 2 3 7" xfId="31375"/>
    <cellStyle name="Обычный 41 4 2 3 7 2" xfId="61384"/>
    <cellStyle name="Обычный 41 4 2 3 8" xfId="31376"/>
    <cellStyle name="Обычный 41 4 2 3 9" xfId="31377"/>
    <cellStyle name="Обычный 41 4 2 4" xfId="31378"/>
    <cellStyle name="Обычный 41 4 2 4 2" xfId="31379"/>
    <cellStyle name="Обычный 41 4 2 4 2 2" xfId="61385"/>
    <cellStyle name="Обычный 41 4 2 4 3" xfId="31380"/>
    <cellStyle name="Обычный 41 4 2 4 3 2" xfId="61386"/>
    <cellStyle name="Обычный 41 4 2 4 4" xfId="31381"/>
    <cellStyle name="Обычный 41 4 2 4 4 2" xfId="61387"/>
    <cellStyle name="Обычный 41 4 2 4 5" xfId="31382"/>
    <cellStyle name="Обычный 41 4 2 4 5 2" xfId="61388"/>
    <cellStyle name="Обычный 41 4 2 4 6" xfId="31383"/>
    <cellStyle name="Обычный 41 4 2 4 6 2" xfId="61389"/>
    <cellStyle name="Обычный 41 4 2 4 7" xfId="31384"/>
    <cellStyle name="Обычный 41 4 2 4 8" xfId="61390"/>
    <cellStyle name="Обычный 41 4 2 5" xfId="31385"/>
    <cellStyle name="Обычный 41 4 2 5 2" xfId="31386"/>
    <cellStyle name="Обычный 41 4 2 5 2 2" xfId="61391"/>
    <cellStyle name="Обычный 41 4 2 5 3" xfId="61392"/>
    <cellStyle name="Обычный 41 4 2 6" xfId="31387"/>
    <cellStyle name="Обычный 41 4 2 6 2" xfId="61393"/>
    <cellStyle name="Обычный 41 4 2 7" xfId="31388"/>
    <cellStyle name="Обычный 41 4 2 7 2" xfId="61394"/>
    <cellStyle name="Обычный 41 4 2 8" xfId="31389"/>
    <cellStyle name="Обычный 41 4 2 8 2" xfId="61395"/>
    <cellStyle name="Обычный 41 4 2 9" xfId="31390"/>
    <cellStyle name="Обычный 41 4 2 9 2" xfId="61396"/>
    <cellStyle name="Обычный 41 4 20" xfId="61397"/>
    <cellStyle name="Обычный 41 4 3" xfId="31391"/>
    <cellStyle name="Обычный 41 4 3 10" xfId="31392"/>
    <cellStyle name="Обычный 41 4 3 11" xfId="31393"/>
    <cellStyle name="Обычный 41 4 3 12" xfId="31394"/>
    <cellStyle name="Обычный 41 4 3 13" xfId="31395"/>
    <cellStyle name="Обычный 41 4 3 14" xfId="31396"/>
    <cellStyle name="Обычный 41 4 3 15" xfId="31397"/>
    <cellStyle name="Обычный 41 4 3 16" xfId="31398"/>
    <cellStyle name="Обычный 41 4 3 17" xfId="31399"/>
    <cellStyle name="Обычный 41 4 3 18" xfId="61398"/>
    <cellStyle name="Обычный 41 4 3 2" xfId="31400"/>
    <cellStyle name="Обычный 41 4 3 2 10" xfId="31401"/>
    <cellStyle name="Обычный 41 4 3 2 11" xfId="31402"/>
    <cellStyle name="Обычный 41 4 3 2 12" xfId="31403"/>
    <cellStyle name="Обычный 41 4 3 2 13" xfId="31404"/>
    <cellStyle name="Обычный 41 4 3 2 14" xfId="31405"/>
    <cellStyle name="Обычный 41 4 3 2 15" xfId="31406"/>
    <cellStyle name="Обычный 41 4 3 2 16" xfId="61399"/>
    <cellStyle name="Обычный 41 4 3 2 2" xfId="31407"/>
    <cellStyle name="Обычный 41 4 3 2 2 2" xfId="31408"/>
    <cellStyle name="Обычный 41 4 3 2 2 2 2" xfId="61400"/>
    <cellStyle name="Обычный 41 4 3 2 2 3" xfId="31409"/>
    <cellStyle name="Обычный 41 4 3 2 2 3 2" xfId="61401"/>
    <cellStyle name="Обычный 41 4 3 2 2 4" xfId="31410"/>
    <cellStyle name="Обычный 41 4 3 2 2 4 2" xfId="61402"/>
    <cellStyle name="Обычный 41 4 3 2 2 5" xfId="31411"/>
    <cellStyle name="Обычный 41 4 3 2 2 5 2" xfId="61403"/>
    <cellStyle name="Обычный 41 4 3 2 2 6" xfId="31412"/>
    <cellStyle name="Обычный 41 4 3 2 2 6 2" xfId="61404"/>
    <cellStyle name="Обычный 41 4 3 2 2 7" xfId="31413"/>
    <cellStyle name="Обычный 41 4 3 2 2 8" xfId="61405"/>
    <cellStyle name="Обычный 41 4 3 2 3" xfId="31414"/>
    <cellStyle name="Обычный 41 4 3 2 3 2" xfId="31415"/>
    <cellStyle name="Обычный 41 4 3 2 3 2 2" xfId="61406"/>
    <cellStyle name="Обычный 41 4 3 2 3 3" xfId="61407"/>
    <cellStyle name="Обычный 41 4 3 2 4" xfId="31416"/>
    <cellStyle name="Обычный 41 4 3 2 4 2" xfId="61408"/>
    <cellStyle name="Обычный 41 4 3 2 5" xfId="31417"/>
    <cellStyle name="Обычный 41 4 3 2 5 2" xfId="61409"/>
    <cellStyle name="Обычный 41 4 3 2 6" xfId="31418"/>
    <cellStyle name="Обычный 41 4 3 2 6 2" xfId="61410"/>
    <cellStyle name="Обычный 41 4 3 2 7" xfId="31419"/>
    <cellStyle name="Обычный 41 4 3 2 7 2" xfId="61411"/>
    <cellStyle name="Обычный 41 4 3 2 8" xfId="31420"/>
    <cellStyle name="Обычный 41 4 3 2 9" xfId="31421"/>
    <cellStyle name="Обычный 41 4 3 3" xfId="31422"/>
    <cellStyle name="Обычный 41 4 3 3 10" xfId="31423"/>
    <cellStyle name="Обычный 41 4 3 3 11" xfId="31424"/>
    <cellStyle name="Обычный 41 4 3 3 12" xfId="31425"/>
    <cellStyle name="Обычный 41 4 3 3 13" xfId="31426"/>
    <cellStyle name="Обычный 41 4 3 3 14" xfId="31427"/>
    <cellStyle name="Обычный 41 4 3 3 15" xfId="61412"/>
    <cellStyle name="Обычный 41 4 3 3 2" xfId="31428"/>
    <cellStyle name="Обычный 41 4 3 3 2 2" xfId="31429"/>
    <cellStyle name="Обычный 41 4 3 3 2 2 2" xfId="61413"/>
    <cellStyle name="Обычный 41 4 3 3 2 3" xfId="31430"/>
    <cellStyle name="Обычный 41 4 3 3 2 3 2" xfId="61414"/>
    <cellStyle name="Обычный 41 4 3 3 2 4" xfId="31431"/>
    <cellStyle name="Обычный 41 4 3 3 2 4 2" xfId="61415"/>
    <cellStyle name="Обычный 41 4 3 3 2 5" xfId="31432"/>
    <cellStyle name="Обычный 41 4 3 3 2 5 2" xfId="61416"/>
    <cellStyle name="Обычный 41 4 3 3 2 6" xfId="31433"/>
    <cellStyle name="Обычный 41 4 3 3 2 6 2" xfId="61417"/>
    <cellStyle name="Обычный 41 4 3 3 2 7" xfId="31434"/>
    <cellStyle name="Обычный 41 4 3 3 2 8" xfId="61418"/>
    <cellStyle name="Обычный 41 4 3 3 3" xfId="31435"/>
    <cellStyle name="Обычный 41 4 3 3 3 2" xfId="31436"/>
    <cellStyle name="Обычный 41 4 3 3 3 2 2" xfId="61419"/>
    <cellStyle name="Обычный 41 4 3 3 3 3" xfId="61420"/>
    <cellStyle name="Обычный 41 4 3 3 4" xfId="31437"/>
    <cellStyle name="Обычный 41 4 3 3 4 2" xfId="61421"/>
    <cellStyle name="Обычный 41 4 3 3 5" xfId="31438"/>
    <cellStyle name="Обычный 41 4 3 3 5 2" xfId="61422"/>
    <cellStyle name="Обычный 41 4 3 3 6" xfId="31439"/>
    <cellStyle name="Обычный 41 4 3 3 6 2" xfId="61423"/>
    <cellStyle name="Обычный 41 4 3 3 7" xfId="31440"/>
    <cellStyle name="Обычный 41 4 3 3 7 2" xfId="61424"/>
    <cellStyle name="Обычный 41 4 3 3 8" xfId="31441"/>
    <cellStyle name="Обычный 41 4 3 3 9" xfId="31442"/>
    <cellStyle name="Обычный 41 4 3 4" xfId="31443"/>
    <cellStyle name="Обычный 41 4 3 4 2" xfId="31444"/>
    <cellStyle name="Обычный 41 4 3 4 2 2" xfId="61425"/>
    <cellStyle name="Обычный 41 4 3 4 3" xfId="31445"/>
    <cellStyle name="Обычный 41 4 3 4 3 2" xfId="61426"/>
    <cellStyle name="Обычный 41 4 3 4 4" xfId="31446"/>
    <cellStyle name="Обычный 41 4 3 4 4 2" xfId="61427"/>
    <cellStyle name="Обычный 41 4 3 4 5" xfId="31447"/>
    <cellStyle name="Обычный 41 4 3 4 5 2" xfId="61428"/>
    <cellStyle name="Обычный 41 4 3 4 6" xfId="31448"/>
    <cellStyle name="Обычный 41 4 3 4 6 2" xfId="61429"/>
    <cellStyle name="Обычный 41 4 3 4 7" xfId="31449"/>
    <cellStyle name="Обычный 41 4 3 4 8" xfId="61430"/>
    <cellStyle name="Обычный 41 4 3 5" xfId="31450"/>
    <cellStyle name="Обычный 41 4 3 5 2" xfId="31451"/>
    <cellStyle name="Обычный 41 4 3 5 2 2" xfId="61431"/>
    <cellStyle name="Обычный 41 4 3 5 3" xfId="61432"/>
    <cellStyle name="Обычный 41 4 3 6" xfId="31452"/>
    <cellStyle name="Обычный 41 4 3 6 2" xfId="61433"/>
    <cellStyle name="Обычный 41 4 3 7" xfId="31453"/>
    <cellStyle name="Обычный 41 4 3 7 2" xfId="61434"/>
    <cellStyle name="Обычный 41 4 3 8" xfId="31454"/>
    <cellStyle name="Обычный 41 4 3 8 2" xfId="61435"/>
    <cellStyle name="Обычный 41 4 3 9" xfId="31455"/>
    <cellStyle name="Обычный 41 4 3 9 2" xfId="61436"/>
    <cellStyle name="Обычный 41 4 4" xfId="31456"/>
    <cellStyle name="Обычный 41 4 4 10" xfId="31457"/>
    <cellStyle name="Обычный 41 4 4 11" xfId="31458"/>
    <cellStyle name="Обычный 41 4 4 12" xfId="31459"/>
    <cellStyle name="Обычный 41 4 4 13" xfId="31460"/>
    <cellStyle name="Обычный 41 4 4 14" xfId="31461"/>
    <cellStyle name="Обычный 41 4 4 15" xfId="31462"/>
    <cellStyle name="Обычный 41 4 4 16" xfId="61437"/>
    <cellStyle name="Обычный 41 4 4 2" xfId="31463"/>
    <cellStyle name="Обычный 41 4 4 2 2" xfId="31464"/>
    <cellStyle name="Обычный 41 4 4 2 2 2" xfId="61438"/>
    <cellStyle name="Обычный 41 4 4 2 3" xfId="31465"/>
    <cellStyle name="Обычный 41 4 4 2 3 2" xfId="61439"/>
    <cellStyle name="Обычный 41 4 4 2 4" xfId="31466"/>
    <cellStyle name="Обычный 41 4 4 2 4 2" xfId="61440"/>
    <cellStyle name="Обычный 41 4 4 2 5" xfId="31467"/>
    <cellStyle name="Обычный 41 4 4 2 5 2" xfId="61441"/>
    <cellStyle name="Обычный 41 4 4 2 6" xfId="31468"/>
    <cellStyle name="Обычный 41 4 4 2 6 2" xfId="61442"/>
    <cellStyle name="Обычный 41 4 4 2 7" xfId="31469"/>
    <cellStyle name="Обычный 41 4 4 2 8" xfId="61443"/>
    <cellStyle name="Обычный 41 4 4 3" xfId="31470"/>
    <cellStyle name="Обычный 41 4 4 3 2" xfId="31471"/>
    <cellStyle name="Обычный 41 4 4 3 2 2" xfId="61444"/>
    <cellStyle name="Обычный 41 4 4 3 3" xfId="61445"/>
    <cellStyle name="Обычный 41 4 4 4" xfId="31472"/>
    <cellStyle name="Обычный 41 4 4 4 2" xfId="61446"/>
    <cellStyle name="Обычный 41 4 4 5" xfId="31473"/>
    <cellStyle name="Обычный 41 4 4 5 2" xfId="61447"/>
    <cellStyle name="Обычный 41 4 4 6" xfId="31474"/>
    <cellStyle name="Обычный 41 4 4 6 2" xfId="61448"/>
    <cellStyle name="Обычный 41 4 4 7" xfId="31475"/>
    <cellStyle name="Обычный 41 4 4 7 2" xfId="61449"/>
    <cellStyle name="Обычный 41 4 4 8" xfId="31476"/>
    <cellStyle name="Обычный 41 4 4 9" xfId="31477"/>
    <cellStyle name="Обычный 41 4 5" xfId="31478"/>
    <cellStyle name="Обычный 41 4 5 10" xfId="31479"/>
    <cellStyle name="Обычный 41 4 5 11" xfId="31480"/>
    <cellStyle name="Обычный 41 4 5 12" xfId="31481"/>
    <cellStyle name="Обычный 41 4 5 13" xfId="31482"/>
    <cellStyle name="Обычный 41 4 5 14" xfId="31483"/>
    <cellStyle name="Обычный 41 4 5 15" xfId="61450"/>
    <cellStyle name="Обычный 41 4 5 2" xfId="31484"/>
    <cellStyle name="Обычный 41 4 5 2 2" xfId="31485"/>
    <cellStyle name="Обычный 41 4 5 2 2 2" xfId="61451"/>
    <cellStyle name="Обычный 41 4 5 2 3" xfId="31486"/>
    <cellStyle name="Обычный 41 4 5 2 3 2" xfId="61452"/>
    <cellStyle name="Обычный 41 4 5 2 4" xfId="31487"/>
    <cellStyle name="Обычный 41 4 5 2 4 2" xfId="61453"/>
    <cellStyle name="Обычный 41 4 5 2 5" xfId="31488"/>
    <cellStyle name="Обычный 41 4 5 2 5 2" xfId="61454"/>
    <cellStyle name="Обычный 41 4 5 2 6" xfId="31489"/>
    <cellStyle name="Обычный 41 4 5 2 6 2" xfId="61455"/>
    <cellStyle name="Обычный 41 4 5 2 7" xfId="31490"/>
    <cellStyle name="Обычный 41 4 5 2 8" xfId="61456"/>
    <cellStyle name="Обычный 41 4 5 3" xfId="31491"/>
    <cellStyle name="Обычный 41 4 5 3 2" xfId="31492"/>
    <cellStyle name="Обычный 41 4 5 3 2 2" xfId="61457"/>
    <cellStyle name="Обычный 41 4 5 3 3" xfId="61458"/>
    <cellStyle name="Обычный 41 4 5 4" xfId="31493"/>
    <cellStyle name="Обычный 41 4 5 4 2" xfId="61459"/>
    <cellStyle name="Обычный 41 4 5 5" xfId="31494"/>
    <cellStyle name="Обычный 41 4 5 5 2" xfId="61460"/>
    <cellStyle name="Обычный 41 4 5 6" xfId="31495"/>
    <cellStyle name="Обычный 41 4 5 6 2" xfId="61461"/>
    <cellStyle name="Обычный 41 4 5 7" xfId="31496"/>
    <cellStyle name="Обычный 41 4 5 7 2" xfId="61462"/>
    <cellStyle name="Обычный 41 4 5 8" xfId="31497"/>
    <cellStyle name="Обычный 41 4 5 9" xfId="31498"/>
    <cellStyle name="Обычный 41 4 6" xfId="31499"/>
    <cellStyle name="Обычный 41 4 6 2" xfId="31500"/>
    <cellStyle name="Обычный 41 4 6 2 2" xfId="61463"/>
    <cellStyle name="Обычный 41 4 6 3" xfId="31501"/>
    <cellStyle name="Обычный 41 4 6 3 2" xfId="61464"/>
    <cellStyle name="Обычный 41 4 6 4" xfId="31502"/>
    <cellStyle name="Обычный 41 4 6 4 2" xfId="61465"/>
    <cellStyle name="Обычный 41 4 6 5" xfId="31503"/>
    <cellStyle name="Обычный 41 4 6 5 2" xfId="61466"/>
    <cellStyle name="Обычный 41 4 6 6" xfId="31504"/>
    <cellStyle name="Обычный 41 4 6 6 2" xfId="61467"/>
    <cellStyle name="Обычный 41 4 6 7" xfId="31505"/>
    <cellStyle name="Обычный 41 4 6 8" xfId="61468"/>
    <cellStyle name="Обычный 41 4 7" xfId="31506"/>
    <cellStyle name="Обычный 41 4 7 2" xfId="31507"/>
    <cellStyle name="Обычный 41 4 7 2 2" xfId="61469"/>
    <cellStyle name="Обычный 41 4 7 3" xfId="31508"/>
    <cellStyle name="Обычный 41 4 7 3 2" xfId="61470"/>
    <cellStyle name="Обычный 41 4 7 4" xfId="31509"/>
    <cellStyle name="Обычный 41 4 7 4 2" xfId="61471"/>
    <cellStyle name="Обычный 41 4 7 5" xfId="31510"/>
    <cellStyle name="Обычный 41 4 7 5 2" xfId="61472"/>
    <cellStyle name="Обычный 41 4 7 6" xfId="31511"/>
    <cellStyle name="Обычный 41 4 7 6 2" xfId="61473"/>
    <cellStyle name="Обычный 41 4 7 7" xfId="31512"/>
    <cellStyle name="Обычный 41 4 7 8" xfId="61474"/>
    <cellStyle name="Обычный 41 4 8" xfId="31513"/>
    <cellStyle name="Обычный 41 4 8 2" xfId="31514"/>
    <cellStyle name="Обычный 41 4 8 2 2" xfId="61475"/>
    <cellStyle name="Обычный 41 4 8 3" xfId="31515"/>
    <cellStyle name="Обычный 41 4 8 3 2" xfId="61476"/>
    <cellStyle name="Обычный 41 4 8 4" xfId="31516"/>
    <cellStyle name="Обычный 41 4 8 4 2" xfId="61477"/>
    <cellStyle name="Обычный 41 4 8 5" xfId="31517"/>
    <cellStyle name="Обычный 41 4 8 5 2" xfId="61478"/>
    <cellStyle name="Обычный 41 4 8 6" xfId="31518"/>
    <cellStyle name="Обычный 41 4 8 6 2" xfId="61479"/>
    <cellStyle name="Обычный 41 4 8 7" xfId="31519"/>
    <cellStyle name="Обычный 41 4 8 8" xfId="61480"/>
    <cellStyle name="Обычный 41 4 9" xfId="31520"/>
    <cellStyle name="Обычный 41 4 9 2" xfId="31521"/>
    <cellStyle name="Обычный 41 4 9 2 2" xfId="61481"/>
    <cellStyle name="Обычный 41 4 9 3" xfId="31522"/>
    <cellStyle name="Обычный 41 4 9 3 2" xfId="61482"/>
    <cellStyle name="Обычный 41 4 9 4" xfId="31523"/>
    <cellStyle name="Обычный 41 4 9 4 2" xfId="61483"/>
    <cellStyle name="Обычный 41 4 9 5" xfId="31524"/>
    <cellStyle name="Обычный 41 4 9 5 2" xfId="61484"/>
    <cellStyle name="Обычный 41 4 9 6" xfId="31525"/>
    <cellStyle name="Обычный 41 4 9 6 2" xfId="61485"/>
    <cellStyle name="Обычный 41 4 9 7" xfId="31526"/>
    <cellStyle name="Обычный 41 4 9 8" xfId="61486"/>
    <cellStyle name="Обычный 41 5" xfId="31527"/>
    <cellStyle name="Обычный 41 5 2" xfId="31528"/>
    <cellStyle name="Обычный 41 5 2 2" xfId="31529"/>
    <cellStyle name="Обычный 41 5 2 3" xfId="31530"/>
    <cellStyle name="Обычный 41 5 2 3 2" xfId="31531"/>
    <cellStyle name="Обычный 41 5 2 3 2 2" xfId="61487"/>
    <cellStyle name="Обычный 41 5 2 3 3" xfId="31532"/>
    <cellStyle name="Обычный 41 5 2 3 3 2" xfId="61488"/>
    <cellStyle name="Обычный 41 5 2 3 4" xfId="31533"/>
    <cellStyle name="Обычный 41 5 2 3 4 2" xfId="61489"/>
    <cellStyle name="Обычный 41 5 2 3 5" xfId="31534"/>
    <cellStyle name="Обычный 41 5 2 3 5 2" xfId="61490"/>
    <cellStyle name="Обычный 41 5 2 3 6" xfId="31535"/>
    <cellStyle name="Обычный 41 5 2 3 6 2" xfId="61491"/>
    <cellStyle name="Обычный 41 5 2 3 7" xfId="61492"/>
    <cellStyle name="Обычный 41 5 2 4" xfId="31536"/>
    <cellStyle name="Обычный 41 5 2 4 2" xfId="31537"/>
    <cellStyle name="Обычный 41 5 3" xfId="31538"/>
    <cellStyle name="Обычный 41 5 3 10" xfId="31539"/>
    <cellStyle name="Обычный 41 5 3 11" xfId="31540"/>
    <cellStyle name="Обычный 41 5 3 12" xfId="31541"/>
    <cellStyle name="Обычный 41 5 3 13" xfId="31542"/>
    <cellStyle name="Обычный 41 5 3 14" xfId="31543"/>
    <cellStyle name="Обычный 41 5 3 15" xfId="31544"/>
    <cellStyle name="Обычный 41 5 3 16" xfId="31545"/>
    <cellStyle name="Обычный 41 5 3 17" xfId="61493"/>
    <cellStyle name="Обычный 41 5 3 2" xfId="31546"/>
    <cellStyle name="Обычный 41 5 3 2 10" xfId="31547"/>
    <cellStyle name="Обычный 41 5 3 2 11" xfId="31548"/>
    <cellStyle name="Обычный 41 5 3 2 12" xfId="31549"/>
    <cellStyle name="Обычный 41 5 3 2 13" xfId="31550"/>
    <cellStyle name="Обычный 41 5 3 2 14" xfId="31551"/>
    <cellStyle name="Обычный 41 5 3 2 15" xfId="61494"/>
    <cellStyle name="Обычный 41 5 3 2 2" xfId="31552"/>
    <cellStyle name="Обычный 41 5 3 2 2 2" xfId="31553"/>
    <cellStyle name="Обычный 41 5 3 2 2 2 2" xfId="61495"/>
    <cellStyle name="Обычный 41 5 3 2 2 3" xfId="31554"/>
    <cellStyle name="Обычный 41 5 3 2 2 3 2" xfId="61496"/>
    <cellStyle name="Обычный 41 5 3 2 2 4" xfId="31555"/>
    <cellStyle name="Обычный 41 5 3 2 2 4 2" xfId="61497"/>
    <cellStyle name="Обычный 41 5 3 2 2 5" xfId="31556"/>
    <cellStyle name="Обычный 41 5 3 2 2 5 2" xfId="61498"/>
    <cellStyle name="Обычный 41 5 3 2 2 6" xfId="31557"/>
    <cellStyle name="Обычный 41 5 3 2 2 6 2" xfId="61499"/>
    <cellStyle name="Обычный 41 5 3 2 2 7" xfId="31558"/>
    <cellStyle name="Обычный 41 5 3 2 2 8" xfId="61500"/>
    <cellStyle name="Обычный 41 5 3 2 3" xfId="31559"/>
    <cellStyle name="Обычный 41 5 3 2 3 2" xfId="31560"/>
    <cellStyle name="Обычный 41 5 3 2 3 2 2" xfId="61501"/>
    <cellStyle name="Обычный 41 5 3 2 3 3" xfId="61502"/>
    <cellStyle name="Обычный 41 5 3 2 4" xfId="31561"/>
    <cellStyle name="Обычный 41 5 3 2 4 2" xfId="61503"/>
    <cellStyle name="Обычный 41 5 3 2 5" xfId="31562"/>
    <cellStyle name="Обычный 41 5 3 2 5 2" xfId="61504"/>
    <cellStyle name="Обычный 41 5 3 2 6" xfId="31563"/>
    <cellStyle name="Обычный 41 5 3 2 6 2" xfId="61505"/>
    <cellStyle name="Обычный 41 5 3 2 7" xfId="31564"/>
    <cellStyle name="Обычный 41 5 3 2 7 2" xfId="61506"/>
    <cellStyle name="Обычный 41 5 3 2 8" xfId="31565"/>
    <cellStyle name="Обычный 41 5 3 2 9" xfId="31566"/>
    <cellStyle name="Обычный 41 5 3 3" xfId="31567"/>
    <cellStyle name="Обычный 41 5 3 3 2" xfId="31568"/>
    <cellStyle name="Обычный 41 5 3 3 2 2" xfId="61507"/>
    <cellStyle name="Обычный 41 5 3 3 3" xfId="31569"/>
    <cellStyle name="Обычный 41 5 3 3 3 2" xfId="61508"/>
    <cellStyle name="Обычный 41 5 3 3 4" xfId="31570"/>
    <cellStyle name="Обычный 41 5 3 3 4 2" xfId="61509"/>
    <cellStyle name="Обычный 41 5 3 3 5" xfId="31571"/>
    <cellStyle name="Обычный 41 5 3 3 5 2" xfId="61510"/>
    <cellStyle name="Обычный 41 5 3 3 6" xfId="31572"/>
    <cellStyle name="Обычный 41 5 3 3 6 2" xfId="61511"/>
    <cellStyle name="Обычный 41 5 3 3 7" xfId="31573"/>
    <cellStyle name="Обычный 41 5 3 3 8" xfId="61512"/>
    <cellStyle name="Обычный 41 5 3 4" xfId="31574"/>
    <cellStyle name="Обычный 41 5 3 4 2" xfId="31575"/>
    <cellStyle name="Обычный 41 5 3 4 2 2" xfId="61513"/>
    <cellStyle name="Обычный 41 5 3 4 3" xfId="61514"/>
    <cellStyle name="Обычный 41 5 3 5" xfId="31576"/>
    <cellStyle name="Обычный 41 5 3 5 2" xfId="61515"/>
    <cellStyle name="Обычный 41 5 3 6" xfId="31577"/>
    <cellStyle name="Обычный 41 5 3 6 2" xfId="61516"/>
    <cellStyle name="Обычный 41 5 3 7" xfId="31578"/>
    <cellStyle name="Обычный 41 5 3 7 2" xfId="61517"/>
    <cellStyle name="Обычный 41 5 3 8" xfId="31579"/>
    <cellStyle name="Обычный 41 5 3 8 2" xfId="61518"/>
    <cellStyle name="Обычный 41 5 3 9" xfId="31580"/>
    <cellStyle name="Обычный 41 5 4" xfId="31581"/>
    <cellStyle name="Обычный 41 6" xfId="31582"/>
    <cellStyle name="Обычный 41 6 10" xfId="31583"/>
    <cellStyle name="Обычный 41 6 10 2" xfId="61519"/>
    <cellStyle name="Обычный 41 6 11" xfId="31584"/>
    <cellStyle name="Обычный 41 6 11 2" xfId="61520"/>
    <cellStyle name="Обычный 41 6 12" xfId="31585"/>
    <cellStyle name="Обычный 41 6 13" xfId="31586"/>
    <cellStyle name="Обычный 41 6 14" xfId="31587"/>
    <cellStyle name="Обычный 41 6 15" xfId="31588"/>
    <cellStyle name="Обычный 41 6 16" xfId="31589"/>
    <cellStyle name="Обычный 41 6 17" xfId="31590"/>
    <cellStyle name="Обычный 41 6 18" xfId="31591"/>
    <cellStyle name="Обычный 41 6 19" xfId="31592"/>
    <cellStyle name="Обычный 41 6 2" xfId="31593"/>
    <cellStyle name="Обычный 41 6 2 10" xfId="31594"/>
    <cellStyle name="Обычный 41 6 2 11" xfId="31595"/>
    <cellStyle name="Обычный 41 6 2 12" xfId="31596"/>
    <cellStyle name="Обычный 41 6 2 13" xfId="31597"/>
    <cellStyle name="Обычный 41 6 2 14" xfId="31598"/>
    <cellStyle name="Обычный 41 6 2 15" xfId="31599"/>
    <cellStyle name="Обычный 41 6 2 16" xfId="31600"/>
    <cellStyle name="Обычный 41 6 2 17" xfId="31601"/>
    <cellStyle name="Обычный 41 6 2 18" xfId="61521"/>
    <cellStyle name="Обычный 41 6 2 2" xfId="31602"/>
    <cellStyle name="Обычный 41 6 2 2 10" xfId="31603"/>
    <cellStyle name="Обычный 41 6 2 2 11" xfId="31604"/>
    <cellStyle name="Обычный 41 6 2 2 12" xfId="31605"/>
    <cellStyle name="Обычный 41 6 2 2 13" xfId="31606"/>
    <cellStyle name="Обычный 41 6 2 2 14" xfId="31607"/>
    <cellStyle name="Обычный 41 6 2 2 15" xfId="31608"/>
    <cellStyle name="Обычный 41 6 2 2 16" xfId="61522"/>
    <cellStyle name="Обычный 41 6 2 2 2" xfId="31609"/>
    <cellStyle name="Обычный 41 6 2 2 2 2" xfId="31610"/>
    <cellStyle name="Обычный 41 6 2 2 2 2 2" xfId="61523"/>
    <cellStyle name="Обычный 41 6 2 2 2 3" xfId="31611"/>
    <cellStyle name="Обычный 41 6 2 2 2 3 2" xfId="61524"/>
    <cellStyle name="Обычный 41 6 2 2 2 4" xfId="31612"/>
    <cellStyle name="Обычный 41 6 2 2 2 4 2" xfId="61525"/>
    <cellStyle name="Обычный 41 6 2 2 2 5" xfId="31613"/>
    <cellStyle name="Обычный 41 6 2 2 2 5 2" xfId="61526"/>
    <cellStyle name="Обычный 41 6 2 2 2 6" xfId="31614"/>
    <cellStyle name="Обычный 41 6 2 2 2 6 2" xfId="61527"/>
    <cellStyle name="Обычный 41 6 2 2 2 7" xfId="31615"/>
    <cellStyle name="Обычный 41 6 2 2 2 8" xfId="61528"/>
    <cellStyle name="Обычный 41 6 2 2 3" xfId="31616"/>
    <cellStyle name="Обычный 41 6 2 2 3 2" xfId="31617"/>
    <cellStyle name="Обычный 41 6 2 2 3 2 2" xfId="61529"/>
    <cellStyle name="Обычный 41 6 2 2 3 3" xfId="61530"/>
    <cellStyle name="Обычный 41 6 2 2 4" xfId="31618"/>
    <cellStyle name="Обычный 41 6 2 2 4 2" xfId="61531"/>
    <cellStyle name="Обычный 41 6 2 2 5" xfId="31619"/>
    <cellStyle name="Обычный 41 6 2 2 5 2" xfId="61532"/>
    <cellStyle name="Обычный 41 6 2 2 6" xfId="31620"/>
    <cellStyle name="Обычный 41 6 2 2 6 2" xfId="61533"/>
    <cellStyle name="Обычный 41 6 2 2 7" xfId="31621"/>
    <cellStyle name="Обычный 41 6 2 2 7 2" xfId="61534"/>
    <cellStyle name="Обычный 41 6 2 2 8" xfId="31622"/>
    <cellStyle name="Обычный 41 6 2 2 9" xfId="31623"/>
    <cellStyle name="Обычный 41 6 2 3" xfId="31624"/>
    <cellStyle name="Обычный 41 6 2 3 10" xfId="31625"/>
    <cellStyle name="Обычный 41 6 2 3 11" xfId="31626"/>
    <cellStyle name="Обычный 41 6 2 3 12" xfId="31627"/>
    <cellStyle name="Обычный 41 6 2 3 13" xfId="31628"/>
    <cellStyle name="Обычный 41 6 2 3 14" xfId="31629"/>
    <cellStyle name="Обычный 41 6 2 3 15" xfId="61535"/>
    <cellStyle name="Обычный 41 6 2 3 2" xfId="31630"/>
    <cellStyle name="Обычный 41 6 2 3 2 2" xfId="31631"/>
    <cellStyle name="Обычный 41 6 2 3 2 2 2" xfId="61536"/>
    <cellStyle name="Обычный 41 6 2 3 2 3" xfId="31632"/>
    <cellStyle name="Обычный 41 6 2 3 2 3 2" xfId="61537"/>
    <cellStyle name="Обычный 41 6 2 3 2 4" xfId="31633"/>
    <cellStyle name="Обычный 41 6 2 3 2 4 2" xfId="61538"/>
    <cellStyle name="Обычный 41 6 2 3 2 5" xfId="31634"/>
    <cellStyle name="Обычный 41 6 2 3 2 5 2" xfId="61539"/>
    <cellStyle name="Обычный 41 6 2 3 2 6" xfId="31635"/>
    <cellStyle name="Обычный 41 6 2 3 2 6 2" xfId="61540"/>
    <cellStyle name="Обычный 41 6 2 3 2 7" xfId="31636"/>
    <cellStyle name="Обычный 41 6 2 3 2 8" xfId="61541"/>
    <cellStyle name="Обычный 41 6 2 3 3" xfId="31637"/>
    <cellStyle name="Обычный 41 6 2 3 3 2" xfId="31638"/>
    <cellStyle name="Обычный 41 6 2 3 3 2 2" xfId="61542"/>
    <cellStyle name="Обычный 41 6 2 3 3 3" xfId="61543"/>
    <cellStyle name="Обычный 41 6 2 3 4" xfId="31639"/>
    <cellStyle name="Обычный 41 6 2 3 4 2" xfId="61544"/>
    <cellStyle name="Обычный 41 6 2 3 5" xfId="31640"/>
    <cellStyle name="Обычный 41 6 2 3 5 2" xfId="61545"/>
    <cellStyle name="Обычный 41 6 2 3 6" xfId="31641"/>
    <cellStyle name="Обычный 41 6 2 3 6 2" xfId="61546"/>
    <cellStyle name="Обычный 41 6 2 3 7" xfId="31642"/>
    <cellStyle name="Обычный 41 6 2 3 7 2" xfId="61547"/>
    <cellStyle name="Обычный 41 6 2 3 8" xfId="31643"/>
    <cellStyle name="Обычный 41 6 2 3 9" xfId="31644"/>
    <cellStyle name="Обычный 41 6 2 4" xfId="31645"/>
    <cellStyle name="Обычный 41 6 2 4 2" xfId="31646"/>
    <cellStyle name="Обычный 41 6 2 4 2 2" xfId="61548"/>
    <cellStyle name="Обычный 41 6 2 4 3" xfId="31647"/>
    <cellStyle name="Обычный 41 6 2 4 3 2" xfId="61549"/>
    <cellStyle name="Обычный 41 6 2 4 4" xfId="31648"/>
    <cellStyle name="Обычный 41 6 2 4 4 2" xfId="61550"/>
    <cellStyle name="Обычный 41 6 2 4 5" xfId="31649"/>
    <cellStyle name="Обычный 41 6 2 4 5 2" xfId="61551"/>
    <cellStyle name="Обычный 41 6 2 4 6" xfId="31650"/>
    <cellStyle name="Обычный 41 6 2 4 6 2" xfId="61552"/>
    <cellStyle name="Обычный 41 6 2 4 7" xfId="31651"/>
    <cellStyle name="Обычный 41 6 2 4 8" xfId="61553"/>
    <cellStyle name="Обычный 41 6 2 5" xfId="31652"/>
    <cellStyle name="Обычный 41 6 2 5 2" xfId="31653"/>
    <cellStyle name="Обычный 41 6 2 5 2 2" xfId="61554"/>
    <cellStyle name="Обычный 41 6 2 5 3" xfId="61555"/>
    <cellStyle name="Обычный 41 6 2 6" xfId="31654"/>
    <cellStyle name="Обычный 41 6 2 6 2" xfId="61556"/>
    <cellStyle name="Обычный 41 6 2 7" xfId="31655"/>
    <cellStyle name="Обычный 41 6 2 7 2" xfId="61557"/>
    <cellStyle name="Обычный 41 6 2 8" xfId="31656"/>
    <cellStyle name="Обычный 41 6 2 8 2" xfId="61558"/>
    <cellStyle name="Обычный 41 6 2 9" xfId="31657"/>
    <cellStyle name="Обычный 41 6 2 9 2" xfId="61559"/>
    <cellStyle name="Обычный 41 6 20" xfId="61560"/>
    <cellStyle name="Обычный 41 6 3" xfId="31658"/>
    <cellStyle name="Обычный 41 6 3 10" xfId="31659"/>
    <cellStyle name="Обычный 41 6 3 11" xfId="31660"/>
    <cellStyle name="Обычный 41 6 3 12" xfId="31661"/>
    <cellStyle name="Обычный 41 6 3 13" xfId="31662"/>
    <cellStyle name="Обычный 41 6 3 14" xfId="31663"/>
    <cellStyle name="Обычный 41 6 3 15" xfId="31664"/>
    <cellStyle name="Обычный 41 6 3 16" xfId="31665"/>
    <cellStyle name="Обычный 41 6 3 17" xfId="31666"/>
    <cellStyle name="Обычный 41 6 3 18" xfId="61561"/>
    <cellStyle name="Обычный 41 6 3 2" xfId="31667"/>
    <cellStyle name="Обычный 41 6 3 2 10" xfId="31668"/>
    <cellStyle name="Обычный 41 6 3 2 11" xfId="31669"/>
    <cellStyle name="Обычный 41 6 3 2 12" xfId="31670"/>
    <cellStyle name="Обычный 41 6 3 2 13" xfId="31671"/>
    <cellStyle name="Обычный 41 6 3 2 14" xfId="31672"/>
    <cellStyle name="Обычный 41 6 3 2 15" xfId="31673"/>
    <cellStyle name="Обычный 41 6 3 2 16" xfId="61562"/>
    <cellStyle name="Обычный 41 6 3 2 2" xfId="31674"/>
    <cellStyle name="Обычный 41 6 3 2 2 2" xfId="31675"/>
    <cellStyle name="Обычный 41 6 3 2 2 2 2" xfId="61563"/>
    <cellStyle name="Обычный 41 6 3 2 2 3" xfId="31676"/>
    <cellStyle name="Обычный 41 6 3 2 2 3 2" xfId="61564"/>
    <cellStyle name="Обычный 41 6 3 2 2 4" xfId="31677"/>
    <cellStyle name="Обычный 41 6 3 2 2 4 2" xfId="61565"/>
    <cellStyle name="Обычный 41 6 3 2 2 5" xfId="31678"/>
    <cellStyle name="Обычный 41 6 3 2 2 5 2" xfId="61566"/>
    <cellStyle name="Обычный 41 6 3 2 2 6" xfId="31679"/>
    <cellStyle name="Обычный 41 6 3 2 2 6 2" xfId="61567"/>
    <cellStyle name="Обычный 41 6 3 2 2 7" xfId="31680"/>
    <cellStyle name="Обычный 41 6 3 2 2 8" xfId="61568"/>
    <cellStyle name="Обычный 41 6 3 2 3" xfId="31681"/>
    <cellStyle name="Обычный 41 6 3 2 3 2" xfId="31682"/>
    <cellStyle name="Обычный 41 6 3 2 3 2 2" xfId="61569"/>
    <cellStyle name="Обычный 41 6 3 2 3 3" xfId="61570"/>
    <cellStyle name="Обычный 41 6 3 2 4" xfId="31683"/>
    <cellStyle name="Обычный 41 6 3 2 4 2" xfId="61571"/>
    <cellStyle name="Обычный 41 6 3 2 5" xfId="31684"/>
    <cellStyle name="Обычный 41 6 3 2 5 2" xfId="61572"/>
    <cellStyle name="Обычный 41 6 3 2 6" xfId="31685"/>
    <cellStyle name="Обычный 41 6 3 2 6 2" xfId="61573"/>
    <cellStyle name="Обычный 41 6 3 2 7" xfId="31686"/>
    <cellStyle name="Обычный 41 6 3 2 7 2" xfId="61574"/>
    <cellStyle name="Обычный 41 6 3 2 8" xfId="31687"/>
    <cellStyle name="Обычный 41 6 3 2 9" xfId="31688"/>
    <cellStyle name="Обычный 41 6 3 3" xfId="31689"/>
    <cellStyle name="Обычный 41 6 3 3 10" xfId="31690"/>
    <cellStyle name="Обычный 41 6 3 3 11" xfId="31691"/>
    <cellStyle name="Обычный 41 6 3 3 12" xfId="31692"/>
    <cellStyle name="Обычный 41 6 3 3 13" xfId="31693"/>
    <cellStyle name="Обычный 41 6 3 3 14" xfId="31694"/>
    <cellStyle name="Обычный 41 6 3 3 15" xfId="61575"/>
    <cellStyle name="Обычный 41 6 3 3 2" xfId="31695"/>
    <cellStyle name="Обычный 41 6 3 3 2 2" xfId="31696"/>
    <cellStyle name="Обычный 41 6 3 3 2 2 2" xfId="61576"/>
    <cellStyle name="Обычный 41 6 3 3 2 3" xfId="31697"/>
    <cellStyle name="Обычный 41 6 3 3 2 3 2" xfId="61577"/>
    <cellStyle name="Обычный 41 6 3 3 2 4" xfId="31698"/>
    <cellStyle name="Обычный 41 6 3 3 2 4 2" xfId="61578"/>
    <cellStyle name="Обычный 41 6 3 3 2 5" xfId="31699"/>
    <cellStyle name="Обычный 41 6 3 3 2 5 2" xfId="61579"/>
    <cellStyle name="Обычный 41 6 3 3 2 6" xfId="31700"/>
    <cellStyle name="Обычный 41 6 3 3 2 6 2" xfId="61580"/>
    <cellStyle name="Обычный 41 6 3 3 2 7" xfId="31701"/>
    <cellStyle name="Обычный 41 6 3 3 2 8" xfId="61581"/>
    <cellStyle name="Обычный 41 6 3 3 3" xfId="31702"/>
    <cellStyle name="Обычный 41 6 3 3 3 2" xfId="31703"/>
    <cellStyle name="Обычный 41 6 3 3 3 2 2" xfId="61582"/>
    <cellStyle name="Обычный 41 6 3 3 3 3" xfId="61583"/>
    <cellStyle name="Обычный 41 6 3 3 4" xfId="31704"/>
    <cellStyle name="Обычный 41 6 3 3 4 2" xfId="61584"/>
    <cellStyle name="Обычный 41 6 3 3 5" xfId="31705"/>
    <cellStyle name="Обычный 41 6 3 3 5 2" xfId="61585"/>
    <cellStyle name="Обычный 41 6 3 3 6" xfId="31706"/>
    <cellStyle name="Обычный 41 6 3 3 6 2" xfId="61586"/>
    <cellStyle name="Обычный 41 6 3 3 7" xfId="31707"/>
    <cellStyle name="Обычный 41 6 3 3 7 2" xfId="61587"/>
    <cellStyle name="Обычный 41 6 3 3 8" xfId="31708"/>
    <cellStyle name="Обычный 41 6 3 3 9" xfId="31709"/>
    <cellStyle name="Обычный 41 6 3 4" xfId="31710"/>
    <cellStyle name="Обычный 41 6 3 4 2" xfId="31711"/>
    <cellStyle name="Обычный 41 6 3 4 2 2" xfId="61588"/>
    <cellStyle name="Обычный 41 6 3 4 3" xfId="31712"/>
    <cellStyle name="Обычный 41 6 3 4 3 2" xfId="61589"/>
    <cellStyle name="Обычный 41 6 3 4 4" xfId="31713"/>
    <cellStyle name="Обычный 41 6 3 4 4 2" xfId="61590"/>
    <cellStyle name="Обычный 41 6 3 4 5" xfId="31714"/>
    <cellStyle name="Обычный 41 6 3 4 5 2" xfId="61591"/>
    <cellStyle name="Обычный 41 6 3 4 6" xfId="31715"/>
    <cellStyle name="Обычный 41 6 3 4 6 2" xfId="61592"/>
    <cellStyle name="Обычный 41 6 3 4 7" xfId="31716"/>
    <cellStyle name="Обычный 41 6 3 4 8" xfId="61593"/>
    <cellStyle name="Обычный 41 6 3 5" xfId="31717"/>
    <cellStyle name="Обычный 41 6 3 5 2" xfId="31718"/>
    <cellStyle name="Обычный 41 6 3 5 2 2" xfId="61594"/>
    <cellStyle name="Обычный 41 6 3 5 3" xfId="61595"/>
    <cellStyle name="Обычный 41 6 3 6" xfId="31719"/>
    <cellStyle name="Обычный 41 6 3 6 2" xfId="61596"/>
    <cellStyle name="Обычный 41 6 3 7" xfId="31720"/>
    <cellStyle name="Обычный 41 6 3 7 2" xfId="61597"/>
    <cellStyle name="Обычный 41 6 3 8" xfId="31721"/>
    <cellStyle name="Обычный 41 6 3 8 2" xfId="61598"/>
    <cellStyle name="Обычный 41 6 3 9" xfId="31722"/>
    <cellStyle name="Обычный 41 6 3 9 2" xfId="61599"/>
    <cellStyle name="Обычный 41 6 4" xfId="31723"/>
    <cellStyle name="Обычный 41 6 4 10" xfId="31724"/>
    <cellStyle name="Обычный 41 6 4 11" xfId="31725"/>
    <cellStyle name="Обычный 41 6 4 12" xfId="31726"/>
    <cellStyle name="Обычный 41 6 4 13" xfId="31727"/>
    <cellStyle name="Обычный 41 6 4 14" xfId="31728"/>
    <cellStyle name="Обычный 41 6 4 15" xfId="31729"/>
    <cellStyle name="Обычный 41 6 4 16" xfId="61600"/>
    <cellStyle name="Обычный 41 6 4 2" xfId="31730"/>
    <cellStyle name="Обычный 41 6 4 2 2" xfId="31731"/>
    <cellStyle name="Обычный 41 6 4 2 2 2" xfId="61601"/>
    <cellStyle name="Обычный 41 6 4 2 3" xfId="31732"/>
    <cellStyle name="Обычный 41 6 4 2 3 2" xfId="61602"/>
    <cellStyle name="Обычный 41 6 4 2 4" xfId="31733"/>
    <cellStyle name="Обычный 41 6 4 2 4 2" xfId="61603"/>
    <cellStyle name="Обычный 41 6 4 2 5" xfId="31734"/>
    <cellStyle name="Обычный 41 6 4 2 5 2" xfId="61604"/>
    <cellStyle name="Обычный 41 6 4 2 6" xfId="31735"/>
    <cellStyle name="Обычный 41 6 4 2 6 2" xfId="61605"/>
    <cellStyle name="Обычный 41 6 4 2 7" xfId="31736"/>
    <cellStyle name="Обычный 41 6 4 2 8" xfId="61606"/>
    <cellStyle name="Обычный 41 6 4 3" xfId="31737"/>
    <cellStyle name="Обычный 41 6 4 3 2" xfId="31738"/>
    <cellStyle name="Обычный 41 6 4 3 2 2" xfId="61607"/>
    <cellStyle name="Обычный 41 6 4 3 3" xfId="61608"/>
    <cellStyle name="Обычный 41 6 4 4" xfId="31739"/>
    <cellStyle name="Обычный 41 6 4 4 2" xfId="61609"/>
    <cellStyle name="Обычный 41 6 4 5" xfId="31740"/>
    <cellStyle name="Обычный 41 6 4 5 2" xfId="61610"/>
    <cellStyle name="Обычный 41 6 4 6" xfId="31741"/>
    <cellStyle name="Обычный 41 6 4 6 2" xfId="61611"/>
    <cellStyle name="Обычный 41 6 4 7" xfId="31742"/>
    <cellStyle name="Обычный 41 6 4 7 2" xfId="61612"/>
    <cellStyle name="Обычный 41 6 4 8" xfId="31743"/>
    <cellStyle name="Обычный 41 6 4 9" xfId="31744"/>
    <cellStyle name="Обычный 41 6 5" xfId="31745"/>
    <cellStyle name="Обычный 41 6 5 10" xfId="31746"/>
    <cellStyle name="Обычный 41 6 5 11" xfId="31747"/>
    <cellStyle name="Обычный 41 6 5 12" xfId="31748"/>
    <cellStyle name="Обычный 41 6 5 13" xfId="31749"/>
    <cellStyle name="Обычный 41 6 5 14" xfId="31750"/>
    <cellStyle name="Обычный 41 6 5 15" xfId="61613"/>
    <cellStyle name="Обычный 41 6 5 2" xfId="31751"/>
    <cellStyle name="Обычный 41 6 5 2 2" xfId="31752"/>
    <cellStyle name="Обычный 41 6 5 2 2 2" xfId="61614"/>
    <cellStyle name="Обычный 41 6 5 2 3" xfId="31753"/>
    <cellStyle name="Обычный 41 6 5 2 3 2" xfId="61615"/>
    <cellStyle name="Обычный 41 6 5 2 4" xfId="31754"/>
    <cellStyle name="Обычный 41 6 5 2 4 2" xfId="61616"/>
    <cellStyle name="Обычный 41 6 5 2 5" xfId="31755"/>
    <cellStyle name="Обычный 41 6 5 2 5 2" xfId="61617"/>
    <cellStyle name="Обычный 41 6 5 2 6" xfId="31756"/>
    <cellStyle name="Обычный 41 6 5 2 6 2" xfId="61618"/>
    <cellStyle name="Обычный 41 6 5 2 7" xfId="31757"/>
    <cellStyle name="Обычный 41 6 5 2 8" xfId="61619"/>
    <cellStyle name="Обычный 41 6 5 3" xfId="31758"/>
    <cellStyle name="Обычный 41 6 5 3 2" xfId="31759"/>
    <cellStyle name="Обычный 41 6 5 3 2 2" xfId="61620"/>
    <cellStyle name="Обычный 41 6 5 3 3" xfId="61621"/>
    <cellStyle name="Обычный 41 6 5 4" xfId="31760"/>
    <cellStyle name="Обычный 41 6 5 4 2" xfId="61622"/>
    <cellStyle name="Обычный 41 6 5 5" xfId="31761"/>
    <cellStyle name="Обычный 41 6 5 5 2" xfId="61623"/>
    <cellStyle name="Обычный 41 6 5 6" xfId="31762"/>
    <cellStyle name="Обычный 41 6 5 6 2" xfId="61624"/>
    <cellStyle name="Обычный 41 6 5 7" xfId="31763"/>
    <cellStyle name="Обычный 41 6 5 7 2" xfId="61625"/>
    <cellStyle name="Обычный 41 6 5 8" xfId="31764"/>
    <cellStyle name="Обычный 41 6 5 9" xfId="31765"/>
    <cellStyle name="Обычный 41 6 6" xfId="31766"/>
    <cellStyle name="Обычный 41 6 6 2" xfId="31767"/>
    <cellStyle name="Обычный 41 6 6 2 2" xfId="61626"/>
    <cellStyle name="Обычный 41 6 6 3" xfId="31768"/>
    <cellStyle name="Обычный 41 6 6 3 2" xfId="61627"/>
    <cellStyle name="Обычный 41 6 6 4" xfId="31769"/>
    <cellStyle name="Обычный 41 6 6 4 2" xfId="61628"/>
    <cellStyle name="Обычный 41 6 6 5" xfId="31770"/>
    <cellStyle name="Обычный 41 6 6 5 2" xfId="61629"/>
    <cellStyle name="Обычный 41 6 6 6" xfId="31771"/>
    <cellStyle name="Обычный 41 6 6 6 2" xfId="61630"/>
    <cellStyle name="Обычный 41 6 6 7" xfId="31772"/>
    <cellStyle name="Обычный 41 6 6 8" xfId="61631"/>
    <cellStyle name="Обычный 41 6 7" xfId="31773"/>
    <cellStyle name="Обычный 41 6 7 2" xfId="31774"/>
    <cellStyle name="Обычный 41 6 7 2 2" xfId="61632"/>
    <cellStyle name="Обычный 41 6 7 3" xfId="61633"/>
    <cellStyle name="Обычный 41 6 8" xfId="31775"/>
    <cellStyle name="Обычный 41 6 8 2" xfId="61634"/>
    <cellStyle name="Обычный 41 6 9" xfId="31776"/>
    <cellStyle name="Обычный 41 6 9 2" xfId="61635"/>
    <cellStyle name="Обычный 41 7" xfId="31777"/>
    <cellStyle name="Обычный 41 7 10" xfId="31778"/>
    <cellStyle name="Обычный 41 7 11" xfId="31779"/>
    <cellStyle name="Обычный 41 7 12" xfId="31780"/>
    <cellStyle name="Обычный 41 7 13" xfId="31781"/>
    <cellStyle name="Обычный 41 7 14" xfId="31782"/>
    <cellStyle name="Обычный 41 7 15" xfId="31783"/>
    <cellStyle name="Обычный 41 7 16" xfId="31784"/>
    <cellStyle name="Обычный 41 7 17" xfId="31785"/>
    <cellStyle name="Обычный 41 7 18" xfId="61636"/>
    <cellStyle name="Обычный 41 7 2" xfId="31786"/>
    <cellStyle name="Обычный 41 7 2 10" xfId="31787"/>
    <cellStyle name="Обычный 41 7 2 11" xfId="31788"/>
    <cellStyle name="Обычный 41 7 2 12" xfId="31789"/>
    <cellStyle name="Обычный 41 7 2 13" xfId="31790"/>
    <cellStyle name="Обычный 41 7 2 14" xfId="31791"/>
    <cellStyle name="Обычный 41 7 2 15" xfId="31792"/>
    <cellStyle name="Обычный 41 7 2 16" xfId="61637"/>
    <cellStyle name="Обычный 41 7 2 2" xfId="31793"/>
    <cellStyle name="Обычный 41 7 2 2 2" xfId="31794"/>
    <cellStyle name="Обычный 41 7 2 2 2 2" xfId="61638"/>
    <cellStyle name="Обычный 41 7 2 2 3" xfId="31795"/>
    <cellStyle name="Обычный 41 7 2 2 3 2" xfId="61639"/>
    <cellStyle name="Обычный 41 7 2 2 4" xfId="31796"/>
    <cellStyle name="Обычный 41 7 2 2 4 2" xfId="61640"/>
    <cellStyle name="Обычный 41 7 2 2 5" xfId="31797"/>
    <cellStyle name="Обычный 41 7 2 2 5 2" xfId="61641"/>
    <cellStyle name="Обычный 41 7 2 2 6" xfId="31798"/>
    <cellStyle name="Обычный 41 7 2 2 6 2" xfId="61642"/>
    <cellStyle name="Обычный 41 7 2 2 7" xfId="31799"/>
    <cellStyle name="Обычный 41 7 2 2 8" xfId="61643"/>
    <cellStyle name="Обычный 41 7 2 3" xfId="31800"/>
    <cellStyle name="Обычный 41 7 2 3 2" xfId="31801"/>
    <cellStyle name="Обычный 41 7 2 3 2 2" xfId="61644"/>
    <cellStyle name="Обычный 41 7 2 3 3" xfId="61645"/>
    <cellStyle name="Обычный 41 7 2 4" xfId="31802"/>
    <cellStyle name="Обычный 41 7 2 4 2" xfId="61646"/>
    <cellStyle name="Обычный 41 7 2 5" xfId="31803"/>
    <cellStyle name="Обычный 41 7 2 5 2" xfId="61647"/>
    <cellStyle name="Обычный 41 7 2 6" xfId="31804"/>
    <cellStyle name="Обычный 41 7 2 6 2" xfId="61648"/>
    <cellStyle name="Обычный 41 7 2 7" xfId="31805"/>
    <cellStyle name="Обычный 41 7 2 7 2" xfId="61649"/>
    <cellStyle name="Обычный 41 7 2 8" xfId="31806"/>
    <cellStyle name="Обычный 41 7 2 9" xfId="31807"/>
    <cellStyle name="Обычный 41 7 3" xfId="31808"/>
    <cellStyle name="Обычный 41 7 3 10" xfId="31809"/>
    <cellStyle name="Обычный 41 7 3 11" xfId="31810"/>
    <cellStyle name="Обычный 41 7 3 12" xfId="31811"/>
    <cellStyle name="Обычный 41 7 3 13" xfId="31812"/>
    <cellStyle name="Обычный 41 7 3 14" xfId="31813"/>
    <cellStyle name="Обычный 41 7 3 15" xfId="61650"/>
    <cellStyle name="Обычный 41 7 3 2" xfId="31814"/>
    <cellStyle name="Обычный 41 7 3 2 2" xfId="31815"/>
    <cellStyle name="Обычный 41 7 3 2 2 2" xfId="61651"/>
    <cellStyle name="Обычный 41 7 3 2 3" xfId="31816"/>
    <cellStyle name="Обычный 41 7 3 2 3 2" xfId="61652"/>
    <cellStyle name="Обычный 41 7 3 2 4" xfId="31817"/>
    <cellStyle name="Обычный 41 7 3 2 4 2" xfId="61653"/>
    <cellStyle name="Обычный 41 7 3 2 5" xfId="31818"/>
    <cellStyle name="Обычный 41 7 3 2 5 2" xfId="61654"/>
    <cellStyle name="Обычный 41 7 3 2 6" xfId="31819"/>
    <cellStyle name="Обычный 41 7 3 2 6 2" xfId="61655"/>
    <cellStyle name="Обычный 41 7 3 2 7" xfId="31820"/>
    <cellStyle name="Обычный 41 7 3 2 8" xfId="61656"/>
    <cellStyle name="Обычный 41 7 3 3" xfId="31821"/>
    <cellStyle name="Обычный 41 7 3 3 2" xfId="31822"/>
    <cellStyle name="Обычный 41 7 3 3 2 2" xfId="61657"/>
    <cellStyle name="Обычный 41 7 3 3 3" xfId="61658"/>
    <cellStyle name="Обычный 41 7 3 4" xfId="31823"/>
    <cellStyle name="Обычный 41 7 3 4 2" xfId="61659"/>
    <cellStyle name="Обычный 41 7 3 5" xfId="31824"/>
    <cellStyle name="Обычный 41 7 3 5 2" xfId="61660"/>
    <cellStyle name="Обычный 41 7 3 6" xfId="31825"/>
    <cellStyle name="Обычный 41 7 3 6 2" xfId="61661"/>
    <cellStyle name="Обычный 41 7 3 7" xfId="31826"/>
    <cellStyle name="Обычный 41 7 3 7 2" xfId="61662"/>
    <cellStyle name="Обычный 41 7 3 8" xfId="31827"/>
    <cellStyle name="Обычный 41 7 3 9" xfId="31828"/>
    <cellStyle name="Обычный 41 7 4" xfId="31829"/>
    <cellStyle name="Обычный 41 7 4 2" xfId="31830"/>
    <cellStyle name="Обычный 41 7 4 2 2" xfId="61663"/>
    <cellStyle name="Обычный 41 7 4 3" xfId="31831"/>
    <cellStyle name="Обычный 41 7 4 3 2" xfId="61664"/>
    <cellStyle name="Обычный 41 7 4 4" xfId="31832"/>
    <cellStyle name="Обычный 41 7 4 4 2" xfId="61665"/>
    <cellStyle name="Обычный 41 7 4 5" xfId="31833"/>
    <cellStyle name="Обычный 41 7 4 5 2" xfId="61666"/>
    <cellStyle name="Обычный 41 7 4 6" xfId="31834"/>
    <cellStyle name="Обычный 41 7 4 6 2" xfId="61667"/>
    <cellStyle name="Обычный 41 7 4 7" xfId="31835"/>
    <cellStyle name="Обычный 41 7 4 8" xfId="61668"/>
    <cellStyle name="Обычный 41 7 5" xfId="31836"/>
    <cellStyle name="Обычный 41 7 5 2" xfId="31837"/>
    <cellStyle name="Обычный 41 7 5 2 2" xfId="61669"/>
    <cellStyle name="Обычный 41 7 5 3" xfId="61670"/>
    <cellStyle name="Обычный 41 7 6" xfId="31838"/>
    <cellStyle name="Обычный 41 7 6 2" xfId="61671"/>
    <cellStyle name="Обычный 41 7 7" xfId="31839"/>
    <cellStyle name="Обычный 41 7 7 2" xfId="61672"/>
    <cellStyle name="Обычный 41 7 8" xfId="31840"/>
    <cellStyle name="Обычный 41 7 8 2" xfId="61673"/>
    <cellStyle name="Обычный 41 7 9" xfId="31841"/>
    <cellStyle name="Обычный 41 7 9 2" xfId="61674"/>
    <cellStyle name="Обычный 41 8" xfId="31842"/>
    <cellStyle name="Обычный 41 8 10" xfId="31843"/>
    <cellStyle name="Обычный 41 8 11" xfId="31844"/>
    <cellStyle name="Обычный 41 8 12" xfId="31845"/>
    <cellStyle name="Обычный 41 8 13" xfId="31846"/>
    <cellStyle name="Обычный 41 8 14" xfId="31847"/>
    <cellStyle name="Обычный 41 8 15" xfId="31848"/>
    <cellStyle name="Обычный 41 8 16" xfId="31849"/>
    <cellStyle name="Обычный 41 8 17" xfId="31850"/>
    <cellStyle name="Обычный 41 8 18" xfId="61675"/>
    <cellStyle name="Обычный 41 8 2" xfId="31851"/>
    <cellStyle name="Обычный 41 8 2 10" xfId="31852"/>
    <cellStyle name="Обычный 41 8 2 11" xfId="31853"/>
    <cellStyle name="Обычный 41 8 2 12" xfId="31854"/>
    <cellStyle name="Обычный 41 8 2 13" xfId="31855"/>
    <cellStyle name="Обычный 41 8 2 14" xfId="31856"/>
    <cellStyle name="Обычный 41 8 2 15" xfId="31857"/>
    <cellStyle name="Обычный 41 8 2 16" xfId="61676"/>
    <cellStyle name="Обычный 41 8 2 2" xfId="31858"/>
    <cellStyle name="Обычный 41 8 2 2 2" xfId="31859"/>
    <cellStyle name="Обычный 41 8 2 2 2 2" xfId="61677"/>
    <cellStyle name="Обычный 41 8 2 2 3" xfId="31860"/>
    <cellStyle name="Обычный 41 8 2 2 3 2" xfId="61678"/>
    <cellStyle name="Обычный 41 8 2 2 4" xfId="31861"/>
    <cellStyle name="Обычный 41 8 2 2 4 2" xfId="61679"/>
    <cellStyle name="Обычный 41 8 2 2 5" xfId="31862"/>
    <cellStyle name="Обычный 41 8 2 2 5 2" xfId="61680"/>
    <cellStyle name="Обычный 41 8 2 2 6" xfId="31863"/>
    <cellStyle name="Обычный 41 8 2 2 6 2" xfId="61681"/>
    <cellStyle name="Обычный 41 8 2 2 7" xfId="31864"/>
    <cellStyle name="Обычный 41 8 2 2 8" xfId="61682"/>
    <cellStyle name="Обычный 41 8 2 3" xfId="31865"/>
    <cellStyle name="Обычный 41 8 2 3 2" xfId="31866"/>
    <cellStyle name="Обычный 41 8 2 3 2 2" xfId="61683"/>
    <cellStyle name="Обычный 41 8 2 3 3" xfId="61684"/>
    <cellStyle name="Обычный 41 8 2 4" xfId="31867"/>
    <cellStyle name="Обычный 41 8 2 4 2" xfId="61685"/>
    <cellStyle name="Обычный 41 8 2 5" xfId="31868"/>
    <cellStyle name="Обычный 41 8 2 5 2" xfId="61686"/>
    <cellStyle name="Обычный 41 8 2 6" xfId="31869"/>
    <cellStyle name="Обычный 41 8 2 6 2" xfId="61687"/>
    <cellStyle name="Обычный 41 8 2 7" xfId="31870"/>
    <cellStyle name="Обычный 41 8 2 7 2" xfId="61688"/>
    <cellStyle name="Обычный 41 8 2 8" xfId="31871"/>
    <cellStyle name="Обычный 41 8 2 9" xfId="31872"/>
    <cellStyle name="Обычный 41 8 3" xfId="31873"/>
    <cellStyle name="Обычный 41 8 3 10" xfId="31874"/>
    <cellStyle name="Обычный 41 8 3 11" xfId="31875"/>
    <cellStyle name="Обычный 41 8 3 12" xfId="31876"/>
    <cellStyle name="Обычный 41 8 3 13" xfId="31877"/>
    <cellStyle name="Обычный 41 8 3 14" xfId="31878"/>
    <cellStyle name="Обычный 41 8 3 15" xfId="61689"/>
    <cellStyle name="Обычный 41 8 3 2" xfId="31879"/>
    <cellStyle name="Обычный 41 8 3 2 2" xfId="31880"/>
    <cellStyle name="Обычный 41 8 3 2 2 2" xfId="61690"/>
    <cellStyle name="Обычный 41 8 3 2 3" xfId="31881"/>
    <cellStyle name="Обычный 41 8 3 2 3 2" xfId="61691"/>
    <cellStyle name="Обычный 41 8 3 2 4" xfId="31882"/>
    <cellStyle name="Обычный 41 8 3 2 4 2" xfId="61692"/>
    <cellStyle name="Обычный 41 8 3 2 5" xfId="31883"/>
    <cellStyle name="Обычный 41 8 3 2 5 2" xfId="61693"/>
    <cellStyle name="Обычный 41 8 3 2 6" xfId="31884"/>
    <cellStyle name="Обычный 41 8 3 2 6 2" xfId="61694"/>
    <cellStyle name="Обычный 41 8 3 2 7" xfId="31885"/>
    <cellStyle name="Обычный 41 8 3 2 8" xfId="61695"/>
    <cellStyle name="Обычный 41 8 3 3" xfId="31886"/>
    <cellStyle name="Обычный 41 8 3 3 2" xfId="31887"/>
    <cellStyle name="Обычный 41 8 3 3 2 2" xfId="61696"/>
    <cellStyle name="Обычный 41 8 3 3 3" xfId="61697"/>
    <cellStyle name="Обычный 41 8 3 4" xfId="31888"/>
    <cellStyle name="Обычный 41 8 3 4 2" xfId="61698"/>
    <cellStyle name="Обычный 41 8 3 5" xfId="31889"/>
    <cellStyle name="Обычный 41 8 3 5 2" xfId="61699"/>
    <cellStyle name="Обычный 41 8 3 6" xfId="31890"/>
    <cellStyle name="Обычный 41 8 3 6 2" xfId="61700"/>
    <cellStyle name="Обычный 41 8 3 7" xfId="31891"/>
    <cellStyle name="Обычный 41 8 3 7 2" xfId="61701"/>
    <cellStyle name="Обычный 41 8 3 8" xfId="31892"/>
    <cellStyle name="Обычный 41 8 3 9" xfId="31893"/>
    <cellStyle name="Обычный 41 8 4" xfId="31894"/>
    <cellStyle name="Обычный 41 8 4 2" xfId="31895"/>
    <cellStyle name="Обычный 41 8 4 2 2" xfId="61702"/>
    <cellStyle name="Обычный 41 8 4 3" xfId="31896"/>
    <cellStyle name="Обычный 41 8 4 3 2" xfId="61703"/>
    <cellStyle name="Обычный 41 8 4 4" xfId="31897"/>
    <cellStyle name="Обычный 41 8 4 4 2" xfId="61704"/>
    <cellStyle name="Обычный 41 8 4 5" xfId="31898"/>
    <cellStyle name="Обычный 41 8 4 5 2" xfId="61705"/>
    <cellStyle name="Обычный 41 8 4 6" xfId="31899"/>
    <cellStyle name="Обычный 41 8 4 6 2" xfId="61706"/>
    <cellStyle name="Обычный 41 8 4 7" xfId="31900"/>
    <cellStyle name="Обычный 41 8 4 8" xfId="61707"/>
    <cellStyle name="Обычный 41 8 5" xfId="31901"/>
    <cellStyle name="Обычный 41 8 5 2" xfId="31902"/>
    <cellStyle name="Обычный 41 8 5 2 2" xfId="61708"/>
    <cellStyle name="Обычный 41 8 5 3" xfId="61709"/>
    <cellStyle name="Обычный 41 8 6" xfId="31903"/>
    <cellStyle name="Обычный 41 8 6 2" xfId="61710"/>
    <cellStyle name="Обычный 41 8 7" xfId="31904"/>
    <cellStyle name="Обычный 41 8 7 2" xfId="61711"/>
    <cellStyle name="Обычный 41 8 8" xfId="31905"/>
    <cellStyle name="Обычный 41 8 8 2" xfId="61712"/>
    <cellStyle name="Обычный 41 8 9" xfId="31906"/>
    <cellStyle name="Обычный 41 8 9 2" xfId="61713"/>
    <cellStyle name="Обычный 41 9" xfId="31907"/>
    <cellStyle name="Обычный 41 9 10" xfId="31908"/>
    <cellStyle name="Обычный 41 9 11" xfId="31909"/>
    <cellStyle name="Обычный 41 9 12" xfId="31910"/>
    <cellStyle name="Обычный 41 9 13" xfId="31911"/>
    <cellStyle name="Обычный 41 9 14" xfId="31912"/>
    <cellStyle name="Обычный 41 9 15" xfId="31913"/>
    <cellStyle name="Обычный 41 9 16" xfId="61714"/>
    <cellStyle name="Обычный 41 9 2" xfId="31914"/>
    <cellStyle name="Обычный 41 9 2 2" xfId="31915"/>
    <cellStyle name="Обычный 41 9 2 2 2" xfId="61715"/>
    <cellStyle name="Обычный 41 9 2 3" xfId="31916"/>
    <cellStyle name="Обычный 41 9 2 3 2" xfId="61716"/>
    <cellStyle name="Обычный 41 9 2 4" xfId="31917"/>
    <cellStyle name="Обычный 41 9 2 4 2" xfId="61717"/>
    <cellStyle name="Обычный 41 9 2 5" xfId="31918"/>
    <cellStyle name="Обычный 41 9 2 5 2" xfId="61718"/>
    <cellStyle name="Обычный 41 9 2 6" xfId="31919"/>
    <cellStyle name="Обычный 41 9 2 6 2" xfId="61719"/>
    <cellStyle name="Обычный 41 9 2 7" xfId="31920"/>
    <cellStyle name="Обычный 41 9 2 8" xfId="61720"/>
    <cellStyle name="Обычный 41 9 3" xfId="31921"/>
    <cellStyle name="Обычный 41 9 3 2" xfId="31922"/>
    <cellStyle name="Обычный 41 9 3 2 2" xfId="61721"/>
    <cellStyle name="Обычный 41 9 3 3" xfId="61722"/>
    <cellStyle name="Обычный 41 9 4" xfId="31923"/>
    <cellStyle name="Обычный 41 9 4 2" xfId="61723"/>
    <cellStyle name="Обычный 41 9 5" xfId="31924"/>
    <cellStyle name="Обычный 41 9 5 2" xfId="61724"/>
    <cellStyle name="Обычный 41 9 6" xfId="31925"/>
    <cellStyle name="Обычный 41 9 6 2" xfId="61725"/>
    <cellStyle name="Обычный 41 9 7" xfId="31926"/>
    <cellStyle name="Обычный 41 9 7 2" xfId="61726"/>
    <cellStyle name="Обычный 41 9 8" xfId="31927"/>
    <cellStyle name="Обычный 41 9 9" xfId="31928"/>
    <cellStyle name="Обычный 42" xfId="31929"/>
    <cellStyle name="Обычный 42 10" xfId="31930"/>
    <cellStyle name="Обычный 42 10 10" xfId="31931"/>
    <cellStyle name="Обычный 42 10 11" xfId="31932"/>
    <cellStyle name="Обычный 42 10 12" xfId="31933"/>
    <cellStyle name="Обычный 42 10 13" xfId="31934"/>
    <cellStyle name="Обычный 42 10 14" xfId="31935"/>
    <cellStyle name="Обычный 42 10 15" xfId="61727"/>
    <cellStyle name="Обычный 42 10 2" xfId="31936"/>
    <cellStyle name="Обычный 42 10 2 2" xfId="31937"/>
    <cellStyle name="Обычный 42 10 2 2 2" xfId="61728"/>
    <cellStyle name="Обычный 42 10 2 3" xfId="31938"/>
    <cellStyle name="Обычный 42 10 2 3 2" xfId="61729"/>
    <cellStyle name="Обычный 42 10 2 4" xfId="31939"/>
    <cellStyle name="Обычный 42 10 2 4 2" xfId="61730"/>
    <cellStyle name="Обычный 42 10 2 5" xfId="31940"/>
    <cellStyle name="Обычный 42 10 2 5 2" xfId="61731"/>
    <cellStyle name="Обычный 42 10 2 6" xfId="31941"/>
    <cellStyle name="Обычный 42 10 2 6 2" xfId="61732"/>
    <cellStyle name="Обычный 42 10 2 7" xfId="31942"/>
    <cellStyle name="Обычный 42 10 2 8" xfId="61733"/>
    <cellStyle name="Обычный 42 10 3" xfId="31943"/>
    <cellStyle name="Обычный 42 10 3 2" xfId="31944"/>
    <cellStyle name="Обычный 42 10 3 2 2" xfId="61734"/>
    <cellStyle name="Обычный 42 10 3 3" xfId="61735"/>
    <cellStyle name="Обычный 42 10 4" xfId="31945"/>
    <cellStyle name="Обычный 42 10 4 2" xfId="61736"/>
    <cellStyle name="Обычный 42 10 5" xfId="31946"/>
    <cellStyle name="Обычный 42 10 5 2" xfId="61737"/>
    <cellStyle name="Обычный 42 10 6" xfId="31947"/>
    <cellStyle name="Обычный 42 10 6 2" xfId="61738"/>
    <cellStyle name="Обычный 42 10 7" xfId="31948"/>
    <cellStyle name="Обычный 42 10 7 2" xfId="61739"/>
    <cellStyle name="Обычный 42 10 8" xfId="31949"/>
    <cellStyle name="Обычный 42 10 9" xfId="31950"/>
    <cellStyle name="Обычный 42 11" xfId="31951"/>
    <cellStyle name="Обычный 42 11 10" xfId="31952"/>
    <cellStyle name="Обычный 42 11 11" xfId="31953"/>
    <cellStyle name="Обычный 42 11 12" xfId="31954"/>
    <cellStyle name="Обычный 42 11 13" xfId="31955"/>
    <cellStyle name="Обычный 42 11 14" xfId="31956"/>
    <cellStyle name="Обычный 42 11 15" xfId="61740"/>
    <cellStyle name="Обычный 42 11 2" xfId="31957"/>
    <cellStyle name="Обычный 42 11 2 2" xfId="31958"/>
    <cellStyle name="Обычный 42 11 2 2 2" xfId="61741"/>
    <cellStyle name="Обычный 42 11 2 3" xfId="31959"/>
    <cellStyle name="Обычный 42 11 2 3 2" xfId="61742"/>
    <cellStyle name="Обычный 42 11 2 4" xfId="31960"/>
    <cellStyle name="Обычный 42 11 2 4 2" xfId="61743"/>
    <cellStyle name="Обычный 42 11 2 5" xfId="31961"/>
    <cellStyle name="Обычный 42 11 2 5 2" xfId="61744"/>
    <cellStyle name="Обычный 42 11 2 6" xfId="31962"/>
    <cellStyle name="Обычный 42 11 2 6 2" xfId="61745"/>
    <cellStyle name="Обычный 42 11 2 7" xfId="31963"/>
    <cellStyle name="Обычный 42 11 2 8" xfId="61746"/>
    <cellStyle name="Обычный 42 11 3" xfId="31964"/>
    <cellStyle name="Обычный 42 11 3 2" xfId="31965"/>
    <cellStyle name="Обычный 42 11 3 2 2" xfId="61747"/>
    <cellStyle name="Обычный 42 11 3 3" xfId="61748"/>
    <cellStyle name="Обычный 42 11 4" xfId="31966"/>
    <cellStyle name="Обычный 42 11 4 2" xfId="61749"/>
    <cellStyle name="Обычный 42 11 5" xfId="31967"/>
    <cellStyle name="Обычный 42 11 5 2" xfId="61750"/>
    <cellStyle name="Обычный 42 11 6" xfId="31968"/>
    <cellStyle name="Обычный 42 11 6 2" xfId="61751"/>
    <cellStyle name="Обычный 42 11 7" xfId="31969"/>
    <cellStyle name="Обычный 42 11 7 2" xfId="61752"/>
    <cellStyle name="Обычный 42 11 8" xfId="31970"/>
    <cellStyle name="Обычный 42 11 9" xfId="31971"/>
    <cellStyle name="Обычный 42 12" xfId="31972"/>
    <cellStyle name="Обычный 42 12 10" xfId="31973"/>
    <cellStyle name="Обычный 42 12 11" xfId="31974"/>
    <cellStyle name="Обычный 42 12 12" xfId="31975"/>
    <cellStyle name="Обычный 42 12 13" xfId="31976"/>
    <cellStyle name="Обычный 42 12 14" xfId="31977"/>
    <cellStyle name="Обычный 42 12 15" xfId="61753"/>
    <cellStyle name="Обычный 42 12 2" xfId="31978"/>
    <cellStyle name="Обычный 42 12 2 2" xfId="31979"/>
    <cellStyle name="Обычный 42 12 2 2 2" xfId="61754"/>
    <cellStyle name="Обычный 42 12 2 3" xfId="31980"/>
    <cellStyle name="Обычный 42 12 2 3 2" xfId="61755"/>
    <cellStyle name="Обычный 42 12 2 4" xfId="31981"/>
    <cellStyle name="Обычный 42 12 2 4 2" xfId="61756"/>
    <cellStyle name="Обычный 42 12 2 5" xfId="31982"/>
    <cellStyle name="Обычный 42 12 2 5 2" xfId="61757"/>
    <cellStyle name="Обычный 42 12 2 6" xfId="31983"/>
    <cellStyle name="Обычный 42 12 2 6 2" xfId="61758"/>
    <cellStyle name="Обычный 42 12 2 7" xfId="31984"/>
    <cellStyle name="Обычный 42 12 2 8" xfId="61759"/>
    <cellStyle name="Обычный 42 12 3" xfId="31985"/>
    <cellStyle name="Обычный 42 12 3 2" xfId="31986"/>
    <cellStyle name="Обычный 42 12 3 2 2" xfId="61760"/>
    <cellStyle name="Обычный 42 12 3 3" xfId="61761"/>
    <cellStyle name="Обычный 42 12 4" xfId="31987"/>
    <cellStyle name="Обычный 42 12 4 2" xfId="61762"/>
    <cellStyle name="Обычный 42 12 5" xfId="31988"/>
    <cellStyle name="Обычный 42 12 5 2" xfId="61763"/>
    <cellStyle name="Обычный 42 12 6" xfId="31989"/>
    <cellStyle name="Обычный 42 12 6 2" xfId="61764"/>
    <cellStyle name="Обычный 42 12 7" xfId="31990"/>
    <cellStyle name="Обычный 42 12 7 2" xfId="61765"/>
    <cellStyle name="Обычный 42 12 8" xfId="31991"/>
    <cellStyle name="Обычный 42 12 9" xfId="31992"/>
    <cellStyle name="Обычный 42 13" xfId="31993"/>
    <cellStyle name="Обычный 42 13 2" xfId="31994"/>
    <cellStyle name="Обычный 42 13 2 2" xfId="61766"/>
    <cellStyle name="Обычный 42 13 3" xfId="31995"/>
    <cellStyle name="Обычный 42 13 3 2" xfId="61767"/>
    <cellStyle name="Обычный 42 13 4" xfId="31996"/>
    <cellStyle name="Обычный 42 13 4 2" xfId="61768"/>
    <cellStyle name="Обычный 42 13 5" xfId="31997"/>
    <cellStyle name="Обычный 42 13 5 2" xfId="61769"/>
    <cellStyle name="Обычный 42 13 6" xfId="31998"/>
    <cellStyle name="Обычный 42 13 6 2" xfId="61770"/>
    <cellStyle name="Обычный 42 13 7" xfId="31999"/>
    <cellStyle name="Обычный 42 13 8" xfId="61771"/>
    <cellStyle name="Обычный 42 14" xfId="32000"/>
    <cellStyle name="Обычный 42 14 2" xfId="32001"/>
    <cellStyle name="Обычный 42 14 2 2" xfId="61772"/>
    <cellStyle name="Обычный 42 14 3" xfId="32002"/>
    <cellStyle name="Обычный 42 14 3 2" xfId="61773"/>
    <cellStyle name="Обычный 42 14 4" xfId="32003"/>
    <cellStyle name="Обычный 42 14 4 2" xfId="61774"/>
    <cellStyle name="Обычный 42 14 5" xfId="32004"/>
    <cellStyle name="Обычный 42 14 5 2" xfId="61775"/>
    <cellStyle name="Обычный 42 14 6" xfId="32005"/>
    <cellStyle name="Обычный 42 14 6 2" xfId="61776"/>
    <cellStyle name="Обычный 42 14 7" xfId="32006"/>
    <cellStyle name="Обычный 42 14 8" xfId="61777"/>
    <cellStyle name="Обычный 42 15" xfId="32007"/>
    <cellStyle name="Обычный 42 15 2" xfId="32008"/>
    <cellStyle name="Обычный 42 15 2 2" xfId="61778"/>
    <cellStyle name="Обычный 42 15 3" xfId="32009"/>
    <cellStyle name="Обычный 42 15 3 2" xfId="61779"/>
    <cellStyle name="Обычный 42 15 4" xfId="32010"/>
    <cellStyle name="Обычный 42 15 4 2" xfId="61780"/>
    <cellStyle name="Обычный 42 15 5" xfId="32011"/>
    <cellStyle name="Обычный 42 15 5 2" xfId="61781"/>
    <cellStyle name="Обычный 42 15 6" xfId="32012"/>
    <cellStyle name="Обычный 42 15 6 2" xfId="61782"/>
    <cellStyle name="Обычный 42 15 7" xfId="32013"/>
    <cellStyle name="Обычный 42 15 8" xfId="61783"/>
    <cellStyle name="Обычный 42 16" xfId="32014"/>
    <cellStyle name="Обычный 42 16 2" xfId="32015"/>
    <cellStyle name="Обычный 42 16 2 2" xfId="61784"/>
    <cellStyle name="Обычный 42 16 3" xfId="61785"/>
    <cellStyle name="Обычный 42 17" xfId="32016"/>
    <cellStyle name="Обычный 42 17 2" xfId="61786"/>
    <cellStyle name="Обычный 42 18" xfId="32017"/>
    <cellStyle name="Обычный 42 18 2" xfId="61787"/>
    <cellStyle name="Обычный 42 19" xfId="32018"/>
    <cellStyle name="Обычный 42 19 2" xfId="61788"/>
    <cellStyle name="Обычный 42 2" xfId="32019"/>
    <cellStyle name="Обычный 42 2 10" xfId="32020"/>
    <cellStyle name="Обычный 42 2 10 10" xfId="32021"/>
    <cellStyle name="Обычный 42 2 10 11" xfId="32022"/>
    <cellStyle name="Обычный 42 2 10 12" xfId="32023"/>
    <cellStyle name="Обычный 42 2 10 13" xfId="32024"/>
    <cellStyle name="Обычный 42 2 10 14" xfId="32025"/>
    <cellStyle name="Обычный 42 2 10 15" xfId="61789"/>
    <cellStyle name="Обычный 42 2 10 2" xfId="32026"/>
    <cellStyle name="Обычный 42 2 10 2 2" xfId="32027"/>
    <cellStyle name="Обычный 42 2 10 2 2 2" xfId="61790"/>
    <cellStyle name="Обычный 42 2 10 2 3" xfId="32028"/>
    <cellStyle name="Обычный 42 2 10 2 3 2" xfId="61791"/>
    <cellStyle name="Обычный 42 2 10 2 4" xfId="32029"/>
    <cellStyle name="Обычный 42 2 10 2 4 2" xfId="61792"/>
    <cellStyle name="Обычный 42 2 10 2 5" xfId="32030"/>
    <cellStyle name="Обычный 42 2 10 2 5 2" xfId="61793"/>
    <cellStyle name="Обычный 42 2 10 2 6" xfId="32031"/>
    <cellStyle name="Обычный 42 2 10 2 6 2" xfId="61794"/>
    <cellStyle name="Обычный 42 2 10 2 7" xfId="32032"/>
    <cellStyle name="Обычный 42 2 10 2 8" xfId="61795"/>
    <cellStyle name="Обычный 42 2 10 3" xfId="32033"/>
    <cellStyle name="Обычный 42 2 10 3 2" xfId="32034"/>
    <cellStyle name="Обычный 42 2 10 3 2 2" xfId="61796"/>
    <cellStyle name="Обычный 42 2 10 3 3" xfId="61797"/>
    <cellStyle name="Обычный 42 2 10 4" xfId="32035"/>
    <cellStyle name="Обычный 42 2 10 4 2" xfId="61798"/>
    <cellStyle name="Обычный 42 2 10 5" xfId="32036"/>
    <cellStyle name="Обычный 42 2 10 5 2" xfId="61799"/>
    <cellStyle name="Обычный 42 2 10 6" xfId="32037"/>
    <cellStyle name="Обычный 42 2 10 6 2" xfId="61800"/>
    <cellStyle name="Обычный 42 2 10 7" xfId="32038"/>
    <cellStyle name="Обычный 42 2 10 7 2" xfId="61801"/>
    <cellStyle name="Обычный 42 2 10 8" xfId="32039"/>
    <cellStyle name="Обычный 42 2 10 9" xfId="32040"/>
    <cellStyle name="Обычный 42 2 11" xfId="32041"/>
    <cellStyle name="Обычный 42 2 11 10" xfId="32042"/>
    <cellStyle name="Обычный 42 2 11 11" xfId="32043"/>
    <cellStyle name="Обычный 42 2 11 12" xfId="32044"/>
    <cellStyle name="Обычный 42 2 11 13" xfId="32045"/>
    <cellStyle name="Обычный 42 2 11 14" xfId="32046"/>
    <cellStyle name="Обычный 42 2 11 15" xfId="61802"/>
    <cellStyle name="Обычный 42 2 11 2" xfId="32047"/>
    <cellStyle name="Обычный 42 2 11 2 2" xfId="32048"/>
    <cellStyle name="Обычный 42 2 11 2 2 2" xfId="61803"/>
    <cellStyle name="Обычный 42 2 11 2 3" xfId="32049"/>
    <cellStyle name="Обычный 42 2 11 2 3 2" xfId="61804"/>
    <cellStyle name="Обычный 42 2 11 2 4" xfId="32050"/>
    <cellStyle name="Обычный 42 2 11 2 4 2" xfId="61805"/>
    <cellStyle name="Обычный 42 2 11 2 5" xfId="32051"/>
    <cellStyle name="Обычный 42 2 11 2 5 2" xfId="61806"/>
    <cellStyle name="Обычный 42 2 11 2 6" xfId="32052"/>
    <cellStyle name="Обычный 42 2 11 2 6 2" xfId="61807"/>
    <cellStyle name="Обычный 42 2 11 2 7" xfId="32053"/>
    <cellStyle name="Обычный 42 2 11 2 8" xfId="61808"/>
    <cellStyle name="Обычный 42 2 11 3" xfId="32054"/>
    <cellStyle name="Обычный 42 2 11 3 2" xfId="32055"/>
    <cellStyle name="Обычный 42 2 11 3 2 2" xfId="61809"/>
    <cellStyle name="Обычный 42 2 11 3 3" xfId="61810"/>
    <cellStyle name="Обычный 42 2 11 4" xfId="32056"/>
    <cellStyle name="Обычный 42 2 11 4 2" xfId="61811"/>
    <cellStyle name="Обычный 42 2 11 5" xfId="32057"/>
    <cellStyle name="Обычный 42 2 11 5 2" xfId="61812"/>
    <cellStyle name="Обычный 42 2 11 6" xfId="32058"/>
    <cellStyle name="Обычный 42 2 11 6 2" xfId="61813"/>
    <cellStyle name="Обычный 42 2 11 7" xfId="32059"/>
    <cellStyle name="Обычный 42 2 11 7 2" xfId="61814"/>
    <cellStyle name="Обычный 42 2 11 8" xfId="32060"/>
    <cellStyle name="Обычный 42 2 11 9" xfId="32061"/>
    <cellStyle name="Обычный 42 2 12" xfId="32062"/>
    <cellStyle name="Обычный 42 2 12 2" xfId="32063"/>
    <cellStyle name="Обычный 42 2 12 2 2" xfId="61815"/>
    <cellStyle name="Обычный 42 2 12 3" xfId="32064"/>
    <cellStyle name="Обычный 42 2 12 3 2" xfId="61816"/>
    <cellStyle name="Обычный 42 2 12 4" xfId="32065"/>
    <cellStyle name="Обычный 42 2 12 4 2" xfId="61817"/>
    <cellStyle name="Обычный 42 2 12 5" xfId="32066"/>
    <cellStyle name="Обычный 42 2 12 5 2" xfId="61818"/>
    <cellStyle name="Обычный 42 2 12 6" xfId="32067"/>
    <cellStyle name="Обычный 42 2 12 6 2" xfId="61819"/>
    <cellStyle name="Обычный 42 2 12 7" xfId="32068"/>
    <cellStyle name="Обычный 42 2 12 8" xfId="61820"/>
    <cellStyle name="Обычный 42 2 13" xfId="32069"/>
    <cellStyle name="Обычный 42 2 13 2" xfId="32070"/>
    <cellStyle name="Обычный 42 2 13 2 2" xfId="61821"/>
    <cellStyle name="Обычный 42 2 13 3" xfId="32071"/>
    <cellStyle name="Обычный 42 2 13 3 2" xfId="61822"/>
    <cellStyle name="Обычный 42 2 13 4" xfId="32072"/>
    <cellStyle name="Обычный 42 2 13 4 2" xfId="61823"/>
    <cellStyle name="Обычный 42 2 13 5" xfId="32073"/>
    <cellStyle name="Обычный 42 2 13 5 2" xfId="61824"/>
    <cellStyle name="Обычный 42 2 13 6" xfId="32074"/>
    <cellStyle name="Обычный 42 2 13 6 2" xfId="61825"/>
    <cellStyle name="Обычный 42 2 13 7" xfId="32075"/>
    <cellStyle name="Обычный 42 2 13 8" xfId="61826"/>
    <cellStyle name="Обычный 42 2 14" xfId="32076"/>
    <cellStyle name="Обычный 42 2 14 2" xfId="32077"/>
    <cellStyle name="Обычный 42 2 14 2 2" xfId="61827"/>
    <cellStyle name="Обычный 42 2 14 3" xfId="32078"/>
    <cellStyle name="Обычный 42 2 14 3 2" xfId="61828"/>
    <cellStyle name="Обычный 42 2 14 4" xfId="32079"/>
    <cellStyle name="Обычный 42 2 14 4 2" xfId="61829"/>
    <cellStyle name="Обычный 42 2 14 5" xfId="32080"/>
    <cellStyle name="Обычный 42 2 14 5 2" xfId="61830"/>
    <cellStyle name="Обычный 42 2 14 6" xfId="32081"/>
    <cellStyle name="Обычный 42 2 14 6 2" xfId="61831"/>
    <cellStyle name="Обычный 42 2 14 7" xfId="32082"/>
    <cellStyle name="Обычный 42 2 14 8" xfId="61832"/>
    <cellStyle name="Обычный 42 2 15" xfId="32083"/>
    <cellStyle name="Обычный 42 2 15 2" xfId="32084"/>
    <cellStyle name="Обычный 42 2 15 2 2" xfId="61833"/>
    <cellStyle name="Обычный 42 2 15 3" xfId="61834"/>
    <cellStyle name="Обычный 42 2 16" xfId="32085"/>
    <cellStyle name="Обычный 42 2 16 2" xfId="61835"/>
    <cellStyle name="Обычный 42 2 17" xfId="32086"/>
    <cellStyle name="Обычный 42 2 17 2" xfId="61836"/>
    <cellStyle name="Обычный 42 2 18" xfId="32087"/>
    <cellStyle name="Обычный 42 2 18 2" xfId="61837"/>
    <cellStyle name="Обычный 42 2 19" xfId="32088"/>
    <cellStyle name="Обычный 42 2 19 2" xfId="61838"/>
    <cellStyle name="Обычный 42 2 2" xfId="32089"/>
    <cellStyle name="Обычный 42 2 2 10" xfId="32090"/>
    <cellStyle name="Обычный 42 2 2 10 2" xfId="32091"/>
    <cellStyle name="Обычный 42 2 2 10 2 2" xfId="61839"/>
    <cellStyle name="Обычный 42 2 2 10 3" xfId="32092"/>
    <cellStyle name="Обычный 42 2 2 10 3 2" xfId="61840"/>
    <cellStyle name="Обычный 42 2 2 10 4" xfId="32093"/>
    <cellStyle name="Обычный 42 2 2 10 4 2" xfId="61841"/>
    <cellStyle name="Обычный 42 2 2 10 5" xfId="32094"/>
    <cellStyle name="Обычный 42 2 2 10 5 2" xfId="61842"/>
    <cellStyle name="Обычный 42 2 2 10 6" xfId="32095"/>
    <cellStyle name="Обычный 42 2 2 10 6 2" xfId="61843"/>
    <cellStyle name="Обычный 42 2 2 10 7" xfId="32096"/>
    <cellStyle name="Обычный 42 2 2 10 8" xfId="61844"/>
    <cellStyle name="Обычный 42 2 2 11" xfId="32097"/>
    <cellStyle name="Обычный 42 2 2 11 2" xfId="32098"/>
    <cellStyle name="Обычный 42 2 2 11 2 2" xfId="61845"/>
    <cellStyle name="Обычный 42 2 2 11 3" xfId="32099"/>
    <cellStyle name="Обычный 42 2 2 11 3 2" xfId="61846"/>
    <cellStyle name="Обычный 42 2 2 11 4" xfId="32100"/>
    <cellStyle name="Обычный 42 2 2 11 4 2" xfId="61847"/>
    <cellStyle name="Обычный 42 2 2 11 5" xfId="32101"/>
    <cellStyle name="Обычный 42 2 2 11 5 2" xfId="61848"/>
    <cellStyle name="Обычный 42 2 2 11 6" xfId="32102"/>
    <cellStyle name="Обычный 42 2 2 11 6 2" xfId="61849"/>
    <cellStyle name="Обычный 42 2 2 11 7" xfId="32103"/>
    <cellStyle name="Обычный 42 2 2 11 8" xfId="61850"/>
    <cellStyle name="Обычный 42 2 2 12" xfId="32104"/>
    <cellStyle name="Обычный 42 2 2 12 2" xfId="32105"/>
    <cellStyle name="Обычный 42 2 2 12 2 2" xfId="61851"/>
    <cellStyle name="Обычный 42 2 2 12 3" xfId="61852"/>
    <cellStyle name="Обычный 42 2 2 13" xfId="32106"/>
    <cellStyle name="Обычный 42 2 2 13 2" xfId="61853"/>
    <cellStyle name="Обычный 42 2 2 14" xfId="32107"/>
    <cellStyle name="Обычный 42 2 2 14 2" xfId="61854"/>
    <cellStyle name="Обычный 42 2 2 15" xfId="32108"/>
    <cellStyle name="Обычный 42 2 2 15 2" xfId="61855"/>
    <cellStyle name="Обычный 42 2 2 16" xfId="32109"/>
    <cellStyle name="Обычный 42 2 2 16 2" xfId="61856"/>
    <cellStyle name="Обычный 42 2 2 17" xfId="32110"/>
    <cellStyle name="Обычный 42 2 2 18" xfId="32111"/>
    <cellStyle name="Обычный 42 2 2 19" xfId="32112"/>
    <cellStyle name="Обычный 42 2 2 2" xfId="32113"/>
    <cellStyle name="Обычный 42 2 2 2 10" xfId="32114"/>
    <cellStyle name="Обычный 42 2 2 2 11" xfId="32115"/>
    <cellStyle name="Обычный 42 2 2 2 12" xfId="32116"/>
    <cellStyle name="Обычный 42 2 2 2 13" xfId="32117"/>
    <cellStyle name="Обычный 42 2 2 2 14" xfId="32118"/>
    <cellStyle name="Обычный 42 2 2 2 15" xfId="32119"/>
    <cellStyle name="Обычный 42 2 2 2 16" xfId="32120"/>
    <cellStyle name="Обычный 42 2 2 2 17" xfId="32121"/>
    <cellStyle name="Обычный 42 2 2 2 18" xfId="61857"/>
    <cellStyle name="Обычный 42 2 2 2 2" xfId="32122"/>
    <cellStyle name="Обычный 42 2 2 2 2 10" xfId="32123"/>
    <cellStyle name="Обычный 42 2 2 2 2 11" xfId="32124"/>
    <cellStyle name="Обычный 42 2 2 2 2 12" xfId="32125"/>
    <cellStyle name="Обычный 42 2 2 2 2 13" xfId="32126"/>
    <cellStyle name="Обычный 42 2 2 2 2 14" xfId="32127"/>
    <cellStyle name="Обычный 42 2 2 2 2 15" xfId="32128"/>
    <cellStyle name="Обычный 42 2 2 2 2 16" xfId="61858"/>
    <cellStyle name="Обычный 42 2 2 2 2 2" xfId="32129"/>
    <cellStyle name="Обычный 42 2 2 2 2 2 2" xfId="32130"/>
    <cellStyle name="Обычный 42 2 2 2 2 2 2 2" xfId="61859"/>
    <cellStyle name="Обычный 42 2 2 2 2 2 3" xfId="32131"/>
    <cellStyle name="Обычный 42 2 2 2 2 2 3 2" xfId="61860"/>
    <cellStyle name="Обычный 42 2 2 2 2 2 4" xfId="32132"/>
    <cellStyle name="Обычный 42 2 2 2 2 2 4 2" xfId="61861"/>
    <cellStyle name="Обычный 42 2 2 2 2 2 5" xfId="32133"/>
    <cellStyle name="Обычный 42 2 2 2 2 2 5 2" xfId="61862"/>
    <cellStyle name="Обычный 42 2 2 2 2 2 6" xfId="32134"/>
    <cellStyle name="Обычный 42 2 2 2 2 2 6 2" xfId="61863"/>
    <cellStyle name="Обычный 42 2 2 2 2 2 7" xfId="32135"/>
    <cellStyle name="Обычный 42 2 2 2 2 2 8" xfId="61864"/>
    <cellStyle name="Обычный 42 2 2 2 2 3" xfId="32136"/>
    <cellStyle name="Обычный 42 2 2 2 2 3 2" xfId="32137"/>
    <cellStyle name="Обычный 42 2 2 2 2 3 2 2" xfId="61865"/>
    <cellStyle name="Обычный 42 2 2 2 2 3 3" xfId="61866"/>
    <cellStyle name="Обычный 42 2 2 2 2 4" xfId="32138"/>
    <cellStyle name="Обычный 42 2 2 2 2 4 2" xfId="61867"/>
    <cellStyle name="Обычный 42 2 2 2 2 5" xfId="32139"/>
    <cellStyle name="Обычный 42 2 2 2 2 5 2" xfId="61868"/>
    <cellStyle name="Обычный 42 2 2 2 2 6" xfId="32140"/>
    <cellStyle name="Обычный 42 2 2 2 2 6 2" xfId="61869"/>
    <cellStyle name="Обычный 42 2 2 2 2 7" xfId="32141"/>
    <cellStyle name="Обычный 42 2 2 2 2 7 2" xfId="61870"/>
    <cellStyle name="Обычный 42 2 2 2 2 8" xfId="32142"/>
    <cellStyle name="Обычный 42 2 2 2 2 9" xfId="32143"/>
    <cellStyle name="Обычный 42 2 2 2 3" xfId="32144"/>
    <cellStyle name="Обычный 42 2 2 2 3 10" xfId="32145"/>
    <cellStyle name="Обычный 42 2 2 2 3 11" xfId="32146"/>
    <cellStyle name="Обычный 42 2 2 2 3 12" xfId="32147"/>
    <cellStyle name="Обычный 42 2 2 2 3 13" xfId="32148"/>
    <cellStyle name="Обычный 42 2 2 2 3 14" xfId="32149"/>
    <cellStyle name="Обычный 42 2 2 2 3 15" xfId="61871"/>
    <cellStyle name="Обычный 42 2 2 2 3 2" xfId="32150"/>
    <cellStyle name="Обычный 42 2 2 2 3 2 2" xfId="32151"/>
    <cellStyle name="Обычный 42 2 2 2 3 2 2 2" xfId="61872"/>
    <cellStyle name="Обычный 42 2 2 2 3 2 3" xfId="32152"/>
    <cellStyle name="Обычный 42 2 2 2 3 2 3 2" xfId="61873"/>
    <cellStyle name="Обычный 42 2 2 2 3 2 4" xfId="32153"/>
    <cellStyle name="Обычный 42 2 2 2 3 2 4 2" xfId="61874"/>
    <cellStyle name="Обычный 42 2 2 2 3 2 5" xfId="32154"/>
    <cellStyle name="Обычный 42 2 2 2 3 2 5 2" xfId="61875"/>
    <cellStyle name="Обычный 42 2 2 2 3 2 6" xfId="32155"/>
    <cellStyle name="Обычный 42 2 2 2 3 2 6 2" xfId="61876"/>
    <cellStyle name="Обычный 42 2 2 2 3 2 7" xfId="32156"/>
    <cellStyle name="Обычный 42 2 2 2 3 2 8" xfId="61877"/>
    <cellStyle name="Обычный 42 2 2 2 3 3" xfId="32157"/>
    <cellStyle name="Обычный 42 2 2 2 3 3 2" xfId="32158"/>
    <cellStyle name="Обычный 42 2 2 2 3 3 2 2" xfId="61878"/>
    <cellStyle name="Обычный 42 2 2 2 3 3 3" xfId="61879"/>
    <cellStyle name="Обычный 42 2 2 2 3 4" xfId="32159"/>
    <cellStyle name="Обычный 42 2 2 2 3 4 2" xfId="61880"/>
    <cellStyle name="Обычный 42 2 2 2 3 5" xfId="32160"/>
    <cellStyle name="Обычный 42 2 2 2 3 5 2" xfId="61881"/>
    <cellStyle name="Обычный 42 2 2 2 3 6" xfId="32161"/>
    <cellStyle name="Обычный 42 2 2 2 3 6 2" xfId="61882"/>
    <cellStyle name="Обычный 42 2 2 2 3 7" xfId="32162"/>
    <cellStyle name="Обычный 42 2 2 2 3 7 2" xfId="61883"/>
    <cellStyle name="Обычный 42 2 2 2 3 8" xfId="32163"/>
    <cellStyle name="Обычный 42 2 2 2 3 9" xfId="32164"/>
    <cellStyle name="Обычный 42 2 2 2 4" xfId="32165"/>
    <cellStyle name="Обычный 42 2 2 2 4 2" xfId="32166"/>
    <cellStyle name="Обычный 42 2 2 2 4 2 2" xfId="61884"/>
    <cellStyle name="Обычный 42 2 2 2 4 3" xfId="32167"/>
    <cellStyle name="Обычный 42 2 2 2 4 3 2" xfId="61885"/>
    <cellStyle name="Обычный 42 2 2 2 4 4" xfId="32168"/>
    <cellStyle name="Обычный 42 2 2 2 4 4 2" xfId="61886"/>
    <cellStyle name="Обычный 42 2 2 2 4 5" xfId="32169"/>
    <cellStyle name="Обычный 42 2 2 2 4 5 2" xfId="61887"/>
    <cellStyle name="Обычный 42 2 2 2 4 6" xfId="32170"/>
    <cellStyle name="Обычный 42 2 2 2 4 6 2" xfId="61888"/>
    <cellStyle name="Обычный 42 2 2 2 4 7" xfId="32171"/>
    <cellStyle name="Обычный 42 2 2 2 4 8" xfId="61889"/>
    <cellStyle name="Обычный 42 2 2 2 5" xfId="32172"/>
    <cellStyle name="Обычный 42 2 2 2 5 2" xfId="32173"/>
    <cellStyle name="Обычный 42 2 2 2 5 2 2" xfId="61890"/>
    <cellStyle name="Обычный 42 2 2 2 5 3" xfId="61891"/>
    <cellStyle name="Обычный 42 2 2 2 6" xfId="32174"/>
    <cellStyle name="Обычный 42 2 2 2 6 2" xfId="61892"/>
    <cellStyle name="Обычный 42 2 2 2 7" xfId="32175"/>
    <cellStyle name="Обычный 42 2 2 2 7 2" xfId="61893"/>
    <cellStyle name="Обычный 42 2 2 2 8" xfId="32176"/>
    <cellStyle name="Обычный 42 2 2 2 8 2" xfId="61894"/>
    <cellStyle name="Обычный 42 2 2 2 9" xfId="32177"/>
    <cellStyle name="Обычный 42 2 2 2 9 2" xfId="61895"/>
    <cellStyle name="Обычный 42 2 2 20" xfId="32178"/>
    <cellStyle name="Обычный 42 2 2 21" xfId="32179"/>
    <cellStyle name="Обычный 42 2 2 22" xfId="32180"/>
    <cellStyle name="Обычный 42 2 2 23" xfId="61896"/>
    <cellStyle name="Обычный 42 2 2 3" xfId="32181"/>
    <cellStyle name="Обычный 42 2 2 3 10" xfId="32182"/>
    <cellStyle name="Обычный 42 2 2 3 11" xfId="32183"/>
    <cellStyle name="Обычный 42 2 2 3 12" xfId="32184"/>
    <cellStyle name="Обычный 42 2 2 3 13" xfId="32185"/>
    <cellStyle name="Обычный 42 2 2 3 14" xfId="32186"/>
    <cellStyle name="Обычный 42 2 2 3 15" xfId="32187"/>
    <cellStyle name="Обычный 42 2 2 3 16" xfId="32188"/>
    <cellStyle name="Обычный 42 2 2 3 17" xfId="32189"/>
    <cellStyle name="Обычный 42 2 2 3 18" xfId="61897"/>
    <cellStyle name="Обычный 42 2 2 3 2" xfId="32190"/>
    <cellStyle name="Обычный 42 2 2 3 2 10" xfId="32191"/>
    <cellStyle name="Обычный 42 2 2 3 2 11" xfId="32192"/>
    <cellStyle name="Обычный 42 2 2 3 2 12" xfId="32193"/>
    <cellStyle name="Обычный 42 2 2 3 2 13" xfId="32194"/>
    <cellStyle name="Обычный 42 2 2 3 2 14" xfId="32195"/>
    <cellStyle name="Обычный 42 2 2 3 2 15" xfId="32196"/>
    <cellStyle name="Обычный 42 2 2 3 2 16" xfId="61898"/>
    <cellStyle name="Обычный 42 2 2 3 2 2" xfId="32197"/>
    <cellStyle name="Обычный 42 2 2 3 2 2 2" xfId="32198"/>
    <cellStyle name="Обычный 42 2 2 3 2 2 2 2" xfId="61899"/>
    <cellStyle name="Обычный 42 2 2 3 2 2 3" xfId="32199"/>
    <cellStyle name="Обычный 42 2 2 3 2 2 3 2" xfId="61900"/>
    <cellStyle name="Обычный 42 2 2 3 2 2 4" xfId="32200"/>
    <cellStyle name="Обычный 42 2 2 3 2 2 4 2" xfId="61901"/>
    <cellStyle name="Обычный 42 2 2 3 2 2 5" xfId="32201"/>
    <cellStyle name="Обычный 42 2 2 3 2 2 5 2" xfId="61902"/>
    <cellStyle name="Обычный 42 2 2 3 2 2 6" xfId="32202"/>
    <cellStyle name="Обычный 42 2 2 3 2 2 6 2" xfId="61903"/>
    <cellStyle name="Обычный 42 2 2 3 2 2 7" xfId="32203"/>
    <cellStyle name="Обычный 42 2 2 3 2 2 8" xfId="61904"/>
    <cellStyle name="Обычный 42 2 2 3 2 3" xfId="32204"/>
    <cellStyle name="Обычный 42 2 2 3 2 3 2" xfId="32205"/>
    <cellStyle name="Обычный 42 2 2 3 2 3 2 2" xfId="61905"/>
    <cellStyle name="Обычный 42 2 2 3 2 3 3" xfId="61906"/>
    <cellStyle name="Обычный 42 2 2 3 2 4" xfId="32206"/>
    <cellStyle name="Обычный 42 2 2 3 2 4 2" xfId="61907"/>
    <cellStyle name="Обычный 42 2 2 3 2 5" xfId="32207"/>
    <cellStyle name="Обычный 42 2 2 3 2 5 2" xfId="61908"/>
    <cellStyle name="Обычный 42 2 2 3 2 6" xfId="32208"/>
    <cellStyle name="Обычный 42 2 2 3 2 6 2" xfId="61909"/>
    <cellStyle name="Обычный 42 2 2 3 2 7" xfId="32209"/>
    <cellStyle name="Обычный 42 2 2 3 2 7 2" xfId="61910"/>
    <cellStyle name="Обычный 42 2 2 3 2 8" xfId="32210"/>
    <cellStyle name="Обычный 42 2 2 3 2 9" xfId="32211"/>
    <cellStyle name="Обычный 42 2 2 3 3" xfId="32212"/>
    <cellStyle name="Обычный 42 2 2 3 3 10" xfId="32213"/>
    <cellStyle name="Обычный 42 2 2 3 3 11" xfId="32214"/>
    <cellStyle name="Обычный 42 2 2 3 3 12" xfId="32215"/>
    <cellStyle name="Обычный 42 2 2 3 3 13" xfId="32216"/>
    <cellStyle name="Обычный 42 2 2 3 3 14" xfId="32217"/>
    <cellStyle name="Обычный 42 2 2 3 3 15" xfId="61911"/>
    <cellStyle name="Обычный 42 2 2 3 3 2" xfId="32218"/>
    <cellStyle name="Обычный 42 2 2 3 3 2 2" xfId="32219"/>
    <cellStyle name="Обычный 42 2 2 3 3 2 2 2" xfId="61912"/>
    <cellStyle name="Обычный 42 2 2 3 3 2 3" xfId="32220"/>
    <cellStyle name="Обычный 42 2 2 3 3 2 3 2" xfId="61913"/>
    <cellStyle name="Обычный 42 2 2 3 3 2 4" xfId="32221"/>
    <cellStyle name="Обычный 42 2 2 3 3 2 4 2" xfId="61914"/>
    <cellStyle name="Обычный 42 2 2 3 3 2 5" xfId="32222"/>
    <cellStyle name="Обычный 42 2 2 3 3 2 5 2" xfId="61915"/>
    <cellStyle name="Обычный 42 2 2 3 3 2 6" xfId="32223"/>
    <cellStyle name="Обычный 42 2 2 3 3 2 6 2" xfId="61916"/>
    <cellStyle name="Обычный 42 2 2 3 3 2 7" xfId="32224"/>
    <cellStyle name="Обычный 42 2 2 3 3 2 8" xfId="61917"/>
    <cellStyle name="Обычный 42 2 2 3 3 3" xfId="32225"/>
    <cellStyle name="Обычный 42 2 2 3 3 3 2" xfId="32226"/>
    <cellStyle name="Обычный 42 2 2 3 3 3 2 2" xfId="61918"/>
    <cellStyle name="Обычный 42 2 2 3 3 3 3" xfId="61919"/>
    <cellStyle name="Обычный 42 2 2 3 3 4" xfId="32227"/>
    <cellStyle name="Обычный 42 2 2 3 3 4 2" xfId="61920"/>
    <cellStyle name="Обычный 42 2 2 3 3 5" xfId="32228"/>
    <cellStyle name="Обычный 42 2 2 3 3 5 2" xfId="61921"/>
    <cellStyle name="Обычный 42 2 2 3 3 6" xfId="32229"/>
    <cellStyle name="Обычный 42 2 2 3 3 6 2" xfId="61922"/>
    <cellStyle name="Обычный 42 2 2 3 3 7" xfId="32230"/>
    <cellStyle name="Обычный 42 2 2 3 3 7 2" xfId="61923"/>
    <cellStyle name="Обычный 42 2 2 3 3 8" xfId="32231"/>
    <cellStyle name="Обычный 42 2 2 3 3 9" xfId="32232"/>
    <cellStyle name="Обычный 42 2 2 3 4" xfId="32233"/>
    <cellStyle name="Обычный 42 2 2 3 4 2" xfId="32234"/>
    <cellStyle name="Обычный 42 2 2 3 4 2 2" xfId="61924"/>
    <cellStyle name="Обычный 42 2 2 3 4 3" xfId="32235"/>
    <cellStyle name="Обычный 42 2 2 3 4 3 2" xfId="61925"/>
    <cellStyle name="Обычный 42 2 2 3 4 4" xfId="32236"/>
    <cellStyle name="Обычный 42 2 2 3 4 4 2" xfId="61926"/>
    <cellStyle name="Обычный 42 2 2 3 4 5" xfId="32237"/>
    <cellStyle name="Обычный 42 2 2 3 4 5 2" xfId="61927"/>
    <cellStyle name="Обычный 42 2 2 3 4 6" xfId="32238"/>
    <cellStyle name="Обычный 42 2 2 3 4 6 2" xfId="61928"/>
    <cellStyle name="Обычный 42 2 2 3 4 7" xfId="32239"/>
    <cellStyle name="Обычный 42 2 2 3 4 8" xfId="61929"/>
    <cellStyle name="Обычный 42 2 2 3 5" xfId="32240"/>
    <cellStyle name="Обычный 42 2 2 3 5 2" xfId="32241"/>
    <cellStyle name="Обычный 42 2 2 3 5 2 2" xfId="61930"/>
    <cellStyle name="Обычный 42 2 2 3 5 3" xfId="61931"/>
    <cellStyle name="Обычный 42 2 2 3 6" xfId="32242"/>
    <cellStyle name="Обычный 42 2 2 3 6 2" xfId="61932"/>
    <cellStyle name="Обычный 42 2 2 3 7" xfId="32243"/>
    <cellStyle name="Обычный 42 2 2 3 7 2" xfId="61933"/>
    <cellStyle name="Обычный 42 2 2 3 8" xfId="32244"/>
    <cellStyle name="Обычный 42 2 2 3 8 2" xfId="61934"/>
    <cellStyle name="Обычный 42 2 2 3 9" xfId="32245"/>
    <cellStyle name="Обычный 42 2 2 3 9 2" xfId="61935"/>
    <cellStyle name="Обычный 42 2 2 4" xfId="32246"/>
    <cellStyle name="Обычный 42 2 2 4 10" xfId="32247"/>
    <cellStyle name="Обычный 42 2 2 4 11" xfId="32248"/>
    <cellStyle name="Обычный 42 2 2 4 12" xfId="32249"/>
    <cellStyle name="Обычный 42 2 2 4 13" xfId="32250"/>
    <cellStyle name="Обычный 42 2 2 4 14" xfId="32251"/>
    <cellStyle name="Обычный 42 2 2 4 15" xfId="32252"/>
    <cellStyle name="Обычный 42 2 2 4 16" xfId="61936"/>
    <cellStyle name="Обычный 42 2 2 4 2" xfId="32253"/>
    <cellStyle name="Обычный 42 2 2 4 2 2" xfId="32254"/>
    <cellStyle name="Обычный 42 2 2 4 2 2 2" xfId="61937"/>
    <cellStyle name="Обычный 42 2 2 4 2 3" xfId="32255"/>
    <cellStyle name="Обычный 42 2 2 4 2 3 2" xfId="61938"/>
    <cellStyle name="Обычный 42 2 2 4 2 4" xfId="32256"/>
    <cellStyle name="Обычный 42 2 2 4 2 4 2" xfId="61939"/>
    <cellStyle name="Обычный 42 2 2 4 2 5" xfId="32257"/>
    <cellStyle name="Обычный 42 2 2 4 2 5 2" xfId="61940"/>
    <cellStyle name="Обычный 42 2 2 4 2 6" xfId="32258"/>
    <cellStyle name="Обычный 42 2 2 4 2 6 2" xfId="61941"/>
    <cellStyle name="Обычный 42 2 2 4 2 7" xfId="32259"/>
    <cellStyle name="Обычный 42 2 2 4 2 8" xfId="61942"/>
    <cellStyle name="Обычный 42 2 2 4 3" xfId="32260"/>
    <cellStyle name="Обычный 42 2 2 4 3 2" xfId="32261"/>
    <cellStyle name="Обычный 42 2 2 4 3 2 2" xfId="61943"/>
    <cellStyle name="Обычный 42 2 2 4 3 3" xfId="61944"/>
    <cellStyle name="Обычный 42 2 2 4 4" xfId="32262"/>
    <cellStyle name="Обычный 42 2 2 4 4 2" xfId="61945"/>
    <cellStyle name="Обычный 42 2 2 4 5" xfId="32263"/>
    <cellStyle name="Обычный 42 2 2 4 5 2" xfId="61946"/>
    <cellStyle name="Обычный 42 2 2 4 6" xfId="32264"/>
    <cellStyle name="Обычный 42 2 2 4 6 2" xfId="61947"/>
    <cellStyle name="Обычный 42 2 2 4 7" xfId="32265"/>
    <cellStyle name="Обычный 42 2 2 4 7 2" xfId="61948"/>
    <cellStyle name="Обычный 42 2 2 4 8" xfId="32266"/>
    <cellStyle name="Обычный 42 2 2 4 9" xfId="32267"/>
    <cellStyle name="Обычный 42 2 2 5" xfId="32268"/>
    <cellStyle name="Обычный 42 2 2 5 10" xfId="32269"/>
    <cellStyle name="Обычный 42 2 2 5 11" xfId="32270"/>
    <cellStyle name="Обычный 42 2 2 5 12" xfId="32271"/>
    <cellStyle name="Обычный 42 2 2 5 13" xfId="32272"/>
    <cellStyle name="Обычный 42 2 2 5 14" xfId="32273"/>
    <cellStyle name="Обычный 42 2 2 5 15" xfId="61949"/>
    <cellStyle name="Обычный 42 2 2 5 2" xfId="32274"/>
    <cellStyle name="Обычный 42 2 2 5 2 2" xfId="32275"/>
    <cellStyle name="Обычный 42 2 2 5 2 2 2" xfId="61950"/>
    <cellStyle name="Обычный 42 2 2 5 2 3" xfId="32276"/>
    <cellStyle name="Обычный 42 2 2 5 2 3 2" xfId="61951"/>
    <cellStyle name="Обычный 42 2 2 5 2 4" xfId="32277"/>
    <cellStyle name="Обычный 42 2 2 5 2 4 2" xfId="61952"/>
    <cellStyle name="Обычный 42 2 2 5 2 5" xfId="32278"/>
    <cellStyle name="Обычный 42 2 2 5 2 5 2" xfId="61953"/>
    <cellStyle name="Обычный 42 2 2 5 2 6" xfId="32279"/>
    <cellStyle name="Обычный 42 2 2 5 2 6 2" xfId="61954"/>
    <cellStyle name="Обычный 42 2 2 5 2 7" xfId="32280"/>
    <cellStyle name="Обычный 42 2 2 5 2 8" xfId="61955"/>
    <cellStyle name="Обычный 42 2 2 5 3" xfId="32281"/>
    <cellStyle name="Обычный 42 2 2 5 3 2" xfId="32282"/>
    <cellStyle name="Обычный 42 2 2 5 3 2 2" xfId="61956"/>
    <cellStyle name="Обычный 42 2 2 5 3 3" xfId="61957"/>
    <cellStyle name="Обычный 42 2 2 5 4" xfId="32283"/>
    <cellStyle name="Обычный 42 2 2 5 4 2" xfId="61958"/>
    <cellStyle name="Обычный 42 2 2 5 5" xfId="32284"/>
    <cellStyle name="Обычный 42 2 2 5 5 2" xfId="61959"/>
    <cellStyle name="Обычный 42 2 2 5 6" xfId="32285"/>
    <cellStyle name="Обычный 42 2 2 5 6 2" xfId="61960"/>
    <cellStyle name="Обычный 42 2 2 5 7" xfId="32286"/>
    <cellStyle name="Обычный 42 2 2 5 7 2" xfId="61961"/>
    <cellStyle name="Обычный 42 2 2 5 8" xfId="32287"/>
    <cellStyle name="Обычный 42 2 2 5 9" xfId="32288"/>
    <cellStyle name="Обычный 42 2 2 6" xfId="32289"/>
    <cellStyle name="Обычный 42 2 2 6 10" xfId="32290"/>
    <cellStyle name="Обычный 42 2 2 6 11" xfId="32291"/>
    <cellStyle name="Обычный 42 2 2 6 12" xfId="32292"/>
    <cellStyle name="Обычный 42 2 2 6 13" xfId="32293"/>
    <cellStyle name="Обычный 42 2 2 6 14" xfId="32294"/>
    <cellStyle name="Обычный 42 2 2 6 15" xfId="61962"/>
    <cellStyle name="Обычный 42 2 2 6 2" xfId="32295"/>
    <cellStyle name="Обычный 42 2 2 6 2 2" xfId="32296"/>
    <cellStyle name="Обычный 42 2 2 6 2 2 2" xfId="61963"/>
    <cellStyle name="Обычный 42 2 2 6 2 3" xfId="32297"/>
    <cellStyle name="Обычный 42 2 2 6 2 3 2" xfId="61964"/>
    <cellStyle name="Обычный 42 2 2 6 2 4" xfId="32298"/>
    <cellStyle name="Обычный 42 2 2 6 2 4 2" xfId="61965"/>
    <cellStyle name="Обычный 42 2 2 6 2 5" xfId="32299"/>
    <cellStyle name="Обычный 42 2 2 6 2 5 2" xfId="61966"/>
    <cellStyle name="Обычный 42 2 2 6 2 6" xfId="32300"/>
    <cellStyle name="Обычный 42 2 2 6 2 6 2" xfId="61967"/>
    <cellStyle name="Обычный 42 2 2 6 2 7" xfId="32301"/>
    <cellStyle name="Обычный 42 2 2 6 2 8" xfId="61968"/>
    <cellStyle name="Обычный 42 2 2 6 3" xfId="32302"/>
    <cellStyle name="Обычный 42 2 2 6 3 2" xfId="32303"/>
    <cellStyle name="Обычный 42 2 2 6 3 2 2" xfId="61969"/>
    <cellStyle name="Обычный 42 2 2 6 3 3" xfId="61970"/>
    <cellStyle name="Обычный 42 2 2 6 4" xfId="32304"/>
    <cellStyle name="Обычный 42 2 2 6 4 2" xfId="61971"/>
    <cellStyle name="Обычный 42 2 2 6 5" xfId="32305"/>
    <cellStyle name="Обычный 42 2 2 6 5 2" xfId="61972"/>
    <cellStyle name="Обычный 42 2 2 6 6" xfId="32306"/>
    <cellStyle name="Обычный 42 2 2 6 6 2" xfId="61973"/>
    <cellStyle name="Обычный 42 2 2 6 7" xfId="32307"/>
    <cellStyle name="Обычный 42 2 2 6 7 2" xfId="61974"/>
    <cellStyle name="Обычный 42 2 2 6 8" xfId="32308"/>
    <cellStyle name="Обычный 42 2 2 6 9" xfId="32309"/>
    <cellStyle name="Обычный 42 2 2 7" xfId="32310"/>
    <cellStyle name="Обычный 42 2 2 7 10" xfId="32311"/>
    <cellStyle name="Обычный 42 2 2 7 11" xfId="32312"/>
    <cellStyle name="Обычный 42 2 2 7 12" xfId="32313"/>
    <cellStyle name="Обычный 42 2 2 7 13" xfId="32314"/>
    <cellStyle name="Обычный 42 2 2 7 14" xfId="32315"/>
    <cellStyle name="Обычный 42 2 2 7 15" xfId="61975"/>
    <cellStyle name="Обычный 42 2 2 7 2" xfId="32316"/>
    <cellStyle name="Обычный 42 2 2 7 2 2" xfId="32317"/>
    <cellStyle name="Обычный 42 2 2 7 2 2 2" xfId="61976"/>
    <cellStyle name="Обычный 42 2 2 7 2 3" xfId="32318"/>
    <cellStyle name="Обычный 42 2 2 7 2 3 2" xfId="61977"/>
    <cellStyle name="Обычный 42 2 2 7 2 4" xfId="32319"/>
    <cellStyle name="Обычный 42 2 2 7 2 4 2" xfId="61978"/>
    <cellStyle name="Обычный 42 2 2 7 2 5" xfId="32320"/>
    <cellStyle name="Обычный 42 2 2 7 2 5 2" xfId="61979"/>
    <cellStyle name="Обычный 42 2 2 7 2 6" xfId="32321"/>
    <cellStyle name="Обычный 42 2 2 7 2 6 2" xfId="61980"/>
    <cellStyle name="Обычный 42 2 2 7 2 7" xfId="32322"/>
    <cellStyle name="Обычный 42 2 2 7 2 8" xfId="61981"/>
    <cellStyle name="Обычный 42 2 2 7 3" xfId="32323"/>
    <cellStyle name="Обычный 42 2 2 7 3 2" xfId="32324"/>
    <cellStyle name="Обычный 42 2 2 7 3 2 2" xfId="61982"/>
    <cellStyle name="Обычный 42 2 2 7 3 3" xfId="61983"/>
    <cellStyle name="Обычный 42 2 2 7 4" xfId="32325"/>
    <cellStyle name="Обычный 42 2 2 7 4 2" xfId="61984"/>
    <cellStyle name="Обычный 42 2 2 7 5" xfId="32326"/>
    <cellStyle name="Обычный 42 2 2 7 5 2" xfId="61985"/>
    <cellStyle name="Обычный 42 2 2 7 6" xfId="32327"/>
    <cellStyle name="Обычный 42 2 2 7 6 2" xfId="61986"/>
    <cellStyle name="Обычный 42 2 2 7 7" xfId="32328"/>
    <cellStyle name="Обычный 42 2 2 7 7 2" xfId="61987"/>
    <cellStyle name="Обычный 42 2 2 7 8" xfId="32329"/>
    <cellStyle name="Обычный 42 2 2 7 9" xfId="32330"/>
    <cellStyle name="Обычный 42 2 2 8" xfId="32331"/>
    <cellStyle name="Обычный 42 2 2 8 10" xfId="32332"/>
    <cellStyle name="Обычный 42 2 2 8 11" xfId="32333"/>
    <cellStyle name="Обычный 42 2 2 8 12" xfId="32334"/>
    <cellStyle name="Обычный 42 2 2 8 13" xfId="32335"/>
    <cellStyle name="Обычный 42 2 2 8 14" xfId="32336"/>
    <cellStyle name="Обычный 42 2 2 8 15" xfId="61988"/>
    <cellStyle name="Обычный 42 2 2 8 2" xfId="32337"/>
    <cellStyle name="Обычный 42 2 2 8 2 2" xfId="32338"/>
    <cellStyle name="Обычный 42 2 2 8 2 2 2" xfId="61989"/>
    <cellStyle name="Обычный 42 2 2 8 2 3" xfId="32339"/>
    <cellStyle name="Обычный 42 2 2 8 2 3 2" xfId="61990"/>
    <cellStyle name="Обычный 42 2 2 8 2 4" xfId="32340"/>
    <cellStyle name="Обычный 42 2 2 8 2 4 2" xfId="61991"/>
    <cellStyle name="Обычный 42 2 2 8 2 5" xfId="32341"/>
    <cellStyle name="Обычный 42 2 2 8 2 5 2" xfId="61992"/>
    <cellStyle name="Обычный 42 2 2 8 2 6" xfId="32342"/>
    <cellStyle name="Обычный 42 2 2 8 2 6 2" xfId="61993"/>
    <cellStyle name="Обычный 42 2 2 8 2 7" xfId="32343"/>
    <cellStyle name="Обычный 42 2 2 8 2 8" xfId="61994"/>
    <cellStyle name="Обычный 42 2 2 8 3" xfId="32344"/>
    <cellStyle name="Обычный 42 2 2 8 3 2" xfId="32345"/>
    <cellStyle name="Обычный 42 2 2 8 3 2 2" xfId="61995"/>
    <cellStyle name="Обычный 42 2 2 8 3 3" xfId="61996"/>
    <cellStyle name="Обычный 42 2 2 8 4" xfId="32346"/>
    <cellStyle name="Обычный 42 2 2 8 4 2" xfId="61997"/>
    <cellStyle name="Обычный 42 2 2 8 5" xfId="32347"/>
    <cellStyle name="Обычный 42 2 2 8 5 2" xfId="61998"/>
    <cellStyle name="Обычный 42 2 2 8 6" xfId="32348"/>
    <cellStyle name="Обычный 42 2 2 8 6 2" xfId="61999"/>
    <cellStyle name="Обычный 42 2 2 8 7" xfId="32349"/>
    <cellStyle name="Обычный 42 2 2 8 7 2" xfId="62000"/>
    <cellStyle name="Обычный 42 2 2 8 8" xfId="32350"/>
    <cellStyle name="Обычный 42 2 2 8 9" xfId="32351"/>
    <cellStyle name="Обычный 42 2 2 9" xfId="32352"/>
    <cellStyle name="Обычный 42 2 2 9 2" xfId="32353"/>
    <cellStyle name="Обычный 42 2 2 9 2 2" xfId="62001"/>
    <cellStyle name="Обычный 42 2 2 9 3" xfId="32354"/>
    <cellStyle name="Обычный 42 2 2 9 3 2" xfId="62002"/>
    <cellStyle name="Обычный 42 2 2 9 4" xfId="32355"/>
    <cellStyle name="Обычный 42 2 2 9 4 2" xfId="62003"/>
    <cellStyle name="Обычный 42 2 2 9 5" xfId="32356"/>
    <cellStyle name="Обычный 42 2 2 9 5 2" xfId="62004"/>
    <cellStyle name="Обычный 42 2 2 9 6" xfId="32357"/>
    <cellStyle name="Обычный 42 2 2 9 6 2" xfId="62005"/>
    <cellStyle name="Обычный 42 2 2 9 7" xfId="32358"/>
    <cellStyle name="Обычный 42 2 2 9 8" xfId="62006"/>
    <cellStyle name="Обычный 42 2 20" xfId="32359"/>
    <cellStyle name="Обычный 42 2 20 2" xfId="62007"/>
    <cellStyle name="Обычный 42 2 21" xfId="32360"/>
    <cellStyle name="Обычный 42 2 22" xfId="32361"/>
    <cellStyle name="Обычный 42 2 23" xfId="32362"/>
    <cellStyle name="Обычный 42 2 24" xfId="32363"/>
    <cellStyle name="Обычный 42 2 25" xfId="32364"/>
    <cellStyle name="Обычный 42 2 26" xfId="62008"/>
    <cellStyle name="Обычный 42 2 3" xfId="32365"/>
    <cellStyle name="Обычный 42 2 3 10" xfId="32366"/>
    <cellStyle name="Обычный 42 2 3 10 2" xfId="62009"/>
    <cellStyle name="Обычный 42 2 3 11" xfId="32367"/>
    <cellStyle name="Обычный 42 2 3 11 2" xfId="62010"/>
    <cellStyle name="Обычный 42 2 3 12" xfId="32368"/>
    <cellStyle name="Обычный 42 2 3 13" xfId="32369"/>
    <cellStyle name="Обычный 42 2 3 14" xfId="32370"/>
    <cellStyle name="Обычный 42 2 3 15" xfId="32371"/>
    <cellStyle name="Обычный 42 2 3 16" xfId="32372"/>
    <cellStyle name="Обычный 42 2 3 17" xfId="32373"/>
    <cellStyle name="Обычный 42 2 3 18" xfId="32374"/>
    <cellStyle name="Обычный 42 2 3 19" xfId="32375"/>
    <cellStyle name="Обычный 42 2 3 2" xfId="32376"/>
    <cellStyle name="Обычный 42 2 3 2 10" xfId="32377"/>
    <cellStyle name="Обычный 42 2 3 2 11" xfId="32378"/>
    <cellStyle name="Обычный 42 2 3 2 12" xfId="32379"/>
    <cellStyle name="Обычный 42 2 3 2 13" xfId="32380"/>
    <cellStyle name="Обычный 42 2 3 2 14" xfId="32381"/>
    <cellStyle name="Обычный 42 2 3 2 15" xfId="32382"/>
    <cellStyle name="Обычный 42 2 3 2 16" xfId="32383"/>
    <cellStyle name="Обычный 42 2 3 2 17" xfId="32384"/>
    <cellStyle name="Обычный 42 2 3 2 18" xfId="62011"/>
    <cellStyle name="Обычный 42 2 3 2 2" xfId="32385"/>
    <cellStyle name="Обычный 42 2 3 2 2 10" xfId="32386"/>
    <cellStyle name="Обычный 42 2 3 2 2 11" xfId="32387"/>
    <cellStyle name="Обычный 42 2 3 2 2 12" xfId="32388"/>
    <cellStyle name="Обычный 42 2 3 2 2 13" xfId="32389"/>
    <cellStyle name="Обычный 42 2 3 2 2 14" xfId="32390"/>
    <cellStyle name="Обычный 42 2 3 2 2 15" xfId="32391"/>
    <cellStyle name="Обычный 42 2 3 2 2 16" xfId="62012"/>
    <cellStyle name="Обычный 42 2 3 2 2 2" xfId="32392"/>
    <cellStyle name="Обычный 42 2 3 2 2 2 2" xfId="32393"/>
    <cellStyle name="Обычный 42 2 3 2 2 2 2 2" xfId="62013"/>
    <cellStyle name="Обычный 42 2 3 2 2 2 3" xfId="32394"/>
    <cellStyle name="Обычный 42 2 3 2 2 2 3 2" xfId="62014"/>
    <cellStyle name="Обычный 42 2 3 2 2 2 4" xfId="32395"/>
    <cellStyle name="Обычный 42 2 3 2 2 2 4 2" xfId="62015"/>
    <cellStyle name="Обычный 42 2 3 2 2 2 5" xfId="32396"/>
    <cellStyle name="Обычный 42 2 3 2 2 2 5 2" xfId="62016"/>
    <cellStyle name="Обычный 42 2 3 2 2 2 6" xfId="32397"/>
    <cellStyle name="Обычный 42 2 3 2 2 2 6 2" xfId="62017"/>
    <cellStyle name="Обычный 42 2 3 2 2 2 7" xfId="32398"/>
    <cellStyle name="Обычный 42 2 3 2 2 2 8" xfId="62018"/>
    <cellStyle name="Обычный 42 2 3 2 2 3" xfId="32399"/>
    <cellStyle name="Обычный 42 2 3 2 2 3 2" xfId="32400"/>
    <cellStyle name="Обычный 42 2 3 2 2 3 2 2" xfId="62019"/>
    <cellStyle name="Обычный 42 2 3 2 2 3 3" xfId="62020"/>
    <cellStyle name="Обычный 42 2 3 2 2 4" xfId="32401"/>
    <cellStyle name="Обычный 42 2 3 2 2 4 2" xfId="62021"/>
    <cellStyle name="Обычный 42 2 3 2 2 5" xfId="32402"/>
    <cellStyle name="Обычный 42 2 3 2 2 5 2" xfId="62022"/>
    <cellStyle name="Обычный 42 2 3 2 2 6" xfId="32403"/>
    <cellStyle name="Обычный 42 2 3 2 2 6 2" xfId="62023"/>
    <cellStyle name="Обычный 42 2 3 2 2 7" xfId="32404"/>
    <cellStyle name="Обычный 42 2 3 2 2 7 2" xfId="62024"/>
    <cellStyle name="Обычный 42 2 3 2 2 8" xfId="32405"/>
    <cellStyle name="Обычный 42 2 3 2 2 9" xfId="32406"/>
    <cellStyle name="Обычный 42 2 3 2 3" xfId="32407"/>
    <cellStyle name="Обычный 42 2 3 2 3 10" xfId="32408"/>
    <cellStyle name="Обычный 42 2 3 2 3 11" xfId="32409"/>
    <cellStyle name="Обычный 42 2 3 2 3 12" xfId="32410"/>
    <cellStyle name="Обычный 42 2 3 2 3 13" xfId="32411"/>
    <cellStyle name="Обычный 42 2 3 2 3 14" xfId="32412"/>
    <cellStyle name="Обычный 42 2 3 2 3 15" xfId="62025"/>
    <cellStyle name="Обычный 42 2 3 2 3 2" xfId="32413"/>
    <cellStyle name="Обычный 42 2 3 2 3 2 2" xfId="32414"/>
    <cellStyle name="Обычный 42 2 3 2 3 2 2 2" xfId="62026"/>
    <cellStyle name="Обычный 42 2 3 2 3 2 3" xfId="32415"/>
    <cellStyle name="Обычный 42 2 3 2 3 2 3 2" xfId="62027"/>
    <cellStyle name="Обычный 42 2 3 2 3 2 4" xfId="32416"/>
    <cellStyle name="Обычный 42 2 3 2 3 2 4 2" xfId="62028"/>
    <cellStyle name="Обычный 42 2 3 2 3 2 5" xfId="32417"/>
    <cellStyle name="Обычный 42 2 3 2 3 2 5 2" xfId="62029"/>
    <cellStyle name="Обычный 42 2 3 2 3 2 6" xfId="32418"/>
    <cellStyle name="Обычный 42 2 3 2 3 2 6 2" xfId="62030"/>
    <cellStyle name="Обычный 42 2 3 2 3 2 7" xfId="32419"/>
    <cellStyle name="Обычный 42 2 3 2 3 2 8" xfId="62031"/>
    <cellStyle name="Обычный 42 2 3 2 3 3" xfId="32420"/>
    <cellStyle name="Обычный 42 2 3 2 3 3 2" xfId="32421"/>
    <cellStyle name="Обычный 42 2 3 2 3 3 2 2" xfId="62032"/>
    <cellStyle name="Обычный 42 2 3 2 3 3 3" xfId="62033"/>
    <cellStyle name="Обычный 42 2 3 2 3 4" xfId="32422"/>
    <cellStyle name="Обычный 42 2 3 2 3 4 2" xfId="62034"/>
    <cellStyle name="Обычный 42 2 3 2 3 5" xfId="32423"/>
    <cellStyle name="Обычный 42 2 3 2 3 5 2" xfId="62035"/>
    <cellStyle name="Обычный 42 2 3 2 3 6" xfId="32424"/>
    <cellStyle name="Обычный 42 2 3 2 3 6 2" xfId="62036"/>
    <cellStyle name="Обычный 42 2 3 2 3 7" xfId="32425"/>
    <cellStyle name="Обычный 42 2 3 2 3 7 2" xfId="62037"/>
    <cellStyle name="Обычный 42 2 3 2 3 8" xfId="32426"/>
    <cellStyle name="Обычный 42 2 3 2 3 9" xfId="32427"/>
    <cellStyle name="Обычный 42 2 3 2 4" xfId="32428"/>
    <cellStyle name="Обычный 42 2 3 2 4 2" xfId="32429"/>
    <cellStyle name="Обычный 42 2 3 2 4 2 2" xfId="62038"/>
    <cellStyle name="Обычный 42 2 3 2 4 3" xfId="32430"/>
    <cellStyle name="Обычный 42 2 3 2 4 3 2" xfId="62039"/>
    <cellStyle name="Обычный 42 2 3 2 4 4" xfId="32431"/>
    <cellStyle name="Обычный 42 2 3 2 4 4 2" xfId="62040"/>
    <cellStyle name="Обычный 42 2 3 2 4 5" xfId="32432"/>
    <cellStyle name="Обычный 42 2 3 2 4 5 2" xfId="62041"/>
    <cellStyle name="Обычный 42 2 3 2 4 6" xfId="32433"/>
    <cellStyle name="Обычный 42 2 3 2 4 6 2" xfId="62042"/>
    <cellStyle name="Обычный 42 2 3 2 4 7" xfId="32434"/>
    <cellStyle name="Обычный 42 2 3 2 4 8" xfId="62043"/>
    <cellStyle name="Обычный 42 2 3 2 5" xfId="32435"/>
    <cellStyle name="Обычный 42 2 3 2 5 2" xfId="32436"/>
    <cellStyle name="Обычный 42 2 3 2 5 2 2" xfId="62044"/>
    <cellStyle name="Обычный 42 2 3 2 5 3" xfId="62045"/>
    <cellStyle name="Обычный 42 2 3 2 6" xfId="32437"/>
    <cellStyle name="Обычный 42 2 3 2 6 2" xfId="62046"/>
    <cellStyle name="Обычный 42 2 3 2 7" xfId="32438"/>
    <cellStyle name="Обычный 42 2 3 2 7 2" xfId="62047"/>
    <cellStyle name="Обычный 42 2 3 2 8" xfId="32439"/>
    <cellStyle name="Обычный 42 2 3 2 8 2" xfId="62048"/>
    <cellStyle name="Обычный 42 2 3 2 9" xfId="32440"/>
    <cellStyle name="Обычный 42 2 3 2 9 2" xfId="62049"/>
    <cellStyle name="Обычный 42 2 3 20" xfId="62050"/>
    <cellStyle name="Обычный 42 2 3 3" xfId="32441"/>
    <cellStyle name="Обычный 42 2 3 3 10" xfId="32442"/>
    <cellStyle name="Обычный 42 2 3 3 11" xfId="32443"/>
    <cellStyle name="Обычный 42 2 3 3 12" xfId="32444"/>
    <cellStyle name="Обычный 42 2 3 3 13" xfId="32445"/>
    <cellStyle name="Обычный 42 2 3 3 14" xfId="32446"/>
    <cellStyle name="Обычный 42 2 3 3 15" xfId="32447"/>
    <cellStyle name="Обычный 42 2 3 3 16" xfId="32448"/>
    <cellStyle name="Обычный 42 2 3 3 17" xfId="32449"/>
    <cellStyle name="Обычный 42 2 3 3 18" xfId="62051"/>
    <cellStyle name="Обычный 42 2 3 3 2" xfId="32450"/>
    <cellStyle name="Обычный 42 2 3 3 2 10" xfId="32451"/>
    <cellStyle name="Обычный 42 2 3 3 2 11" xfId="32452"/>
    <cellStyle name="Обычный 42 2 3 3 2 12" xfId="32453"/>
    <cellStyle name="Обычный 42 2 3 3 2 13" xfId="32454"/>
    <cellStyle name="Обычный 42 2 3 3 2 14" xfId="32455"/>
    <cellStyle name="Обычный 42 2 3 3 2 15" xfId="32456"/>
    <cellStyle name="Обычный 42 2 3 3 2 16" xfId="62052"/>
    <cellStyle name="Обычный 42 2 3 3 2 2" xfId="32457"/>
    <cellStyle name="Обычный 42 2 3 3 2 2 2" xfId="32458"/>
    <cellStyle name="Обычный 42 2 3 3 2 2 2 2" xfId="62053"/>
    <cellStyle name="Обычный 42 2 3 3 2 2 3" xfId="32459"/>
    <cellStyle name="Обычный 42 2 3 3 2 2 3 2" xfId="62054"/>
    <cellStyle name="Обычный 42 2 3 3 2 2 4" xfId="32460"/>
    <cellStyle name="Обычный 42 2 3 3 2 2 4 2" xfId="62055"/>
    <cellStyle name="Обычный 42 2 3 3 2 2 5" xfId="32461"/>
    <cellStyle name="Обычный 42 2 3 3 2 2 5 2" xfId="62056"/>
    <cellStyle name="Обычный 42 2 3 3 2 2 6" xfId="32462"/>
    <cellStyle name="Обычный 42 2 3 3 2 2 6 2" xfId="62057"/>
    <cellStyle name="Обычный 42 2 3 3 2 2 7" xfId="32463"/>
    <cellStyle name="Обычный 42 2 3 3 2 2 8" xfId="62058"/>
    <cellStyle name="Обычный 42 2 3 3 2 3" xfId="32464"/>
    <cellStyle name="Обычный 42 2 3 3 2 3 2" xfId="32465"/>
    <cellStyle name="Обычный 42 2 3 3 2 3 2 2" xfId="62059"/>
    <cellStyle name="Обычный 42 2 3 3 2 3 3" xfId="62060"/>
    <cellStyle name="Обычный 42 2 3 3 2 4" xfId="32466"/>
    <cellStyle name="Обычный 42 2 3 3 2 4 2" xfId="62061"/>
    <cellStyle name="Обычный 42 2 3 3 2 5" xfId="32467"/>
    <cellStyle name="Обычный 42 2 3 3 2 5 2" xfId="62062"/>
    <cellStyle name="Обычный 42 2 3 3 2 6" xfId="32468"/>
    <cellStyle name="Обычный 42 2 3 3 2 6 2" xfId="62063"/>
    <cellStyle name="Обычный 42 2 3 3 2 7" xfId="32469"/>
    <cellStyle name="Обычный 42 2 3 3 2 7 2" xfId="62064"/>
    <cellStyle name="Обычный 42 2 3 3 2 8" xfId="32470"/>
    <cellStyle name="Обычный 42 2 3 3 2 9" xfId="32471"/>
    <cellStyle name="Обычный 42 2 3 3 3" xfId="32472"/>
    <cellStyle name="Обычный 42 2 3 3 3 10" xfId="32473"/>
    <cellStyle name="Обычный 42 2 3 3 3 11" xfId="32474"/>
    <cellStyle name="Обычный 42 2 3 3 3 12" xfId="32475"/>
    <cellStyle name="Обычный 42 2 3 3 3 13" xfId="32476"/>
    <cellStyle name="Обычный 42 2 3 3 3 14" xfId="32477"/>
    <cellStyle name="Обычный 42 2 3 3 3 15" xfId="62065"/>
    <cellStyle name="Обычный 42 2 3 3 3 2" xfId="32478"/>
    <cellStyle name="Обычный 42 2 3 3 3 2 2" xfId="32479"/>
    <cellStyle name="Обычный 42 2 3 3 3 2 2 2" xfId="62066"/>
    <cellStyle name="Обычный 42 2 3 3 3 2 3" xfId="32480"/>
    <cellStyle name="Обычный 42 2 3 3 3 2 3 2" xfId="62067"/>
    <cellStyle name="Обычный 42 2 3 3 3 2 4" xfId="32481"/>
    <cellStyle name="Обычный 42 2 3 3 3 2 4 2" xfId="62068"/>
    <cellStyle name="Обычный 42 2 3 3 3 2 5" xfId="32482"/>
    <cellStyle name="Обычный 42 2 3 3 3 2 5 2" xfId="62069"/>
    <cellStyle name="Обычный 42 2 3 3 3 2 6" xfId="32483"/>
    <cellStyle name="Обычный 42 2 3 3 3 2 6 2" xfId="62070"/>
    <cellStyle name="Обычный 42 2 3 3 3 2 7" xfId="32484"/>
    <cellStyle name="Обычный 42 2 3 3 3 2 8" xfId="62071"/>
    <cellStyle name="Обычный 42 2 3 3 3 3" xfId="32485"/>
    <cellStyle name="Обычный 42 2 3 3 3 3 2" xfId="32486"/>
    <cellStyle name="Обычный 42 2 3 3 3 3 2 2" xfId="62072"/>
    <cellStyle name="Обычный 42 2 3 3 3 3 3" xfId="62073"/>
    <cellStyle name="Обычный 42 2 3 3 3 4" xfId="32487"/>
    <cellStyle name="Обычный 42 2 3 3 3 4 2" xfId="62074"/>
    <cellStyle name="Обычный 42 2 3 3 3 5" xfId="32488"/>
    <cellStyle name="Обычный 42 2 3 3 3 5 2" xfId="62075"/>
    <cellStyle name="Обычный 42 2 3 3 3 6" xfId="32489"/>
    <cellStyle name="Обычный 42 2 3 3 3 6 2" xfId="62076"/>
    <cellStyle name="Обычный 42 2 3 3 3 7" xfId="32490"/>
    <cellStyle name="Обычный 42 2 3 3 3 7 2" xfId="62077"/>
    <cellStyle name="Обычный 42 2 3 3 3 8" xfId="32491"/>
    <cellStyle name="Обычный 42 2 3 3 3 9" xfId="32492"/>
    <cellStyle name="Обычный 42 2 3 3 4" xfId="32493"/>
    <cellStyle name="Обычный 42 2 3 3 4 2" xfId="32494"/>
    <cellStyle name="Обычный 42 2 3 3 4 2 2" xfId="62078"/>
    <cellStyle name="Обычный 42 2 3 3 4 3" xfId="32495"/>
    <cellStyle name="Обычный 42 2 3 3 4 3 2" xfId="62079"/>
    <cellStyle name="Обычный 42 2 3 3 4 4" xfId="32496"/>
    <cellStyle name="Обычный 42 2 3 3 4 4 2" xfId="62080"/>
    <cellStyle name="Обычный 42 2 3 3 4 5" xfId="32497"/>
    <cellStyle name="Обычный 42 2 3 3 4 5 2" xfId="62081"/>
    <cellStyle name="Обычный 42 2 3 3 4 6" xfId="32498"/>
    <cellStyle name="Обычный 42 2 3 3 4 6 2" xfId="62082"/>
    <cellStyle name="Обычный 42 2 3 3 4 7" xfId="32499"/>
    <cellStyle name="Обычный 42 2 3 3 4 8" xfId="62083"/>
    <cellStyle name="Обычный 42 2 3 3 5" xfId="32500"/>
    <cellStyle name="Обычный 42 2 3 3 5 2" xfId="32501"/>
    <cellStyle name="Обычный 42 2 3 3 5 2 2" xfId="62084"/>
    <cellStyle name="Обычный 42 2 3 3 5 3" xfId="62085"/>
    <cellStyle name="Обычный 42 2 3 3 6" xfId="32502"/>
    <cellStyle name="Обычный 42 2 3 3 6 2" xfId="62086"/>
    <cellStyle name="Обычный 42 2 3 3 7" xfId="32503"/>
    <cellStyle name="Обычный 42 2 3 3 7 2" xfId="62087"/>
    <cellStyle name="Обычный 42 2 3 3 8" xfId="32504"/>
    <cellStyle name="Обычный 42 2 3 3 8 2" xfId="62088"/>
    <cellStyle name="Обычный 42 2 3 3 9" xfId="32505"/>
    <cellStyle name="Обычный 42 2 3 3 9 2" xfId="62089"/>
    <cellStyle name="Обычный 42 2 3 4" xfId="32506"/>
    <cellStyle name="Обычный 42 2 3 4 10" xfId="32507"/>
    <cellStyle name="Обычный 42 2 3 4 11" xfId="32508"/>
    <cellStyle name="Обычный 42 2 3 4 12" xfId="32509"/>
    <cellStyle name="Обычный 42 2 3 4 13" xfId="32510"/>
    <cellStyle name="Обычный 42 2 3 4 14" xfId="32511"/>
    <cellStyle name="Обычный 42 2 3 4 15" xfId="32512"/>
    <cellStyle name="Обычный 42 2 3 4 16" xfId="62090"/>
    <cellStyle name="Обычный 42 2 3 4 2" xfId="32513"/>
    <cellStyle name="Обычный 42 2 3 4 2 2" xfId="32514"/>
    <cellStyle name="Обычный 42 2 3 4 2 2 2" xfId="62091"/>
    <cellStyle name="Обычный 42 2 3 4 2 3" xfId="32515"/>
    <cellStyle name="Обычный 42 2 3 4 2 3 2" xfId="62092"/>
    <cellStyle name="Обычный 42 2 3 4 2 4" xfId="32516"/>
    <cellStyle name="Обычный 42 2 3 4 2 4 2" xfId="62093"/>
    <cellStyle name="Обычный 42 2 3 4 2 5" xfId="32517"/>
    <cellStyle name="Обычный 42 2 3 4 2 5 2" xfId="62094"/>
    <cellStyle name="Обычный 42 2 3 4 2 6" xfId="32518"/>
    <cellStyle name="Обычный 42 2 3 4 2 6 2" xfId="62095"/>
    <cellStyle name="Обычный 42 2 3 4 2 7" xfId="32519"/>
    <cellStyle name="Обычный 42 2 3 4 2 8" xfId="62096"/>
    <cellStyle name="Обычный 42 2 3 4 3" xfId="32520"/>
    <cellStyle name="Обычный 42 2 3 4 3 2" xfId="32521"/>
    <cellStyle name="Обычный 42 2 3 4 3 2 2" xfId="62097"/>
    <cellStyle name="Обычный 42 2 3 4 3 3" xfId="62098"/>
    <cellStyle name="Обычный 42 2 3 4 4" xfId="32522"/>
    <cellStyle name="Обычный 42 2 3 4 4 2" xfId="62099"/>
    <cellStyle name="Обычный 42 2 3 4 5" xfId="32523"/>
    <cellStyle name="Обычный 42 2 3 4 5 2" xfId="62100"/>
    <cellStyle name="Обычный 42 2 3 4 6" xfId="32524"/>
    <cellStyle name="Обычный 42 2 3 4 6 2" xfId="62101"/>
    <cellStyle name="Обычный 42 2 3 4 7" xfId="32525"/>
    <cellStyle name="Обычный 42 2 3 4 7 2" xfId="62102"/>
    <cellStyle name="Обычный 42 2 3 4 8" xfId="32526"/>
    <cellStyle name="Обычный 42 2 3 4 9" xfId="32527"/>
    <cellStyle name="Обычный 42 2 3 5" xfId="32528"/>
    <cellStyle name="Обычный 42 2 3 5 10" xfId="32529"/>
    <cellStyle name="Обычный 42 2 3 5 11" xfId="32530"/>
    <cellStyle name="Обычный 42 2 3 5 12" xfId="32531"/>
    <cellStyle name="Обычный 42 2 3 5 13" xfId="32532"/>
    <cellStyle name="Обычный 42 2 3 5 14" xfId="32533"/>
    <cellStyle name="Обычный 42 2 3 5 15" xfId="62103"/>
    <cellStyle name="Обычный 42 2 3 5 2" xfId="32534"/>
    <cellStyle name="Обычный 42 2 3 5 2 2" xfId="32535"/>
    <cellStyle name="Обычный 42 2 3 5 2 2 2" xfId="62104"/>
    <cellStyle name="Обычный 42 2 3 5 2 3" xfId="32536"/>
    <cellStyle name="Обычный 42 2 3 5 2 3 2" xfId="62105"/>
    <cellStyle name="Обычный 42 2 3 5 2 4" xfId="32537"/>
    <cellStyle name="Обычный 42 2 3 5 2 4 2" xfId="62106"/>
    <cellStyle name="Обычный 42 2 3 5 2 5" xfId="32538"/>
    <cellStyle name="Обычный 42 2 3 5 2 5 2" xfId="62107"/>
    <cellStyle name="Обычный 42 2 3 5 2 6" xfId="32539"/>
    <cellStyle name="Обычный 42 2 3 5 2 6 2" xfId="62108"/>
    <cellStyle name="Обычный 42 2 3 5 2 7" xfId="32540"/>
    <cellStyle name="Обычный 42 2 3 5 2 8" xfId="62109"/>
    <cellStyle name="Обычный 42 2 3 5 3" xfId="32541"/>
    <cellStyle name="Обычный 42 2 3 5 3 2" xfId="32542"/>
    <cellStyle name="Обычный 42 2 3 5 3 2 2" xfId="62110"/>
    <cellStyle name="Обычный 42 2 3 5 3 3" xfId="62111"/>
    <cellStyle name="Обычный 42 2 3 5 4" xfId="32543"/>
    <cellStyle name="Обычный 42 2 3 5 4 2" xfId="62112"/>
    <cellStyle name="Обычный 42 2 3 5 5" xfId="32544"/>
    <cellStyle name="Обычный 42 2 3 5 5 2" xfId="62113"/>
    <cellStyle name="Обычный 42 2 3 5 6" xfId="32545"/>
    <cellStyle name="Обычный 42 2 3 5 6 2" xfId="62114"/>
    <cellStyle name="Обычный 42 2 3 5 7" xfId="32546"/>
    <cellStyle name="Обычный 42 2 3 5 7 2" xfId="62115"/>
    <cellStyle name="Обычный 42 2 3 5 8" xfId="32547"/>
    <cellStyle name="Обычный 42 2 3 5 9" xfId="32548"/>
    <cellStyle name="Обычный 42 2 3 6" xfId="32549"/>
    <cellStyle name="Обычный 42 2 3 6 2" xfId="32550"/>
    <cellStyle name="Обычный 42 2 3 6 2 2" xfId="62116"/>
    <cellStyle name="Обычный 42 2 3 6 3" xfId="32551"/>
    <cellStyle name="Обычный 42 2 3 6 3 2" xfId="62117"/>
    <cellStyle name="Обычный 42 2 3 6 4" xfId="32552"/>
    <cellStyle name="Обычный 42 2 3 6 4 2" xfId="62118"/>
    <cellStyle name="Обычный 42 2 3 6 5" xfId="32553"/>
    <cellStyle name="Обычный 42 2 3 6 5 2" xfId="62119"/>
    <cellStyle name="Обычный 42 2 3 6 6" xfId="32554"/>
    <cellStyle name="Обычный 42 2 3 6 6 2" xfId="62120"/>
    <cellStyle name="Обычный 42 2 3 6 7" xfId="32555"/>
    <cellStyle name="Обычный 42 2 3 6 8" xfId="62121"/>
    <cellStyle name="Обычный 42 2 3 7" xfId="32556"/>
    <cellStyle name="Обычный 42 2 3 7 2" xfId="32557"/>
    <cellStyle name="Обычный 42 2 3 7 2 2" xfId="62122"/>
    <cellStyle name="Обычный 42 2 3 7 3" xfId="62123"/>
    <cellStyle name="Обычный 42 2 3 8" xfId="32558"/>
    <cellStyle name="Обычный 42 2 3 8 2" xfId="62124"/>
    <cellStyle name="Обычный 42 2 3 9" xfId="32559"/>
    <cellStyle name="Обычный 42 2 3 9 2" xfId="62125"/>
    <cellStyle name="Обычный 42 2 4" xfId="32560"/>
    <cellStyle name="Обычный 42 2 4 10" xfId="32561"/>
    <cellStyle name="Обычный 42 2 4 10 2" xfId="62126"/>
    <cellStyle name="Обычный 42 2 4 11" xfId="32562"/>
    <cellStyle name="Обычный 42 2 4 11 2" xfId="62127"/>
    <cellStyle name="Обычный 42 2 4 12" xfId="32563"/>
    <cellStyle name="Обычный 42 2 4 13" xfId="32564"/>
    <cellStyle name="Обычный 42 2 4 14" xfId="32565"/>
    <cellStyle name="Обычный 42 2 4 15" xfId="32566"/>
    <cellStyle name="Обычный 42 2 4 16" xfId="32567"/>
    <cellStyle name="Обычный 42 2 4 17" xfId="32568"/>
    <cellStyle name="Обычный 42 2 4 18" xfId="32569"/>
    <cellStyle name="Обычный 42 2 4 19" xfId="32570"/>
    <cellStyle name="Обычный 42 2 4 2" xfId="32571"/>
    <cellStyle name="Обычный 42 2 4 2 10" xfId="32572"/>
    <cellStyle name="Обычный 42 2 4 2 11" xfId="32573"/>
    <cellStyle name="Обычный 42 2 4 2 12" xfId="32574"/>
    <cellStyle name="Обычный 42 2 4 2 13" xfId="32575"/>
    <cellStyle name="Обычный 42 2 4 2 14" xfId="32576"/>
    <cellStyle name="Обычный 42 2 4 2 15" xfId="32577"/>
    <cellStyle name="Обычный 42 2 4 2 16" xfId="32578"/>
    <cellStyle name="Обычный 42 2 4 2 17" xfId="32579"/>
    <cellStyle name="Обычный 42 2 4 2 18" xfId="62128"/>
    <cellStyle name="Обычный 42 2 4 2 2" xfId="32580"/>
    <cellStyle name="Обычный 42 2 4 2 2 10" xfId="32581"/>
    <cellStyle name="Обычный 42 2 4 2 2 11" xfId="32582"/>
    <cellStyle name="Обычный 42 2 4 2 2 12" xfId="32583"/>
    <cellStyle name="Обычный 42 2 4 2 2 13" xfId="32584"/>
    <cellStyle name="Обычный 42 2 4 2 2 14" xfId="32585"/>
    <cellStyle name="Обычный 42 2 4 2 2 15" xfId="32586"/>
    <cellStyle name="Обычный 42 2 4 2 2 16" xfId="62129"/>
    <cellStyle name="Обычный 42 2 4 2 2 2" xfId="32587"/>
    <cellStyle name="Обычный 42 2 4 2 2 2 2" xfId="32588"/>
    <cellStyle name="Обычный 42 2 4 2 2 2 2 2" xfId="62130"/>
    <cellStyle name="Обычный 42 2 4 2 2 2 3" xfId="32589"/>
    <cellStyle name="Обычный 42 2 4 2 2 2 3 2" xfId="62131"/>
    <cellStyle name="Обычный 42 2 4 2 2 2 4" xfId="32590"/>
    <cellStyle name="Обычный 42 2 4 2 2 2 4 2" xfId="62132"/>
    <cellStyle name="Обычный 42 2 4 2 2 2 5" xfId="32591"/>
    <cellStyle name="Обычный 42 2 4 2 2 2 5 2" xfId="62133"/>
    <cellStyle name="Обычный 42 2 4 2 2 2 6" xfId="32592"/>
    <cellStyle name="Обычный 42 2 4 2 2 2 6 2" xfId="62134"/>
    <cellStyle name="Обычный 42 2 4 2 2 2 7" xfId="32593"/>
    <cellStyle name="Обычный 42 2 4 2 2 2 8" xfId="62135"/>
    <cellStyle name="Обычный 42 2 4 2 2 3" xfId="32594"/>
    <cellStyle name="Обычный 42 2 4 2 2 3 2" xfId="32595"/>
    <cellStyle name="Обычный 42 2 4 2 2 3 2 2" xfId="62136"/>
    <cellStyle name="Обычный 42 2 4 2 2 3 3" xfId="62137"/>
    <cellStyle name="Обычный 42 2 4 2 2 4" xfId="32596"/>
    <cellStyle name="Обычный 42 2 4 2 2 4 2" xfId="62138"/>
    <cellStyle name="Обычный 42 2 4 2 2 5" xfId="32597"/>
    <cellStyle name="Обычный 42 2 4 2 2 5 2" xfId="62139"/>
    <cellStyle name="Обычный 42 2 4 2 2 6" xfId="32598"/>
    <cellStyle name="Обычный 42 2 4 2 2 6 2" xfId="62140"/>
    <cellStyle name="Обычный 42 2 4 2 2 7" xfId="32599"/>
    <cellStyle name="Обычный 42 2 4 2 2 7 2" xfId="62141"/>
    <cellStyle name="Обычный 42 2 4 2 2 8" xfId="32600"/>
    <cellStyle name="Обычный 42 2 4 2 2 9" xfId="32601"/>
    <cellStyle name="Обычный 42 2 4 2 3" xfId="32602"/>
    <cellStyle name="Обычный 42 2 4 2 3 10" xfId="32603"/>
    <cellStyle name="Обычный 42 2 4 2 3 11" xfId="32604"/>
    <cellStyle name="Обычный 42 2 4 2 3 12" xfId="32605"/>
    <cellStyle name="Обычный 42 2 4 2 3 13" xfId="32606"/>
    <cellStyle name="Обычный 42 2 4 2 3 14" xfId="32607"/>
    <cellStyle name="Обычный 42 2 4 2 3 15" xfId="62142"/>
    <cellStyle name="Обычный 42 2 4 2 3 2" xfId="32608"/>
    <cellStyle name="Обычный 42 2 4 2 3 2 2" xfId="32609"/>
    <cellStyle name="Обычный 42 2 4 2 3 2 2 2" xfId="62143"/>
    <cellStyle name="Обычный 42 2 4 2 3 2 3" xfId="32610"/>
    <cellStyle name="Обычный 42 2 4 2 3 2 3 2" xfId="62144"/>
    <cellStyle name="Обычный 42 2 4 2 3 2 4" xfId="32611"/>
    <cellStyle name="Обычный 42 2 4 2 3 2 4 2" xfId="62145"/>
    <cellStyle name="Обычный 42 2 4 2 3 2 5" xfId="32612"/>
    <cellStyle name="Обычный 42 2 4 2 3 2 5 2" xfId="62146"/>
    <cellStyle name="Обычный 42 2 4 2 3 2 6" xfId="32613"/>
    <cellStyle name="Обычный 42 2 4 2 3 2 6 2" xfId="62147"/>
    <cellStyle name="Обычный 42 2 4 2 3 2 7" xfId="32614"/>
    <cellStyle name="Обычный 42 2 4 2 3 2 8" xfId="62148"/>
    <cellStyle name="Обычный 42 2 4 2 3 3" xfId="32615"/>
    <cellStyle name="Обычный 42 2 4 2 3 3 2" xfId="32616"/>
    <cellStyle name="Обычный 42 2 4 2 3 3 2 2" xfId="62149"/>
    <cellStyle name="Обычный 42 2 4 2 3 3 3" xfId="62150"/>
    <cellStyle name="Обычный 42 2 4 2 3 4" xfId="32617"/>
    <cellStyle name="Обычный 42 2 4 2 3 4 2" xfId="62151"/>
    <cellStyle name="Обычный 42 2 4 2 3 5" xfId="32618"/>
    <cellStyle name="Обычный 42 2 4 2 3 5 2" xfId="62152"/>
    <cellStyle name="Обычный 42 2 4 2 3 6" xfId="32619"/>
    <cellStyle name="Обычный 42 2 4 2 3 6 2" xfId="62153"/>
    <cellStyle name="Обычный 42 2 4 2 3 7" xfId="32620"/>
    <cellStyle name="Обычный 42 2 4 2 3 7 2" xfId="62154"/>
    <cellStyle name="Обычный 42 2 4 2 3 8" xfId="32621"/>
    <cellStyle name="Обычный 42 2 4 2 3 9" xfId="32622"/>
    <cellStyle name="Обычный 42 2 4 2 4" xfId="32623"/>
    <cellStyle name="Обычный 42 2 4 2 4 2" xfId="32624"/>
    <cellStyle name="Обычный 42 2 4 2 4 2 2" xfId="62155"/>
    <cellStyle name="Обычный 42 2 4 2 4 3" xfId="32625"/>
    <cellStyle name="Обычный 42 2 4 2 4 3 2" xfId="62156"/>
    <cellStyle name="Обычный 42 2 4 2 4 4" xfId="32626"/>
    <cellStyle name="Обычный 42 2 4 2 4 4 2" xfId="62157"/>
    <cellStyle name="Обычный 42 2 4 2 4 5" xfId="32627"/>
    <cellStyle name="Обычный 42 2 4 2 4 5 2" xfId="62158"/>
    <cellStyle name="Обычный 42 2 4 2 4 6" xfId="32628"/>
    <cellStyle name="Обычный 42 2 4 2 4 6 2" xfId="62159"/>
    <cellStyle name="Обычный 42 2 4 2 4 7" xfId="32629"/>
    <cellStyle name="Обычный 42 2 4 2 4 8" xfId="62160"/>
    <cellStyle name="Обычный 42 2 4 2 5" xfId="32630"/>
    <cellStyle name="Обычный 42 2 4 2 5 2" xfId="32631"/>
    <cellStyle name="Обычный 42 2 4 2 5 2 2" xfId="62161"/>
    <cellStyle name="Обычный 42 2 4 2 5 3" xfId="62162"/>
    <cellStyle name="Обычный 42 2 4 2 6" xfId="32632"/>
    <cellStyle name="Обычный 42 2 4 2 6 2" xfId="62163"/>
    <cellStyle name="Обычный 42 2 4 2 7" xfId="32633"/>
    <cellStyle name="Обычный 42 2 4 2 7 2" xfId="62164"/>
    <cellStyle name="Обычный 42 2 4 2 8" xfId="32634"/>
    <cellStyle name="Обычный 42 2 4 2 8 2" xfId="62165"/>
    <cellStyle name="Обычный 42 2 4 2 9" xfId="32635"/>
    <cellStyle name="Обычный 42 2 4 2 9 2" xfId="62166"/>
    <cellStyle name="Обычный 42 2 4 20" xfId="62167"/>
    <cellStyle name="Обычный 42 2 4 3" xfId="32636"/>
    <cellStyle name="Обычный 42 2 4 3 10" xfId="32637"/>
    <cellStyle name="Обычный 42 2 4 3 11" xfId="32638"/>
    <cellStyle name="Обычный 42 2 4 3 12" xfId="32639"/>
    <cellStyle name="Обычный 42 2 4 3 13" xfId="32640"/>
    <cellStyle name="Обычный 42 2 4 3 14" xfId="32641"/>
    <cellStyle name="Обычный 42 2 4 3 15" xfId="32642"/>
    <cellStyle name="Обычный 42 2 4 3 16" xfId="32643"/>
    <cellStyle name="Обычный 42 2 4 3 17" xfId="32644"/>
    <cellStyle name="Обычный 42 2 4 3 18" xfId="62168"/>
    <cellStyle name="Обычный 42 2 4 3 2" xfId="32645"/>
    <cellStyle name="Обычный 42 2 4 3 2 10" xfId="32646"/>
    <cellStyle name="Обычный 42 2 4 3 2 11" xfId="32647"/>
    <cellStyle name="Обычный 42 2 4 3 2 12" xfId="32648"/>
    <cellStyle name="Обычный 42 2 4 3 2 13" xfId="32649"/>
    <cellStyle name="Обычный 42 2 4 3 2 14" xfId="32650"/>
    <cellStyle name="Обычный 42 2 4 3 2 15" xfId="32651"/>
    <cellStyle name="Обычный 42 2 4 3 2 16" xfId="62169"/>
    <cellStyle name="Обычный 42 2 4 3 2 2" xfId="32652"/>
    <cellStyle name="Обычный 42 2 4 3 2 2 2" xfId="32653"/>
    <cellStyle name="Обычный 42 2 4 3 2 2 2 2" xfId="62170"/>
    <cellStyle name="Обычный 42 2 4 3 2 2 3" xfId="32654"/>
    <cellStyle name="Обычный 42 2 4 3 2 2 3 2" xfId="62171"/>
    <cellStyle name="Обычный 42 2 4 3 2 2 4" xfId="32655"/>
    <cellStyle name="Обычный 42 2 4 3 2 2 4 2" xfId="62172"/>
    <cellStyle name="Обычный 42 2 4 3 2 2 5" xfId="32656"/>
    <cellStyle name="Обычный 42 2 4 3 2 2 5 2" xfId="62173"/>
    <cellStyle name="Обычный 42 2 4 3 2 2 6" xfId="32657"/>
    <cellStyle name="Обычный 42 2 4 3 2 2 6 2" xfId="62174"/>
    <cellStyle name="Обычный 42 2 4 3 2 2 7" xfId="32658"/>
    <cellStyle name="Обычный 42 2 4 3 2 2 8" xfId="62175"/>
    <cellStyle name="Обычный 42 2 4 3 2 3" xfId="32659"/>
    <cellStyle name="Обычный 42 2 4 3 2 3 2" xfId="32660"/>
    <cellStyle name="Обычный 42 2 4 3 2 3 2 2" xfId="62176"/>
    <cellStyle name="Обычный 42 2 4 3 2 3 3" xfId="62177"/>
    <cellStyle name="Обычный 42 2 4 3 2 4" xfId="32661"/>
    <cellStyle name="Обычный 42 2 4 3 2 4 2" xfId="62178"/>
    <cellStyle name="Обычный 42 2 4 3 2 5" xfId="32662"/>
    <cellStyle name="Обычный 42 2 4 3 2 5 2" xfId="62179"/>
    <cellStyle name="Обычный 42 2 4 3 2 6" xfId="32663"/>
    <cellStyle name="Обычный 42 2 4 3 2 6 2" xfId="62180"/>
    <cellStyle name="Обычный 42 2 4 3 2 7" xfId="32664"/>
    <cellStyle name="Обычный 42 2 4 3 2 7 2" xfId="62181"/>
    <cellStyle name="Обычный 42 2 4 3 2 8" xfId="32665"/>
    <cellStyle name="Обычный 42 2 4 3 2 9" xfId="32666"/>
    <cellStyle name="Обычный 42 2 4 3 3" xfId="32667"/>
    <cellStyle name="Обычный 42 2 4 3 3 10" xfId="32668"/>
    <cellStyle name="Обычный 42 2 4 3 3 11" xfId="32669"/>
    <cellStyle name="Обычный 42 2 4 3 3 12" xfId="32670"/>
    <cellStyle name="Обычный 42 2 4 3 3 13" xfId="32671"/>
    <cellStyle name="Обычный 42 2 4 3 3 14" xfId="32672"/>
    <cellStyle name="Обычный 42 2 4 3 3 15" xfId="62182"/>
    <cellStyle name="Обычный 42 2 4 3 3 2" xfId="32673"/>
    <cellStyle name="Обычный 42 2 4 3 3 2 2" xfId="32674"/>
    <cellStyle name="Обычный 42 2 4 3 3 2 2 2" xfId="62183"/>
    <cellStyle name="Обычный 42 2 4 3 3 2 3" xfId="32675"/>
    <cellStyle name="Обычный 42 2 4 3 3 2 3 2" xfId="62184"/>
    <cellStyle name="Обычный 42 2 4 3 3 2 4" xfId="32676"/>
    <cellStyle name="Обычный 42 2 4 3 3 2 4 2" xfId="62185"/>
    <cellStyle name="Обычный 42 2 4 3 3 2 5" xfId="32677"/>
    <cellStyle name="Обычный 42 2 4 3 3 2 5 2" xfId="62186"/>
    <cellStyle name="Обычный 42 2 4 3 3 2 6" xfId="32678"/>
    <cellStyle name="Обычный 42 2 4 3 3 2 6 2" xfId="62187"/>
    <cellStyle name="Обычный 42 2 4 3 3 2 7" xfId="32679"/>
    <cellStyle name="Обычный 42 2 4 3 3 2 8" xfId="62188"/>
    <cellStyle name="Обычный 42 2 4 3 3 3" xfId="32680"/>
    <cellStyle name="Обычный 42 2 4 3 3 3 2" xfId="32681"/>
    <cellStyle name="Обычный 42 2 4 3 3 3 2 2" xfId="62189"/>
    <cellStyle name="Обычный 42 2 4 3 3 3 3" xfId="62190"/>
    <cellStyle name="Обычный 42 2 4 3 3 4" xfId="32682"/>
    <cellStyle name="Обычный 42 2 4 3 3 4 2" xfId="62191"/>
    <cellStyle name="Обычный 42 2 4 3 3 5" xfId="32683"/>
    <cellStyle name="Обычный 42 2 4 3 3 5 2" xfId="62192"/>
    <cellStyle name="Обычный 42 2 4 3 3 6" xfId="32684"/>
    <cellStyle name="Обычный 42 2 4 3 3 6 2" xfId="62193"/>
    <cellStyle name="Обычный 42 2 4 3 3 7" xfId="32685"/>
    <cellStyle name="Обычный 42 2 4 3 3 7 2" xfId="62194"/>
    <cellStyle name="Обычный 42 2 4 3 3 8" xfId="32686"/>
    <cellStyle name="Обычный 42 2 4 3 3 9" xfId="32687"/>
    <cellStyle name="Обычный 42 2 4 3 4" xfId="32688"/>
    <cellStyle name="Обычный 42 2 4 3 4 2" xfId="32689"/>
    <cellStyle name="Обычный 42 2 4 3 4 2 2" xfId="62195"/>
    <cellStyle name="Обычный 42 2 4 3 4 3" xfId="32690"/>
    <cellStyle name="Обычный 42 2 4 3 4 3 2" xfId="62196"/>
    <cellStyle name="Обычный 42 2 4 3 4 4" xfId="32691"/>
    <cellStyle name="Обычный 42 2 4 3 4 4 2" xfId="62197"/>
    <cellStyle name="Обычный 42 2 4 3 4 5" xfId="32692"/>
    <cellStyle name="Обычный 42 2 4 3 4 5 2" xfId="62198"/>
    <cellStyle name="Обычный 42 2 4 3 4 6" xfId="32693"/>
    <cellStyle name="Обычный 42 2 4 3 4 6 2" xfId="62199"/>
    <cellStyle name="Обычный 42 2 4 3 4 7" xfId="32694"/>
    <cellStyle name="Обычный 42 2 4 3 4 8" xfId="62200"/>
    <cellStyle name="Обычный 42 2 4 3 5" xfId="32695"/>
    <cellStyle name="Обычный 42 2 4 3 5 2" xfId="32696"/>
    <cellStyle name="Обычный 42 2 4 3 5 2 2" xfId="62201"/>
    <cellStyle name="Обычный 42 2 4 3 5 3" xfId="62202"/>
    <cellStyle name="Обычный 42 2 4 3 6" xfId="32697"/>
    <cellStyle name="Обычный 42 2 4 3 6 2" xfId="62203"/>
    <cellStyle name="Обычный 42 2 4 3 7" xfId="32698"/>
    <cellStyle name="Обычный 42 2 4 3 7 2" xfId="62204"/>
    <cellStyle name="Обычный 42 2 4 3 8" xfId="32699"/>
    <cellStyle name="Обычный 42 2 4 3 8 2" xfId="62205"/>
    <cellStyle name="Обычный 42 2 4 3 9" xfId="32700"/>
    <cellStyle name="Обычный 42 2 4 3 9 2" xfId="62206"/>
    <cellStyle name="Обычный 42 2 4 4" xfId="32701"/>
    <cellStyle name="Обычный 42 2 4 4 10" xfId="32702"/>
    <cellStyle name="Обычный 42 2 4 4 11" xfId="32703"/>
    <cellStyle name="Обычный 42 2 4 4 12" xfId="32704"/>
    <cellStyle name="Обычный 42 2 4 4 13" xfId="32705"/>
    <cellStyle name="Обычный 42 2 4 4 14" xfId="32706"/>
    <cellStyle name="Обычный 42 2 4 4 15" xfId="32707"/>
    <cellStyle name="Обычный 42 2 4 4 16" xfId="62207"/>
    <cellStyle name="Обычный 42 2 4 4 2" xfId="32708"/>
    <cellStyle name="Обычный 42 2 4 4 2 2" xfId="32709"/>
    <cellStyle name="Обычный 42 2 4 4 2 2 2" xfId="62208"/>
    <cellStyle name="Обычный 42 2 4 4 2 3" xfId="32710"/>
    <cellStyle name="Обычный 42 2 4 4 2 3 2" xfId="62209"/>
    <cellStyle name="Обычный 42 2 4 4 2 4" xfId="32711"/>
    <cellStyle name="Обычный 42 2 4 4 2 4 2" xfId="62210"/>
    <cellStyle name="Обычный 42 2 4 4 2 5" xfId="32712"/>
    <cellStyle name="Обычный 42 2 4 4 2 5 2" xfId="62211"/>
    <cellStyle name="Обычный 42 2 4 4 2 6" xfId="32713"/>
    <cellStyle name="Обычный 42 2 4 4 2 6 2" xfId="62212"/>
    <cellStyle name="Обычный 42 2 4 4 2 7" xfId="32714"/>
    <cellStyle name="Обычный 42 2 4 4 2 8" xfId="62213"/>
    <cellStyle name="Обычный 42 2 4 4 3" xfId="32715"/>
    <cellStyle name="Обычный 42 2 4 4 3 2" xfId="32716"/>
    <cellStyle name="Обычный 42 2 4 4 3 2 2" xfId="62214"/>
    <cellStyle name="Обычный 42 2 4 4 3 3" xfId="62215"/>
    <cellStyle name="Обычный 42 2 4 4 4" xfId="32717"/>
    <cellStyle name="Обычный 42 2 4 4 4 2" xfId="62216"/>
    <cellStyle name="Обычный 42 2 4 4 5" xfId="32718"/>
    <cellStyle name="Обычный 42 2 4 4 5 2" xfId="62217"/>
    <cellStyle name="Обычный 42 2 4 4 6" xfId="32719"/>
    <cellStyle name="Обычный 42 2 4 4 6 2" xfId="62218"/>
    <cellStyle name="Обычный 42 2 4 4 7" xfId="32720"/>
    <cellStyle name="Обычный 42 2 4 4 7 2" xfId="62219"/>
    <cellStyle name="Обычный 42 2 4 4 8" xfId="32721"/>
    <cellStyle name="Обычный 42 2 4 4 9" xfId="32722"/>
    <cellStyle name="Обычный 42 2 4 5" xfId="32723"/>
    <cellStyle name="Обычный 42 2 4 5 10" xfId="32724"/>
    <cellStyle name="Обычный 42 2 4 5 11" xfId="32725"/>
    <cellStyle name="Обычный 42 2 4 5 12" xfId="32726"/>
    <cellStyle name="Обычный 42 2 4 5 13" xfId="32727"/>
    <cellStyle name="Обычный 42 2 4 5 14" xfId="32728"/>
    <cellStyle name="Обычный 42 2 4 5 15" xfId="62220"/>
    <cellStyle name="Обычный 42 2 4 5 2" xfId="32729"/>
    <cellStyle name="Обычный 42 2 4 5 2 2" xfId="32730"/>
    <cellStyle name="Обычный 42 2 4 5 2 2 2" xfId="62221"/>
    <cellStyle name="Обычный 42 2 4 5 2 3" xfId="32731"/>
    <cellStyle name="Обычный 42 2 4 5 2 3 2" xfId="62222"/>
    <cellStyle name="Обычный 42 2 4 5 2 4" xfId="32732"/>
    <cellStyle name="Обычный 42 2 4 5 2 4 2" xfId="62223"/>
    <cellStyle name="Обычный 42 2 4 5 2 5" xfId="32733"/>
    <cellStyle name="Обычный 42 2 4 5 2 5 2" xfId="62224"/>
    <cellStyle name="Обычный 42 2 4 5 2 6" xfId="32734"/>
    <cellStyle name="Обычный 42 2 4 5 2 6 2" xfId="62225"/>
    <cellStyle name="Обычный 42 2 4 5 2 7" xfId="32735"/>
    <cellStyle name="Обычный 42 2 4 5 2 8" xfId="62226"/>
    <cellStyle name="Обычный 42 2 4 5 3" xfId="32736"/>
    <cellStyle name="Обычный 42 2 4 5 3 2" xfId="32737"/>
    <cellStyle name="Обычный 42 2 4 5 3 2 2" xfId="62227"/>
    <cellStyle name="Обычный 42 2 4 5 3 3" xfId="62228"/>
    <cellStyle name="Обычный 42 2 4 5 4" xfId="32738"/>
    <cellStyle name="Обычный 42 2 4 5 4 2" xfId="62229"/>
    <cellStyle name="Обычный 42 2 4 5 5" xfId="32739"/>
    <cellStyle name="Обычный 42 2 4 5 5 2" xfId="62230"/>
    <cellStyle name="Обычный 42 2 4 5 6" xfId="32740"/>
    <cellStyle name="Обычный 42 2 4 5 6 2" xfId="62231"/>
    <cellStyle name="Обычный 42 2 4 5 7" xfId="32741"/>
    <cellStyle name="Обычный 42 2 4 5 7 2" xfId="62232"/>
    <cellStyle name="Обычный 42 2 4 5 8" xfId="32742"/>
    <cellStyle name="Обычный 42 2 4 5 9" xfId="32743"/>
    <cellStyle name="Обычный 42 2 4 6" xfId="32744"/>
    <cellStyle name="Обычный 42 2 4 6 2" xfId="32745"/>
    <cellStyle name="Обычный 42 2 4 6 2 2" xfId="62233"/>
    <cellStyle name="Обычный 42 2 4 6 3" xfId="32746"/>
    <cellStyle name="Обычный 42 2 4 6 3 2" xfId="62234"/>
    <cellStyle name="Обычный 42 2 4 6 4" xfId="32747"/>
    <cellStyle name="Обычный 42 2 4 6 4 2" xfId="62235"/>
    <cellStyle name="Обычный 42 2 4 6 5" xfId="32748"/>
    <cellStyle name="Обычный 42 2 4 6 5 2" xfId="62236"/>
    <cellStyle name="Обычный 42 2 4 6 6" xfId="32749"/>
    <cellStyle name="Обычный 42 2 4 6 6 2" xfId="62237"/>
    <cellStyle name="Обычный 42 2 4 6 7" xfId="32750"/>
    <cellStyle name="Обычный 42 2 4 6 8" xfId="62238"/>
    <cellStyle name="Обычный 42 2 4 7" xfId="32751"/>
    <cellStyle name="Обычный 42 2 4 7 2" xfId="32752"/>
    <cellStyle name="Обычный 42 2 4 7 2 2" xfId="62239"/>
    <cellStyle name="Обычный 42 2 4 7 3" xfId="62240"/>
    <cellStyle name="Обычный 42 2 4 8" xfId="32753"/>
    <cellStyle name="Обычный 42 2 4 8 2" xfId="62241"/>
    <cellStyle name="Обычный 42 2 4 9" xfId="32754"/>
    <cellStyle name="Обычный 42 2 4 9 2" xfId="62242"/>
    <cellStyle name="Обычный 42 2 5" xfId="32755"/>
    <cellStyle name="Обычный 42 2 5 10" xfId="32756"/>
    <cellStyle name="Обычный 42 2 5 11" xfId="32757"/>
    <cellStyle name="Обычный 42 2 5 12" xfId="32758"/>
    <cellStyle name="Обычный 42 2 5 13" xfId="32759"/>
    <cellStyle name="Обычный 42 2 5 14" xfId="32760"/>
    <cellStyle name="Обычный 42 2 5 15" xfId="32761"/>
    <cellStyle name="Обычный 42 2 5 16" xfId="32762"/>
    <cellStyle name="Обычный 42 2 5 17" xfId="32763"/>
    <cellStyle name="Обычный 42 2 5 18" xfId="62243"/>
    <cellStyle name="Обычный 42 2 5 2" xfId="32764"/>
    <cellStyle name="Обычный 42 2 5 2 10" xfId="32765"/>
    <cellStyle name="Обычный 42 2 5 2 11" xfId="32766"/>
    <cellStyle name="Обычный 42 2 5 2 12" xfId="32767"/>
    <cellStyle name="Обычный 42 2 5 2 13" xfId="32768"/>
    <cellStyle name="Обычный 42 2 5 2 14" xfId="32769"/>
    <cellStyle name="Обычный 42 2 5 2 15" xfId="32770"/>
    <cellStyle name="Обычный 42 2 5 2 16" xfId="62244"/>
    <cellStyle name="Обычный 42 2 5 2 2" xfId="32771"/>
    <cellStyle name="Обычный 42 2 5 2 2 2" xfId="32772"/>
    <cellStyle name="Обычный 42 2 5 2 2 2 2" xfId="62245"/>
    <cellStyle name="Обычный 42 2 5 2 2 3" xfId="32773"/>
    <cellStyle name="Обычный 42 2 5 2 2 3 2" xfId="62246"/>
    <cellStyle name="Обычный 42 2 5 2 2 4" xfId="32774"/>
    <cellStyle name="Обычный 42 2 5 2 2 4 2" xfId="62247"/>
    <cellStyle name="Обычный 42 2 5 2 2 5" xfId="32775"/>
    <cellStyle name="Обычный 42 2 5 2 2 5 2" xfId="62248"/>
    <cellStyle name="Обычный 42 2 5 2 2 6" xfId="32776"/>
    <cellStyle name="Обычный 42 2 5 2 2 6 2" xfId="62249"/>
    <cellStyle name="Обычный 42 2 5 2 2 7" xfId="32777"/>
    <cellStyle name="Обычный 42 2 5 2 2 8" xfId="62250"/>
    <cellStyle name="Обычный 42 2 5 2 3" xfId="32778"/>
    <cellStyle name="Обычный 42 2 5 2 3 2" xfId="32779"/>
    <cellStyle name="Обычный 42 2 5 2 3 2 2" xfId="62251"/>
    <cellStyle name="Обычный 42 2 5 2 3 3" xfId="62252"/>
    <cellStyle name="Обычный 42 2 5 2 4" xfId="32780"/>
    <cellStyle name="Обычный 42 2 5 2 4 2" xfId="62253"/>
    <cellStyle name="Обычный 42 2 5 2 5" xfId="32781"/>
    <cellStyle name="Обычный 42 2 5 2 5 2" xfId="62254"/>
    <cellStyle name="Обычный 42 2 5 2 6" xfId="32782"/>
    <cellStyle name="Обычный 42 2 5 2 6 2" xfId="62255"/>
    <cellStyle name="Обычный 42 2 5 2 7" xfId="32783"/>
    <cellStyle name="Обычный 42 2 5 2 7 2" xfId="62256"/>
    <cellStyle name="Обычный 42 2 5 2 8" xfId="32784"/>
    <cellStyle name="Обычный 42 2 5 2 9" xfId="32785"/>
    <cellStyle name="Обычный 42 2 5 3" xfId="32786"/>
    <cellStyle name="Обычный 42 2 5 3 10" xfId="32787"/>
    <cellStyle name="Обычный 42 2 5 3 11" xfId="32788"/>
    <cellStyle name="Обычный 42 2 5 3 12" xfId="32789"/>
    <cellStyle name="Обычный 42 2 5 3 13" xfId="32790"/>
    <cellStyle name="Обычный 42 2 5 3 14" xfId="32791"/>
    <cellStyle name="Обычный 42 2 5 3 15" xfId="62257"/>
    <cellStyle name="Обычный 42 2 5 3 2" xfId="32792"/>
    <cellStyle name="Обычный 42 2 5 3 2 2" xfId="32793"/>
    <cellStyle name="Обычный 42 2 5 3 2 2 2" xfId="62258"/>
    <cellStyle name="Обычный 42 2 5 3 2 3" xfId="32794"/>
    <cellStyle name="Обычный 42 2 5 3 2 3 2" xfId="62259"/>
    <cellStyle name="Обычный 42 2 5 3 2 4" xfId="32795"/>
    <cellStyle name="Обычный 42 2 5 3 2 4 2" xfId="62260"/>
    <cellStyle name="Обычный 42 2 5 3 2 5" xfId="32796"/>
    <cellStyle name="Обычный 42 2 5 3 2 5 2" xfId="62261"/>
    <cellStyle name="Обычный 42 2 5 3 2 6" xfId="32797"/>
    <cellStyle name="Обычный 42 2 5 3 2 6 2" xfId="62262"/>
    <cellStyle name="Обычный 42 2 5 3 2 7" xfId="32798"/>
    <cellStyle name="Обычный 42 2 5 3 2 8" xfId="62263"/>
    <cellStyle name="Обычный 42 2 5 3 3" xfId="32799"/>
    <cellStyle name="Обычный 42 2 5 3 3 2" xfId="32800"/>
    <cellStyle name="Обычный 42 2 5 3 3 2 2" xfId="62264"/>
    <cellStyle name="Обычный 42 2 5 3 3 3" xfId="62265"/>
    <cellStyle name="Обычный 42 2 5 3 4" xfId="32801"/>
    <cellStyle name="Обычный 42 2 5 3 4 2" xfId="62266"/>
    <cellStyle name="Обычный 42 2 5 3 5" xfId="32802"/>
    <cellStyle name="Обычный 42 2 5 3 5 2" xfId="62267"/>
    <cellStyle name="Обычный 42 2 5 3 6" xfId="32803"/>
    <cellStyle name="Обычный 42 2 5 3 6 2" xfId="62268"/>
    <cellStyle name="Обычный 42 2 5 3 7" xfId="32804"/>
    <cellStyle name="Обычный 42 2 5 3 7 2" xfId="62269"/>
    <cellStyle name="Обычный 42 2 5 3 8" xfId="32805"/>
    <cellStyle name="Обычный 42 2 5 3 9" xfId="32806"/>
    <cellStyle name="Обычный 42 2 5 4" xfId="32807"/>
    <cellStyle name="Обычный 42 2 5 4 2" xfId="32808"/>
    <cellStyle name="Обычный 42 2 5 4 2 2" xfId="62270"/>
    <cellStyle name="Обычный 42 2 5 4 3" xfId="32809"/>
    <cellStyle name="Обычный 42 2 5 4 3 2" xfId="62271"/>
    <cellStyle name="Обычный 42 2 5 4 4" xfId="32810"/>
    <cellStyle name="Обычный 42 2 5 4 4 2" xfId="62272"/>
    <cellStyle name="Обычный 42 2 5 4 5" xfId="32811"/>
    <cellStyle name="Обычный 42 2 5 4 5 2" xfId="62273"/>
    <cellStyle name="Обычный 42 2 5 4 6" xfId="32812"/>
    <cellStyle name="Обычный 42 2 5 4 6 2" xfId="62274"/>
    <cellStyle name="Обычный 42 2 5 4 7" xfId="32813"/>
    <cellStyle name="Обычный 42 2 5 4 8" xfId="62275"/>
    <cellStyle name="Обычный 42 2 5 5" xfId="32814"/>
    <cellStyle name="Обычный 42 2 5 5 2" xfId="32815"/>
    <cellStyle name="Обычный 42 2 5 5 2 2" xfId="62276"/>
    <cellStyle name="Обычный 42 2 5 5 3" xfId="62277"/>
    <cellStyle name="Обычный 42 2 5 6" xfId="32816"/>
    <cellStyle name="Обычный 42 2 5 6 2" xfId="62278"/>
    <cellStyle name="Обычный 42 2 5 7" xfId="32817"/>
    <cellStyle name="Обычный 42 2 5 7 2" xfId="62279"/>
    <cellStyle name="Обычный 42 2 5 8" xfId="32818"/>
    <cellStyle name="Обычный 42 2 5 8 2" xfId="62280"/>
    <cellStyle name="Обычный 42 2 5 9" xfId="32819"/>
    <cellStyle name="Обычный 42 2 5 9 2" xfId="62281"/>
    <cellStyle name="Обычный 42 2 6" xfId="32820"/>
    <cellStyle name="Обычный 42 2 6 10" xfId="32821"/>
    <cellStyle name="Обычный 42 2 6 11" xfId="32822"/>
    <cellStyle name="Обычный 42 2 6 12" xfId="32823"/>
    <cellStyle name="Обычный 42 2 6 13" xfId="32824"/>
    <cellStyle name="Обычный 42 2 6 14" xfId="32825"/>
    <cellStyle name="Обычный 42 2 6 15" xfId="32826"/>
    <cellStyle name="Обычный 42 2 6 16" xfId="32827"/>
    <cellStyle name="Обычный 42 2 6 17" xfId="32828"/>
    <cellStyle name="Обычный 42 2 6 18" xfId="62282"/>
    <cellStyle name="Обычный 42 2 6 2" xfId="32829"/>
    <cellStyle name="Обычный 42 2 6 2 10" xfId="32830"/>
    <cellStyle name="Обычный 42 2 6 2 11" xfId="32831"/>
    <cellStyle name="Обычный 42 2 6 2 12" xfId="32832"/>
    <cellStyle name="Обычный 42 2 6 2 13" xfId="32833"/>
    <cellStyle name="Обычный 42 2 6 2 14" xfId="32834"/>
    <cellStyle name="Обычный 42 2 6 2 15" xfId="32835"/>
    <cellStyle name="Обычный 42 2 6 2 16" xfId="62283"/>
    <cellStyle name="Обычный 42 2 6 2 2" xfId="32836"/>
    <cellStyle name="Обычный 42 2 6 2 2 2" xfId="32837"/>
    <cellStyle name="Обычный 42 2 6 2 2 2 2" xfId="62284"/>
    <cellStyle name="Обычный 42 2 6 2 2 3" xfId="32838"/>
    <cellStyle name="Обычный 42 2 6 2 2 3 2" xfId="62285"/>
    <cellStyle name="Обычный 42 2 6 2 2 4" xfId="32839"/>
    <cellStyle name="Обычный 42 2 6 2 2 4 2" xfId="62286"/>
    <cellStyle name="Обычный 42 2 6 2 2 5" xfId="32840"/>
    <cellStyle name="Обычный 42 2 6 2 2 5 2" xfId="62287"/>
    <cellStyle name="Обычный 42 2 6 2 2 6" xfId="32841"/>
    <cellStyle name="Обычный 42 2 6 2 2 6 2" xfId="62288"/>
    <cellStyle name="Обычный 42 2 6 2 2 7" xfId="32842"/>
    <cellStyle name="Обычный 42 2 6 2 2 8" xfId="62289"/>
    <cellStyle name="Обычный 42 2 6 2 3" xfId="32843"/>
    <cellStyle name="Обычный 42 2 6 2 3 2" xfId="32844"/>
    <cellStyle name="Обычный 42 2 6 2 3 2 2" xfId="62290"/>
    <cellStyle name="Обычный 42 2 6 2 3 3" xfId="62291"/>
    <cellStyle name="Обычный 42 2 6 2 4" xfId="32845"/>
    <cellStyle name="Обычный 42 2 6 2 4 2" xfId="62292"/>
    <cellStyle name="Обычный 42 2 6 2 5" xfId="32846"/>
    <cellStyle name="Обычный 42 2 6 2 5 2" xfId="62293"/>
    <cellStyle name="Обычный 42 2 6 2 6" xfId="32847"/>
    <cellStyle name="Обычный 42 2 6 2 6 2" xfId="62294"/>
    <cellStyle name="Обычный 42 2 6 2 7" xfId="32848"/>
    <cellStyle name="Обычный 42 2 6 2 7 2" xfId="62295"/>
    <cellStyle name="Обычный 42 2 6 2 8" xfId="32849"/>
    <cellStyle name="Обычный 42 2 6 2 9" xfId="32850"/>
    <cellStyle name="Обычный 42 2 6 3" xfId="32851"/>
    <cellStyle name="Обычный 42 2 6 3 10" xfId="32852"/>
    <cellStyle name="Обычный 42 2 6 3 11" xfId="32853"/>
    <cellStyle name="Обычный 42 2 6 3 12" xfId="32854"/>
    <cellStyle name="Обычный 42 2 6 3 13" xfId="32855"/>
    <cellStyle name="Обычный 42 2 6 3 14" xfId="32856"/>
    <cellStyle name="Обычный 42 2 6 3 15" xfId="62296"/>
    <cellStyle name="Обычный 42 2 6 3 2" xfId="32857"/>
    <cellStyle name="Обычный 42 2 6 3 2 2" xfId="32858"/>
    <cellStyle name="Обычный 42 2 6 3 2 2 2" xfId="62297"/>
    <cellStyle name="Обычный 42 2 6 3 2 3" xfId="32859"/>
    <cellStyle name="Обычный 42 2 6 3 2 3 2" xfId="62298"/>
    <cellStyle name="Обычный 42 2 6 3 2 4" xfId="32860"/>
    <cellStyle name="Обычный 42 2 6 3 2 4 2" xfId="62299"/>
    <cellStyle name="Обычный 42 2 6 3 2 5" xfId="32861"/>
    <cellStyle name="Обычный 42 2 6 3 2 5 2" xfId="62300"/>
    <cellStyle name="Обычный 42 2 6 3 2 6" xfId="32862"/>
    <cellStyle name="Обычный 42 2 6 3 2 6 2" xfId="62301"/>
    <cellStyle name="Обычный 42 2 6 3 2 7" xfId="32863"/>
    <cellStyle name="Обычный 42 2 6 3 2 8" xfId="62302"/>
    <cellStyle name="Обычный 42 2 6 3 3" xfId="32864"/>
    <cellStyle name="Обычный 42 2 6 3 3 2" xfId="32865"/>
    <cellStyle name="Обычный 42 2 6 3 3 2 2" xfId="62303"/>
    <cellStyle name="Обычный 42 2 6 3 3 3" xfId="62304"/>
    <cellStyle name="Обычный 42 2 6 3 4" xfId="32866"/>
    <cellStyle name="Обычный 42 2 6 3 4 2" xfId="62305"/>
    <cellStyle name="Обычный 42 2 6 3 5" xfId="32867"/>
    <cellStyle name="Обычный 42 2 6 3 5 2" xfId="62306"/>
    <cellStyle name="Обычный 42 2 6 3 6" xfId="32868"/>
    <cellStyle name="Обычный 42 2 6 3 6 2" xfId="62307"/>
    <cellStyle name="Обычный 42 2 6 3 7" xfId="32869"/>
    <cellStyle name="Обычный 42 2 6 3 7 2" xfId="62308"/>
    <cellStyle name="Обычный 42 2 6 3 8" xfId="32870"/>
    <cellStyle name="Обычный 42 2 6 3 9" xfId="32871"/>
    <cellStyle name="Обычный 42 2 6 4" xfId="32872"/>
    <cellStyle name="Обычный 42 2 6 4 2" xfId="32873"/>
    <cellStyle name="Обычный 42 2 6 4 2 2" xfId="62309"/>
    <cellStyle name="Обычный 42 2 6 4 3" xfId="32874"/>
    <cellStyle name="Обычный 42 2 6 4 3 2" xfId="62310"/>
    <cellStyle name="Обычный 42 2 6 4 4" xfId="32875"/>
    <cellStyle name="Обычный 42 2 6 4 4 2" xfId="62311"/>
    <cellStyle name="Обычный 42 2 6 4 5" xfId="32876"/>
    <cellStyle name="Обычный 42 2 6 4 5 2" xfId="62312"/>
    <cellStyle name="Обычный 42 2 6 4 6" xfId="32877"/>
    <cellStyle name="Обычный 42 2 6 4 6 2" xfId="62313"/>
    <cellStyle name="Обычный 42 2 6 4 7" xfId="32878"/>
    <cellStyle name="Обычный 42 2 6 4 8" xfId="62314"/>
    <cellStyle name="Обычный 42 2 6 5" xfId="32879"/>
    <cellStyle name="Обычный 42 2 6 5 2" xfId="32880"/>
    <cellStyle name="Обычный 42 2 6 5 2 2" xfId="62315"/>
    <cellStyle name="Обычный 42 2 6 5 3" xfId="62316"/>
    <cellStyle name="Обычный 42 2 6 6" xfId="32881"/>
    <cellStyle name="Обычный 42 2 6 6 2" xfId="62317"/>
    <cellStyle name="Обычный 42 2 6 7" xfId="32882"/>
    <cellStyle name="Обычный 42 2 6 7 2" xfId="62318"/>
    <cellStyle name="Обычный 42 2 6 8" xfId="32883"/>
    <cellStyle name="Обычный 42 2 6 8 2" xfId="62319"/>
    <cellStyle name="Обычный 42 2 6 9" xfId="32884"/>
    <cellStyle name="Обычный 42 2 6 9 2" xfId="62320"/>
    <cellStyle name="Обычный 42 2 7" xfId="32885"/>
    <cellStyle name="Обычный 42 2 7 10" xfId="32886"/>
    <cellStyle name="Обычный 42 2 7 11" xfId="32887"/>
    <cellStyle name="Обычный 42 2 7 12" xfId="32888"/>
    <cellStyle name="Обычный 42 2 7 13" xfId="32889"/>
    <cellStyle name="Обычный 42 2 7 14" xfId="32890"/>
    <cellStyle name="Обычный 42 2 7 15" xfId="32891"/>
    <cellStyle name="Обычный 42 2 7 16" xfId="62321"/>
    <cellStyle name="Обычный 42 2 7 2" xfId="32892"/>
    <cellStyle name="Обычный 42 2 7 2 2" xfId="32893"/>
    <cellStyle name="Обычный 42 2 7 2 2 2" xfId="62322"/>
    <cellStyle name="Обычный 42 2 7 2 3" xfId="32894"/>
    <cellStyle name="Обычный 42 2 7 2 3 2" xfId="62323"/>
    <cellStyle name="Обычный 42 2 7 2 4" xfId="32895"/>
    <cellStyle name="Обычный 42 2 7 2 4 2" xfId="62324"/>
    <cellStyle name="Обычный 42 2 7 2 5" xfId="32896"/>
    <cellStyle name="Обычный 42 2 7 2 5 2" xfId="62325"/>
    <cellStyle name="Обычный 42 2 7 2 6" xfId="32897"/>
    <cellStyle name="Обычный 42 2 7 2 6 2" xfId="62326"/>
    <cellStyle name="Обычный 42 2 7 2 7" xfId="32898"/>
    <cellStyle name="Обычный 42 2 7 2 8" xfId="62327"/>
    <cellStyle name="Обычный 42 2 7 3" xfId="32899"/>
    <cellStyle name="Обычный 42 2 7 3 2" xfId="32900"/>
    <cellStyle name="Обычный 42 2 7 3 2 2" xfId="62328"/>
    <cellStyle name="Обычный 42 2 7 3 3" xfId="62329"/>
    <cellStyle name="Обычный 42 2 7 4" xfId="32901"/>
    <cellStyle name="Обычный 42 2 7 4 2" xfId="62330"/>
    <cellStyle name="Обычный 42 2 7 5" xfId="32902"/>
    <cellStyle name="Обычный 42 2 7 5 2" xfId="62331"/>
    <cellStyle name="Обычный 42 2 7 6" xfId="32903"/>
    <cellStyle name="Обычный 42 2 7 6 2" xfId="62332"/>
    <cellStyle name="Обычный 42 2 7 7" xfId="32904"/>
    <cellStyle name="Обычный 42 2 7 7 2" xfId="62333"/>
    <cellStyle name="Обычный 42 2 7 8" xfId="32905"/>
    <cellStyle name="Обычный 42 2 7 9" xfId="32906"/>
    <cellStyle name="Обычный 42 2 8" xfId="32907"/>
    <cellStyle name="Обычный 42 2 8 10" xfId="32908"/>
    <cellStyle name="Обычный 42 2 8 11" xfId="32909"/>
    <cellStyle name="Обычный 42 2 8 12" xfId="32910"/>
    <cellStyle name="Обычный 42 2 8 13" xfId="32911"/>
    <cellStyle name="Обычный 42 2 8 14" xfId="32912"/>
    <cellStyle name="Обычный 42 2 8 15" xfId="32913"/>
    <cellStyle name="Обычный 42 2 8 16" xfId="62334"/>
    <cellStyle name="Обычный 42 2 8 2" xfId="32914"/>
    <cellStyle name="Обычный 42 2 8 2 2" xfId="32915"/>
    <cellStyle name="Обычный 42 2 8 2 2 2" xfId="62335"/>
    <cellStyle name="Обычный 42 2 8 2 3" xfId="32916"/>
    <cellStyle name="Обычный 42 2 8 2 3 2" xfId="62336"/>
    <cellStyle name="Обычный 42 2 8 2 4" xfId="32917"/>
    <cellStyle name="Обычный 42 2 8 2 4 2" xfId="62337"/>
    <cellStyle name="Обычный 42 2 8 2 5" xfId="32918"/>
    <cellStyle name="Обычный 42 2 8 2 5 2" xfId="62338"/>
    <cellStyle name="Обычный 42 2 8 2 6" xfId="32919"/>
    <cellStyle name="Обычный 42 2 8 2 6 2" xfId="62339"/>
    <cellStyle name="Обычный 42 2 8 2 7" xfId="32920"/>
    <cellStyle name="Обычный 42 2 8 2 8" xfId="62340"/>
    <cellStyle name="Обычный 42 2 8 3" xfId="32921"/>
    <cellStyle name="Обычный 42 2 8 3 2" xfId="32922"/>
    <cellStyle name="Обычный 42 2 8 3 2 2" xfId="62341"/>
    <cellStyle name="Обычный 42 2 8 3 3" xfId="62342"/>
    <cellStyle name="Обычный 42 2 8 4" xfId="32923"/>
    <cellStyle name="Обычный 42 2 8 4 2" xfId="62343"/>
    <cellStyle name="Обычный 42 2 8 5" xfId="32924"/>
    <cellStyle name="Обычный 42 2 8 5 2" xfId="62344"/>
    <cellStyle name="Обычный 42 2 8 6" xfId="32925"/>
    <cellStyle name="Обычный 42 2 8 6 2" xfId="62345"/>
    <cellStyle name="Обычный 42 2 8 7" xfId="32926"/>
    <cellStyle name="Обычный 42 2 8 7 2" xfId="62346"/>
    <cellStyle name="Обычный 42 2 8 8" xfId="32927"/>
    <cellStyle name="Обычный 42 2 8 9" xfId="32928"/>
    <cellStyle name="Обычный 42 2 9" xfId="32929"/>
    <cellStyle name="Обычный 42 2 9 10" xfId="32930"/>
    <cellStyle name="Обычный 42 2 9 11" xfId="32931"/>
    <cellStyle name="Обычный 42 2 9 12" xfId="32932"/>
    <cellStyle name="Обычный 42 2 9 13" xfId="32933"/>
    <cellStyle name="Обычный 42 2 9 14" xfId="32934"/>
    <cellStyle name="Обычный 42 2 9 15" xfId="62347"/>
    <cellStyle name="Обычный 42 2 9 2" xfId="32935"/>
    <cellStyle name="Обычный 42 2 9 2 2" xfId="32936"/>
    <cellStyle name="Обычный 42 2 9 2 2 2" xfId="62348"/>
    <cellStyle name="Обычный 42 2 9 2 3" xfId="32937"/>
    <cellStyle name="Обычный 42 2 9 2 3 2" xfId="62349"/>
    <cellStyle name="Обычный 42 2 9 2 4" xfId="32938"/>
    <cellStyle name="Обычный 42 2 9 2 4 2" xfId="62350"/>
    <cellStyle name="Обычный 42 2 9 2 5" xfId="32939"/>
    <cellStyle name="Обычный 42 2 9 2 5 2" xfId="62351"/>
    <cellStyle name="Обычный 42 2 9 2 6" xfId="32940"/>
    <cellStyle name="Обычный 42 2 9 2 6 2" xfId="62352"/>
    <cellStyle name="Обычный 42 2 9 2 7" xfId="32941"/>
    <cellStyle name="Обычный 42 2 9 2 8" xfId="62353"/>
    <cellStyle name="Обычный 42 2 9 3" xfId="32942"/>
    <cellStyle name="Обычный 42 2 9 3 2" xfId="32943"/>
    <cellStyle name="Обычный 42 2 9 3 2 2" xfId="62354"/>
    <cellStyle name="Обычный 42 2 9 3 3" xfId="62355"/>
    <cellStyle name="Обычный 42 2 9 4" xfId="32944"/>
    <cellStyle name="Обычный 42 2 9 4 2" xfId="62356"/>
    <cellStyle name="Обычный 42 2 9 5" xfId="32945"/>
    <cellStyle name="Обычный 42 2 9 5 2" xfId="62357"/>
    <cellStyle name="Обычный 42 2 9 6" xfId="32946"/>
    <cellStyle name="Обычный 42 2 9 6 2" xfId="62358"/>
    <cellStyle name="Обычный 42 2 9 7" xfId="32947"/>
    <cellStyle name="Обычный 42 2 9 7 2" xfId="62359"/>
    <cellStyle name="Обычный 42 2 9 8" xfId="32948"/>
    <cellStyle name="Обычный 42 2 9 9" xfId="32949"/>
    <cellStyle name="Обычный 42 20" xfId="32950"/>
    <cellStyle name="Обычный 42 20 2" xfId="62360"/>
    <cellStyle name="Обычный 42 21" xfId="32951"/>
    <cellStyle name="Обычный 42 21 2" xfId="62361"/>
    <cellStyle name="Обычный 42 22" xfId="32952"/>
    <cellStyle name="Обычный 42 23" xfId="32953"/>
    <cellStyle name="Обычный 42 24" xfId="32954"/>
    <cellStyle name="Обычный 42 25" xfId="32955"/>
    <cellStyle name="Обычный 42 26" xfId="32956"/>
    <cellStyle name="Обычный 42 27" xfId="62362"/>
    <cellStyle name="Обычный 42 3" xfId="32957"/>
    <cellStyle name="Обычный 42 3 10" xfId="32958"/>
    <cellStyle name="Обычный 42 3 10 2" xfId="32959"/>
    <cellStyle name="Обычный 42 3 10 2 2" xfId="62363"/>
    <cellStyle name="Обычный 42 3 10 3" xfId="32960"/>
    <cellStyle name="Обычный 42 3 10 3 2" xfId="62364"/>
    <cellStyle name="Обычный 42 3 10 4" xfId="32961"/>
    <cellStyle name="Обычный 42 3 10 4 2" xfId="62365"/>
    <cellStyle name="Обычный 42 3 10 5" xfId="32962"/>
    <cellStyle name="Обычный 42 3 10 5 2" xfId="62366"/>
    <cellStyle name="Обычный 42 3 10 6" xfId="32963"/>
    <cellStyle name="Обычный 42 3 10 6 2" xfId="62367"/>
    <cellStyle name="Обычный 42 3 10 7" xfId="32964"/>
    <cellStyle name="Обычный 42 3 10 8" xfId="62368"/>
    <cellStyle name="Обычный 42 3 11" xfId="32965"/>
    <cellStyle name="Обычный 42 3 11 2" xfId="32966"/>
    <cellStyle name="Обычный 42 3 11 2 2" xfId="62369"/>
    <cellStyle name="Обычный 42 3 11 3" xfId="32967"/>
    <cellStyle name="Обычный 42 3 11 3 2" xfId="62370"/>
    <cellStyle name="Обычный 42 3 11 4" xfId="32968"/>
    <cellStyle name="Обычный 42 3 11 4 2" xfId="62371"/>
    <cellStyle name="Обычный 42 3 11 5" xfId="32969"/>
    <cellStyle name="Обычный 42 3 11 5 2" xfId="62372"/>
    <cellStyle name="Обычный 42 3 11 6" xfId="32970"/>
    <cellStyle name="Обычный 42 3 11 6 2" xfId="62373"/>
    <cellStyle name="Обычный 42 3 11 7" xfId="32971"/>
    <cellStyle name="Обычный 42 3 11 8" xfId="62374"/>
    <cellStyle name="Обычный 42 3 12" xfId="32972"/>
    <cellStyle name="Обычный 42 3 12 2" xfId="32973"/>
    <cellStyle name="Обычный 42 3 12 2 2" xfId="62375"/>
    <cellStyle name="Обычный 42 3 12 3" xfId="62376"/>
    <cellStyle name="Обычный 42 3 13" xfId="32974"/>
    <cellStyle name="Обычный 42 3 13 2" xfId="62377"/>
    <cellStyle name="Обычный 42 3 14" xfId="32975"/>
    <cellStyle name="Обычный 42 3 14 2" xfId="62378"/>
    <cellStyle name="Обычный 42 3 15" xfId="32976"/>
    <cellStyle name="Обычный 42 3 15 2" xfId="62379"/>
    <cellStyle name="Обычный 42 3 16" xfId="32977"/>
    <cellStyle name="Обычный 42 3 16 2" xfId="62380"/>
    <cellStyle name="Обычный 42 3 17" xfId="32978"/>
    <cellStyle name="Обычный 42 3 18" xfId="32979"/>
    <cellStyle name="Обычный 42 3 19" xfId="32980"/>
    <cellStyle name="Обычный 42 3 2" xfId="32981"/>
    <cellStyle name="Обычный 42 3 2 10" xfId="32982"/>
    <cellStyle name="Обычный 42 3 2 11" xfId="32983"/>
    <cellStyle name="Обычный 42 3 2 12" xfId="32984"/>
    <cellStyle name="Обычный 42 3 2 13" xfId="32985"/>
    <cellStyle name="Обычный 42 3 2 14" xfId="32986"/>
    <cellStyle name="Обычный 42 3 2 15" xfId="32987"/>
    <cellStyle name="Обычный 42 3 2 16" xfId="32988"/>
    <cellStyle name="Обычный 42 3 2 17" xfId="32989"/>
    <cellStyle name="Обычный 42 3 2 18" xfId="62381"/>
    <cellStyle name="Обычный 42 3 2 2" xfId="32990"/>
    <cellStyle name="Обычный 42 3 2 2 10" xfId="32991"/>
    <cellStyle name="Обычный 42 3 2 2 11" xfId="32992"/>
    <cellStyle name="Обычный 42 3 2 2 12" xfId="32993"/>
    <cellStyle name="Обычный 42 3 2 2 13" xfId="32994"/>
    <cellStyle name="Обычный 42 3 2 2 14" xfId="32995"/>
    <cellStyle name="Обычный 42 3 2 2 15" xfId="32996"/>
    <cellStyle name="Обычный 42 3 2 2 16" xfId="62382"/>
    <cellStyle name="Обычный 42 3 2 2 2" xfId="32997"/>
    <cellStyle name="Обычный 42 3 2 2 2 2" xfId="32998"/>
    <cellStyle name="Обычный 42 3 2 2 2 2 2" xfId="62383"/>
    <cellStyle name="Обычный 42 3 2 2 2 3" xfId="32999"/>
    <cellStyle name="Обычный 42 3 2 2 2 3 2" xfId="62384"/>
    <cellStyle name="Обычный 42 3 2 2 2 4" xfId="33000"/>
    <cellStyle name="Обычный 42 3 2 2 2 4 2" xfId="62385"/>
    <cellStyle name="Обычный 42 3 2 2 2 5" xfId="33001"/>
    <cellStyle name="Обычный 42 3 2 2 2 5 2" xfId="62386"/>
    <cellStyle name="Обычный 42 3 2 2 2 6" xfId="33002"/>
    <cellStyle name="Обычный 42 3 2 2 2 6 2" xfId="62387"/>
    <cellStyle name="Обычный 42 3 2 2 2 7" xfId="33003"/>
    <cellStyle name="Обычный 42 3 2 2 2 8" xfId="62388"/>
    <cellStyle name="Обычный 42 3 2 2 3" xfId="33004"/>
    <cellStyle name="Обычный 42 3 2 2 3 2" xfId="33005"/>
    <cellStyle name="Обычный 42 3 2 2 3 2 2" xfId="62389"/>
    <cellStyle name="Обычный 42 3 2 2 3 3" xfId="62390"/>
    <cellStyle name="Обычный 42 3 2 2 4" xfId="33006"/>
    <cellStyle name="Обычный 42 3 2 2 4 2" xfId="62391"/>
    <cellStyle name="Обычный 42 3 2 2 5" xfId="33007"/>
    <cellStyle name="Обычный 42 3 2 2 5 2" xfId="62392"/>
    <cellStyle name="Обычный 42 3 2 2 6" xfId="33008"/>
    <cellStyle name="Обычный 42 3 2 2 6 2" xfId="62393"/>
    <cellStyle name="Обычный 42 3 2 2 7" xfId="33009"/>
    <cellStyle name="Обычный 42 3 2 2 7 2" xfId="62394"/>
    <cellStyle name="Обычный 42 3 2 2 8" xfId="33010"/>
    <cellStyle name="Обычный 42 3 2 2 9" xfId="33011"/>
    <cellStyle name="Обычный 42 3 2 3" xfId="33012"/>
    <cellStyle name="Обычный 42 3 2 3 10" xfId="33013"/>
    <cellStyle name="Обычный 42 3 2 3 11" xfId="33014"/>
    <cellStyle name="Обычный 42 3 2 3 12" xfId="33015"/>
    <cellStyle name="Обычный 42 3 2 3 13" xfId="33016"/>
    <cellStyle name="Обычный 42 3 2 3 14" xfId="33017"/>
    <cellStyle name="Обычный 42 3 2 3 15" xfId="62395"/>
    <cellStyle name="Обычный 42 3 2 3 2" xfId="33018"/>
    <cellStyle name="Обычный 42 3 2 3 2 2" xfId="33019"/>
    <cellStyle name="Обычный 42 3 2 3 2 2 2" xfId="62396"/>
    <cellStyle name="Обычный 42 3 2 3 2 3" xfId="33020"/>
    <cellStyle name="Обычный 42 3 2 3 2 3 2" xfId="62397"/>
    <cellStyle name="Обычный 42 3 2 3 2 4" xfId="33021"/>
    <cellStyle name="Обычный 42 3 2 3 2 4 2" xfId="62398"/>
    <cellStyle name="Обычный 42 3 2 3 2 5" xfId="33022"/>
    <cellStyle name="Обычный 42 3 2 3 2 5 2" xfId="62399"/>
    <cellStyle name="Обычный 42 3 2 3 2 6" xfId="33023"/>
    <cellStyle name="Обычный 42 3 2 3 2 6 2" xfId="62400"/>
    <cellStyle name="Обычный 42 3 2 3 2 7" xfId="33024"/>
    <cellStyle name="Обычный 42 3 2 3 2 8" xfId="62401"/>
    <cellStyle name="Обычный 42 3 2 3 3" xfId="33025"/>
    <cellStyle name="Обычный 42 3 2 3 3 2" xfId="33026"/>
    <cellStyle name="Обычный 42 3 2 3 3 2 2" xfId="62402"/>
    <cellStyle name="Обычный 42 3 2 3 3 3" xfId="62403"/>
    <cellStyle name="Обычный 42 3 2 3 4" xfId="33027"/>
    <cellStyle name="Обычный 42 3 2 3 4 2" xfId="62404"/>
    <cellStyle name="Обычный 42 3 2 3 5" xfId="33028"/>
    <cellStyle name="Обычный 42 3 2 3 5 2" xfId="62405"/>
    <cellStyle name="Обычный 42 3 2 3 6" xfId="33029"/>
    <cellStyle name="Обычный 42 3 2 3 6 2" xfId="62406"/>
    <cellStyle name="Обычный 42 3 2 3 7" xfId="33030"/>
    <cellStyle name="Обычный 42 3 2 3 7 2" xfId="62407"/>
    <cellStyle name="Обычный 42 3 2 3 8" xfId="33031"/>
    <cellStyle name="Обычный 42 3 2 3 9" xfId="33032"/>
    <cellStyle name="Обычный 42 3 2 4" xfId="33033"/>
    <cellStyle name="Обычный 42 3 2 4 2" xfId="33034"/>
    <cellStyle name="Обычный 42 3 2 4 2 2" xfId="62408"/>
    <cellStyle name="Обычный 42 3 2 4 3" xfId="33035"/>
    <cellStyle name="Обычный 42 3 2 4 3 2" xfId="62409"/>
    <cellStyle name="Обычный 42 3 2 4 4" xfId="33036"/>
    <cellStyle name="Обычный 42 3 2 4 4 2" xfId="62410"/>
    <cellStyle name="Обычный 42 3 2 4 5" xfId="33037"/>
    <cellStyle name="Обычный 42 3 2 4 5 2" xfId="62411"/>
    <cellStyle name="Обычный 42 3 2 4 6" xfId="33038"/>
    <cellStyle name="Обычный 42 3 2 4 6 2" xfId="62412"/>
    <cellStyle name="Обычный 42 3 2 4 7" xfId="33039"/>
    <cellStyle name="Обычный 42 3 2 4 8" xfId="62413"/>
    <cellStyle name="Обычный 42 3 2 5" xfId="33040"/>
    <cellStyle name="Обычный 42 3 2 5 2" xfId="33041"/>
    <cellStyle name="Обычный 42 3 2 5 2 2" xfId="62414"/>
    <cellStyle name="Обычный 42 3 2 5 3" xfId="62415"/>
    <cellStyle name="Обычный 42 3 2 6" xfId="33042"/>
    <cellStyle name="Обычный 42 3 2 6 2" xfId="62416"/>
    <cellStyle name="Обычный 42 3 2 7" xfId="33043"/>
    <cellStyle name="Обычный 42 3 2 7 2" xfId="62417"/>
    <cellStyle name="Обычный 42 3 2 8" xfId="33044"/>
    <cellStyle name="Обычный 42 3 2 8 2" xfId="62418"/>
    <cellStyle name="Обычный 42 3 2 9" xfId="33045"/>
    <cellStyle name="Обычный 42 3 2 9 2" xfId="62419"/>
    <cellStyle name="Обычный 42 3 20" xfId="33046"/>
    <cellStyle name="Обычный 42 3 21" xfId="33047"/>
    <cellStyle name="Обычный 42 3 22" xfId="33048"/>
    <cellStyle name="Обычный 42 3 23" xfId="62420"/>
    <cellStyle name="Обычный 42 3 3" xfId="33049"/>
    <cellStyle name="Обычный 42 3 3 10" xfId="33050"/>
    <cellStyle name="Обычный 42 3 3 11" xfId="33051"/>
    <cellStyle name="Обычный 42 3 3 12" xfId="33052"/>
    <cellStyle name="Обычный 42 3 3 13" xfId="33053"/>
    <cellStyle name="Обычный 42 3 3 14" xfId="33054"/>
    <cellStyle name="Обычный 42 3 3 15" xfId="33055"/>
    <cellStyle name="Обычный 42 3 3 16" xfId="33056"/>
    <cellStyle name="Обычный 42 3 3 17" xfId="33057"/>
    <cellStyle name="Обычный 42 3 3 18" xfId="62421"/>
    <cellStyle name="Обычный 42 3 3 2" xfId="33058"/>
    <cellStyle name="Обычный 42 3 3 2 10" xfId="33059"/>
    <cellStyle name="Обычный 42 3 3 2 11" xfId="33060"/>
    <cellStyle name="Обычный 42 3 3 2 12" xfId="33061"/>
    <cellStyle name="Обычный 42 3 3 2 13" xfId="33062"/>
    <cellStyle name="Обычный 42 3 3 2 14" xfId="33063"/>
    <cellStyle name="Обычный 42 3 3 2 15" xfId="33064"/>
    <cellStyle name="Обычный 42 3 3 2 16" xfId="62422"/>
    <cellStyle name="Обычный 42 3 3 2 2" xfId="33065"/>
    <cellStyle name="Обычный 42 3 3 2 2 2" xfId="33066"/>
    <cellStyle name="Обычный 42 3 3 2 2 2 2" xfId="62423"/>
    <cellStyle name="Обычный 42 3 3 2 2 3" xfId="33067"/>
    <cellStyle name="Обычный 42 3 3 2 2 3 2" xfId="62424"/>
    <cellStyle name="Обычный 42 3 3 2 2 4" xfId="33068"/>
    <cellStyle name="Обычный 42 3 3 2 2 4 2" xfId="62425"/>
    <cellStyle name="Обычный 42 3 3 2 2 5" xfId="33069"/>
    <cellStyle name="Обычный 42 3 3 2 2 5 2" xfId="62426"/>
    <cellStyle name="Обычный 42 3 3 2 2 6" xfId="33070"/>
    <cellStyle name="Обычный 42 3 3 2 2 6 2" xfId="62427"/>
    <cellStyle name="Обычный 42 3 3 2 2 7" xfId="33071"/>
    <cellStyle name="Обычный 42 3 3 2 2 8" xfId="62428"/>
    <cellStyle name="Обычный 42 3 3 2 3" xfId="33072"/>
    <cellStyle name="Обычный 42 3 3 2 3 2" xfId="33073"/>
    <cellStyle name="Обычный 42 3 3 2 3 2 2" xfId="62429"/>
    <cellStyle name="Обычный 42 3 3 2 3 3" xfId="62430"/>
    <cellStyle name="Обычный 42 3 3 2 4" xfId="33074"/>
    <cellStyle name="Обычный 42 3 3 2 4 2" xfId="62431"/>
    <cellStyle name="Обычный 42 3 3 2 5" xfId="33075"/>
    <cellStyle name="Обычный 42 3 3 2 5 2" xfId="62432"/>
    <cellStyle name="Обычный 42 3 3 2 6" xfId="33076"/>
    <cellStyle name="Обычный 42 3 3 2 6 2" xfId="62433"/>
    <cellStyle name="Обычный 42 3 3 2 7" xfId="33077"/>
    <cellStyle name="Обычный 42 3 3 2 7 2" xfId="62434"/>
    <cellStyle name="Обычный 42 3 3 2 8" xfId="33078"/>
    <cellStyle name="Обычный 42 3 3 2 9" xfId="33079"/>
    <cellStyle name="Обычный 42 3 3 3" xfId="33080"/>
    <cellStyle name="Обычный 42 3 3 3 10" xfId="33081"/>
    <cellStyle name="Обычный 42 3 3 3 11" xfId="33082"/>
    <cellStyle name="Обычный 42 3 3 3 12" xfId="33083"/>
    <cellStyle name="Обычный 42 3 3 3 13" xfId="33084"/>
    <cellStyle name="Обычный 42 3 3 3 14" xfId="33085"/>
    <cellStyle name="Обычный 42 3 3 3 15" xfId="62435"/>
    <cellStyle name="Обычный 42 3 3 3 2" xfId="33086"/>
    <cellStyle name="Обычный 42 3 3 3 2 2" xfId="33087"/>
    <cellStyle name="Обычный 42 3 3 3 2 2 2" xfId="62436"/>
    <cellStyle name="Обычный 42 3 3 3 2 3" xfId="33088"/>
    <cellStyle name="Обычный 42 3 3 3 2 3 2" xfId="62437"/>
    <cellStyle name="Обычный 42 3 3 3 2 4" xfId="33089"/>
    <cellStyle name="Обычный 42 3 3 3 2 4 2" xfId="62438"/>
    <cellStyle name="Обычный 42 3 3 3 2 5" xfId="33090"/>
    <cellStyle name="Обычный 42 3 3 3 2 5 2" xfId="62439"/>
    <cellStyle name="Обычный 42 3 3 3 2 6" xfId="33091"/>
    <cellStyle name="Обычный 42 3 3 3 2 6 2" xfId="62440"/>
    <cellStyle name="Обычный 42 3 3 3 2 7" xfId="33092"/>
    <cellStyle name="Обычный 42 3 3 3 2 8" xfId="62441"/>
    <cellStyle name="Обычный 42 3 3 3 3" xfId="33093"/>
    <cellStyle name="Обычный 42 3 3 3 3 2" xfId="33094"/>
    <cellStyle name="Обычный 42 3 3 3 3 2 2" xfId="62442"/>
    <cellStyle name="Обычный 42 3 3 3 3 3" xfId="62443"/>
    <cellStyle name="Обычный 42 3 3 3 4" xfId="33095"/>
    <cellStyle name="Обычный 42 3 3 3 4 2" xfId="62444"/>
    <cellStyle name="Обычный 42 3 3 3 5" xfId="33096"/>
    <cellStyle name="Обычный 42 3 3 3 5 2" xfId="62445"/>
    <cellStyle name="Обычный 42 3 3 3 6" xfId="33097"/>
    <cellStyle name="Обычный 42 3 3 3 6 2" xfId="62446"/>
    <cellStyle name="Обычный 42 3 3 3 7" xfId="33098"/>
    <cellStyle name="Обычный 42 3 3 3 7 2" xfId="62447"/>
    <cellStyle name="Обычный 42 3 3 3 8" xfId="33099"/>
    <cellStyle name="Обычный 42 3 3 3 9" xfId="33100"/>
    <cellStyle name="Обычный 42 3 3 4" xfId="33101"/>
    <cellStyle name="Обычный 42 3 3 4 2" xfId="33102"/>
    <cellStyle name="Обычный 42 3 3 4 2 2" xfId="62448"/>
    <cellStyle name="Обычный 42 3 3 4 3" xfId="33103"/>
    <cellStyle name="Обычный 42 3 3 4 3 2" xfId="62449"/>
    <cellStyle name="Обычный 42 3 3 4 4" xfId="33104"/>
    <cellStyle name="Обычный 42 3 3 4 4 2" xfId="62450"/>
    <cellStyle name="Обычный 42 3 3 4 5" xfId="33105"/>
    <cellStyle name="Обычный 42 3 3 4 5 2" xfId="62451"/>
    <cellStyle name="Обычный 42 3 3 4 6" xfId="33106"/>
    <cellStyle name="Обычный 42 3 3 4 6 2" xfId="62452"/>
    <cellStyle name="Обычный 42 3 3 4 7" xfId="33107"/>
    <cellStyle name="Обычный 42 3 3 4 8" xfId="62453"/>
    <cellStyle name="Обычный 42 3 3 5" xfId="33108"/>
    <cellStyle name="Обычный 42 3 3 5 2" xfId="33109"/>
    <cellStyle name="Обычный 42 3 3 5 2 2" xfId="62454"/>
    <cellStyle name="Обычный 42 3 3 5 3" xfId="62455"/>
    <cellStyle name="Обычный 42 3 3 6" xfId="33110"/>
    <cellStyle name="Обычный 42 3 3 6 2" xfId="62456"/>
    <cellStyle name="Обычный 42 3 3 7" xfId="33111"/>
    <cellStyle name="Обычный 42 3 3 7 2" xfId="62457"/>
    <cellStyle name="Обычный 42 3 3 8" xfId="33112"/>
    <cellStyle name="Обычный 42 3 3 8 2" xfId="62458"/>
    <cellStyle name="Обычный 42 3 3 9" xfId="33113"/>
    <cellStyle name="Обычный 42 3 3 9 2" xfId="62459"/>
    <cellStyle name="Обычный 42 3 4" xfId="33114"/>
    <cellStyle name="Обычный 42 3 4 10" xfId="33115"/>
    <cellStyle name="Обычный 42 3 4 11" xfId="33116"/>
    <cellStyle name="Обычный 42 3 4 12" xfId="33117"/>
    <cellStyle name="Обычный 42 3 4 13" xfId="33118"/>
    <cellStyle name="Обычный 42 3 4 14" xfId="33119"/>
    <cellStyle name="Обычный 42 3 4 15" xfId="33120"/>
    <cellStyle name="Обычный 42 3 4 16" xfId="62460"/>
    <cellStyle name="Обычный 42 3 4 2" xfId="33121"/>
    <cellStyle name="Обычный 42 3 4 2 2" xfId="33122"/>
    <cellStyle name="Обычный 42 3 4 2 2 2" xfId="62461"/>
    <cellStyle name="Обычный 42 3 4 2 3" xfId="33123"/>
    <cellStyle name="Обычный 42 3 4 2 3 2" xfId="62462"/>
    <cellStyle name="Обычный 42 3 4 2 4" xfId="33124"/>
    <cellStyle name="Обычный 42 3 4 2 4 2" xfId="62463"/>
    <cellStyle name="Обычный 42 3 4 2 5" xfId="33125"/>
    <cellStyle name="Обычный 42 3 4 2 5 2" xfId="62464"/>
    <cellStyle name="Обычный 42 3 4 2 6" xfId="33126"/>
    <cellStyle name="Обычный 42 3 4 2 6 2" xfId="62465"/>
    <cellStyle name="Обычный 42 3 4 2 7" xfId="33127"/>
    <cellStyle name="Обычный 42 3 4 2 8" xfId="62466"/>
    <cellStyle name="Обычный 42 3 4 3" xfId="33128"/>
    <cellStyle name="Обычный 42 3 4 3 2" xfId="33129"/>
    <cellStyle name="Обычный 42 3 4 3 2 2" xfId="62467"/>
    <cellStyle name="Обычный 42 3 4 3 3" xfId="62468"/>
    <cellStyle name="Обычный 42 3 4 4" xfId="33130"/>
    <cellStyle name="Обычный 42 3 4 4 2" xfId="62469"/>
    <cellStyle name="Обычный 42 3 4 5" xfId="33131"/>
    <cellStyle name="Обычный 42 3 4 5 2" xfId="62470"/>
    <cellStyle name="Обычный 42 3 4 6" xfId="33132"/>
    <cellStyle name="Обычный 42 3 4 6 2" xfId="62471"/>
    <cellStyle name="Обычный 42 3 4 7" xfId="33133"/>
    <cellStyle name="Обычный 42 3 4 7 2" xfId="62472"/>
    <cellStyle name="Обычный 42 3 4 8" xfId="33134"/>
    <cellStyle name="Обычный 42 3 4 9" xfId="33135"/>
    <cellStyle name="Обычный 42 3 5" xfId="33136"/>
    <cellStyle name="Обычный 42 3 5 10" xfId="33137"/>
    <cellStyle name="Обычный 42 3 5 11" xfId="33138"/>
    <cellStyle name="Обычный 42 3 5 12" xfId="33139"/>
    <cellStyle name="Обычный 42 3 5 13" xfId="33140"/>
    <cellStyle name="Обычный 42 3 5 14" xfId="33141"/>
    <cellStyle name="Обычный 42 3 5 15" xfId="62473"/>
    <cellStyle name="Обычный 42 3 5 2" xfId="33142"/>
    <cellStyle name="Обычный 42 3 5 2 2" xfId="33143"/>
    <cellStyle name="Обычный 42 3 5 2 2 2" xfId="62474"/>
    <cellStyle name="Обычный 42 3 5 2 3" xfId="33144"/>
    <cellStyle name="Обычный 42 3 5 2 3 2" xfId="62475"/>
    <cellStyle name="Обычный 42 3 5 2 4" xfId="33145"/>
    <cellStyle name="Обычный 42 3 5 2 4 2" xfId="62476"/>
    <cellStyle name="Обычный 42 3 5 2 5" xfId="33146"/>
    <cellStyle name="Обычный 42 3 5 2 5 2" xfId="62477"/>
    <cellStyle name="Обычный 42 3 5 2 6" xfId="33147"/>
    <cellStyle name="Обычный 42 3 5 2 6 2" xfId="62478"/>
    <cellStyle name="Обычный 42 3 5 2 7" xfId="33148"/>
    <cellStyle name="Обычный 42 3 5 2 8" xfId="62479"/>
    <cellStyle name="Обычный 42 3 5 3" xfId="33149"/>
    <cellStyle name="Обычный 42 3 5 3 2" xfId="33150"/>
    <cellStyle name="Обычный 42 3 5 3 2 2" xfId="62480"/>
    <cellStyle name="Обычный 42 3 5 3 3" xfId="62481"/>
    <cellStyle name="Обычный 42 3 5 4" xfId="33151"/>
    <cellStyle name="Обычный 42 3 5 4 2" xfId="62482"/>
    <cellStyle name="Обычный 42 3 5 5" xfId="33152"/>
    <cellStyle name="Обычный 42 3 5 5 2" xfId="62483"/>
    <cellStyle name="Обычный 42 3 5 6" xfId="33153"/>
    <cellStyle name="Обычный 42 3 5 6 2" xfId="62484"/>
    <cellStyle name="Обычный 42 3 5 7" xfId="33154"/>
    <cellStyle name="Обычный 42 3 5 7 2" xfId="62485"/>
    <cellStyle name="Обычный 42 3 5 8" xfId="33155"/>
    <cellStyle name="Обычный 42 3 5 9" xfId="33156"/>
    <cellStyle name="Обычный 42 3 6" xfId="33157"/>
    <cellStyle name="Обычный 42 3 6 10" xfId="33158"/>
    <cellStyle name="Обычный 42 3 6 11" xfId="33159"/>
    <cellStyle name="Обычный 42 3 6 12" xfId="33160"/>
    <cellStyle name="Обычный 42 3 6 13" xfId="33161"/>
    <cellStyle name="Обычный 42 3 6 14" xfId="33162"/>
    <cellStyle name="Обычный 42 3 6 15" xfId="62486"/>
    <cellStyle name="Обычный 42 3 6 2" xfId="33163"/>
    <cellStyle name="Обычный 42 3 6 2 2" xfId="33164"/>
    <cellStyle name="Обычный 42 3 6 2 2 2" xfId="62487"/>
    <cellStyle name="Обычный 42 3 6 2 3" xfId="33165"/>
    <cellStyle name="Обычный 42 3 6 2 3 2" xfId="62488"/>
    <cellStyle name="Обычный 42 3 6 2 4" xfId="33166"/>
    <cellStyle name="Обычный 42 3 6 2 4 2" xfId="62489"/>
    <cellStyle name="Обычный 42 3 6 2 5" xfId="33167"/>
    <cellStyle name="Обычный 42 3 6 2 5 2" xfId="62490"/>
    <cellStyle name="Обычный 42 3 6 2 6" xfId="33168"/>
    <cellStyle name="Обычный 42 3 6 2 6 2" xfId="62491"/>
    <cellStyle name="Обычный 42 3 6 2 7" xfId="33169"/>
    <cellStyle name="Обычный 42 3 6 2 8" xfId="62492"/>
    <cellStyle name="Обычный 42 3 6 3" xfId="33170"/>
    <cellStyle name="Обычный 42 3 6 3 2" xfId="33171"/>
    <cellStyle name="Обычный 42 3 6 3 2 2" xfId="62493"/>
    <cellStyle name="Обычный 42 3 6 3 3" xfId="62494"/>
    <cellStyle name="Обычный 42 3 6 4" xfId="33172"/>
    <cellStyle name="Обычный 42 3 6 4 2" xfId="62495"/>
    <cellStyle name="Обычный 42 3 6 5" xfId="33173"/>
    <cellStyle name="Обычный 42 3 6 5 2" xfId="62496"/>
    <cellStyle name="Обычный 42 3 6 6" xfId="33174"/>
    <cellStyle name="Обычный 42 3 6 6 2" xfId="62497"/>
    <cellStyle name="Обычный 42 3 6 7" xfId="33175"/>
    <cellStyle name="Обычный 42 3 6 7 2" xfId="62498"/>
    <cellStyle name="Обычный 42 3 6 8" xfId="33176"/>
    <cellStyle name="Обычный 42 3 6 9" xfId="33177"/>
    <cellStyle name="Обычный 42 3 7" xfId="33178"/>
    <cellStyle name="Обычный 42 3 7 10" xfId="33179"/>
    <cellStyle name="Обычный 42 3 7 11" xfId="33180"/>
    <cellStyle name="Обычный 42 3 7 12" xfId="33181"/>
    <cellStyle name="Обычный 42 3 7 13" xfId="33182"/>
    <cellStyle name="Обычный 42 3 7 14" xfId="33183"/>
    <cellStyle name="Обычный 42 3 7 15" xfId="62499"/>
    <cellStyle name="Обычный 42 3 7 2" xfId="33184"/>
    <cellStyle name="Обычный 42 3 7 2 2" xfId="33185"/>
    <cellStyle name="Обычный 42 3 7 2 2 2" xfId="62500"/>
    <cellStyle name="Обычный 42 3 7 2 3" xfId="33186"/>
    <cellStyle name="Обычный 42 3 7 2 3 2" xfId="62501"/>
    <cellStyle name="Обычный 42 3 7 2 4" xfId="33187"/>
    <cellStyle name="Обычный 42 3 7 2 4 2" xfId="62502"/>
    <cellStyle name="Обычный 42 3 7 2 5" xfId="33188"/>
    <cellStyle name="Обычный 42 3 7 2 5 2" xfId="62503"/>
    <cellStyle name="Обычный 42 3 7 2 6" xfId="33189"/>
    <cellStyle name="Обычный 42 3 7 2 6 2" xfId="62504"/>
    <cellStyle name="Обычный 42 3 7 2 7" xfId="33190"/>
    <cellStyle name="Обычный 42 3 7 2 8" xfId="62505"/>
    <cellStyle name="Обычный 42 3 7 3" xfId="33191"/>
    <cellStyle name="Обычный 42 3 7 3 2" xfId="33192"/>
    <cellStyle name="Обычный 42 3 7 3 2 2" xfId="62506"/>
    <cellStyle name="Обычный 42 3 7 3 3" xfId="62507"/>
    <cellStyle name="Обычный 42 3 7 4" xfId="33193"/>
    <cellStyle name="Обычный 42 3 7 4 2" xfId="62508"/>
    <cellStyle name="Обычный 42 3 7 5" xfId="33194"/>
    <cellStyle name="Обычный 42 3 7 5 2" xfId="62509"/>
    <cellStyle name="Обычный 42 3 7 6" xfId="33195"/>
    <cellStyle name="Обычный 42 3 7 6 2" xfId="62510"/>
    <cellStyle name="Обычный 42 3 7 7" xfId="33196"/>
    <cellStyle name="Обычный 42 3 7 7 2" xfId="62511"/>
    <cellStyle name="Обычный 42 3 7 8" xfId="33197"/>
    <cellStyle name="Обычный 42 3 7 9" xfId="33198"/>
    <cellStyle name="Обычный 42 3 8" xfId="33199"/>
    <cellStyle name="Обычный 42 3 8 10" xfId="33200"/>
    <cellStyle name="Обычный 42 3 8 11" xfId="33201"/>
    <cellStyle name="Обычный 42 3 8 12" xfId="33202"/>
    <cellStyle name="Обычный 42 3 8 13" xfId="33203"/>
    <cellStyle name="Обычный 42 3 8 14" xfId="33204"/>
    <cellStyle name="Обычный 42 3 8 15" xfId="62512"/>
    <cellStyle name="Обычный 42 3 8 2" xfId="33205"/>
    <cellStyle name="Обычный 42 3 8 2 2" xfId="33206"/>
    <cellStyle name="Обычный 42 3 8 2 2 2" xfId="62513"/>
    <cellStyle name="Обычный 42 3 8 2 3" xfId="33207"/>
    <cellStyle name="Обычный 42 3 8 2 3 2" xfId="62514"/>
    <cellStyle name="Обычный 42 3 8 2 4" xfId="33208"/>
    <cellStyle name="Обычный 42 3 8 2 4 2" xfId="62515"/>
    <cellStyle name="Обычный 42 3 8 2 5" xfId="33209"/>
    <cellStyle name="Обычный 42 3 8 2 5 2" xfId="62516"/>
    <cellStyle name="Обычный 42 3 8 2 6" xfId="33210"/>
    <cellStyle name="Обычный 42 3 8 2 6 2" xfId="62517"/>
    <cellStyle name="Обычный 42 3 8 2 7" xfId="33211"/>
    <cellStyle name="Обычный 42 3 8 2 8" xfId="62518"/>
    <cellStyle name="Обычный 42 3 8 3" xfId="33212"/>
    <cellStyle name="Обычный 42 3 8 3 2" xfId="33213"/>
    <cellStyle name="Обычный 42 3 8 3 2 2" xfId="62519"/>
    <cellStyle name="Обычный 42 3 8 3 3" xfId="62520"/>
    <cellStyle name="Обычный 42 3 8 4" xfId="33214"/>
    <cellStyle name="Обычный 42 3 8 4 2" xfId="62521"/>
    <cellStyle name="Обычный 42 3 8 5" xfId="33215"/>
    <cellStyle name="Обычный 42 3 8 5 2" xfId="62522"/>
    <cellStyle name="Обычный 42 3 8 6" xfId="33216"/>
    <cellStyle name="Обычный 42 3 8 6 2" xfId="62523"/>
    <cellStyle name="Обычный 42 3 8 7" xfId="33217"/>
    <cellStyle name="Обычный 42 3 8 7 2" xfId="62524"/>
    <cellStyle name="Обычный 42 3 8 8" xfId="33218"/>
    <cellStyle name="Обычный 42 3 8 9" xfId="33219"/>
    <cellStyle name="Обычный 42 3 9" xfId="33220"/>
    <cellStyle name="Обычный 42 3 9 2" xfId="33221"/>
    <cellStyle name="Обычный 42 3 9 2 2" xfId="62525"/>
    <cellStyle name="Обычный 42 3 9 3" xfId="33222"/>
    <cellStyle name="Обычный 42 3 9 3 2" xfId="62526"/>
    <cellStyle name="Обычный 42 3 9 4" xfId="33223"/>
    <cellStyle name="Обычный 42 3 9 4 2" xfId="62527"/>
    <cellStyle name="Обычный 42 3 9 5" xfId="33224"/>
    <cellStyle name="Обычный 42 3 9 5 2" xfId="62528"/>
    <cellStyle name="Обычный 42 3 9 6" xfId="33225"/>
    <cellStyle name="Обычный 42 3 9 6 2" xfId="62529"/>
    <cellStyle name="Обычный 42 3 9 7" xfId="33226"/>
    <cellStyle name="Обычный 42 3 9 8" xfId="62530"/>
    <cellStyle name="Обычный 42 4" xfId="33227"/>
    <cellStyle name="Обычный 42 4 10" xfId="33228"/>
    <cellStyle name="Обычный 42 4 10 2" xfId="33229"/>
    <cellStyle name="Обычный 42 4 10 2 2" xfId="62531"/>
    <cellStyle name="Обычный 42 4 10 3" xfId="62532"/>
    <cellStyle name="Обычный 42 4 11" xfId="33230"/>
    <cellStyle name="Обычный 42 4 11 2" xfId="62533"/>
    <cellStyle name="Обычный 42 4 12" xfId="33231"/>
    <cellStyle name="Обычный 42 4 12 2" xfId="62534"/>
    <cellStyle name="Обычный 42 4 13" xfId="33232"/>
    <cellStyle name="Обычный 42 4 13 2" xfId="62535"/>
    <cellStyle name="Обычный 42 4 14" xfId="33233"/>
    <cellStyle name="Обычный 42 4 14 2" xfId="62536"/>
    <cellStyle name="Обычный 42 4 15" xfId="33234"/>
    <cellStyle name="Обычный 42 4 16" xfId="33235"/>
    <cellStyle name="Обычный 42 4 17" xfId="33236"/>
    <cellStyle name="Обычный 42 4 18" xfId="33237"/>
    <cellStyle name="Обычный 42 4 19" xfId="33238"/>
    <cellStyle name="Обычный 42 4 2" xfId="33239"/>
    <cellStyle name="Обычный 42 4 2 10" xfId="33240"/>
    <cellStyle name="Обычный 42 4 2 11" xfId="33241"/>
    <cellStyle name="Обычный 42 4 2 12" xfId="33242"/>
    <cellStyle name="Обычный 42 4 2 13" xfId="33243"/>
    <cellStyle name="Обычный 42 4 2 14" xfId="33244"/>
    <cellStyle name="Обычный 42 4 2 15" xfId="33245"/>
    <cellStyle name="Обычный 42 4 2 16" xfId="33246"/>
    <cellStyle name="Обычный 42 4 2 17" xfId="33247"/>
    <cellStyle name="Обычный 42 4 2 18" xfId="62537"/>
    <cellStyle name="Обычный 42 4 2 2" xfId="33248"/>
    <cellStyle name="Обычный 42 4 2 2 10" xfId="33249"/>
    <cellStyle name="Обычный 42 4 2 2 11" xfId="33250"/>
    <cellStyle name="Обычный 42 4 2 2 12" xfId="33251"/>
    <cellStyle name="Обычный 42 4 2 2 13" xfId="33252"/>
    <cellStyle name="Обычный 42 4 2 2 14" xfId="33253"/>
    <cellStyle name="Обычный 42 4 2 2 15" xfId="33254"/>
    <cellStyle name="Обычный 42 4 2 2 16" xfId="62538"/>
    <cellStyle name="Обычный 42 4 2 2 2" xfId="33255"/>
    <cellStyle name="Обычный 42 4 2 2 2 2" xfId="33256"/>
    <cellStyle name="Обычный 42 4 2 2 2 2 2" xfId="62539"/>
    <cellStyle name="Обычный 42 4 2 2 2 3" xfId="33257"/>
    <cellStyle name="Обычный 42 4 2 2 2 3 2" xfId="62540"/>
    <cellStyle name="Обычный 42 4 2 2 2 4" xfId="33258"/>
    <cellStyle name="Обычный 42 4 2 2 2 4 2" xfId="62541"/>
    <cellStyle name="Обычный 42 4 2 2 2 5" xfId="33259"/>
    <cellStyle name="Обычный 42 4 2 2 2 5 2" xfId="62542"/>
    <cellStyle name="Обычный 42 4 2 2 2 6" xfId="33260"/>
    <cellStyle name="Обычный 42 4 2 2 2 6 2" xfId="62543"/>
    <cellStyle name="Обычный 42 4 2 2 2 7" xfId="33261"/>
    <cellStyle name="Обычный 42 4 2 2 2 8" xfId="62544"/>
    <cellStyle name="Обычный 42 4 2 2 3" xfId="33262"/>
    <cellStyle name="Обычный 42 4 2 2 3 2" xfId="33263"/>
    <cellStyle name="Обычный 42 4 2 2 3 2 2" xfId="62545"/>
    <cellStyle name="Обычный 42 4 2 2 3 3" xfId="62546"/>
    <cellStyle name="Обычный 42 4 2 2 4" xfId="33264"/>
    <cellStyle name="Обычный 42 4 2 2 4 2" xfId="62547"/>
    <cellStyle name="Обычный 42 4 2 2 5" xfId="33265"/>
    <cellStyle name="Обычный 42 4 2 2 5 2" xfId="62548"/>
    <cellStyle name="Обычный 42 4 2 2 6" xfId="33266"/>
    <cellStyle name="Обычный 42 4 2 2 6 2" xfId="62549"/>
    <cellStyle name="Обычный 42 4 2 2 7" xfId="33267"/>
    <cellStyle name="Обычный 42 4 2 2 7 2" xfId="62550"/>
    <cellStyle name="Обычный 42 4 2 2 8" xfId="33268"/>
    <cellStyle name="Обычный 42 4 2 2 9" xfId="33269"/>
    <cellStyle name="Обычный 42 4 2 3" xfId="33270"/>
    <cellStyle name="Обычный 42 4 2 3 10" xfId="33271"/>
    <cellStyle name="Обычный 42 4 2 3 11" xfId="33272"/>
    <cellStyle name="Обычный 42 4 2 3 12" xfId="33273"/>
    <cellStyle name="Обычный 42 4 2 3 13" xfId="33274"/>
    <cellStyle name="Обычный 42 4 2 3 14" xfId="33275"/>
    <cellStyle name="Обычный 42 4 2 3 15" xfId="62551"/>
    <cellStyle name="Обычный 42 4 2 3 2" xfId="33276"/>
    <cellStyle name="Обычный 42 4 2 3 2 2" xfId="33277"/>
    <cellStyle name="Обычный 42 4 2 3 2 2 2" xfId="62552"/>
    <cellStyle name="Обычный 42 4 2 3 2 3" xfId="33278"/>
    <cellStyle name="Обычный 42 4 2 3 2 3 2" xfId="62553"/>
    <cellStyle name="Обычный 42 4 2 3 2 4" xfId="33279"/>
    <cellStyle name="Обычный 42 4 2 3 2 4 2" xfId="62554"/>
    <cellStyle name="Обычный 42 4 2 3 2 5" xfId="33280"/>
    <cellStyle name="Обычный 42 4 2 3 2 5 2" xfId="62555"/>
    <cellStyle name="Обычный 42 4 2 3 2 6" xfId="33281"/>
    <cellStyle name="Обычный 42 4 2 3 2 6 2" xfId="62556"/>
    <cellStyle name="Обычный 42 4 2 3 2 7" xfId="33282"/>
    <cellStyle name="Обычный 42 4 2 3 2 8" xfId="62557"/>
    <cellStyle name="Обычный 42 4 2 3 3" xfId="33283"/>
    <cellStyle name="Обычный 42 4 2 3 3 2" xfId="33284"/>
    <cellStyle name="Обычный 42 4 2 3 3 2 2" xfId="62558"/>
    <cellStyle name="Обычный 42 4 2 3 3 3" xfId="62559"/>
    <cellStyle name="Обычный 42 4 2 3 4" xfId="33285"/>
    <cellStyle name="Обычный 42 4 2 3 4 2" xfId="62560"/>
    <cellStyle name="Обычный 42 4 2 3 5" xfId="33286"/>
    <cellStyle name="Обычный 42 4 2 3 5 2" xfId="62561"/>
    <cellStyle name="Обычный 42 4 2 3 6" xfId="33287"/>
    <cellStyle name="Обычный 42 4 2 3 6 2" xfId="62562"/>
    <cellStyle name="Обычный 42 4 2 3 7" xfId="33288"/>
    <cellStyle name="Обычный 42 4 2 3 7 2" xfId="62563"/>
    <cellStyle name="Обычный 42 4 2 3 8" xfId="33289"/>
    <cellStyle name="Обычный 42 4 2 3 9" xfId="33290"/>
    <cellStyle name="Обычный 42 4 2 4" xfId="33291"/>
    <cellStyle name="Обычный 42 4 2 4 2" xfId="33292"/>
    <cellStyle name="Обычный 42 4 2 4 2 2" xfId="62564"/>
    <cellStyle name="Обычный 42 4 2 4 3" xfId="33293"/>
    <cellStyle name="Обычный 42 4 2 4 3 2" xfId="62565"/>
    <cellStyle name="Обычный 42 4 2 4 4" xfId="33294"/>
    <cellStyle name="Обычный 42 4 2 4 4 2" xfId="62566"/>
    <cellStyle name="Обычный 42 4 2 4 5" xfId="33295"/>
    <cellStyle name="Обычный 42 4 2 4 5 2" xfId="62567"/>
    <cellStyle name="Обычный 42 4 2 4 6" xfId="33296"/>
    <cellStyle name="Обычный 42 4 2 4 6 2" xfId="62568"/>
    <cellStyle name="Обычный 42 4 2 4 7" xfId="33297"/>
    <cellStyle name="Обычный 42 4 2 4 8" xfId="62569"/>
    <cellStyle name="Обычный 42 4 2 5" xfId="33298"/>
    <cellStyle name="Обычный 42 4 2 5 2" xfId="33299"/>
    <cellStyle name="Обычный 42 4 2 5 2 2" xfId="62570"/>
    <cellStyle name="Обычный 42 4 2 5 3" xfId="62571"/>
    <cellStyle name="Обычный 42 4 2 6" xfId="33300"/>
    <cellStyle name="Обычный 42 4 2 6 2" xfId="62572"/>
    <cellStyle name="Обычный 42 4 2 7" xfId="33301"/>
    <cellStyle name="Обычный 42 4 2 7 2" xfId="62573"/>
    <cellStyle name="Обычный 42 4 2 8" xfId="33302"/>
    <cellStyle name="Обычный 42 4 2 8 2" xfId="62574"/>
    <cellStyle name="Обычный 42 4 2 9" xfId="33303"/>
    <cellStyle name="Обычный 42 4 2 9 2" xfId="62575"/>
    <cellStyle name="Обычный 42 4 20" xfId="62576"/>
    <cellStyle name="Обычный 42 4 3" xfId="33304"/>
    <cellStyle name="Обычный 42 4 3 10" xfId="33305"/>
    <cellStyle name="Обычный 42 4 3 11" xfId="33306"/>
    <cellStyle name="Обычный 42 4 3 12" xfId="33307"/>
    <cellStyle name="Обычный 42 4 3 13" xfId="33308"/>
    <cellStyle name="Обычный 42 4 3 14" xfId="33309"/>
    <cellStyle name="Обычный 42 4 3 15" xfId="33310"/>
    <cellStyle name="Обычный 42 4 3 16" xfId="33311"/>
    <cellStyle name="Обычный 42 4 3 17" xfId="33312"/>
    <cellStyle name="Обычный 42 4 3 18" xfId="62577"/>
    <cellStyle name="Обычный 42 4 3 2" xfId="33313"/>
    <cellStyle name="Обычный 42 4 3 2 10" xfId="33314"/>
    <cellStyle name="Обычный 42 4 3 2 11" xfId="33315"/>
    <cellStyle name="Обычный 42 4 3 2 12" xfId="33316"/>
    <cellStyle name="Обычный 42 4 3 2 13" xfId="33317"/>
    <cellStyle name="Обычный 42 4 3 2 14" xfId="33318"/>
    <cellStyle name="Обычный 42 4 3 2 15" xfId="33319"/>
    <cellStyle name="Обычный 42 4 3 2 16" xfId="62578"/>
    <cellStyle name="Обычный 42 4 3 2 2" xfId="33320"/>
    <cellStyle name="Обычный 42 4 3 2 2 2" xfId="33321"/>
    <cellStyle name="Обычный 42 4 3 2 2 2 2" xfId="62579"/>
    <cellStyle name="Обычный 42 4 3 2 2 3" xfId="33322"/>
    <cellStyle name="Обычный 42 4 3 2 2 3 2" xfId="62580"/>
    <cellStyle name="Обычный 42 4 3 2 2 4" xfId="33323"/>
    <cellStyle name="Обычный 42 4 3 2 2 4 2" xfId="62581"/>
    <cellStyle name="Обычный 42 4 3 2 2 5" xfId="33324"/>
    <cellStyle name="Обычный 42 4 3 2 2 5 2" xfId="62582"/>
    <cellStyle name="Обычный 42 4 3 2 2 6" xfId="33325"/>
    <cellStyle name="Обычный 42 4 3 2 2 6 2" xfId="62583"/>
    <cellStyle name="Обычный 42 4 3 2 2 7" xfId="33326"/>
    <cellStyle name="Обычный 42 4 3 2 2 8" xfId="62584"/>
    <cellStyle name="Обычный 42 4 3 2 3" xfId="33327"/>
    <cellStyle name="Обычный 42 4 3 2 3 2" xfId="33328"/>
    <cellStyle name="Обычный 42 4 3 2 3 2 2" xfId="62585"/>
    <cellStyle name="Обычный 42 4 3 2 3 3" xfId="62586"/>
    <cellStyle name="Обычный 42 4 3 2 4" xfId="33329"/>
    <cellStyle name="Обычный 42 4 3 2 4 2" xfId="62587"/>
    <cellStyle name="Обычный 42 4 3 2 5" xfId="33330"/>
    <cellStyle name="Обычный 42 4 3 2 5 2" xfId="62588"/>
    <cellStyle name="Обычный 42 4 3 2 6" xfId="33331"/>
    <cellStyle name="Обычный 42 4 3 2 6 2" xfId="62589"/>
    <cellStyle name="Обычный 42 4 3 2 7" xfId="33332"/>
    <cellStyle name="Обычный 42 4 3 2 7 2" xfId="62590"/>
    <cellStyle name="Обычный 42 4 3 2 8" xfId="33333"/>
    <cellStyle name="Обычный 42 4 3 2 9" xfId="33334"/>
    <cellStyle name="Обычный 42 4 3 3" xfId="33335"/>
    <cellStyle name="Обычный 42 4 3 3 10" xfId="33336"/>
    <cellStyle name="Обычный 42 4 3 3 11" xfId="33337"/>
    <cellStyle name="Обычный 42 4 3 3 12" xfId="33338"/>
    <cellStyle name="Обычный 42 4 3 3 13" xfId="33339"/>
    <cellStyle name="Обычный 42 4 3 3 14" xfId="33340"/>
    <cellStyle name="Обычный 42 4 3 3 15" xfId="62591"/>
    <cellStyle name="Обычный 42 4 3 3 2" xfId="33341"/>
    <cellStyle name="Обычный 42 4 3 3 2 2" xfId="33342"/>
    <cellStyle name="Обычный 42 4 3 3 2 2 2" xfId="62592"/>
    <cellStyle name="Обычный 42 4 3 3 2 3" xfId="33343"/>
    <cellStyle name="Обычный 42 4 3 3 2 3 2" xfId="62593"/>
    <cellStyle name="Обычный 42 4 3 3 2 4" xfId="33344"/>
    <cellStyle name="Обычный 42 4 3 3 2 4 2" xfId="62594"/>
    <cellStyle name="Обычный 42 4 3 3 2 5" xfId="33345"/>
    <cellStyle name="Обычный 42 4 3 3 2 5 2" xfId="62595"/>
    <cellStyle name="Обычный 42 4 3 3 2 6" xfId="33346"/>
    <cellStyle name="Обычный 42 4 3 3 2 6 2" xfId="62596"/>
    <cellStyle name="Обычный 42 4 3 3 2 7" xfId="33347"/>
    <cellStyle name="Обычный 42 4 3 3 2 8" xfId="62597"/>
    <cellStyle name="Обычный 42 4 3 3 3" xfId="33348"/>
    <cellStyle name="Обычный 42 4 3 3 3 2" xfId="33349"/>
    <cellStyle name="Обычный 42 4 3 3 3 2 2" xfId="62598"/>
    <cellStyle name="Обычный 42 4 3 3 3 3" xfId="62599"/>
    <cellStyle name="Обычный 42 4 3 3 4" xfId="33350"/>
    <cellStyle name="Обычный 42 4 3 3 4 2" xfId="62600"/>
    <cellStyle name="Обычный 42 4 3 3 5" xfId="33351"/>
    <cellStyle name="Обычный 42 4 3 3 5 2" xfId="62601"/>
    <cellStyle name="Обычный 42 4 3 3 6" xfId="33352"/>
    <cellStyle name="Обычный 42 4 3 3 6 2" xfId="62602"/>
    <cellStyle name="Обычный 42 4 3 3 7" xfId="33353"/>
    <cellStyle name="Обычный 42 4 3 3 7 2" xfId="62603"/>
    <cellStyle name="Обычный 42 4 3 3 8" xfId="33354"/>
    <cellStyle name="Обычный 42 4 3 3 9" xfId="33355"/>
    <cellStyle name="Обычный 42 4 3 4" xfId="33356"/>
    <cellStyle name="Обычный 42 4 3 4 2" xfId="33357"/>
    <cellStyle name="Обычный 42 4 3 4 2 2" xfId="62604"/>
    <cellStyle name="Обычный 42 4 3 4 3" xfId="33358"/>
    <cellStyle name="Обычный 42 4 3 4 3 2" xfId="62605"/>
    <cellStyle name="Обычный 42 4 3 4 4" xfId="33359"/>
    <cellStyle name="Обычный 42 4 3 4 4 2" xfId="62606"/>
    <cellStyle name="Обычный 42 4 3 4 5" xfId="33360"/>
    <cellStyle name="Обычный 42 4 3 4 5 2" xfId="62607"/>
    <cellStyle name="Обычный 42 4 3 4 6" xfId="33361"/>
    <cellStyle name="Обычный 42 4 3 4 6 2" xfId="62608"/>
    <cellStyle name="Обычный 42 4 3 4 7" xfId="33362"/>
    <cellStyle name="Обычный 42 4 3 4 8" xfId="62609"/>
    <cellStyle name="Обычный 42 4 3 5" xfId="33363"/>
    <cellStyle name="Обычный 42 4 3 5 2" xfId="33364"/>
    <cellStyle name="Обычный 42 4 3 5 2 2" xfId="62610"/>
    <cellStyle name="Обычный 42 4 3 5 3" xfId="62611"/>
    <cellStyle name="Обычный 42 4 3 6" xfId="33365"/>
    <cellStyle name="Обычный 42 4 3 6 2" xfId="62612"/>
    <cellStyle name="Обычный 42 4 3 7" xfId="33366"/>
    <cellStyle name="Обычный 42 4 3 7 2" xfId="62613"/>
    <cellStyle name="Обычный 42 4 3 8" xfId="33367"/>
    <cellStyle name="Обычный 42 4 3 8 2" xfId="62614"/>
    <cellStyle name="Обычный 42 4 3 9" xfId="33368"/>
    <cellStyle name="Обычный 42 4 3 9 2" xfId="62615"/>
    <cellStyle name="Обычный 42 4 4" xfId="33369"/>
    <cellStyle name="Обычный 42 4 4 10" xfId="33370"/>
    <cellStyle name="Обычный 42 4 4 11" xfId="33371"/>
    <cellStyle name="Обычный 42 4 4 12" xfId="33372"/>
    <cellStyle name="Обычный 42 4 4 13" xfId="33373"/>
    <cellStyle name="Обычный 42 4 4 14" xfId="33374"/>
    <cellStyle name="Обычный 42 4 4 15" xfId="33375"/>
    <cellStyle name="Обычный 42 4 4 16" xfId="62616"/>
    <cellStyle name="Обычный 42 4 4 2" xfId="33376"/>
    <cellStyle name="Обычный 42 4 4 2 2" xfId="33377"/>
    <cellStyle name="Обычный 42 4 4 2 2 2" xfId="62617"/>
    <cellStyle name="Обычный 42 4 4 2 3" xfId="33378"/>
    <cellStyle name="Обычный 42 4 4 2 3 2" xfId="62618"/>
    <cellStyle name="Обычный 42 4 4 2 4" xfId="33379"/>
    <cellStyle name="Обычный 42 4 4 2 4 2" xfId="62619"/>
    <cellStyle name="Обычный 42 4 4 2 5" xfId="33380"/>
    <cellStyle name="Обычный 42 4 4 2 5 2" xfId="62620"/>
    <cellStyle name="Обычный 42 4 4 2 6" xfId="33381"/>
    <cellStyle name="Обычный 42 4 4 2 6 2" xfId="62621"/>
    <cellStyle name="Обычный 42 4 4 2 7" xfId="33382"/>
    <cellStyle name="Обычный 42 4 4 2 8" xfId="62622"/>
    <cellStyle name="Обычный 42 4 4 3" xfId="33383"/>
    <cellStyle name="Обычный 42 4 4 3 2" xfId="33384"/>
    <cellStyle name="Обычный 42 4 4 3 2 2" xfId="62623"/>
    <cellStyle name="Обычный 42 4 4 3 3" xfId="62624"/>
    <cellStyle name="Обычный 42 4 4 4" xfId="33385"/>
    <cellStyle name="Обычный 42 4 4 4 2" xfId="62625"/>
    <cellStyle name="Обычный 42 4 4 5" xfId="33386"/>
    <cellStyle name="Обычный 42 4 4 5 2" xfId="62626"/>
    <cellStyle name="Обычный 42 4 4 6" xfId="33387"/>
    <cellStyle name="Обычный 42 4 4 6 2" xfId="62627"/>
    <cellStyle name="Обычный 42 4 4 7" xfId="33388"/>
    <cellStyle name="Обычный 42 4 4 7 2" xfId="62628"/>
    <cellStyle name="Обычный 42 4 4 8" xfId="33389"/>
    <cellStyle name="Обычный 42 4 4 9" xfId="33390"/>
    <cellStyle name="Обычный 42 4 5" xfId="33391"/>
    <cellStyle name="Обычный 42 4 5 10" xfId="33392"/>
    <cellStyle name="Обычный 42 4 5 11" xfId="33393"/>
    <cellStyle name="Обычный 42 4 5 12" xfId="33394"/>
    <cellStyle name="Обычный 42 4 5 13" xfId="33395"/>
    <cellStyle name="Обычный 42 4 5 14" xfId="33396"/>
    <cellStyle name="Обычный 42 4 5 15" xfId="62629"/>
    <cellStyle name="Обычный 42 4 5 2" xfId="33397"/>
    <cellStyle name="Обычный 42 4 5 2 2" xfId="33398"/>
    <cellStyle name="Обычный 42 4 5 2 2 2" xfId="62630"/>
    <cellStyle name="Обычный 42 4 5 2 3" xfId="33399"/>
    <cellStyle name="Обычный 42 4 5 2 3 2" xfId="62631"/>
    <cellStyle name="Обычный 42 4 5 2 4" xfId="33400"/>
    <cellStyle name="Обычный 42 4 5 2 4 2" xfId="62632"/>
    <cellStyle name="Обычный 42 4 5 2 5" xfId="33401"/>
    <cellStyle name="Обычный 42 4 5 2 5 2" xfId="62633"/>
    <cellStyle name="Обычный 42 4 5 2 6" xfId="33402"/>
    <cellStyle name="Обычный 42 4 5 2 6 2" xfId="62634"/>
    <cellStyle name="Обычный 42 4 5 2 7" xfId="33403"/>
    <cellStyle name="Обычный 42 4 5 2 8" xfId="62635"/>
    <cellStyle name="Обычный 42 4 5 3" xfId="33404"/>
    <cellStyle name="Обычный 42 4 5 3 2" xfId="33405"/>
    <cellStyle name="Обычный 42 4 5 3 2 2" xfId="62636"/>
    <cellStyle name="Обычный 42 4 5 3 3" xfId="62637"/>
    <cellStyle name="Обычный 42 4 5 4" xfId="33406"/>
    <cellStyle name="Обычный 42 4 5 4 2" xfId="62638"/>
    <cellStyle name="Обычный 42 4 5 5" xfId="33407"/>
    <cellStyle name="Обычный 42 4 5 5 2" xfId="62639"/>
    <cellStyle name="Обычный 42 4 5 6" xfId="33408"/>
    <cellStyle name="Обычный 42 4 5 6 2" xfId="62640"/>
    <cellStyle name="Обычный 42 4 5 7" xfId="33409"/>
    <cellStyle name="Обычный 42 4 5 7 2" xfId="62641"/>
    <cellStyle name="Обычный 42 4 5 8" xfId="33410"/>
    <cellStyle name="Обычный 42 4 5 9" xfId="33411"/>
    <cellStyle name="Обычный 42 4 6" xfId="33412"/>
    <cellStyle name="Обычный 42 4 6 2" xfId="33413"/>
    <cellStyle name="Обычный 42 4 6 2 2" xfId="62642"/>
    <cellStyle name="Обычный 42 4 6 3" xfId="33414"/>
    <cellStyle name="Обычный 42 4 6 3 2" xfId="62643"/>
    <cellStyle name="Обычный 42 4 6 4" xfId="33415"/>
    <cellStyle name="Обычный 42 4 6 4 2" xfId="62644"/>
    <cellStyle name="Обычный 42 4 6 5" xfId="33416"/>
    <cellStyle name="Обычный 42 4 6 5 2" xfId="62645"/>
    <cellStyle name="Обычный 42 4 6 6" xfId="33417"/>
    <cellStyle name="Обычный 42 4 6 6 2" xfId="62646"/>
    <cellStyle name="Обычный 42 4 6 7" xfId="33418"/>
    <cellStyle name="Обычный 42 4 6 8" xfId="62647"/>
    <cellStyle name="Обычный 42 4 7" xfId="33419"/>
    <cellStyle name="Обычный 42 4 7 2" xfId="33420"/>
    <cellStyle name="Обычный 42 4 7 2 2" xfId="62648"/>
    <cellStyle name="Обычный 42 4 7 3" xfId="33421"/>
    <cellStyle name="Обычный 42 4 7 3 2" xfId="62649"/>
    <cellStyle name="Обычный 42 4 7 4" xfId="33422"/>
    <cellStyle name="Обычный 42 4 7 4 2" xfId="62650"/>
    <cellStyle name="Обычный 42 4 7 5" xfId="33423"/>
    <cellStyle name="Обычный 42 4 7 5 2" xfId="62651"/>
    <cellStyle name="Обычный 42 4 7 6" xfId="33424"/>
    <cellStyle name="Обычный 42 4 7 6 2" xfId="62652"/>
    <cellStyle name="Обычный 42 4 7 7" xfId="33425"/>
    <cellStyle name="Обычный 42 4 7 8" xfId="62653"/>
    <cellStyle name="Обычный 42 4 8" xfId="33426"/>
    <cellStyle name="Обычный 42 4 8 2" xfId="33427"/>
    <cellStyle name="Обычный 42 4 8 2 2" xfId="62654"/>
    <cellStyle name="Обычный 42 4 8 3" xfId="33428"/>
    <cellStyle name="Обычный 42 4 8 3 2" xfId="62655"/>
    <cellStyle name="Обычный 42 4 8 4" xfId="33429"/>
    <cellStyle name="Обычный 42 4 8 4 2" xfId="62656"/>
    <cellStyle name="Обычный 42 4 8 5" xfId="33430"/>
    <cellStyle name="Обычный 42 4 8 5 2" xfId="62657"/>
    <cellStyle name="Обычный 42 4 8 6" xfId="33431"/>
    <cellStyle name="Обычный 42 4 8 6 2" xfId="62658"/>
    <cellStyle name="Обычный 42 4 8 7" xfId="33432"/>
    <cellStyle name="Обычный 42 4 8 8" xfId="62659"/>
    <cellStyle name="Обычный 42 4 9" xfId="33433"/>
    <cellStyle name="Обычный 42 4 9 2" xfId="33434"/>
    <cellStyle name="Обычный 42 4 9 2 2" xfId="62660"/>
    <cellStyle name="Обычный 42 4 9 3" xfId="33435"/>
    <cellStyle name="Обычный 42 4 9 3 2" xfId="62661"/>
    <cellStyle name="Обычный 42 4 9 4" xfId="33436"/>
    <cellStyle name="Обычный 42 4 9 4 2" xfId="62662"/>
    <cellStyle name="Обычный 42 4 9 5" xfId="33437"/>
    <cellStyle name="Обычный 42 4 9 5 2" xfId="62663"/>
    <cellStyle name="Обычный 42 4 9 6" xfId="33438"/>
    <cellStyle name="Обычный 42 4 9 6 2" xfId="62664"/>
    <cellStyle name="Обычный 42 4 9 7" xfId="33439"/>
    <cellStyle name="Обычный 42 4 9 8" xfId="62665"/>
    <cellStyle name="Обычный 42 5" xfId="33440"/>
    <cellStyle name="Обычный 42 5 10" xfId="33441"/>
    <cellStyle name="Обычный 42 5 10 2" xfId="62666"/>
    <cellStyle name="Обычный 42 5 11" xfId="33442"/>
    <cellStyle name="Обычный 42 5 11 2" xfId="62667"/>
    <cellStyle name="Обычный 42 5 12" xfId="33443"/>
    <cellStyle name="Обычный 42 5 13" xfId="33444"/>
    <cellStyle name="Обычный 42 5 14" xfId="33445"/>
    <cellStyle name="Обычный 42 5 15" xfId="33446"/>
    <cellStyle name="Обычный 42 5 16" xfId="33447"/>
    <cellStyle name="Обычный 42 5 17" xfId="33448"/>
    <cellStyle name="Обычный 42 5 18" xfId="33449"/>
    <cellStyle name="Обычный 42 5 19" xfId="33450"/>
    <cellStyle name="Обычный 42 5 2" xfId="33451"/>
    <cellStyle name="Обычный 42 5 2 10" xfId="33452"/>
    <cellStyle name="Обычный 42 5 2 11" xfId="33453"/>
    <cellStyle name="Обычный 42 5 2 12" xfId="33454"/>
    <cellStyle name="Обычный 42 5 2 13" xfId="33455"/>
    <cellStyle name="Обычный 42 5 2 14" xfId="33456"/>
    <cellStyle name="Обычный 42 5 2 15" xfId="33457"/>
    <cellStyle name="Обычный 42 5 2 16" xfId="33458"/>
    <cellStyle name="Обычный 42 5 2 17" xfId="33459"/>
    <cellStyle name="Обычный 42 5 2 18" xfId="62668"/>
    <cellStyle name="Обычный 42 5 2 2" xfId="33460"/>
    <cellStyle name="Обычный 42 5 2 2 10" xfId="33461"/>
    <cellStyle name="Обычный 42 5 2 2 11" xfId="33462"/>
    <cellStyle name="Обычный 42 5 2 2 12" xfId="33463"/>
    <cellStyle name="Обычный 42 5 2 2 13" xfId="33464"/>
    <cellStyle name="Обычный 42 5 2 2 14" xfId="33465"/>
    <cellStyle name="Обычный 42 5 2 2 15" xfId="33466"/>
    <cellStyle name="Обычный 42 5 2 2 16" xfId="62669"/>
    <cellStyle name="Обычный 42 5 2 2 2" xfId="33467"/>
    <cellStyle name="Обычный 42 5 2 2 2 2" xfId="33468"/>
    <cellStyle name="Обычный 42 5 2 2 2 2 2" xfId="62670"/>
    <cellStyle name="Обычный 42 5 2 2 2 3" xfId="33469"/>
    <cellStyle name="Обычный 42 5 2 2 2 3 2" xfId="62671"/>
    <cellStyle name="Обычный 42 5 2 2 2 4" xfId="33470"/>
    <cellStyle name="Обычный 42 5 2 2 2 4 2" xfId="62672"/>
    <cellStyle name="Обычный 42 5 2 2 2 5" xfId="33471"/>
    <cellStyle name="Обычный 42 5 2 2 2 5 2" xfId="62673"/>
    <cellStyle name="Обычный 42 5 2 2 2 6" xfId="33472"/>
    <cellStyle name="Обычный 42 5 2 2 2 6 2" xfId="62674"/>
    <cellStyle name="Обычный 42 5 2 2 2 7" xfId="33473"/>
    <cellStyle name="Обычный 42 5 2 2 2 8" xfId="62675"/>
    <cellStyle name="Обычный 42 5 2 2 3" xfId="33474"/>
    <cellStyle name="Обычный 42 5 2 2 3 2" xfId="33475"/>
    <cellStyle name="Обычный 42 5 2 2 3 2 2" xfId="62676"/>
    <cellStyle name="Обычный 42 5 2 2 3 3" xfId="62677"/>
    <cellStyle name="Обычный 42 5 2 2 4" xfId="33476"/>
    <cellStyle name="Обычный 42 5 2 2 4 2" xfId="62678"/>
    <cellStyle name="Обычный 42 5 2 2 5" xfId="33477"/>
    <cellStyle name="Обычный 42 5 2 2 5 2" xfId="62679"/>
    <cellStyle name="Обычный 42 5 2 2 6" xfId="33478"/>
    <cellStyle name="Обычный 42 5 2 2 6 2" xfId="62680"/>
    <cellStyle name="Обычный 42 5 2 2 7" xfId="33479"/>
    <cellStyle name="Обычный 42 5 2 2 7 2" xfId="62681"/>
    <cellStyle name="Обычный 42 5 2 2 8" xfId="33480"/>
    <cellStyle name="Обычный 42 5 2 2 9" xfId="33481"/>
    <cellStyle name="Обычный 42 5 2 3" xfId="33482"/>
    <cellStyle name="Обычный 42 5 2 3 10" xfId="33483"/>
    <cellStyle name="Обычный 42 5 2 3 11" xfId="33484"/>
    <cellStyle name="Обычный 42 5 2 3 12" xfId="33485"/>
    <cellStyle name="Обычный 42 5 2 3 13" xfId="33486"/>
    <cellStyle name="Обычный 42 5 2 3 14" xfId="33487"/>
    <cellStyle name="Обычный 42 5 2 3 15" xfId="62682"/>
    <cellStyle name="Обычный 42 5 2 3 2" xfId="33488"/>
    <cellStyle name="Обычный 42 5 2 3 2 2" xfId="33489"/>
    <cellStyle name="Обычный 42 5 2 3 2 2 2" xfId="62683"/>
    <cellStyle name="Обычный 42 5 2 3 2 3" xfId="33490"/>
    <cellStyle name="Обычный 42 5 2 3 2 3 2" xfId="62684"/>
    <cellStyle name="Обычный 42 5 2 3 2 4" xfId="33491"/>
    <cellStyle name="Обычный 42 5 2 3 2 4 2" xfId="62685"/>
    <cellStyle name="Обычный 42 5 2 3 2 5" xfId="33492"/>
    <cellStyle name="Обычный 42 5 2 3 2 5 2" xfId="62686"/>
    <cellStyle name="Обычный 42 5 2 3 2 6" xfId="33493"/>
    <cellStyle name="Обычный 42 5 2 3 2 6 2" xfId="62687"/>
    <cellStyle name="Обычный 42 5 2 3 2 7" xfId="33494"/>
    <cellStyle name="Обычный 42 5 2 3 2 8" xfId="62688"/>
    <cellStyle name="Обычный 42 5 2 3 3" xfId="33495"/>
    <cellStyle name="Обычный 42 5 2 3 3 2" xfId="33496"/>
    <cellStyle name="Обычный 42 5 2 3 3 2 2" xfId="62689"/>
    <cellStyle name="Обычный 42 5 2 3 3 3" xfId="62690"/>
    <cellStyle name="Обычный 42 5 2 3 4" xfId="33497"/>
    <cellStyle name="Обычный 42 5 2 3 4 2" xfId="62691"/>
    <cellStyle name="Обычный 42 5 2 3 5" xfId="33498"/>
    <cellStyle name="Обычный 42 5 2 3 5 2" xfId="62692"/>
    <cellStyle name="Обычный 42 5 2 3 6" xfId="33499"/>
    <cellStyle name="Обычный 42 5 2 3 6 2" xfId="62693"/>
    <cellStyle name="Обычный 42 5 2 3 7" xfId="33500"/>
    <cellStyle name="Обычный 42 5 2 3 7 2" xfId="62694"/>
    <cellStyle name="Обычный 42 5 2 3 8" xfId="33501"/>
    <cellStyle name="Обычный 42 5 2 3 9" xfId="33502"/>
    <cellStyle name="Обычный 42 5 2 4" xfId="33503"/>
    <cellStyle name="Обычный 42 5 2 4 2" xfId="33504"/>
    <cellStyle name="Обычный 42 5 2 4 2 2" xfId="62695"/>
    <cellStyle name="Обычный 42 5 2 4 3" xfId="33505"/>
    <cellStyle name="Обычный 42 5 2 4 3 2" xfId="62696"/>
    <cellStyle name="Обычный 42 5 2 4 4" xfId="33506"/>
    <cellStyle name="Обычный 42 5 2 4 4 2" xfId="62697"/>
    <cellStyle name="Обычный 42 5 2 4 5" xfId="33507"/>
    <cellStyle name="Обычный 42 5 2 4 5 2" xfId="62698"/>
    <cellStyle name="Обычный 42 5 2 4 6" xfId="33508"/>
    <cellStyle name="Обычный 42 5 2 4 6 2" xfId="62699"/>
    <cellStyle name="Обычный 42 5 2 4 7" xfId="33509"/>
    <cellStyle name="Обычный 42 5 2 4 8" xfId="62700"/>
    <cellStyle name="Обычный 42 5 2 5" xfId="33510"/>
    <cellStyle name="Обычный 42 5 2 5 2" xfId="33511"/>
    <cellStyle name="Обычный 42 5 2 5 2 2" xfId="62701"/>
    <cellStyle name="Обычный 42 5 2 5 3" xfId="62702"/>
    <cellStyle name="Обычный 42 5 2 6" xfId="33512"/>
    <cellStyle name="Обычный 42 5 2 6 2" xfId="62703"/>
    <cellStyle name="Обычный 42 5 2 7" xfId="33513"/>
    <cellStyle name="Обычный 42 5 2 7 2" xfId="62704"/>
    <cellStyle name="Обычный 42 5 2 8" xfId="33514"/>
    <cellStyle name="Обычный 42 5 2 8 2" xfId="62705"/>
    <cellStyle name="Обычный 42 5 2 9" xfId="33515"/>
    <cellStyle name="Обычный 42 5 2 9 2" xfId="62706"/>
    <cellStyle name="Обычный 42 5 20" xfId="62707"/>
    <cellStyle name="Обычный 42 5 3" xfId="33516"/>
    <cellStyle name="Обычный 42 5 3 10" xfId="33517"/>
    <cellStyle name="Обычный 42 5 3 11" xfId="33518"/>
    <cellStyle name="Обычный 42 5 3 12" xfId="33519"/>
    <cellStyle name="Обычный 42 5 3 13" xfId="33520"/>
    <cellStyle name="Обычный 42 5 3 14" xfId="33521"/>
    <cellStyle name="Обычный 42 5 3 15" xfId="33522"/>
    <cellStyle name="Обычный 42 5 3 16" xfId="33523"/>
    <cellStyle name="Обычный 42 5 3 17" xfId="33524"/>
    <cellStyle name="Обычный 42 5 3 18" xfId="62708"/>
    <cellStyle name="Обычный 42 5 3 2" xfId="33525"/>
    <cellStyle name="Обычный 42 5 3 2 10" xfId="33526"/>
    <cellStyle name="Обычный 42 5 3 2 11" xfId="33527"/>
    <cellStyle name="Обычный 42 5 3 2 12" xfId="33528"/>
    <cellStyle name="Обычный 42 5 3 2 13" xfId="33529"/>
    <cellStyle name="Обычный 42 5 3 2 14" xfId="33530"/>
    <cellStyle name="Обычный 42 5 3 2 15" xfId="33531"/>
    <cellStyle name="Обычный 42 5 3 2 16" xfId="62709"/>
    <cellStyle name="Обычный 42 5 3 2 2" xfId="33532"/>
    <cellStyle name="Обычный 42 5 3 2 2 2" xfId="33533"/>
    <cellStyle name="Обычный 42 5 3 2 2 2 2" xfId="62710"/>
    <cellStyle name="Обычный 42 5 3 2 2 3" xfId="33534"/>
    <cellStyle name="Обычный 42 5 3 2 2 3 2" xfId="62711"/>
    <cellStyle name="Обычный 42 5 3 2 2 4" xfId="33535"/>
    <cellStyle name="Обычный 42 5 3 2 2 4 2" xfId="62712"/>
    <cellStyle name="Обычный 42 5 3 2 2 5" xfId="33536"/>
    <cellStyle name="Обычный 42 5 3 2 2 5 2" xfId="62713"/>
    <cellStyle name="Обычный 42 5 3 2 2 6" xfId="33537"/>
    <cellStyle name="Обычный 42 5 3 2 2 6 2" xfId="62714"/>
    <cellStyle name="Обычный 42 5 3 2 2 7" xfId="33538"/>
    <cellStyle name="Обычный 42 5 3 2 2 8" xfId="62715"/>
    <cellStyle name="Обычный 42 5 3 2 3" xfId="33539"/>
    <cellStyle name="Обычный 42 5 3 2 3 2" xfId="33540"/>
    <cellStyle name="Обычный 42 5 3 2 3 2 2" xfId="62716"/>
    <cellStyle name="Обычный 42 5 3 2 3 3" xfId="62717"/>
    <cellStyle name="Обычный 42 5 3 2 4" xfId="33541"/>
    <cellStyle name="Обычный 42 5 3 2 4 2" xfId="62718"/>
    <cellStyle name="Обычный 42 5 3 2 5" xfId="33542"/>
    <cellStyle name="Обычный 42 5 3 2 5 2" xfId="62719"/>
    <cellStyle name="Обычный 42 5 3 2 6" xfId="33543"/>
    <cellStyle name="Обычный 42 5 3 2 6 2" xfId="62720"/>
    <cellStyle name="Обычный 42 5 3 2 7" xfId="33544"/>
    <cellStyle name="Обычный 42 5 3 2 7 2" xfId="62721"/>
    <cellStyle name="Обычный 42 5 3 2 8" xfId="33545"/>
    <cellStyle name="Обычный 42 5 3 2 9" xfId="33546"/>
    <cellStyle name="Обычный 42 5 3 3" xfId="33547"/>
    <cellStyle name="Обычный 42 5 3 3 10" xfId="33548"/>
    <cellStyle name="Обычный 42 5 3 3 11" xfId="33549"/>
    <cellStyle name="Обычный 42 5 3 3 12" xfId="33550"/>
    <cellStyle name="Обычный 42 5 3 3 13" xfId="33551"/>
    <cellStyle name="Обычный 42 5 3 3 14" xfId="33552"/>
    <cellStyle name="Обычный 42 5 3 3 15" xfId="62722"/>
    <cellStyle name="Обычный 42 5 3 3 2" xfId="33553"/>
    <cellStyle name="Обычный 42 5 3 3 2 2" xfId="33554"/>
    <cellStyle name="Обычный 42 5 3 3 2 2 2" xfId="62723"/>
    <cellStyle name="Обычный 42 5 3 3 2 3" xfId="33555"/>
    <cellStyle name="Обычный 42 5 3 3 2 3 2" xfId="62724"/>
    <cellStyle name="Обычный 42 5 3 3 2 4" xfId="33556"/>
    <cellStyle name="Обычный 42 5 3 3 2 4 2" xfId="62725"/>
    <cellStyle name="Обычный 42 5 3 3 2 5" xfId="33557"/>
    <cellStyle name="Обычный 42 5 3 3 2 5 2" xfId="62726"/>
    <cellStyle name="Обычный 42 5 3 3 2 6" xfId="33558"/>
    <cellStyle name="Обычный 42 5 3 3 2 6 2" xfId="62727"/>
    <cellStyle name="Обычный 42 5 3 3 2 7" xfId="33559"/>
    <cellStyle name="Обычный 42 5 3 3 2 8" xfId="62728"/>
    <cellStyle name="Обычный 42 5 3 3 3" xfId="33560"/>
    <cellStyle name="Обычный 42 5 3 3 3 2" xfId="33561"/>
    <cellStyle name="Обычный 42 5 3 3 3 2 2" xfId="62729"/>
    <cellStyle name="Обычный 42 5 3 3 3 3" xfId="62730"/>
    <cellStyle name="Обычный 42 5 3 3 4" xfId="33562"/>
    <cellStyle name="Обычный 42 5 3 3 4 2" xfId="62731"/>
    <cellStyle name="Обычный 42 5 3 3 5" xfId="33563"/>
    <cellStyle name="Обычный 42 5 3 3 5 2" xfId="62732"/>
    <cellStyle name="Обычный 42 5 3 3 6" xfId="33564"/>
    <cellStyle name="Обычный 42 5 3 3 6 2" xfId="62733"/>
    <cellStyle name="Обычный 42 5 3 3 7" xfId="33565"/>
    <cellStyle name="Обычный 42 5 3 3 7 2" xfId="62734"/>
    <cellStyle name="Обычный 42 5 3 3 8" xfId="33566"/>
    <cellStyle name="Обычный 42 5 3 3 9" xfId="33567"/>
    <cellStyle name="Обычный 42 5 3 4" xfId="33568"/>
    <cellStyle name="Обычный 42 5 3 4 2" xfId="33569"/>
    <cellStyle name="Обычный 42 5 3 4 2 2" xfId="62735"/>
    <cellStyle name="Обычный 42 5 3 4 3" xfId="33570"/>
    <cellStyle name="Обычный 42 5 3 4 3 2" xfId="62736"/>
    <cellStyle name="Обычный 42 5 3 4 4" xfId="33571"/>
    <cellStyle name="Обычный 42 5 3 4 4 2" xfId="62737"/>
    <cellStyle name="Обычный 42 5 3 4 5" xfId="33572"/>
    <cellStyle name="Обычный 42 5 3 4 5 2" xfId="62738"/>
    <cellStyle name="Обычный 42 5 3 4 6" xfId="33573"/>
    <cellStyle name="Обычный 42 5 3 4 6 2" xfId="62739"/>
    <cellStyle name="Обычный 42 5 3 4 7" xfId="33574"/>
    <cellStyle name="Обычный 42 5 3 4 8" xfId="62740"/>
    <cellStyle name="Обычный 42 5 3 5" xfId="33575"/>
    <cellStyle name="Обычный 42 5 3 5 2" xfId="33576"/>
    <cellStyle name="Обычный 42 5 3 5 2 2" xfId="62741"/>
    <cellStyle name="Обычный 42 5 3 5 3" xfId="62742"/>
    <cellStyle name="Обычный 42 5 3 6" xfId="33577"/>
    <cellStyle name="Обычный 42 5 3 6 2" xfId="62743"/>
    <cellStyle name="Обычный 42 5 3 7" xfId="33578"/>
    <cellStyle name="Обычный 42 5 3 7 2" xfId="62744"/>
    <cellStyle name="Обычный 42 5 3 8" xfId="33579"/>
    <cellStyle name="Обычный 42 5 3 8 2" xfId="62745"/>
    <cellStyle name="Обычный 42 5 3 9" xfId="33580"/>
    <cellStyle name="Обычный 42 5 3 9 2" xfId="62746"/>
    <cellStyle name="Обычный 42 5 4" xfId="33581"/>
    <cellStyle name="Обычный 42 5 4 10" xfId="33582"/>
    <cellStyle name="Обычный 42 5 4 11" xfId="33583"/>
    <cellStyle name="Обычный 42 5 4 12" xfId="33584"/>
    <cellStyle name="Обычный 42 5 4 13" xfId="33585"/>
    <cellStyle name="Обычный 42 5 4 14" xfId="33586"/>
    <cellStyle name="Обычный 42 5 4 15" xfId="33587"/>
    <cellStyle name="Обычный 42 5 4 16" xfId="62747"/>
    <cellStyle name="Обычный 42 5 4 2" xfId="33588"/>
    <cellStyle name="Обычный 42 5 4 2 2" xfId="33589"/>
    <cellStyle name="Обычный 42 5 4 2 2 2" xfId="62748"/>
    <cellStyle name="Обычный 42 5 4 2 3" xfId="33590"/>
    <cellStyle name="Обычный 42 5 4 2 3 2" xfId="62749"/>
    <cellStyle name="Обычный 42 5 4 2 4" xfId="33591"/>
    <cellStyle name="Обычный 42 5 4 2 4 2" xfId="62750"/>
    <cellStyle name="Обычный 42 5 4 2 5" xfId="33592"/>
    <cellStyle name="Обычный 42 5 4 2 5 2" xfId="62751"/>
    <cellStyle name="Обычный 42 5 4 2 6" xfId="33593"/>
    <cellStyle name="Обычный 42 5 4 2 6 2" xfId="62752"/>
    <cellStyle name="Обычный 42 5 4 2 7" xfId="33594"/>
    <cellStyle name="Обычный 42 5 4 2 8" xfId="62753"/>
    <cellStyle name="Обычный 42 5 4 3" xfId="33595"/>
    <cellStyle name="Обычный 42 5 4 3 2" xfId="33596"/>
    <cellStyle name="Обычный 42 5 4 3 2 2" xfId="62754"/>
    <cellStyle name="Обычный 42 5 4 3 3" xfId="62755"/>
    <cellStyle name="Обычный 42 5 4 4" xfId="33597"/>
    <cellStyle name="Обычный 42 5 4 4 2" xfId="62756"/>
    <cellStyle name="Обычный 42 5 4 5" xfId="33598"/>
    <cellStyle name="Обычный 42 5 4 5 2" xfId="62757"/>
    <cellStyle name="Обычный 42 5 4 6" xfId="33599"/>
    <cellStyle name="Обычный 42 5 4 6 2" xfId="62758"/>
    <cellStyle name="Обычный 42 5 4 7" xfId="33600"/>
    <cellStyle name="Обычный 42 5 4 7 2" xfId="62759"/>
    <cellStyle name="Обычный 42 5 4 8" xfId="33601"/>
    <cellStyle name="Обычный 42 5 4 9" xfId="33602"/>
    <cellStyle name="Обычный 42 5 5" xfId="33603"/>
    <cellStyle name="Обычный 42 5 5 10" xfId="33604"/>
    <cellStyle name="Обычный 42 5 5 11" xfId="33605"/>
    <cellStyle name="Обычный 42 5 5 12" xfId="33606"/>
    <cellStyle name="Обычный 42 5 5 13" xfId="33607"/>
    <cellStyle name="Обычный 42 5 5 14" xfId="33608"/>
    <cellStyle name="Обычный 42 5 5 15" xfId="62760"/>
    <cellStyle name="Обычный 42 5 5 2" xfId="33609"/>
    <cellStyle name="Обычный 42 5 5 2 2" xfId="33610"/>
    <cellStyle name="Обычный 42 5 5 2 2 2" xfId="62761"/>
    <cellStyle name="Обычный 42 5 5 2 3" xfId="33611"/>
    <cellStyle name="Обычный 42 5 5 2 3 2" xfId="62762"/>
    <cellStyle name="Обычный 42 5 5 2 4" xfId="33612"/>
    <cellStyle name="Обычный 42 5 5 2 4 2" xfId="62763"/>
    <cellStyle name="Обычный 42 5 5 2 5" xfId="33613"/>
    <cellStyle name="Обычный 42 5 5 2 5 2" xfId="62764"/>
    <cellStyle name="Обычный 42 5 5 2 6" xfId="33614"/>
    <cellStyle name="Обычный 42 5 5 2 6 2" xfId="62765"/>
    <cellStyle name="Обычный 42 5 5 2 7" xfId="33615"/>
    <cellStyle name="Обычный 42 5 5 2 8" xfId="62766"/>
    <cellStyle name="Обычный 42 5 5 3" xfId="33616"/>
    <cellStyle name="Обычный 42 5 5 3 2" xfId="33617"/>
    <cellStyle name="Обычный 42 5 5 3 2 2" xfId="62767"/>
    <cellStyle name="Обычный 42 5 5 3 3" xfId="62768"/>
    <cellStyle name="Обычный 42 5 5 4" xfId="33618"/>
    <cellStyle name="Обычный 42 5 5 4 2" xfId="62769"/>
    <cellStyle name="Обычный 42 5 5 5" xfId="33619"/>
    <cellStyle name="Обычный 42 5 5 5 2" xfId="62770"/>
    <cellStyle name="Обычный 42 5 5 6" xfId="33620"/>
    <cellStyle name="Обычный 42 5 5 6 2" xfId="62771"/>
    <cellStyle name="Обычный 42 5 5 7" xfId="33621"/>
    <cellStyle name="Обычный 42 5 5 7 2" xfId="62772"/>
    <cellStyle name="Обычный 42 5 5 8" xfId="33622"/>
    <cellStyle name="Обычный 42 5 5 9" xfId="33623"/>
    <cellStyle name="Обычный 42 5 6" xfId="33624"/>
    <cellStyle name="Обычный 42 5 6 2" xfId="33625"/>
    <cellStyle name="Обычный 42 5 6 2 2" xfId="62773"/>
    <cellStyle name="Обычный 42 5 6 3" xfId="33626"/>
    <cellStyle name="Обычный 42 5 6 3 2" xfId="62774"/>
    <cellStyle name="Обычный 42 5 6 4" xfId="33627"/>
    <cellStyle name="Обычный 42 5 6 4 2" xfId="62775"/>
    <cellStyle name="Обычный 42 5 6 5" xfId="33628"/>
    <cellStyle name="Обычный 42 5 6 5 2" xfId="62776"/>
    <cellStyle name="Обычный 42 5 6 6" xfId="33629"/>
    <cellStyle name="Обычный 42 5 6 6 2" xfId="62777"/>
    <cellStyle name="Обычный 42 5 6 7" xfId="33630"/>
    <cellStyle name="Обычный 42 5 6 8" xfId="62778"/>
    <cellStyle name="Обычный 42 5 7" xfId="33631"/>
    <cellStyle name="Обычный 42 5 7 2" xfId="33632"/>
    <cellStyle name="Обычный 42 5 7 2 2" xfId="62779"/>
    <cellStyle name="Обычный 42 5 7 3" xfId="62780"/>
    <cellStyle name="Обычный 42 5 8" xfId="33633"/>
    <cellStyle name="Обычный 42 5 8 2" xfId="62781"/>
    <cellStyle name="Обычный 42 5 9" xfId="33634"/>
    <cellStyle name="Обычный 42 5 9 2" xfId="62782"/>
    <cellStyle name="Обычный 42 6" xfId="33635"/>
    <cellStyle name="Обычный 42 6 10" xfId="33636"/>
    <cellStyle name="Обычный 42 6 11" xfId="33637"/>
    <cellStyle name="Обычный 42 6 12" xfId="33638"/>
    <cellStyle name="Обычный 42 6 13" xfId="33639"/>
    <cellStyle name="Обычный 42 6 14" xfId="33640"/>
    <cellStyle name="Обычный 42 6 15" xfId="33641"/>
    <cellStyle name="Обычный 42 6 16" xfId="33642"/>
    <cellStyle name="Обычный 42 6 17" xfId="33643"/>
    <cellStyle name="Обычный 42 6 18" xfId="62783"/>
    <cellStyle name="Обычный 42 6 2" xfId="33644"/>
    <cellStyle name="Обычный 42 6 2 10" xfId="33645"/>
    <cellStyle name="Обычный 42 6 2 11" xfId="33646"/>
    <cellStyle name="Обычный 42 6 2 12" xfId="33647"/>
    <cellStyle name="Обычный 42 6 2 13" xfId="33648"/>
    <cellStyle name="Обычный 42 6 2 14" xfId="33649"/>
    <cellStyle name="Обычный 42 6 2 15" xfId="33650"/>
    <cellStyle name="Обычный 42 6 2 16" xfId="62784"/>
    <cellStyle name="Обычный 42 6 2 2" xfId="33651"/>
    <cellStyle name="Обычный 42 6 2 2 2" xfId="33652"/>
    <cellStyle name="Обычный 42 6 2 2 2 2" xfId="62785"/>
    <cellStyle name="Обычный 42 6 2 2 3" xfId="33653"/>
    <cellStyle name="Обычный 42 6 2 2 3 2" xfId="62786"/>
    <cellStyle name="Обычный 42 6 2 2 4" xfId="33654"/>
    <cellStyle name="Обычный 42 6 2 2 4 2" xfId="62787"/>
    <cellStyle name="Обычный 42 6 2 2 5" xfId="33655"/>
    <cellStyle name="Обычный 42 6 2 2 5 2" xfId="62788"/>
    <cellStyle name="Обычный 42 6 2 2 6" xfId="33656"/>
    <cellStyle name="Обычный 42 6 2 2 6 2" xfId="62789"/>
    <cellStyle name="Обычный 42 6 2 2 7" xfId="33657"/>
    <cellStyle name="Обычный 42 6 2 2 8" xfId="62790"/>
    <cellStyle name="Обычный 42 6 2 3" xfId="33658"/>
    <cellStyle name="Обычный 42 6 2 3 2" xfId="33659"/>
    <cellStyle name="Обычный 42 6 2 3 2 2" xfId="62791"/>
    <cellStyle name="Обычный 42 6 2 3 3" xfId="62792"/>
    <cellStyle name="Обычный 42 6 2 4" xfId="33660"/>
    <cellStyle name="Обычный 42 6 2 4 2" xfId="62793"/>
    <cellStyle name="Обычный 42 6 2 5" xfId="33661"/>
    <cellStyle name="Обычный 42 6 2 5 2" xfId="62794"/>
    <cellStyle name="Обычный 42 6 2 6" xfId="33662"/>
    <cellStyle name="Обычный 42 6 2 6 2" xfId="62795"/>
    <cellStyle name="Обычный 42 6 2 7" xfId="33663"/>
    <cellStyle name="Обычный 42 6 2 7 2" xfId="62796"/>
    <cellStyle name="Обычный 42 6 2 8" xfId="33664"/>
    <cellStyle name="Обычный 42 6 2 9" xfId="33665"/>
    <cellStyle name="Обычный 42 6 3" xfId="33666"/>
    <cellStyle name="Обычный 42 6 3 10" xfId="33667"/>
    <cellStyle name="Обычный 42 6 3 11" xfId="33668"/>
    <cellStyle name="Обычный 42 6 3 12" xfId="33669"/>
    <cellStyle name="Обычный 42 6 3 13" xfId="33670"/>
    <cellStyle name="Обычный 42 6 3 14" xfId="33671"/>
    <cellStyle name="Обычный 42 6 3 15" xfId="62797"/>
    <cellStyle name="Обычный 42 6 3 2" xfId="33672"/>
    <cellStyle name="Обычный 42 6 3 2 2" xfId="33673"/>
    <cellStyle name="Обычный 42 6 3 2 2 2" xfId="62798"/>
    <cellStyle name="Обычный 42 6 3 2 3" xfId="33674"/>
    <cellStyle name="Обычный 42 6 3 2 3 2" xfId="62799"/>
    <cellStyle name="Обычный 42 6 3 2 4" xfId="33675"/>
    <cellStyle name="Обычный 42 6 3 2 4 2" xfId="62800"/>
    <cellStyle name="Обычный 42 6 3 2 5" xfId="33676"/>
    <cellStyle name="Обычный 42 6 3 2 5 2" xfId="62801"/>
    <cellStyle name="Обычный 42 6 3 2 6" xfId="33677"/>
    <cellStyle name="Обычный 42 6 3 2 6 2" xfId="62802"/>
    <cellStyle name="Обычный 42 6 3 2 7" xfId="33678"/>
    <cellStyle name="Обычный 42 6 3 2 8" xfId="62803"/>
    <cellStyle name="Обычный 42 6 3 3" xfId="33679"/>
    <cellStyle name="Обычный 42 6 3 3 2" xfId="33680"/>
    <cellStyle name="Обычный 42 6 3 3 2 2" xfId="62804"/>
    <cellStyle name="Обычный 42 6 3 3 3" xfId="62805"/>
    <cellStyle name="Обычный 42 6 3 4" xfId="33681"/>
    <cellStyle name="Обычный 42 6 3 4 2" xfId="62806"/>
    <cellStyle name="Обычный 42 6 3 5" xfId="33682"/>
    <cellStyle name="Обычный 42 6 3 5 2" xfId="62807"/>
    <cellStyle name="Обычный 42 6 3 6" xfId="33683"/>
    <cellStyle name="Обычный 42 6 3 6 2" xfId="62808"/>
    <cellStyle name="Обычный 42 6 3 7" xfId="33684"/>
    <cellStyle name="Обычный 42 6 3 7 2" xfId="62809"/>
    <cellStyle name="Обычный 42 6 3 8" xfId="33685"/>
    <cellStyle name="Обычный 42 6 3 9" xfId="33686"/>
    <cellStyle name="Обычный 42 6 4" xfId="33687"/>
    <cellStyle name="Обычный 42 6 4 2" xfId="33688"/>
    <cellStyle name="Обычный 42 6 4 2 2" xfId="62810"/>
    <cellStyle name="Обычный 42 6 4 3" xfId="33689"/>
    <cellStyle name="Обычный 42 6 4 3 2" xfId="62811"/>
    <cellStyle name="Обычный 42 6 4 4" xfId="33690"/>
    <cellStyle name="Обычный 42 6 4 4 2" xfId="62812"/>
    <cellStyle name="Обычный 42 6 4 5" xfId="33691"/>
    <cellStyle name="Обычный 42 6 4 5 2" xfId="62813"/>
    <cellStyle name="Обычный 42 6 4 6" xfId="33692"/>
    <cellStyle name="Обычный 42 6 4 6 2" xfId="62814"/>
    <cellStyle name="Обычный 42 6 4 7" xfId="33693"/>
    <cellStyle name="Обычный 42 6 4 8" xfId="62815"/>
    <cellStyle name="Обычный 42 6 5" xfId="33694"/>
    <cellStyle name="Обычный 42 6 5 2" xfId="33695"/>
    <cellStyle name="Обычный 42 6 5 2 2" xfId="62816"/>
    <cellStyle name="Обычный 42 6 5 3" xfId="62817"/>
    <cellStyle name="Обычный 42 6 6" xfId="33696"/>
    <cellStyle name="Обычный 42 6 6 2" xfId="62818"/>
    <cellStyle name="Обычный 42 6 7" xfId="33697"/>
    <cellStyle name="Обычный 42 6 7 2" xfId="62819"/>
    <cellStyle name="Обычный 42 6 8" xfId="33698"/>
    <cellStyle name="Обычный 42 6 8 2" xfId="62820"/>
    <cellStyle name="Обычный 42 6 9" xfId="33699"/>
    <cellStyle name="Обычный 42 6 9 2" xfId="62821"/>
    <cellStyle name="Обычный 42 7" xfId="33700"/>
    <cellStyle name="Обычный 42 7 10" xfId="33701"/>
    <cellStyle name="Обычный 42 7 11" xfId="33702"/>
    <cellStyle name="Обычный 42 7 12" xfId="33703"/>
    <cellStyle name="Обычный 42 7 13" xfId="33704"/>
    <cellStyle name="Обычный 42 7 14" xfId="33705"/>
    <cellStyle name="Обычный 42 7 15" xfId="33706"/>
    <cellStyle name="Обычный 42 7 16" xfId="33707"/>
    <cellStyle name="Обычный 42 7 17" xfId="33708"/>
    <cellStyle name="Обычный 42 7 18" xfId="62822"/>
    <cellStyle name="Обычный 42 7 2" xfId="33709"/>
    <cellStyle name="Обычный 42 7 2 10" xfId="33710"/>
    <cellStyle name="Обычный 42 7 2 11" xfId="33711"/>
    <cellStyle name="Обычный 42 7 2 12" xfId="33712"/>
    <cellStyle name="Обычный 42 7 2 13" xfId="33713"/>
    <cellStyle name="Обычный 42 7 2 14" xfId="33714"/>
    <cellStyle name="Обычный 42 7 2 15" xfId="33715"/>
    <cellStyle name="Обычный 42 7 2 16" xfId="62823"/>
    <cellStyle name="Обычный 42 7 2 2" xfId="33716"/>
    <cellStyle name="Обычный 42 7 2 2 2" xfId="33717"/>
    <cellStyle name="Обычный 42 7 2 2 2 2" xfId="62824"/>
    <cellStyle name="Обычный 42 7 2 2 3" xfId="33718"/>
    <cellStyle name="Обычный 42 7 2 2 3 2" xfId="62825"/>
    <cellStyle name="Обычный 42 7 2 2 4" xfId="33719"/>
    <cellStyle name="Обычный 42 7 2 2 4 2" xfId="62826"/>
    <cellStyle name="Обычный 42 7 2 2 5" xfId="33720"/>
    <cellStyle name="Обычный 42 7 2 2 5 2" xfId="62827"/>
    <cellStyle name="Обычный 42 7 2 2 6" xfId="33721"/>
    <cellStyle name="Обычный 42 7 2 2 6 2" xfId="62828"/>
    <cellStyle name="Обычный 42 7 2 2 7" xfId="33722"/>
    <cellStyle name="Обычный 42 7 2 2 8" xfId="62829"/>
    <cellStyle name="Обычный 42 7 2 3" xfId="33723"/>
    <cellStyle name="Обычный 42 7 2 3 2" xfId="33724"/>
    <cellStyle name="Обычный 42 7 2 3 2 2" xfId="62830"/>
    <cellStyle name="Обычный 42 7 2 3 3" xfId="62831"/>
    <cellStyle name="Обычный 42 7 2 4" xfId="33725"/>
    <cellStyle name="Обычный 42 7 2 4 2" xfId="62832"/>
    <cellStyle name="Обычный 42 7 2 5" xfId="33726"/>
    <cellStyle name="Обычный 42 7 2 5 2" xfId="62833"/>
    <cellStyle name="Обычный 42 7 2 6" xfId="33727"/>
    <cellStyle name="Обычный 42 7 2 6 2" xfId="62834"/>
    <cellStyle name="Обычный 42 7 2 7" xfId="33728"/>
    <cellStyle name="Обычный 42 7 2 7 2" xfId="62835"/>
    <cellStyle name="Обычный 42 7 2 8" xfId="33729"/>
    <cellStyle name="Обычный 42 7 2 9" xfId="33730"/>
    <cellStyle name="Обычный 42 7 3" xfId="33731"/>
    <cellStyle name="Обычный 42 7 3 10" xfId="33732"/>
    <cellStyle name="Обычный 42 7 3 11" xfId="33733"/>
    <cellStyle name="Обычный 42 7 3 12" xfId="33734"/>
    <cellStyle name="Обычный 42 7 3 13" xfId="33735"/>
    <cellStyle name="Обычный 42 7 3 14" xfId="33736"/>
    <cellStyle name="Обычный 42 7 3 15" xfId="62836"/>
    <cellStyle name="Обычный 42 7 3 2" xfId="33737"/>
    <cellStyle name="Обычный 42 7 3 2 2" xfId="33738"/>
    <cellStyle name="Обычный 42 7 3 2 2 2" xfId="62837"/>
    <cellStyle name="Обычный 42 7 3 2 3" xfId="33739"/>
    <cellStyle name="Обычный 42 7 3 2 3 2" xfId="62838"/>
    <cellStyle name="Обычный 42 7 3 2 4" xfId="33740"/>
    <cellStyle name="Обычный 42 7 3 2 4 2" xfId="62839"/>
    <cellStyle name="Обычный 42 7 3 2 5" xfId="33741"/>
    <cellStyle name="Обычный 42 7 3 2 5 2" xfId="62840"/>
    <cellStyle name="Обычный 42 7 3 2 6" xfId="33742"/>
    <cellStyle name="Обычный 42 7 3 2 6 2" xfId="62841"/>
    <cellStyle name="Обычный 42 7 3 2 7" xfId="33743"/>
    <cellStyle name="Обычный 42 7 3 2 8" xfId="62842"/>
    <cellStyle name="Обычный 42 7 3 3" xfId="33744"/>
    <cellStyle name="Обычный 42 7 3 3 2" xfId="33745"/>
    <cellStyle name="Обычный 42 7 3 3 2 2" xfId="62843"/>
    <cellStyle name="Обычный 42 7 3 3 3" xfId="62844"/>
    <cellStyle name="Обычный 42 7 3 4" xfId="33746"/>
    <cellStyle name="Обычный 42 7 3 4 2" xfId="62845"/>
    <cellStyle name="Обычный 42 7 3 5" xfId="33747"/>
    <cellStyle name="Обычный 42 7 3 5 2" xfId="62846"/>
    <cellStyle name="Обычный 42 7 3 6" xfId="33748"/>
    <cellStyle name="Обычный 42 7 3 6 2" xfId="62847"/>
    <cellStyle name="Обычный 42 7 3 7" xfId="33749"/>
    <cellStyle name="Обычный 42 7 3 7 2" xfId="62848"/>
    <cellStyle name="Обычный 42 7 3 8" xfId="33750"/>
    <cellStyle name="Обычный 42 7 3 9" xfId="33751"/>
    <cellStyle name="Обычный 42 7 4" xfId="33752"/>
    <cellStyle name="Обычный 42 7 4 2" xfId="33753"/>
    <cellStyle name="Обычный 42 7 4 2 2" xfId="62849"/>
    <cellStyle name="Обычный 42 7 4 3" xfId="33754"/>
    <cellStyle name="Обычный 42 7 4 3 2" xfId="62850"/>
    <cellStyle name="Обычный 42 7 4 4" xfId="33755"/>
    <cellStyle name="Обычный 42 7 4 4 2" xfId="62851"/>
    <cellStyle name="Обычный 42 7 4 5" xfId="33756"/>
    <cellStyle name="Обычный 42 7 4 5 2" xfId="62852"/>
    <cellStyle name="Обычный 42 7 4 6" xfId="33757"/>
    <cellStyle name="Обычный 42 7 4 6 2" xfId="62853"/>
    <cellStyle name="Обычный 42 7 4 7" xfId="33758"/>
    <cellStyle name="Обычный 42 7 4 8" xfId="62854"/>
    <cellStyle name="Обычный 42 7 5" xfId="33759"/>
    <cellStyle name="Обычный 42 7 5 2" xfId="33760"/>
    <cellStyle name="Обычный 42 7 5 2 2" xfId="62855"/>
    <cellStyle name="Обычный 42 7 5 3" xfId="62856"/>
    <cellStyle name="Обычный 42 7 6" xfId="33761"/>
    <cellStyle name="Обычный 42 7 6 2" xfId="62857"/>
    <cellStyle name="Обычный 42 7 7" xfId="33762"/>
    <cellStyle name="Обычный 42 7 7 2" xfId="62858"/>
    <cellStyle name="Обычный 42 7 8" xfId="33763"/>
    <cellStyle name="Обычный 42 7 8 2" xfId="62859"/>
    <cellStyle name="Обычный 42 7 9" xfId="33764"/>
    <cellStyle name="Обычный 42 7 9 2" xfId="62860"/>
    <cellStyle name="Обычный 42 8" xfId="33765"/>
    <cellStyle name="Обычный 42 8 10" xfId="33766"/>
    <cellStyle name="Обычный 42 8 11" xfId="33767"/>
    <cellStyle name="Обычный 42 8 12" xfId="33768"/>
    <cellStyle name="Обычный 42 8 13" xfId="33769"/>
    <cellStyle name="Обычный 42 8 14" xfId="33770"/>
    <cellStyle name="Обычный 42 8 15" xfId="33771"/>
    <cellStyle name="Обычный 42 8 16" xfId="62861"/>
    <cellStyle name="Обычный 42 8 2" xfId="33772"/>
    <cellStyle name="Обычный 42 8 2 2" xfId="33773"/>
    <cellStyle name="Обычный 42 8 2 2 2" xfId="62862"/>
    <cellStyle name="Обычный 42 8 2 3" xfId="33774"/>
    <cellStyle name="Обычный 42 8 2 3 2" xfId="62863"/>
    <cellStyle name="Обычный 42 8 2 4" xfId="33775"/>
    <cellStyle name="Обычный 42 8 2 4 2" xfId="62864"/>
    <cellStyle name="Обычный 42 8 2 5" xfId="33776"/>
    <cellStyle name="Обычный 42 8 2 5 2" xfId="62865"/>
    <cellStyle name="Обычный 42 8 2 6" xfId="33777"/>
    <cellStyle name="Обычный 42 8 2 6 2" xfId="62866"/>
    <cellStyle name="Обычный 42 8 2 7" xfId="33778"/>
    <cellStyle name="Обычный 42 8 2 8" xfId="62867"/>
    <cellStyle name="Обычный 42 8 3" xfId="33779"/>
    <cellStyle name="Обычный 42 8 3 2" xfId="33780"/>
    <cellStyle name="Обычный 42 8 3 2 2" xfId="62868"/>
    <cellStyle name="Обычный 42 8 3 3" xfId="62869"/>
    <cellStyle name="Обычный 42 8 4" xfId="33781"/>
    <cellStyle name="Обычный 42 8 4 2" xfId="62870"/>
    <cellStyle name="Обычный 42 8 5" xfId="33782"/>
    <cellStyle name="Обычный 42 8 5 2" xfId="62871"/>
    <cellStyle name="Обычный 42 8 6" xfId="33783"/>
    <cellStyle name="Обычный 42 8 6 2" xfId="62872"/>
    <cellStyle name="Обычный 42 8 7" xfId="33784"/>
    <cellStyle name="Обычный 42 8 7 2" xfId="62873"/>
    <cellStyle name="Обычный 42 8 8" xfId="33785"/>
    <cellStyle name="Обычный 42 8 9" xfId="33786"/>
    <cellStyle name="Обычный 42 9" xfId="33787"/>
    <cellStyle name="Обычный 42 9 10" xfId="33788"/>
    <cellStyle name="Обычный 42 9 11" xfId="33789"/>
    <cellStyle name="Обычный 42 9 12" xfId="33790"/>
    <cellStyle name="Обычный 42 9 13" xfId="33791"/>
    <cellStyle name="Обычный 42 9 14" xfId="33792"/>
    <cellStyle name="Обычный 42 9 15" xfId="33793"/>
    <cellStyle name="Обычный 42 9 16" xfId="62874"/>
    <cellStyle name="Обычный 42 9 2" xfId="33794"/>
    <cellStyle name="Обычный 42 9 2 2" xfId="33795"/>
    <cellStyle name="Обычный 42 9 2 2 2" xfId="62875"/>
    <cellStyle name="Обычный 42 9 2 3" xfId="33796"/>
    <cellStyle name="Обычный 42 9 2 3 2" xfId="62876"/>
    <cellStyle name="Обычный 42 9 2 4" xfId="33797"/>
    <cellStyle name="Обычный 42 9 2 4 2" xfId="62877"/>
    <cellStyle name="Обычный 42 9 2 5" xfId="33798"/>
    <cellStyle name="Обычный 42 9 2 5 2" xfId="62878"/>
    <cellStyle name="Обычный 42 9 2 6" xfId="33799"/>
    <cellStyle name="Обычный 42 9 2 6 2" xfId="62879"/>
    <cellStyle name="Обычный 42 9 2 7" xfId="33800"/>
    <cellStyle name="Обычный 42 9 2 8" xfId="62880"/>
    <cellStyle name="Обычный 42 9 3" xfId="33801"/>
    <cellStyle name="Обычный 42 9 3 2" xfId="33802"/>
    <cellStyle name="Обычный 42 9 3 2 2" xfId="62881"/>
    <cellStyle name="Обычный 42 9 3 3" xfId="62882"/>
    <cellStyle name="Обычный 42 9 4" xfId="33803"/>
    <cellStyle name="Обычный 42 9 4 2" xfId="62883"/>
    <cellStyle name="Обычный 42 9 5" xfId="33804"/>
    <cellStyle name="Обычный 42 9 5 2" xfId="62884"/>
    <cellStyle name="Обычный 42 9 6" xfId="33805"/>
    <cellStyle name="Обычный 42 9 6 2" xfId="62885"/>
    <cellStyle name="Обычный 42 9 7" xfId="33806"/>
    <cellStyle name="Обычный 42 9 7 2" xfId="62886"/>
    <cellStyle name="Обычный 42 9 8" xfId="33807"/>
    <cellStyle name="Обычный 42 9 9" xfId="33808"/>
    <cellStyle name="Обычный 43" xfId="33809"/>
    <cellStyle name="Обычный 43 10" xfId="33810"/>
    <cellStyle name="Обычный 43 10 10" xfId="33811"/>
    <cellStyle name="Обычный 43 10 11" xfId="33812"/>
    <cellStyle name="Обычный 43 10 12" xfId="33813"/>
    <cellStyle name="Обычный 43 10 13" xfId="33814"/>
    <cellStyle name="Обычный 43 10 14" xfId="33815"/>
    <cellStyle name="Обычный 43 10 15" xfId="62887"/>
    <cellStyle name="Обычный 43 10 2" xfId="33816"/>
    <cellStyle name="Обычный 43 10 2 2" xfId="33817"/>
    <cellStyle name="Обычный 43 10 2 2 2" xfId="62888"/>
    <cellStyle name="Обычный 43 10 2 3" xfId="33818"/>
    <cellStyle name="Обычный 43 10 2 3 2" xfId="62889"/>
    <cellStyle name="Обычный 43 10 2 4" xfId="33819"/>
    <cellStyle name="Обычный 43 10 2 4 2" xfId="62890"/>
    <cellStyle name="Обычный 43 10 2 5" xfId="33820"/>
    <cellStyle name="Обычный 43 10 2 5 2" xfId="62891"/>
    <cellStyle name="Обычный 43 10 2 6" xfId="33821"/>
    <cellStyle name="Обычный 43 10 2 6 2" xfId="62892"/>
    <cellStyle name="Обычный 43 10 2 7" xfId="33822"/>
    <cellStyle name="Обычный 43 10 2 8" xfId="62893"/>
    <cellStyle name="Обычный 43 10 3" xfId="33823"/>
    <cellStyle name="Обычный 43 10 3 2" xfId="33824"/>
    <cellStyle name="Обычный 43 10 3 2 2" xfId="62894"/>
    <cellStyle name="Обычный 43 10 3 3" xfId="62895"/>
    <cellStyle name="Обычный 43 10 4" xfId="33825"/>
    <cellStyle name="Обычный 43 10 4 2" xfId="62896"/>
    <cellStyle name="Обычный 43 10 5" xfId="33826"/>
    <cellStyle name="Обычный 43 10 5 2" xfId="62897"/>
    <cellStyle name="Обычный 43 10 6" xfId="33827"/>
    <cellStyle name="Обычный 43 10 6 2" xfId="62898"/>
    <cellStyle name="Обычный 43 10 7" xfId="33828"/>
    <cellStyle name="Обычный 43 10 7 2" xfId="62899"/>
    <cellStyle name="Обычный 43 10 8" xfId="33829"/>
    <cellStyle name="Обычный 43 10 9" xfId="33830"/>
    <cellStyle name="Обычный 43 11" xfId="33831"/>
    <cellStyle name="Обычный 43 11 10" xfId="33832"/>
    <cellStyle name="Обычный 43 11 11" xfId="33833"/>
    <cellStyle name="Обычный 43 11 12" xfId="33834"/>
    <cellStyle name="Обычный 43 11 13" xfId="33835"/>
    <cellStyle name="Обычный 43 11 14" xfId="33836"/>
    <cellStyle name="Обычный 43 11 15" xfId="62900"/>
    <cellStyle name="Обычный 43 11 2" xfId="33837"/>
    <cellStyle name="Обычный 43 11 2 2" xfId="33838"/>
    <cellStyle name="Обычный 43 11 2 2 2" xfId="62901"/>
    <cellStyle name="Обычный 43 11 2 3" xfId="33839"/>
    <cellStyle name="Обычный 43 11 2 3 2" xfId="62902"/>
    <cellStyle name="Обычный 43 11 2 4" xfId="33840"/>
    <cellStyle name="Обычный 43 11 2 4 2" xfId="62903"/>
    <cellStyle name="Обычный 43 11 2 5" xfId="33841"/>
    <cellStyle name="Обычный 43 11 2 5 2" xfId="62904"/>
    <cellStyle name="Обычный 43 11 2 6" xfId="33842"/>
    <cellStyle name="Обычный 43 11 2 6 2" xfId="62905"/>
    <cellStyle name="Обычный 43 11 2 7" xfId="33843"/>
    <cellStyle name="Обычный 43 11 2 8" xfId="62906"/>
    <cellStyle name="Обычный 43 11 3" xfId="33844"/>
    <cellStyle name="Обычный 43 11 3 2" xfId="33845"/>
    <cellStyle name="Обычный 43 11 3 2 2" xfId="62907"/>
    <cellStyle name="Обычный 43 11 3 3" xfId="62908"/>
    <cellStyle name="Обычный 43 11 4" xfId="33846"/>
    <cellStyle name="Обычный 43 11 4 2" xfId="62909"/>
    <cellStyle name="Обычный 43 11 5" xfId="33847"/>
    <cellStyle name="Обычный 43 11 5 2" xfId="62910"/>
    <cellStyle name="Обычный 43 11 6" xfId="33848"/>
    <cellStyle name="Обычный 43 11 6 2" xfId="62911"/>
    <cellStyle name="Обычный 43 11 7" xfId="33849"/>
    <cellStyle name="Обычный 43 11 7 2" xfId="62912"/>
    <cellStyle name="Обычный 43 11 8" xfId="33850"/>
    <cellStyle name="Обычный 43 11 9" xfId="33851"/>
    <cellStyle name="Обычный 43 12" xfId="33852"/>
    <cellStyle name="Обычный 43 12 2" xfId="33853"/>
    <cellStyle name="Обычный 43 12 2 2" xfId="62913"/>
    <cellStyle name="Обычный 43 12 3" xfId="33854"/>
    <cellStyle name="Обычный 43 12 3 2" xfId="62914"/>
    <cellStyle name="Обычный 43 12 4" xfId="33855"/>
    <cellStyle name="Обычный 43 12 4 2" xfId="62915"/>
    <cellStyle name="Обычный 43 12 5" xfId="33856"/>
    <cellStyle name="Обычный 43 12 5 2" xfId="62916"/>
    <cellStyle name="Обычный 43 12 6" xfId="33857"/>
    <cellStyle name="Обычный 43 12 6 2" xfId="62917"/>
    <cellStyle name="Обычный 43 12 7" xfId="33858"/>
    <cellStyle name="Обычный 43 12 8" xfId="62918"/>
    <cellStyle name="Обычный 43 13" xfId="33859"/>
    <cellStyle name="Обычный 43 13 2" xfId="33860"/>
    <cellStyle name="Обычный 43 13 2 2" xfId="62919"/>
    <cellStyle name="Обычный 43 13 3" xfId="62920"/>
    <cellStyle name="Обычный 43 14" xfId="33861"/>
    <cellStyle name="Обычный 43 14 2" xfId="62921"/>
    <cellStyle name="Обычный 43 15" xfId="33862"/>
    <cellStyle name="Обычный 43 15 2" xfId="62922"/>
    <cellStyle name="Обычный 43 16" xfId="33863"/>
    <cellStyle name="Обычный 43 16 2" xfId="62923"/>
    <cellStyle name="Обычный 43 17" xfId="33864"/>
    <cellStyle name="Обычный 43 17 2" xfId="62924"/>
    <cellStyle name="Обычный 43 18" xfId="33865"/>
    <cellStyle name="Обычный 43 18 2" xfId="62925"/>
    <cellStyle name="Обычный 43 19" xfId="33866"/>
    <cellStyle name="Обычный 43 2" xfId="33867"/>
    <cellStyle name="Обычный 43 2 10" xfId="33868"/>
    <cellStyle name="Обычный 43 2 10 2" xfId="62926"/>
    <cellStyle name="Обычный 43 2 11" xfId="33869"/>
    <cellStyle name="Обычный 43 2 11 2" xfId="62927"/>
    <cellStyle name="Обычный 43 2 12" xfId="62928"/>
    <cellStyle name="Обычный 43 2 2" xfId="33870"/>
    <cellStyle name="Обычный 43 2 2 10" xfId="33871"/>
    <cellStyle name="Обычный 43 2 2 10 2" xfId="62929"/>
    <cellStyle name="Обычный 43 2 2 11" xfId="33872"/>
    <cellStyle name="Обычный 43 2 2 11 2" xfId="62930"/>
    <cellStyle name="Обычный 43 2 2 12" xfId="33873"/>
    <cellStyle name="Обычный 43 2 2 12 2" xfId="62931"/>
    <cellStyle name="Обычный 43 2 2 13" xfId="33874"/>
    <cellStyle name="Обычный 43 2 2 14" xfId="33875"/>
    <cellStyle name="Обычный 43 2 2 15" xfId="33876"/>
    <cellStyle name="Обычный 43 2 2 16" xfId="33877"/>
    <cellStyle name="Обычный 43 2 2 17" xfId="33878"/>
    <cellStyle name="Обычный 43 2 2 18" xfId="62932"/>
    <cellStyle name="Обычный 43 2 2 2" xfId="33879"/>
    <cellStyle name="Обычный 43 2 2 2 10" xfId="33880"/>
    <cellStyle name="Обычный 43 2 2 2 10 2" xfId="62933"/>
    <cellStyle name="Обычный 43 2 2 2 11" xfId="33881"/>
    <cellStyle name="Обычный 43 2 2 2 12" xfId="33882"/>
    <cellStyle name="Обычный 43 2 2 2 13" xfId="33883"/>
    <cellStyle name="Обычный 43 2 2 2 14" xfId="33884"/>
    <cellStyle name="Обычный 43 2 2 2 15" xfId="33885"/>
    <cellStyle name="Обычный 43 2 2 2 16" xfId="33886"/>
    <cellStyle name="Обычный 43 2 2 2 17" xfId="33887"/>
    <cellStyle name="Обычный 43 2 2 2 18" xfId="33888"/>
    <cellStyle name="Обычный 43 2 2 2 19" xfId="62934"/>
    <cellStyle name="Обычный 43 2 2 2 2" xfId="33889"/>
    <cellStyle name="Обычный 43 2 2 2 3" xfId="33890"/>
    <cellStyle name="Обычный 43 2 2 2 3 10" xfId="33891"/>
    <cellStyle name="Обычный 43 2 2 2 3 11" xfId="33892"/>
    <cellStyle name="Обычный 43 2 2 2 3 12" xfId="33893"/>
    <cellStyle name="Обычный 43 2 2 2 3 13" xfId="33894"/>
    <cellStyle name="Обычный 43 2 2 2 3 14" xfId="33895"/>
    <cellStyle name="Обычный 43 2 2 2 3 15" xfId="33896"/>
    <cellStyle name="Обычный 43 2 2 2 3 16" xfId="62935"/>
    <cellStyle name="Обычный 43 2 2 2 3 2" xfId="33897"/>
    <cellStyle name="Обычный 43 2 2 2 3 2 2" xfId="33898"/>
    <cellStyle name="Обычный 43 2 2 2 3 2 2 2" xfId="62936"/>
    <cellStyle name="Обычный 43 2 2 2 3 2 3" xfId="33899"/>
    <cellStyle name="Обычный 43 2 2 2 3 2 3 2" xfId="62937"/>
    <cellStyle name="Обычный 43 2 2 2 3 2 4" xfId="33900"/>
    <cellStyle name="Обычный 43 2 2 2 3 2 4 2" xfId="62938"/>
    <cellStyle name="Обычный 43 2 2 2 3 2 5" xfId="33901"/>
    <cellStyle name="Обычный 43 2 2 2 3 2 5 2" xfId="62939"/>
    <cellStyle name="Обычный 43 2 2 2 3 2 6" xfId="33902"/>
    <cellStyle name="Обычный 43 2 2 2 3 2 6 2" xfId="62940"/>
    <cellStyle name="Обычный 43 2 2 2 3 2 7" xfId="33903"/>
    <cellStyle name="Обычный 43 2 2 2 3 2 8" xfId="62941"/>
    <cellStyle name="Обычный 43 2 2 2 3 3" xfId="33904"/>
    <cellStyle name="Обычный 43 2 2 2 3 3 2" xfId="33905"/>
    <cellStyle name="Обычный 43 2 2 2 3 3 2 2" xfId="62942"/>
    <cellStyle name="Обычный 43 2 2 2 3 3 3" xfId="62943"/>
    <cellStyle name="Обычный 43 2 2 2 3 4" xfId="33906"/>
    <cellStyle name="Обычный 43 2 2 2 3 4 2" xfId="62944"/>
    <cellStyle name="Обычный 43 2 2 2 3 5" xfId="33907"/>
    <cellStyle name="Обычный 43 2 2 2 3 5 2" xfId="62945"/>
    <cellStyle name="Обычный 43 2 2 2 3 6" xfId="33908"/>
    <cellStyle name="Обычный 43 2 2 2 3 6 2" xfId="62946"/>
    <cellStyle name="Обычный 43 2 2 2 3 7" xfId="33909"/>
    <cellStyle name="Обычный 43 2 2 2 3 7 2" xfId="62947"/>
    <cellStyle name="Обычный 43 2 2 2 3 8" xfId="33910"/>
    <cellStyle name="Обычный 43 2 2 2 3 9" xfId="33911"/>
    <cellStyle name="Обычный 43 2 2 2 4" xfId="33912"/>
    <cellStyle name="Обычный 43 2 2 2 4 10" xfId="33913"/>
    <cellStyle name="Обычный 43 2 2 2 4 11" xfId="33914"/>
    <cellStyle name="Обычный 43 2 2 2 4 12" xfId="33915"/>
    <cellStyle name="Обычный 43 2 2 2 4 13" xfId="33916"/>
    <cellStyle name="Обычный 43 2 2 2 4 14" xfId="33917"/>
    <cellStyle name="Обычный 43 2 2 2 4 15" xfId="62948"/>
    <cellStyle name="Обычный 43 2 2 2 4 2" xfId="33918"/>
    <cellStyle name="Обычный 43 2 2 2 4 2 2" xfId="33919"/>
    <cellStyle name="Обычный 43 2 2 2 4 2 2 2" xfId="62949"/>
    <cellStyle name="Обычный 43 2 2 2 4 2 3" xfId="33920"/>
    <cellStyle name="Обычный 43 2 2 2 4 2 3 2" xfId="62950"/>
    <cellStyle name="Обычный 43 2 2 2 4 2 4" xfId="33921"/>
    <cellStyle name="Обычный 43 2 2 2 4 2 4 2" xfId="62951"/>
    <cellStyle name="Обычный 43 2 2 2 4 2 5" xfId="33922"/>
    <cellStyle name="Обычный 43 2 2 2 4 2 5 2" xfId="62952"/>
    <cellStyle name="Обычный 43 2 2 2 4 2 6" xfId="33923"/>
    <cellStyle name="Обычный 43 2 2 2 4 2 6 2" xfId="62953"/>
    <cellStyle name="Обычный 43 2 2 2 4 2 7" xfId="33924"/>
    <cellStyle name="Обычный 43 2 2 2 4 2 8" xfId="62954"/>
    <cellStyle name="Обычный 43 2 2 2 4 3" xfId="33925"/>
    <cellStyle name="Обычный 43 2 2 2 4 3 2" xfId="33926"/>
    <cellStyle name="Обычный 43 2 2 2 4 3 2 2" xfId="62955"/>
    <cellStyle name="Обычный 43 2 2 2 4 3 3" xfId="62956"/>
    <cellStyle name="Обычный 43 2 2 2 4 4" xfId="33927"/>
    <cellStyle name="Обычный 43 2 2 2 4 4 2" xfId="62957"/>
    <cellStyle name="Обычный 43 2 2 2 4 5" xfId="33928"/>
    <cellStyle name="Обычный 43 2 2 2 4 5 2" xfId="62958"/>
    <cellStyle name="Обычный 43 2 2 2 4 6" xfId="33929"/>
    <cellStyle name="Обычный 43 2 2 2 4 6 2" xfId="62959"/>
    <cellStyle name="Обычный 43 2 2 2 4 7" xfId="33930"/>
    <cellStyle name="Обычный 43 2 2 2 4 7 2" xfId="62960"/>
    <cellStyle name="Обычный 43 2 2 2 4 8" xfId="33931"/>
    <cellStyle name="Обычный 43 2 2 2 4 9" xfId="33932"/>
    <cellStyle name="Обычный 43 2 2 2 5" xfId="33933"/>
    <cellStyle name="Обычный 43 2 2 2 5 2" xfId="33934"/>
    <cellStyle name="Обычный 43 2 2 2 5 2 2" xfId="62961"/>
    <cellStyle name="Обычный 43 2 2 2 5 3" xfId="33935"/>
    <cellStyle name="Обычный 43 2 2 2 5 3 2" xfId="62962"/>
    <cellStyle name="Обычный 43 2 2 2 5 4" xfId="33936"/>
    <cellStyle name="Обычный 43 2 2 2 5 4 2" xfId="62963"/>
    <cellStyle name="Обычный 43 2 2 2 5 5" xfId="33937"/>
    <cellStyle name="Обычный 43 2 2 2 5 5 2" xfId="62964"/>
    <cellStyle name="Обычный 43 2 2 2 5 6" xfId="33938"/>
    <cellStyle name="Обычный 43 2 2 2 5 6 2" xfId="62965"/>
    <cellStyle name="Обычный 43 2 2 2 5 7" xfId="33939"/>
    <cellStyle name="Обычный 43 2 2 2 5 8" xfId="62966"/>
    <cellStyle name="Обычный 43 2 2 2 6" xfId="33940"/>
    <cellStyle name="Обычный 43 2 2 2 6 2" xfId="33941"/>
    <cellStyle name="Обычный 43 2 2 2 6 2 2" xfId="62967"/>
    <cellStyle name="Обычный 43 2 2 2 6 3" xfId="62968"/>
    <cellStyle name="Обычный 43 2 2 2 7" xfId="33942"/>
    <cellStyle name="Обычный 43 2 2 2 7 2" xfId="62969"/>
    <cellStyle name="Обычный 43 2 2 2 8" xfId="33943"/>
    <cellStyle name="Обычный 43 2 2 2 8 2" xfId="62970"/>
    <cellStyle name="Обычный 43 2 2 2 9" xfId="33944"/>
    <cellStyle name="Обычный 43 2 2 2 9 2" xfId="62971"/>
    <cellStyle name="Обычный 43 2 2 3" xfId="33945"/>
    <cellStyle name="Обычный 43 2 2 3 10" xfId="33946"/>
    <cellStyle name="Обычный 43 2 2 3 11" xfId="33947"/>
    <cellStyle name="Обычный 43 2 2 3 12" xfId="33948"/>
    <cellStyle name="Обычный 43 2 2 3 13" xfId="33949"/>
    <cellStyle name="Обычный 43 2 2 3 14" xfId="33950"/>
    <cellStyle name="Обычный 43 2 2 3 15" xfId="33951"/>
    <cellStyle name="Обычный 43 2 2 3 16" xfId="33952"/>
    <cellStyle name="Обычный 43 2 2 3 17" xfId="62972"/>
    <cellStyle name="Обычный 43 2 2 3 2" xfId="33953"/>
    <cellStyle name="Обычный 43 2 2 3 3" xfId="33954"/>
    <cellStyle name="Обычный 43 2 2 3 3 10" xfId="62973"/>
    <cellStyle name="Обычный 43 2 2 3 3 2" xfId="33955"/>
    <cellStyle name="Обычный 43 2 2 3 3 2 2" xfId="62974"/>
    <cellStyle name="Обычный 43 2 2 3 3 3" xfId="33956"/>
    <cellStyle name="Обычный 43 2 2 3 3 3 2" xfId="62975"/>
    <cellStyle name="Обычный 43 2 2 3 3 4" xfId="33957"/>
    <cellStyle name="Обычный 43 2 2 3 3 4 2" xfId="62976"/>
    <cellStyle name="Обычный 43 2 2 3 3 5" xfId="33958"/>
    <cellStyle name="Обычный 43 2 2 3 3 5 2" xfId="62977"/>
    <cellStyle name="Обычный 43 2 2 3 3 6" xfId="33959"/>
    <cellStyle name="Обычный 43 2 2 3 3 6 2" xfId="62978"/>
    <cellStyle name="Обычный 43 2 2 3 3 7" xfId="33960"/>
    <cellStyle name="Обычный 43 2 2 3 3 8" xfId="33961"/>
    <cellStyle name="Обычный 43 2 2 3 3 9" xfId="33962"/>
    <cellStyle name="Обычный 43 2 2 3 4" xfId="33963"/>
    <cellStyle name="Обычный 43 2 2 3 4 2" xfId="33964"/>
    <cellStyle name="Обычный 43 2 2 3 4 2 2" xfId="62979"/>
    <cellStyle name="Обычный 43 2 2 3 4 3" xfId="33965"/>
    <cellStyle name="Обычный 43 2 2 3 4 3 2" xfId="62980"/>
    <cellStyle name="Обычный 43 2 2 3 4 4" xfId="33966"/>
    <cellStyle name="Обычный 43 2 2 3 4 4 2" xfId="62981"/>
    <cellStyle name="Обычный 43 2 2 3 4 5" xfId="33967"/>
    <cellStyle name="Обычный 43 2 2 3 4 5 2" xfId="62982"/>
    <cellStyle name="Обычный 43 2 2 3 4 6" xfId="62983"/>
    <cellStyle name="Обычный 43 2 2 3 5" xfId="33968"/>
    <cellStyle name="Обычный 43 2 2 3 5 2" xfId="33969"/>
    <cellStyle name="Обычный 43 2 2 3 5 2 2" xfId="62984"/>
    <cellStyle name="Обычный 43 2 2 3 5 3" xfId="62985"/>
    <cellStyle name="Обычный 43 2 2 3 6" xfId="33970"/>
    <cellStyle name="Обычный 43 2 2 3 6 2" xfId="62986"/>
    <cellStyle name="Обычный 43 2 2 3 7" xfId="33971"/>
    <cellStyle name="Обычный 43 2 2 3 7 2" xfId="62987"/>
    <cellStyle name="Обычный 43 2 2 3 8" xfId="33972"/>
    <cellStyle name="Обычный 43 2 2 3 8 2" xfId="62988"/>
    <cellStyle name="Обычный 43 2 2 3 9" xfId="33973"/>
    <cellStyle name="Обычный 43 2 2 3 9 2" xfId="62989"/>
    <cellStyle name="Обычный 43 2 2 4" xfId="33974"/>
    <cellStyle name="Обычный 43 2 2 4 10" xfId="33975"/>
    <cellStyle name="Обычный 43 2 2 4 11" xfId="33976"/>
    <cellStyle name="Обычный 43 2 2 4 12" xfId="33977"/>
    <cellStyle name="Обычный 43 2 2 4 13" xfId="33978"/>
    <cellStyle name="Обычный 43 2 2 4 14" xfId="33979"/>
    <cellStyle name="Обычный 43 2 2 4 15" xfId="33980"/>
    <cellStyle name="Обычный 43 2 2 4 16" xfId="62990"/>
    <cellStyle name="Обычный 43 2 2 4 2" xfId="33981"/>
    <cellStyle name="Обычный 43 2 2 4 2 2" xfId="33982"/>
    <cellStyle name="Обычный 43 2 2 4 2 2 2" xfId="62991"/>
    <cellStyle name="Обычный 43 2 2 4 2 3" xfId="33983"/>
    <cellStyle name="Обычный 43 2 2 4 2 3 2" xfId="62992"/>
    <cellStyle name="Обычный 43 2 2 4 2 4" xfId="33984"/>
    <cellStyle name="Обычный 43 2 2 4 2 4 2" xfId="62993"/>
    <cellStyle name="Обычный 43 2 2 4 2 5" xfId="33985"/>
    <cellStyle name="Обычный 43 2 2 4 2 5 2" xfId="62994"/>
    <cellStyle name="Обычный 43 2 2 4 2 6" xfId="33986"/>
    <cellStyle name="Обычный 43 2 2 4 2 6 2" xfId="62995"/>
    <cellStyle name="Обычный 43 2 2 4 2 7" xfId="33987"/>
    <cellStyle name="Обычный 43 2 2 4 2 8" xfId="62996"/>
    <cellStyle name="Обычный 43 2 2 4 3" xfId="33988"/>
    <cellStyle name="Обычный 43 2 2 4 3 2" xfId="33989"/>
    <cellStyle name="Обычный 43 2 2 4 3 2 2" xfId="62997"/>
    <cellStyle name="Обычный 43 2 2 4 3 3" xfId="62998"/>
    <cellStyle name="Обычный 43 2 2 4 4" xfId="33990"/>
    <cellStyle name="Обычный 43 2 2 4 4 2" xfId="62999"/>
    <cellStyle name="Обычный 43 2 2 4 5" xfId="33991"/>
    <cellStyle name="Обычный 43 2 2 4 5 2" xfId="63000"/>
    <cellStyle name="Обычный 43 2 2 4 6" xfId="33992"/>
    <cellStyle name="Обычный 43 2 2 4 6 2" xfId="63001"/>
    <cellStyle name="Обычный 43 2 2 4 7" xfId="33993"/>
    <cellStyle name="Обычный 43 2 2 4 7 2" xfId="63002"/>
    <cellStyle name="Обычный 43 2 2 4 8" xfId="33994"/>
    <cellStyle name="Обычный 43 2 2 4 9" xfId="33995"/>
    <cellStyle name="Обычный 43 2 2 5" xfId="33996"/>
    <cellStyle name="Обычный 43 2 2 5 10" xfId="33997"/>
    <cellStyle name="Обычный 43 2 2 5 11" xfId="33998"/>
    <cellStyle name="Обычный 43 2 2 5 12" xfId="33999"/>
    <cellStyle name="Обычный 43 2 2 5 13" xfId="34000"/>
    <cellStyle name="Обычный 43 2 2 5 14" xfId="34001"/>
    <cellStyle name="Обычный 43 2 2 5 15" xfId="63003"/>
    <cellStyle name="Обычный 43 2 2 5 2" xfId="34002"/>
    <cellStyle name="Обычный 43 2 2 5 2 2" xfId="34003"/>
    <cellStyle name="Обычный 43 2 2 5 2 2 2" xfId="63004"/>
    <cellStyle name="Обычный 43 2 2 5 2 3" xfId="34004"/>
    <cellStyle name="Обычный 43 2 2 5 2 3 2" xfId="63005"/>
    <cellStyle name="Обычный 43 2 2 5 2 4" xfId="34005"/>
    <cellStyle name="Обычный 43 2 2 5 2 4 2" xfId="63006"/>
    <cellStyle name="Обычный 43 2 2 5 2 5" xfId="34006"/>
    <cellStyle name="Обычный 43 2 2 5 2 5 2" xfId="63007"/>
    <cellStyle name="Обычный 43 2 2 5 2 6" xfId="34007"/>
    <cellStyle name="Обычный 43 2 2 5 2 6 2" xfId="63008"/>
    <cellStyle name="Обычный 43 2 2 5 2 7" xfId="34008"/>
    <cellStyle name="Обычный 43 2 2 5 2 8" xfId="63009"/>
    <cellStyle name="Обычный 43 2 2 5 3" xfId="34009"/>
    <cellStyle name="Обычный 43 2 2 5 3 2" xfId="34010"/>
    <cellStyle name="Обычный 43 2 2 5 3 2 2" xfId="63010"/>
    <cellStyle name="Обычный 43 2 2 5 3 3" xfId="63011"/>
    <cellStyle name="Обычный 43 2 2 5 4" xfId="34011"/>
    <cellStyle name="Обычный 43 2 2 5 4 2" xfId="63012"/>
    <cellStyle name="Обычный 43 2 2 5 5" xfId="34012"/>
    <cellStyle name="Обычный 43 2 2 5 5 2" xfId="63013"/>
    <cellStyle name="Обычный 43 2 2 5 6" xfId="34013"/>
    <cellStyle name="Обычный 43 2 2 5 6 2" xfId="63014"/>
    <cellStyle name="Обычный 43 2 2 5 7" xfId="34014"/>
    <cellStyle name="Обычный 43 2 2 5 7 2" xfId="63015"/>
    <cellStyle name="Обычный 43 2 2 5 8" xfId="34015"/>
    <cellStyle name="Обычный 43 2 2 5 9" xfId="34016"/>
    <cellStyle name="Обычный 43 2 2 6" xfId="34017"/>
    <cellStyle name="Обычный 43 2 2 6 10" xfId="63016"/>
    <cellStyle name="Обычный 43 2 2 6 2" xfId="34018"/>
    <cellStyle name="Обычный 43 2 2 6 2 2" xfId="63017"/>
    <cellStyle name="Обычный 43 2 2 6 3" xfId="34019"/>
    <cellStyle name="Обычный 43 2 2 6 3 2" xfId="63018"/>
    <cellStyle name="Обычный 43 2 2 6 4" xfId="34020"/>
    <cellStyle name="Обычный 43 2 2 6 4 2" xfId="63019"/>
    <cellStyle name="Обычный 43 2 2 6 5" xfId="34021"/>
    <cellStyle name="Обычный 43 2 2 6 5 2" xfId="63020"/>
    <cellStyle name="Обычный 43 2 2 6 6" xfId="34022"/>
    <cellStyle name="Обычный 43 2 2 6 6 2" xfId="63021"/>
    <cellStyle name="Обычный 43 2 2 6 7" xfId="34023"/>
    <cellStyle name="Обычный 43 2 2 6 8" xfId="34024"/>
    <cellStyle name="Обычный 43 2 2 6 9" xfId="34025"/>
    <cellStyle name="Обычный 43 2 2 7" xfId="34026"/>
    <cellStyle name="Обычный 43 2 2 7 2" xfId="34027"/>
    <cellStyle name="Обычный 43 2 2 7 3" xfId="34028"/>
    <cellStyle name="Обычный 43 2 2 8" xfId="34029"/>
    <cellStyle name="Обычный 43 2 2 8 2" xfId="34030"/>
    <cellStyle name="Обычный 43 2 2 8 2 2" xfId="63022"/>
    <cellStyle name="Обычный 43 2 2 8 3" xfId="63023"/>
    <cellStyle name="Обычный 43 2 2 9" xfId="34031"/>
    <cellStyle name="Обычный 43 2 2 9 2" xfId="63024"/>
    <cellStyle name="Обычный 43 2 3" xfId="34032"/>
    <cellStyle name="Обычный 43 2 3 10" xfId="34033"/>
    <cellStyle name="Обычный 43 2 3 10 2" xfId="63025"/>
    <cellStyle name="Обычный 43 2 3 11" xfId="34034"/>
    <cellStyle name="Обычный 43 2 3 12" xfId="34035"/>
    <cellStyle name="Обычный 43 2 3 13" xfId="34036"/>
    <cellStyle name="Обычный 43 2 3 14" xfId="34037"/>
    <cellStyle name="Обычный 43 2 3 15" xfId="34038"/>
    <cellStyle name="Обычный 43 2 3 16" xfId="34039"/>
    <cellStyle name="Обычный 43 2 3 17" xfId="34040"/>
    <cellStyle name="Обычный 43 2 3 18" xfId="34041"/>
    <cellStyle name="Обычный 43 2 3 19" xfId="63026"/>
    <cellStyle name="Обычный 43 2 3 2" xfId="34042"/>
    <cellStyle name="Обычный 43 2 3 2 2" xfId="34043"/>
    <cellStyle name="Обычный 43 2 3 2 3" xfId="34044"/>
    <cellStyle name="Обычный 43 2 3 3" xfId="34045"/>
    <cellStyle name="Обычный 43 2 3 3 10" xfId="34046"/>
    <cellStyle name="Обычный 43 2 3 3 11" xfId="34047"/>
    <cellStyle name="Обычный 43 2 3 3 12" xfId="34048"/>
    <cellStyle name="Обычный 43 2 3 3 13" xfId="34049"/>
    <cellStyle name="Обычный 43 2 3 3 14" xfId="34050"/>
    <cellStyle name="Обычный 43 2 3 3 15" xfId="63027"/>
    <cellStyle name="Обычный 43 2 3 3 2" xfId="34051"/>
    <cellStyle name="Обычный 43 2 3 3 2 2" xfId="34052"/>
    <cellStyle name="Обычный 43 2 3 3 2 2 2" xfId="63028"/>
    <cellStyle name="Обычный 43 2 3 3 2 3" xfId="34053"/>
    <cellStyle name="Обычный 43 2 3 3 2 3 2" xfId="63029"/>
    <cellStyle name="Обычный 43 2 3 3 2 4" xfId="34054"/>
    <cellStyle name="Обычный 43 2 3 3 2 4 2" xfId="63030"/>
    <cellStyle name="Обычный 43 2 3 3 2 5" xfId="34055"/>
    <cellStyle name="Обычный 43 2 3 3 2 5 2" xfId="63031"/>
    <cellStyle name="Обычный 43 2 3 3 2 6" xfId="34056"/>
    <cellStyle name="Обычный 43 2 3 3 2 6 2" xfId="63032"/>
    <cellStyle name="Обычный 43 2 3 3 2 7" xfId="34057"/>
    <cellStyle name="Обычный 43 2 3 3 2 8" xfId="63033"/>
    <cellStyle name="Обычный 43 2 3 3 3" xfId="34058"/>
    <cellStyle name="Обычный 43 2 3 3 3 2" xfId="34059"/>
    <cellStyle name="Обычный 43 2 3 3 3 2 2" xfId="63034"/>
    <cellStyle name="Обычный 43 2 3 3 3 3" xfId="63035"/>
    <cellStyle name="Обычный 43 2 3 3 4" xfId="34060"/>
    <cellStyle name="Обычный 43 2 3 3 4 2" xfId="63036"/>
    <cellStyle name="Обычный 43 2 3 3 5" xfId="34061"/>
    <cellStyle name="Обычный 43 2 3 3 5 2" xfId="63037"/>
    <cellStyle name="Обычный 43 2 3 3 6" xfId="34062"/>
    <cellStyle name="Обычный 43 2 3 3 6 2" xfId="63038"/>
    <cellStyle name="Обычный 43 2 3 3 7" xfId="34063"/>
    <cellStyle name="Обычный 43 2 3 3 7 2" xfId="63039"/>
    <cellStyle name="Обычный 43 2 3 3 8" xfId="34064"/>
    <cellStyle name="Обычный 43 2 3 3 9" xfId="34065"/>
    <cellStyle name="Обычный 43 2 3 4" xfId="34066"/>
    <cellStyle name="Обычный 43 2 3 4 10" xfId="34067"/>
    <cellStyle name="Обычный 43 2 3 4 11" xfId="34068"/>
    <cellStyle name="Обычный 43 2 3 4 12" xfId="34069"/>
    <cellStyle name="Обычный 43 2 3 4 13" xfId="34070"/>
    <cellStyle name="Обычный 43 2 3 4 14" xfId="34071"/>
    <cellStyle name="Обычный 43 2 3 4 15" xfId="63040"/>
    <cellStyle name="Обычный 43 2 3 4 2" xfId="34072"/>
    <cellStyle name="Обычный 43 2 3 4 2 2" xfId="34073"/>
    <cellStyle name="Обычный 43 2 3 4 2 2 2" xfId="63041"/>
    <cellStyle name="Обычный 43 2 3 4 2 3" xfId="34074"/>
    <cellStyle name="Обычный 43 2 3 4 2 3 2" xfId="63042"/>
    <cellStyle name="Обычный 43 2 3 4 2 4" xfId="34075"/>
    <cellStyle name="Обычный 43 2 3 4 2 4 2" xfId="63043"/>
    <cellStyle name="Обычный 43 2 3 4 2 5" xfId="34076"/>
    <cellStyle name="Обычный 43 2 3 4 2 5 2" xfId="63044"/>
    <cellStyle name="Обычный 43 2 3 4 2 6" xfId="34077"/>
    <cellStyle name="Обычный 43 2 3 4 2 6 2" xfId="63045"/>
    <cellStyle name="Обычный 43 2 3 4 2 7" xfId="34078"/>
    <cellStyle name="Обычный 43 2 3 4 2 8" xfId="63046"/>
    <cellStyle name="Обычный 43 2 3 4 3" xfId="34079"/>
    <cellStyle name="Обычный 43 2 3 4 3 2" xfId="34080"/>
    <cellStyle name="Обычный 43 2 3 4 3 2 2" xfId="63047"/>
    <cellStyle name="Обычный 43 2 3 4 3 3" xfId="63048"/>
    <cellStyle name="Обычный 43 2 3 4 4" xfId="34081"/>
    <cellStyle name="Обычный 43 2 3 4 4 2" xfId="63049"/>
    <cellStyle name="Обычный 43 2 3 4 5" xfId="34082"/>
    <cellStyle name="Обычный 43 2 3 4 5 2" xfId="63050"/>
    <cellStyle name="Обычный 43 2 3 4 6" xfId="34083"/>
    <cellStyle name="Обычный 43 2 3 4 6 2" xfId="63051"/>
    <cellStyle name="Обычный 43 2 3 4 7" xfId="34084"/>
    <cellStyle name="Обычный 43 2 3 4 7 2" xfId="63052"/>
    <cellStyle name="Обычный 43 2 3 4 8" xfId="34085"/>
    <cellStyle name="Обычный 43 2 3 4 9" xfId="34086"/>
    <cellStyle name="Обычный 43 2 3 5" xfId="34087"/>
    <cellStyle name="Обычный 43 2 3 5 2" xfId="34088"/>
    <cellStyle name="Обычный 43 2 3 5 2 2" xfId="63053"/>
    <cellStyle name="Обычный 43 2 3 5 3" xfId="34089"/>
    <cellStyle name="Обычный 43 2 3 5 3 2" xfId="63054"/>
    <cellStyle name="Обычный 43 2 3 5 4" xfId="34090"/>
    <cellStyle name="Обычный 43 2 3 5 4 2" xfId="63055"/>
    <cellStyle name="Обычный 43 2 3 5 5" xfId="34091"/>
    <cellStyle name="Обычный 43 2 3 5 5 2" xfId="63056"/>
    <cellStyle name="Обычный 43 2 3 5 6" xfId="34092"/>
    <cellStyle name="Обычный 43 2 3 5 6 2" xfId="63057"/>
    <cellStyle name="Обычный 43 2 3 5 7" xfId="34093"/>
    <cellStyle name="Обычный 43 2 3 5 8" xfId="63058"/>
    <cellStyle name="Обычный 43 2 3 6" xfId="34094"/>
    <cellStyle name="Обычный 43 2 3 6 2" xfId="34095"/>
    <cellStyle name="Обычный 43 2 3 6 2 2" xfId="63059"/>
    <cellStyle name="Обычный 43 2 3 6 3" xfId="63060"/>
    <cellStyle name="Обычный 43 2 3 7" xfId="34096"/>
    <cellStyle name="Обычный 43 2 3 7 2" xfId="63061"/>
    <cellStyle name="Обычный 43 2 3 8" xfId="34097"/>
    <cellStyle name="Обычный 43 2 3 8 2" xfId="63062"/>
    <cellStyle name="Обычный 43 2 3 9" xfId="34098"/>
    <cellStyle name="Обычный 43 2 3 9 2" xfId="63063"/>
    <cellStyle name="Обычный 43 2 4" xfId="34099"/>
    <cellStyle name="Обычный 43 2 4 10" xfId="34100"/>
    <cellStyle name="Обычный 43 2 4 11" xfId="34101"/>
    <cellStyle name="Обычный 43 2 4 12" xfId="34102"/>
    <cellStyle name="Обычный 43 2 4 13" xfId="34103"/>
    <cellStyle name="Обычный 43 2 4 14" xfId="34104"/>
    <cellStyle name="Обычный 43 2 4 15" xfId="34105"/>
    <cellStyle name="Обычный 43 2 4 16" xfId="34106"/>
    <cellStyle name="Обычный 43 2 4 17" xfId="34107"/>
    <cellStyle name="Обычный 43 2 4 18" xfId="63064"/>
    <cellStyle name="Обычный 43 2 4 2" xfId="34108"/>
    <cellStyle name="Обычный 43 2 4 2 10" xfId="34109"/>
    <cellStyle name="Обычный 43 2 4 2 11" xfId="34110"/>
    <cellStyle name="Обычный 43 2 4 2 12" xfId="34111"/>
    <cellStyle name="Обычный 43 2 4 2 13" xfId="34112"/>
    <cellStyle name="Обычный 43 2 4 2 14" xfId="34113"/>
    <cellStyle name="Обычный 43 2 4 2 15" xfId="34114"/>
    <cellStyle name="Обычный 43 2 4 2 16" xfId="63065"/>
    <cellStyle name="Обычный 43 2 4 2 2" xfId="34115"/>
    <cellStyle name="Обычный 43 2 4 2 2 2" xfId="34116"/>
    <cellStyle name="Обычный 43 2 4 2 2 2 2" xfId="63066"/>
    <cellStyle name="Обычный 43 2 4 2 2 3" xfId="34117"/>
    <cellStyle name="Обычный 43 2 4 2 2 3 2" xfId="63067"/>
    <cellStyle name="Обычный 43 2 4 2 2 4" xfId="34118"/>
    <cellStyle name="Обычный 43 2 4 2 2 4 2" xfId="63068"/>
    <cellStyle name="Обычный 43 2 4 2 2 5" xfId="34119"/>
    <cellStyle name="Обычный 43 2 4 2 2 5 2" xfId="63069"/>
    <cellStyle name="Обычный 43 2 4 2 2 6" xfId="34120"/>
    <cellStyle name="Обычный 43 2 4 2 2 6 2" xfId="63070"/>
    <cellStyle name="Обычный 43 2 4 2 2 7" xfId="34121"/>
    <cellStyle name="Обычный 43 2 4 2 2 8" xfId="63071"/>
    <cellStyle name="Обычный 43 2 4 2 3" xfId="34122"/>
    <cellStyle name="Обычный 43 2 4 2 3 2" xfId="34123"/>
    <cellStyle name="Обычный 43 2 4 2 3 2 2" xfId="63072"/>
    <cellStyle name="Обычный 43 2 4 2 3 3" xfId="63073"/>
    <cellStyle name="Обычный 43 2 4 2 4" xfId="34124"/>
    <cellStyle name="Обычный 43 2 4 2 4 2" xfId="63074"/>
    <cellStyle name="Обычный 43 2 4 2 5" xfId="34125"/>
    <cellStyle name="Обычный 43 2 4 2 5 2" xfId="63075"/>
    <cellStyle name="Обычный 43 2 4 2 6" xfId="34126"/>
    <cellStyle name="Обычный 43 2 4 2 6 2" xfId="63076"/>
    <cellStyle name="Обычный 43 2 4 2 7" xfId="34127"/>
    <cellStyle name="Обычный 43 2 4 2 7 2" xfId="63077"/>
    <cellStyle name="Обычный 43 2 4 2 8" xfId="34128"/>
    <cellStyle name="Обычный 43 2 4 2 9" xfId="34129"/>
    <cellStyle name="Обычный 43 2 4 3" xfId="34130"/>
    <cellStyle name="Обычный 43 2 4 3 10" xfId="34131"/>
    <cellStyle name="Обычный 43 2 4 3 11" xfId="34132"/>
    <cellStyle name="Обычный 43 2 4 3 12" xfId="34133"/>
    <cellStyle name="Обычный 43 2 4 3 13" xfId="34134"/>
    <cellStyle name="Обычный 43 2 4 3 14" xfId="34135"/>
    <cellStyle name="Обычный 43 2 4 3 15" xfId="63078"/>
    <cellStyle name="Обычный 43 2 4 3 2" xfId="34136"/>
    <cellStyle name="Обычный 43 2 4 3 2 2" xfId="34137"/>
    <cellStyle name="Обычный 43 2 4 3 2 2 2" xfId="63079"/>
    <cellStyle name="Обычный 43 2 4 3 2 3" xfId="34138"/>
    <cellStyle name="Обычный 43 2 4 3 2 3 2" xfId="63080"/>
    <cellStyle name="Обычный 43 2 4 3 2 4" xfId="34139"/>
    <cellStyle name="Обычный 43 2 4 3 2 4 2" xfId="63081"/>
    <cellStyle name="Обычный 43 2 4 3 2 5" xfId="34140"/>
    <cellStyle name="Обычный 43 2 4 3 2 5 2" xfId="63082"/>
    <cellStyle name="Обычный 43 2 4 3 2 6" xfId="34141"/>
    <cellStyle name="Обычный 43 2 4 3 2 6 2" xfId="63083"/>
    <cellStyle name="Обычный 43 2 4 3 2 7" xfId="34142"/>
    <cellStyle name="Обычный 43 2 4 3 2 8" xfId="63084"/>
    <cellStyle name="Обычный 43 2 4 3 3" xfId="34143"/>
    <cellStyle name="Обычный 43 2 4 3 3 2" xfId="34144"/>
    <cellStyle name="Обычный 43 2 4 3 3 2 2" xfId="63085"/>
    <cellStyle name="Обычный 43 2 4 3 3 3" xfId="63086"/>
    <cellStyle name="Обычный 43 2 4 3 4" xfId="34145"/>
    <cellStyle name="Обычный 43 2 4 3 4 2" xfId="63087"/>
    <cellStyle name="Обычный 43 2 4 3 5" xfId="34146"/>
    <cellStyle name="Обычный 43 2 4 3 5 2" xfId="63088"/>
    <cellStyle name="Обычный 43 2 4 3 6" xfId="34147"/>
    <cellStyle name="Обычный 43 2 4 3 6 2" xfId="63089"/>
    <cellStyle name="Обычный 43 2 4 3 7" xfId="34148"/>
    <cellStyle name="Обычный 43 2 4 3 7 2" xfId="63090"/>
    <cellStyle name="Обычный 43 2 4 3 8" xfId="34149"/>
    <cellStyle name="Обычный 43 2 4 3 9" xfId="34150"/>
    <cellStyle name="Обычный 43 2 4 4" xfId="34151"/>
    <cellStyle name="Обычный 43 2 4 4 2" xfId="34152"/>
    <cellStyle name="Обычный 43 2 4 4 2 2" xfId="63091"/>
    <cellStyle name="Обычный 43 2 4 4 3" xfId="34153"/>
    <cellStyle name="Обычный 43 2 4 4 3 2" xfId="63092"/>
    <cellStyle name="Обычный 43 2 4 4 4" xfId="34154"/>
    <cellStyle name="Обычный 43 2 4 4 4 2" xfId="63093"/>
    <cellStyle name="Обычный 43 2 4 4 5" xfId="34155"/>
    <cellStyle name="Обычный 43 2 4 4 5 2" xfId="63094"/>
    <cellStyle name="Обычный 43 2 4 4 6" xfId="34156"/>
    <cellStyle name="Обычный 43 2 4 4 6 2" xfId="63095"/>
    <cellStyle name="Обычный 43 2 4 4 7" xfId="34157"/>
    <cellStyle name="Обычный 43 2 4 4 8" xfId="63096"/>
    <cellStyle name="Обычный 43 2 4 5" xfId="34158"/>
    <cellStyle name="Обычный 43 2 4 5 2" xfId="34159"/>
    <cellStyle name="Обычный 43 2 4 5 2 2" xfId="63097"/>
    <cellStyle name="Обычный 43 2 4 5 3" xfId="63098"/>
    <cellStyle name="Обычный 43 2 4 6" xfId="34160"/>
    <cellStyle name="Обычный 43 2 4 6 2" xfId="63099"/>
    <cellStyle name="Обычный 43 2 4 7" xfId="34161"/>
    <cellStyle name="Обычный 43 2 4 7 2" xfId="63100"/>
    <cellStyle name="Обычный 43 2 4 8" xfId="34162"/>
    <cellStyle name="Обычный 43 2 4 8 2" xfId="63101"/>
    <cellStyle name="Обычный 43 2 4 9" xfId="34163"/>
    <cellStyle name="Обычный 43 2 4 9 2" xfId="63102"/>
    <cellStyle name="Обычный 43 2 5" xfId="34164"/>
    <cellStyle name="Обычный 43 2 5 10" xfId="34165"/>
    <cellStyle name="Обычный 43 2 5 11" xfId="34166"/>
    <cellStyle name="Обычный 43 2 5 12" xfId="34167"/>
    <cellStyle name="Обычный 43 2 5 13" xfId="34168"/>
    <cellStyle name="Обычный 43 2 5 14" xfId="34169"/>
    <cellStyle name="Обычный 43 2 5 15" xfId="63103"/>
    <cellStyle name="Обычный 43 2 5 2" xfId="34170"/>
    <cellStyle name="Обычный 43 2 5 2 2" xfId="34171"/>
    <cellStyle name="Обычный 43 2 5 2 2 2" xfId="63104"/>
    <cellStyle name="Обычный 43 2 5 2 3" xfId="34172"/>
    <cellStyle name="Обычный 43 2 5 2 3 2" xfId="63105"/>
    <cellStyle name="Обычный 43 2 5 2 4" xfId="34173"/>
    <cellStyle name="Обычный 43 2 5 2 4 2" xfId="63106"/>
    <cellStyle name="Обычный 43 2 5 2 5" xfId="34174"/>
    <cellStyle name="Обычный 43 2 5 2 5 2" xfId="63107"/>
    <cellStyle name="Обычный 43 2 5 2 6" xfId="34175"/>
    <cellStyle name="Обычный 43 2 5 2 6 2" xfId="63108"/>
    <cellStyle name="Обычный 43 2 5 2 7" xfId="34176"/>
    <cellStyle name="Обычный 43 2 5 2 8" xfId="63109"/>
    <cellStyle name="Обычный 43 2 5 3" xfId="34177"/>
    <cellStyle name="Обычный 43 2 5 3 2" xfId="34178"/>
    <cellStyle name="Обычный 43 2 5 3 2 2" xfId="63110"/>
    <cellStyle name="Обычный 43 2 5 3 3" xfId="63111"/>
    <cellStyle name="Обычный 43 2 5 4" xfId="34179"/>
    <cellStyle name="Обычный 43 2 5 4 2" xfId="63112"/>
    <cellStyle name="Обычный 43 2 5 5" xfId="34180"/>
    <cellStyle name="Обычный 43 2 5 5 2" xfId="63113"/>
    <cellStyle name="Обычный 43 2 5 6" xfId="34181"/>
    <cellStyle name="Обычный 43 2 5 6 2" xfId="63114"/>
    <cellStyle name="Обычный 43 2 5 7" xfId="34182"/>
    <cellStyle name="Обычный 43 2 5 7 2" xfId="63115"/>
    <cellStyle name="Обычный 43 2 5 8" xfId="34183"/>
    <cellStyle name="Обычный 43 2 5 9" xfId="34184"/>
    <cellStyle name="Обычный 43 2 6" xfId="34185"/>
    <cellStyle name="Обычный 43 2 6 10" xfId="34186"/>
    <cellStyle name="Обычный 43 2 6 11" xfId="34187"/>
    <cellStyle name="Обычный 43 2 6 12" xfId="34188"/>
    <cellStyle name="Обычный 43 2 6 13" xfId="34189"/>
    <cellStyle name="Обычный 43 2 6 14" xfId="34190"/>
    <cellStyle name="Обычный 43 2 6 15" xfId="63116"/>
    <cellStyle name="Обычный 43 2 6 2" xfId="34191"/>
    <cellStyle name="Обычный 43 2 6 2 2" xfId="34192"/>
    <cellStyle name="Обычный 43 2 6 2 2 2" xfId="63117"/>
    <cellStyle name="Обычный 43 2 6 2 3" xfId="34193"/>
    <cellStyle name="Обычный 43 2 6 2 3 2" xfId="63118"/>
    <cellStyle name="Обычный 43 2 6 2 4" xfId="34194"/>
    <cellStyle name="Обычный 43 2 6 2 4 2" xfId="63119"/>
    <cellStyle name="Обычный 43 2 6 2 5" xfId="34195"/>
    <cellStyle name="Обычный 43 2 6 2 5 2" xfId="63120"/>
    <cellStyle name="Обычный 43 2 6 2 6" xfId="34196"/>
    <cellStyle name="Обычный 43 2 6 2 6 2" xfId="63121"/>
    <cellStyle name="Обычный 43 2 6 2 7" xfId="34197"/>
    <cellStyle name="Обычный 43 2 6 2 8" xfId="63122"/>
    <cellStyle name="Обычный 43 2 6 3" xfId="34198"/>
    <cellStyle name="Обычный 43 2 6 3 2" xfId="34199"/>
    <cellStyle name="Обычный 43 2 6 3 2 2" xfId="63123"/>
    <cellStyle name="Обычный 43 2 6 3 3" xfId="63124"/>
    <cellStyle name="Обычный 43 2 6 4" xfId="34200"/>
    <cellStyle name="Обычный 43 2 6 4 2" xfId="63125"/>
    <cellStyle name="Обычный 43 2 6 5" xfId="34201"/>
    <cellStyle name="Обычный 43 2 6 5 2" xfId="63126"/>
    <cellStyle name="Обычный 43 2 6 6" xfId="34202"/>
    <cellStyle name="Обычный 43 2 6 6 2" xfId="63127"/>
    <cellStyle name="Обычный 43 2 6 7" xfId="34203"/>
    <cellStyle name="Обычный 43 2 6 7 2" xfId="63128"/>
    <cellStyle name="Обычный 43 2 6 8" xfId="34204"/>
    <cellStyle name="Обычный 43 2 6 9" xfId="34205"/>
    <cellStyle name="Обычный 43 2 7" xfId="34206"/>
    <cellStyle name="Обычный 43 2 8" xfId="34207"/>
    <cellStyle name="Обычный 43 2 8 2" xfId="34208"/>
    <cellStyle name="Обычный 43 2 8 2 2" xfId="63129"/>
    <cellStyle name="Обычный 43 2 8 3" xfId="34209"/>
    <cellStyle name="Обычный 43 2 8 3 2" xfId="63130"/>
    <cellStyle name="Обычный 43 2 8 4" xfId="34210"/>
    <cellStyle name="Обычный 43 2 8 4 2" xfId="63131"/>
    <cellStyle name="Обычный 43 2 8 5" xfId="34211"/>
    <cellStyle name="Обычный 43 2 8 5 2" xfId="63132"/>
    <cellStyle name="Обычный 43 2 8 6" xfId="34212"/>
    <cellStyle name="Обычный 43 2 8 6 2" xfId="63133"/>
    <cellStyle name="Обычный 43 2 8 7" xfId="63134"/>
    <cellStyle name="Обычный 43 2 9" xfId="34213"/>
    <cellStyle name="Обычный 43 2 9 2" xfId="63135"/>
    <cellStyle name="Обычный 43 20" xfId="34214"/>
    <cellStyle name="Обычный 43 21" xfId="63136"/>
    <cellStyle name="Обычный 43 3" xfId="34215"/>
    <cellStyle name="Обычный 43 3 10" xfId="34216"/>
    <cellStyle name="Обычный 43 3 10 2" xfId="34217"/>
    <cellStyle name="Обычный 43 3 10 2 2" xfId="63137"/>
    <cellStyle name="Обычный 43 3 10 3" xfId="63138"/>
    <cellStyle name="Обычный 43 3 11" xfId="34218"/>
    <cellStyle name="Обычный 43 3 11 2" xfId="63139"/>
    <cellStyle name="Обычный 43 3 12" xfId="34219"/>
    <cellStyle name="Обычный 43 3 12 2" xfId="63140"/>
    <cellStyle name="Обычный 43 3 13" xfId="34220"/>
    <cellStyle name="Обычный 43 3 13 2" xfId="63141"/>
    <cellStyle name="Обычный 43 3 14" xfId="34221"/>
    <cellStyle name="Обычный 43 3 14 2" xfId="63142"/>
    <cellStyle name="Обычный 43 3 15" xfId="34222"/>
    <cellStyle name="Обычный 43 3 16" xfId="34223"/>
    <cellStyle name="Обычный 43 3 17" xfId="34224"/>
    <cellStyle name="Обычный 43 3 18" xfId="34225"/>
    <cellStyle name="Обычный 43 3 19" xfId="34226"/>
    <cellStyle name="Обычный 43 3 2" xfId="34227"/>
    <cellStyle name="Обычный 43 3 2 10" xfId="34228"/>
    <cellStyle name="Обычный 43 3 2 11" xfId="34229"/>
    <cellStyle name="Обычный 43 3 2 12" xfId="34230"/>
    <cellStyle name="Обычный 43 3 2 13" xfId="34231"/>
    <cellStyle name="Обычный 43 3 2 14" xfId="34232"/>
    <cellStyle name="Обычный 43 3 2 15" xfId="34233"/>
    <cellStyle name="Обычный 43 3 2 16" xfId="34234"/>
    <cellStyle name="Обычный 43 3 2 17" xfId="34235"/>
    <cellStyle name="Обычный 43 3 2 18" xfId="63143"/>
    <cellStyle name="Обычный 43 3 2 2" xfId="34236"/>
    <cellStyle name="Обычный 43 3 2 2 10" xfId="34237"/>
    <cellStyle name="Обычный 43 3 2 2 11" xfId="34238"/>
    <cellStyle name="Обычный 43 3 2 2 12" xfId="34239"/>
    <cellStyle name="Обычный 43 3 2 2 13" xfId="34240"/>
    <cellStyle name="Обычный 43 3 2 2 14" xfId="34241"/>
    <cellStyle name="Обычный 43 3 2 2 15" xfId="34242"/>
    <cellStyle name="Обычный 43 3 2 2 16" xfId="63144"/>
    <cellStyle name="Обычный 43 3 2 2 2" xfId="34243"/>
    <cellStyle name="Обычный 43 3 2 2 2 2" xfId="34244"/>
    <cellStyle name="Обычный 43 3 2 2 2 2 2" xfId="63145"/>
    <cellStyle name="Обычный 43 3 2 2 2 3" xfId="34245"/>
    <cellStyle name="Обычный 43 3 2 2 2 3 2" xfId="63146"/>
    <cellStyle name="Обычный 43 3 2 2 2 4" xfId="34246"/>
    <cellStyle name="Обычный 43 3 2 2 2 4 2" xfId="63147"/>
    <cellStyle name="Обычный 43 3 2 2 2 5" xfId="34247"/>
    <cellStyle name="Обычный 43 3 2 2 2 5 2" xfId="63148"/>
    <cellStyle name="Обычный 43 3 2 2 2 6" xfId="34248"/>
    <cellStyle name="Обычный 43 3 2 2 2 6 2" xfId="63149"/>
    <cellStyle name="Обычный 43 3 2 2 2 7" xfId="34249"/>
    <cellStyle name="Обычный 43 3 2 2 2 8" xfId="63150"/>
    <cellStyle name="Обычный 43 3 2 2 3" xfId="34250"/>
    <cellStyle name="Обычный 43 3 2 2 3 2" xfId="34251"/>
    <cellStyle name="Обычный 43 3 2 2 3 2 2" xfId="63151"/>
    <cellStyle name="Обычный 43 3 2 2 3 3" xfId="63152"/>
    <cellStyle name="Обычный 43 3 2 2 4" xfId="34252"/>
    <cellStyle name="Обычный 43 3 2 2 4 2" xfId="63153"/>
    <cellStyle name="Обычный 43 3 2 2 5" xfId="34253"/>
    <cellStyle name="Обычный 43 3 2 2 5 2" xfId="63154"/>
    <cellStyle name="Обычный 43 3 2 2 6" xfId="34254"/>
    <cellStyle name="Обычный 43 3 2 2 6 2" xfId="63155"/>
    <cellStyle name="Обычный 43 3 2 2 7" xfId="34255"/>
    <cellStyle name="Обычный 43 3 2 2 7 2" xfId="63156"/>
    <cellStyle name="Обычный 43 3 2 2 8" xfId="34256"/>
    <cellStyle name="Обычный 43 3 2 2 9" xfId="34257"/>
    <cellStyle name="Обычный 43 3 2 3" xfId="34258"/>
    <cellStyle name="Обычный 43 3 2 3 10" xfId="34259"/>
    <cellStyle name="Обычный 43 3 2 3 11" xfId="34260"/>
    <cellStyle name="Обычный 43 3 2 3 12" xfId="34261"/>
    <cellStyle name="Обычный 43 3 2 3 13" xfId="34262"/>
    <cellStyle name="Обычный 43 3 2 3 14" xfId="34263"/>
    <cellStyle name="Обычный 43 3 2 3 15" xfId="63157"/>
    <cellStyle name="Обычный 43 3 2 3 2" xfId="34264"/>
    <cellStyle name="Обычный 43 3 2 3 2 2" xfId="34265"/>
    <cellStyle name="Обычный 43 3 2 3 2 2 2" xfId="63158"/>
    <cellStyle name="Обычный 43 3 2 3 2 3" xfId="34266"/>
    <cellStyle name="Обычный 43 3 2 3 2 3 2" xfId="63159"/>
    <cellStyle name="Обычный 43 3 2 3 2 4" xfId="34267"/>
    <cellStyle name="Обычный 43 3 2 3 2 4 2" xfId="63160"/>
    <cellStyle name="Обычный 43 3 2 3 2 5" xfId="34268"/>
    <cellStyle name="Обычный 43 3 2 3 2 5 2" xfId="63161"/>
    <cellStyle name="Обычный 43 3 2 3 2 6" xfId="34269"/>
    <cellStyle name="Обычный 43 3 2 3 2 6 2" xfId="63162"/>
    <cellStyle name="Обычный 43 3 2 3 2 7" xfId="34270"/>
    <cellStyle name="Обычный 43 3 2 3 2 8" xfId="63163"/>
    <cellStyle name="Обычный 43 3 2 3 3" xfId="34271"/>
    <cellStyle name="Обычный 43 3 2 3 3 2" xfId="34272"/>
    <cellStyle name="Обычный 43 3 2 3 3 2 2" xfId="63164"/>
    <cellStyle name="Обычный 43 3 2 3 3 3" xfId="63165"/>
    <cellStyle name="Обычный 43 3 2 3 4" xfId="34273"/>
    <cellStyle name="Обычный 43 3 2 3 4 2" xfId="63166"/>
    <cellStyle name="Обычный 43 3 2 3 5" xfId="34274"/>
    <cellStyle name="Обычный 43 3 2 3 5 2" xfId="63167"/>
    <cellStyle name="Обычный 43 3 2 3 6" xfId="34275"/>
    <cellStyle name="Обычный 43 3 2 3 6 2" xfId="63168"/>
    <cellStyle name="Обычный 43 3 2 3 7" xfId="34276"/>
    <cellStyle name="Обычный 43 3 2 3 7 2" xfId="63169"/>
    <cellStyle name="Обычный 43 3 2 3 8" xfId="34277"/>
    <cellStyle name="Обычный 43 3 2 3 9" xfId="34278"/>
    <cellStyle name="Обычный 43 3 2 4" xfId="34279"/>
    <cellStyle name="Обычный 43 3 2 4 2" xfId="34280"/>
    <cellStyle name="Обычный 43 3 2 4 2 2" xfId="63170"/>
    <cellStyle name="Обычный 43 3 2 4 3" xfId="34281"/>
    <cellStyle name="Обычный 43 3 2 4 3 2" xfId="63171"/>
    <cellStyle name="Обычный 43 3 2 4 4" xfId="34282"/>
    <cellStyle name="Обычный 43 3 2 4 4 2" xfId="63172"/>
    <cellStyle name="Обычный 43 3 2 4 5" xfId="34283"/>
    <cellStyle name="Обычный 43 3 2 4 5 2" xfId="63173"/>
    <cellStyle name="Обычный 43 3 2 4 6" xfId="34284"/>
    <cellStyle name="Обычный 43 3 2 4 6 2" xfId="63174"/>
    <cellStyle name="Обычный 43 3 2 4 7" xfId="34285"/>
    <cellStyle name="Обычный 43 3 2 4 8" xfId="63175"/>
    <cellStyle name="Обычный 43 3 2 5" xfId="34286"/>
    <cellStyle name="Обычный 43 3 2 5 2" xfId="34287"/>
    <cellStyle name="Обычный 43 3 2 5 2 2" xfId="63176"/>
    <cellStyle name="Обычный 43 3 2 5 3" xfId="63177"/>
    <cellStyle name="Обычный 43 3 2 6" xfId="34288"/>
    <cellStyle name="Обычный 43 3 2 6 2" xfId="63178"/>
    <cellStyle name="Обычный 43 3 2 7" xfId="34289"/>
    <cellStyle name="Обычный 43 3 2 7 2" xfId="63179"/>
    <cellStyle name="Обычный 43 3 2 8" xfId="34290"/>
    <cellStyle name="Обычный 43 3 2 8 2" xfId="63180"/>
    <cellStyle name="Обычный 43 3 2 9" xfId="34291"/>
    <cellStyle name="Обычный 43 3 2 9 2" xfId="63181"/>
    <cellStyle name="Обычный 43 3 20" xfId="34292"/>
    <cellStyle name="Обычный 43 3 21" xfId="34293"/>
    <cellStyle name="Обычный 43 3 22" xfId="34294"/>
    <cellStyle name="Обычный 43 3 23" xfId="63182"/>
    <cellStyle name="Обычный 43 3 3" xfId="34295"/>
    <cellStyle name="Обычный 43 3 3 10" xfId="34296"/>
    <cellStyle name="Обычный 43 3 3 11" xfId="34297"/>
    <cellStyle name="Обычный 43 3 3 12" xfId="34298"/>
    <cellStyle name="Обычный 43 3 3 13" xfId="34299"/>
    <cellStyle name="Обычный 43 3 3 14" xfId="34300"/>
    <cellStyle name="Обычный 43 3 3 15" xfId="34301"/>
    <cellStyle name="Обычный 43 3 3 16" xfId="34302"/>
    <cellStyle name="Обычный 43 3 3 17" xfId="34303"/>
    <cellStyle name="Обычный 43 3 3 18" xfId="63183"/>
    <cellStyle name="Обычный 43 3 3 2" xfId="34304"/>
    <cellStyle name="Обычный 43 3 3 2 10" xfId="34305"/>
    <cellStyle name="Обычный 43 3 3 2 11" xfId="34306"/>
    <cellStyle name="Обычный 43 3 3 2 12" xfId="34307"/>
    <cellStyle name="Обычный 43 3 3 2 13" xfId="34308"/>
    <cellStyle name="Обычный 43 3 3 2 14" xfId="34309"/>
    <cellStyle name="Обычный 43 3 3 2 15" xfId="34310"/>
    <cellStyle name="Обычный 43 3 3 2 16" xfId="63184"/>
    <cellStyle name="Обычный 43 3 3 2 2" xfId="34311"/>
    <cellStyle name="Обычный 43 3 3 2 2 2" xfId="34312"/>
    <cellStyle name="Обычный 43 3 3 2 2 2 2" xfId="63185"/>
    <cellStyle name="Обычный 43 3 3 2 2 3" xfId="34313"/>
    <cellStyle name="Обычный 43 3 3 2 2 3 2" xfId="63186"/>
    <cellStyle name="Обычный 43 3 3 2 2 4" xfId="34314"/>
    <cellStyle name="Обычный 43 3 3 2 2 4 2" xfId="63187"/>
    <cellStyle name="Обычный 43 3 3 2 2 5" xfId="34315"/>
    <cellStyle name="Обычный 43 3 3 2 2 5 2" xfId="63188"/>
    <cellStyle name="Обычный 43 3 3 2 2 6" xfId="34316"/>
    <cellStyle name="Обычный 43 3 3 2 2 6 2" xfId="63189"/>
    <cellStyle name="Обычный 43 3 3 2 2 7" xfId="34317"/>
    <cellStyle name="Обычный 43 3 3 2 2 8" xfId="63190"/>
    <cellStyle name="Обычный 43 3 3 2 3" xfId="34318"/>
    <cellStyle name="Обычный 43 3 3 2 3 2" xfId="34319"/>
    <cellStyle name="Обычный 43 3 3 2 3 2 2" xfId="63191"/>
    <cellStyle name="Обычный 43 3 3 2 3 3" xfId="63192"/>
    <cellStyle name="Обычный 43 3 3 2 4" xfId="34320"/>
    <cellStyle name="Обычный 43 3 3 2 4 2" xfId="63193"/>
    <cellStyle name="Обычный 43 3 3 2 5" xfId="34321"/>
    <cellStyle name="Обычный 43 3 3 2 5 2" xfId="63194"/>
    <cellStyle name="Обычный 43 3 3 2 6" xfId="34322"/>
    <cellStyle name="Обычный 43 3 3 2 6 2" xfId="63195"/>
    <cellStyle name="Обычный 43 3 3 2 7" xfId="34323"/>
    <cellStyle name="Обычный 43 3 3 2 7 2" xfId="63196"/>
    <cellStyle name="Обычный 43 3 3 2 8" xfId="34324"/>
    <cellStyle name="Обычный 43 3 3 2 9" xfId="34325"/>
    <cellStyle name="Обычный 43 3 3 3" xfId="34326"/>
    <cellStyle name="Обычный 43 3 3 3 10" xfId="34327"/>
    <cellStyle name="Обычный 43 3 3 3 11" xfId="34328"/>
    <cellStyle name="Обычный 43 3 3 3 12" xfId="34329"/>
    <cellStyle name="Обычный 43 3 3 3 13" xfId="34330"/>
    <cellStyle name="Обычный 43 3 3 3 14" xfId="34331"/>
    <cellStyle name="Обычный 43 3 3 3 15" xfId="63197"/>
    <cellStyle name="Обычный 43 3 3 3 2" xfId="34332"/>
    <cellStyle name="Обычный 43 3 3 3 2 2" xfId="34333"/>
    <cellStyle name="Обычный 43 3 3 3 2 2 2" xfId="63198"/>
    <cellStyle name="Обычный 43 3 3 3 2 3" xfId="34334"/>
    <cellStyle name="Обычный 43 3 3 3 2 3 2" xfId="63199"/>
    <cellStyle name="Обычный 43 3 3 3 2 4" xfId="34335"/>
    <cellStyle name="Обычный 43 3 3 3 2 4 2" xfId="63200"/>
    <cellStyle name="Обычный 43 3 3 3 2 5" xfId="34336"/>
    <cellStyle name="Обычный 43 3 3 3 2 5 2" xfId="63201"/>
    <cellStyle name="Обычный 43 3 3 3 2 6" xfId="34337"/>
    <cellStyle name="Обычный 43 3 3 3 2 6 2" xfId="63202"/>
    <cellStyle name="Обычный 43 3 3 3 2 7" xfId="34338"/>
    <cellStyle name="Обычный 43 3 3 3 2 8" xfId="63203"/>
    <cellStyle name="Обычный 43 3 3 3 3" xfId="34339"/>
    <cellStyle name="Обычный 43 3 3 3 3 2" xfId="34340"/>
    <cellStyle name="Обычный 43 3 3 3 3 2 2" xfId="63204"/>
    <cellStyle name="Обычный 43 3 3 3 3 3" xfId="63205"/>
    <cellStyle name="Обычный 43 3 3 3 4" xfId="34341"/>
    <cellStyle name="Обычный 43 3 3 3 4 2" xfId="63206"/>
    <cellStyle name="Обычный 43 3 3 3 5" xfId="34342"/>
    <cellStyle name="Обычный 43 3 3 3 5 2" xfId="63207"/>
    <cellStyle name="Обычный 43 3 3 3 6" xfId="34343"/>
    <cellStyle name="Обычный 43 3 3 3 6 2" xfId="63208"/>
    <cellStyle name="Обычный 43 3 3 3 7" xfId="34344"/>
    <cellStyle name="Обычный 43 3 3 3 7 2" xfId="63209"/>
    <cellStyle name="Обычный 43 3 3 3 8" xfId="34345"/>
    <cellStyle name="Обычный 43 3 3 3 9" xfId="34346"/>
    <cellStyle name="Обычный 43 3 3 4" xfId="34347"/>
    <cellStyle name="Обычный 43 3 3 4 2" xfId="34348"/>
    <cellStyle name="Обычный 43 3 3 4 2 2" xfId="63210"/>
    <cellStyle name="Обычный 43 3 3 4 3" xfId="34349"/>
    <cellStyle name="Обычный 43 3 3 4 3 2" xfId="63211"/>
    <cellStyle name="Обычный 43 3 3 4 4" xfId="34350"/>
    <cellStyle name="Обычный 43 3 3 4 4 2" xfId="63212"/>
    <cellStyle name="Обычный 43 3 3 4 5" xfId="34351"/>
    <cellStyle name="Обычный 43 3 3 4 5 2" xfId="63213"/>
    <cellStyle name="Обычный 43 3 3 4 6" xfId="34352"/>
    <cellStyle name="Обычный 43 3 3 4 6 2" xfId="63214"/>
    <cellStyle name="Обычный 43 3 3 4 7" xfId="34353"/>
    <cellStyle name="Обычный 43 3 3 4 8" xfId="63215"/>
    <cellStyle name="Обычный 43 3 3 5" xfId="34354"/>
    <cellStyle name="Обычный 43 3 3 5 2" xfId="34355"/>
    <cellStyle name="Обычный 43 3 3 5 2 2" xfId="63216"/>
    <cellStyle name="Обычный 43 3 3 5 3" xfId="63217"/>
    <cellStyle name="Обычный 43 3 3 6" xfId="34356"/>
    <cellStyle name="Обычный 43 3 3 6 2" xfId="63218"/>
    <cellStyle name="Обычный 43 3 3 7" xfId="34357"/>
    <cellStyle name="Обычный 43 3 3 7 2" xfId="63219"/>
    <cellStyle name="Обычный 43 3 3 8" xfId="34358"/>
    <cellStyle name="Обычный 43 3 3 8 2" xfId="63220"/>
    <cellStyle name="Обычный 43 3 3 9" xfId="34359"/>
    <cellStyle name="Обычный 43 3 3 9 2" xfId="63221"/>
    <cellStyle name="Обычный 43 3 4" xfId="34360"/>
    <cellStyle name="Обычный 43 3 4 10" xfId="34361"/>
    <cellStyle name="Обычный 43 3 4 11" xfId="34362"/>
    <cellStyle name="Обычный 43 3 4 12" xfId="34363"/>
    <cellStyle name="Обычный 43 3 4 13" xfId="34364"/>
    <cellStyle name="Обычный 43 3 4 14" xfId="34365"/>
    <cellStyle name="Обычный 43 3 4 15" xfId="34366"/>
    <cellStyle name="Обычный 43 3 4 16" xfId="63222"/>
    <cellStyle name="Обычный 43 3 4 2" xfId="34367"/>
    <cellStyle name="Обычный 43 3 4 2 2" xfId="34368"/>
    <cellStyle name="Обычный 43 3 4 2 2 2" xfId="63223"/>
    <cellStyle name="Обычный 43 3 4 2 3" xfId="34369"/>
    <cellStyle name="Обычный 43 3 4 2 3 2" xfId="63224"/>
    <cellStyle name="Обычный 43 3 4 2 4" xfId="34370"/>
    <cellStyle name="Обычный 43 3 4 2 4 2" xfId="63225"/>
    <cellStyle name="Обычный 43 3 4 2 5" xfId="34371"/>
    <cellStyle name="Обычный 43 3 4 2 5 2" xfId="63226"/>
    <cellStyle name="Обычный 43 3 4 2 6" xfId="34372"/>
    <cellStyle name="Обычный 43 3 4 2 6 2" xfId="63227"/>
    <cellStyle name="Обычный 43 3 4 2 7" xfId="34373"/>
    <cellStyle name="Обычный 43 3 4 2 8" xfId="63228"/>
    <cellStyle name="Обычный 43 3 4 3" xfId="34374"/>
    <cellStyle name="Обычный 43 3 4 3 2" xfId="34375"/>
    <cellStyle name="Обычный 43 3 4 3 2 2" xfId="63229"/>
    <cellStyle name="Обычный 43 3 4 3 3" xfId="63230"/>
    <cellStyle name="Обычный 43 3 4 4" xfId="34376"/>
    <cellStyle name="Обычный 43 3 4 4 2" xfId="63231"/>
    <cellStyle name="Обычный 43 3 4 5" xfId="34377"/>
    <cellStyle name="Обычный 43 3 4 5 2" xfId="63232"/>
    <cellStyle name="Обычный 43 3 4 6" xfId="34378"/>
    <cellStyle name="Обычный 43 3 4 6 2" xfId="63233"/>
    <cellStyle name="Обычный 43 3 4 7" xfId="34379"/>
    <cellStyle name="Обычный 43 3 4 7 2" xfId="63234"/>
    <cellStyle name="Обычный 43 3 4 8" xfId="34380"/>
    <cellStyle name="Обычный 43 3 4 9" xfId="34381"/>
    <cellStyle name="Обычный 43 3 5" xfId="34382"/>
    <cellStyle name="Обычный 43 3 5 10" xfId="34383"/>
    <cellStyle name="Обычный 43 3 5 11" xfId="34384"/>
    <cellStyle name="Обычный 43 3 5 12" xfId="34385"/>
    <cellStyle name="Обычный 43 3 5 13" xfId="34386"/>
    <cellStyle name="Обычный 43 3 5 14" xfId="34387"/>
    <cellStyle name="Обычный 43 3 5 15" xfId="63235"/>
    <cellStyle name="Обычный 43 3 5 2" xfId="34388"/>
    <cellStyle name="Обычный 43 3 5 2 2" xfId="34389"/>
    <cellStyle name="Обычный 43 3 5 2 2 2" xfId="63236"/>
    <cellStyle name="Обычный 43 3 5 2 3" xfId="34390"/>
    <cellStyle name="Обычный 43 3 5 2 3 2" xfId="63237"/>
    <cellStyle name="Обычный 43 3 5 2 4" xfId="34391"/>
    <cellStyle name="Обычный 43 3 5 2 4 2" xfId="63238"/>
    <cellStyle name="Обычный 43 3 5 2 5" xfId="34392"/>
    <cellStyle name="Обычный 43 3 5 2 5 2" xfId="63239"/>
    <cellStyle name="Обычный 43 3 5 2 6" xfId="34393"/>
    <cellStyle name="Обычный 43 3 5 2 6 2" xfId="63240"/>
    <cellStyle name="Обычный 43 3 5 2 7" xfId="34394"/>
    <cellStyle name="Обычный 43 3 5 2 8" xfId="63241"/>
    <cellStyle name="Обычный 43 3 5 3" xfId="34395"/>
    <cellStyle name="Обычный 43 3 5 3 2" xfId="34396"/>
    <cellStyle name="Обычный 43 3 5 3 2 2" xfId="63242"/>
    <cellStyle name="Обычный 43 3 5 3 3" xfId="63243"/>
    <cellStyle name="Обычный 43 3 5 4" xfId="34397"/>
    <cellStyle name="Обычный 43 3 5 4 2" xfId="63244"/>
    <cellStyle name="Обычный 43 3 5 5" xfId="34398"/>
    <cellStyle name="Обычный 43 3 5 5 2" xfId="63245"/>
    <cellStyle name="Обычный 43 3 5 6" xfId="34399"/>
    <cellStyle name="Обычный 43 3 5 6 2" xfId="63246"/>
    <cellStyle name="Обычный 43 3 5 7" xfId="34400"/>
    <cellStyle name="Обычный 43 3 5 7 2" xfId="63247"/>
    <cellStyle name="Обычный 43 3 5 8" xfId="34401"/>
    <cellStyle name="Обычный 43 3 5 9" xfId="34402"/>
    <cellStyle name="Обычный 43 3 6" xfId="34403"/>
    <cellStyle name="Обычный 43 3 6 10" xfId="34404"/>
    <cellStyle name="Обычный 43 3 6 11" xfId="34405"/>
    <cellStyle name="Обычный 43 3 6 12" xfId="34406"/>
    <cellStyle name="Обычный 43 3 6 13" xfId="34407"/>
    <cellStyle name="Обычный 43 3 6 14" xfId="34408"/>
    <cellStyle name="Обычный 43 3 6 15" xfId="63248"/>
    <cellStyle name="Обычный 43 3 6 2" xfId="34409"/>
    <cellStyle name="Обычный 43 3 6 2 2" xfId="34410"/>
    <cellStyle name="Обычный 43 3 6 2 2 2" xfId="63249"/>
    <cellStyle name="Обычный 43 3 6 2 3" xfId="34411"/>
    <cellStyle name="Обычный 43 3 6 2 3 2" xfId="63250"/>
    <cellStyle name="Обычный 43 3 6 2 4" xfId="34412"/>
    <cellStyle name="Обычный 43 3 6 2 4 2" xfId="63251"/>
    <cellStyle name="Обычный 43 3 6 2 5" xfId="34413"/>
    <cellStyle name="Обычный 43 3 6 2 5 2" xfId="63252"/>
    <cellStyle name="Обычный 43 3 6 2 6" xfId="34414"/>
    <cellStyle name="Обычный 43 3 6 2 6 2" xfId="63253"/>
    <cellStyle name="Обычный 43 3 6 2 7" xfId="34415"/>
    <cellStyle name="Обычный 43 3 6 2 8" xfId="63254"/>
    <cellStyle name="Обычный 43 3 6 3" xfId="34416"/>
    <cellStyle name="Обычный 43 3 6 3 2" xfId="34417"/>
    <cellStyle name="Обычный 43 3 6 3 2 2" xfId="63255"/>
    <cellStyle name="Обычный 43 3 6 3 3" xfId="63256"/>
    <cellStyle name="Обычный 43 3 6 4" xfId="34418"/>
    <cellStyle name="Обычный 43 3 6 4 2" xfId="63257"/>
    <cellStyle name="Обычный 43 3 6 5" xfId="34419"/>
    <cellStyle name="Обычный 43 3 6 5 2" xfId="63258"/>
    <cellStyle name="Обычный 43 3 6 6" xfId="34420"/>
    <cellStyle name="Обычный 43 3 6 6 2" xfId="63259"/>
    <cellStyle name="Обычный 43 3 6 7" xfId="34421"/>
    <cellStyle name="Обычный 43 3 6 7 2" xfId="63260"/>
    <cellStyle name="Обычный 43 3 6 8" xfId="34422"/>
    <cellStyle name="Обычный 43 3 6 9" xfId="34423"/>
    <cellStyle name="Обычный 43 3 7" xfId="34424"/>
    <cellStyle name="Обычный 43 3 7 10" xfId="34425"/>
    <cellStyle name="Обычный 43 3 7 11" xfId="34426"/>
    <cellStyle name="Обычный 43 3 7 12" xfId="34427"/>
    <cellStyle name="Обычный 43 3 7 13" xfId="34428"/>
    <cellStyle name="Обычный 43 3 7 14" xfId="34429"/>
    <cellStyle name="Обычный 43 3 7 15" xfId="63261"/>
    <cellStyle name="Обычный 43 3 7 2" xfId="34430"/>
    <cellStyle name="Обычный 43 3 7 2 2" xfId="34431"/>
    <cellStyle name="Обычный 43 3 7 2 2 2" xfId="63262"/>
    <cellStyle name="Обычный 43 3 7 2 3" xfId="34432"/>
    <cellStyle name="Обычный 43 3 7 2 3 2" xfId="63263"/>
    <cellStyle name="Обычный 43 3 7 2 4" xfId="34433"/>
    <cellStyle name="Обычный 43 3 7 2 4 2" xfId="63264"/>
    <cellStyle name="Обычный 43 3 7 2 5" xfId="34434"/>
    <cellStyle name="Обычный 43 3 7 2 5 2" xfId="63265"/>
    <cellStyle name="Обычный 43 3 7 2 6" xfId="34435"/>
    <cellStyle name="Обычный 43 3 7 2 6 2" xfId="63266"/>
    <cellStyle name="Обычный 43 3 7 2 7" xfId="34436"/>
    <cellStyle name="Обычный 43 3 7 2 8" xfId="63267"/>
    <cellStyle name="Обычный 43 3 7 3" xfId="34437"/>
    <cellStyle name="Обычный 43 3 7 3 2" xfId="34438"/>
    <cellStyle name="Обычный 43 3 7 3 2 2" xfId="63268"/>
    <cellStyle name="Обычный 43 3 7 3 3" xfId="63269"/>
    <cellStyle name="Обычный 43 3 7 4" xfId="34439"/>
    <cellStyle name="Обычный 43 3 7 4 2" xfId="63270"/>
    <cellStyle name="Обычный 43 3 7 5" xfId="34440"/>
    <cellStyle name="Обычный 43 3 7 5 2" xfId="63271"/>
    <cellStyle name="Обычный 43 3 7 6" xfId="34441"/>
    <cellStyle name="Обычный 43 3 7 6 2" xfId="63272"/>
    <cellStyle name="Обычный 43 3 7 7" xfId="34442"/>
    <cellStyle name="Обычный 43 3 7 7 2" xfId="63273"/>
    <cellStyle name="Обычный 43 3 7 8" xfId="34443"/>
    <cellStyle name="Обычный 43 3 7 9" xfId="34444"/>
    <cellStyle name="Обычный 43 3 8" xfId="34445"/>
    <cellStyle name="Обычный 43 3 8 10" xfId="34446"/>
    <cellStyle name="Обычный 43 3 8 11" xfId="34447"/>
    <cellStyle name="Обычный 43 3 8 12" xfId="34448"/>
    <cellStyle name="Обычный 43 3 8 13" xfId="34449"/>
    <cellStyle name="Обычный 43 3 8 14" xfId="34450"/>
    <cellStyle name="Обычный 43 3 8 15" xfId="63274"/>
    <cellStyle name="Обычный 43 3 8 2" xfId="34451"/>
    <cellStyle name="Обычный 43 3 8 2 2" xfId="34452"/>
    <cellStyle name="Обычный 43 3 8 2 2 2" xfId="63275"/>
    <cellStyle name="Обычный 43 3 8 2 3" xfId="34453"/>
    <cellStyle name="Обычный 43 3 8 2 3 2" xfId="63276"/>
    <cellStyle name="Обычный 43 3 8 2 4" xfId="34454"/>
    <cellStyle name="Обычный 43 3 8 2 4 2" xfId="63277"/>
    <cellStyle name="Обычный 43 3 8 2 5" xfId="34455"/>
    <cellStyle name="Обычный 43 3 8 2 5 2" xfId="63278"/>
    <cellStyle name="Обычный 43 3 8 2 6" xfId="34456"/>
    <cellStyle name="Обычный 43 3 8 2 6 2" xfId="63279"/>
    <cellStyle name="Обычный 43 3 8 2 7" xfId="34457"/>
    <cellStyle name="Обычный 43 3 8 2 8" xfId="63280"/>
    <cellStyle name="Обычный 43 3 8 3" xfId="34458"/>
    <cellStyle name="Обычный 43 3 8 3 2" xfId="34459"/>
    <cellStyle name="Обычный 43 3 8 3 2 2" xfId="63281"/>
    <cellStyle name="Обычный 43 3 8 3 3" xfId="63282"/>
    <cellStyle name="Обычный 43 3 8 4" xfId="34460"/>
    <cellStyle name="Обычный 43 3 8 4 2" xfId="63283"/>
    <cellStyle name="Обычный 43 3 8 5" xfId="34461"/>
    <cellStyle name="Обычный 43 3 8 5 2" xfId="63284"/>
    <cellStyle name="Обычный 43 3 8 6" xfId="34462"/>
    <cellStyle name="Обычный 43 3 8 6 2" xfId="63285"/>
    <cellStyle name="Обычный 43 3 8 7" xfId="34463"/>
    <cellStyle name="Обычный 43 3 8 7 2" xfId="63286"/>
    <cellStyle name="Обычный 43 3 8 8" xfId="34464"/>
    <cellStyle name="Обычный 43 3 8 9" xfId="34465"/>
    <cellStyle name="Обычный 43 3 9" xfId="34466"/>
    <cellStyle name="Обычный 43 3 9 2" xfId="34467"/>
    <cellStyle name="Обычный 43 3 9 2 2" xfId="63287"/>
    <cellStyle name="Обычный 43 3 9 3" xfId="34468"/>
    <cellStyle name="Обычный 43 3 9 3 2" xfId="63288"/>
    <cellStyle name="Обычный 43 3 9 4" xfId="34469"/>
    <cellStyle name="Обычный 43 3 9 4 2" xfId="63289"/>
    <cellStyle name="Обычный 43 3 9 5" xfId="34470"/>
    <cellStyle name="Обычный 43 3 9 5 2" xfId="63290"/>
    <cellStyle name="Обычный 43 3 9 6" xfId="34471"/>
    <cellStyle name="Обычный 43 3 9 6 2" xfId="63291"/>
    <cellStyle name="Обычный 43 3 9 7" xfId="34472"/>
    <cellStyle name="Обычный 43 3 9 8" xfId="63292"/>
    <cellStyle name="Обычный 43 4" xfId="34473"/>
    <cellStyle name="Обычный 43 4 10" xfId="34474"/>
    <cellStyle name="Обычный 43 4 10 2" xfId="63293"/>
    <cellStyle name="Обычный 43 4 11" xfId="34475"/>
    <cellStyle name="Обычный 43 4 11 2" xfId="63294"/>
    <cellStyle name="Обычный 43 4 12" xfId="34476"/>
    <cellStyle name="Обычный 43 4 13" xfId="34477"/>
    <cellStyle name="Обычный 43 4 14" xfId="34478"/>
    <cellStyle name="Обычный 43 4 15" xfId="34479"/>
    <cellStyle name="Обычный 43 4 16" xfId="34480"/>
    <cellStyle name="Обычный 43 4 17" xfId="34481"/>
    <cellStyle name="Обычный 43 4 18" xfId="34482"/>
    <cellStyle name="Обычный 43 4 19" xfId="34483"/>
    <cellStyle name="Обычный 43 4 2" xfId="34484"/>
    <cellStyle name="Обычный 43 4 2 10" xfId="34485"/>
    <cellStyle name="Обычный 43 4 2 11" xfId="34486"/>
    <cellStyle name="Обычный 43 4 2 12" xfId="34487"/>
    <cellStyle name="Обычный 43 4 2 13" xfId="34488"/>
    <cellStyle name="Обычный 43 4 2 14" xfId="34489"/>
    <cellStyle name="Обычный 43 4 2 15" xfId="34490"/>
    <cellStyle name="Обычный 43 4 2 16" xfId="34491"/>
    <cellStyle name="Обычный 43 4 2 17" xfId="34492"/>
    <cellStyle name="Обычный 43 4 2 18" xfId="63295"/>
    <cellStyle name="Обычный 43 4 2 2" xfId="34493"/>
    <cellStyle name="Обычный 43 4 2 2 10" xfId="34494"/>
    <cellStyle name="Обычный 43 4 2 2 11" xfId="34495"/>
    <cellStyle name="Обычный 43 4 2 2 12" xfId="34496"/>
    <cellStyle name="Обычный 43 4 2 2 13" xfId="34497"/>
    <cellStyle name="Обычный 43 4 2 2 14" xfId="34498"/>
    <cellStyle name="Обычный 43 4 2 2 15" xfId="34499"/>
    <cellStyle name="Обычный 43 4 2 2 16" xfId="63296"/>
    <cellStyle name="Обычный 43 4 2 2 2" xfId="34500"/>
    <cellStyle name="Обычный 43 4 2 2 2 2" xfId="34501"/>
    <cellStyle name="Обычный 43 4 2 2 2 2 2" xfId="63297"/>
    <cellStyle name="Обычный 43 4 2 2 2 3" xfId="34502"/>
    <cellStyle name="Обычный 43 4 2 2 2 3 2" xfId="63298"/>
    <cellStyle name="Обычный 43 4 2 2 2 4" xfId="34503"/>
    <cellStyle name="Обычный 43 4 2 2 2 4 2" xfId="63299"/>
    <cellStyle name="Обычный 43 4 2 2 2 5" xfId="34504"/>
    <cellStyle name="Обычный 43 4 2 2 2 5 2" xfId="63300"/>
    <cellStyle name="Обычный 43 4 2 2 2 6" xfId="34505"/>
    <cellStyle name="Обычный 43 4 2 2 2 6 2" xfId="63301"/>
    <cellStyle name="Обычный 43 4 2 2 2 7" xfId="34506"/>
    <cellStyle name="Обычный 43 4 2 2 2 8" xfId="63302"/>
    <cellStyle name="Обычный 43 4 2 2 3" xfId="34507"/>
    <cellStyle name="Обычный 43 4 2 2 3 2" xfId="34508"/>
    <cellStyle name="Обычный 43 4 2 2 3 2 2" xfId="63303"/>
    <cellStyle name="Обычный 43 4 2 2 3 3" xfId="63304"/>
    <cellStyle name="Обычный 43 4 2 2 4" xfId="34509"/>
    <cellStyle name="Обычный 43 4 2 2 4 2" xfId="63305"/>
    <cellStyle name="Обычный 43 4 2 2 5" xfId="34510"/>
    <cellStyle name="Обычный 43 4 2 2 5 2" xfId="63306"/>
    <cellStyle name="Обычный 43 4 2 2 6" xfId="34511"/>
    <cellStyle name="Обычный 43 4 2 2 6 2" xfId="63307"/>
    <cellStyle name="Обычный 43 4 2 2 7" xfId="34512"/>
    <cellStyle name="Обычный 43 4 2 2 7 2" xfId="63308"/>
    <cellStyle name="Обычный 43 4 2 2 8" xfId="34513"/>
    <cellStyle name="Обычный 43 4 2 2 9" xfId="34514"/>
    <cellStyle name="Обычный 43 4 2 3" xfId="34515"/>
    <cellStyle name="Обычный 43 4 2 3 10" xfId="34516"/>
    <cellStyle name="Обычный 43 4 2 3 11" xfId="34517"/>
    <cellStyle name="Обычный 43 4 2 3 12" xfId="34518"/>
    <cellStyle name="Обычный 43 4 2 3 13" xfId="34519"/>
    <cellStyle name="Обычный 43 4 2 3 14" xfId="34520"/>
    <cellStyle name="Обычный 43 4 2 3 15" xfId="63309"/>
    <cellStyle name="Обычный 43 4 2 3 2" xfId="34521"/>
    <cellStyle name="Обычный 43 4 2 3 2 2" xfId="34522"/>
    <cellStyle name="Обычный 43 4 2 3 2 2 2" xfId="63310"/>
    <cellStyle name="Обычный 43 4 2 3 2 3" xfId="34523"/>
    <cellStyle name="Обычный 43 4 2 3 2 3 2" xfId="63311"/>
    <cellStyle name="Обычный 43 4 2 3 2 4" xfId="34524"/>
    <cellStyle name="Обычный 43 4 2 3 2 4 2" xfId="63312"/>
    <cellStyle name="Обычный 43 4 2 3 2 5" xfId="34525"/>
    <cellStyle name="Обычный 43 4 2 3 2 5 2" xfId="63313"/>
    <cellStyle name="Обычный 43 4 2 3 2 6" xfId="34526"/>
    <cellStyle name="Обычный 43 4 2 3 2 6 2" xfId="63314"/>
    <cellStyle name="Обычный 43 4 2 3 2 7" xfId="34527"/>
    <cellStyle name="Обычный 43 4 2 3 2 8" xfId="63315"/>
    <cellStyle name="Обычный 43 4 2 3 3" xfId="34528"/>
    <cellStyle name="Обычный 43 4 2 3 3 2" xfId="34529"/>
    <cellStyle name="Обычный 43 4 2 3 3 2 2" xfId="63316"/>
    <cellStyle name="Обычный 43 4 2 3 3 3" xfId="63317"/>
    <cellStyle name="Обычный 43 4 2 3 4" xfId="34530"/>
    <cellStyle name="Обычный 43 4 2 3 4 2" xfId="63318"/>
    <cellStyle name="Обычный 43 4 2 3 5" xfId="34531"/>
    <cellStyle name="Обычный 43 4 2 3 5 2" xfId="63319"/>
    <cellStyle name="Обычный 43 4 2 3 6" xfId="34532"/>
    <cellStyle name="Обычный 43 4 2 3 6 2" xfId="63320"/>
    <cellStyle name="Обычный 43 4 2 3 7" xfId="34533"/>
    <cellStyle name="Обычный 43 4 2 3 7 2" xfId="63321"/>
    <cellStyle name="Обычный 43 4 2 3 8" xfId="34534"/>
    <cellStyle name="Обычный 43 4 2 3 9" xfId="34535"/>
    <cellStyle name="Обычный 43 4 2 4" xfId="34536"/>
    <cellStyle name="Обычный 43 4 2 4 2" xfId="34537"/>
    <cellStyle name="Обычный 43 4 2 4 2 2" xfId="63322"/>
    <cellStyle name="Обычный 43 4 2 4 3" xfId="34538"/>
    <cellStyle name="Обычный 43 4 2 4 3 2" xfId="63323"/>
    <cellStyle name="Обычный 43 4 2 4 4" xfId="34539"/>
    <cellStyle name="Обычный 43 4 2 4 4 2" xfId="63324"/>
    <cellStyle name="Обычный 43 4 2 4 5" xfId="34540"/>
    <cellStyle name="Обычный 43 4 2 4 5 2" xfId="63325"/>
    <cellStyle name="Обычный 43 4 2 4 6" xfId="34541"/>
    <cellStyle name="Обычный 43 4 2 4 6 2" xfId="63326"/>
    <cellStyle name="Обычный 43 4 2 4 7" xfId="34542"/>
    <cellStyle name="Обычный 43 4 2 4 8" xfId="63327"/>
    <cellStyle name="Обычный 43 4 2 5" xfId="34543"/>
    <cellStyle name="Обычный 43 4 2 5 2" xfId="34544"/>
    <cellStyle name="Обычный 43 4 2 5 2 2" xfId="63328"/>
    <cellStyle name="Обычный 43 4 2 5 3" xfId="63329"/>
    <cellStyle name="Обычный 43 4 2 6" xfId="34545"/>
    <cellStyle name="Обычный 43 4 2 6 2" xfId="63330"/>
    <cellStyle name="Обычный 43 4 2 7" xfId="34546"/>
    <cellStyle name="Обычный 43 4 2 7 2" xfId="63331"/>
    <cellStyle name="Обычный 43 4 2 8" xfId="34547"/>
    <cellStyle name="Обычный 43 4 2 8 2" xfId="63332"/>
    <cellStyle name="Обычный 43 4 2 9" xfId="34548"/>
    <cellStyle name="Обычный 43 4 2 9 2" xfId="63333"/>
    <cellStyle name="Обычный 43 4 20" xfId="63334"/>
    <cellStyle name="Обычный 43 4 3" xfId="34549"/>
    <cellStyle name="Обычный 43 4 3 10" xfId="34550"/>
    <cellStyle name="Обычный 43 4 3 11" xfId="34551"/>
    <cellStyle name="Обычный 43 4 3 12" xfId="34552"/>
    <cellStyle name="Обычный 43 4 3 13" xfId="34553"/>
    <cellStyle name="Обычный 43 4 3 14" xfId="34554"/>
    <cellStyle name="Обычный 43 4 3 15" xfId="34555"/>
    <cellStyle name="Обычный 43 4 3 16" xfId="34556"/>
    <cellStyle name="Обычный 43 4 3 17" xfId="34557"/>
    <cellStyle name="Обычный 43 4 3 18" xfId="63335"/>
    <cellStyle name="Обычный 43 4 3 2" xfId="34558"/>
    <cellStyle name="Обычный 43 4 3 2 10" xfId="34559"/>
    <cellStyle name="Обычный 43 4 3 2 11" xfId="34560"/>
    <cellStyle name="Обычный 43 4 3 2 12" xfId="34561"/>
    <cellStyle name="Обычный 43 4 3 2 13" xfId="34562"/>
    <cellStyle name="Обычный 43 4 3 2 14" xfId="34563"/>
    <cellStyle name="Обычный 43 4 3 2 15" xfId="34564"/>
    <cellStyle name="Обычный 43 4 3 2 16" xfId="63336"/>
    <cellStyle name="Обычный 43 4 3 2 2" xfId="34565"/>
    <cellStyle name="Обычный 43 4 3 2 2 2" xfId="34566"/>
    <cellStyle name="Обычный 43 4 3 2 2 2 2" xfId="63337"/>
    <cellStyle name="Обычный 43 4 3 2 2 3" xfId="34567"/>
    <cellStyle name="Обычный 43 4 3 2 2 3 2" xfId="63338"/>
    <cellStyle name="Обычный 43 4 3 2 2 4" xfId="34568"/>
    <cellStyle name="Обычный 43 4 3 2 2 4 2" xfId="63339"/>
    <cellStyle name="Обычный 43 4 3 2 2 5" xfId="34569"/>
    <cellStyle name="Обычный 43 4 3 2 2 5 2" xfId="63340"/>
    <cellStyle name="Обычный 43 4 3 2 2 6" xfId="34570"/>
    <cellStyle name="Обычный 43 4 3 2 2 6 2" xfId="63341"/>
    <cellStyle name="Обычный 43 4 3 2 2 7" xfId="34571"/>
    <cellStyle name="Обычный 43 4 3 2 2 8" xfId="63342"/>
    <cellStyle name="Обычный 43 4 3 2 3" xfId="34572"/>
    <cellStyle name="Обычный 43 4 3 2 3 2" xfId="34573"/>
    <cellStyle name="Обычный 43 4 3 2 3 2 2" xfId="63343"/>
    <cellStyle name="Обычный 43 4 3 2 3 3" xfId="63344"/>
    <cellStyle name="Обычный 43 4 3 2 4" xfId="34574"/>
    <cellStyle name="Обычный 43 4 3 2 4 2" xfId="63345"/>
    <cellStyle name="Обычный 43 4 3 2 5" xfId="34575"/>
    <cellStyle name="Обычный 43 4 3 2 5 2" xfId="63346"/>
    <cellStyle name="Обычный 43 4 3 2 6" xfId="34576"/>
    <cellStyle name="Обычный 43 4 3 2 6 2" xfId="63347"/>
    <cellStyle name="Обычный 43 4 3 2 7" xfId="34577"/>
    <cellStyle name="Обычный 43 4 3 2 7 2" xfId="63348"/>
    <cellStyle name="Обычный 43 4 3 2 8" xfId="34578"/>
    <cellStyle name="Обычный 43 4 3 2 9" xfId="34579"/>
    <cellStyle name="Обычный 43 4 3 3" xfId="34580"/>
    <cellStyle name="Обычный 43 4 3 3 10" xfId="34581"/>
    <cellStyle name="Обычный 43 4 3 3 11" xfId="34582"/>
    <cellStyle name="Обычный 43 4 3 3 12" xfId="34583"/>
    <cellStyle name="Обычный 43 4 3 3 13" xfId="34584"/>
    <cellStyle name="Обычный 43 4 3 3 14" xfId="34585"/>
    <cellStyle name="Обычный 43 4 3 3 15" xfId="63349"/>
    <cellStyle name="Обычный 43 4 3 3 2" xfId="34586"/>
    <cellStyle name="Обычный 43 4 3 3 2 2" xfId="34587"/>
    <cellStyle name="Обычный 43 4 3 3 2 2 2" xfId="63350"/>
    <cellStyle name="Обычный 43 4 3 3 2 3" xfId="34588"/>
    <cellStyle name="Обычный 43 4 3 3 2 3 2" xfId="63351"/>
    <cellStyle name="Обычный 43 4 3 3 2 4" xfId="34589"/>
    <cellStyle name="Обычный 43 4 3 3 2 4 2" xfId="63352"/>
    <cellStyle name="Обычный 43 4 3 3 2 5" xfId="34590"/>
    <cellStyle name="Обычный 43 4 3 3 2 5 2" xfId="63353"/>
    <cellStyle name="Обычный 43 4 3 3 2 6" xfId="34591"/>
    <cellStyle name="Обычный 43 4 3 3 2 6 2" xfId="63354"/>
    <cellStyle name="Обычный 43 4 3 3 2 7" xfId="34592"/>
    <cellStyle name="Обычный 43 4 3 3 2 8" xfId="63355"/>
    <cellStyle name="Обычный 43 4 3 3 3" xfId="34593"/>
    <cellStyle name="Обычный 43 4 3 3 3 2" xfId="34594"/>
    <cellStyle name="Обычный 43 4 3 3 3 2 2" xfId="63356"/>
    <cellStyle name="Обычный 43 4 3 3 3 3" xfId="63357"/>
    <cellStyle name="Обычный 43 4 3 3 4" xfId="34595"/>
    <cellStyle name="Обычный 43 4 3 3 4 2" xfId="63358"/>
    <cellStyle name="Обычный 43 4 3 3 5" xfId="34596"/>
    <cellStyle name="Обычный 43 4 3 3 5 2" xfId="63359"/>
    <cellStyle name="Обычный 43 4 3 3 6" xfId="34597"/>
    <cellStyle name="Обычный 43 4 3 3 6 2" xfId="63360"/>
    <cellStyle name="Обычный 43 4 3 3 7" xfId="34598"/>
    <cellStyle name="Обычный 43 4 3 3 7 2" xfId="63361"/>
    <cellStyle name="Обычный 43 4 3 3 8" xfId="34599"/>
    <cellStyle name="Обычный 43 4 3 3 9" xfId="34600"/>
    <cellStyle name="Обычный 43 4 3 4" xfId="34601"/>
    <cellStyle name="Обычный 43 4 3 4 2" xfId="34602"/>
    <cellStyle name="Обычный 43 4 3 4 2 2" xfId="63362"/>
    <cellStyle name="Обычный 43 4 3 4 3" xfId="34603"/>
    <cellStyle name="Обычный 43 4 3 4 3 2" xfId="63363"/>
    <cellStyle name="Обычный 43 4 3 4 4" xfId="34604"/>
    <cellStyle name="Обычный 43 4 3 4 4 2" xfId="63364"/>
    <cellStyle name="Обычный 43 4 3 4 5" xfId="34605"/>
    <cellStyle name="Обычный 43 4 3 4 5 2" xfId="63365"/>
    <cellStyle name="Обычный 43 4 3 4 6" xfId="34606"/>
    <cellStyle name="Обычный 43 4 3 4 6 2" xfId="63366"/>
    <cellStyle name="Обычный 43 4 3 4 7" xfId="34607"/>
    <cellStyle name="Обычный 43 4 3 4 8" xfId="63367"/>
    <cellStyle name="Обычный 43 4 3 5" xfId="34608"/>
    <cellStyle name="Обычный 43 4 3 5 2" xfId="34609"/>
    <cellStyle name="Обычный 43 4 3 5 2 2" xfId="63368"/>
    <cellStyle name="Обычный 43 4 3 5 3" xfId="63369"/>
    <cellStyle name="Обычный 43 4 3 6" xfId="34610"/>
    <cellStyle name="Обычный 43 4 3 6 2" xfId="63370"/>
    <cellStyle name="Обычный 43 4 3 7" xfId="34611"/>
    <cellStyle name="Обычный 43 4 3 7 2" xfId="63371"/>
    <cellStyle name="Обычный 43 4 3 8" xfId="34612"/>
    <cellStyle name="Обычный 43 4 3 8 2" xfId="63372"/>
    <cellStyle name="Обычный 43 4 3 9" xfId="34613"/>
    <cellStyle name="Обычный 43 4 3 9 2" xfId="63373"/>
    <cellStyle name="Обычный 43 4 4" xfId="34614"/>
    <cellStyle name="Обычный 43 4 4 10" xfId="34615"/>
    <cellStyle name="Обычный 43 4 4 11" xfId="34616"/>
    <cellStyle name="Обычный 43 4 4 12" xfId="34617"/>
    <cellStyle name="Обычный 43 4 4 13" xfId="34618"/>
    <cellStyle name="Обычный 43 4 4 14" xfId="34619"/>
    <cellStyle name="Обычный 43 4 4 15" xfId="34620"/>
    <cellStyle name="Обычный 43 4 4 16" xfId="63374"/>
    <cellStyle name="Обычный 43 4 4 2" xfId="34621"/>
    <cellStyle name="Обычный 43 4 4 2 2" xfId="34622"/>
    <cellStyle name="Обычный 43 4 4 2 2 2" xfId="63375"/>
    <cellStyle name="Обычный 43 4 4 2 3" xfId="34623"/>
    <cellStyle name="Обычный 43 4 4 2 3 2" xfId="63376"/>
    <cellStyle name="Обычный 43 4 4 2 4" xfId="34624"/>
    <cellStyle name="Обычный 43 4 4 2 4 2" xfId="63377"/>
    <cellStyle name="Обычный 43 4 4 2 5" xfId="34625"/>
    <cellStyle name="Обычный 43 4 4 2 5 2" xfId="63378"/>
    <cellStyle name="Обычный 43 4 4 2 6" xfId="34626"/>
    <cellStyle name="Обычный 43 4 4 2 6 2" xfId="63379"/>
    <cellStyle name="Обычный 43 4 4 2 7" xfId="34627"/>
    <cellStyle name="Обычный 43 4 4 2 8" xfId="63380"/>
    <cellStyle name="Обычный 43 4 4 3" xfId="34628"/>
    <cellStyle name="Обычный 43 4 4 3 2" xfId="34629"/>
    <cellStyle name="Обычный 43 4 4 3 2 2" xfId="63381"/>
    <cellStyle name="Обычный 43 4 4 3 3" xfId="63382"/>
    <cellStyle name="Обычный 43 4 4 4" xfId="34630"/>
    <cellStyle name="Обычный 43 4 4 4 2" xfId="63383"/>
    <cellStyle name="Обычный 43 4 4 5" xfId="34631"/>
    <cellStyle name="Обычный 43 4 4 5 2" xfId="63384"/>
    <cellStyle name="Обычный 43 4 4 6" xfId="34632"/>
    <cellStyle name="Обычный 43 4 4 6 2" xfId="63385"/>
    <cellStyle name="Обычный 43 4 4 7" xfId="34633"/>
    <cellStyle name="Обычный 43 4 4 7 2" xfId="63386"/>
    <cellStyle name="Обычный 43 4 4 8" xfId="34634"/>
    <cellStyle name="Обычный 43 4 4 9" xfId="34635"/>
    <cellStyle name="Обычный 43 4 5" xfId="34636"/>
    <cellStyle name="Обычный 43 4 5 10" xfId="34637"/>
    <cellStyle name="Обычный 43 4 5 11" xfId="34638"/>
    <cellStyle name="Обычный 43 4 5 12" xfId="34639"/>
    <cellStyle name="Обычный 43 4 5 13" xfId="34640"/>
    <cellStyle name="Обычный 43 4 5 14" xfId="34641"/>
    <cellStyle name="Обычный 43 4 5 15" xfId="63387"/>
    <cellStyle name="Обычный 43 4 5 2" xfId="34642"/>
    <cellStyle name="Обычный 43 4 5 2 2" xfId="34643"/>
    <cellStyle name="Обычный 43 4 5 2 2 2" xfId="63388"/>
    <cellStyle name="Обычный 43 4 5 2 3" xfId="34644"/>
    <cellStyle name="Обычный 43 4 5 2 3 2" xfId="63389"/>
    <cellStyle name="Обычный 43 4 5 2 4" xfId="34645"/>
    <cellStyle name="Обычный 43 4 5 2 4 2" xfId="63390"/>
    <cellStyle name="Обычный 43 4 5 2 5" xfId="34646"/>
    <cellStyle name="Обычный 43 4 5 2 5 2" xfId="63391"/>
    <cellStyle name="Обычный 43 4 5 2 6" xfId="34647"/>
    <cellStyle name="Обычный 43 4 5 2 6 2" xfId="63392"/>
    <cellStyle name="Обычный 43 4 5 2 7" xfId="34648"/>
    <cellStyle name="Обычный 43 4 5 2 8" xfId="63393"/>
    <cellStyle name="Обычный 43 4 5 3" xfId="34649"/>
    <cellStyle name="Обычный 43 4 5 3 2" xfId="34650"/>
    <cellStyle name="Обычный 43 4 5 3 2 2" xfId="63394"/>
    <cellStyle name="Обычный 43 4 5 3 3" xfId="63395"/>
    <cellStyle name="Обычный 43 4 5 4" xfId="34651"/>
    <cellStyle name="Обычный 43 4 5 4 2" xfId="63396"/>
    <cellStyle name="Обычный 43 4 5 5" xfId="34652"/>
    <cellStyle name="Обычный 43 4 5 5 2" xfId="63397"/>
    <cellStyle name="Обычный 43 4 5 6" xfId="34653"/>
    <cellStyle name="Обычный 43 4 5 6 2" xfId="63398"/>
    <cellStyle name="Обычный 43 4 5 7" xfId="34654"/>
    <cellStyle name="Обычный 43 4 5 7 2" xfId="63399"/>
    <cellStyle name="Обычный 43 4 5 8" xfId="34655"/>
    <cellStyle name="Обычный 43 4 5 9" xfId="34656"/>
    <cellStyle name="Обычный 43 4 6" xfId="34657"/>
    <cellStyle name="Обычный 43 4 6 2" xfId="34658"/>
    <cellStyle name="Обычный 43 4 6 2 2" xfId="63400"/>
    <cellStyle name="Обычный 43 4 6 3" xfId="34659"/>
    <cellStyle name="Обычный 43 4 6 3 2" xfId="63401"/>
    <cellStyle name="Обычный 43 4 6 4" xfId="34660"/>
    <cellStyle name="Обычный 43 4 6 4 2" xfId="63402"/>
    <cellStyle name="Обычный 43 4 6 5" xfId="34661"/>
    <cellStyle name="Обычный 43 4 6 5 2" xfId="63403"/>
    <cellStyle name="Обычный 43 4 6 6" xfId="34662"/>
    <cellStyle name="Обычный 43 4 6 6 2" xfId="63404"/>
    <cellStyle name="Обычный 43 4 6 7" xfId="34663"/>
    <cellStyle name="Обычный 43 4 6 8" xfId="63405"/>
    <cellStyle name="Обычный 43 4 7" xfId="34664"/>
    <cellStyle name="Обычный 43 4 7 2" xfId="34665"/>
    <cellStyle name="Обычный 43 4 7 2 2" xfId="63406"/>
    <cellStyle name="Обычный 43 4 7 3" xfId="63407"/>
    <cellStyle name="Обычный 43 4 8" xfId="34666"/>
    <cellStyle name="Обычный 43 4 8 2" xfId="63408"/>
    <cellStyle name="Обычный 43 4 9" xfId="34667"/>
    <cellStyle name="Обычный 43 4 9 2" xfId="63409"/>
    <cellStyle name="Обычный 43 5" xfId="34668"/>
    <cellStyle name="Обычный 43 5 10" xfId="34669"/>
    <cellStyle name="Обычный 43 5 11" xfId="34670"/>
    <cellStyle name="Обычный 43 5 12" xfId="34671"/>
    <cellStyle name="Обычный 43 5 13" xfId="34672"/>
    <cellStyle name="Обычный 43 5 14" xfId="34673"/>
    <cellStyle name="Обычный 43 5 15" xfId="34674"/>
    <cellStyle name="Обычный 43 5 16" xfId="34675"/>
    <cellStyle name="Обычный 43 5 17" xfId="34676"/>
    <cellStyle name="Обычный 43 5 18" xfId="63410"/>
    <cellStyle name="Обычный 43 5 2" xfId="34677"/>
    <cellStyle name="Обычный 43 5 2 10" xfId="34678"/>
    <cellStyle name="Обычный 43 5 2 11" xfId="34679"/>
    <cellStyle name="Обычный 43 5 2 12" xfId="34680"/>
    <cellStyle name="Обычный 43 5 2 13" xfId="34681"/>
    <cellStyle name="Обычный 43 5 2 14" xfId="34682"/>
    <cellStyle name="Обычный 43 5 2 15" xfId="34683"/>
    <cellStyle name="Обычный 43 5 2 16" xfId="63411"/>
    <cellStyle name="Обычный 43 5 2 2" xfId="34684"/>
    <cellStyle name="Обычный 43 5 2 2 2" xfId="34685"/>
    <cellStyle name="Обычный 43 5 2 2 2 2" xfId="63412"/>
    <cellStyle name="Обычный 43 5 2 2 3" xfId="34686"/>
    <cellStyle name="Обычный 43 5 2 2 3 2" xfId="63413"/>
    <cellStyle name="Обычный 43 5 2 2 4" xfId="34687"/>
    <cellStyle name="Обычный 43 5 2 2 4 2" xfId="63414"/>
    <cellStyle name="Обычный 43 5 2 2 5" xfId="34688"/>
    <cellStyle name="Обычный 43 5 2 2 5 2" xfId="63415"/>
    <cellStyle name="Обычный 43 5 2 2 6" xfId="34689"/>
    <cellStyle name="Обычный 43 5 2 2 6 2" xfId="63416"/>
    <cellStyle name="Обычный 43 5 2 2 7" xfId="34690"/>
    <cellStyle name="Обычный 43 5 2 2 8" xfId="63417"/>
    <cellStyle name="Обычный 43 5 2 3" xfId="34691"/>
    <cellStyle name="Обычный 43 5 2 3 2" xfId="34692"/>
    <cellStyle name="Обычный 43 5 2 3 2 2" xfId="63418"/>
    <cellStyle name="Обычный 43 5 2 3 3" xfId="63419"/>
    <cellStyle name="Обычный 43 5 2 4" xfId="34693"/>
    <cellStyle name="Обычный 43 5 2 4 2" xfId="63420"/>
    <cellStyle name="Обычный 43 5 2 5" xfId="34694"/>
    <cellStyle name="Обычный 43 5 2 5 2" xfId="63421"/>
    <cellStyle name="Обычный 43 5 2 6" xfId="34695"/>
    <cellStyle name="Обычный 43 5 2 6 2" xfId="63422"/>
    <cellStyle name="Обычный 43 5 2 7" xfId="34696"/>
    <cellStyle name="Обычный 43 5 2 7 2" xfId="63423"/>
    <cellStyle name="Обычный 43 5 2 8" xfId="34697"/>
    <cellStyle name="Обычный 43 5 2 9" xfId="34698"/>
    <cellStyle name="Обычный 43 5 3" xfId="34699"/>
    <cellStyle name="Обычный 43 5 3 10" xfId="34700"/>
    <cellStyle name="Обычный 43 5 3 11" xfId="34701"/>
    <cellStyle name="Обычный 43 5 3 12" xfId="34702"/>
    <cellStyle name="Обычный 43 5 3 13" xfId="34703"/>
    <cellStyle name="Обычный 43 5 3 14" xfId="34704"/>
    <cellStyle name="Обычный 43 5 3 15" xfId="63424"/>
    <cellStyle name="Обычный 43 5 3 2" xfId="34705"/>
    <cellStyle name="Обычный 43 5 3 2 2" xfId="34706"/>
    <cellStyle name="Обычный 43 5 3 2 2 2" xfId="63425"/>
    <cellStyle name="Обычный 43 5 3 2 3" xfId="34707"/>
    <cellStyle name="Обычный 43 5 3 2 3 2" xfId="63426"/>
    <cellStyle name="Обычный 43 5 3 2 4" xfId="34708"/>
    <cellStyle name="Обычный 43 5 3 2 4 2" xfId="63427"/>
    <cellStyle name="Обычный 43 5 3 2 5" xfId="34709"/>
    <cellStyle name="Обычный 43 5 3 2 5 2" xfId="63428"/>
    <cellStyle name="Обычный 43 5 3 2 6" xfId="34710"/>
    <cellStyle name="Обычный 43 5 3 2 6 2" xfId="63429"/>
    <cellStyle name="Обычный 43 5 3 2 7" xfId="34711"/>
    <cellStyle name="Обычный 43 5 3 2 8" xfId="63430"/>
    <cellStyle name="Обычный 43 5 3 3" xfId="34712"/>
    <cellStyle name="Обычный 43 5 3 3 2" xfId="34713"/>
    <cellStyle name="Обычный 43 5 3 3 2 2" xfId="63431"/>
    <cellStyle name="Обычный 43 5 3 3 3" xfId="63432"/>
    <cellStyle name="Обычный 43 5 3 4" xfId="34714"/>
    <cellStyle name="Обычный 43 5 3 4 2" xfId="63433"/>
    <cellStyle name="Обычный 43 5 3 5" xfId="34715"/>
    <cellStyle name="Обычный 43 5 3 5 2" xfId="63434"/>
    <cellStyle name="Обычный 43 5 3 6" xfId="34716"/>
    <cellStyle name="Обычный 43 5 3 6 2" xfId="63435"/>
    <cellStyle name="Обычный 43 5 3 7" xfId="34717"/>
    <cellStyle name="Обычный 43 5 3 7 2" xfId="63436"/>
    <cellStyle name="Обычный 43 5 3 8" xfId="34718"/>
    <cellStyle name="Обычный 43 5 3 9" xfId="34719"/>
    <cellStyle name="Обычный 43 5 4" xfId="34720"/>
    <cellStyle name="Обычный 43 5 4 2" xfId="34721"/>
    <cellStyle name="Обычный 43 5 4 2 2" xfId="63437"/>
    <cellStyle name="Обычный 43 5 4 3" xfId="34722"/>
    <cellStyle name="Обычный 43 5 4 3 2" xfId="63438"/>
    <cellStyle name="Обычный 43 5 4 4" xfId="34723"/>
    <cellStyle name="Обычный 43 5 4 4 2" xfId="63439"/>
    <cellStyle name="Обычный 43 5 4 5" xfId="34724"/>
    <cellStyle name="Обычный 43 5 4 5 2" xfId="63440"/>
    <cellStyle name="Обычный 43 5 4 6" xfId="34725"/>
    <cellStyle name="Обычный 43 5 4 6 2" xfId="63441"/>
    <cellStyle name="Обычный 43 5 4 7" xfId="34726"/>
    <cellStyle name="Обычный 43 5 4 8" xfId="63442"/>
    <cellStyle name="Обычный 43 5 5" xfId="34727"/>
    <cellStyle name="Обычный 43 5 5 2" xfId="34728"/>
    <cellStyle name="Обычный 43 5 5 2 2" xfId="63443"/>
    <cellStyle name="Обычный 43 5 5 3" xfId="63444"/>
    <cellStyle name="Обычный 43 5 6" xfId="34729"/>
    <cellStyle name="Обычный 43 5 6 2" xfId="63445"/>
    <cellStyle name="Обычный 43 5 7" xfId="34730"/>
    <cellStyle name="Обычный 43 5 7 2" xfId="63446"/>
    <cellStyle name="Обычный 43 5 8" xfId="34731"/>
    <cellStyle name="Обычный 43 5 8 2" xfId="63447"/>
    <cellStyle name="Обычный 43 5 9" xfId="34732"/>
    <cellStyle name="Обычный 43 5 9 2" xfId="63448"/>
    <cellStyle name="Обычный 43 6" xfId="34733"/>
    <cellStyle name="Обычный 43 6 10" xfId="34734"/>
    <cellStyle name="Обычный 43 6 11" xfId="34735"/>
    <cellStyle name="Обычный 43 6 12" xfId="34736"/>
    <cellStyle name="Обычный 43 6 13" xfId="34737"/>
    <cellStyle name="Обычный 43 6 14" xfId="34738"/>
    <cellStyle name="Обычный 43 6 15" xfId="34739"/>
    <cellStyle name="Обычный 43 6 16" xfId="34740"/>
    <cellStyle name="Обычный 43 6 17" xfId="34741"/>
    <cellStyle name="Обычный 43 6 18" xfId="63449"/>
    <cellStyle name="Обычный 43 6 2" xfId="34742"/>
    <cellStyle name="Обычный 43 6 2 10" xfId="34743"/>
    <cellStyle name="Обычный 43 6 2 11" xfId="34744"/>
    <cellStyle name="Обычный 43 6 2 12" xfId="34745"/>
    <cellStyle name="Обычный 43 6 2 13" xfId="34746"/>
    <cellStyle name="Обычный 43 6 2 14" xfId="34747"/>
    <cellStyle name="Обычный 43 6 2 15" xfId="34748"/>
    <cellStyle name="Обычный 43 6 2 16" xfId="63450"/>
    <cellStyle name="Обычный 43 6 2 2" xfId="34749"/>
    <cellStyle name="Обычный 43 6 2 2 2" xfId="34750"/>
    <cellStyle name="Обычный 43 6 2 2 2 2" xfId="63451"/>
    <cellStyle name="Обычный 43 6 2 2 3" xfId="34751"/>
    <cellStyle name="Обычный 43 6 2 2 3 2" xfId="63452"/>
    <cellStyle name="Обычный 43 6 2 2 4" xfId="34752"/>
    <cellStyle name="Обычный 43 6 2 2 4 2" xfId="63453"/>
    <cellStyle name="Обычный 43 6 2 2 5" xfId="34753"/>
    <cellStyle name="Обычный 43 6 2 2 5 2" xfId="63454"/>
    <cellStyle name="Обычный 43 6 2 2 6" xfId="34754"/>
    <cellStyle name="Обычный 43 6 2 2 6 2" xfId="63455"/>
    <cellStyle name="Обычный 43 6 2 2 7" xfId="34755"/>
    <cellStyle name="Обычный 43 6 2 2 8" xfId="63456"/>
    <cellStyle name="Обычный 43 6 2 3" xfId="34756"/>
    <cellStyle name="Обычный 43 6 2 3 2" xfId="34757"/>
    <cellStyle name="Обычный 43 6 2 3 2 2" xfId="63457"/>
    <cellStyle name="Обычный 43 6 2 3 3" xfId="63458"/>
    <cellStyle name="Обычный 43 6 2 4" xfId="34758"/>
    <cellStyle name="Обычный 43 6 2 4 2" xfId="63459"/>
    <cellStyle name="Обычный 43 6 2 5" xfId="34759"/>
    <cellStyle name="Обычный 43 6 2 5 2" xfId="63460"/>
    <cellStyle name="Обычный 43 6 2 6" xfId="34760"/>
    <cellStyle name="Обычный 43 6 2 6 2" xfId="63461"/>
    <cellStyle name="Обычный 43 6 2 7" xfId="34761"/>
    <cellStyle name="Обычный 43 6 2 7 2" xfId="63462"/>
    <cellStyle name="Обычный 43 6 2 8" xfId="34762"/>
    <cellStyle name="Обычный 43 6 2 9" xfId="34763"/>
    <cellStyle name="Обычный 43 6 3" xfId="34764"/>
    <cellStyle name="Обычный 43 6 3 10" xfId="34765"/>
    <cellStyle name="Обычный 43 6 3 11" xfId="34766"/>
    <cellStyle name="Обычный 43 6 3 12" xfId="34767"/>
    <cellStyle name="Обычный 43 6 3 13" xfId="34768"/>
    <cellStyle name="Обычный 43 6 3 14" xfId="34769"/>
    <cellStyle name="Обычный 43 6 3 15" xfId="63463"/>
    <cellStyle name="Обычный 43 6 3 2" xfId="34770"/>
    <cellStyle name="Обычный 43 6 3 2 2" xfId="34771"/>
    <cellStyle name="Обычный 43 6 3 2 2 2" xfId="63464"/>
    <cellStyle name="Обычный 43 6 3 2 3" xfId="34772"/>
    <cellStyle name="Обычный 43 6 3 2 3 2" xfId="63465"/>
    <cellStyle name="Обычный 43 6 3 2 4" xfId="34773"/>
    <cellStyle name="Обычный 43 6 3 2 4 2" xfId="63466"/>
    <cellStyle name="Обычный 43 6 3 2 5" xfId="34774"/>
    <cellStyle name="Обычный 43 6 3 2 5 2" xfId="63467"/>
    <cellStyle name="Обычный 43 6 3 2 6" xfId="34775"/>
    <cellStyle name="Обычный 43 6 3 2 6 2" xfId="63468"/>
    <cellStyle name="Обычный 43 6 3 2 7" xfId="34776"/>
    <cellStyle name="Обычный 43 6 3 2 8" xfId="63469"/>
    <cellStyle name="Обычный 43 6 3 3" xfId="34777"/>
    <cellStyle name="Обычный 43 6 3 3 2" xfId="34778"/>
    <cellStyle name="Обычный 43 6 3 3 2 2" xfId="63470"/>
    <cellStyle name="Обычный 43 6 3 3 3" xfId="63471"/>
    <cellStyle name="Обычный 43 6 3 4" xfId="34779"/>
    <cellStyle name="Обычный 43 6 3 4 2" xfId="63472"/>
    <cellStyle name="Обычный 43 6 3 5" xfId="34780"/>
    <cellStyle name="Обычный 43 6 3 5 2" xfId="63473"/>
    <cellStyle name="Обычный 43 6 3 6" xfId="34781"/>
    <cellStyle name="Обычный 43 6 3 6 2" xfId="63474"/>
    <cellStyle name="Обычный 43 6 3 7" xfId="34782"/>
    <cellStyle name="Обычный 43 6 3 7 2" xfId="63475"/>
    <cellStyle name="Обычный 43 6 3 8" xfId="34783"/>
    <cellStyle name="Обычный 43 6 3 9" xfId="34784"/>
    <cellStyle name="Обычный 43 6 4" xfId="34785"/>
    <cellStyle name="Обычный 43 6 4 2" xfId="34786"/>
    <cellStyle name="Обычный 43 6 4 2 2" xfId="63476"/>
    <cellStyle name="Обычный 43 6 4 3" xfId="34787"/>
    <cellStyle name="Обычный 43 6 4 3 2" xfId="63477"/>
    <cellStyle name="Обычный 43 6 4 4" xfId="34788"/>
    <cellStyle name="Обычный 43 6 4 4 2" xfId="63478"/>
    <cellStyle name="Обычный 43 6 4 5" xfId="34789"/>
    <cellStyle name="Обычный 43 6 4 5 2" xfId="63479"/>
    <cellStyle name="Обычный 43 6 4 6" xfId="34790"/>
    <cellStyle name="Обычный 43 6 4 6 2" xfId="63480"/>
    <cellStyle name="Обычный 43 6 4 7" xfId="34791"/>
    <cellStyle name="Обычный 43 6 4 8" xfId="63481"/>
    <cellStyle name="Обычный 43 6 5" xfId="34792"/>
    <cellStyle name="Обычный 43 6 5 2" xfId="34793"/>
    <cellStyle name="Обычный 43 6 5 2 2" xfId="63482"/>
    <cellStyle name="Обычный 43 6 5 3" xfId="63483"/>
    <cellStyle name="Обычный 43 6 6" xfId="34794"/>
    <cellStyle name="Обычный 43 6 6 2" xfId="63484"/>
    <cellStyle name="Обычный 43 6 7" xfId="34795"/>
    <cellStyle name="Обычный 43 6 7 2" xfId="63485"/>
    <cellStyle name="Обычный 43 6 8" xfId="34796"/>
    <cellStyle name="Обычный 43 6 8 2" xfId="63486"/>
    <cellStyle name="Обычный 43 6 9" xfId="34797"/>
    <cellStyle name="Обычный 43 6 9 2" xfId="63487"/>
    <cellStyle name="Обычный 43 7" xfId="34798"/>
    <cellStyle name="Обычный 43 7 10" xfId="34799"/>
    <cellStyle name="Обычный 43 7 11" xfId="34800"/>
    <cellStyle name="Обычный 43 7 12" xfId="34801"/>
    <cellStyle name="Обычный 43 7 13" xfId="34802"/>
    <cellStyle name="Обычный 43 7 14" xfId="34803"/>
    <cellStyle name="Обычный 43 7 15" xfId="34804"/>
    <cellStyle name="Обычный 43 7 16" xfId="63488"/>
    <cellStyle name="Обычный 43 7 2" xfId="34805"/>
    <cellStyle name="Обычный 43 7 2 2" xfId="34806"/>
    <cellStyle name="Обычный 43 7 2 2 2" xfId="63489"/>
    <cellStyle name="Обычный 43 7 2 3" xfId="34807"/>
    <cellStyle name="Обычный 43 7 2 3 2" xfId="63490"/>
    <cellStyle name="Обычный 43 7 2 4" xfId="34808"/>
    <cellStyle name="Обычный 43 7 2 4 2" xfId="63491"/>
    <cellStyle name="Обычный 43 7 2 5" xfId="34809"/>
    <cellStyle name="Обычный 43 7 2 5 2" xfId="63492"/>
    <cellStyle name="Обычный 43 7 2 6" xfId="34810"/>
    <cellStyle name="Обычный 43 7 2 6 2" xfId="63493"/>
    <cellStyle name="Обычный 43 7 2 7" xfId="34811"/>
    <cellStyle name="Обычный 43 7 2 8" xfId="63494"/>
    <cellStyle name="Обычный 43 7 3" xfId="34812"/>
    <cellStyle name="Обычный 43 7 3 2" xfId="34813"/>
    <cellStyle name="Обычный 43 7 3 2 2" xfId="63495"/>
    <cellStyle name="Обычный 43 7 3 3" xfId="63496"/>
    <cellStyle name="Обычный 43 7 4" xfId="34814"/>
    <cellStyle name="Обычный 43 7 4 2" xfId="63497"/>
    <cellStyle name="Обычный 43 7 5" xfId="34815"/>
    <cellStyle name="Обычный 43 7 5 2" xfId="63498"/>
    <cellStyle name="Обычный 43 7 6" xfId="34816"/>
    <cellStyle name="Обычный 43 7 6 2" xfId="63499"/>
    <cellStyle name="Обычный 43 7 7" xfId="34817"/>
    <cellStyle name="Обычный 43 7 7 2" xfId="63500"/>
    <cellStyle name="Обычный 43 7 8" xfId="34818"/>
    <cellStyle name="Обычный 43 7 9" xfId="34819"/>
    <cellStyle name="Обычный 43 8" xfId="34820"/>
    <cellStyle name="Обычный 43 8 10" xfId="34821"/>
    <cellStyle name="Обычный 43 8 11" xfId="34822"/>
    <cellStyle name="Обычный 43 8 12" xfId="34823"/>
    <cellStyle name="Обычный 43 8 13" xfId="34824"/>
    <cellStyle name="Обычный 43 8 14" xfId="34825"/>
    <cellStyle name="Обычный 43 8 15" xfId="34826"/>
    <cellStyle name="Обычный 43 8 16" xfId="63501"/>
    <cellStyle name="Обычный 43 8 2" xfId="34827"/>
    <cellStyle name="Обычный 43 8 2 2" xfId="34828"/>
    <cellStyle name="Обычный 43 8 2 2 2" xfId="63502"/>
    <cellStyle name="Обычный 43 8 2 3" xfId="34829"/>
    <cellStyle name="Обычный 43 8 2 3 2" xfId="63503"/>
    <cellStyle name="Обычный 43 8 2 4" xfId="34830"/>
    <cellStyle name="Обычный 43 8 2 4 2" xfId="63504"/>
    <cellStyle name="Обычный 43 8 2 5" xfId="34831"/>
    <cellStyle name="Обычный 43 8 2 5 2" xfId="63505"/>
    <cellStyle name="Обычный 43 8 2 6" xfId="34832"/>
    <cellStyle name="Обычный 43 8 2 6 2" xfId="63506"/>
    <cellStyle name="Обычный 43 8 2 7" xfId="34833"/>
    <cellStyle name="Обычный 43 8 2 8" xfId="63507"/>
    <cellStyle name="Обычный 43 8 3" xfId="34834"/>
    <cellStyle name="Обычный 43 8 3 2" xfId="34835"/>
    <cellStyle name="Обычный 43 8 3 2 2" xfId="63508"/>
    <cellStyle name="Обычный 43 8 3 3" xfId="63509"/>
    <cellStyle name="Обычный 43 8 4" xfId="34836"/>
    <cellStyle name="Обычный 43 8 4 2" xfId="63510"/>
    <cellStyle name="Обычный 43 8 5" xfId="34837"/>
    <cellStyle name="Обычный 43 8 5 2" xfId="63511"/>
    <cellStyle name="Обычный 43 8 6" xfId="34838"/>
    <cellStyle name="Обычный 43 8 6 2" xfId="63512"/>
    <cellStyle name="Обычный 43 8 7" xfId="34839"/>
    <cellStyle name="Обычный 43 8 7 2" xfId="63513"/>
    <cellStyle name="Обычный 43 8 8" xfId="34840"/>
    <cellStyle name="Обычный 43 8 9" xfId="34841"/>
    <cellStyle name="Обычный 43 9" xfId="34842"/>
    <cellStyle name="Обычный 43 9 10" xfId="34843"/>
    <cellStyle name="Обычный 43 9 11" xfId="34844"/>
    <cellStyle name="Обычный 43 9 12" xfId="34845"/>
    <cellStyle name="Обычный 43 9 13" xfId="34846"/>
    <cellStyle name="Обычный 43 9 14" xfId="34847"/>
    <cellStyle name="Обычный 43 9 15" xfId="63514"/>
    <cellStyle name="Обычный 43 9 2" xfId="34848"/>
    <cellStyle name="Обычный 43 9 2 2" xfId="34849"/>
    <cellStyle name="Обычный 43 9 2 2 2" xfId="63515"/>
    <cellStyle name="Обычный 43 9 2 3" xfId="34850"/>
    <cellStyle name="Обычный 43 9 2 3 2" xfId="63516"/>
    <cellStyle name="Обычный 43 9 2 4" xfId="34851"/>
    <cellStyle name="Обычный 43 9 2 4 2" xfId="63517"/>
    <cellStyle name="Обычный 43 9 2 5" xfId="34852"/>
    <cellStyle name="Обычный 43 9 2 5 2" xfId="63518"/>
    <cellStyle name="Обычный 43 9 2 6" xfId="34853"/>
    <cellStyle name="Обычный 43 9 2 6 2" xfId="63519"/>
    <cellStyle name="Обычный 43 9 2 7" xfId="34854"/>
    <cellStyle name="Обычный 43 9 2 8" xfId="63520"/>
    <cellStyle name="Обычный 43 9 3" xfId="34855"/>
    <cellStyle name="Обычный 43 9 3 2" xfId="34856"/>
    <cellStyle name="Обычный 43 9 3 2 2" xfId="63521"/>
    <cellStyle name="Обычный 43 9 3 3" xfId="63522"/>
    <cellStyle name="Обычный 43 9 4" xfId="34857"/>
    <cellStyle name="Обычный 43 9 4 2" xfId="63523"/>
    <cellStyle name="Обычный 43 9 5" xfId="34858"/>
    <cellStyle name="Обычный 43 9 5 2" xfId="63524"/>
    <cellStyle name="Обычный 43 9 6" xfId="34859"/>
    <cellStyle name="Обычный 43 9 6 2" xfId="63525"/>
    <cellStyle name="Обычный 43 9 7" xfId="34860"/>
    <cellStyle name="Обычный 43 9 7 2" xfId="63526"/>
    <cellStyle name="Обычный 43 9 8" xfId="34861"/>
    <cellStyle name="Обычный 43 9 9" xfId="34862"/>
    <cellStyle name="Обычный 44" xfId="34863"/>
    <cellStyle name="Обычный 44 2" xfId="34864"/>
    <cellStyle name="Обычный 44 2 2" xfId="34865"/>
    <cellStyle name="Обычный 44 2 2 2" xfId="63527"/>
    <cellStyle name="Обычный 44 2 3" xfId="34866"/>
    <cellStyle name="Обычный 44 2 3 2" xfId="63528"/>
    <cellStyle name="Обычный 44 2 4" xfId="63529"/>
    <cellStyle name="Обычный 45" xfId="34867"/>
    <cellStyle name="Обычный 45 2" xfId="34868"/>
    <cellStyle name="Обычный 45 2 2" xfId="34869"/>
    <cellStyle name="Обычный 45 2 2 2" xfId="63530"/>
    <cellStyle name="Обычный 45 2 3" xfId="34870"/>
    <cellStyle name="Обычный 45 2 3 2" xfId="63531"/>
    <cellStyle name="Обычный 45 2 4" xfId="63532"/>
    <cellStyle name="Обычный 45 3" xfId="34871"/>
    <cellStyle name="Обычный 46" xfId="34872"/>
    <cellStyle name="Обычный 46 2" xfId="34873"/>
    <cellStyle name="Обычный 46 2 2" xfId="34874"/>
    <cellStyle name="Обычный 46 2 2 2" xfId="63533"/>
    <cellStyle name="Обычный 46 2 3" xfId="34875"/>
    <cellStyle name="Обычный 46 2 3 2" xfId="63534"/>
    <cellStyle name="Обычный 46 2 4" xfId="63535"/>
    <cellStyle name="Обычный 46 3" xfId="34876"/>
    <cellStyle name="Обычный 47" xfId="34877"/>
    <cellStyle name="Обычный 47 2" xfId="34878"/>
    <cellStyle name="Обычный 47 2 2" xfId="34879"/>
    <cellStyle name="Обычный 47 2 2 2" xfId="63536"/>
    <cellStyle name="Обычный 47 2 3" xfId="34880"/>
    <cellStyle name="Обычный 47 2 3 2" xfId="63537"/>
    <cellStyle name="Обычный 47 2 4" xfId="63538"/>
    <cellStyle name="Обычный 48" xfId="34881"/>
    <cellStyle name="Обычный 48 10" xfId="34882"/>
    <cellStyle name="Обычный 48 10 2" xfId="63539"/>
    <cellStyle name="Обычный 48 11" xfId="34883"/>
    <cellStyle name="Обычный 48 12" xfId="34884"/>
    <cellStyle name="Обычный 48 13" xfId="34885"/>
    <cellStyle name="Обычный 48 2" xfId="34886"/>
    <cellStyle name="Обычный 48 2 10" xfId="34887"/>
    <cellStyle name="Обычный 48 2 10 2" xfId="63540"/>
    <cellStyle name="Обычный 48 2 11" xfId="34888"/>
    <cellStyle name="Обычный 48 2 11 2" xfId="63541"/>
    <cellStyle name="Обычный 48 2 12" xfId="34889"/>
    <cellStyle name="Обычный 48 2 12 2" xfId="63542"/>
    <cellStyle name="Обычный 48 2 13" xfId="34890"/>
    <cellStyle name="Обычный 48 2 13 2" xfId="63543"/>
    <cellStyle name="Обычный 48 2 14" xfId="34891"/>
    <cellStyle name="Обычный 48 2 15" xfId="34892"/>
    <cellStyle name="Обычный 48 2 16" xfId="34893"/>
    <cellStyle name="Обычный 48 2 17" xfId="34894"/>
    <cellStyle name="Обычный 48 2 18" xfId="34895"/>
    <cellStyle name="Обычный 48 2 19" xfId="34896"/>
    <cellStyle name="Обычный 48 2 2" xfId="34897"/>
    <cellStyle name="Обычный 48 2 2 10" xfId="34898"/>
    <cellStyle name="Обычный 48 2 2 11" xfId="34899"/>
    <cellStyle name="Обычный 48 2 2 12" xfId="34900"/>
    <cellStyle name="Обычный 48 2 2 13" xfId="34901"/>
    <cellStyle name="Обычный 48 2 2 14" xfId="34902"/>
    <cellStyle name="Обычный 48 2 2 15" xfId="63544"/>
    <cellStyle name="Обычный 48 2 2 2" xfId="34903"/>
    <cellStyle name="Обычный 48 2 2 2 2" xfId="34904"/>
    <cellStyle name="Обычный 48 2 2 2 2 2" xfId="63545"/>
    <cellStyle name="Обычный 48 2 2 2 3" xfId="34905"/>
    <cellStyle name="Обычный 48 2 2 2 3 2" xfId="63546"/>
    <cellStyle name="Обычный 48 2 2 2 4" xfId="34906"/>
    <cellStyle name="Обычный 48 2 2 2 4 2" xfId="63547"/>
    <cellStyle name="Обычный 48 2 2 2 5" xfId="34907"/>
    <cellStyle name="Обычный 48 2 2 2 5 2" xfId="63548"/>
    <cellStyle name="Обычный 48 2 2 2 6" xfId="34908"/>
    <cellStyle name="Обычный 48 2 2 2 6 2" xfId="63549"/>
    <cellStyle name="Обычный 48 2 2 2 7" xfId="34909"/>
    <cellStyle name="Обычный 48 2 2 2 8" xfId="63550"/>
    <cellStyle name="Обычный 48 2 2 3" xfId="34910"/>
    <cellStyle name="Обычный 48 2 2 3 2" xfId="34911"/>
    <cellStyle name="Обычный 48 2 2 3 2 2" xfId="63551"/>
    <cellStyle name="Обычный 48 2 2 3 3" xfId="63552"/>
    <cellStyle name="Обычный 48 2 2 4" xfId="34912"/>
    <cellStyle name="Обычный 48 2 2 4 2" xfId="63553"/>
    <cellStyle name="Обычный 48 2 2 5" xfId="34913"/>
    <cellStyle name="Обычный 48 2 2 5 2" xfId="63554"/>
    <cellStyle name="Обычный 48 2 2 6" xfId="34914"/>
    <cellStyle name="Обычный 48 2 2 6 2" xfId="63555"/>
    <cellStyle name="Обычный 48 2 2 7" xfId="34915"/>
    <cellStyle name="Обычный 48 2 2 7 2" xfId="63556"/>
    <cellStyle name="Обычный 48 2 2 8" xfId="34916"/>
    <cellStyle name="Обычный 48 2 2 9" xfId="34917"/>
    <cellStyle name="Обычный 48 2 20" xfId="34918"/>
    <cellStyle name="Обычный 48 2 21" xfId="63557"/>
    <cellStyle name="Обычный 48 2 3" xfId="34919"/>
    <cellStyle name="Обычный 48 2 3 10" xfId="34920"/>
    <cellStyle name="Обычный 48 2 3 11" xfId="34921"/>
    <cellStyle name="Обычный 48 2 3 12" xfId="34922"/>
    <cellStyle name="Обычный 48 2 3 13" xfId="34923"/>
    <cellStyle name="Обычный 48 2 3 14" xfId="34924"/>
    <cellStyle name="Обычный 48 2 3 15" xfId="63558"/>
    <cellStyle name="Обычный 48 2 3 2" xfId="34925"/>
    <cellStyle name="Обычный 48 2 3 2 2" xfId="34926"/>
    <cellStyle name="Обычный 48 2 3 2 2 2" xfId="63559"/>
    <cellStyle name="Обычный 48 2 3 2 3" xfId="34927"/>
    <cellStyle name="Обычный 48 2 3 2 3 2" xfId="63560"/>
    <cellStyle name="Обычный 48 2 3 2 4" xfId="34928"/>
    <cellStyle name="Обычный 48 2 3 2 4 2" xfId="63561"/>
    <cellStyle name="Обычный 48 2 3 2 5" xfId="34929"/>
    <cellStyle name="Обычный 48 2 3 2 5 2" xfId="63562"/>
    <cellStyle name="Обычный 48 2 3 2 6" xfId="34930"/>
    <cellStyle name="Обычный 48 2 3 2 6 2" xfId="63563"/>
    <cellStyle name="Обычный 48 2 3 2 7" xfId="34931"/>
    <cellStyle name="Обычный 48 2 3 2 8" xfId="63564"/>
    <cellStyle name="Обычный 48 2 3 3" xfId="34932"/>
    <cellStyle name="Обычный 48 2 3 3 2" xfId="34933"/>
    <cellStyle name="Обычный 48 2 3 3 2 2" xfId="63565"/>
    <cellStyle name="Обычный 48 2 3 3 3" xfId="63566"/>
    <cellStyle name="Обычный 48 2 3 4" xfId="34934"/>
    <cellStyle name="Обычный 48 2 3 4 2" xfId="63567"/>
    <cellStyle name="Обычный 48 2 3 5" xfId="34935"/>
    <cellStyle name="Обычный 48 2 3 5 2" xfId="63568"/>
    <cellStyle name="Обычный 48 2 3 6" xfId="34936"/>
    <cellStyle name="Обычный 48 2 3 6 2" xfId="63569"/>
    <cellStyle name="Обычный 48 2 3 7" xfId="34937"/>
    <cellStyle name="Обычный 48 2 3 7 2" xfId="63570"/>
    <cellStyle name="Обычный 48 2 3 8" xfId="34938"/>
    <cellStyle name="Обычный 48 2 3 9" xfId="34939"/>
    <cellStyle name="Обычный 48 2 4" xfId="34940"/>
    <cellStyle name="Обычный 48 2 4 10" xfId="34941"/>
    <cellStyle name="Обычный 48 2 4 11" xfId="34942"/>
    <cellStyle name="Обычный 48 2 4 12" xfId="34943"/>
    <cellStyle name="Обычный 48 2 4 13" xfId="34944"/>
    <cellStyle name="Обычный 48 2 4 14" xfId="34945"/>
    <cellStyle name="Обычный 48 2 4 15" xfId="63571"/>
    <cellStyle name="Обычный 48 2 4 2" xfId="34946"/>
    <cellStyle name="Обычный 48 2 4 2 2" xfId="34947"/>
    <cellStyle name="Обычный 48 2 4 2 2 2" xfId="63572"/>
    <cellStyle name="Обычный 48 2 4 2 3" xfId="34948"/>
    <cellStyle name="Обычный 48 2 4 2 3 2" xfId="63573"/>
    <cellStyle name="Обычный 48 2 4 2 4" xfId="34949"/>
    <cellStyle name="Обычный 48 2 4 2 4 2" xfId="63574"/>
    <cellStyle name="Обычный 48 2 4 2 5" xfId="34950"/>
    <cellStyle name="Обычный 48 2 4 2 5 2" xfId="63575"/>
    <cellStyle name="Обычный 48 2 4 2 6" xfId="34951"/>
    <cellStyle name="Обычный 48 2 4 2 6 2" xfId="63576"/>
    <cellStyle name="Обычный 48 2 4 2 7" xfId="34952"/>
    <cellStyle name="Обычный 48 2 4 2 8" xfId="63577"/>
    <cellStyle name="Обычный 48 2 4 3" xfId="34953"/>
    <cellStyle name="Обычный 48 2 4 3 2" xfId="34954"/>
    <cellStyle name="Обычный 48 2 4 3 2 2" xfId="63578"/>
    <cellStyle name="Обычный 48 2 4 3 3" xfId="63579"/>
    <cellStyle name="Обычный 48 2 4 4" xfId="34955"/>
    <cellStyle name="Обычный 48 2 4 4 2" xfId="63580"/>
    <cellStyle name="Обычный 48 2 4 5" xfId="34956"/>
    <cellStyle name="Обычный 48 2 4 5 2" xfId="63581"/>
    <cellStyle name="Обычный 48 2 4 6" xfId="34957"/>
    <cellStyle name="Обычный 48 2 4 6 2" xfId="63582"/>
    <cellStyle name="Обычный 48 2 4 7" xfId="34958"/>
    <cellStyle name="Обычный 48 2 4 7 2" xfId="63583"/>
    <cellStyle name="Обычный 48 2 4 8" xfId="34959"/>
    <cellStyle name="Обычный 48 2 4 9" xfId="34960"/>
    <cellStyle name="Обычный 48 2 5" xfId="34961"/>
    <cellStyle name="Обычный 48 2 5 10" xfId="34962"/>
    <cellStyle name="Обычный 48 2 5 11" xfId="34963"/>
    <cellStyle name="Обычный 48 2 5 12" xfId="34964"/>
    <cellStyle name="Обычный 48 2 5 13" xfId="34965"/>
    <cellStyle name="Обычный 48 2 5 14" xfId="34966"/>
    <cellStyle name="Обычный 48 2 5 15" xfId="63584"/>
    <cellStyle name="Обычный 48 2 5 2" xfId="34967"/>
    <cellStyle name="Обычный 48 2 5 2 2" xfId="34968"/>
    <cellStyle name="Обычный 48 2 5 2 2 2" xfId="63585"/>
    <cellStyle name="Обычный 48 2 5 2 3" xfId="34969"/>
    <cellStyle name="Обычный 48 2 5 2 3 2" xfId="63586"/>
    <cellStyle name="Обычный 48 2 5 2 4" xfId="34970"/>
    <cellStyle name="Обычный 48 2 5 2 4 2" xfId="63587"/>
    <cellStyle name="Обычный 48 2 5 2 5" xfId="34971"/>
    <cellStyle name="Обычный 48 2 5 2 5 2" xfId="63588"/>
    <cellStyle name="Обычный 48 2 5 2 6" xfId="34972"/>
    <cellStyle name="Обычный 48 2 5 2 6 2" xfId="63589"/>
    <cellStyle name="Обычный 48 2 5 2 7" xfId="34973"/>
    <cellStyle name="Обычный 48 2 5 2 8" xfId="63590"/>
    <cellStyle name="Обычный 48 2 5 3" xfId="34974"/>
    <cellStyle name="Обычный 48 2 5 3 2" xfId="34975"/>
    <cellStyle name="Обычный 48 2 5 3 2 2" xfId="63591"/>
    <cellStyle name="Обычный 48 2 5 3 3" xfId="63592"/>
    <cellStyle name="Обычный 48 2 5 4" xfId="34976"/>
    <cellStyle name="Обычный 48 2 5 4 2" xfId="63593"/>
    <cellStyle name="Обычный 48 2 5 5" xfId="34977"/>
    <cellStyle name="Обычный 48 2 5 5 2" xfId="63594"/>
    <cellStyle name="Обычный 48 2 5 6" xfId="34978"/>
    <cellStyle name="Обычный 48 2 5 6 2" xfId="63595"/>
    <cellStyle name="Обычный 48 2 5 7" xfId="34979"/>
    <cellStyle name="Обычный 48 2 5 7 2" xfId="63596"/>
    <cellStyle name="Обычный 48 2 5 8" xfId="34980"/>
    <cellStyle name="Обычный 48 2 5 9" xfId="34981"/>
    <cellStyle name="Обычный 48 2 6" xfId="34982"/>
    <cellStyle name="Обычный 48 2 6 10" xfId="34983"/>
    <cellStyle name="Обычный 48 2 6 11" xfId="34984"/>
    <cellStyle name="Обычный 48 2 6 12" xfId="34985"/>
    <cellStyle name="Обычный 48 2 6 13" xfId="34986"/>
    <cellStyle name="Обычный 48 2 6 14" xfId="34987"/>
    <cellStyle name="Обычный 48 2 6 15" xfId="63597"/>
    <cellStyle name="Обычный 48 2 6 2" xfId="34988"/>
    <cellStyle name="Обычный 48 2 6 2 2" xfId="34989"/>
    <cellStyle name="Обычный 48 2 6 2 2 2" xfId="63598"/>
    <cellStyle name="Обычный 48 2 6 2 3" xfId="34990"/>
    <cellStyle name="Обычный 48 2 6 2 3 2" xfId="63599"/>
    <cellStyle name="Обычный 48 2 6 2 4" xfId="34991"/>
    <cellStyle name="Обычный 48 2 6 2 4 2" xfId="63600"/>
    <cellStyle name="Обычный 48 2 6 2 5" xfId="34992"/>
    <cellStyle name="Обычный 48 2 6 2 5 2" xfId="63601"/>
    <cellStyle name="Обычный 48 2 6 2 6" xfId="34993"/>
    <cellStyle name="Обычный 48 2 6 2 6 2" xfId="63602"/>
    <cellStyle name="Обычный 48 2 6 2 7" xfId="34994"/>
    <cellStyle name="Обычный 48 2 6 2 8" xfId="63603"/>
    <cellStyle name="Обычный 48 2 6 3" xfId="34995"/>
    <cellStyle name="Обычный 48 2 6 3 2" xfId="34996"/>
    <cellStyle name="Обычный 48 2 6 3 2 2" xfId="63604"/>
    <cellStyle name="Обычный 48 2 6 3 3" xfId="63605"/>
    <cellStyle name="Обычный 48 2 6 4" xfId="34997"/>
    <cellStyle name="Обычный 48 2 6 4 2" xfId="63606"/>
    <cellStyle name="Обычный 48 2 6 5" xfId="34998"/>
    <cellStyle name="Обычный 48 2 6 5 2" xfId="63607"/>
    <cellStyle name="Обычный 48 2 6 6" xfId="34999"/>
    <cellStyle name="Обычный 48 2 6 6 2" xfId="63608"/>
    <cellStyle name="Обычный 48 2 6 7" xfId="35000"/>
    <cellStyle name="Обычный 48 2 6 7 2" xfId="63609"/>
    <cellStyle name="Обычный 48 2 6 8" xfId="35001"/>
    <cellStyle name="Обычный 48 2 6 9" xfId="35002"/>
    <cellStyle name="Обычный 48 2 7" xfId="35003"/>
    <cellStyle name="Обычный 48 2 7 2" xfId="35004"/>
    <cellStyle name="Обычный 48 2 7 2 2" xfId="63610"/>
    <cellStyle name="Обычный 48 2 7 3" xfId="35005"/>
    <cellStyle name="Обычный 48 2 7 3 2" xfId="63611"/>
    <cellStyle name="Обычный 48 2 7 4" xfId="35006"/>
    <cellStyle name="Обычный 48 2 7 4 2" xfId="63612"/>
    <cellStyle name="Обычный 48 2 7 5" xfId="35007"/>
    <cellStyle name="Обычный 48 2 7 5 2" xfId="63613"/>
    <cellStyle name="Обычный 48 2 7 6" xfId="35008"/>
    <cellStyle name="Обычный 48 2 7 6 2" xfId="63614"/>
    <cellStyle name="Обычный 48 2 7 7" xfId="35009"/>
    <cellStyle name="Обычный 48 2 7 8" xfId="63615"/>
    <cellStyle name="Обычный 48 2 8" xfId="35010"/>
    <cellStyle name="Обычный 48 2 8 2" xfId="35011"/>
    <cellStyle name="Обычный 48 2 8 2 2" xfId="63616"/>
    <cellStyle name="Обычный 48 2 8 3" xfId="35012"/>
    <cellStyle name="Обычный 48 2 8 3 2" xfId="63617"/>
    <cellStyle name="Обычный 48 2 8 4" xfId="35013"/>
    <cellStyle name="Обычный 48 2 8 4 2" xfId="63618"/>
    <cellStyle name="Обычный 48 2 8 5" xfId="35014"/>
    <cellStyle name="Обычный 48 2 8 5 2" xfId="63619"/>
    <cellStyle name="Обычный 48 2 8 6" xfId="35015"/>
    <cellStyle name="Обычный 48 2 8 6 2" xfId="63620"/>
    <cellStyle name="Обычный 48 2 8 7" xfId="35016"/>
    <cellStyle name="Обычный 48 2 8 8" xfId="63621"/>
    <cellStyle name="Обычный 48 2 9" xfId="35017"/>
    <cellStyle name="Обычный 48 2 9 2" xfId="35018"/>
    <cellStyle name="Обычный 48 2 9 2 2" xfId="63622"/>
    <cellStyle name="Обычный 48 2 9 3" xfId="63623"/>
    <cellStyle name="Обычный 48 3" xfId="35019"/>
    <cellStyle name="Обычный 48 3 2" xfId="35020"/>
    <cellStyle name="Обычный 48 4" xfId="35021"/>
    <cellStyle name="Обычный 48 4 10" xfId="35022"/>
    <cellStyle name="Обычный 48 4 11" xfId="35023"/>
    <cellStyle name="Обычный 48 4 12" xfId="35024"/>
    <cellStyle name="Обычный 48 4 13" xfId="35025"/>
    <cellStyle name="Обычный 48 4 14" xfId="35026"/>
    <cellStyle name="Обычный 48 4 15" xfId="63624"/>
    <cellStyle name="Обычный 48 4 2" xfId="35027"/>
    <cellStyle name="Обычный 48 4 2 2" xfId="35028"/>
    <cellStyle name="Обычный 48 4 2 2 2" xfId="63625"/>
    <cellStyle name="Обычный 48 4 2 3" xfId="35029"/>
    <cellStyle name="Обычный 48 4 2 3 2" xfId="63626"/>
    <cellStyle name="Обычный 48 4 2 4" xfId="35030"/>
    <cellStyle name="Обычный 48 4 2 4 2" xfId="63627"/>
    <cellStyle name="Обычный 48 4 2 5" xfId="35031"/>
    <cellStyle name="Обычный 48 4 2 5 2" xfId="63628"/>
    <cellStyle name="Обычный 48 4 2 6" xfId="35032"/>
    <cellStyle name="Обычный 48 4 2 6 2" xfId="63629"/>
    <cellStyle name="Обычный 48 4 2 7" xfId="35033"/>
    <cellStyle name="Обычный 48 4 2 8" xfId="63630"/>
    <cellStyle name="Обычный 48 4 3" xfId="35034"/>
    <cellStyle name="Обычный 48 4 3 2" xfId="35035"/>
    <cellStyle name="Обычный 48 4 3 2 2" xfId="63631"/>
    <cellStyle name="Обычный 48 4 3 3" xfId="63632"/>
    <cellStyle name="Обычный 48 4 4" xfId="35036"/>
    <cellStyle name="Обычный 48 4 4 2" xfId="63633"/>
    <cellStyle name="Обычный 48 4 5" xfId="35037"/>
    <cellStyle name="Обычный 48 4 5 2" xfId="63634"/>
    <cellStyle name="Обычный 48 4 6" xfId="35038"/>
    <cellStyle name="Обычный 48 4 6 2" xfId="63635"/>
    <cellStyle name="Обычный 48 4 7" xfId="35039"/>
    <cellStyle name="Обычный 48 4 7 2" xfId="63636"/>
    <cellStyle name="Обычный 48 4 8" xfId="35040"/>
    <cellStyle name="Обычный 48 4 9" xfId="35041"/>
    <cellStyle name="Обычный 48 5" xfId="35042"/>
    <cellStyle name="Обычный 48 5 10" xfId="35043"/>
    <cellStyle name="Обычный 48 5 11" xfId="35044"/>
    <cellStyle name="Обычный 48 5 12" xfId="35045"/>
    <cellStyle name="Обычный 48 5 13" xfId="35046"/>
    <cellStyle name="Обычный 48 5 14" xfId="35047"/>
    <cellStyle name="Обычный 48 5 15" xfId="63637"/>
    <cellStyle name="Обычный 48 5 2" xfId="35048"/>
    <cellStyle name="Обычный 48 5 2 2" xfId="35049"/>
    <cellStyle name="Обычный 48 5 2 2 2" xfId="63638"/>
    <cellStyle name="Обычный 48 5 2 3" xfId="35050"/>
    <cellStyle name="Обычный 48 5 2 3 2" xfId="63639"/>
    <cellStyle name="Обычный 48 5 2 4" xfId="35051"/>
    <cellStyle name="Обычный 48 5 2 4 2" xfId="63640"/>
    <cellStyle name="Обычный 48 5 2 5" xfId="35052"/>
    <cellStyle name="Обычный 48 5 2 5 2" xfId="63641"/>
    <cellStyle name="Обычный 48 5 2 6" xfId="35053"/>
    <cellStyle name="Обычный 48 5 2 6 2" xfId="63642"/>
    <cellStyle name="Обычный 48 5 2 7" xfId="35054"/>
    <cellStyle name="Обычный 48 5 2 8" xfId="63643"/>
    <cellStyle name="Обычный 48 5 3" xfId="35055"/>
    <cellStyle name="Обычный 48 5 3 2" xfId="35056"/>
    <cellStyle name="Обычный 48 5 3 2 2" xfId="63644"/>
    <cellStyle name="Обычный 48 5 3 3" xfId="63645"/>
    <cellStyle name="Обычный 48 5 4" xfId="35057"/>
    <cellStyle name="Обычный 48 5 4 2" xfId="63646"/>
    <cellStyle name="Обычный 48 5 5" xfId="35058"/>
    <cellStyle name="Обычный 48 5 5 2" xfId="63647"/>
    <cellStyle name="Обычный 48 5 6" xfId="35059"/>
    <cellStyle name="Обычный 48 5 6 2" xfId="63648"/>
    <cellStyle name="Обычный 48 5 7" xfId="35060"/>
    <cellStyle name="Обычный 48 5 7 2" xfId="63649"/>
    <cellStyle name="Обычный 48 5 8" xfId="35061"/>
    <cellStyle name="Обычный 48 5 9" xfId="35062"/>
    <cellStyle name="Обычный 48 6" xfId="35063"/>
    <cellStyle name="Обычный 48 6 2" xfId="35064"/>
    <cellStyle name="Обычный 48 6 2 2" xfId="63650"/>
    <cellStyle name="Обычный 48 6 3" xfId="35065"/>
    <cellStyle name="Обычный 48 6 3 2" xfId="63651"/>
    <cellStyle name="Обычный 48 6 4" xfId="35066"/>
    <cellStyle name="Обычный 48 6 4 2" xfId="63652"/>
    <cellStyle name="Обычный 48 6 5" xfId="35067"/>
    <cellStyle name="Обычный 48 6 5 2" xfId="63653"/>
    <cellStyle name="Обычный 48 6 6" xfId="35068"/>
    <cellStyle name="Обычный 48 6 6 2" xfId="63654"/>
    <cellStyle name="Обычный 48 6 7" xfId="35069"/>
    <cellStyle name="Обычный 48 6 8" xfId="63655"/>
    <cellStyle name="Обычный 48 7" xfId="35070"/>
    <cellStyle name="Обычный 48 7 2" xfId="35071"/>
    <cellStyle name="Обычный 48 7 2 2" xfId="63656"/>
    <cellStyle name="Обычный 48 7 3" xfId="35072"/>
    <cellStyle name="Обычный 48 7 3 2" xfId="63657"/>
    <cellStyle name="Обычный 48 7 4" xfId="35073"/>
    <cellStyle name="Обычный 48 7 4 2" xfId="63658"/>
    <cellStyle name="Обычный 48 7 5" xfId="35074"/>
    <cellStyle name="Обычный 48 7 5 2" xfId="63659"/>
    <cellStyle name="Обычный 48 7 6" xfId="35075"/>
    <cellStyle name="Обычный 48 7 6 2" xfId="63660"/>
    <cellStyle name="Обычный 48 7 7" xfId="35076"/>
    <cellStyle name="Обычный 48 7 8" xfId="63661"/>
    <cellStyle name="Обычный 48 8" xfId="35077"/>
    <cellStyle name="Обычный 48 8 2" xfId="35078"/>
    <cellStyle name="Обычный 48 8 2 2" xfId="63662"/>
    <cellStyle name="Обычный 48 8 3" xfId="35079"/>
    <cellStyle name="Обычный 48 8 3 2" xfId="63663"/>
    <cellStyle name="Обычный 48 8 4" xfId="35080"/>
    <cellStyle name="Обычный 48 8 4 2" xfId="63664"/>
    <cellStyle name="Обычный 48 8 5" xfId="35081"/>
    <cellStyle name="Обычный 48 8 5 2" xfId="63665"/>
    <cellStyle name="Обычный 48 8 6" xfId="35082"/>
    <cellStyle name="Обычный 48 8 6 2" xfId="63666"/>
    <cellStyle name="Обычный 48 8 7" xfId="35083"/>
    <cellStyle name="Обычный 48 8 8" xfId="63667"/>
    <cellStyle name="Обычный 48 9" xfId="35084"/>
    <cellStyle name="Обычный 48 9 2" xfId="35085"/>
    <cellStyle name="Обычный 48 9 2 2" xfId="63668"/>
    <cellStyle name="Обычный 48 9 3" xfId="63669"/>
    <cellStyle name="Обычный 49" xfId="35086"/>
    <cellStyle name="Обычный 49 2" xfId="35087"/>
    <cellStyle name="Обычный 49 2 10" xfId="35088"/>
    <cellStyle name="Обычный 49 2 10 2" xfId="63670"/>
    <cellStyle name="Обычный 49 2 11" xfId="35089"/>
    <cellStyle name="Обычный 49 2 12" xfId="35090"/>
    <cellStyle name="Обычный 49 2 13" xfId="35091"/>
    <cellStyle name="Обычный 49 2 14" xfId="35092"/>
    <cellStyle name="Обычный 49 2 15" xfId="35093"/>
    <cellStyle name="Обычный 49 2 16" xfId="35094"/>
    <cellStyle name="Обычный 49 2 17" xfId="35095"/>
    <cellStyle name="Обычный 49 2 18" xfId="63671"/>
    <cellStyle name="Обычный 49 2 2" xfId="35096"/>
    <cellStyle name="Обычный 49 2 2 10" xfId="35097"/>
    <cellStyle name="Обычный 49 2 2 11" xfId="35098"/>
    <cellStyle name="Обычный 49 2 2 12" xfId="35099"/>
    <cellStyle name="Обычный 49 2 2 13" xfId="35100"/>
    <cellStyle name="Обычный 49 2 2 14" xfId="35101"/>
    <cellStyle name="Обычный 49 2 2 15" xfId="63672"/>
    <cellStyle name="Обычный 49 2 2 2" xfId="35102"/>
    <cellStyle name="Обычный 49 2 2 2 2" xfId="35103"/>
    <cellStyle name="Обычный 49 2 2 2 2 2" xfId="63673"/>
    <cellStyle name="Обычный 49 2 2 2 3" xfId="35104"/>
    <cellStyle name="Обычный 49 2 2 2 3 2" xfId="63674"/>
    <cellStyle name="Обычный 49 2 2 2 4" xfId="35105"/>
    <cellStyle name="Обычный 49 2 2 2 4 2" xfId="63675"/>
    <cellStyle name="Обычный 49 2 2 2 5" xfId="35106"/>
    <cellStyle name="Обычный 49 2 2 2 5 2" xfId="63676"/>
    <cellStyle name="Обычный 49 2 2 2 6" xfId="35107"/>
    <cellStyle name="Обычный 49 2 2 2 6 2" xfId="63677"/>
    <cellStyle name="Обычный 49 2 2 2 7" xfId="35108"/>
    <cellStyle name="Обычный 49 2 2 2 8" xfId="63678"/>
    <cellStyle name="Обычный 49 2 2 3" xfId="35109"/>
    <cellStyle name="Обычный 49 2 2 3 2" xfId="35110"/>
    <cellStyle name="Обычный 49 2 2 3 2 2" xfId="63679"/>
    <cellStyle name="Обычный 49 2 2 3 3" xfId="63680"/>
    <cellStyle name="Обычный 49 2 2 4" xfId="35111"/>
    <cellStyle name="Обычный 49 2 2 4 2" xfId="63681"/>
    <cellStyle name="Обычный 49 2 2 5" xfId="35112"/>
    <cellStyle name="Обычный 49 2 2 5 2" xfId="63682"/>
    <cellStyle name="Обычный 49 2 2 6" xfId="35113"/>
    <cellStyle name="Обычный 49 2 2 6 2" xfId="63683"/>
    <cellStyle name="Обычный 49 2 2 7" xfId="35114"/>
    <cellStyle name="Обычный 49 2 2 7 2" xfId="63684"/>
    <cellStyle name="Обычный 49 2 2 8" xfId="35115"/>
    <cellStyle name="Обычный 49 2 2 9" xfId="35116"/>
    <cellStyle name="Обычный 49 2 3" xfId="35117"/>
    <cellStyle name="Обычный 49 2 3 10" xfId="35118"/>
    <cellStyle name="Обычный 49 2 3 11" xfId="35119"/>
    <cellStyle name="Обычный 49 2 3 12" xfId="35120"/>
    <cellStyle name="Обычный 49 2 3 13" xfId="35121"/>
    <cellStyle name="Обычный 49 2 3 14" xfId="35122"/>
    <cellStyle name="Обычный 49 2 3 15" xfId="63685"/>
    <cellStyle name="Обычный 49 2 3 2" xfId="35123"/>
    <cellStyle name="Обычный 49 2 3 2 2" xfId="35124"/>
    <cellStyle name="Обычный 49 2 3 2 2 2" xfId="63686"/>
    <cellStyle name="Обычный 49 2 3 2 3" xfId="35125"/>
    <cellStyle name="Обычный 49 2 3 2 3 2" xfId="63687"/>
    <cellStyle name="Обычный 49 2 3 2 4" xfId="35126"/>
    <cellStyle name="Обычный 49 2 3 2 4 2" xfId="63688"/>
    <cellStyle name="Обычный 49 2 3 2 5" xfId="35127"/>
    <cellStyle name="Обычный 49 2 3 2 5 2" xfId="63689"/>
    <cellStyle name="Обычный 49 2 3 2 6" xfId="35128"/>
    <cellStyle name="Обычный 49 2 3 2 6 2" xfId="63690"/>
    <cellStyle name="Обычный 49 2 3 2 7" xfId="35129"/>
    <cellStyle name="Обычный 49 2 3 2 8" xfId="63691"/>
    <cellStyle name="Обычный 49 2 3 3" xfId="35130"/>
    <cellStyle name="Обычный 49 2 3 3 2" xfId="35131"/>
    <cellStyle name="Обычный 49 2 3 3 2 2" xfId="63692"/>
    <cellStyle name="Обычный 49 2 3 3 3" xfId="63693"/>
    <cellStyle name="Обычный 49 2 3 4" xfId="35132"/>
    <cellStyle name="Обычный 49 2 3 4 2" xfId="63694"/>
    <cellStyle name="Обычный 49 2 3 5" xfId="35133"/>
    <cellStyle name="Обычный 49 2 3 5 2" xfId="63695"/>
    <cellStyle name="Обычный 49 2 3 6" xfId="35134"/>
    <cellStyle name="Обычный 49 2 3 6 2" xfId="63696"/>
    <cellStyle name="Обычный 49 2 3 7" xfId="35135"/>
    <cellStyle name="Обычный 49 2 3 7 2" xfId="63697"/>
    <cellStyle name="Обычный 49 2 3 8" xfId="35136"/>
    <cellStyle name="Обычный 49 2 3 9" xfId="35137"/>
    <cellStyle name="Обычный 49 2 4" xfId="35138"/>
    <cellStyle name="Обычный 49 2 4 2" xfId="35139"/>
    <cellStyle name="Обычный 49 2 4 2 2" xfId="63698"/>
    <cellStyle name="Обычный 49 2 4 3" xfId="35140"/>
    <cellStyle name="Обычный 49 2 4 3 2" xfId="63699"/>
    <cellStyle name="Обычный 49 2 4 4" xfId="35141"/>
    <cellStyle name="Обычный 49 2 4 4 2" xfId="63700"/>
    <cellStyle name="Обычный 49 2 4 5" xfId="35142"/>
    <cellStyle name="Обычный 49 2 4 5 2" xfId="63701"/>
    <cellStyle name="Обычный 49 2 4 6" xfId="35143"/>
    <cellStyle name="Обычный 49 2 4 6 2" xfId="63702"/>
    <cellStyle name="Обычный 49 2 4 7" xfId="35144"/>
    <cellStyle name="Обычный 49 2 4 8" xfId="63703"/>
    <cellStyle name="Обычный 49 2 5" xfId="35145"/>
    <cellStyle name="Обычный 49 2 5 2" xfId="35146"/>
    <cellStyle name="Обычный 49 2 5 2 2" xfId="63704"/>
    <cellStyle name="Обычный 49 2 5 3" xfId="35147"/>
    <cellStyle name="Обычный 49 2 5 3 2" xfId="63705"/>
    <cellStyle name="Обычный 49 2 5 4" xfId="35148"/>
    <cellStyle name="Обычный 49 2 5 4 2" xfId="63706"/>
    <cellStyle name="Обычный 49 2 5 5" xfId="35149"/>
    <cellStyle name="Обычный 49 2 5 5 2" xfId="63707"/>
    <cellStyle name="Обычный 49 2 5 6" xfId="35150"/>
    <cellStyle name="Обычный 49 2 5 6 2" xfId="63708"/>
    <cellStyle name="Обычный 49 2 5 7" xfId="35151"/>
    <cellStyle name="Обычный 49 2 5 8" xfId="63709"/>
    <cellStyle name="Обычный 49 2 6" xfId="35152"/>
    <cellStyle name="Обычный 49 2 6 2" xfId="35153"/>
    <cellStyle name="Обычный 49 2 6 2 2" xfId="63710"/>
    <cellStyle name="Обычный 49 2 6 3" xfId="63711"/>
    <cellStyle name="Обычный 49 2 7" xfId="35154"/>
    <cellStyle name="Обычный 49 2 7 2" xfId="63712"/>
    <cellStyle name="Обычный 49 2 8" xfId="35155"/>
    <cellStyle name="Обычный 49 2 8 2" xfId="63713"/>
    <cellStyle name="Обычный 49 2 9" xfId="35156"/>
    <cellStyle name="Обычный 49 2 9 2" xfId="63714"/>
    <cellStyle name="Обычный 49 3" xfId="35157"/>
    <cellStyle name="Обычный 49 3 2" xfId="35158"/>
    <cellStyle name="Обычный 49 4" xfId="35159"/>
    <cellStyle name="Обычный 49 4 10" xfId="35160"/>
    <cellStyle name="Обычный 49 4 11" xfId="35161"/>
    <cellStyle name="Обычный 49 4 12" xfId="35162"/>
    <cellStyle name="Обычный 49 4 13" xfId="35163"/>
    <cellStyle name="Обычный 49 4 14" xfId="35164"/>
    <cellStyle name="Обычный 49 4 15" xfId="35165"/>
    <cellStyle name="Обычный 49 4 16" xfId="35166"/>
    <cellStyle name="Обычный 49 4 17" xfId="63715"/>
    <cellStyle name="Обычный 49 4 2" xfId="35167"/>
    <cellStyle name="Обычный 49 4 2 10" xfId="35168"/>
    <cellStyle name="Обычный 49 4 2 11" xfId="35169"/>
    <cellStyle name="Обычный 49 4 2 12" xfId="35170"/>
    <cellStyle name="Обычный 49 4 2 13" xfId="35171"/>
    <cellStyle name="Обычный 49 4 2 14" xfId="35172"/>
    <cellStyle name="Обычный 49 4 2 15" xfId="63716"/>
    <cellStyle name="Обычный 49 4 2 2" xfId="35173"/>
    <cellStyle name="Обычный 49 4 2 2 2" xfId="35174"/>
    <cellStyle name="Обычный 49 4 2 2 2 2" xfId="63717"/>
    <cellStyle name="Обычный 49 4 2 2 3" xfId="35175"/>
    <cellStyle name="Обычный 49 4 2 2 3 2" xfId="63718"/>
    <cellStyle name="Обычный 49 4 2 2 4" xfId="35176"/>
    <cellStyle name="Обычный 49 4 2 2 4 2" xfId="63719"/>
    <cellStyle name="Обычный 49 4 2 2 5" xfId="35177"/>
    <cellStyle name="Обычный 49 4 2 2 5 2" xfId="63720"/>
    <cellStyle name="Обычный 49 4 2 2 6" xfId="35178"/>
    <cellStyle name="Обычный 49 4 2 2 6 2" xfId="63721"/>
    <cellStyle name="Обычный 49 4 2 2 7" xfId="35179"/>
    <cellStyle name="Обычный 49 4 2 2 8" xfId="63722"/>
    <cellStyle name="Обычный 49 4 2 3" xfId="35180"/>
    <cellStyle name="Обычный 49 4 2 3 2" xfId="35181"/>
    <cellStyle name="Обычный 49 4 2 3 2 2" xfId="63723"/>
    <cellStyle name="Обычный 49 4 2 3 3" xfId="63724"/>
    <cellStyle name="Обычный 49 4 2 4" xfId="35182"/>
    <cellStyle name="Обычный 49 4 2 4 2" xfId="63725"/>
    <cellStyle name="Обычный 49 4 2 5" xfId="35183"/>
    <cellStyle name="Обычный 49 4 2 5 2" xfId="63726"/>
    <cellStyle name="Обычный 49 4 2 6" xfId="35184"/>
    <cellStyle name="Обычный 49 4 2 6 2" xfId="63727"/>
    <cellStyle name="Обычный 49 4 2 7" xfId="35185"/>
    <cellStyle name="Обычный 49 4 2 7 2" xfId="63728"/>
    <cellStyle name="Обычный 49 4 2 8" xfId="35186"/>
    <cellStyle name="Обычный 49 4 2 9" xfId="35187"/>
    <cellStyle name="Обычный 49 4 3" xfId="35188"/>
    <cellStyle name="Обычный 49 4 3 2" xfId="35189"/>
    <cellStyle name="Обычный 49 4 3 2 2" xfId="63729"/>
    <cellStyle name="Обычный 49 4 3 3" xfId="35190"/>
    <cellStyle name="Обычный 49 4 3 3 2" xfId="63730"/>
    <cellStyle name="Обычный 49 4 3 4" xfId="35191"/>
    <cellStyle name="Обычный 49 4 3 4 2" xfId="63731"/>
    <cellStyle name="Обычный 49 4 3 5" xfId="35192"/>
    <cellStyle name="Обычный 49 4 3 5 2" xfId="63732"/>
    <cellStyle name="Обычный 49 4 3 6" xfId="35193"/>
    <cellStyle name="Обычный 49 4 3 6 2" xfId="63733"/>
    <cellStyle name="Обычный 49 4 3 7" xfId="35194"/>
    <cellStyle name="Обычный 49 4 3 8" xfId="63734"/>
    <cellStyle name="Обычный 49 4 4" xfId="35195"/>
    <cellStyle name="Обычный 49 4 4 2" xfId="35196"/>
    <cellStyle name="Обычный 49 4 4 2 2" xfId="63735"/>
    <cellStyle name="Обычный 49 4 4 3" xfId="63736"/>
    <cellStyle name="Обычный 49 4 5" xfId="35197"/>
    <cellStyle name="Обычный 49 4 5 2" xfId="63737"/>
    <cellStyle name="Обычный 49 4 6" xfId="35198"/>
    <cellStyle name="Обычный 49 4 6 2" xfId="63738"/>
    <cellStyle name="Обычный 49 4 7" xfId="35199"/>
    <cellStyle name="Обычный 49 4 7 2" xfId="63739"/>
    <cellStyle name="Обычный 49 4 8" xfId="35200"/>
    <cellStyle name="Обычный 49 4 8 2" xfId="63740"/>
    <cellStyle name="Обычный 49 4 9" xfId="35201"/>
    <cellStyle name="Обычный 49 5" xfId="35202"/>
    <cellStyle name="Обычный 49 5 2" xfId="35203"/>
    <cellStyle name="Обычный 49 5 2 2" xfId="63741"/>
    <cellStyle name="Обычный 49 5 3" xfId="35204"/>
    <cellStyle name="Обычный 49 5 3 2" xfId="63742"/>
    <cellStyle name="Обычный 49 5 4" xfId="35205"/>
    <cellStyle name="Обычный 49 5 4 2" xfId="63743"/>
    <cellStyle name="Обычный 49 5 5" xfId="35206"/>
    <cellStyle name="Обычный 49 5 5 2" xfId="63744"/>
    <cellStyle name="Обычный 49 5 6" xfId="35207"/>
    <cellStyle name="Обычный 49 5 6 2" xfId="63745"/>
    <cellStyle name="Обычный 49 5 7" xfId="63746"/>
    <cellStyle name="Обычный 49 6" xfId="35208"/>
    <cellStyle name="Обычный 49 6 2" xfId="35209"/>
    <cellStyle name="Обычный 49 6 2 2" xfId="63747"/>
    <cellStyle name="Обычный 49 6 3" xfId="35210"/>
    <cellStyle name="Обычный 49 6 3 2" xfId="63748"/>
    <cellStyle name="Обычный 49 6 4" xfId="35211"/>
    <cellStyle name="Обычный 49 6 4 2" xfId="63749"/>
    <cellStyle name="Обычный 49 6 5" xfId="35212"/>
    <cellStyle name="Обычный 49 6 5 2" xfId="63750"/>
    <cellStyle name="Обычный 49 6 6" xfId="35213"/>
    <cellStyle name="Обычный 49 6 6 2" xfId="63751"/>
    <cellStyle name="Обычный 49 6 7" xfId="63752"/>
    <cellStyle name="Обычный 49 7" xfId="35214"/>
    <cellStyle name="Обычный 49 7 2" xfId="35215"/>
    <cellStyle name="Обычный 49 7 2 2" xfId="63753"/>
    <cellStyle name="Обычный 49 7 3" xfId="35216"/>
    <cellStyle name="Обычный 49 7 3 2" xfId="63754"/>
    <cellStyle name="Обычный 49 7 4" xfId="35217"/>
    <cellStyle name="Обычный 49 7 4 2" xfId="63755"/>
    <cellStyle name="Обычный 49 7 5" xfId="35218"/>
    <cellStyle name="Обычный 49 7 5 2" xfId="63756"/>
    <cellStyle name="Обычный 49 7 6" xfId="35219"/>
    <cellStyle name="Обычный 49 7 6 2" xfId="63757"/>
    <cellStyle name="Обычный 49 7 7" xfId="63758"/>
    <cellStyle name="Обычный 49 8" xfId="35220"/>
    <cellStyle name="Обычный 49 8 2" xfId="35221"/>
    <cellStyle name="Обычный 49 8 2 2" xfId="63759"/>
    <cellStyle name="Обычный 49 8 3" xfId="35222"/>
    <cellStyle name="Обычный 49 8 3 2" xfId="63760"/>
    <cellStyle name="Обычный 49 8 4" xfId="35223"/>
    <cellStyle name="Обычный 49 8 4 2" xfId="63761"/>
    <cellStyle name="Обычный 49 8 5" xfId="35224"/>
    <cellStyle name="Обычный 49 8 5 2" xfId="63762"/>
    <cellStyle name="Обычный 49 8 6" xfId="35225"/>
    <cellStyle name="Обычный 49 8 6 2" xfId="63763"/>
    <cellStyle name="Обычный 49 8 7" xfId="63764"/>
    <cellStyle name="Обычный 5" xfId="35226"/>
    <cellStyle name="Обычный 5 10" xfId="35227"/>
    <cellStyle name="Обычный 5 10 2" xfId="35228"/>
    <cellStyle name="Обычный 5 10 2 2" xfId="35229"/>
    <cellStyle name="Обычный 5 10 3" xfId="35230"/>
    <cellStyle name="Обычный 5 11" xfId="35231"/>
    <cellStyle name="Обычный 5 11 2" xfId="35232"/>
    <cellStyle name="Обычный 5 12" xfId="35233"/>
    <cellStyle name="Обычный 5 13" xfId="63765"/>
    <cellStyle name="Обычный 5 16" xfId="64375"/>
    <cellStyle name="Обычный 5 2" xfId="35234"/>
    <cellStyle name="Обычный 5 2 2" xfId="35235"/>
    <cellStyle name="Обычный 5 2 2 2" xfId="35236"/>
    <cellStyle name="Обычный 5 2 2 2 2" xfId="35237"/>
    <cellStyle name="Обычный 5 2 2 2 3" xfId="35238"/>
    <cellStyle name="Обычный 5 2 2 2 4" xfId="35239"/>
    <cellStyle name="Обычный 5 2 2 3" xfId="35240"/>
    <cellStyle name="Обычный 5 2 2 4" xfId="35241"/>
    <cellStyle name="Обычный 5 2 2 5" xfId="35242"/>
    <cellStyle name="Обычный 5 2 3" xfId="35243"/>
    <cellStyle name="Обычный 5 2 3 2" xfId="64365"/>
    <cellStyle name="Обычный 5 2 4" xfId="35244"/>
    <cellStyle name="Обычный 5 2 5" xfId="35245"/>
    <cellStyle name="Обычный 5 2 5 2" xfId="35246"/>
    <cellStyle name="Обычный 5 3" xfId="35247"/>
    <cellStyle name="Обычный 5 3 2" xfId="35248"/>
    <cellStyle name="Обычный 5 3 2 2" xfId="35249"/>
    <cellStyle name="Обычный 5 3 2 2 2" xfId="35250"/>
    <cellStyle name="Обычный 5 3 2 2 3" xfId="35251"/>
    <cellStyle name="Обычный 5 3 3" xfId="35252"/>
    <cellStyle name="Обычный 5 3 3 2" xfId="35253"/>
    <cellStyle name="Обычный 5 3 3 2 2" xfId="63766"/>
    <cellStyle name="Обычный 5 3 3 3" xfId="35254"/>
    <cellStyle name="Обычный 5 3 3 3 2" xfId="63767"/>
    <cellStyle name="Обычный 5 3 3 4" xfId="35255"/>
    <cellStyle name="Обычный 5 3 3 4 2" xfId="63768"/>
    <cellStyle name="Обычный 5 3 3 5" xfId="35256"/>
    <cellStyle name="Обычный 5 3 3 5 2" xfId="63769"/>
    <cellStyle name="Обычный 5 3 3 6" xfId="35257"/>
    <cellStyle name="Обычный 5 3 3 6 2" xfId="63770"/>
    <cellStyle name="Обычный 5 3 3 7" xfId="35258"/>
    <cellStyle name="Обычный 5 3 3 8" xfId="35259"/>
    <cellStyle name="Обычный 5 3 3 9" xfId="63771"/>
    <cellStyle name="Обычный 5 3 4" xfId="35260"/>
    <cellStyle name="Обычный 5 4" xfId="35261"/>
    <cellStyle name="Обычный 5 4 10" xfId="35262"/>
    <cellStyle name="Обычный 5 4 10 2" xfId="63772"/>
    <cellStyle name="Обычный 5 4 11" xfId="35263"/>
    <cellStyle name="Обычный 5 4 11 2" xfId="63773"/>
    <cellStyle name="Обычный 5 4 12" xfId="35264"/>
    <cellStyle name="Обычный 5 4 12 2" xfId="63774"/>
    <cellStyle name="Обычный 5 4 13" xfId="35265"/>
    <cellStyle name="Обычный 5 4 14" xfId="35266"/>
    <cellStyle name="Обычный 5 4 15" xfId="35267"/>
    <cellStyle name="Обычный 5 4 16" xfId="35268"/>
    <cellStyle name="Обычный 5 4 17" xfId="35269"/>
    <cellStyle name="Обычный 5 4 18" xfId="35270"/>
    <cellStyle name="Обычный 5 4 19" xfId="63775"/>
    <cellStyle name="Обычный 5 4 2" xfId="35271"/>
    <cellStyle name="Обычный 5 4 2 10" xfId="35272"/>
    <cellStyle name="Обычный 5 4 2 10 2" xfId="63776"/>
    <cellStyle name="Обычный 5 4 2 11" xfId="35273"/>
    <cellStyle name="Обычный 5 4 2 12" xfId="35274"/>
    <cellStyle name="Обычный 5 4 2 13" xfId="35275"/>
    <cellStyle name="Обычный 5 4 2 14" xfId="35276"/>
    <cellStyle name="Обычный 5 4 2 15" xfId="35277"/>
    <cellStyle name="Обычный 5 4 2 16" xfId="35278"/>
    <cellStyle name="Обычный 5 4 2 17" xfId="35279"/>
    <cellStyle name="Обычный 5 4 2 18" xfId="63777"/>
    <cellStyle name="Обычный 5 4 2 2" xfId="35280"/>
    <cellStyle name="Обычный 5 4 2 2 10" xfId="35281"/>
    <cellStyle name="Обычный 5 4 2 2 11" xfId="35282"/>
    <cellStyle name="Обычный 5 4 2 2 12" xfId="35283"/>
    <cellStyle name="Обычный 5 4 2 2 13" xfId="35284"/>
    <cellStyle name="Обычный 5 4 2 2 14" xfId="35285"/>
    <cellStyle name="Обычный 5 4 2 2 15" xfId="63778"/>
    <cellStyle name="Обычный 5 4 2 2 2" xfId="35286"/>
    <cellStyle name="Обычный 5 4 2 2 2 2" xfId="35287"/>
    <cellStyle name="Обычный 5 4 2 2 2 2 2" xfId="63779"/>
    <cellStyle name="Обычный 5 4 2 2 2 3" xfId="35288"/>
    <cellStyle name="Обычный 5 4 2 2 2 3 2" xfId="63780"/>
    <cellStyle name="Обычный 5 4 2 2 2 4" xfId="35289"/>
    <cellStyle name="Обычный 5 4 2 2 2 4 2" xfId="63781"/>
    <cellStyle name="Обычный 5 4 2 2 2 5" xfId="35290"/>
    <cellStyle name="Обычный 5 4 2 2 2 5 2" xfId="63782"/>
    <cellStyle name="Обычный 5 4 2 2 2 6" xfId="35291"/>
    <cellStyle name="Обычный 5 4 2 2 2 6 2" xfId="63783"/>
    <cellStyle name="Обычный 5 4 2 2 2 7" xfId="35292"/>
    <cellStyle name="Обычный 5 4 2 2 2 8" xfId="63784"/>
    <cellStyle name="Обычный 5 4 2 2 3" xfId="35293"/>
    <cellStyle name="Обычный 5 4 2 2 3 2" xfId="35294"/>
    <cellStyle name="Обычный 5 4 2 2 3 2 2" xfId="63785"/>
    <cellStyle name="Обычный 5 4 2 2 3 3" xfId="63786"/>
    <cellStyle name="Обычный 5 4 2 2 4" xfId="35295"/>
    <cellStyle name="Обычный 5 4 2 2 4 2" xfId="63787"/>
    <cellStyle name="Обычный 5 4 2 2 5" xfId="35296"/>
    <cellStyle name="Обычный 5 4 2 2 5 2" xfId="63788"/>
    <cellStyle name="Обычный 5 4 2 2 6" xfId="35297"/>
    <cellStyle name="Обычный 5 4 2 2 6 2" xfId="63789"/>
    <cellStyle name="Обычный 5 4 2 2 7" xfId="35298"/>
    <cellStyle name="Обычный 5 4 2 2 7 2" xfId="63790"/>
    <cellStyle name="Обычный 5 4 2 2 8" xfId="35299"/>
    <cellStyle name="Обычный 5 4 2 2 8 2" xfId="63791"/>
    <cellStyle name="Обычный 5 4 2 2 9" xfId="35300"/>
    <cellStyle name="Обычный 5 4 2 3" xfId="35301"/>
    <cellStyle name="Обычный 5 4 2 3 2" xfId="35302"/>
    <cellStyle name="Обычный 5 4 2 3 2 2" xfId="63792"/>
    <cellStyle name="Обычный 5 4 2 3 3" xfId="35303"/>
    <cellStyle name="Обычный 5 4 2 3 3 2" xfId="63793"/>
    <cellStyle name="Обычный 5 4 2 3 4" xfId="35304"/>
    <cellStyle name="Обычный 5 4 2 3 4 2" xfId="63794"/>
    <cellStyle name="Обычный 5 4 2 3 5" xfId="35305"/>
    <cellStyle name="Обычный 5 4 2 3 5 2" xfId="63795"/>
    <cellStyle name="Обычный 5 4 2 3 6" xfId="35306"/>
    <cellStyle name="Обычный 5 4 2 3 6 2" xfId="63796"/>
    <cellStyle name="Обычный 5 4 2 3 7" xfId="35307"/>
    <cellStyle name="Обычный 5 4 2 3 8" xfId="35308"/>
    <cellStyle name="Обычный 5 4 2 3 9" xfId="63797"/>
    <cellStyle name="Обычный 5 4 2 4" xfId="35309"/>
    <cellStyle name="Обычный 5 4 2 4 2" xfId="35310"/>
    <cellStyle name="Обычный 5 4 2 5" xfId="35311"/>
    <cellStyle name="Обычный 5 4 2 5 2" xfId="35312"/>
    <cellStyle name="Обычный 5 4 2 5 2 2" xfId="63798"/>
    <cellStyle name="Обычный 5 4 2 5 3" xfId="63799"/>
    <cellStyle name="Обычный 5 4 2 6" xfId="35313"/>
    <cellStyle name="Обычный 5 4 2 6 2" xfId="63800"/>
    <cellStyle name="Обычный 5 4 2 7" xfId="35314"/>
    <cellStyle name="Обычный 5 4 2 7 2" xfId="63801"/>
    <cellStyle name="Обычный 5 4 2 8" xfId="35315"/>
    <cellStyle name="Обычный 5 4 2 8 2" xfId="63802"/>
    <cellStyle name="Обычный 5 4 2 9" xfId="35316"/>
    <cellStyle name="Обычный 5 4 2 9 2" xfId="63803"/>
    <cellStyle name="Обычный 5 4 3" xfId="35317"/>
    <cellStyle name="Обычный 5 4 3 10" xfId="35318"/>
    <cellStyle name="Обычный 5 4 3 11" xfId="35319"/>
    <cellStyle name="Обычный 5 4 3 12" xfId="35320"/>
    <cellStyle name="Обычный 5 4 3 13" xfId="35321"/>
    <cellStyle name="Обычный 5 4 3 14" xfId="35322"/>
    <cellStyle name="Обычный 5 4 3 15" xfId="63804"/>
    <cellStyle name="Обычный 5 4 3 2" xfId="35323"/>
    <cellStyle name="Обычный 5 4 3 2 2" xfId="35324"/>
    <cellStyle name="Обычный 5 4 3 2 2 2" xfId="63805"/>
    <cellStyle name="Обычный 5 4 3 2 3" xfId="35325"/>
    <cellStyle name="Обычный 5 4 3 2 3 2" xfId="63806"/>
    <cellStyle name="Обычный 5 4 3 2 4" xfId="35326"/>
    <cellStyle name="Обычный 5 4 3 2 4 2" xfId="63807"/>
    <cellStyle name="Обычный 5 4 3 2 5" xfId="35327"/>
    <cellStyle name="Обычный 5 4 3 2 5 2" xfId="63808"/>
    <cellStyle name="Обычный 5 4 3 2 6" xfId="35328"/>
    <cellStyle name="Обычный 5 4 3 2 6 2" xfId="63809"/>
    <cellStyle name="Обычный 5 4 3 2 7" xfId="35329"/>
    <cellStyle name="Обычный 5 4 3 2 8" xfId="63810"/>
    <cellStyle name="Обычный 5 4 3 3" xfId="35330"/>
    <cellStyle name="Обычный 5 4 3 3 2" xfId="35331"/>
    <cellStyle name="Обычный 5 4 3 3 2 2" xfId="63811"/>
    <cellStyle name="Обычный 5 4 3 3 3" xfId="63812"/>
    <cellStyle name="Обычный 5 4 3 4" xfId="35332"/>
    <cellStyle name="Обычный 5 4 3 4 2" xfId="63813"/>
    <cellStyle name="Обычный 5 4 3 5" xfId="35333"/>
    <cellStyle name="Обычный 5 4 3 5 2" xfId="63814"/>
    <cellStyle name="Обычный 5 4 3 6" xfId="35334"/>
    <cellStyle name="Обычный 5 4 3 6 2" xfId="63815"/>
    <cellStyle name="Обычный 5 4 3 7" xfId="35335"/>
    <cellStyle name="Обычный 5 4 3 7 2" xfId="63816"/>
    <cellStyle name="Обычный 5 4 3 8" xfId="35336"/>
    <cellStyle name="Обычный 5 4 3 8 2" xfId="63817"/>
    <cellStyle name="Обычный 5 4 3 9" xfId="35337"/>
    <cellStyle name="Обычный 5 4 4" xfId="35338"/>
    <cellStyle name="Обычный 5 4 4 2" xfId="35339"/>
    <cellStyle name="Обычный 5 4 5" xfId="35340"/>
    <cellStyle name="Обычный 5 4 5 2" xfId="35341"/>
    <cellStyle name="Обычный 5 4 5 3" xfId="35342"/>
    <cellStyle name="Обычный 5 4 6" xfId="35343"/>
    <cellStyle name="Обычный 5 4 6 2" xfId="35344"/>
    <cellStyle name="Обычный 5 4 6 2 2" xfId="63818"/>
    <cellStyle name="Обычный 5 4 6 3" xfId="35345"/>
    <cellStyle name="Обычный 5 4 6 3 2" xfId="63819"/>
    <cellStyle name="Обычный 5 4 6 4" xfId="35346"/>
    <cellStyle name="Обычный 5 4 6 4 2" xfId="63820"/>
    <cellStyle name="Обычный 5 4 6 5" xfId="35347"/>
    <cellStyle name="Обычный 5 4 6 5 2" xfId="63821"/>
    <cellStyle name="Обычный 5 4 6 6" xfId="63822"/>
    <cellStyle name="Обычный 5 4 7" xfId="35348"/>
    <cellStyle name="Обычный 5 4 7 2" xfId="35349"/>
    <cellStyle name="Обычный 5 4 7 2 2" xfId="63823"/>
    <cellStyle name="Обычный 5 4 7 3" xfId="63824"/>
    <cellStyle name="Обычный 5 4 8" xfId="35350"/>
    <cellStyle name="Обычный 5 4 8 2" xfId="63825"/>
    <cellStyle name="Обычный 5 4 9" xfId="35351"/>
    <cellStyle name="Обычный 5 4 9 2" xfId="63826"/>
    <cellStyle name="Обычный 5 5" xfId="35352"/>
    <cellStyle name="Обычный 5 5 2" xfId="35353"/>
    <cellStyle name="Обычный 5 5 2 2" xfId="35354"/>
    <cellStyle name="Обычный 5 5 3" xfId="35355"/>
    <cellStyle name="Обычный 5 5 4" xfId="35356"/>
    <cellStyle name="Обычный 5 6" xfId="35357"/>
    <cellStyle name="Обычный 5 6 10" xfId="35358"/>
    <cellStyle name="Обычный 5 6 11" xfId="35359"/>
    <cellStyle name="Обычный 5 6 12" xfId="35360"/>
    <cellStyle name="Обычный 5 6 13" xfId="35361"/>
    <cellStyle name="Обычный 5 6 14" xfId="35362"/>
    <cellStyle name="Обычный 5 6 15" xfId="35363"/>
    <cellStyle name="Обычный 5 6 16" xfId="35364"/>
    <cellStyle name="Обычный 5 6 17" xfId="63827"/>
    <cellStyle name="Обычный 5 6 2" xfId="35365"/>
    <cellStyle name="Обычный 5 6 2 10" xfId="35366"/>
    <cellStyle name="Обычный 5 6 2 11" xfId="35367"/>
    <cellStyle name="Обычный 5 6 2 12" xfId="35368"/>
    <cellStyle name="Обычный 5 6 2 13" xfId="35369"/>
    <cellStyle name="Обычный 5 6 2 14" xfId="35370"/>
    <cellStyle name="Обычный 5 6 2 15" xfId="35371"/>
    <cellStyle name="Обычный 5 6 2 16" xfId="63828"/>
    <cellStyle name="Обычный 5 6 2 2" xfId="35372"/>
    <cellStyle name="Обычный 5 6 2 2 10" xfId="35373"/>
    <cellStyle name="Обычный 5 6 2 2 11" xfId="35374"/>
    <cellStyle name="Обычный 5 6 2 2 12" xfId="35375"/>
    <cellStyle name="Обычный 5 6 2 2 13" xfId="35376"/>
    <cellStyle name="Обычный 5 6 2 2 14" xfId="35377"/>
    <cellStyle name="Обычный 5 6 2 2 15" xfId="63829"/>
    <cellStyle name="Обычный 5 6 2 2 2" xfId="35378"/>
    <cellStyle name="Обычный 5 6 2 2 2 2" xfId="35379"/>
    <cellStyle name="Обычный 5 6 2 2 2 2 2" xfId="63830"/>
    <cellStyle name="Обычный 5 6 2 2 2 3" xfId="35380"/>
    <cellStyle name="Обычный 5 6 2 2 2 3 2" xfId="63831"/>
    <cellStyle name="Обычный 5 6 2 2 2 4" xfId="35381"/>
    <cellStyle name="Обычный 5 6 2 2 2 4 2" xfId="63832"/>
    <cellStyle name="Обычный 5 6 2 2 2 5" xfId="35382"/>
    <cellStyle name="Обычный 5 6 2 2 2 5 2" xfId="63833"/>
    <cellStyle name="Обычный 5 6 2 2 2 6" xfId="35383"/>
    <cellStyle name="Обычный 5 6 2 2 2 6 2" xfId="63834"/>
    <cellStyle name="Обычный 5 6 2 2 2 7" xfId="35384"/>
    <cellStyle name="Обычный 5 6 2 2 2 8" xfId="63835"/>
    <cellStyle name="Обычный 5 6 2 2 3" xfId="35385"/>
    <cellStyle name="Обычный 5 6 2 2 3 2" xfId="35386"/>
    <cellStyle name="Обычный 5 6 2 2 3 2 2" xfId="63836"/>
    <cellStyle name="Обычный 5 6 2 2 3 3" xfId="63837"/>
    <cellStyle name="Обычный 5 6 2 2 4" xfId="35387"/>
    <cellStyle name="Обычный 5 6 2 2 4 2" xfId="63838"/>
    <cellStyle name="Обычный 5 6 2 2 5" xfId="35388"/>
    <cellStyle name="Обычный 5 6 2 2 5 2" xfId="63839"/>
    <cellStyle name="Обычный 5 6 2 2 6" xfId="35389"/>
    <cellStyle name="Обычный 5 6 2 2 6 2" xfId="63840"/>
    <cellStyle name="Обычный 5 6 2 2 7" xfId="35390"/>
    <cellStyle name="Обычный 5 6 2 2 7 2" xfId="63841"/>
    <cellStyle name="Обычный 5 6 2 2 8" xfId="35391"/>
    <cellStyle name="Обычный 5 6 2 2 9" xfId="35392"/>
    <cellStyle name="Обычный 5 6 2 3" xfId="35393"/>
    <cellStyle name="Обычный 5 6 2 3 2" xfId="35394"/>
    <cellStyle name="Обычный 5 6 2 3 2 2" xfId="63842"/>
    <cellStyle name="Обычный 5 6 2 3 3" xfId="35395"/>
    <cellStyle name="Обычный 5 6 2 3 3 2" xfId="63843"/>
    <cellStyle name="Обычный 5 6 2 3 4" xfId="35396"/>
    <cellStyle name="Обычный 5 6 2 3 4 2" xfId="63844"/>
    <cellStyle name="Обычный 5 6 2 3 5" xfId="35397"/>
    <cellStyle name="Обычный 5 6 2 3 5 2" xfId="63845"/>
    <cellStyle name="Обычный 5 6 2 3 6" xfId="35398"/>
    <cellStyle name="Обычный 5 6 2 3 6 2" xfId="63846"/>
    <cellStyle name="Обычный 5 6 2 3 7" xfId="35399"/>
    <cellStyle name="Обычный 5 6 2 3 8" xfId="63847"/>
    <cellStyle name="Обычный 5 6 2 4" xfId="35400"/>
    <cellStyle name="Обычный 5 6 2 4 2" xfId="35401"/>
    <cellStyle name="Обычный 5 6 2 4 2 2" xfId="63848"/>
    <cellStyle name="Обычный 5 6 2 4 3" xfId="63849"/>
    <cellStyle name="Обычный 5 6 2 5" xfId="35402"/>
    <cellStyle name="Обычный 5 6 2 5 2" xfId="63850"/>
    <cellStyle name="Обычный 5 6 2 6" xfId="35403"/>
    <cellStyle name="Обычный 5 6 2 6 2" xfId="63851"/>
    <cellStyle name="Обычный 5 6 2 7" xfId="35404"/>
    <cellStyle name="Обычный 5 6 2 7 2" xfId="63852"/>
    <cellStyle name="Обычный 5 6 2 8" xfId="35405"/>
    <cellStyle name="Обычный 5 6 2 8 2" xfId="63853"/>
    <cellStyle name="Обычный 5 6 2 9" xfId="35406"/>
    <cellStyle name="Обычный 5 6 3" xfId="35407"/>
    <cellStyle name="Обычный 5 6 3 10" xfId="35408"/>
    <cellStyle name="Обычный 5 6 3 11" xfId="35409"/>
    <cellStyle name="Обычный 5 6 3 12" xfId="35410"/>
    <cellStyle name="Обычный 5 6 3 13" xfId="35411"/>
    <cellStyle name="Обычный 5 6 3 14" xfId="35412"/>
    <cellStyle name="Обычный 5 6 3 15" xfId="63854"/>
    <cellStyle name="Обычный 5 6 3 2" xfId="35413"/>
    <cellStyle name="Обычный 5 6 3 2 2" xfId="35414"/>
    <cellStyle name="Обычный 5 6 3 2 2 2" xfId="63855"/>
    <cellStyle name="Обычный 5 6 3 2 3" xfId="35415"/>
    <cellStyle name="Обычный 5 6 3 2 3 2" xfId="63856"/>
    <cellStyle name="Обычный 5 6 3 2 4" xfId="35416"/>
    <cellStyle name="Обычный 5 6 3 2 4 2" xfId="63857"/>
    <cellStyle name="Обычный 5 6 3 2 5" xfId="35417"/>
    <cellStyle name="Обычный 5 6 3 2 5 2" xfId="63858"/>
    <cellStyle name="Обычный 5 6 3 2 6" xfId="35418"/>
    <cellStyle name="Обычный 5 6 3 2 6 2" xfId="63859"/>
    <cellStyle name="Обычный 5 6 3 2 7" xfId="35419"/>
    <cellStyle name="Обычный 5 6 3 2 8" xfId="63860"/>
    <cellStyle name="Обычный 5 6 3 3" xfId="35420"/>
    <cellStyle name="Обычный 5 6 3 3 2" xfId="35421"/>
    <cellStyle name="Обычный 5 6 3 3 2 2" xfId="63861"/>
    <cellStyle name="Обычный 5 6 3 3 3" xfId="63862"/>
    <cellStyle name="Обычный 5 6 3 4" xfId="35422"/>
    <cellStyle name="Обычный 5 6 3 4 2" xfId="63863"/>
    <cellStyle name="Обычный 5 6 3 5" xfId="35423"/>
    <cellStyle name="Обычный 5 6 3 5 2" xfId="63864"/>
    <cellStyle name="Обычный 5 6 3 6" xfId="35424"/>
    <cellStyle name="Обычный 5 6 3 6 2" xfId="63865"/>
    <cellStyle name="Обычный 5 6 3 7" xfId="35425"/>
    <cellStyle name="Обычный 5 6 3 7 2" xfId="63866"/>
    <cellStyle name="Обычный 5 6 3 8" xfId="35426"/>
    <cellStyle name="Обычный 5 6 3 9" xfId="35427"/>
    <cellStyle name="Обычный 5 6 4" xfId="35428"/>
    <cellStyle name="Обычный 5 6 4 2" xfId="35429"/>
    <cellStyle name="Обычный 5 6 4 2 2" xfId="63867"/>
    <cellStyle name="Обычный 5 6 4 3" xfId="35430"/>
    <cellStyle name="Обычный 5 6 4 3 2" xfId="63868"/>
    <cellStyle name="Обычный 5 6 4 4" xfId="35431"/>
    <cellStyle name="Обычный 5 6 4 4 2" xfId="63869"/>
    <cellStyle name="Обычный 5 6 4 5" xfId="35432"/>
    <cellStyle name="Обычный 5 6 4 5 2" xfId="63870"/>
    <cellStyle name="Обычный 5 6 4 6" xfId="35433"/>
    <cellStyle name="Обычный 5 6 4 6 2" xfId="63871"/>
    <cellStyle name="Обычный 5 6 4 7" xfId="35434"/>
    <cellStyle name="Обычный 5 6 4 8" xfId="63872"/>
    <cellStyle name="Обычный 5 6 5" xfId="35435"/>
    <cellStyle name="Обычный 5 6 5 2" xfId="35436"/>
    <cellStyle name="Обычный 5 6 5 2 2" xfId="63873"/>
    <cellStyle name="Обычный 5 6 5 3" xfId="63874"/>
    <cellStyle name="Обычный 5 6 6" xfId="35437"/>
    <cellStyle name="Обычный 5 6 6 2" xfId="63875"/>
    <cellStyle name="Обычный 5 6 7" xfId="35438"/>
    <cellStyle name="Обычный 5 6 7 2" xfId="63876"/>
    <cellStyle name="Обычный 5 6 8" xfId="35439"/>
    <cellStyle name="Обычный 5 6 8 2" xfId="63877"/>
    <cellStyle name="Обычный 5 6 9" xfId="35440"/>
    <cellStyle name="Обычный 5 6 9 2" xfId="63878"/>
    <cellStyle name="Обычный 5 7" xfId="35441"/>
    <cellStyle name="Обычный 5 7 10" xfId="35442"/>
    <cellStyle name="Обычный 5 7 11" xfId="35443"/>
    <cellStyle name="Обычный 5 7 12" xfId="35444"/>
    <cellStyle name="Обычный 5 7 13" xfId="35445"/>
    <cellStyle name="Обычный 5 7 14" xfId="35446"/>
    <cellStyle name="Обычный 5 7 15" xfId="35447"/>
    <cellStyle name="Обычный 5 7 16" xfId="35448"/>
    <cellStyle name="Обычный 5 7 2" xfId="35449"/>
    <cellStyle name="Обычный 5 7 2 10" xfId="35450"/>
    <cellStyle name="Обычный 5 7 2 11" xfId="35451"/>
    <cellStyle name="Обычный 5 7 2 12" xfId="35452"/>
    <cellStyle name="Обычный 5 7 2 13" xfId="35453"/>
    <cellStyle name="Обычный 5 7 2 14" xfId="35454"/>
    <cellStyle name="Обычный 5 7 2 15" xfId="63879"/>
    <cellStyle name="Обычный 5 7 2 2" xfId="35455"/>
    <cellStyle name="Обычный 5 7 2 2 2" xfId="35456"/>
    <cellStyle name="Обычный 5 7 2 2 2 2" xfId="63880"/>
    <cellStyle name="Обычный 5 7 2 2 3" xfId="35457"/>
    <cellStyle name="Обычный 5 7 2 2 3 2" xfId="63881"/>
    <cellStyle name="Обычный 5 7 2 2 4" xfId="35458"/>
    <cellStyle name="Обычный 5 7 2 2 4 2" xfId="63882"/>
    <cellStyle name="Обычный 5 7 2 2 5" xfId="35459"/>
    <cellStyle name="Обычный 5 7 2 2 5 2" xfId="63883"/>
    <cellStyle name="Обычный 5 7 2 2 6" xfId="35460"/>
    <cellStyle name="Обычный 5 7 2 2 6 2" xfId="63884"/>
    <cellStyle name="Обычный 5 7 2 2 7" xfId="35461"/>
    <cellStyle name="Обычный 5 7 2 2 8" xfId="63885"/>
    <cellStyle name="Обычный 5 7 2 3" xfId="35462"/>
    <cellStyle name="Обычный 5 7 2 3 2" xfId="35463"/>
    <cellStyle name="Обычный 5 7 2 3 2 2" xfId="63886"/>
    <cellStyle name="Обычный 5 7 2 3 3" xfId="63887"/>
    <cellStyle name="Обычный 5 7 2 4" xfId="35464"/>
    <cellStyle name="Обычный 5 7 2 4 2" xfId="63888"/>
    <cellStyle name="Обычный 5 7 2 5" xfId="35465"/>
    <cellStyle name="Обычный 5 7 2 5 2" xfId="63889"/>
    <cellStyle name="Обычный 5 7 2 6" xfId="35466"/>
    <cellStyle name="Обычный 5 7 2 6 2" xfId="63890"/>
    <cellStyle name="Обычный 5 7 2 7" xfId="35467"/>
    <cellStyle name="Обычный 5 7 2 7 2" xfId="63891"/>
    <cellStyle name="Обычный 5 7 2 8" xfId="35468"/>
    <cellStyle name="Обычный 5 7 2 9" xfId="35469"/>
    <cellStyle name="Обычный 5 7 3" xfId="35470"/>
    <cellStyle name="Обычный 5 7 3 2" xfId="35471"/>
    <cellStyle name="Обычный 5 7 3 2 2" xfId="63892"/>
    <cellStyle name="Обычный 5 7 3 3" xfId="35472"/>
    <cellStyle name="Обычный 5 7 3 3 2" xfId="63893"/>
    <cellStyle name="Обычный 5 7 3 4" xfId="35473"/>
    <cellStyle name="Обычный 5 7 3 4 2" xfId="63894"/>
    <cellStyle name="Обычный 5 7 3 5" xfId="35474"/>
    <cellStyle name="Обычный 5 7 3 5 2" xfId="63895"/>
    <cellStyle name="Обычный 5 7 3 6" xfId="35475"/>
    <cellStyle name="Обычный 5 7 3 6 2" xfId="63896"/>
    <cellStyle name="Обычный 5 7 3 7" xfId="35476"/>
    <cellStyle name="Обычный 5 7 3 8" xfId="63897"/>
    <cellStyle name="Обычный 5 7 4" xfId="35477"/>
    <cellStyle name="Обычный 5 7 4 2" xfId="35478"/>
    <cellStyle name="Обычный 5 7 4 2 2" xfId="63898"/>
    <cellStyle name="Обычный 5 7 4 3" xfId="63899"/>
    <cellStyle name="Обычный 5 7 5" xfId="35479"/>
    <cellStyle name="Обычный 5 7 5 2" xfId="63900"/>
    <cellStyle name="Обычный 5 7 6" xfId="35480"/>
    <cellStyle name="Обычный 5 7 6 2" xfId="63901"/>
    <cellStyle name="Обычный 5 7 7" xfId="35481"/>
    <cellStyle name="Обычный 5 7 7 2" xfId="63902"/>
    <cellStyle name="Обычный 5 7 8" xfId="35482"/>
    <cellStyle name="Обычный 5 7 8 2" xfId="63903"/>
    <cellStyle name="Обычный 5 7 9" xfId="35483"/>
    <cellStyle name="Обычный 5 8" xfId="35484"/>
    <cellStyle name="Обычный 5 8 2" xfId="35485"/>
    <cellStyle name="Обычный 5 8 2 2" xfId="35486"/>
    <cellStyle name="Обычный 5 8 3" xfId="35487"/>
    <cellStyle name="Обычный 5 9" xfId="35488"/>
    <cellStyle name="Обычный 5 9 2" xfId="35489"/>
    <cellStyle name="Обычный 5 9 2 2" xfId="35490"/>
    <cellStyle name="Обычный 5 9 3" xfId="35491"/>
    <cellStyle name="Обычный 50" xfId="35492"/>
    <cellStyle name="Обычный 50 10" xfId="35493"/>
    <cellStyle name="Обычный 50 10 2" xfId="63904"/>
    <cellStyle name="Обычный 50 11" xfId="35494"/>
    <cellStyle name="Обычный 50 11 2" xfId="63905"/>
    <cellStyle name="Обычный 50 12" xfId="63906"/>
    <cellStyle name="Обычный 50 2" xfId="35495"/>
    <cellStyle name="Обычный 50 2 10" xfId="35496"/>
    <cellStyle name="Обычный 50 2 10 2" xfId="63907"/>
    <cellStyle name="Обычный 50 2 11" xfId="35497"/>
    <cellStyle name="Обычный 50 2 11 2" xfId="63908"/>
    <cellStyle name="Обычный 50 2 12" xfId="35498"/>
    <cellStyle name="Обычный 50 2 12 2" xfId="63909"/>
    <cellStyle name="Обычный 50 2 13" xfId="35499"/>
    <cellStyle name="Обычный 50 2 14" xfId="35500"/>
    <cellStyle name="Обычный 50 2 15" xfId="35501"/>
    <cellStyle name="Обычный 50 2 16" xfId="35502"/>
    <cellStyle name="Обычный 50 2 17" xfId="35503"/>
    <cellStyle name="Обычный 50 2 18" xfId="63910"/>
    <cellStyle name="Обычный 50 2 2" xfId="35504"/>
    <cellStyle name="Обычный 50 2 2 10" xfId="35505"/>
    <cellStyle name="Обычный 50 2 2 10 2" xfId="63911"/>
    <cellStyle name="Обычный 50 2 2 11" xfId="35506"/>
    <cellStyle name="Обычный 50 2 2 12" xfId="35507"/>
    <cellStyle name="Обычный 50 2 2 13" xfId="35508"/>
    <cellStyle name="Обычный 50 2 2 14" xfId="35509"/>
    <cellStyle name="Обычный 50 2 2 15" xfId="35510"/>
    <cellStyle name="Обычный 50 2 2 16" xfId="35511"/>
    <cellStyle name="Обычный 50 2 2 17" xfId="63912"/>
    <cellStyle name="Обычный 50 2 2 2" xfId="35512"/>
    <cellStyle name="Обычный 50 2 2 3" xfId="35513"/>
    <cellStyle name="Обычный 50 2 2 3 10" xfId="63913"/>
    <cellStyle name="Обычный 50 2 2 3 2" xfId="35514"/>
    <cellStyle name="Обычный 50 2 2 3 2 2" xfId="63914"/>
    <cellStyle name="Обычный 50 2 2 3 3" xfId="35515"/>
    <cellStyle name="Обычный 50 2 2 3 3 2" xfId="63915"/>
    <cellStyle name="Обычный 50 2 2 3 4" xfId="35516"/>
    <cellStyle name="Обычный 50 2 2 3 4 2" xfId="63916"/>
    <cellStyle name="Обычный 50 2 2 3 5" xfId="35517"/>
    <cellStyle name="Обычный 50 2 2 3 5 2" xfId="63917"/>
    <cellStyle name="Обычный 50 2 2 3 6" xfId="35518"/>
    <cellStyle name="Обычный 50 2 2 3 6 2" xfId="63918"/>
    <cellStyle name="Обычный 50 2 2 3 7" xfId="35519"/>
    <cellStyle name="Обычный 50 2 2 3 8" xfId="35520"/>
    <cellStyle name="Обычный 50 2 2 3 9" xfId="35521"/>
    <cellStyle name="Обычный 50 2 2 4" xfId="35522"/>
    <cellStyle name="Обычный 50 2 2 4 2" xfId="35523"/>
    <cellStyle name="Обычный 50 2 2 4 2 2" xfId="63919"/>
    <cellStyle name="Обычный 50 2 2 4 3" xfId="35524"/>
    <cellStyle name="Обычный 50 2 2 4 3 2" xfId="63920"/>
    <cellStyle name="Обычный 50 2 2 4 4" xfId="35525"/>
    <cellStyle name="Обычный 50 2 2 4 4 2" xfId="63921"/>
    <cellStyle name="Обычный 50 2 2 4 5" xfId="35526"/>
    <cellStyle name="Обычный 50 2 2 4 5 2" xfId="63922"/>
    <cellStyle name="Обычный 50 2 2 4 6" xfId="35527"/>
    <cellStyle name="Обычный 50 2 2 4 6 2" xfId="63923"/>
    <cellStyle name="Обычный 50 2 2 4 7" xfId="35528"/>
    <cellStyle name="Обычный 50 2 2 4 8" xfId="63924"/>
    <cellStyle name="Обычный 50 2 2 5" xfId="35529"/>
    <cellStyle name="Обычный 50 2 2 5 2" xfId="35530"/>
    <cellStyle name="Обычный 50 2 2 5 2 2" xfId="63925"/>
    <cellStyle name="Обычный 50 2 2 5 3" xfId="35531"/>
    <cellStyle name="Обычный 50 2 2 5 3 2" xfId="63926"/>
    <cellStyle name="Обычный 50 2 2 5 4" xfId="35532"/>
    <cellStyle name="Обычный 50 2 2 5 4 2" xfId="63927"/>
    <cellStyle name="Обычный 50 2 2 5 5" xfId="35533"/>
    <cellStyle name="Обычный 50 2 2 5 5 2" xfId="63928"/>
    <cellStyle name="Обычный 50 2 2 5 6" xfId="63929"/>
    <cellStyle name="Обычный 50 2 2 6" xfId="35534"/>
    <cellStyle name="Обычный 50 2 2 6 2" xfId="35535"/>
    <cellStyle name="Обычный 50 2 2 6 2 2" xfId="63930"/>
    <cellStyle name="Обычный 50 2 2 6 3" xfId="63931"/>
    <cellStyle name="Обычный 50 2 2 7" xfId="35536"/>
    <cellStyle name="Обычный 50 2 2 7 2" xfId="63932"/>
    <cellStyle name="Обычный 50 2 2 8" xfId="35537"/>
    <cellStyle name="Обычный 50 2 2 8 2" xfId="63933"/>
    <cellStyle name="Обычный 50 2 2 9" xfId="35538"/>
    <cellStyle name="Обычный 50 2 2 9 2" xfId="63934"/>
    <cellStyle name="Обычный 50 2 3" xfId="35539"/>
    <cellStyle name="Обычный 50 2 3 10" xfId="35540"/>
    <cellStyle name="Обычный 50 2 3 11" xfId="35541"/>
    <cellStyle name="Обычный 50 2 3 12" xfId="35542"/>
    <cellStyle name="Обычный 50 2 3 13" xfId="35543"/>
    <cellStyle name="Обычный 50 2 3 14" xfId="35544"/>
    <cellStyle name="Обычный 50 2 3 15" xfId="35545"/>
    <cellStyle name="Обычный 50 2 3 16" xfId="35546"/>
    <cellStyle name="Обычный 50 2 3 17" xfId="63935"/>
    <cellStyle name="Обычный 50 2 3 2" xfId="35547"/>
    <cellStyle name="Обычный 50 2 3 2 10" xfId="35548"/>
    <cellStyle name="Обычный 50 2 3 2 11" xfId="35549"/>
    <cellStyle name="Обычный 50 2 3 2 12" xfId="35550"/>
    <cellStyle name="Обычный 50 2 3 2 13" xfId="35551"/>
    <cellStyle name="Обычный 50 2 3 2 14" xfId="35552"/>
    <cellStyle name="Обычный 50 2 3 2 15" xfId="63936"/>
    <cellStyle name="Обычный 50 2 3 2 2" xfId="35553"/>
    <cellStyle name="Обычный 50 2 3 2 2 2" xfId="35554"/>
    <cellStyle name="Обычный 50 2 3 2 2 2 2" xfId="63937"/>
    <cellStyle name="Обычный 50 2 3 2 2 3" xfId="35555"/>
    <cellStyle name="Обычный 50 2 3 2 2 3 2" xfId="63938"/>
    <cellStyle name="Обычный 50 2 3 2 2 4" xfId="35556"/>
    <cellStyle name="Обычный 50 2 3 2 2 4 2" xfId="63939"/>
    <cellStyle name="Обычный 50 2 3 2 2 5" xfId="35557"/>
    <cellStyle name="Обычный 50 2 3 2 2 5 2" xfId="63940"/>
    <cellStyle name="Обычный 50 2 3 2 2 6" xfId="35558"/>
    <cellStyle name="Обычный 50 2 3 2 2 6 2" xfId="63941"/>
    <cellStyle name="Обычный 50 2 3 2 2 7" xfId="35559"/>
    <cellStyle name="Обычный 50 2 3 2 2 8" xfId="63942"/>
    <cellStyle name="Обычный 50 2 3 2 3" xfId="35560"/>
    <cellStyle name="Обычный 50 2 3 2 3 2" xfId="35561"/>
    <cellStyle name="Обычный 50 2 3 2 3 2 2" xfId="63943"/>
    <cellStyle name="Обычный 50 2 3 2 3 3" xfId="63944"/>
    <cellStyle name="Обычный 50 2 3 2 4" xfId="35562"/>
    <cellStyle name="Обычный 50 2 3 2 4 2" xfId="63945"/>
    <cellStyle name="Обычный 50 2 3 2 5" xfId="35563"/>
    <cellStyle name="Обычный 50 2 3 2 5 2" xfId="63946"/>
    <cellStyle name="Обычный 50 2 3 2 6" xfId="35564"/>
    <cellStyle name="Обычный 50 2 3 2 6 2" xfId="63947"/>
    <cellStyle name="Обычный 50 2 3 2 7" xfId="35565"/>
    <cellStyle name="Обычный 50 2 3 2 7 2" xfId="63948"/>
    <cellStyle name="Обычный 50 2 3 2 8" xfId="35566"/>
    <cellStyle name="Обычный 50 2 3 2 9" xfId="35567"/>
    <cellStyle name="Обычный 50 2 3 3" xfId="35568"/>
    <cellStyle name="Обычный 50 2 3 3 2" xfId="35569"/>
    <cellStyle name="Обычный 50 2 3 3 2 2" xfId="63949"/>
    <cellStyle name="Обычный 50 2 3 3 3" xfId="35570"/>
    <cellStyle name="Обычный 50 2 3 3 3 2" xfId="63950"/>
    <cellStyle name="Обычный 50 2 3 3 4" xfId="35571"/>
    <cellStyle name="Обычный 50 2 3 3 4 2" xfId="63951"/>
    <cellStyle name="Обычный 50 2 3 3 5" xfId="35572"/>
    <cellStyle name="Обычный 50 2 3 3 5 2" xfId="63952"/>
    <cellStyle name="Обычный 50 2 3 3 6" xfId="35573"/>
    <cellStyle name="Обычный 50 2 3 3 6 2" xfId="63953"/>
    <cellStyle name="Обычный 50 2 3 3 7" xfId="35574"/>
    <cellStyle name="Обычный 50 2 3 3 8" xfId="63954"/>
    <cellStyle name="Обычный 50 2 3 4" xfId="35575"/>
    <cellStyle name="Обычный 50 2 3 4 2" xfId="35576"/>
    <cellStyle name="Обычный 50 2 3 4 2 2" xfId="63955"/>
    <cellStyle name="Обычный 50 2 3 4 3" xfId="63956"/>
    <cellStyle name="Обычный 50 2 3 5" xfId="35577"/>
    <cellStyle name="Обычный 50 2 3 5 2" xfId="63957"/>
    <cellStyle name="Обычный 50 2 3 6" xfId="35578"/>
    <cellStyle name="Обычный 50 2 3 6 2" xfId="63958"/>
    <cellStyle name="Обычный 50 2 3 7" xfId="35579"/>
    <cellStyle name="Обычный 50 2 3 7 2" xfId="63959"/>
    <cellStyle name="Обычный 50 2 3 8" xfId="35580"/>
    <cellStyle name="Обычный 50 2 3 8 2" xfId="63960"/>
    <cellStyle name="Обычный 50 2 3 9" xfId="35581"/>
    <cellStyle name="Обычный 50 2 4" xfId="35582"/>
    <cellStyle name="Обычный 50 2 5" xfId="35583"/>
    <cellStyle name="Обычный 50 2 6" xfId="35584"/>
    <cellStyle name="Обычный 50 2 6 10" xfId="63961"/>
    <cellStyle name="Обычный 50 2 6 2" xfId="35585"/>
    <cellStyle name="Обычный 50 2 6 2 2" xfId="63962"/>
    <cellStyle name="Обычный 50 2 6 3" xfId="35586"/>
    <cellStyle name="Обычный 50 2 6 3 2" xfId="63963"/>
    <cellStyle name="Обычный 50 2 6 4" xfId="35587"/>
    <cellStyle name="Обычный 50 2 6 4 2" xfId="63964"/>
    <cellStyle name="Обычный 50 2 6 5" xfId="35588"/>
    <cellStyle name="Обычный 50 2 6 5 2" xfId="63965"/>
    <cellStyle name="Обычный 50 2 6 6" xfId="35589"/>
    <cellStyle name="Обычный 50 2 6 6 2" xfId="63966"/>
    <cellStyle name="Обычный 50 2 6 7" xfId="35590"/>
    <cellStyle name="Обычный 50 2 6 8" xfId="35591"/>
    <cellStyle name="Обычный 50 2 6 9" xfId="35592"/>
    <cellStyle name="Обычный 50 2 7" xfId="35593"/>
    <cellStyle name="Обычный 50 2 7 2" xfId="35594"/>
    <cellStyle name="Обычный 50 2 7 3" xfId="35595"/>
    <cellStyle name="Обычный 50 2 8" xfId="35596"/>
    <cellStyle name="Обычный 50 2 8 2" xfId="35597"/>
    <cellStyle name="Обычный 50 2 8 2 2" xfId="63967"/>
    <cellStyle name="Обычный 50 2 8 3" xfId="63968"/>
    <cellStyle name="Обычный 50 2 9" xfId="35598"/>
    <cellStyle name="Обычный 50 2 9 2" xfId="63969"/>
    <cellStyle name="Обычный 50 3" xfId="35599"/>
    <cellStyle name="Обычный 50 3 10" xfId="35600"/>
    <cellStyle name="Обычный 50 3 10 2" xfId="63970"/>
    <cellStyle name="Обычный 50 3 11" xfId="35601"/>
    <cellStyle name="Обычный 50 3 11 2" xfId="63971"/>
    <cellStyle name="Обычный 50 3 12" xfId="35602"/>
    <cellStyle name="Обычный 50 3 13" xfId="35603"/>
    <cellStyle name="Обычный 50 3 14" xfId="35604"/>
    <cellStyle name="Обычный 50 3 15" xfId="35605"/>
    <cellStyle name="Обычный 50 3 16" xfId="63972"/>
    <cellStyle name="Обычный 50 3 2" xfId="35606"/>
    <cellStyle name="Обычный 50 3 2 10" xfId="35607"/>
    <cellStyle name="Обычный 50 3 2 11" xfId="35608"/>
    <cellStyle name="Обычный 50 3 2 12" xfId="35609"/>
    <cellStyle name="Обычный 50 3 2 13" xfId="35610"/>
    <cellStyle name="Обычный 50 3 2 14" xfId="35611"/>
    <cellStyle name="Обычный 50 3 2 15" xfId="63973"/>
    <cellStyle name="Обычный 50 3 2 2" xfId="35612"/>
    <cellStyle name="Обычный 50 3 2 2 2" xfId="35613"/>
    <cellStyle name="Обычный 50 3 2 2 2 2" xfId="63974"/>
    <cellStyle name="Обычный 50 3 2 2 3" xfId="35614"/>
    <cellStyle name="Обычный 50 3 2 2 3 2" xfId="63975"/>
    <cellStyle name="Обычный 50 3 2 2 4" xfId="35615"/>
    <cellStyle name="Обычный 50 3 2 2 4 2" xfId="63976"/>
    <cellStyle name="Обычный 50 3 2 2 5" xfId="35616"/>
    <cellStyle name="Обычный 50 3 2 2 5 2" xfId="63977"/>
    <cellStyle name="Обычный 50 3 2 2 6" xfId="35617"/>
    <cellStyle name="Обычный 50 3 2 2 6 2" xfId="63978"/>
    <cellStyle name="Обычный 50 3 2 2 7" xfId="35618"/>
    <cellStyle name="Обычный 50 3 2 2 8" xfId="63979"/>
    <cellStyle name="Обычный 50 3 2 3" xfId="35619"/>
    <cellStyle name="Обычный 50 3 2 3 2" xfId="35620"/>
    <cellStyle name="Обычный 50 3 2 3 2 2" xfId="63980"/>
    <cellStyle name="Обычный 50 3 2 3 3" xfId="63981"/>
    <cellStyle name="Обычный 50 3 2 4" xfId="35621"/>
    <cellStyle name="Обычный 50 3 2 4 2" xfId="63982"/>
    <cellStyle name="Обычный 50 3 2 5" xfId="35622"/>
    <cellStyle name="Обычный 50 3 2 5 2" xfId="63983"/>
    <cellStyle name="Обычный 50 3 2 6" xfId="35623"/>
    <cellStyle name="Обычный 50 3 2 6 2" xfId="63984"/>
    <cellStyle name="Обычный 50 3 2 7" xfId="35624"/>
    <cellStyle name="Обычный 50 3 2 7 2" xfId="63985"/>
    <cellStyle name="Обычный 50 3 2 8" xfId="35625"/>
    <cellStyle name="Обычный 50 3 2 9" xfId="35626"/>
    <cellStyle name="Обычный 50 3 3" xfId="35627"/>
    <cellStyle name="Обычный 50 3 4" xfId="35628"/>
    <cellStyle name="Обычный 50 3 4 10" xfId="63986"/>
    <cellStyle name="Обычный 50 3 4 2" xfId="35629"/>
    <cellStyle name="Обычный 50 3 4 2 2" xfId="63987"/>
    <cellStyle name="Обычный 50 3 4 3" xfId="35630"/>
    <cellStyle name="Обычный 50 3 4 3 2" xfId="63988"/>
    <cellStyle name="Обычный 50 3 4 4" xfId="35631"/>
    <cellStyle name="Обычный 50 3 4 4 2" xfId="63989"/>
    <cellStyle name="Обычный 50 3 4 5" xfId="35632"/>
    <cellStyle name="Обычный 50 3 4 5 2" xfId="63990"/>
    <cellStyle name="Обычный 50 3 4 6" xfId="35633"/>
    <cellStyle name="Обычный 50 3 4 6 2" xfId="63991"/>
    <cellStyle name="Обычный 50 3 4 7" xfId="35634"/>
    <cellStyle name="Обычный 50 3 4 8" xfId="35635"/>
    <cellStyle name="Обычный 50 3 4 9" xfId="35636"/>
    <cellStyle name="Обычный 50 3 5" xfId="35637"/>
    <cellStyle name="Обычный 50 3 5 2" xfId="35638"/>
    <cellStyle name="Обычный 50 3 5 2 2" xfId="63992"/>
    <cellStyle name="Обычный 50 3 5 3" xfId="35639"/>
    <cellStyle name="Обычный 50 3 5 3 2" xfId="63993"/>
    <cellStyle name="Обычный 50 3 5 4" xfId="35640"/>
    <cellStyle name="Обычный 50 3 5 4 2" xfId="63994"/>
    <cellStyle name="Обычный 50 3 5 5" xfId="35641"/>
    <cellStyle name="Обычный 50 3 5 5 2" xfId="63995"/>
    <cellStyle name="Обычный 50 3 5 6" xfId="35642"/>
    <cellStyle name="Обычный 50 3 5 6 2" xfId="63996"/>
    <cellStyle name="Обычный 50 3 5 7" xfId="35643"/>
    <cellStyle name="Обычный 50 3 5 8" xfId="63997"/>
    <cellStyle name="Обычный 50 3 6" xfId="35644"/>
    <cellStyle name="Обычный 50 3 6 2" xfId="35645"/>
    <cellStyle name="Обычный 50 3 6 2 2" xfId="63998"/>
    <cellStyle name="Обычный 50 3 6 3" xfId="35646"/>
    <cellStyle name="Обычный 50 3 6 3 2" xfId="63999"/>
    <cellStyle name="Обычный 50 3 6 4" xfId="35647"/>
    <cellStyle name="Обычный 50 3 6 4 2" xfId="64000"/>
    <cellStyle name="Обычный 50 3 6 5" xfId="35648"/>
    <cellStyle name="Обычный 50 3 6 5 2" xfId="64001"/>
    <cellStyle name="Обычный 50 3 6 6" xfId="64002"/>
    <cellStyle name="Обычный 50 3 7" xfId="35649"/>
    <cellStyle name="Обычный 50 3 7 2" xfId="35650"/>
    <cellStyle name="Обычный 50 3 7 2 2" xfId="64003"/>
    <cellStyle name="Обычный 50 3 7 3" xfId="64004"/>
    <cellStyle name="Обычный 50 3 8" xfId="35651"/>
    <cellStyle name="Обычный 50 3 8 2" xfId="64005"/>
    <cellStyle name="Обычный 50 3 9" xfId="35652"/>
    <cellStyle name="Обычный 50 3 9 2" xfId="64006"/>
    <cellStyle name="Обычный 50 4" xfId="35653"/>
    <cellStyle name="Обычный 50 4 10" xfId="35654"/>
    <cellStyle name="Обычный 50 4 10 2" xfId="64007"/>
    <cellStyle name="Обычный 50 4 11" xfId="35655"/>
    <cellStyle name="Обычный 50 4 12" xfId="35656"/>
    <cellStyle name="Обычный 50 4 13" xfId="35657"/>
    <cellStyle name="Обычный 50 4 14" xfId="35658"/>
    <cellStyle name="Обычный 50 4 15" xfId="35659"/>
    <cellStyle name="Обычный 50 4 16" xfId="35660"/>
    <cellStyle name="Обычный 50 4 17" xfId="35661"/>
    <cellStyle name="Обычный 50 4 18" xfId="35662"/>
    <cellStyle name="Обычный 50 4 19" xfId="64008"/>
    <cellStyle name="Обычный 50 4 2" xfId="35663"/>
    <cellStyle name="Обычный 50 4 3" xfId="35664"/>
    <cellStyle name="Обычный 50 4 3 10" xfId="35665"/>
    <cellStyle name="Обычный 50 4 3 11" xfId="35666"/>
    <cellStyle name="Обычный 50 4 3 12" xfId="35667"/>
    <cellStyle name="Обычный 50 4 3 13" xfId="35668"/>
    <cellStyle name="Обычный 50 4 3 14" xfId="35669"/>
    <cellStyle name="Обычный 50 4 3 15" xfId="64009"/>
    <cellStyle name="Обычный 50 4 3 2" xfId="35670"/>
    <cellStyle name="Обычный 50 4 3 2 2" xfId="35671"/>
    <cellStyle name="Обычный 50 4 3 2 2 2" xfId="64010"/>
    <cellStyle name="Обычный 50 4 3 2 3" xfId="35672"/>
    <cellStyle name="Обычный 50 4 3 2 3 2" xfId="64011"/>
    <cellStyle name="Обычный 50 4 3 2 4" xfId="35673"/>
    <cellStyle name="Обычный 50 4 3 2 4 2" xfId="64012"/>
    <cellStyle name="Обычный 50 4 3 2 5" xfId="35674"/>
    <cellStyle name="Обычный 50 4 3 2 5 2" xfId="64013"/>
    <cellStyle name="Обычный 50 4 3 2 6" xfId="35675"/>
    <cellStyle name="Обычный 50 4 3 2 6 2" xfId="64014"/>
    <cellStyle name="Обычный 50 4 3 2 7" xfId="35676"/>
    <cellStyle name="Обычный 50 4 3 2 8" xfId="64015"/>
    <cellStyle name="Обычный 50 4 3 3" xfId="35677"/>
    <cellStyle name="Обычный 50 4 3 3 2" xfId="35678"/>
    <cellStyle name="Обычный 50 4 3 3 2 2" xfId="64016"/>
    <cellStyle name="Обычный 50 4 3 3 3" xfId="64017"/>
    <cellStyle name="Обычный 50 4 3 4" xfId="35679"/>
    <cellStyle name="Обычный 50 4 3 4 2" xfId="64018"/>
    <cellStyle name="Обычный 50 4 3 5" xfId="35680"/>
    <cellStyle name="Обычный 50 4 3 5 2" xfId="64019"/>
    <cellStyle name="Обычный 50 4 3 6" xfId="35681"/>
    <cellStyle name="Обычный 50 4 3 6 2" xfId="64020"/>
    <cellStyle name="Обычный 50 4 3 7" xfId="35682"/>
    <cellStyle name="Обычный 50 4 3 7 2" xfId="64021"/>
    <cellStyle name="Обычный 50 4 3 8" xfId="35683"/>
    <cellStyle name="Обычный 50 4 3 9" xfId="35684"/>
    <cellStyle name="Обычный 50 4 4" xfId="35685"/>
    <cellStyle name="Обычный 50 4 4 10" xfId="35686"/>
    <cellStyle name="Обычный 50 4 4 11" xfId="35687"/>
    <cellStyle name="Обычный 50 4 4 12" xfId="35688"/>
    <cellStyle name="Обычный 50 4 4 13" xfId="35689"/>
    <cellStyle name="Обычный 50 4 4 14" xfId="35690"/>
    <cellStyle name="Обычный 50 4 4 15" xfId="64022"/>
    <cellStyle name="Обычный 50 4 4 2" xfId="35691"/>
    <cellStyle name="Обычный 50 4 4 2 2" xfId="35692"/>
    <cellStyle name="Обычный 50 4 4 2 2 2" xfId="64023"/>
    <cellStyle name="Обычный 50 4 4 2 3" xfId="35693"/>
    <cellStyle name="Обычный 50 4 4 2 3 2" xfId="64024"/>
    <cellStyle name="Обычный 50 4 4 2 4" xfId="35694"/>
    <cellStyle name="Обычный 50 4 4 2 4 2" xfId="64025"/>
    <cellStyle name="Обычный 50 4 4 2 5" xfId="35695"/>
    <cellStyle name="Обычный 50 4 4 2 5 2" xfId="64026"/>
    <cellStyle name="Обычный 50 4 4 2 6" xfId="35696"/>
    <cellStyle name="Обычный 50 4 4 2 6 2" xfId="64027"/>
    <cellStyle name="Обычный 50 4 4 2 7" xfId="35697"/>
    <cellStyle name="Обычный 50 4 4 2 8" xfId="64028"/>
    <cellStyle name="Обычный 50 4 4 3" xfId="35698"/>
    <cellStyle name="Обычный 50 4 4 3 2" xfId="35699"/>
    <cellStyle name="Обычный 50 4 4 3 2 2" xfId="64029"/>
    <cellStyle name="Обычный 50 4 4 3 3" xfId="64030"/>
    <cellStyle name="Обычный 50 4 4 4" xfId="35700"/>
    <cellStyle name="Обычный 50 4 4 4 2" xfId="64031"/>
    <cellStyle name="Обычный 50 4 4 5" xfId="35701"/>
    <cellStyle name="Обычный 50 4 4 5 2" xfId="64032"/>
    <cellStyle name="Обычный 50 4 4 6" xfId="35702"/>
    <cellStyle name="Обычный 50 4 4 6 2" xfId="64033"/>
    <cellStyle name="Обычный 50 4 4 7" xfId="35703"/>
    <cellStyle name="Обычный 50 4 4 7 2" xfId="64034"/>
    <cellStyle name="Обычный 50 4 4 8" xfId="35704"/>
    <cellStyle name="Обычный 50 4 4 9" xfId="35705"/>
    <cellStyle name="Обычный 50 4 5" xfId="35706"/>
    <cellStyle name="Обычный 50 4 5 2" xfId="35707"/>
    <cellStyle name="Обычный 50 4 5 2 2" xfId="64035"/>
    <cellStyle name="Обычный 50 4 5 3" xfId="35708"/>
    <cellStyle name="Обычный 50 4 5 3 2" xfId="64036"/>
    <cellStyle name="Обычный 50 4 5 4" xfId="35709"/>
    <cellStyle name="Обычный 50 4 5 4 2" xfId="64037"/>
    <cellStyle name="Обычный 50 4 5 5" xfId="35710"/>
    <cellStyle name="Обычный 50 4 5 5 2" xfId="64038"/>
    <cellStyle name="Обычный 50 4 5 6" xfId="35711"/>
    <cellStyle name="Обычный 50 4 5 6 2" xfId="64039"/>
    <cellStyle name="Обычный 50 4 5 7" xfId="35712"/>
    <cellStyle name="Обычный 50 4 5 8" xfId="64040"/>
    <cellStyle name="Обычный 50 4 6" xfId="35713"/>
    <cellStyle name="Обычный 50 4 6 2" xfId="35714"/>
    <cellStyle name="Обычный 50 4 6 2 2" xfId="64041"/>
    <cellStyle name="Обычный 50 4 6 3" xfId="64042"/>
    <cellStyle name="Обычный 50 4 7" xfId="35715"/>
    <cellStyle name="Обычный 50 4 7 2" xfId="64043"/>
    <cellStyle name="Обычный 50 4 8" xfId="35716"/>
    <cellStyle name="Обычный 50 4 8 2" xfId="64044"/>
    <cellStyle name="Обычный 50 4 9" xfId="35717"/>
    <cellStyle name="Обычный 50 4 9 2" xfId="64045"/>
    <cellStyle name="Обычный 50 5" xfId="35718"/>
    <cellStyle name="Обычный 50 5 2" xfId="35719"/>
    <cellStyle name="Обычный 50 5 3" xfId="35720"/>
    <cellStyle name="Обычный 50 5 3 2" xfId="35721"/>
    <cellStyle name="Обычный 50 6" xfId="35722"/>
    <cellStyle name="Обычный 50 6 2" xfId="35723"/>
    <cellStyle name="Обычный 50 6 3" xfId="35724"/>
    <cellStyle name="Обычный 50 6 3 2" xfId="35725"/>
    <cellStyle name="Обычный 50 7" xfId="35726"/>
    <cellStyle name="Обычный 50 7 2" xfId="35727"/>
    <cellStyle name="Обычный 50 7 2 2" xfId="64046"/>
    <cellStyle name="Обычный 50 7 3" xfId="35728"/>
    <cellStyle name="Обычный 50 7 3 2" xfId="64047"/>
    <cellStyle name="Обычный 50 7 4" xfId="35729"/>
    <cellStyle name="Обычный 50 7 4 2" xfId="64048"/>
    <cellStyle name="Обычный 50 7 5" xfId="35730"/>
    <cellStyle name="Обычный 50 7 5 2" xfId="64049"/>
    <cellStyle name="Обычный 50 7 6" xfId="35731"/>
    <cellStyle name="Обычный 50 7 6 2" xfId="64050"/>
    <cellStyle name="Обычный 50 7 7" xfId="35732"/>
    <cellStyle name="Обычный 50 8" xfId="35733"/>
    <cellStyle name="Обычный 50 8 2" xfId="35734"/>
    <cellStyle name="Обычный 50 8 2 2" xfId="64051"/>
    <cellStyle name="Обычный 50 8 3" xfId="35735"/>
    <cellStyle name="Обычный 50 8 3 2" xfId="64052"/>
    <cellStyle name="Обычный 50 8 4" xfId="35736"/>
    <cellStyle name="Обычный 50 8 4 2" xfId="64053"/>
    <cellStyle name="Обычный 50 8 5" xfId="35737"/>
    <cellStyle name="Обычный 50 8 5 2" xfId="64054"/>
    <cellStyle name="Обычный 50 8 6" xfId="35738"/>
    <cellStyle name="Обычный 50 8 6 2" xfId="64055"/>
    <cellStyle name="Обычный 50 8 7" xfId="64056"/>
    <cellStyle name="Обычный 50 9" xfId="35739"/>
    <cellStyle name="Обычный 50 9 2" xfId="64057"/>
    <cellStyle name="Обычный 51" xfId="35740"/>
    <cellStyle name="Обычный 51 2" xfId="35741"/>
    <cellStyle name="Обычный 51 2 10" xfId="35742"/>
    <cellStyle name="Обычный 51 2 10 2" xfId="64058"/>
    <cellStyle name="Обычный 51 2 11" xfId="35743"/>
    <cellStyle name="Обычный 51 2 12" xfId="35744"/>
    <cellStyle name="Обычный 51 2 13" xfId="35745"/>
    <cellStyle name="Обычный 51 2 14" xfId="35746"/>
    <cellStyle name="Обычный 51 2 15" xfId="35747"/>
    <cellStyle name="Обычный 51 2 16" xfId="35748"/>
    <cellStyle name="Обычный 51 2 17" xfId="35749"/>
    <cellStyle name="Обычный 51 2 18" xfId="64059"/>
    <cellStyle name="Обычный 51 2 2" xfId="35750"/>
    <cellStyle name="Обычный 51 2 2 10" xfId="35751"/>
    <cellStyle name="Обычный 51 2 2 11" xfId="35752"/>
    <cellStyle name="Обычный 51 2 2 12" xfId="35753"/>
    <cellStyle name="Обычный 51 2 2 13" xfId="35754"/>
    <cellStyle name="Обычный 51 2 2 14" xfId="35755"/>
    <cellStyle name="Обычный 51 2 2 15" xfId="64060"/>
    <cellStyle name="Обычный 51 2 2 2" xfId="35756"/>
    <cellStyle name="Обычный 51 2 2 2 2" xfId="35757"/>
    <cellStyle name="Обычный 51 2 2 2 2 2" xfId="64061"/>
    <cellStyle name="Обычный 51 2 2 2 3" xfId="35758"/>
    <cellStyle name="Обычный 51 2 2 2 3 2" xfId="64062"/>
    <cellStyle name="Обычный 51 2 2 2 4" xfId="35759"/>
    <cellStyle name="Обычный 51 2 2 2 4 2" xfId="64063"/>
    <cellStyle name="Обычный 51 2 2 2 5" xfId="35760"/>
    <cellStyle name="Обычный 51 2 2 2 5 2" xfId="64064"/>
    <cellStyle name="Обычный 51 2 2 2 6" xfId="35761"/>
    <cellStyle name="Обычный 51 2 2 2 6 2" xfId="64065"/>
    <cellStyle name="Обычный 51 2 2 2 7" xfId="35762"/>
    <cellStyle name="Обычный 51 2 2 2 8" xfId="64066"/>
    <cellStyle name="Обычный 51 2 2 3" xfId="35763"/>
    <cellStyle name="Обычный 51 2 2 3 2" xfId="35764"/>
    <cellStyle name="Обычный 51 2 2 3 2 2" xfId="64067"/>
    <cellStyle name="Обычный 51 2 2 3 3" xfId="64068"/>
    <cellStyle name="Обычный 51 2 2 4" xfId="35765"/>
    <cellStyle name="Обычный 51 2 2 4 2" xfId="64069"/>
    <cellStyle name="Обычный 51 2 2 5" xfId="35766"/>
    <cellStyle name="Обычный 51 2 2 5 2" xfId="64070"/>
    <cellStyle name="Обычный 51 2 2 6" xfId="35767"/>
    <cellStyle name="Обычный 51 2 2 6 2" xfId="64071"/>
    <cellStyle name="Обычный 51 2 2 7" xfId="35768"/>
    <cellStyle name="Обычный 51 2 2 7 2" xfId="64072"/>
    <cellStyle name="Обычный 51 2 2 8" xfId="35769"/>
    <cellStyle name="Обычный 51 2 2 9" xfId="35770"/>
    <cellStyle name="Обычный 51 2 3" xfId="35771"/>
    <cellStyle name="Обычный 51 2 3 10" xfId="35772"/>
    <cellStyle name="Обычный 51 2 3 11" xfId="35773"/>
    <cellStyle name="Обычный 51 2 3 12" xfId="35774"/>
    <cellStyle name="Обычный 51 2 3 13" xfId="35775"/>
    <cellStyle name="Обычный 51 2 3 14" xfId="35776"/>
    <cellStyle name="Обычный 51 2 3 15" xfId="64073"/>
    <cellStyle name="Обычный 51 2 3 2" xfId="35777"/>
    <cellStyle name="Обычный 51 2 3 2 2" xfId="35778"/>
    <cellStyle name="Обычный 51 2 3 2 2 2" xfId="64074"/>
    <cellStyle name="Обычный 51 2 3 2 3" xfId="35779"/>
    <cellStyle name="Обычный 51 2 3 2 3 2" xfId="64075"/>
    <cellStyle name="Обычный 51 2 3 2 4" xfId="35780"/>
    <cellStyle name="Обычный 51 2 3 2 4 2" xfId="64076"/>
    <cellStyle name="Обычный 51 2 3 2 5" xfId="35781"/>
    <cellStyle name="Обычный 51 2 3 2 5 2" xfId="64077"/>
    <cellStyle name="Обычный 51 2 3 2 6" xfId="35782"/>
    <cellStyle name="Обычный 51 2 3 2 6 2" xfId="64078"/>
    <cellStyle name="Обычный 51 2 3 2 7" xfId="35783"/>
    <cellStyle name="Обычный 51 2 3 2 8" xfId="64079"/>
    <cellStyle name="Обычный 51 2 3 3" xfId="35784"/>
    <cellStyle name="Обычный 51 2 3 3 2" xfId="35785"/>
    <cellStyle name="Обычный 51 2 3 3 2 2" xfId="64080"/>
    <cellStyle name="Обычный 51 2 3 3 3" xfId="64081"/>
    <cellStyle name="Обычный 51 2 3 4" xfId="35786"/>
    <cellStyle name="Обычный 51 2 3 4 2" xfId="64082"/>
    <cellStyle name="Обычный 51 2 3 5" xfId="35787"/>
    <cellStyle name="Обычный 51 2 3 5 2" xfId="64083"/>
    <cellStyle name="Обычный 51 2 3 6" xfId="35788"/>
    <cellStyle name="Обычный 51 2 3 6 2" xfId="64084"/>
    <cellStyle name="Обычный 51 2 3 7" xfId="35789"/>
    <cellStyle name="Обычный 51 2 3 7 2" xfId="64085"/>
    <cellStyle name="Обычный 51 2 3 8" xfId="35790"/>
    <cellStyle name="Обычный 51 2 3 9" xfId="35791"/>
    <cellStyle name="Обычный 51 2 4" xfId="35792"/>
    <cellStyle name="Обычный 51 2 4 2" xfId="35793"/>
    <cellStyle name="Обычный 51 2 4 2 2" xfId="64086"/>
    <cellStyle name="Обычный 51 2 4 3" xfId="35794"/>
    <cellStyle name="Обычный 51 2 4 3 2" xfId="64087"/>
    <cellStyle name="Обычный 51 2 4 4" xfId="35795"/>
    <cellStyle name="Обычный 51 2 4 4 2" xfId="64088"/>
    <cellStyle name="Обычный 51 2 4 5" xfId="35796"/>
    <cellStyle name="Обычный 51 2 4 5 2" xfId="64089"/>
    <cellStyle name="Обычный 51 2 4 6" xfId="35797"/>
    <cellStyle name="Обычный 51 2 4 6 2" xfId="64090"/>
    <cellStyle name="Обычный 51 2 4 7" xfId="35798"/>
    <cellStyle name="Обычный 51 2 4 8" xfId="64091"/>
    <cellStyle name="Обычный 51 2 5" xfId="35799"/>
    <cellStyle name="Обычный 51 2 5 2" xfId="35800"/>
    <cellStyle name="Обычный 51 2 5 2 2" xfId="64092"/>
    <cellStyle name="Обычный 51 2 5 3" xfId="35801"/>
    <cellStyle name="Обычный 51 2 5 3 2" xfId="64093"/>
    <cellStyle name="Обычный 51 2 5 4" xfId="35802"/>
    <cellStyle name="Обычный 51 2 5 4 2" xfId="64094"/>
    <cellStyle name="Обычный 51 2 5 5" xfId="35803"/>
    <cellStyle name="Обычный 51 2 5 5 2" xfId="64095"/>
    <cellStyle name="Обычный 51 2 5 6" xfId="35804"/>
    <cellStyle name="Обычный 51 2 5 6 2" xfId="64096"/>
    <cellStyle name="Обычный 51 2 5 7" xfId="35805"/>
    <cellStyle name="Обычный 51 2 5 8" xfId="64097"/>
    <cellStyle name="Обычный 51 2 6" xfId="35806"/>
    <cellStyle name="Обычный 51 2 6 2" xfId="35807"/>
    <cellStyle name="Обычный 51 2 6 2 2" xfId="64098"/>
    <cellStyle name="Обычный 51 2 6 3" xfId="64099"/>
    <cellStyle name="Обычный 51 2 7" xfId="35808"/>
    <cellStyle name="Обычный 51 2 7 2" xfId="64100"/>
    <cellStyle name="Обычный 51 2 8" xfId="35809"/>
    <cellStyle name="Обычный 51 2 8 2" xfId="64101"/>
    <cellStyle name="Обычный 51 2 9" xfId="35810"/>
    <cellStyle name="Обычный 51 2 9 2" xfId="64102"/>
    <cellStyle name="Обычный 51 3" xfId="35811"/>
    <cellStyle name="Обычный 51 3 2" xfId="35812"/>
    <cellStyle name="Обычный 51 4" xfId="35813"/>
    <cellStyle name="Обычный 51 4 10" xfId="35814"/>
    <cellStyle name="Обычный 51 4 11" xfId="35815"/>
    <cellStyle name="Обычный 51 4 12" xfId="35816"/>
    <cellStyle name="Обычный 51 4 13" xfId="35817"/>
    <cellStyle name="Обычный 51 4 14" xfId="35818"/>
    <cellStyle name="Обычный 51 4 15" xfId="35819"/>
    <cellStyle name="Обычный 51 4 16" xfId="35820"/>
    <cellStyle name="Обычный 51 4 17" xfId="64103"/>
    <cellStyle name="Обычный 51 4 2" xfId="35821"/>
    <cellStyle name="Обычный 51 4 2 10" xfId="35822"/>
    <cellStyle name="Обычный 51 4 2 11" xfId="35823"/>
    <cellStyle name="Обычный 51 4 2 12" xfId="35824"/>
    <cellStyle name="Обычный 51 4 2 13" xfId="35825"/>
    <cellStyle name="Обычный 51 4 2 14" xfId="35826"/>
    <cellStyle name="Обычный 51 4 2 15" xfId="64104"/>
    <cellStyle name="Обычный 51 4 2 2" xfId="35827"/>
    <cellStyle name="Обычный 51 4 2 2 2" xfId="35828"/>
    <cellStyle name="Обычный 51 4 2 2 2 2" xfId="64105"/>
    <cellStyle name="Обычный 51 4 2 2 3" xfId="35829"/>
    <cellStyle name="Обычный 51 4 2 2 3 2" xfId="64106"/>
    <cellStyle name="Обычный 51 4 2 2 4" xfId="35830"/>
    <cellStyle name="Обычный 51 4 2 2 4 2" xfId="64107"/>
    <cellStyle name="Обычный 51 4 2 2 5" xfId="35831"/>
    <cellStyle name="Обычный 51 4 2 2 5 2" xfId="64108"/>
    <cellStyle name="Обычный 51 4 2 2 6" xfId="35832"/>
    <cellStyle name="Обычный 51 4 2 2 6 2" xfId="64109"/>
    <cellStyle name="Обычный 51 4 2 2 7" xfId="35833"/>
    <cellStyle name="Обычный 51 4 2 2 8" xfId="64110"/>
    <cellStyle name="Обычный 51 4 2 3" xfId="35834"/>
    <cellStyle name="Обычный 51 4 2 3 2" xfId="35835"/>
    <cellStyle name="Обычный 51 4 2 3 2 2" xfId="64111"/>
    <cellStyle name="Обычный 51 4 2 3 3" xfId="64112"/>
    <cellStyle name="Обычный 51 4 2 4" xfId="35836"/>
    <cellStyle name="Обычный 51 4 2 4 2" xfId="64113"/>
    <cellStyle name="Обычный 51 4 2 5" xfId="35837"/>
    <cellStyle name="Обычный 51 4 2 5 2" xfId="64114"/>
    <cellStyle name="Обычный 51 4 2 6" xfId="35838"/>
    <cellStyle name="Обычный 51 4 2 6 2" xfId="64115"/>
    <cellStyle name="Обычный 51 4 2 7" xfId="35839"/>
    <cellStyle name="Обычный 51 4 2 7 2" xfId="64116"/>
    <cellStyle name="Обычный 51 4 2 8" xfId="35840"/>
    <cellStyle name="Обычный 51 4 2 9" xfId="35841"/>
    <cellStyle name="Обычный 51 4 3" xfId="35842"/>
    <cellStyle name="Обычный 51 4 3 2" xfId="35843"/>
    <cellStyle name="Обычный 51 4 3 2 2" xfId="64117"/>
    <cellStyle name="Обычный 51 4 3 3" xfId="35844"/>
    <cellStyle name="Обычный 51 4 3 3 2" xfId="64118"/>
    <cellStyle name="Обычный 51 4 3 4" xfId="35845"/>
    <cellStyle name="Обычный 51 4 3 4 2" xfId="64119"/>
    <cellStyle name="Обычный 51 4 3 5" xfId="35846"/>
    <cellStyle name="Обычный 51 4 3 5 2" xfId="64120"/>
    <cellStyle name="Обычный 51 4 3 6" xfId="35847"/>
    <cellStyle name="Обычный 51 4 3 6 2" xfId="64121"/>
    <cellStyle name="Обычный 51 4 3 7" xfId="35848"/>
    <cellStyle name="Обычный 51 4 3 8" xfId="64122"/>
    <cellStyle name="Обычный 51 4 4" xfId="35849"/>
    <cellStyle name="Обычный 51 4 4 2" xfId="35850"/>
    <cellStyle name="Обычный 51 4 4 2 2" xfId="64123"/>
    <cellStyle name="Обычный 51 4 4 3" xfId="64124"/>
    <cellStyle name="Обычный 51 4 5" xfId="35851"/>
    <cellStyle name="Обычный 51 4 5 2" xfId="64125"/>
    <cellStyle name="Обычный 51 4 6" xfId="35852"/>
    <cellStyle name="Обычный 51 4 6 2" xfId="64126"/>
    <cellStyle name="Обычный 51 4 7" xfId="35853"/>
    <cellStyle name="Обычный 51 4 7 2" xfId="64127"/>
    <cellStyle name="Обычный 51 4 8" xfId="35854"/>
    <cellStyle name="Обычный 51 4 8 2" xfId="64128"/>
    <cellStyle name="Обычный 51 4 9" xfId="35855"/>
    <cellStyle name="Обычный 51 5" xfId="35856"/>
    <cellStyle name="Обычный 51 5 2" xfId="35857"/>
    <cellStyle name="Обычный 51 5 2 2" xfId="64129"/>
    <cellStyle name="Обычный 51 5 3" xfId="35858"/>
    <cellStyle name="Обычный 51 5 3 2" xfId="64130"/>
    <cellStyle name="Обычный 51 5 4" xfId="35859"/>
    <cellStyle name="Обычный 51 5 4 2" xfId="64131"/>
    <cellStyle name="Обычный 51 5 5" xfId="35860"/>
    <cellStyle name="Обычный 51 5 5 2" xfId="64132"/>
    <cellStyle name="Обычный 51 5 6" xfId="35861"/>
    <cellStyle name="Обычный 51 5 6 2" xfId="64133"/>
    <cellStyle name="Обычный 51 5 7" xfId="64134"/>
    <cellStyle name="Обычный 52" xfId="35862"/>
    <cellStyle name="Обычный 52 2" xfId="35863"/>
    <cellStyle name="Обычный 52 2 10" xfId="35864"/>
    <cellStyle name="Обычный 52 2 10 2" xfId="64135"/>
    <cellStyle name="Обычный 52 2 11" xfId="35865"/>
    <cellStyle name="Обычный 52 2 12" xfId="35866"/>
    <cellStyle name="Обычный 52 2 13" xfId="35867"/>
    <cellStyle name="Обычный 52 2 14" xfId="35868"/>
    <cellStyle name="Обычный 52 2 15" xfId="35869"/>
    <cellStyle name="Обычный 52 2 16" xfId="35870"/>
    <cellStyle name="Обычный 52 2 17" xfId="35871"/>
    <cellStyle name="Обычный 52 2 18" xfId="35872"/>
    <cellStyle name="Обычный 52 2 2" xfId="35873"/>
    <cellStyle name="Обычный 52 2 2 10" xfId="35874"/>
    <cellStyle name="Обычный 52 2 2 11" xfId="35875"/>
    <cellStyle name="Обычный 52 2 2 12" xfId="35876"/>
    <cellStyle name="Обычный 52 2 2 13" xfId="35877"/>
    <cellStyle name="Обычный 52 2 2 14" xfId="35878"/>
    <cellStyle name="Обычный 52 2 2 15" xfId="64136"/>
    <cellStyle name="Обычный 52 2 2 2" xfId="35879"/>
    <cellStyle name="Обычный 52 2 2 2 2" xfId="35880"/>
    <cellStyle name="Обычный 52 2 2 2 2 2" xfId="64137"/>
    <cellStyle name="Обычный 52 2 2 2 3" xfId="35881"/>
    <cellStyle name="Обычный 52 2 2 2 3 2" xfId="64138"/>
    <cellStyle name="Обычный 52 2 2 2 4" xfId="35882"/>
    <cellStyle name="Обычный 52 2 2 2 4 2" xfId="64139"/>
    <cellStyle name="Обычный 52 2 2 2 5" xfId="35883"/>
    <cellStyle name="Обычный 52 2 2 2 5 2" xfId="64140"/>
    <cellStyle name="Обычный 52 2 2 2 6" xfId="35884"/>
    <cellStyle name="Обычный 52 2 2 2 6 2" xfId="64141"/>
    <cellStyle name="Обычный 52 2 2 2 7" xfId="35885"/>
    <cellStyle name="Обычный 52 2 2 2 8" xfId="64142"/>
    <cellStyle name="Обычный 52 2 2 3" xfId="35886"/>
    <cellStyle name="Обычный 52 2 2 3 2" xfId="35887"/>
    <cellStyle name="Обычный 52 2 2 3 2 2" xfId="64143"/>
    <cellStyle name="Обычный 52 2 2 3 3" xfId="64144"/>
    <cellStyle name="Обычный 52 2 2 4" xfId="35888"/>
    <cellStyle name="Обычный 52 2 2 4 2" xfId="64145"/>
    <cellStyle name="Обычный 52 2 2 5" xfId="35889"/>
    <cellStyle name="Обычный 52 2 2 5 2" xfId="64146"/>
    <cellStyle name="Обычный 52 2 2 6" xfId="35890"/>
    <cellStyle name="Обычный 52 2 2 6 2" xfId="64147"/>
    <cellStyle name="Обычный 52 2 2 7" xfId="35891"/>
    <cellStyle name="Обычный 52 2 2 7 2" xfId="64148"/>
    <cellStyle name="Обычный 52 2 2 8" xfId="35892"/>
    <cellStyle name="Обычный 52 2 2 9" xfId="35893"/>
    <cellStyle name="Обычный 52 2 3" xfId="35894"/>
    <cellStyle name="Обычный 52 2 3 10" xfId="35895"/>
    <cellStyle name="Обычный 52 2 3 11" xfId="35896"/>
    <cellStyle name="Обычный 52 2 3 12" xfId="35897"/>
    <cellStyle name="Обычный 52 2 3 13" xfId="35898"/>
    <cellStyle name="Обычный 52 2 3 14" xfId="35899"/>
    <cellStyle name="Обычный 52 2 3 15" xfId="64149"/>
    <cellStyle name="Обычный 52 2 3 2" xfId="35900"/>
    <cellStyle name="Обычный 52 2 3 2 2" xfId="35901"/>
    <cellStyle name="Обычный 52 2 3 2 2 2" xfId="64150"/>
    <cellStyle name="Обычный 52 2 3 2 3" xfId="35902"/>
    <cellStyle name="Обычный 52 2 3 2 3 2" xfId="64151"/>
    <cellStyle name="Обычный 52 2 3 2 4" xfId="35903"/>
    <cellStyle name="Обычный 52 2 3 2 4 2" xfId="64152"/>
    <cellStyle name="Обычный 52 2 3 2 5" xfId="35904"/>
    <cellStyle name="Обычный 52 2 3 2 5 2" xfId="64153"/>
    <cellStyle name="Обычный 52 2 3 2 6" xfId="35905"/>
    <cellStyle name="Обычный 52 2 3 2 6 2" xfId="64154"/>
    <cellStyle name="Обычный 52 2 3 2 7" xfId="35906"/>
    <cellStyle name="Обычный 52 2 3 2 8" xfId="64155"/>
    <cellStyle name="Обычный 52 2 3 3" xfId="35907"/>
    <cellStyle name="Обычный 52 2 3 3 2" xfId="35908"/>
    <cellStyle name="Обычный 52 2 3 3 2 2" xfId="64156"/>
    <cellStyle name="Обычный 52 2 3 3 3" xfId="64157"/>
    <cellStyle name="Обычный 52 2 3 4" xfId="35909"/>
    <cellStyle name="Обычный 52 2 3 4 2" xfId="64158"/>
    <cellStyle name="Обычный 52 2 3 5" xfId="35910"/>
    <cellStyle name="Обычный 52 2 3 5 2" xfId="64159"/>
    <cellStyle name="Обычный 52 2 3 6" xfId="35911"/>
    <cellStyle name="Обычный 52 2 3 6 2" xfId="64160"/>
    <cellStyle name="Обычный 52 2 3 7" xfId="35912"/>
    <cellStyle name="Обычный 52 2 3 7 2" xfId="64161"/>
    <cellStyle name="Обычный 52 2 3 8" xfId="35913"/>
    <cellStyle name="Обычный 52 2 3 9" xfId="35914"/>
    <cellStyle name="Обычный 52 2 4" xfId="35915"/>
    <cellStyle name="Обычный 52 2 4 2" xfId="35916"/>
    <cellStyle name="Обычный 52 2 4 2 2" xfId="64162"/>
    <cellStyle name="Обычный 52 2 4 3" xfId="35917"/>
    <cellStyle name="Обычный 52 2 4 3 2" xfId="64163"/>
    <cellStyle name="Обычный 52 2 4 4" xfId="35918"/>
    <cellStyle name="Обычный 52 2 4 4 2" xfId="64164"/>
    <cellStyle name="Обычный 52 2 4 5" xfId="35919"/>
    <cellStyle name="Обычный 52 2 4 5 2" xfId="64165"/>
    <cellStyle name="Обычный 52 2 4 6" xfId="35920"/>
    <cellStyle name="Обычный 52 2 4 6 2" xfId="64166"/>
    <cellStyle name="Обычный 52 2 4 7" xfId="35921"/>
    <cellStyle name="Обычный 52 2 4 8" xfId="64167"/>
    <cellStyle name="Обычный 52 2 5" xfId="35922"/>
    <cellStyle name="Обычный 52 2 5 2" xfId="35923"/>
    <cellStyle name="Обычный 52 2 5 2 2" xfId="64168"/>
    <cellStyle name="Обычный 52 2 5 3" xfId="35924"/>
    <cellStyle name="Обычный 52 2 5 3 2" xfId="64169"/>
    <cellStyle name="Обычный 52 2 5 4" xfId="35925"/>
    <cellStyle name="Обычный 52 2 5 4 2" xfId="64170"/>
    <cellStyle name="Обычный 52 2 5 5" xfId="35926"/>
    <cellStyle name="Обычный 52 2 5 5 2" xfId="64171"/>
    <cellStyle name="Обычный 52 2 5 6" xfId="35927"/>
    <cellStyle name="Обычный 52 2 5 6 2" xfId="64172"/>
    <cellStyle name="Обычный 52 2 5 7" xfId="35928"/>
    <cellStyle name="Обычный 52 2 5 8" xfId="64173"/>
    <cellStyle name="Обычный 52 2 6" xfId="35929"/>
    <cellStyle name="Обычный 52 2 6 2" xfId="35930"/>
    <cellStyle name="Обычный 52 2 6 2 2" xfId="64174"/>
    <cellStyle name="Обычный 52 2 6 3" xfId="64175"/>
    <cellStyle name="Обычный 52 2 7" xfId="35931"/>
    <cellStyle name="Обычный 52 2 7 2" xfId="64176"/>
    <cellStyle name="Обычный 52 2 8" xfId="35932"/>
    <cellStyle name="Обычный 52 2 8 2" xfId="64177"/>
    <cellStyle name="Обычный 52 2 9" xfId="35933"/>
    <cellStyle name="Обычный 52 2 9 2" xfId="64178"/>
    <cellStyle name="Обычный 52 3" xfId="35934"/>
    <cellStyle name="Обычный 52 3 10" xfId="35935"/>
    <cellStyle name="Обычный 52 3 10 2" xfId="64179"/>
    <cellStyle name="Обычный 52 3 11" xfId="35936"/>
    <cellStyle name="Обычный 52 3 12" xfId="35937"/>
    <cellStyle name="Обычный 52 3 13" xfId="35938"/>
    <cellStyle name="Обычный 52 3 14" xfId="35939"/>
    <cellStyle name="Обычный 52 3 15" xfId="35940"/>
    <cellStyle name="Обычный 52 3 16" xfId="35941"/>
    <cellStyle name="Обычный 52 3 17" xfId="64180"/>
    <cellStyle name="Обычный 52 3 2" xfId="35942"/>
    <cellStyle name="Обычный 52 3 3" xfId="35943"/>
    <cellStyle name="Обычный 52 3 3 10" xfId="64181"/>
    <cellStyle name="Обычный 52 3 3 2" xfId="35944"/>
    <cellStyle name="Обычный 52 3 3 2 2" xfId="64182"/>
    <cellStyle name="Обычный 52 3 3 3" xfId="35945"/>
    <cellStyle name="Обычный 52 3 3 3 2" xfId="64183"/>
    <cellStyle name="Обычный 52 3 3 4" xfId="35946"/>
    <cellStyle name="Обычный 52 3 3 4 2" xfId="64184"/>
    <cellStyle name="Обычный 52 3 3 5" xfId="35947"/>
    <cellStyle name="Обычный 52 3 3 5 2" xfId="64185"/>
    <cellStyle name="Обычный 52 3 3 6" xfId="35948"/>
    <cellStyle name="Обычный 52 3 3 6 2" xfId="64186"/>
    <cellStyle name="Обычный 52 3 3 7" xfId="35949"/>
    <cellStyle name="Обычный 52 3 3 8" xfId="35950"/>
    <cellStyle name="Обычный 52 3 3 9" xfId="35951"/>
    <cellStyle name="Обычный 52 3 4" xfId="35952"/>
    <cellStyle name="Обычный 52 3 4 2" xfId="35953"/>
    <cellStyle name="Обычный 52 3 4 2 2" xfId="64187"/>
    <cellStyle name="Обычный 52 3 4 3" xfId="35954"/>
    <cellStyle name="Обычный 52 3 4 3 2" xfId="64188"/>
    <cellStyle name="Обычный 52 3 4 4" xfId="35955"/>
    <cellStyle name="Обычный 52 3 4 4 2" xfId="64189"/>
    <cellStyle name="Обычный 52 3 4 5" xfId="35956"/>
    <cellStyle name="Обычный 52 3 4 5 2" xfId="64190"/>
    <cellStyle name="Обычный 52 3 4 6" xfId="35957"/>
    <cellStyle name="Обычный 52 3 4 6 2" xfId="64191"/>
    <cellStyle name="Обычный 52 3 4 7" xfId="35958"/>
    <cellStyle name="Обычный 52 3 4 8" xfId="64192"/>
    <cellStyle name="Обычный 52 3 5" xfId="35959"/>
    <cellStyle name="Обычный 52 3 5 2" xfId="35960"/>
    <cellStyle name="Обычный 52 3 5 2 2" xfId="64193"/>
    <cellStyle name="Обычный 52 3 5 3" xfId="35961"/>
    <cellStyle name="Обычный 52 3 5 3 2" xfId="64194"/>
    <cellStyle name="Обычный 52 3 5 4" xfId="35962"/>
    <cellStyle name="Обычный 52 3 5 4 2" xfId="64195"/>
    <cellStyle name="Обычный 52 3 5 5" xfId="35963"/>
    <cellStyle name="Обычный 52 3 5 5 2" xfId="64196"/>
    <cellStyle name="Обычный 52 3 5 6" xfId="64197"/>
    <cellStyle name="Обычный 52 3 6" xfId="35964"/>
    <cellStyle name="Обычный 52 3 6 2" xfId="35965"/>
    <cellStyle name="Обычный 52 3 6 2 2" xfId="64198"/>
    <cellStyle name="Обычный 52 3 6 3" xfId="64199"/>
    <cellStyle name="Обычный 52 3 7" xfId="35966"/>
    <cellStyle name="Обычный 52 3 7 2" xfId="64200"/>
    <cellStyle name="Обычный 52 3 8" xfId="35967"/>
    <cellStyle name="Обычный 52 3 8 2" xfId="64201"/>
    <cellStyle name="Обычный 52 3 9" xfId="35968"/>
    <cellStyle name="Обычный 52 3 9 2" xfId="64202"/>
    <cellStyle name="Обычный 52 4" xfId="35969"/>
    <cellStyle name="Обычный 52 4 10" xfId="35970"/>
    <cellStyle name="Обычный 52 4 11" xfId="35971"/>
    <cellStyle name="Обычный 52 4 12" xfId="35972"/>
    <cellStyle name="Обычный 52 4 13" xfId="35973"/>
    <cellStyle name="Обычный 52 4 14" xfId="35974"/>
    <cellStyle name="Обычный 52 4 15" xfId="35975"/>
    <cellStyle name="Обычный 52 4 16" xfId="35976"/>
    <cellStyle name="Обычный 52 4 17" xfId="64203"/>
    <cellStyle name="Обычный 52 4 2" xfId="35977"/>
    <cellStyle name="Обычный 52 4 2 10" xfId="35978"/>
    <cellStyle name="Обычный 52 4 2 11" xfId="35979"/>
    <cellStyle name="Обычный 52 4 2 12" xfId="35980"/>
    <cellStyle name="Обычный 52 4 2 13" xfId="35981"/>
    <cellStyle name="Обычный 52 4 2 14" xfId="35982"/>
    <cellStyle name="Обычный 52 4 2 15" xfId="64204"/>
    <cellStyle name="Обычный 52 4 2 2" xfId="35983"/>
    <cellStyle name="Обычный 52 4 2 2 2" xfId="35984"/>
    <cellStyle name="Обычный 52 4 2 2 2 2" xfId="64205"/>
    <cellStyle name="Обычный 52 4 2 2 3" xfId="35985"/>
    <cellStyle name="Обычный 52 4 2 2 3 2" xfId="64206"/>
    <cellStyle name="Обычный 52 4 2 2 4" xfId="35986"/>
    <cellStyle name="Обычный 52 4 2 2 4 2" xfId="64207"/>
    <cellStyle name="Обычный 52 4 2 2 5" xfId="35987"/>
    <cellStyle name="Обычный 52 4 2 2 5 2" xfId="64208"/>
    <cellStyle name="Обычный 52 4 2 2 6" xfId="35988"/>
    <cellStyle name="Обычный 52 4 2 2 6 2" xfId="64209"/>
    <cellStyle name="Обычный 52 4 2 2 7" xfId="35989"/>
    <cellStyle name="Обычный 52 4 2 2 8" xfId="64210"/>
    <cellStyle name="Обычный 52 4 2 3" xfId="35990"/>
    <cellStyle name="Обычный 52 4 2 3 2" xfId="35991"/>
    <cellStyle name="Обычный 52 4 2 3 2 2" xfId="64211"/>
    <cellStyle name="Обычный 52 4 2 3 3" xfId="64212"/>
    <cellStyle name="Обычный 52 4 2 4" xfId="35992"/>
    <cellStyle name="Обычный 52 4 2 4 2" xfId="64213"/>
    <cellStyle name="Обычный 52 4 2 5" xfId="35993"/>
    <cellStyle name="Обычный 52 4 2 5 2" xfId="64214"/>
    <cellStyle name="Обычный 52 4 2 6" xfId="35994"/>
    <cellStyle name="Обычный 52 4 2 6 2" xfId="64215"/>
    <cellStyle name="Обычный 52 4 2 7" xfId="35995"/>
    <cellStyle name="Обычный 52 4 2 7 2" xfId="64216"/>
    <cellStyle name="Обычный 52 4 2 8" xfId="35996"/>
    <cellStyle name="Обычный 52 4 2 9" xfId="35997"/>
    <cellStyle name="Обычный 52 4 3" xfId="35998"/>
    <cellStyle name="Обычный 52 4 3 2" xfId="35999"/>
    <cellStyle name="Обычный 52 4 3 2 2" xfId="64217"/>
    <cellStyle name="Обычный 52 4 3 3" xfId="36000"/>
    <cellStyle name="Обычный 52 4 3 3 2" xfId="64218"/>
    <cellStyle name="Обычный 52 4 3 4" xfId="36001"/>
    <cellStyle name="Обычный 52 4 3 4 2" xfId="64219"/>
    <cellStyle name="Обычный 52 4 3 5" xfId="36002"/>
    <cellStyle name="Обычный 52 4 3 5 2" xfId="64220"/>
    <cellStyle name="Обычный 52 4 3 6" xfId="36003"/>
    <cellStyle name="Обычный 52 4 3 6 2" xfId="64221"/>
    <cellStyle name="Обычный 52 4 3 7" xfId="36004"/>
    <cellStyle name="Обычный 52 4 3 8" xfId="64222"/>
    <cellStyle name="Обычный 52 4 4" xfId="36005"/>
    <cellStyle name="Обычный 52 4 4 2" xfId="36006"/>
    <cellStyle name="Обычный 52 4 4 2 2" xfId="64223"/>
    <cellStyle name="Обычный 52 4 4 3" xfId="64224"/>
    <cellStyle name="Обычный 52 4 5" xfId="36007"/>
    <cellStyle name="Обычный 52 4 5 2" xfId="64225"/>
    <cellStyle name="Обычный 52 4 6" xfId="36008"/>
    <cellStyle name="Обычный 52 4 6 2" xfId="64226"/>
    <cellStyle name="Обычный 52 4 7" xfId="36009"/>
    <cellStyle name="Обычный 52 4 7 2" xfId="64227"/>
    <cellStyle name="Обычный 52 4 8" xfId="36010"/>
    <cellStyle name="Обычный 52 4 8 2" xfId="64228"/>
    <cellStyle name="Обычный 52 4 9" xfId="36011"/>
    <cellStyle name="Обычный 52 5" xfId="36012"/>
    <cellStyle name="Обычный 52 5 2" xfId="36013"/>
    <cellStyle name="Обычный 52 5 2 2" xfId="64229"/>
    <cellStyle name="Обычный 52 5 3" xfId="36014"/>
    <cellStyle name="Обычный 52 5 3 2" xfId="64230"/>
    <cellStyle name="Обычный 52 5 4" xfId="36015"/>
    <cellStyle name="Обычный 52 5 4 2" xfId="64231"/>
    <cellStyle name="Обычный 52 5 5" xfId="36016"/>
    <cellStyle name="Обычный 52 5 5 2" xfId="64232"/>
    <cellStyle name="Обычный 52 5 6" xfId="36017"/>
    <cellStyle name="Обычный 52 5 6 2" xfId="64233"/>
    <cellStyle name="Обычный 52 5 7" xfId="36018"/>
    <cellStyle name="Обычный 52 6" xfId="36019"/>
    <cellStyle name="Обычный 52 6 2" xfId="64234"/>
    <cellStyle name="Обычный 52 7" xfId="36020"/>
    <cellStyle name="Обычный 52 7 2" xfId="64235"/>
    <cellStyle name="Обычный 52 8" xfId="36021"/>
    <cellStyle name="Обычный 52 8 2" xfId="64236"/>
    <cellStyle name="Обычный 52 9" xfId="36022"/>
    <cellStyle name="Обычный 53" xfId="36023"/>
    <cellStyle name="Обычный 53 2" xfId="36024"/>
    <cellStyle name="Обычный 53 2 10" xfId="36025"/>
    <cellStyle name="Обычный 53 2 10 2" xfId="64237"/>
    <cellStyle name="Обычный 53 2 11" xfId="36026"/>
    <cellStyle name="Обычный 53 2 12" xfId="36027"/>
    <cellStyle name="Обычный 53 2 13" xfId="36028"/>
    <cellStyle name="Обычный 53 2 14" xfId="36029"/>
    <cellStyle name="Обычный 53 2 15" xfId="36030"/>
    <cellStyle name="Обычный 53 2 16" xfId="36031"/>
    <cellStyle name="Обычный 53 2 17" xfId="36032"/>
    <cellStyle name="Обычный 53 2 18" xfId="64238"/>
    <cellStyle name="Обычный 53 2 2" xfId="36033"/>
    <cellStyle name="Обычный 53 2 2 10" xfId="36034"/>
    <cellStyle name="Обычный 53 2 2 11" xfId="36035"/>
    <cellStyle name="Обычный 53 2 2 12" xfId="36036"/>
    <cellStyle name="Обычный 53 2 2 13" xfId="36037"/>
    <cellStyle name="Обычный 53 2 2 14" xfId="36038"/>
    <cellStyle name="Обычный 53 2 2 15" xfId="64239"/>
    <cellStyle name="Обычный 53 2 2 2" xfId="36039"/>
    <cellStyle name="Обычный 53 2 2 2 2" xfId="36040"/>
    <cellStyle name="Обычный 53 2 2 2 2 2" xfId="64240"/>
    <cellStyle name="Обычный 53 2 2 2 3" xfId="36041"/>
    <cellStyle name="Обычный 53 2 2 2 3 2" xfId="64241"/>
    <cellStyle name="Обычный 53 2 2 2 4" xfId="36042"/>
    <cellStyle name="Обычный 53 2 2 2 4 2" xfId="64242"/>
    <cellStyle name="Обычный 53 2 2 2 5" xfId="36043"/>
    <cellStyle name="Обычный 53 2 2 2 5 2" xfId="64243"/>
    <cellStyle name="Обычный 53 2 2 2 6" xfId="36044"/>
    <cellStyle name="Обычный 53 2 2 2 6 2" xfId="64244"/>
    <cellStyle name="Обычный 53 2 2 2 7" xfId="36045"/>
    <cellStyle name="Обычный 53 2 2 2 8" xfId="64245"/>
    <cellStyle name="Обычный 53 2 2 3" xfId="36046"/>
    <cellStyle name="Обычный 53 2 2 3 2" xfId="36047"/>
    <cellStyle name="Обычный 53 2 2 3 2 2" xfId="64246"/>
    <cellStyle name="Обычный 53 2 2 3 3" xfId="64247"/>
    <cellStyle name="Обычный 53 2 2 4" xfId="36048"/>
    <cellStyle name="Обычный 53 2 2 4 2" xfId="64248"/>
    <cellStyle name="Обычный 53 2 2 5" xfId="36049"/>
    <cellStyle name="Обычный 53 2 2 5 2" xfId="64249"/>
    <cellStyle name="Обычный 53 2 2 6" xfId="36050"/>
    <cellStyle name="Обычный 53 2 2 6 2" xfId="64250"/>
    <cellStyle name="Обычный 53 2 2 7" xfId="36051"/>
    <cellStyle name="Обычный 53 2 2 7 2" xfId="64251"/>
    <cellStyle name="Обычный 53 2 2 8" xfId="36052"/>
    <cellStyle name="Обычный 53 2 2 9" xfId="36053"/>
    <cellStyle name="Обычный 53 2 3" xfId="36054"/>
    <cellStyle name="Обычный 53 2 3 10" xfId="36055"/>
    <cellStyle name="Обычный 53 2 3 11" xfId="36056"/>
    <cellStyle name="Обычный 53 2 3 12" xfId="36057"/>
    <cellStyle name="Обычный 53 2 3 13" xfId="36058"/>
    <cellStyle name="Обычный 53 2 3 14" xfId="36059"/>
    <cellStyle name="Обычный 53 2 3 15" xfId="64252"/>
    <cellStyle name="Обычный 53 2 3 2" xfId="36060"/>
    <cellStyle name="Обычный 53 2 3 2 2" xfId="36061"/>
    <cellStyle name="Обычный 53 2 3 2 2 2" xfId="64253"/>
    <cellStyle name="Обычный 53 2 3 2 3" xfId="36062"/>
    <cellStyle name="Обычный 53 2 3 2 3 2" xfId="64254"/>
    <cellStyle name="Обычный 53 2 3 2 4" xfId="36063"/>
    <cellStyle name="Обычный 53 2 3 2 4 2" xfId="64255"/>
    <cellStyle name="Обычный 53 2 3 2 5" xfId="36064"/>
    <cellStyle name="Обычный 53 2 3 2 5 2" xfId="64256"/>
    <cellStyle name="Обычный 53 2 3 2 6" xfId="36065"/>
    <cellStyle name="Обычный 53 2 3 2 6 2" xfId="64257"/>
    <cellStyle name="Обычный 53 2 3 2 7" xfId="36066"/>
    <cellStyle name="Обычный 53 2 3 2 8" xfId="64258"/>
    <cellStyle name="Обычный 53 2 3 3" xfId="36067"/>
    <cellStyle name="Обычный 53 2 3 3 2" xfId="36068"/>
    <cellStyle name="Обычный 53 2 3 3 2 2" xfId="64259"/>
    <cellStyle name="Обычный 53 2 3 3 3" xfId="64260"/>
    <cellStyle name="Обычный 53 2 3 4" xfId="36069"/>
    <cellStyle name="Обычный 53 2 3 4 2" xfId="64261"/>
    <cellStyle name="Обычный 53 2 3 5" xfId="36070"/>
    <cellStyle name="Обычный 53 2 3 5 2" xfId="64262"/>
    <cellStyle name="Обычный 53 2 3 6" xfId="36071"/>
    <cellStyle name="Обычный 53 2 3 6 2" xfId="64263"/>
    <cellStyle name="Обычный 53 2 3 7" xfId="36072"/>
    <cellStyle name="Обычный 53 2 3 7 2" xfId="64264"/>
    <cellStyle name="Обычный 53 2 3 8" xfId="36073"/>
    <cellStyle name="Обычный 53 2 3 9" xfId="36074"/>
    <cellStyle name="Обычный 53 2 4" xfId="36075"/>
    <cellStyle name="Обычный 53 2 4 2" xfId="36076"/>
    <cellStyle name="Обычный 53 2 4 2 2" xfId="64265"/>
    <cellStyle name="Обычный 53 2 4 3" xfId="36077"/>
    <cellStyle name="Обычный 53 2 4 3 2" xfId="64266"/>
    <cellStyle name="Обычный 53 2 4 4" xfId="36078"/>
    <cellStyle name="Обычный 53 2 4 4 2" xfId="64267"/>
    <cellStyle name="Обычный 53 2 4 5" xfId="36079"/>
    <cellStyle name="Обычный 53 2 4 5 2" xfId="64268"/>
    <cellStyle name="Обычный 53 2 4 6" xfId="36080"/>
    <cellStyle name="Обычный 53 2 4 6 2" xfId="64269"/>
    <cellStyle name="Обычный 53 2 4 7" xfId="36081"/>
    <cellStyle name="Обычный 53 2 4 8" xfId="64270"/>
    <cellStyle name="Обычный 53 2 5" xfId="36082"/>
    <cellStyle name="Обычный 53 2 5 2" xfId="36083"/>
    <cellStyle name="Обычный 53 2 5 2 2" xfId="64271"/>
    <cellStyle name="Обычный 53 2 5 3" xfId="36084"/>
    <cellStyle name="Обычный 53 2 5 3 2" xfId="64272"/>
    <cellStyle name="Обычный 53 2 5 4" xfId="36085"/>
    <cellStyle name="Обычный 53 2 5 4 2" xfId="64273"/>
    <cellStyle name="Обычный 53 2 5 5" xfId="36086"/>
    <cellStyle name="Обычный 53 2 5 5 2" xfId="64274"/>
    <cellStyle name="Обычный 53 2 5 6" xfId="36087"/>
    <cellStyle name="Обычный 53 2 5 6 2" xfId="64275"/>
    <cellStyle name="Обычный 53 2 5 7" xfId="36088"/>
    <cellStyle name="Обычный 53 2 5 8" xfId="64276"/>
    <cellStyle name="Обычный 53 2 6" xfId="36089"/>
    <cellStyle name="Обычный 53 2 6 2" xfId="36090"/>
    <cellStyle name="Обычный 53 2 6 2 2" xfId="64277"/>
    <cellStyle name="Обычный 53 2 6 3" xfId="64278"/>
    <cellStyle name="Обычный 53 2 7" xfId="36091"/>
    <cellStyle name="Обычный 53 2 7 2" xfId="64279"/>
    <cellStyle name="Обычный 53 2 8" xfId="36092"/>
    <cellStyle name="Обычный 53 2 8 2" xfId="64280"/>
    <cellStyle name="Обычный 53 2 9" xfId="36093"/>
    <cellStyle name="Обычный 53 2 9 2" xfId="64281"/>
    <cellStyle name="Обычный 53 3" xfId="36094"/>
    <cellStyle name="Обычный 53 3 10" xfId="36095"/>
    <cellStyle name="Обычный 53 3 10 2" xfId="64282"/>
    <cellStyle name="Обычный 53 3 11" xfId="36096"/>
    <cellStyle name="Обычный 53 3 12" xfId="36097"/>
    <cellStyle name="Обычный 53 3 13" xfId="36098"/>
    <cellStyle name="Обычный 53 3 14" xfId="36099"/>
    <cellStyle name="Обычный 53 3 15" xfId="36100"/>
    <cellStyle name="Обычный 53 3 16" xfId="36101"/>
    <cellStyle name="Обычный 53 3 17" xfId="64283"/>
    <cellStyle name="Обычный 53 3 2" xfId="36102"/>
    <cellStyle name="Обычный 53 3 3" xfId="36103"/>
    <cellStyle name="Обычный 53 3 3 10" xfId="64284"/>
    <cellStyle name="Обычный 53 3 3 2" xfId="36104"/>
    <cellStyle name="Обычный 53 3 3 2 2" xfId="64285"/>
    <cellStyle name="Обычный 53 3 3 3" xfId="36105"/>
    <cellStyle name="Обычный 53 3 3 3 2" xfId="64286"/>
    <cellStyle name="Обычный 53 3 3 4" xfId="36106"/>
    <cellStyle name="Обычный 53 3 3 4 2" xfId="64287"/>
    <cellStyle name="Обычный 53 3 3 5" xfId="36107"/>
    <cellStyle name="Обычный 53 3 3 5 2" xfId="64288"/>
    <cellStyle name="Обычный 53 3 3 6" xfId="36108"/>
    <cellStyle name="Обычный 53 3 3 6 2" xfId="64289"/>
    <cellStyle name="Обычный 53 3 3 7" xfId="36109"/>
    <cellStyle name="Обычный 53 3 3 8" xfId="36110"/>
    <cellStyle name="Обычный 53 3 3 9" xfId="36111"/>
    <cellStyle name="Обычный 53 3 4" xfId="36112"/>
    <cellStyle name="Обычный 53 3 4 2" xfId="36113"/>
    <cellStyle name="Обычный 53 3 4 2 2" xfId="64290"/>
    <cellStyle name="Обычный 53 3 4 3" xfId="36114"/>
    <cellStyle name="Обычный 53 3 4 3 2" xfId="64291"/>
    <cellStyle name="Обычный 53 3 4 4" xfId="36115"/>
    <cellStyle name="Обычный 53 3 4 4 2" xfId="64292"/>
    <cellStyle name="Обычный 53 3 4 5" xfId="36116"/>
    <cellStyle name="Обычный 53 3 4 5 2" xfId="64293"/>
    <cellStyle name="Обычный 53 3 4 6" xfId="36117"/>
    <cellStyle name="Обычный 53 3 4 6 2" xfId="64294"/>
    <cellStyle name="Обычный 53 3 4 7" xfId="36118"/>
    <cellStyle name="Обычный 53 3 4 8" xfId="64295"/>
    <cellStyle name="Обычный 53 3 5" xfId="36119"/>
    <cellStyle name="Обычный 53 3 5 2" xfId="36120"/>
    <cellStyle name="Обычный 53 3 5 2 2" xfId="64296"/>
    <cellStyle name="Обычный 53 3 5 3" xfId="36121"/>
    <cellStyle name="Обычный 53 3 5 3 2" xfId="64297"/>
    <cellStyle name="Обычный 53 3 5 4" xfId="36122"/>
    <cellStyle name="Обычный 53 3 5 4 2" xfId="64298"/>
    <cellStyle name="Обычный 53 3 5 5" xfId="36123"/>
    <cellStyle name="Обычный 53 3 5 5 2" xfId="64299"/>
    <cellStyle name="Обычный 53 3 5 6" xfId="64300"/>
    <cellStyle name="Обычный 53 3 6" xfId="36124"/>
    <cellStyle name="Обычный 53 3 6 2" xfId="36125"/>
    <cellStyle name="Обычный 53 3 6 2 2" xfId="64301"/>
    <cellStyle name="Обычный 53 3 6 3" xfId="64302"/>
    <cellStyle name="Обычный 53 3 7" xfId="36126"/>
    <cellStyle name="Обычный 53 3 7 2" xfId="64303"/>
    <cellStyle name="Обычный 53 3 8" xfId="36127"/>
    <cellStyle name="Обычный 53 3 8 2" xfId="64304"/>
    <cellStyle name="Обычный 53 3 9" xfId="36128"/>
    <cellStyle name="Обычный 53 3 9 2" xfId="64305"/>
    <cellStyle name="Обычный 53 4" xfId="36129"/>
    <cellStyle name="Обычный 53 4 10" xfId="36130"/>
    <cellStyle name="Обычный 53 4 11" xfId="36131"/>
    <cellStyle name="Обычный 53 4 12" xfId="36132"/>
    <cellStyle name="Обычный 53 4 13" xfId="36133"/>
    <cellStyle name="Обычный 53 4 14" xfId="36134"/>
    <cellStyle name="Обычный 53 4 15" xfId="36135"/>
    <cellStyle name="Обычный 53 4 16" xfId="36136"/>
    <cellStyle name="Обычный 53 4 17" xfId="64306"/>
    <cellStyle name="Обычный 53 4 2" xfId="36137"/>
    <cellStyle name="Обычный 53 4 2 10" xfId="36138"/>
    <cellStyle name="Обычный 53 4 2 11" xfId="36139"/>
    <cellStyle name="Обычный 53 4 2 12" xfId="36140"/>
    <cellStyle name="Обычный 53 4 2 13" xfId="36141"/>
    <cellStyle name="Обычный 53 4 2 14" xfId="36142"/>
    <cellStyle name="Обычный 53 4 2 15" xfId="64307"/>
    <cellStyle name="Обычный 53 4 2 2" xfId="36143"/>
    <cellStyle name="Обычный 53 4 2 2 2" xfId="36144"/>
    <cellStyle name="Обычный 53 4 2 2 2 2" xfId="64308"/>
    <cellStyle name="Обычный 53 4 2 2 3" xfId="36145"/>
    <cellStyle name="Обычный 53 4 2 2 3 2" xfId="64309"/>
    <cellStyle name="Обычный 53 4 2 2 4" xfId="36146"/>
    <cellStyle name="Обычный 53 4 2 2 4 2" xfId="64310"/>
    <cellStyle name="Обычный 53 4 2 2 5" xfId="36147"/>
    <cellStyle name="Обычный 53 4 2 2 5 2" xfId="64311"/>
    <cellStyle name="Обычный 53 4 2 2 6" xfId="36148"/>
    <cellStyle name="Обычный 53 4 2 2 6 2" xfId="64312"/>
    <cellStyle name="Обычный 53 4 2 2 7" xfId="36149"/>
    <cellStyle name="Обычный 53 4 2 2 8" xfId="64313"/>
    <cellStyle name="Обычный 53 4 2 3" xfId="36150"/>
    <cellStyle name="Обычный 53 4 2 3 2" xfId="36151"/>
    <cellStyle name="Обычный 53 4 2 3 2 2" xfId="64314"/>
    <cellStyle name="Обычный 53 4 2 3 3" xfId="64315"/>
    <cellStyle name="Обычный 53 4 2 4" xfId="36152"/>
    <cellStyle name="Обычный 53 4 2 4 2" xfId="64316"/>
    <cellStyle name="Обычный 53 4 2 5" xfId="36153"/>
    <cellStyle name="Обычный 53 4 2 5 2" xfId="64317"/>
    <cellStyle name="Обычный 53 4 2 6" xfId="36154"/>
    <cellStyle name="Обычный 53 4 2 6 2" xfId="64318"/>
    <cellStyle name="Обычный 53 4 2 7" xfId="36155"/>
    <cellStyle name="Обычный 53 4 2 7 2" xfId="64319"/>
    <cellStyle name="Обычный 53 4 2 8" xfId="36156"/>
    <cellStyle name="Обычный 53 4 2 9" xfId="36157"/>
    <cellStyle name="Обычный 53 4 3" xfId="36158"/>
    <cellStyle name="Обычный 53 4 3 2" xfId="36159"/>
    <cellStyle name="Обычный 53 4 3 2 2" xfId="64320"/>
    <cellStyle name="Обычный 53 4 3 3" xfId="36160"/>
    <cellStyle name="Обычный 53 4 3 3 2" xfId="64321"/>
    <cellStyle name="Обычный 53 4 3 4" xfId="36161"/>
    <cellStyle name="Обычный 53 4 3 4 2" xfId="64322"/>
    <cellStyle name="Обычный 53 4 3 5" xfId="36162"/>
    <cellStyle name="Обычный 53 4 3 5 2" xfId="64323"/>
    <cellStyle name="Обычный 53 4 3 6" xfId="36163"/>
    <cellStyle name="Обычный 53 4 3 6 2" xfId="64324"/>
    <cellStyle name="Обычный 53 4 3 7" xfId="36164"/>
    <cellStyle name="Обычный 53 4 3 8" xfId="64325"/>
    <cellStyle name="Обычный 53 4 4" xfId="36165"/>
    <cellStyle name="Обычный 53 4 4 2" xfId="36166"/>
    <cellStyle name="Обычный 53 4 4 2 2" xfId="64326"/>
    <cellStyle name="Обычный 53 4 4 3" xfId="64327"/>
    <cellStyle name="Обычный 53 4 5" xfId="36167"/>
    <cellStyle name="Обычный 53 4 5 2" xfId="64328"/>
    <cellStyle name="Обычный 53 4 6" xfId="36168"/>
    <cellStyle name="Обычный 53 4 6 2" xfId="64329"/>
    <cellStyle name="Обычный 53 4 7" xfId="36169"/>
    <cellStyle name="Обычный 53 4 7 2" xfId="64330"/>
    <cellStyle name="Обычный 53 4 8" xfId="36170"/>
    <cellStyle name="Обычный 53 4 8 2" xfId="64331"/>
    <cellStyle name="Обычный 53 4 9" xfId="36171"/>
    <cellStyle name="Обычный 53 5" xfId="36172"/>
    <cellStyle name="Обычный 53 5 2" xfId="36173"/>
    <cellStyle name="Обычный 53 5 2 2" xfId="64332"/>
    <cellStyle name="Обычный 53 5 3" xfId="36174"/>
    <cellStyle name="Обычный 53 5 3 2" xfId="64333"/>
    <cellStyle name="Обычный 53 5 4" xfId="36175"/>
    <cellStyle name="Обычный 53 5 4 2" xfId="64334"/>
    <cellStyle name="Обычный 53 5 5" xfId="36176"/>
    <cellStyle name="Обычный 53 5 5 2" xfId="64335"/>
    <cellStyle name="Обычный 53 5 6" xfId="36177"/>
    <cellStyle name="Обычный 53 5 6 2" xfId="64336"/>
    <cellStyle name="Обычный 53 5 7" xfId="36178"/>
    <cellStyle name="Обычный 53 6" xfId="36179"/>
    <cellStyle name="Обычный 53 6 2" xfId="64337"/>
    <cellStyle name="Обычный 53 7" xfId="36180"/>
    <cellStyle name="Обычный 53 7 2" xfId="64338"/>
    <cellStyle name="Обычный 53 8" xfId="36181"/>
    <cellStyle name="Обычный 53 8 2" xfId="64339"/>
    <cellStyle name="Обычный 53 9" xfId="64340"/>
    <cellStyle name="Обычный 54" xfId="36182"/>
    <cellStyle name="Обычный 54 2" xfId="36183"/>
    <cellStyle name="Обычный 54 2 10" xfId="36184"/>
    <cellStyle name="Обычный 54 2 10 2" xfId="64341"/>
    <cellStyle name="Обычный 54 2 11" xfId="36185"/>
    <cellStyle name="Обычный 54 2 12" xfId="36186"/>
    <cellStyle name="Обычный 54 2 13" xfId="36187"/>
    <cellStyle name="Обычный 54 2 14" xfId="36188"/>
    <cellStyle name="Обычный 54 2 15" xfId="36189"/>
    <cellStyle name="Обычный 54 2 16" xfId="36190"/>
    <cellStyle name="Обычный 54 2 17" xfId="36191"/>
    <cellStyle name="Обычный 54 2 18" xfId="64342"/>
    <cellStyle name="Обычный 54 2 2" xfId="36192"/>
    <cellStyle name="Обычный 54 2 2 10" xfId="36193"/>
    <cellStyle name="Обычный 54 2 2 11" xfId="36194"/>
    <cellStyle name="Обычный 54 2 2 12" xfId="36195"/>
    <cellStyle name="Обычный 54 2 2 13" xfId="36196"/>
    <cellStyle name="Обычный 54 2 2 14" xfId="36197"/>
    <cellStyle name="Обычный 54 2 2 15" xfId="64343"/>
    <cellStyle name="Обычный 54 2 2 2" xfId="36198"/>
    <cellStyle name="Обычный 54 2 2 2 2" xfId="36199"/>
    <cellStyle name="Обычный 54 2 2 2 2 2" xfId="64344"/>
    <cellStyle name="Обычный 54 2 2 2 3" xfId="36200"/>
    <cellStyle name="Обычный 54 2 2 2 3 2" xfId="64345"/>
    <cellStyle name="Обычный 54 2 2 2 4" xfId="36201"/>
    <cellStyle name="Обычный 54 2 2 2 4 2" xfId="64346"/>
    <cellStyle name="Обычный 54 2 2 2 5" xfId="36202"/>
    <cellStyle name="Обычный 54 2 2 2 5 2" xfId="64347"/>
    <cellStyle name="Обычный 54 2 2 2 6" xfId="36203"/>
    <cellStyle name="Обычный 54 2 2 2 6 2" xfId="64348"/>
    <cellStyle name="Обычный 54 2 2 2 7" xfId="36204"/>
    <cellStyle name="Обычный 54 2 2 2 8" xfId="64349"/>
    <cellStyle name="Обычный 54 2 2 3" xfId="36205"/>
    <cellStyle name="Обычный 54 2 2 3 2" xfId="36206"/>
    <cellStyle name="Обычный 54 2 2 3 2 2" xfId="64350"/>
    <cellStyle name="Обычный 54 2 2 3 3" xfId="64351"/>
    <cellStyle name="Обычный 54 2 2 4" xfId="36207"/>
    <cellStyle name="Обычный 54 2 2 4 2" xfId="64352"/>
    <cellStyle name="Обычный 54 2 2 5" xfId="36208"/>
    <cellStyle name="Обычный 54 2 2 5 2" xfId="64353"/>
    <cellStyle name="Обычный 54 2 2 6" xfId="36209"/>
    <cellStyle name="Обычный 54 2 2 6 2" xfId="64354"/>
    <cellStyle name="Обычный 54 2 2 7" xfId="36210"/>
    <cellStyle name="Обычный 54 2 2 7 2" xfId="64355"/>
    <cellStyle name="Обычный 54 2 2 8" xfId="36211"/>
    <cellStyle name="Обычный 54 2 2 9" xfId="36212"/>
    <cellStyle name="Обычный 54 2 3" xfId="36213"/>
    <cellStyle name="Обычный 54 2 3 10" xfId="36214"/>
    <cellStyle name="Обычный 54 2 3 11" xfId="36215"/>
    <cellStyle name="Обычный 54 2 3 12" xfId="36216"/>
    <cellStyle name="Обычный 54 2 3 13" xfId="36217"/>
    <cellStyle name="Обычный 54 2 3 14" xfId="36218"/>
    <cellStyle name="Обычный 54 2 3 15" xfId="64356"/>
    <cellStyle name="Обычный 54 2 3 2" xfId="36219"/>
    <cellStyle name="Обычный 54 2 3 2 2" xfId="36220"/>
    <cellStyle name="Обычный 54 2 3 2 2 2" xfId="64357"/>
    <cellStyle name="Обычный 54 2 3 2 3" xfId="36221"/>
    <cellStyle name="Обычный 54 2 3 2 3 2" xfId="64358"/>
    <cellStyle name="Обычный 54 2 3 2 4" xfId="36222"/>
    <cellStyle name="Обычный 54 2 3 2 4 2" xfId="64359"/>
    <cellStyle name="Обычный 54 2 3 2 5" xfId="36223"/>
    <cellStyle name="Обычный 54 2 3 2 5 2" xfId="64360"/>
    <cellStyle name="Обычный 54 2 3 2 6" xfId="36224"/>
    <cellStyle name="Обычный 54 2 3 2 6 2" xfId="64361"/>
    <cellStyle name="Обычный 54 2 3 2 7" xfId="36225"/>
    <cellStyle name="Обычный 54 2 3 2 8" xfId="64362"/>
    <cellStyle name="Обычный 54 2 3 3" xfId="36226"/>
    <cellStyle name="Обычный 54 2 3 3 2" xfId="36227"/>
    <cellStyle name="Обычный 54 2 3 3 2 2" xfId="64363"/>
    <cellStyle name="Обычный 54 2 3 3 3" xfId="64364"/>
    <cellStyle name="Обычный 54 2 3 4" xfId="36228"/>
    <cellStyle name="Обычный 54 2 3 4 2" xfId="64377"/>
    <cellStyle name="Обычный 54 2 3 5" xfId="36229"/>
    <cellStyle name="Обычный 54 2 3 5 2" xfId="64378"/>
    <cellStyle name="Обычный 54 2 3 6" xfId="36230"/>
    <cellStyle name="Обычный 54 2 3 6 2" xfId="64379"/>
    <cellStyle name="Обычный 54 2 3 7" xfId="36231"/>
    <cellStyle name="Обычный 54 2 3 7 2" xfId="64380"/>
    <cellStyle name="Обычный 54 2 3 8" xfId="36232"/>
    <cellStyle name="Обычный 54 2 3 9" xfId="36233"/>
    <cellStyle name="Обычный 54 2 4" xfId="36234"/>
    <cellStyle name="Обычный 54 2 4 2" xfId="36235"/>
    <cellStyle name="Обычный 54 2 4 2 2" xfId="64381"/>
    <cellStyle name="Обычный 54 2 4 3" xfId="36236"/>
    <cellStyle name="Обычный 54 2 4 3 2" xfId="64382"/>
    <cellStyle name="Обычный 54 2 4 4" xfId="36237"/>
    <cellStyle name="Обычный 54 2 4 4 2" xfId="64383"/>
    <cellStyle name="Обычный 54 2 4 5" xfId="36238"/>
    <cellStyle name="Обычный 54 2 4 5 2" xfId="64384"/>
    <cellStyle name="Обычный 54 2 4 6" xfId="36239"/>
    <cellStyle name="Обычный 54 2 4 6 2" xfId="64385"/>
    <cellStyle name="Обычный 54 2 4 7" xfId="36240"/>
    <cellStyle name="Обычный 54 2 4 8" xfId="64386"/>
    <cellStyle name="Обычный 54 2 5" xfId="36241"/>
    <cellStyle name="Обычный 54 2 5 2" xfId="36242"/>
    <cellStyle name="Обычный 54 2 5 2 2" xfId="64387"/>
    <cellStyle name="Обычный 54 2 5 3" xfId="36243"/>
    <cellStyle name="Обычный 54 2 5 3 2" xfId="64388"/>
    <cellStyle name="Обычный 54 2 5 4" xfId="36244"/>
    <cellStyle name="Обычный 54 2 5 4 2" xfId="64389"/>
    <cellStyle name="Обычный 54 2 5 5" xfId="36245"/>
    <cellStyle name="Обычный 54 2 5 5 2" xfId="64390"/>
    <cellStyle name="Обычный 54 2 5 6" xfId="36246"/>
    <cellStyle name="Обычный 54 2 5 6 2" xfId="64391"/>
    <cellStyle name="Обычный 54 2 5 7" xfId="36247"/>
    <cellStyle name="Обычный 54 2 5 8" xfId="64392"/>
    <cellStyle name="Обычный 54 2 6" xfId="36248"/>
    <cellStyle name="Обычный 54 2 6 2" xfId="36249"/>
    <cellStyle name="Обычный 54 2 6 2 2" xfId="64393"/>
    <cellStyle name="Обычный 54 2 6 3" xfId="64394"/>
    <cellStyle name="Обычный 54 2 7" xfId="36250"/>
    <cellStyle name="Обычный 54 2 7 2" xfId="64395"/>
    <cellStyle name="Обычный 54 2 8" xfId="36251"/>
    <cellStyle name="Обычный 54 2 8 2" xfId="64396"/>
    <cellStyle name="Обычный 54 2 9" xfId="36252"/>
    <cellStyle name="Обычный 54 2 9 2" xfId="64397"/>
    <cellStyle name="Обычный 54 3" xfId="36253"/>
    <cellStyle name="Обычный 54 4" xfId="36254"/>
    <cellStyle name="Обычный 54 4 10" xfId="36255"/>
    <cellStyle name="Обычный 54 4 11" xfId="36256"/>
    <cellStyle name="Обычный 54 4 12" xfId="36257"/>
    <cellStyle name="Обычный 54 4 13" xfId="36258"/>
    <cellStyle name="Обычный 54 4 14" xfId="36259"/>
    <cellStyle name="Обычный 54 4 15" xfId="36260"/>
    <cellStyle name="Обычный 54 4 16" xfId="36261"/>
    <cellStyle name="Обычный 54 4 17" xfId="64398"/>
    <cellStyle name="Обычный 54 4 2" xfId="36262"/>
    <cellStyle name="Обычный 54 4 2 10" xfId="36263"/>
    <cellStyle name="Обычный 54 4 2 11" xfId="36264"/>
    <cellStyle name="Обычный 54 4 2 12" xfId="36265"/>
    <cellStyle name="Обычный 54 4 2 13" xfId="36266"/>
    <cellStyle name="Обычный 54 4 2 14" xfId="36267"/>
    <cellStyle name="Обычный 54 4 2 15" xfId="64399"/>
    <cellStyle name="Обычный 54 4 2 2" xfId="36268"/>
    <cellStyle name="Обычный 54 4 2 2 2" xfId="36269"/>
    <cellStyle name="Обычный 54 4 2 2 2 2" xfId="64400"/>
    <cellStyle name="Обычный 54 4 2 2 3" xfId="36270"/>
    <cellStyle name="Обычный 54 4 2 2 3 2" xfId="64401"/>
    <cellStyle name="Обычный 54 4 2 2 4" xfId="36271"/>
    <cellStyle name="Обычный 54 4 2 2 4 2" xfId="64402"/>
    <cellStyle name="Обычный 54 4 2 2 5" xfId="36272"/>
    <cellStyle name="Обычный 54 4 2 2 5 2" xfId="64403"/>
    <cellStyle name="Обычный 54 4 2 2 6" xfId="36273"/>
    <cellStyle name="Обычный 54 4 2 2 6 2" xfId="64404"/>
    <cellStyle name="Обычный 54 4 2 2 7" xfId="36274"/>
    <cellStyle name="Обычный 54 4 2 2 8" xfId="64405"/>
    <cellStyle name="Обычный 54 4 2 3" xfId="36275"/>
    <cellStyle name="Обычный 54 4 2 3 2" xfId="36276"/>
    <cellStyle name="Обычный 54 4 2 3 2 2" xfId="64406"/>
    <cellStyle name="Обычный 54 4 2 3 3" xfId="64407"/>
    <cellStyle name="Обычный 54 4 2 4" xfId="36277"/>
    <cellStyle name="Обычный 54 4 2 4 2" xfId="64408"/>
    <cellStyle name="Обычный 54 4 2 5" xfId="36278"/>
    <cellStyle name="Обычный 54 4 2 5 2" xfId="64409"/>
    <cellStyle name="Обычный 54 4 2 6" xfId="36279"/>
    <cellStyle name="Обычный 54 4 2 6 2" xfId="64410"/>
    <cellStyle name="Обычный 54 4 2 7" xfId="36280"/>
    <cellStyle name="Обычный 54 4 2 7 2" xfId="64411"/>
    <cellStyle name="Обычный 54 4 2 8" xfId="36281"/>
    <cellStyle name="Обычный 54 4 2 9" xfId="36282"/>
    <cellStyle name="Обычный 54 4 3" xfId="36283"/>
    <cellStyle name="Обычный 54 4 3 2" xfId="36284"/>
    <cellStyle name="Обычный 54 4 3 2 2" xfId="64412"/>
    <cellStyle name="Обычный 54 4 3 3" xfId="36285"/>
    <cellStyle name="Обычный 54 4 3 3 2" xfId="64413"/>
    <cellStyle name="Обычный 54 4 3 4" xfId="36286"/>
    <cellStyle name="Обычный 54 4 3 4 2" xfId="64414"/>
    <cellStyle name="Обычный 54 4 3 5" xfId="36287"/>
    <cellStyle name="Обычный 54 4 3 5 2" xfId="64415"/>
    <cellStyle name="Обычный 54 4 3 6" xfId="36288"/>
    <cellStyle name="Обычный 54 4 3 6 2" xfId="64416"/>
    <cellStyle name="Обычный 54 4 3 7" xfId="36289"/>
    <cellStyle name="Обычный 54 4 3 8" xfId="64417"/>
    <cellStyle name="Обычный 54 4 4" xfId="36290"/>
    <cellStyle name="Обычный 54 4 4 2" xfId="36291"/>
    <cellStyle name="Обычный 54 4 4 2 2" xfId="64418"/>
    <cellStyle name="Обычный 54 4 4 3" xfId="64419"/>
    <cellStyle name="Обычный 54 4 5" xfId="36292"/>
    <cellStyle name="Обычный 54 4 5 2" xfId="64420"/>
    <cellStyle name="Обычный 54 4 6" xfId="36293"/>
    <cellStyle name="Обычный 54 4 6 2" xfId="64421"/>
    <cellStyle name="Обычный 54 4 7" xfId="36294"/>
    <cellStyle name="Обычный 54 4 7 2" xfId="64422"/>
    <cellStyle name="Обычный 54 4 8" xfId="36295"/>
    <cellStyle name="Обычный 54 4 8 2" xfId="64423"/>
    <cellStyle name="Обычный 54 4 9" xfId="36296"/>
    <cellStyle name="Обычный 54 5" xfId="36297"/>
    <cellStyle name="Обычный 54 5 2" xfId="36298"/>
    <cellStyle name="Обычный 54 5 2 2" xfId="64424"/>
    <cellStyle name="Обычный 54 5 3" xfId="36299"/>
    <cellStyle name="Обычный 54 5 3 2" xfId="64425"/>
    <cellStyle name="Обычный 54 5 4" xfId="36300"/>
    <cellStyle name="Обычный 54 5 4 2" xfId="64426"/>
    <cellStyle name="Обычный 54 5 5" xfId="36301"/>
    <cellStyle name="Обычный 54 5 5 2" xfId="64427"/>
    <cellStyle name="Обычный 54 5 6" xfId="36302"/>
    <cellStyle name="Обычный 54 5 6 2" xfId="64428"/>
    <cellStyle name="Обычный 54 5 7" xfId="64429"/>
    <cellStyle name="Обычный 55" xfId="36303"/>
    <cellStyle name="Обычный 55 2" xfId="36304"/>
    <cellStyle name="Обычный 55 2 10" xfId="36305"/>
    <cellStyle name="Обычный 55 2 10 2" xfId="64430"/>
    <cellStyle name="Обычный 55 2 11" xfId="36306"/>
    <cellStyle name="Обычный 55 2 12" xfId="36307"/>
    <cellStyle name="Обычный 55 2 13" xfId="36308"/>
    <cellStyle name="Обычный 55 2 14" xfId="36309"/>
    <cellStyle name="Обычный 55 2 15" xfId="36310"/>
    <cellStyle name="Обычный 55 2 16" xfId="36311"/>
    <cellStyle name="Обычный 55 2 17" xfId="36312"/>
    <cellStyle name="Обычный 55 2 18" xfId="64431"/>
    <cellStyle name="Обычный 55 2 2" xfId="36313"/>
    <cellStyle name="Обычный 55 2 2 10" xfId="36314"/>
    <cellStyle name="Обычный 55 2 2 11" xfId="36315"/>
    <cellStyle name="Обычный 55 2 2 12" xfId="36316"/>
    <cellStyle name="Обычный 55 2 2 13" xfId="36317"/>
    <cellStyle name="Обычный 55 2 2 14" xfId="36318"/>
    <cellStyle name="Обычный 55 2 2 15" xfId="36319"/>
    <cellStyle name="Обычный 55 2 2 16" xfId="64432"/>
    <cellStyle name="Обычный 55 2 2 2" xfId="36320"/>
    <cellStyle name="Обычный 55 2 2 2 2" xfId="36321"/>
    <cellStyle name="Обычный 55 2 2 2 2 2" xfId="64433"/>
    <cellStyle name="Обычный 55 2 2 2 3" xfId="36322"/>
    <cellStyle name="Обычный 55 2 2 2 3 2" xfId="64434"/>
    <cellStyle name="Обычный 55 2 2 2 4" xfId="36323"/>
    <cellStyle name="Обычный 55 2 2 2 4 2" xfId="64435"/>
    <cellStyle name="Обычный 55 2 2 2 5" xfId="36324"/>
    <cellStyle name="Обычный 55 2 2 2 5 2" xfId="64436"/>
    <cellStyle name="Обычный 55 2 2 2 6" xfId="36325"/>
    <cellStyle name="Обычный 55 2 2 2 6 2" xfId="64437"/>
    <cellStyle name="Обычный 55 2 2 2 7" xfId="36326"/>
    <cellStyle name="Обычный 55 2 2 2 8" xfId="64438"/>
    <cellStyle name="Обычный 55 2 2 3" xfId="36327"/>
    <cellStyle name="Обычный 55 2 2 3 2" xfId="36328"/>
    <cellStyle name="Обычный 55 2 2 3 2 2" xfId="64439"/>
    <cellStyle name="Обычный 55 2 2 3 3" xfId="64440"/>
    <cellStyle name="Обычный 55 2 2 4" xfId="36329"/>
    <cellStyle name="Обычный 55 2 2 4 2" xfId="64441"/>
    <cellStyle name="Обычный 55 2 2 5" xfId="36330"/>
    <cellStyle name="Обычный 55 2 2 5 2" xfId="64442"/>
    <cellStyle name="Обычный 55 2 2 6" xfId="36331"/>
    <cellStyle name="Обычный 55 2 2 6 2" xfId="64443"/>
    <cellStyle name="Обычный 55 2 2 7" xfId="36332"/>
    <cellStyle name="Обычный 55 2 2 7 2" xfId="64444"/>
    <cellStyle name="Обычный 55 2 2 8" xfId="36333"/>
    <cellStyle name="Обычный 55 2 2 9" xfId="36334"/>
    <cellStyle name="Обычный 55 2 3" xfId="36335"/>
    <cellStyle name="Обычный 55 2 3 10" xfId="36336"/>
    <cellStyle name="Обычный 55 2 3 11" xfId="36337"/>
    <cellStyle name="Обычный 55 2 3 12" xfId="36338"/>
    <cellStyle name="Обычный 55 2 3 13" xfId="36339"/>
    <cellStyle name="Обычный 55 2 3 14" xfId="36340"/>
    <cellStyle name="Обычный 55 2 3 15" xfId="64445"/>
    <cellStyle name="Обычный 55 2 3 2" xfId="36341"/>
    <cellStyle name="Обычный 55 2 3 2 2" xfId="36342"/>
    <cellStyle name="Обычный 55 2 3 2 2 2" xfId="64446"/>
    <cellStyle name="Обычный 55 2 3 2 3" xfId="36343"/>
    <cellStyle name="Обычный 55 2 3 2 3 2" xfId="64447"/>
    <cellStyle name="Обычный 55 2 3 2 4" xfId="36344"/>
    <cellStyle name="Обычный 55 2 3 2 4 2" xfId="64448"/>
    <cellStyle name="Обычный 55 2 3 2 5" xfId="36345"/>
    <cellStyle name="Обычный 55 2 3 2 5 2" xfId="64449"/>
    <cellStyle name="Обычный 55 2 3 2 6" xfId="36346"/>
    <cellStyle name="Обычный 55 2 3 2 6 2" xfId="64450"/>
    <cellStyle name="Обычный 55 2 3 2 7" xfId="36347"/>
    <cellStyle name="Обычный 55 2 3 2 8" xfId="64451"/>
    <cellStyle name="Обычный 55 2 3 3" xfId="36348"/>
    <cellStyle name="Обычный 55 2 3 3 2" xfId="36349"/>
    <cellStyle name="Обычный 55 2 3 3 2 2" xfId="64452"/>
    <cellStyle name="Обычный 55 2 3 3 3" xfId="64453"/>
    <cellStyle name="Обычный 55 2 3 4" xfId="36350"/>
    <cellStyle name="Обычный 55 2 3 4 2" xfId="64454"/>
    <cellStyle name="Обычный 55 2 3 5" xfId="36351"/>
    <cellStyle name="Обычный 55 2 3 5 2" xfId="64455"/>
    <cellStyle name="Обычный 55 2 3 6" xfId="36352"/>
    <cellStyle name="Обычный 55 2 3 6 2" xfId="64456"/>
    <cellStyle name="Обычный 55 2 3 7" xfId="36353"/>
    <cellStyle name="Обычный 55 2 3 7 2" xfId="64457"/>
    <cellStyle name="Обычный 55 2 3 8" xfId="36354"/>
    <cellStyle name="Обычный 55 2 3 9" xfId="36355"/>
    <cellStyle name="Обычный 55 2 4" xfId="36356"/>
    <cellStyle name="Обычный 55 2 4 2" xfId="36357"/>
    <cellStyle name="Обычный 55 2 4 2 2" xfId="64458"/>
    <cellStyle name="Обычный 55 2 4 3" xfId="36358"/>
    <cellStyle name="Обычный 55 2 4 3 2" xfId="64459"/>
    <cellStyle name="Обычный 55 2 4 4" xfId="36359"/>
    <cellStyle name="Обычный 55 2 4 4 2" xfId="64460"/>
    <cellStyle name="Обычный 55 2 4 5" xfId="36360"/>
    <cellStyle name="Обычный 55 2 4 5 2" xfId="64461"/>
    <cellStyle name="Обычный 55 2 4 6" xfId="36361"/>
    <cellStyle name="Обычный 55 2 4 6 2" xfId="64462"/>
    <cellStyle name="Обычный 55 2 4 7" xfId="36362"/>
    <cellStyle name="Обычный 55 2 4 8" xfId="64463"/>
    <cellStyle name="Обычный 55 2 5" xfId="36363"/>
    <cellStyle name="Обычный 55 2 5 2" xfId="36364"/>
    <cellStyle name="Обычный 55 2 5 2 2" xfId="64464"/>
    <cellStyle name="Обычный 55 2 5 3" xfId="36365"/>
    <cellStyle name="Обычный 55 2 5 3 2" xfId="64465"/>
    <cellStyle name="Обычный 55 2 5 4" xfId="36366"/>
    <cellStyle name="Обычный 55 2 5 4 2" xfId="64466"/>
    <cellStyle name="Обычный 55 2 5 5" xfId="36367"/>
    <cellStyle name="Обычный 55 2 5 5 2" xfId="64467"/>
    <cellStyle name="Обычный 55 2 5 6" xfId="36368"/>
    <cellStyle name="Обычный 55 2 5 6 2" xfId="64468"/>
    <cellStyle name="Обычный 55 2 5 7" xfId="36369"/>
    <cellStyle name="Обычный 55 2 5 8" xfId="64469"/>
    <cellStyle name="Обычный 55 2 6" xfId="36370"/>
    <cellStyle name="Обычный 55 2 6 2" xfId="36371"/>
    <cellStyle name="Обычный 55 2 6 2 2" xfId="64470"/>
    <cellStyle name="Обычный 55 2 6 3" xfId="64471"/>
    <cellStyle name="Обычный 55 2 7" xfId="36372"/>
    <cellStyle name="Обычный 55 2 7 2" xfId="64472"/>
    <cellStyle name="Обычный 55 2 8" xfId="36373"/>
    <cellStyle name="Обычный 55 2 8 2" xfId="64473"/>
    <cellStyle name="Обычный 55 2 9" xfId="36374"/>
    <cellStyle name="Обычный 55 2 9 2" xfId="64474"/>
    <cellStyle name="Обычный 55 3" xfId="36375"/>
    <cellStyle name="Обычный 55 3 10" xfId="36376"/>
    <cellStyle name="Обычный 55 3 10 2" xfId="64475"/>
    <cellStyle name="Обычный 55 3 11" xfId="36377"/>
    <cellStyle name="Обычный 55 3 11 2" xfId="64476"/>
    <cellStyle name="Обычный 55 3 12" xfId="36378"/>
    <cellStyle name="Обычный 55 3 13" xfId="36379"/>
    <cellStyle name="Обычный 55 3 14" xfId="36380"/>
    <cellStyle name="Обычный 55 3 15" xfId="36381"/>
    <cellStyle name="Обычный 55 3 16" xfId="36382"/>
    <cellStyle name="Обычный 55 3 17" xfId="36383"/>
    <cellStyle name="Обычный 55 3 18" xfId="36384"/>
    <cellStyle name="Обычный 55 3 19" xfId="36385"/>
    <cellStyle name="Обычный 55 3 2" xfId="36386"/>
    <cellStyle name="Обычный 55 3 2 10" xfId="36387"/>
    <cellStyle name="Обычный 55 3 2 11" xfId="36388"/>
    <cellStyle name="Обычный 55 3 2 12" xfId="36389"/>
    <cellStyle name="Обычный 55 3 2 13" xfId="36390"/>
    <cellStyle name="Обычный 55 3 2 14" xfId="36391"/>
    <cellStyle name="Обычный 55 3 2 15" xfId="36392"/>
    <cellStyle name="Обычный 55 3 2 16" xfId="36393"/>
    <cellStyle name="Обычный 55 3 2 17" xfId="64477"/>
    <cellStyle name="Обычный 55 3 2 2" xfId="36394"/>
    <cellStyle name="Обычный 55 3 2 2 10" xfId="36395"/>
    <cellStyle name="Обычный 55 3 2 2 11" xfId="36396"/>
    <cellStyle name="Обычный 55 3 2 2 12" xfId="36397"/>
    <cellStyle name="Обычный 55 3 2 2 13" xfId="36398"/>
    <cellStyle name="Обычный 55 3 2 2 14" xfId="36399"/>
    <cellStyle name="Обычный 55 3 2 2 15" xfId="64478"/>
    <cellStyle name="Обычный 55 3 2 2 2" xfId="36400"/>
    <cellStyle name="Обычный 55 3 2 2 2 2" xfId="36401"/>
    <cellStyle name="Обычный 55 3 2 2 2 2 2" xfId="64479"/>
    <cellStyle name="Обычный 55 3 2 2 2 3" xfId="36402"/>
    <cellStyle name="Обычный 55 3 2 2 2 3 2" xfId="64480"/>
    <cellStyle name="Обычный 55 3 2 2 2 4" xfId="36403"/>
    <cellStyle name="Обычный 55 3 2 2 2 4 2" xfId="64481"/>
    <cellStyle name="Обычный 55 3 2 2 2 5" xfId="36404"/>
    <cellStyle name="Обычный 55 3 2 2 2 5 2" xfId="64482"/>
    <cellStyle name="Обычный 55 3 2 2 2 6" xfId="36405"/>
    <cellStyle name="Обычный 55 3 2 2 2 6 2" xfId="64483"/>
    <cellStyle name="Обычный 55 3 2 2 2 7" xfId="36406"/>
    <cellStyle name="Обычный 55 3 2 2 2 8" xfId="64484"/>
    <cellStyle name="Обычный 55 3 2 2 3" xfId="36407"/>
    <cellStyle name="Обычный 55 3 2 2 3 2" xfId="36408"/>
    <cellStyle name="Обычный 55 3 2 2 3 2 2" xfId="64485"/>
    <cellStyle name="Обычный 55 3 2 2 3 3" xfId="64486"/>
    <cellStyle name="Обычный 55 3 2 2 4" xfId="36409"/>
    <cellStyle name="Обычный 55 3 2 2 4 2" xfId="64487"/>
    <cellStyle name="Обычный 55 3 2 2 5" xfId="36410"/>
    <cellStyle name="Обычный 55 3 2 2 5 2" xfId="64488"/>
    <cellStyle name="Обычный 55 3 2 2 6" xfId="36411"/>
    <cellStyle name="Обычный 55 3 2 2 6 2" xfId="64489"/>
    <cellStyle name="Обычный 55 3 2 2 7" xfId="36412"/>
    <cellStyle name="Обычный 55 3 2 2 7 2" xfId="64490"/>
    <cellStyle name="Обычный 55 3 2 2 8" xfId="36413"/>
    <cellStyle name="Обычный 55 3 2 2 9" xfId="36414"/>
    <cellStyle name="Обычный 55 3 2 3" xfId="36415"/>
    <cellStyle name="Обычный 55 3 2 3 2" xfId="36416"/>
    <cellStyle name="Обычный 55 3 2 3 2 2" xfId="64491"/>
    <cellStyle name="Обычный 55 3 2 3 3" xfId="36417"/>
    <cellStyle name="Обычный 55 3 2 3 3 2" xfId="64492"/>
    <cellStyle name="Обычный 55 3 2 3 4" xfId="36418"/>
    <cellStyle name="Обычный 55 3 2 3 4 2" xfId="64493"/>
    <cellStyle name="Обычный 55 3 2 3 5" xfId="36419"/>
    <cellStyle name="Обычный 55 3 2 3 5 2" xfId="64494"/>
    <cellStyle name="Обычный 55 3 2 3 6" xfId="36420"/>
    <cellStyle name="Обычный 55 3 2 3 6 2" xfId="64495"/>
    <cellStyle name="Обычный 55 3 2 3 7" xfId="36421"/>
    <cellStyle name="Обычный 55 3 2 3 8" xfId="64496"/>
    <cellStyle name="Обычный 55 3 2 4" xfId="36422"/>
    <cellStyle name="Обычный 55 3 2 4 2" xfId="36423"/>
    <cellStyle name="Обычный 55 3 2 4 2 2" xfId="64497"/>
    <cellStyle name="Обычный 55 3 2 4 3" xfId="64498"/>
    <cellStyle name="Обычный 55 3 2 5" xfId="36424"/>
    <cellStyle name="Обычный 55 3 2 5 2" xfId="64499"/>
    <cellStyle name="Обычный 55 3 2 6" xfId="36425"/>
    <cellStyle name="Обычный 55 3 2 6 2" xfId="64500"/>
    <cellStyle name="Обычный 55 3 2 7" xfId="36426"/>
    <cellStyle name="Обычный 55 3 2 7 2" xfId="64501"/>
    <cellStyle name="Обычный 55 3 2 8" xfId="36427"/>
    <cellStyle name="Обычный 55 3 2 8 2" xfId="64502"/>
    <cellStyle name="Обычный 55 3 2 9" xfId="36428"/>
    <cellStyle name="Обычный 55 3 20" xfId="64503"/>
    <cellStyle name="Обычный 55 3 3" xfId="36429"/>
    <cellStyle name="Обычный 55 3 4" xfId="36430"/>
    <cellStyle name="Обычный 55 3 4 10" xfId="36431"/>
    <cellStyle name="Обычный 55 3 4 11" xfId="36432"/>
    <cellStyle name="Обычный 55 3 4 12" xfId="36433"/>
    <cellStyle name="Обычный 55 3 4 13" xfId="36434"/>
    <cellStyle name="Обычный 55 3 4 14" xfId="36435"/>
    <cellStyle name="Обычный 55 3 4 15" xfId="36436"/>
    <cellStyle name="Обычный 55 3 4 16" xfId="64504"/>
    <cellStyle name="Обычный 55 3 4 2" xfId="36437"/>
    <cellStyle name="Обычный 55 3 4 2 2" xfId="36438"/>
    <cellStyle name="Обычный 55 3 4 2 2 2" xfId="64505"/>
    <cellStyle name="Обычный 55 3 4 2 3" xfId="36439"/>
    <cellStyle name="Обычный 55 3 4 2 3 2" xfId="64506"/>
    <cellStyle name="Обычный 55 3 4 2 4" xfId="36440"/>
    <cellStyle name="Обычный 55 3 4 2 4 2" xfId="64507"/>
    <cellStyle name="Обычный 55 3 4 2 5" xfId="36441"/>
    <cellStyle name="Обычный 55 3 4 2 5 2" xfId="64508"/>
    <cellStyle name="Обычный 55 3 4 2 6" xfId="36442"/>
    <cellStyle name="Обычный 55 3 4 2 6 2" xfId="64509"/>
    <cellStyle name="Обычный 55 3 4 2 7" xfId="36443"/>
    <cellStyle name="Обычный 55 3 4 2 8" xfId="64510"/>
    <cellStyle name="Обычный 55 3 4 3" xfId="36444"/>
    <cellStyle name="Обычный 55 3 4 3 2" xfId="36445"/>
    <cellStyle name="Обычный 55 3 4 3 2 2" xfId="64511"/>
    <cellStyle name="Обычный 55 3 4 3 3" xfId="64512"/>
    <cellStyle name="Обычный 55 3 4 4" xfId="36446"/>
    <cellStyle name="Обычный 55 3 4 4 2" xfId="64513"/>
    <cellStyle name="Обычный 55 3 4 5" xfId="36447"/>
    <cellStyle name="Обычный 55 3 4 5 2" xfId="64514"/>
    <cellStyle name="Обычный 55 3 4 6" xfId="36448"/>
    <cellStyle name="Обычный 55 3 4 6 2" xfId="64515"/>
    <cellStyle name="Обычный 55 3 4 7" xfId="36449"/>
    <cellStyle name="Обычный 55 3 4 7 2" xfId="64516"/>
    <cellStyle name="Обычный 55 3 4 8" xfId="36450"/>
    <cellStyle name="Обычный 55 3 4 9" xfId="36451"/>
    <cellStyle name="Обычный 55 3 5" xfId="36452"/>
    <cellStyle name="Обычный 55 3 5 10" xfId="36453"/>
    <cellStyle name="Обычный 55 3 5 11" xfId="36454"/>
    <cellStyle name="Обычный 55 3 5 12" xfId="36455"/>
    <cellStyle name="Обычный 55 3 5 13" xfId="36456"/>
    <cellStyle name="Обычный 55 3 5 14" xfId="36457"/>
    <cellStyle name="Обычный 55 3 5 15" xfId="64517"/>
    <cellStyle name="Обычный 55 3 5 2" xfId="36458"/>
    <cellStyle name="Обычный 55 3 5 2 2" xfId="36459"/>
    <cellStyle name="Обычный 55 3 5 2 2 2" xfId="64518"/>
    <cellStyle name="Обычный 55 3 5 2 3" xfId="36460"/>
    <cellStyle name="Обычный 55 3 5 2 3 2" xfId="64519"/>
    <cellStyle name="Обычный 55 3 5 2 4" xfId="36461"/>
    <cellStyle name="Обычный 55 3 5 2 4 2" xfId="64520"/>
    <cellStyle name="Обычный 55 3 5 2 5" xfId="36462"/>
    <cellStyle name="Обычный 55 3 5 2 5 2" xfId="64521"/>
    <cellStyle name="Обычный 55 3 5 2 6" xfId="36463"/>
    <cellStyle name="Обычный 55 3 5 2 6 2" xfId="64522"/>
    <cellStyle name="Обычный 55 3 5 2 7" xfId="36464"/>
    <cellStyle name="Обычный 55 3 5 2 8" xfId="64523"/>
    <cellStyle name="Обычный 55 3 5 3" xfId="36465"/>
    <cellStyle name="Обычный 55 3 5 3 2" xfId="36466"/>
    <cellStyle name="Обычный 55 3 5 3 2 2" xfId="64524"/>
    <cellStyle name="Обычный 55 3 5 3 3" xfId="64525"/>
    <cellStyle name="Обычный 55 3 5 4" xfId="36467"/>
    <cellStyle name="Обычный 55 3 5 4 2" xfId="64526"/>
    <cellStyle name="Обычный 55 3 5 5" xfId="36468"/>
    <cellStyle name="Обычный 55 3 5 5 2" xfId="64527"/>
    <cellStyle name="Обычный 55 3 5 6" xfId="36469"/>
    <cellStyle name="Обычный 55 3 5 6 2" xfId="64528"/>
    <cellStyle name="Обычный 55 3 5 7" xfId="36470"/>
    <cellStyle name="Обычный 55 3 5 7 2" xfId="64529"/>
    <cellStyle name="Обычный 55 3 5 8" xfId="36471"/>
    <cellStyle name="Обычный 55 3 5 9" xfId="36472"/>
    <cellStyle name="Обычный 55 3 6" xfId="36473"/>
    <cellStyle name="Обычный 55 3 6 2" xfId="36474"/>
    <cellStyle name="Обычный 55 3 6 2 2" xfId="64530"/>
    <cellStyle name="Обычный 55 3 6 3" xfId="36475"/>
    <cellStyle name="Обычный 55 3 6 3 2" xfId="64531"/>
    <cellStyle name="Обычный 55 3 6 4" xfId="36476"/>
    <cellStyle name="Обычный 55 3 6 4 2" xfId="64532"/>
    <cellStyle name="Обычный 55 3 6 5" xfId="36477"/>
    <cellStyle name="Обычный 55 3 6 5 2" xfId="64533"/>
    <cellStyle name="Обычный 55 3 6 6" xfId="36478"/>
    <cellStyle name="Обычный 55 3 6 6 2" xfId="64534"/>
    <cellStyle name="Обычный 55 3 6 7" xfId="36479"/>
    <cellStyle name="Обычный 55 3 6 8" xfId="64535"/>
    <cellStyle name="Обычный 55 3 7" xfId="36480"/>
    <cellStyle name="Обычный 55 3 7 2" xfId="36481"/>
    <cellStyle name="Обычный 55 3 7 2 2" xfId="64536"/>
    <cellStyle name="Обычный 55 3 7 3" xfId="64537"/>
    <cellStyle name="Обычный 55 3 8" xfId="36482"/>
    <cellStyle name="Обычный 55 3 8 2" xfId="64538"/>
    <cellStyle name="Обычный 55 3 9" xfId="36483"/>
    <cellStyle name="Обычный 55 3 9 2" xfId="64539"/>
    <cellStyle name="Обычный 55 4" xfId="36484"/>
    <cellStyle name="Обычный 55 4 10" xfId="36485"/>
    <cellStyle name="Обычный 55 4 11" xfId="36486"/>
    <cellStyle name="Обычный 55 4 12" xfId="36487"/>
    <cellStyle name="Обычный 55 4 13" xfId="36488"/>
    <cellStyle name="Обычный 55 4 14" xfId="36489"/>
    <cellStyle name="Обычный 55 4 15" xfId="36490"/>
    <cellStyle name="Обычный 55 4 16" xfId="36491"/>
    <cellStyle name="Обычный 55 4 17" xfId="36492"/>
    <cellStyle name="Обычный 55 4 18" xfId="64540"/>
    <cellStyle name="Обычный 55 4 2" xfId="36493"/>
    <cellStyle name="Обычный 55 4 2 10" xfId="36494"/>
    <cellStyle name="Обычный 55 4 2 11" xfId="36495"/>
    <cellStyle name="Обычный 55 4 2 12" xfId="36496"/>
    <cellStyle name="Обычный 55 4 2 13" xfId="36497"/>
    <cellStyle name="Обычный 55 4 2 14" xfId="36498"/>
    <cellStyle name="Обычный 55 4 2 15" xfId="36499"/>
    <cellStyle name="Обычный 55 4 2 16" xfId="64541"/>
    <cellStyle name="Обычный 55 4 2 2" xfId="36500"/>
    <cellStyle name="Обычный 55 4 2 2 2" xfId="36501"/>
    <cellStyle name="Обычный 55 4 2 2 2 2" xfId="64542"/>
    <cellStyle name="Обычный 55 4 2 2 3" xfId="36502"/>
    <cellStyle name="Обычный 55 4 2 2 3 2" xfId="64543"/>
    <cellStyle name="Обычный 55 4 2 2 4" xfId="36503"/>
    <cellStyle name="Обычный 55 4 2 2 4 2" xfId="64544"/>
    <cellStyle name="Обычный 55 4 2 2 5" xfId="36504"/>
    <cellStyle name="Обычный 55 4 2 2 5 2" xfId="64545"/>
    <cellStyle name="Обычный 55 4 2 2 6" xfId="36505"/>
    <cellStyle name="Обычный 55 4 2 2 6 2" xfId="64546"/>
    <cellStyle name="Обычный 55 4 2 2 7" xfId="36506"/>
    <cellStyle name="Обычный 55 4 2 2 8" xfId="64547"/>
    <cellStyle name="Обычный 55 4 2 3" xfId="36507"/>
    <cellStyle name="Обычный 55 4 2 3 2" xfId="36508"/>
    <cellStyle name="Обычный 55 4 2 3 2 2" xfId="64548"/>
    <cellStyle name="Обычный 55 4 2 3 3" xfId="64549"/>
    <cellStyle name="Обычный 55 4 2 4" xfId="36509"/>
    <cellStyle name="Обычный 55 4 2 4 2" xfId="64550"/>
    <cellStyle name="Обычный 55 4 2 5" xfId="36510"/>
    <cellStyle name="Обычный 55 4 2 5 2" xfId="64551"/>
    <cellStyle name="Обычный 55 4 2 6" xfId="36511"/>
    <cellStyle name="Обычный 55 4 2 6 2" xfId="64552"/>
    <cellStyle name="Обычный 55 4 2 7" xfId="36512"/>
    <cellStyle name="Обычный 55 4 2 7 2" xfId="64553"/>
    <cellStyle name="Обычный 55 4 2 8" xfId="36513"/>
    <cellStyle name="Обычный 55 4 2 9" xfId="36514"/>
    <cellStyle name="Обычный 55 4 3" xfId="36515"/>
    <cellStyle name="Обычный 55 4 3 10" xfId="36516"/>
    <cellStyle name="Обычный 55 4 3 11" xfId="36517"/>
    <cellStyle name="Обычный 55 4 3 12" xfId="36518"/>
    <cellStyle name="Обычный 55 4 3 13" xfId="36519"/>
    <cellStyle name="Обычный 55 4 3 14" xfId="36520"/>
    <cellStyle name="Обычный 55 4 3 15" xfId="64554"/>
    <cellStyle name="Обычный 55 4 3 2" xfId="36521"/>
    <cellStyle name="Обычный 55 4 3 2 2" xfId="36522"/>
    <cellStyle name="Обычный 55 4 3 2 2 2" xfId="64555"/>
    <cellStyle name="Обычный 55 4 3 2 3" xfId="36523"/>
    <cellStyle name="Обычный 55 4 3 2 3 2" xfId="64556"/>
    <cellStyle name="Обычный 55 4 3 2 4" xfId="36524"/>
    <cellStyle name="Обычный 55 4 3 2 4 2" xfId="64557"/>
    <cellStyle name="Обычный 55 4 3 2 5" xfId="36525"/>
    <cellStyle name="Обычный 55 4 3 2 5 2" xfId="64558"/>
    <cellStyle name="Обычный 55 4 3 2 6" xfId="36526"/>
    <cellStyle name="Обычный 55 4 3 2 6 2" xfId="64559"/>
    <cellStyle name="Обычный 55 4 3 2 7" xfId="36527"/>
    <cellStyle name="Обычный 55 4 3 2 8" xfId="64560"/>
    <cellStyle name="Обычный 55 4 3 3" xfId="36528"/>
    <cellStyle name="Обычный 55 4 3 3 2" xfId="36529"/>
    <cellStyle name="Обычный 55 4 3 3 2 2" xfId="64561"/>
    <cellStyle name="Обычный 55 4 3 3 3" xfId="64562"/>
    <cellStyle name="Обычный 55 4 3 4" xfId="36530"/>
    <cellStyle name="Обычный 55 4 3 4 2" xfId="64563"/>
    <cellStyle name="Обычный 55 4 3 5" xfId="36531"/>
    <cellStyle name="Обычный 55 4 3 5 2" xfId="64564"/>
    <cellStyle name="Обычный 55 4 3 6" xfId="36532"/>
    <cellStyle name="Обычный 55 4 3 6 2" xfId="64565"/>
    <cellStyle name="Обычный 55 4 3 7" xfId="36533"/>
    <cellStyle name="Обычный 55 4 3 7 2" xfId="64566"/>
    <cellStyle name="Обычный 55 4 3 8" xfId="36534"/>
    <cellStyle name="Обычный 55 4 3 9" xfId="36535"/>
    <cellStyle name="Обычный 55 4 4" xfId="36536"/>
    <cellStyle name="Обычный 55 4 4 2" xfId="36537"/>
    <cellStyle name="Обычный 55 4 4 2 2" xfId="64567"/>
    <cellStyle name="Обычный 55 4 4 3" xfId="36538"/>
    <cellStyle name="Обычный 55 4 4 3 2" xfId="64568"/>
    <cellStyle name="Обычный 55 4 4 4" xfId="36539"/>
    <cellStyle name="Обычный 55 4 4 4 2" xfId="64569"/>
    <cellStyle name="Обычный 55 4 4 5" xfId="36540"/>
    <cellStyle name="Обычный 55 4 4 5 2" xfId="64570"/>
    <cellStyle name="Обычный 55 4 4 6" xfId="36541"/>
    <cellStyle name="Обычный 55 4 4 6 2" xfId="64571"/>
    <cellStyle name="Обычный 55 4 4 7" xfId="36542"/>
    <cellStyle name="Обычный 55 4 4 8" xfId="64572"/>
    <cellStyle name="Обычный 55 4 5" xfId="36543"/>
    <cellStyle name="Обычный 55 4 5 2" xfId="36544"/>
    <cellStyle name="Обычный 55 4 5 2 2" xfId="64573"/>
    <cellStyle name="Обычный 55 4 5 3" xfId="64574"/>
    <cellStyle name="Обычный 55 4 6" xfId="36545"/>
    <cellStyle name="Обычный 55 4 6 2" xfId="64575"/>
    <cellStyle name="Обычный 55 4 7" xfId="36546"/>
    <cellStyle name="Обычный 55 4 7 2" xfId="64576"/>
    <cellStyle name="Обычный 55 4 8" xfId="36547"/>
    <cellStyle name="Обычный 55 4 8 2" xfId="64577"/>
    <cellStyle name="Обычный 55 4 9" xfId="36548"/>
    <cellStyle name="Обычный 55 4 9 2" xfId="64578"/>
    <cellStyle name="Обычный 55 5" xfId="36549"/>
    <cellStyle name="Обычный 55 5 2" xfId="36550"/>
    <cellStyle name="Обычный 55 5 2 2" xfId="64579"/>
    <cellStyle name="Обычный 55 5 3" xfId="36551"/>
    <cellStyle name="Обычный 55 5 3 2" xfId="64580"/>
    <cellStyle name="Обычный 55 5 4" xfId="36552"/>
    <cellStyle name="Обычный 55 5 4 2" xfId="64581"/>
    <cellStyle name="Обычный 55 5 5" xfId="36553"/>
    <cellStyle name="Обычный 55 5 5 2" xfId="64582"/>
    <cellStyle name="Обычный 55 5 6" xfId="36554"/>
    <cellStyle name="Обычный 55 5 6 2" xfId="64583"/>
    <cellStyle name="Обычный 55 5 7" xfId="64584"/>
    <cellStyle name="Обычный 56" xfId="36555"/>
    <cellStyle name="Обычный 56 2" xfId="36556"/>
    <cellStyle name="Обычный 56 2 10" xfId="36557"/>
    <cellStyle name="Обычный 56 2 10 2" xfId="64585"/>
    <cellStyle name="Обычный 56 2 11" xfId="36558"/>
    <cellStyle name="Обычный 56 2 12" xfId="36559"/>
    <cellStyle name="Обычный 56 2 13" xfId="36560"/>
    <cellStyle name="Обычный 56 2 14" xfId="36561"/>
    <cellStyle name="Обычный 56 2 15" xfId="36562"/>
    <cellStyle name="Обычный 56 2 16" xfId="36563"/>
    <cellStyle name="Обычный 56 2 17" xfId="36564"/>
    <cellStyle name="Обычный 56 2 18" xfId="36565"/>
    <cellStyle name="Обычный 56 2 19" xfId="64586"/>
    <cellStyle name="Обычный 56 2 2" xfId="36566"/>
    <cellStyle name="Обычный 56 2 2 10" xfId="36567"/>
    <cellStyle name="Обычный 56 2 2 11" xfId="36568"/>
    <cellStyle name="Обычный 56 2 2 12" xfId="36569"/>
    <cellStyle name="Обычный 56 2 2 13" xfId="36570"/>
    <cellStyle name="Обычный 56 2 2 14" xfId="36571"/>
    <cellStyle name="Обычный 56 2 2 15" xfId="36572"/>
    <cellStyle name="Обычный 56 2 2 16" xfId="36573"/>
    <cellStyle name="Обычный 56 2 2 17" xfId="64587"/>
    <cellStyle name="Обычный 56 2 2 2" xfId="36574"/>
    <cellStyle name="Обычный 56 2 2 3" xfId="36575"/>
    <cellStyle name="Обычный 56 2 2 3 2" xfId="36576"/>
    <cellStyle name="Обычный 56 2 2 3 2 2" xfId="64588"/>
    <cellStyle name="Обычный 56 2 2 3 3" xfId="36577"/>
    <cellStyle name="Обычный 56 2 2 3 3 2" xfId="64589"/>
    <cellStyle name="Обычный 56 2 2 3 4" xfId="36578"/>
    <cellStyle name="Обычный 56 2 2 3 4 2" xfId="64590"/>
    <cellStyle name="Обычный 56 2 2 3 5" xfId="36579"/>
    <cellStyle name="Обычный 56 2 2 3 5 2" xfId="64591"/>
    <cellStyle name="Обычный 56 2 2 3 6" xfId="36580"/>
    <cellStyle name="Обычный 56 2 2 3 6 2" xfId="64592"/>
    <cellStyle name="Обычный 56 2 2 3 7" xfId="36581"/>
    <cellStyle name="Обычный 56 2 2 3 8" xfId="64593"/>
    <cellStyle name="Обычный 56 2 2 4" xfId="36582"/>
    <cellStyle name="Обычный 56 2 2 4 2" xfId="36583"/>
    <cellStyle name="Обычный 56 2 2 4 2 2" xfId="64594"/>
    <cellStyle name="Обычный 56 2 2 4 3" xfId="64595"/>
    <cellStyle name="Обычный 56 2 2 5" xfId="36584"/>
    <cellStyle name="Обычный 56 2 2 5 2" xfId="64596"/>
    <cellStyle name="Обычный 56 2 2 6" xfId="36585"/>
    <cellStyle name="Обычный 56 2 2 6 2" xfId="64597"/>
    <cellStyle name="Обычный 56 2 2 7" xfId="36586"/>
    <cellStyle name="Обычный 56 2 2 7 2" xfId="64598"/>
    <cellStyle name="Обычный 56 2 2 8" xfId="36587"/>
    <cellStyle name="Обычный 56 2 2 8 2" xfId="64599"/>
    <cellStyle name="Обычный 56 2 2 9" xfId="36588"/>
    <cellStyle name="Обычный 56 2 3" xfId="36589"/>
    <cellStyle name="Обычный 56 2 3 10" xfId="36590"/>
    <cellStyle name="Обычный 56 2 3 11" xfId="36591"/>
    <cellStyle name="Обычный 56 2 3 12" xfId="36592"/>
    <cellStyle name="Обычный 56 2 3 13" xfId="36593"/>
    <cellStyle name="Обычный 56 2 3 14" xfId="36594"/>
    <cellStyle name="Обычный 56 2 3 15" xfId="64600"/>
    <cellStyle name="Обычный 56 2 3 2" xfId="36595"/>
    <cellStyle name="Обычный 56 2 3 2 2" xfId="36596"/>
    <cellStyle name="Обычный 56 2 3 2 2 2" xfId="64601"/>
    <cellStyle name="Обычный 56 2 3 2 3" xfId="36597"/>
    <cellStyle name="Обычный 56 2 3 2 3 2" xfId="64602"/>
    <cellStyle name="Обычный 56 2 3 2 4" xfId="36598"/>
    <cellStyle name="Обычный 56 2 3 2 4 2" xfId="64603"/>
    <cellStyle name="Обычный 56 2 3 2 5" xfId="36599"/>
    <cellStyle name="Обычный 56 2 3 2 5 2" xfId="64604"/>
    <cellStyle name="Обычный 56 2 3 2 6" xfId="36600"/>
    <cellStyle name="Обычный 56 2 3 2 6 2" xfId="64605"/>
    <cellStyle name="Обычный 56 2 3 2 7" xfId="36601"/>
    <cellStyle name="Обычный 56 2 3 2 8" xfId="64606"/>
    <cellStyle name="Обычный 56 2 3 3" xfId="36602"/>
    <cellStyle name="Обычный 56 2 3 3 2" xfId="36603"/>
    <cellStyle name="Обычный 56 2 3 3 2 2" xfId="64607"/>
    <cellStyle name="Обычный 56 2 3 3 3" xfId="64608"/>
    <cellStyle name="Обычный 56 2 3 4" xfId="36604"/>
    <cellStyle name="Обычный 56 2 3 4 2" xfId="64609"/>
    <cellStyle name="Обычный 56 2 3 5" xfId="36605"/>
    <cellStyle name="Обычный 56 2 3 5 2" xfId="64610"/>
    <cellStyle name="Обычный 56 2 3 6" xfId="36606"/>
    <cellStyle name="Обычный 56 2 3 6 2" xfId="64611"/>
    <cellStyle name="Обычный 56 2 3 7" xfId="36607"/>
    <cellStyle name="Обычный 56 2 3 7 2" xfId="64612"/>
    <cellStyle name="Обычный 56 2 3 8" xfId="36608"/>
    <cellStyle name="Обычный 56 2 3 9" xfId="36609"/>
    <cellStyle name="Обычный 56 2 4" xfId="36610"/>
    <cellStyle name="Обычный 56 2 4 10" xfId="36611"/>
    <cellStyle name="Обычный 56 2 4 11" xfId="36612"/>
    <cellStyle name="Обычный 56 2 4 12" xfId="36613"/>
    <cellStyle name="Обычный 56 2 4 13" xfId="36614"/>
    <cellStyle name="Обычный 56 2 4 14" xfId="36615"/>
    <cellStyle name="Обычный 56 2 4 15" xfId="64613"/>
    <cellStyle name="Обычный 56 2 4 2" xfId="36616"/>
    <cellStyle name="Обычный 56 2 4 2 2" xfId="36617"/>
    <cellStyle name="Обычный 56 2 4 2 2 2" xfId="64614"/>
    <cellStyle name="Обычный 56 2 4 2 3" xfId="36618"/>
    <cellStyle name="Обычный 56 2 4 2 3 2" xfId="64615"/>
    <cellStyle name="Обычный 56 2 4 2 4" xfId="36619"/>
    <cellStyle name="Обычный 56 2 4 2 4 2" xfId="64616"/>
    <cellStyle name="Обычный 56 2 4 2 5" xfId="36620"/>
    <cellStyle name="Обычный 56 2 4 2 5 2" xfId="64617"/>
    <cellStyle name="Обычный 56 2 4 2 6" xfId="36621"/>
    <cellStyle name="Обычный 56 2 4 2 6 2" xfId="64618"/>
    <cellStyle name="Обычный 56 2 4 2 7" xfId="36622"/>
    <cellStyle name="Обычный 56 2 4 2 8" xfId="64619"/>
    <cellStyle name="Обычный 56 2 4 3" xfId="36623"/>
    <cellStyle name="Обычный 56 2 4 3 2" xfId="36624"/>
    <cellStyle name="Обычный 56 2 4 3 2 2" xfId="64620"/>
    <cellStyle name="Обычный 56 2 4 3 3" xfId="64621"/>
    <cellStyle name="Обычный 56 2 4 4" xfId="36625"/>
    <cellStyle name="Обычный 56 2 4 4 2" xfId="64622"/>
    <cellStyle name="Обычный 56 2 4 5" xfId="36626"/>
    <cellStyle name="Обычный 56 2 4 5 2" xfId="64623"/>
    <cellStyle name="Обычный 56 2 4 6" xfId="36627"/>
    <cellStyle name="Обычный 56 2 4 6 2" xfId="64624"/>
    <cellStyle name="Обычный 56 2 4 7" xfId="36628"/>
    <cellStyle name="Обычный 56 2 4 7 2" xfId="64625"/>
    <cellStyle name="Обычный 56 2 4 8" xfId="36629"/>
    <cellStyle name="Обычный 56 2 4 9" xfId="36630"/>
    <cellStyle name="Обычный 56 2 5" xfId="36631"/>
    <cellStyle name="Обычный 56 2 5 2" xfId="36632"/>
    <cellStyle name="Обычный 56 2 5 2 2" xfId="64626"/>
    <cellStyle name="Обычный 56 2 5 3" xfId="36633"/>
    <cellStyle name="Обычный 56 2 5 3 2" xfId="64627"/>
    <cellStyle name="Обычный 56 2 5 4" xfId="36634"/>
    <cellStyle name="Обычный 56 2 5 4 2" xfId="64628"/>
    <cellStyle name="Обычный 56 2 5 5" xfId="36635"/>
    <cellStyle name="Обычный 56 2 5 5 2" xfId="64629"/>
    <cellStyle name="Обычный 56 2 5 6" xfId="36636"/>
    <cellStyle name="Обычный 56 2 5 6 2" xfId="64630"/>
    <cellStyle name="Обычный 56 2 5 7" xfId="36637"/>
    <cellStyle name="Обычный 56 2 5 8" xfId="64631"/>
    <cellStyle name="Обычный 56 2 6" xfId="36638"/>
    <cellStyle name="Обычный 56 2 6 2" xfId="36639"/>
    <cellStyle name="Обычный 56 2 6 2 2" xfId="64632"/>
    <cellStyle name="Обычный 56 2 6 3" xfId="64633"/>
    <cellStyle name="Обычный 56 2 7" xfId="36640"/>
    <cellStyle name="Обычный 56 2 7 2" xfId="64634"/>
    <cellStyle name="Обычный 56 2 8" xfId="36641"/>
    <cellStyle name="Обычный 56 2 8 2" xfId="64635"/>
    <cellStyle name="Обычный 56 2 9" xfId="36642"/>
    <cellStyle name="Обычный 56 2 9 2" xfId="64636"/>
    <cellStyle name="Обычный 56 3" xfId="36643"/>
    <cellStyle name="Обычный 56 3 10" xfId="36644"/>
    <cellStyle name="Обычный 56 3 11" xfId="36645"/>
    <cellStyle name="Обычный 56 3 12" xfId="36646"/>
    <cellStyle name="Обычный 56 3 13" xfId="36647"/>
    <cellStyle name="Обычный 56 3 14" xfId="36648"/>
    <cellStyle name="Обычный 56 3 15" xfId="36649"/>
    <cellStyle name="Обычный 56 3 16" xfId="36650"/>
    <cellStyle name="Обычный 56 3 17" xfId="36651"/>
    <cellStyle name="Обычный 56 3 18" xfId="64637"/>
    <cellStyle name="Обычный 56 3 2" xfId="36652"/>
    <cellStyle name="Обычный 56 3 2 10" xfId="36653"/>
    <cellStyle name="Обычный 56 3 2 11" xfId="36654"/>
    <cellStyle name="Обычный 56 3 2 12" xfId="36655"/>
    <cellStyle name="Обычный 56 3 2 13" xfId="36656"/>
    <cellStyle name="Обычный 56 3 2 14" xfId="36657"/>
    <cellStyle name="Обычный 56 3 2 15" xfId="36658"/>
    <cellStyle name="Обычный 56 3 2 16" xfId="64638"/>
    <cellStyle name="Обычный 56 3 2 2" xfId="36659"/>
    <cellStyle name="Обычный 56 3 2 2 2" xfId="36660"/>
    <cellStyle name="Обычный 56 3 2 2 2 2" xfId="64639"/>
    <cellStyle name="Обычный 56 3 2 2 3" xfId="36661"/>
    <cellStyle name="Обычный 56 3 2 2 3 2" xfId="64640"/>
    <cellStyle name="Обычный 56 3 2 2 4" xfId="36662"/>
    <cellStyle name="Обычный 56 3 2 2 4 2" xfId="64641"/>
    <cellStyle name="Обычный 56 3 2 2 5" xfId="36663"/>
    <cellStyle name="Обычный 56 3 2 2 5 2" xfId="64642"/>
    <cellStyle name="Обычный 56 3 2 2 6" xfId="36664"/>
    <cellStyle name="Обычный 56 3 2 2 6 2" xfId="64643"/>
    <cellStyle name="Обычный 56 3 2 2 7" xfId="36665"/>
    <cellStyle name="Обычный 56 3 2 2 8" xfId="64644"/>
    <cellStyle name="Обычный 56 3 2 3" xfId="36666"/>
    <cellStyle name="Обычный 56 3 2 3 2" xfId="36667"/>
    <cellStyle name="Обычный 56 3 2 3 2 2" xfId="64645"/>
    <cellStyle name="Обычный 56 3 2 3 3" xfId="64646"/>
    <cellStyle name="Обычный 56 3 2 4" xfId="36668"/>
    <cellStyle name="Обычный 56 3 2 4 2" xfId="64647"/>
    <cellStyle name="Обычный 56 3 2 5" xfId="36669"/>
    <cellStyle name="Обычный 56 3 2 5 2" xfId="64648"/>
    <cellStyle name="Обычный 56 3 2 6" xfId="36670"/>
    <cellStyle name="Обычный 56 3 2 6 2" xfId="64649"/>
    <cellStyle name="Обычный 56 3 2 7" xfId="36671"/>
    <cellStyle name="Обычный 56 3 2 7 2" xfId="64650"/>
    <cellStyle name="Обычный 56 3 2 8" xfId="36672"/>
    <cellStyle name="Обычный 56 3 2 9" xfId="36673"/>
    <cellStyle name="Обычный 56 3 3" xfId="36674"/>
    <cellStyle name="Обычный 56 3 3 10" xfId="36675"/>
    <cellStyle name="Обычный 56 3 3 11" xfId="36676"/>
    <cellStyle name="Обычный 56 3 3 12" xfId="36677"/>
    <cellStyle name="Обычный 56 3 3 13" xfId="36678"/>
    <cellStyle name="Обычный 56 3 3 14" xfId="36679"/>
    <cellStyle name="Обычный 56 3 3 15" xfId="64651"/>
    <cellStyle name="Обычный 56 3 3 2" xfId="36680"/>
    <cellStyle name="Обычный 56 3 3 2 2" xfId="36681"/>
    <cellStyle name="Обычный 56 3 3 2 2 2" xfId="64652"/>
    <cellStyle name="Обычный 56 3 3 2 3" xfId="36682"/>
    <cellStyle name="Обычный 56 3 3 2 3 2" xfId="64653"/>
    <cellStyle name="Обычный 56 3 3 2 4" xfId="36683"/>
    <cellStyle name="Обычный 56 3 3 2 4 2" xfId="64654"/>
    <cellStyle name="Обычный 56 3 3 2 5" xfId="36684"/>
    <cellStyle name="Обычный 56 3 3 2 5 2" xfId="64655"/>
    <cellStyle name="Обычный 56 3 3 2 6" xfId="36685"/>
    <cellStyle name="Обычный 56 3 3 2 6 2" xfId="64656"/>
    <cellStyle name="Обычный 56 3 3 2 7" xfId="36686"/>
    <cellStyle name="Обычный 56 3 3 2 8" xfId="64657"/>
    <cellStyle name="Обычный 56 3 3 3" xfId="36687"/>
    <cellStyle name="Обычный 56 3 3 3 2" xfId="36688"/>
    <cellStyle name="Обычный 56 3 3 3 2 2" xfId="64658"/>
    <cellStyle name="Обычный 56 3 3 3 3" xfId="64659"/>
    <cellStyle name="Обычный 56 3 3 4" xfId="36689"/>
    <cellStyle name="Обычный 56 3 3 4 2" xfId="64660"/>
    <cellStyle name="Обычный 56 3 3 5" xfId="36690"/>
    <cellStyle name="Обычный 56 3 3 5 2" xfId="64661"/>
    <cellStyle name="Обычный 56 3 3 6" xfId="36691"/>
    <cellStyle name="Обычный 56 3 3 6 2" xfId="64662"/>
    <cellStyle name="Обычный 56 3 3 7" xfId="36692"/>
    <cellStyle name="Обычный 56 3 3 7 2" xfId="64663"/>
    <cellStyle name="Обычный 56 3 3 8" xfId="36693"/>
    <cellStyle name="Обычный 56 3 3 9" xfId="36694"/>
    <cellStyle name="Обычный 56 3 4" xfId="36695"/>
    <cellStyle name="Обычный 56 3 4 2" xfId="36696"/>
    <cellStyle name="Обычный 56 3 4 2 2" xfId="64664"/>
    <cellStyle name="Обычный 56 3 4 3" xfId="36697"/>
    <cellStyle name="Обычный 56 3 4 3 2" xfId="64665"/>
    <cellStyle name="Обычный 56 3 4 4" xfId="36698"/>
    <cellStyle name="Обычный 56 3 4 4 2" xfId="64666"/>
    <cellStyle name="Обычный 56 3 4 5" xfId="36699"/>
    <cellStyle name="Обычный 56 3 4 5 2" xfId="64667"/>
    <cellStyle name="Обычный 56 3 4 6" xfId="36700"/>
    <cellStyle name="Обычный 56 3 4 6 2" xfId="64668"/>
    <cellStyle name="Обычный 56 3 4 7" xfId="36701"/>
    <cellStyle name="Обычный 56 3 5" xfId="36702"/>
    <cellStyle name="Обычный 56 3 5 2" xfId="36703"/>
    <cellStyle name="Обычный 56 3 6" xfId="36704"/>
    <cellStyle name="Обычный 56 3 7" xfId="36705"/>
    <cellStyle name="Обычный 56 3 8" xfId="36706"/>
    <cellStyle name="Обычный 56 3 9" xfId="36707"/>
    <cellStyle name="Обычный 56 4" xfId="36708"/>
    <cellStyle name="Обычный 56 4 10" xfId="36709"/>
    <cellStyle name="Обычный 56 4 11" xfId="36710"/>
    <cellStyle name="Обычный 56 4 12" xfId="36711"/>
    <cellStyle name="Обычный 56 4 13" xfId="36712"/>
    <cellStyle name="Обычный 56 4 14" xfId="36713"/>
    <cellStyle name="Обычный 56 4 15" xfId="36714"/>
    <cellStyle name="Обычный 56 4 16" xfId="36715"/>
    <cellStyle name="Обычный 56 4 17" xfId="36716"/>
    <cellStyle name="Обычный 56 4 2" xfId="36717"/>
    <cellStyle name="Обычный 56 4 2 10" xfId="36718"/>
    <cellStyle name="Обычный 56 4 2 11" xfId="36719"/>
    <cellStyle name="Обычный 56 4 2 12" xfId="36720"/>
    <cellStyle name="Обычный 56 4 2 13" xfId="36721"/>
    <cellStyle name="Обычный 56 4 2 14" xfId="36722"/>
    <cellStyle name="Обычный 56 4 2 15" xfId="36723"/>
    <cellStyle name="Обычный 56 4 2 2" xfId="36724"/>
    <cellStyle name="Обычный 56 4 2 2 2" xfId="36725"/>
    <cellStyle name="Обычный 56 4 2 2 3" xfId="36726"/>
    <cellStyle name="Обычный 56 4 2 2 4" xfId="36727"/>
    <cellStyle name="Обычный 56 4 2 2 5" xfId="36728"/>
    <cellStyle name="Обычный 56 4 2 2 6" xfId="36729"/>
    <cellStyle name="Обычный 56 4 2 2 7" xfId="36730"/>
    <cellStyle name="Обычный 56 4 2 3" xfId="36731"/>
    <cellStyle name="Обычный 56 4 2 3 2" xfId="36732"/>
    <cellStyle name="Обычный 56 4 2 4" xfId="36733"/>
    <cellStyle name="Обычный 56 4 2 5" xfId="36734"/>
    <cellStyle name="Обычный 56 4 2 6" xfId="36735"/>
    <cellStyle name="Обычный 56 4 2 7" xfId="36736"/>
    <cellStyle name="Обычный 56 4 2 8" xfId="36737"/>
    <cellStyle name="Обычный 56 4 2 9" xfId="36738"/>
    <cellStyle name="Обычный 56 4 3" xfId="36739"/>
    <cellStyle name="Обычный 56 4 3 10" xfId="36740"/>
    <cellStyle name="Обычный 56 4 3 11" xfId="36741"/>
    <cellStyle name="Обычный 56 4 3 12" xfId="36742"/>
    <cellStyle name="Обычный 56 4 3 13" xfId="36743"/>
    <cellStyle name="Обычный 56 4 3 14" xfId="36744"/>
    <cellStyle name="Обычный 56 4 3 2" xfId="36745"/>
    <cellStyle name="Обычный 56 4 3 2 2" xfId="36746"/>
    <cellStyle name="Обычный 56 4 3 2 3" xfId="36747"/>
    <cellStyle name="Обычный 56 4 3 2 4" xfId="36748"/>
    <cellStyle name="Обычный 56 4 3 2 5" xfId="36749"/>
    <cellStyle name="Обычный 56 4 3 2 6" xfId="36750"/>
    <cellStyle name="Обычный 56 4 3 2 7" xfId="36751"/>
    <cellStyle name="Обычный 56 4 3 3" xfId="36752"/>
    <cellStyle name="Обычный 56 4 3 3 2" xfId="36753"/>
    <cellStyle name="Обычный 56 4 3 4" xfId="36754"/>
    <cellStyle name="Обычный 56 4 3 5" xfId="36755"/>
    <cellStyle name="Обычный 56 4 3 6" xfId="36756"/>
    <cellStyle name="Обычный 56 4 3 7" xfId="36757"/>
    <cellStyle name="Обычный 56 4 3 8" xfId="36758"/>
    <cellStyle name="Обычный 56 4 3 9" xfId="36759"/>
    <cellStyle name="Обычный 56 4 4" xfId="36760"/>
    <cellStyle name="Обычный 56 4 4 2" xfId="36761"/>
    <cellStyle name="Обычный 56 4 4 3" xfId="36762"/>
    <cellStyle name="Обычный 56 4 4 4" xfId="36763"/>
    <cellStyle name="Обычный 56 4 4 5" xfId="36764"/>
    <cellStyle name="Обычный 56 4 4 6" xfId="36765"/>
    <cellStyle name="Обычный 56 4 4 7" xfId="36766"/>
    <cellStyle name="Обычный 56 4 5" xfId="36767"/>
    <cellStyle name="Обычный 56 4 5 2" xfId="36768"/>
    <cellStyle name="Обычный 56 4 6" xfId="36769"/>
    <cellStyle name="Обычный 56 4 7" xfId="36770"/>
    <cellStyle name="Обычный 56 4 8" xfId="36771"/>
    <cellStyle name="Обычный 56 4 9" xfId="36772"/>
    <cellStyle name="Обычный 56 5" xfId="36773"/>
    <cellStyle name="Обычный 56 6" xfId="36774"/>
    <cellStyle name="Обычный 56 6 2" xfId="36775"/>
    <cellStyle name="Обычный 56 6 3" xfId="36776"/>
    <cellStyle name="Обычный 56 6 4" xfId="36777"/>
    <cellStyle name="Обычный 56 6 5" xfId="36778"/>
    <cellStyle name="Обычный 56 6 6" xfId="36779"/>
    <cellStyle name="Обычный 56 7" xfId="36780"/>
    <cellStyle name="Обычный 57" xfId="36781"/>
    <cellStyle name="Обычный 57 2" xfId="36782"/>
    <cellStyle name="Обычный 57 2 10" xfId="36783"/>
    <cellStyle name="Обычный 57 2 11" xfId="36784"/>
    <cellStyle name="Обычный 57 2 12" xfId="36785"/>
    <cellStyle name="Обычный 57 2 13" xfId="36786"/>
    <cellStyle name="Обычный 57 2 14" xfId="36787"/>
    <cellStyle name="Обычный 57 2 15" xfId="36788"/>
    <cellStyle name="Обычный 57 2 16" xfId="36789"/>
    <cellStyle name="Обычный 57 2 17" xfId="36790"/>
    <cellStyle name="Обычный 57 2 18" xfId="36791"/>
    <cellStyle name="Обычный 57 2 2" xfId="36792"/>
    <cellStyle name="Обычный 57 2 2 10" xfId="36793"/>
    <cellStyle name="Обычный 57 2 2 11" xfId="36794"/>
    <cellStyle name="Обычный 57 2 2 12" xfId="36795"/>
    <cellStyle name="Обычный 57 2 2 13" xfId="36796"/>
    <cellStyle name="Обычный 57 2 2 14" xfId="36797"/>
    <cellStyle name="Обычный 57 2 2 15" xfId="36798"/>
    <cellStyle name="Обычный 57 2 2 16" xfId="36799"/>
    <cellStyle name="Обычный 57 2 2 2" xfId="36800"/>
    <cellStyle name="Обычный 57 2 2 3" xfId="36801"/>
    <cellStyle name="Обычный 57 2 2 3 2" xfId="36802"/>
    <cellStyle name="Обычный 57 2 2 3 3" xfId="36803"/>
    <cellStyle name="Обычный 57 2 2 3 4" xfId="36804"/>
    <cellStyle name="Обычный 57 2 2 3 5" xfId="36805"/>
    <cellStyle name="Обычный 57 2 2 3 6" xfId="36806"/>
    <cellStyle name="Обычный 57 2 2 3 7" xfId="36807"/>
    <cellStyle name="Обычный 57 2 2 4" xfId="36808"/>
    <cellStyle name="Обычный 57 2 2 4 2" xfId="36809"/>
    <cellStyle name="Обычный 57 2 2 5" xfId="36810"/>
    <cellStyle name="Обычный 57 2 2 6" xfId="36811"/>
    <cellStyle name="Обычный 57 2 2 7" xfId="36812"/>
    <cellStyle name="Обычный 57 2 2 8" xfId="36813"/>
    <cellStyle name="Обычный 57 2 2 9" xfId="36814"/>
    <cellStyle name="Обычный 57 2 3" xfId="36815"/>
    <cellStyle name="Обычный 57 2 3 10" xfId="36816"/>
    <cellStyle name="Обычный 57 2 3 11" xfId="36817"/>
    <cellStyle name="Обычный 57 2 3 12" xfId="36818"/>
    <cellStyle name="Обычный 57 2 3 13" xfId="36819"/>
    <cellStyle name="Обычный 57 2 3 14" xfId="36820"/>
    <cellStyle name="Обычный 57 2 3 2" xfId="36821"/>
    <cellStyle name="Обычный 57 2 3 2 2" xfId="36822"/>
    <cellStyle name="Обычный 57 2 3 2 3" xfId="36823"/>
    <cellStyle name="Обычный 57 2 3 2 4" xfId="36824"/>
    <cellStyle name="Обычный 57 2 3 2 5" xfId="36825"/>
    <cellStyle name="Обычный 57 2 3 2 6" xfId="36826"/>
    <cellStyle name="Обычный 57 2 3 2 7" xfId="36827"/>
    <cellStyle name="Обычный 57 2 3 3" xfId="36828"/>
    <cellStyle name="Обычный 57 2 3 3 2" xfId="36829"/>
    <cellStyle name="Обычный 57 2 3 4" xfId="36830"/>
    <cellStyle name="Обычный 57 2 3 5" xfId="36831"/>
    <cellStyle name="Обычный 57 2 3 6" xfId="36832"/>
    <cellStyle name="Обычный 57 2 3 7" xfId="36833"/>
    <cellStyle name="Обычный 57 2 3 8" xfId="36834"/>
    <cellStyle name="Обычный 57 2 3 9" xfId="36835"/>
    <cellStyle name="Обычный 57 2 4" xfId="36836"/>
    <cellStyle name="Обычный 57 2 4 10" xfId="36837"/>
    <cellStyle name="Обычный 57 2 4 11" xfId="36838"/>
    <cellStyle name="Обычный 57 2 4 12" xfId="36839"/>
    <cellStyle name="Обычный 57 2 4 13" xfId="36840"/>
    <cellStyle name="Обычный 57 2 4 14" xfId="36841"/>
    <cellStyle name="Обычный 57 2 4 2" xfId="36842"/>
    <cellStyle name="Обычный 57 2 4 2 2" xfId="36843"/>
    <cellStyle name="Обычный 57 2 4 2 3" xfId="36844"/>
    <cellStyle name="Обычный 57 2 4 2 4" xfId="36845"/>
    <cellStyle name="Обычный 57 2 4 2 5" xfId="36846"/>
    <cellStyle name="Обычный 57 2 4 2 6" xfId="36847"/>
    <cellStyle name="Обычный 57 2 4 2 7" xfId="36848"/>
    <cellStyle name="Обычный 57 2 4 3" xfId="36849"/>
    <cellStyle name="Обычный 57 2 4 3 2" xfId="36850"/>
    <cellStyle name="Обычный 57 2 4 4" xfId="36851"/>
    <cellStyle name="Обычный 57 2 4 5" xfId="36852"/>
    <cellStyle name="Обычный 57 2 4 6" xfId="36853"/>
    <cellStyle name="Обычный 57 2 4 7" xfId="36854"/>
    <cellStyle name="Обычный 57 2 4 8" xfId="36855"/>
    <cellStyle name="Обычный 57 2 4 9" xfId="36856"/>
    <cellStyle name="Обычный 57 2 5" xfId="36857"/>
    <cellStyle name="Обычный 57 2 5 2" xfId="36858"/>
    <cellStyle name="Обычный 57 2 5 3" xfId="36859"/>
    <cellStyle name="Обычный 57 2 5 4" xfId="36860"/>
    <cellStyle name="Обычный 57 2 5 5" xfId="36861"/>
    <cellStyle name="Обычный 57 2 5 6" xfId="36862"/>
    <cellStyle name="Обычный 57 2 5 7" xfId="36863"/>
    <cellStyle name="Обычный 57 2 6" xfId="36864"/>
    <cellStyle name="Обычный 57 2 6 2" xfId="36865"/>
    <cellStyle name="Обычный 57 2 7" xfId="36866"/>
    <cellStyle name="Обычный 57 2 8" xfId="36867"/>
    <cellStyle name="Обычный 57 2 9" xfId="36868"/>
    <cellStyle name="Обычный 57 3" xfId="36869"/>
    <cellStyle name="Обычный 57 3 10" xfId="36870"/>
    <cellStyle name="Обычный 57 3 11" xfId="36871"/>
    <cellStyle name="Обычный 57 3 12" xfId="36872"/>
    <cellStyle name="Обычный 57 3 13" xfId="36873"/>
    <cellStyle name="Обычный 57 3 14" xfId="36874"/>
    <cellStyle name="Обычный 57 3 15" xfId="36875"/>
    <cellStyle name="Обычный 57 3 16" xfId="36876"/>
    <cellStyle name="Обычный 57 3 17" xfId="36877"/>
    <cellStyle name="Обычный 57 3 2" xfId="36878"/>
    <cellStyle name="Обычный 57 3 2 10" xfId="36879"/>
    <cellStyle name="Обычный 57 3 2 11" xfId="36880"/>
    <cellStyle name="Обычный 57 3 2 12" xfId="36881"/>
    <cellStyle name="Обычный 57 3 2 13" xfId="36882"/>
    <cellStyle name="Обычный 57 3 2 14" xfId="36883"/>
    <cellStyle name="Обычный 57 3 2 15" xfId="36884"/>
    <cellStyle name="Обычный 57 3 2 2" xfId="36885"/>
    <cellStyle name="Обычный 57 3 2 2 2" xfId="36886"/>
    <cellStyle name="Обычный 57 3 2 2 3" xfId="36887"/>
    <cellStyle name="Обычный 57 3 2 2 4" xfId="36888"/>
    <cellStyle name="Обычный 57 3 2 2 5" xfId="36889"/>
    <cellStyle name="Обычный 57 3 2 2 6" xfId="36890"/>
    <cellStyle name="Обычный 57 3 2 2 7" xfId="36891"/>
    <cellStyle name="Обычный 57 3 2 3" xfId="36892"/>
    <cellStyle name="Обычный 57 3 2 3 2" xfId="36893"/>
    <cellStyle name="Обычный 57 3 2 4" xfId="36894"/>
    <cellStyle name="Обычный 57 3 2 5" xfId="36895"/>
    <cellStyle name="Обычный 57 3 2 6" xfId="36896"/>
    <cellStyle name="Обычный 57 3 2 7" xfId="36897"/>
    <cellStyle name="Обычный 57 3 2 8" xfId="36898"/>
    <cellStyle name="Обычный 57 3 2 9" xfId="36899"/>
    <cellStyle name="Обычный 57 3 3" xfId="36900"/>
    <cellStyle name="Обычный 57 3 3 10" xfId="36901"/>
    <cellStyle name="Обычный 57 3 3 11" xfId="36902"/>
    <cellStyle name="Обычный 57 3 3 12" xfId="36903"/>
    <cellStyle name="Обычный 57 3 3 13" xfId="36904"/>
    <cellStyle name="Обычный 57 3 3 14" xfId="36905"/>
    <cellStyle name="Обычный 57 3 3 2" xfId="36906"/>
    <cellStyle name="Обычный 57 3 3 2 2" xfId="36907"/>
    <cellStyle name="Обычный 57 3 3 2 3" xfId="36908"/>
    <cellStyle name="Обычный 57 3 3 2 4" xfId="36909"/>
    <cellStyle name="Обычный 57 3 3 2 5" xfId="36910"/>
    <cellStyle name="Обычный 57 3 3 2 6" xfId="36911"/>
    <cellStyle name="Обычный 57 3 3 2 7" xfId="36912"/>
    <cellStyle name="Обычный 57 3 3 3" xfId="36913"/>
    <cellStyle name="Обычный 57 3 3 3 2" xfId="36914"/>
    <cellStyle name="Обычный 57 3 3 4" xfId="36915"/>
    <cellStyle name="Обычный 57 3 3 5" xfId="36916"/>
    <cellStyle name="Обычный 57 3 3 6" xfId="36917"/>
    <cellStyle name="Обычный 57 3 3 7" xfId="36918"/>
    <cellStyle name="Обычный 57 3 3 8" xfId="36919"/>
    <cellStyle name="Обычный 57 3 3 9" xfId="36920"/>
    <cellStyle name="Обычный 57 3 4" xfId="36921"/>
    <cellStyle name="Обычный 57 3 4 2" xfId="36922"/>
    <cellStyle name="Обычный 57 3 4 3" xfId="36923"/>
    <cellStyle name="Обычный 57 3 4 4" xfId="36924"/>
    <cellStyle name="Обычный 57 3 4 5" xfId="36925"/>
    <cellStyle name="Обычный 57 3 4 6" xfId="36926"/>
    <cellStyle name="Обычный 57 3 4 7" xfId="36927"/>
    <cellStyle name="Обычный 57 3 5" xfId="36928"/>
    <cellStyle name="Обычный 57 3 5 2" xfId="36929"/>
    <cellStyle name="Обычный 57 3 6" xfId="36930"/>
    <cellStyle name="Обычный 57 3 7" xfId="36931"/>
    <cellStyle name="Обычный 57 3 8" xfId="36932"/>
    <cellStyle name="Обычный 57 3 9" xfId="36933"/>
    <cellStyle name="Обычный 57 4" xfId="36934"/>
    <cellStyle name="Обычный 57 4 10" xfId="36935"/>
    <cellStyle name="Обычный 57 4 11" xfId="36936"/>
    <cellStyle name="Обычный 57 4 12" xfId="36937"/>
    <cellStyle name="Обычный 57 4 13" xfId="36938"/>
    <cellStyle name="Обычный 57 4 14" xfId="36939"/>
    <cellStyle name="Обычный 57 4 15" xfId="36940"/>
    <cellStyle name="Обычный 57 4 16" xfId="36941"/>
    <cellStyle name="Обычный 57 4 17" xfId="36942"/>
    <cellStyle name="Обычный 57 4 2" xfId="36943"/>
    <cellStyle name="Обычный 57 4 2 10" xfId="36944"/>
    <cellStyle name="Обычный 57 4 2 11" xfId="36945"/>
    <cellStyle name="Обычный 57 4 2 12" xfId="36946"/>
    <cellStyle name="Обычный 57 4 2 13" xfId="36947"/>
    <cellStyle name="Обычный 57 4 2 14" xfId="36948"/>
    <cellStyle name="Обычный 57 4 2 15" xfId="36949"/>
    <cellStyle name="Обычный 57 4 2 2" xfId="36950"/>
    <cellStyle name="Обычный 57 4 2 2 2" xfId="36951"/>
    <cellStyle name="Обычный 57 4 2 2 3" xfId="36952"/>
    <cellStyle name="Обычный 57 4 2 2 4" xfId="36953"/>
    <cellStyle name="Обычный 57 4 2 2 5" xfId="36954"/>
    <cellStyle name="Обычный 57 4 2 2 6" xfId="36955"/>
    <cellStyle name="Обычный 57 4 2 2 7" xfId="36956"/>
    <cellStyle name="Обычный 57 4 2 3" xfId="36957"/>
    <cellStyle name="Обычный 57 4 2 3 2" xfId="36958"/>
    <cellStyle name="Обычный 57 4 2 4" xfId="36959"/>
    <cellStyle name="Обычный 57 4 2 5" xfId="36960"/>
    <cellStyle name="Обычный 57 4 2 6" xfId="36961"/>
    <cellStyle name="Обычный 57 4 2 7" xfId="36962"/>
    <cellStyle name="Обычный 57 4 2 8" xfId="36963"/>
    <cellStyle name="Обычный 57 4 2 9" xfId="36964"/>
    <cellStyle name="Обычный 57 4 3" xfId="36965"/>
    <cellStyle name="Обычный 57 4 3 10" xfId="36966"/>
    <cellStyle name="Обычный 57 4 3 11" xfId="36967"/>
    <cellStyle name="Обычный 57 4 3 12" xfId="36968"/>
    <cellStyle name="Обычный 57 4 3 13" xfId="36969"/>
    <cellStyle name="Обычный 57 4 3 14" xfId="36970"/>
    <cellStyle name="Обычный 57 4 3 2" xfId="36971"/>
    <cellStyle name="Обычный 57 4 3 2 2" xfId="36972"/>
    <cellStyle name="Обычный 57 4 3 2 3" xfId="36973"/>
    <cellStyle name="Обычный 57 4 3 2 4" xfId="36974"/>
    <cellStyle name="Обычный 57 4 3 2 5" xfId="36975"/>
    <cellStyle name="Обычный 57 4 3 2 6" xfId="36976"/>
    <cellStyle name="Обычный 57 4 3 2 7" xfId="36977"/>
    <cellStyle name="Обычный 57 4 3 3" xfId="36978"/>
    <cellStyle name="Обычный 57 4 3 3 2" xfId="36979"/>
    <cellStyle name="Обычный 57 4 3 4" xfId="36980"/>
    <cellStyle name="Обычный 57 4 3 5" xfId="36981"/>
    <cellStyle name="Обычный 57 4 3 6" xfId="36982"/>
    <cellStyle name="Обычный 57 4 3 7" xfId="36983"/>
    <cellStyle name="Обычный 57 4 3 8" xfId="36984"/>
    <cellStyle name="Обычный 57 4 3 9" xfId="36985"/>
    <cellStyle name="Обычный 57 4 4" xfId="36986"/>
    <cellStyle name="Обычный 57 4 4 2" xfId="36987"/>
    <cellStyle name="Обычный 57 4 4 3" xfId="36988"/>
    <cellStyle name="Обычный 57 4 4 4" xfId="36989"/>
    <cellStyle name="Обычный 57 4 4 5" xfId="36990"/>
    <cellStyle name="Обычный 57 4 4 6" xfId="36991"/>
    <cellStyle name="Обычный 57 4 4 7" xfId="36992"/>
    <cellStyle name="Обычный 57 4 5" xfId="36993"/>
    <cellStyle name="Обычный 57 4 5 2" xfId="36994"/>
    <cellStyle name="Обычный 57 4 6" xfId="36995"/>
    <cellStyle name="Обычный 57 4 7" xfId="36996"/>
    <cellStyle name="Обычный 57 4 8" xfId="36997"/>
    <cellStyle name="Обычный 57 4 9" xfId="36998"/>
    <cellStyle name="Обычный 57 5" xfId="36999"/>
    <cellStyle name="Обычный 57 6" xfId="37000"/>
    <cellStyle name="Обычный 57 6 2" xfId="37001"/>
    <cellStyle name="Обычный 57 6 3" xfId="37002"/>
    <cellStyle name="Обычный 57 6 4" xfId="37003"/>
    <cellStyle name="Обычный 57 6 5" xfId="37004"/>
    <cellStyle name="Обычный 57 6 6" xfId="37005"/>
    <cellStyle name="Обычный 57 7" xfId="37006"/>
    <cellStyle name="Обычный 58" xfId="37007"/>
    <cellStyle name="Обычный 58 2" xfId="37008"/>
    <cellStyle name="Обычный 58 2 10" xfId="37009"/>
    <cellStyle name="Обычный 58 2 11" xfId="37010"/>
    <cellStyle name="Обычный 58 2 12" xfId="37011"/>
    <cellStyle name="Обычный 58 2 13" xfId="37012"/>
    <cellStyle name="Обычный 58 2 14" xfId="37013"/>
    <cellStyle name="Обычный 58 2 15" xfId="37014"/>
    <cellStyle name="Обычный 58 2 16" xfId="37015"/>
    <cellStyle name="Обычный 58 2 17" xfId="37016"/>
    <cellStyle name="Обычный 58 2 18" xfId="37017"/>
    <cellStyle name="Обычный 58 2 2" xfId="37018"/>
    <cellStyle name="Обычный 58 2 2 10" xfId="37019"/>
    <cellStyle name="Обычный 58 2 2 11" xfId="37020"/>
    <cellStyle name="Обычный 58 2 2 12" xfId="37021"/>
    <cellStyle name="Обычный 58 2 2 13" xfId="37022"/>
    <cellStyle name="Обычный 58 2 2 14" xfId="37023"/>
    <cellStyle name="Обычный 58 2 2 15" xfId="37024"/>
    <cellStyle name="Обычный 58 2 2 16" xfId="37025"/>
    <cellStyle name="Обычный 58 2 2 2" xfId="37026"/>
    <cellStyle name="Обычный 58 2 2 3" xfId="37027"/>
    <cellStyle name="Обычный 58 2 2 3 2" xfId="37028"/>
    <cellStyle name="Обычный 58 2 2 3 3" xfId="37029"/>
    <cellStyle name="Обычный 58 2 2 3 4" xfId="37030"/>
    <cellStyle name="Обычный 58 2 2 3 5" xfId="37031"/>
    <cellStyle name="Обычный 58 2 2 3 6" xfId="37032"/>
    <cellStyle name="Обычный 58 2 2 3 7" xfId="37033"/>
    <cellStyle name="Обычный 58 2 2 4" xfId="37034"/>
    <cellStyle name="Обычный 58 2 2 4 2" xfId="37035"/>
    <cellStyle name="Обычный 58 2 2 5" xfId="37036"/>
    <cellStyle name="Обычный 58 2 2 6" xfId="37037"/>
    <cellStyle name="Обычный 58 2 2 7" xfId="37038"/>
    <cellStyle name="Обычный 58 2 2 8" xfId="37039"/>
    <cellStyle name="Обычный 58 2 2 9" xfId="37040"/>
    <cellStyle name="Обычный 58 2 3" xfId="37041"/>
    <cellStyle name="Обычный 58 2 3 10" xfId="37042"/>
    <cellStyle name="Обычный 58 2 3 11" xfId="37043"/>
    <cellStyle name="Обычный 58 2 3 12" xfId="37044"/>
    <cellStyle name="Обычный 58 2 3 13" xfId="37045"/>
    <cellStyle name="Обычный 58 2 3 14" xfId="37046"/>
    <cellStyle name="Обычный 58 2 3 2" xfId="37047"/>
    <cellStyle name="Обычный 58 2 3 2 2" xfId="37048"/>
    <cellStyle name="Обычный 58 2 3 2 3" xfId="37049"/>
    <cellStyle name="Обычный 58 2 3 2 4" xfId="37050"/>
    <cellStyle name="Обычный 58 2 3 2 5" xfId="37051"/>
    <cellStyle name="Обычный 58 2 3 2 6" xfId="37052"/>
    <cellStyle name="Обычный 58 2 3 2 7" xfId="37053"/>
    <cellStyle name="Обычный 58 2 3 3" xfId="37054"/>
    <cellStyle name="Обычный 58 2 3 3 2" xfId="37055"/>
    <cellStyle name="Обычный 58 2 3 4" xfId="37056"/>
    <cellStyle name="Обычный 58 2 3 5" xfId="37057"/>
    <cellStyle name="Обычный 58 2 3 6" xfId="37058"/>
    <cellStyle name="Обычный 58 2 3 7" xfId="37059"/>
    <cellStyle name="Обычный 58 2 3 8" xfId="37060"/>
    <cellStyle name="Обычный 58 2 3 9" xfId="37061"/>
    <cellStyle name="Обычный 58 2 4" xfId="37062"/>
    <cellStyle name="Обычный 58 2 4 10" xfId="37063"/>
    <cellStyle name="Обычный 58 2 4 11" xfId="37064"/>
    <cellStyle name="Обычный 58 2 4 12" xfId="37065"/>
    <cellStyle name="Обычный 58 2 4 13" xfId="37066"/>
    <cellStyle name="Обычный 58 2 4 14" xfId="37067"/>
    <cellStyle name="Обычный 58 2 4 2" xfId="37068"/>
    <cellStyle name="Обычный 58 2 4 2 2" xfId="37069"/>
    <cellStyle name="Обычный 58 2 4 2 3" xfId="37070"/>
    <cellStyle name="Обычный 58 2 4 2 4" xfId="37071"/>
    <cellStyle name="Обычный 58 2 4 2 5" xfId="37072"/>
    <cellStyle name="Обычный 58 2 4 2 6" xfId="37073"/>
    <cellStyle name="Обычный 58 2 4 2 7" xfId="37074"/>
    <cellStyle name="Обычный 58 2 4 3" xfId="37075"/>
    <cellStyle name="Обычный 58 2 4 3 2" xfId="37076"/>
    <cellStyle name="Обычный 58 2 4 4" xfId="37077"/>
    <cellStyle name="Обычный 58 2 4 5" xfId="37078"/>
    <cellStyle name="Обычный 58 2 4 6" xfId="37079"/>
    <cellStyle name="Обычный 58 2 4 7" xfId="37080"/>
    <cellStyle name="Обычный 58 2 4 8" xfId="37081"/>
    <cellStyle name="Обычный 58 2 4 9" xfId="37082"/>
    <cellStyle name="Обычный 58 2 5" xfId="37083"/>
    <cellStyle name="Обычный 58 2 5 2" xfId="37084"/>
    <cellStyle name="Обычный 58 2 5 3" xfId="37085"/>
    <cellStyle name="Обычный 58 2 5 4" xfId="37086"/>
    <cellStyle name="Обычный 58 2 5 5" xfId="37087"/>
    <cellStyle name="Обычный 58 2 5 6" xfId="37088"/>
    <cellStyle name="Обычный 58 2 5 7" xfId="37089"/>
    <cellStyle name="Обычный 58 2 6" xfId="37090"/>
    <cellStyle name="Обычный 58 2 6 2" xfId="37091"/>
    <cellStyle name="Обычный 58 2 7" xfId="37092"/>
    <cellStyle name="Обычный 58 2 8" xfId="37093"/>
    <cellStyle name="Обычный 58 2 9" xfId="37094"/>
    <cellStyle name="Обычный 58 3" xfId="37095"/>
    <cellStyle name="Обычный 58 3 10" xfId="37096"/>
    <cellStyle name="Обычный 58 3 11" xfId="37097"/>
    <cellStyle name="Обычный 58 3 12" xfId="37098"/>
    <cellStyle name="Обычный 58 3 13" xfId="37099"/>
    <cellStyle name="Обычный 58 3 14" xfId="37100"/>
    <cellStyle name="Обычный 58 3 15" xfId="37101"/>
    <cellStyle name="Обычный 58 3 16" xfId="37102"/>
    <cellStyle name="Обычный 58 3 17" xfId="37103"/>
    <cellStyle name="Обычный 58 3 2" xfId="37104"/>
    <cellStyle name="Обычный 58 3 2 10" xfId="37105"/>
    <cellStyle name="Обычный 58 3 2 11" xfId="37106"/>
    <cellStyle name="Обычный 58 3 2 12" xfId="37107"/>
    <cellStyle name="Обычный 58 3 2 13" xfId="37108"/>
    <cellStyle name="Обычный 58 3 2 14" xfId="37109"/>
    <cellStyle name="Обычный 58 3 2 15" xfId="37110"/>
    <cellStyle name="Обычный 58 3 2 2" xfId="37111"/>
    <cellStyle name="Обычный 58 3 2 2 2" xfId="37112"/>
    <cellStyle name="Обычный 58 3 2 2 3" xfId="37113"/>
    <cellStyle name="Обычный 58 3 2 2 4" xfId="37114"/>
    <cellStyle name="Обычный 58 3 2 2 5" xfId="37115"/>
    <cellStyle name="Обычный 58 3 2 2 6" xfId="37116"/>
    <cellStyle name="Обычный 58 3 2 2 7" xfId="37117"/>
    <cellStyle name="Обычный 58 3 2 3" xfId="37118"/>
    <cellStyle name="Обычный 58 3 2 3 2" xfId="37119"/>
    <cellStyle name="Обычный 58 3 2 4" xfId="37120"/>
    <cellStyle name="Обычный 58 3 2 5" xfId="37121"/>
    <cellStyle name="Обычный 58 3 2 6" xfId="37122"/>
    <cellStyle name="Обычный 58 3 2 7" xfId="37123"/>
    <cellStyle name="Обычный 58 3 2 8" xfId="37124"/>
    <cellStyle name="Обычный 58 3 2 9" xfId="37125"/>
    <cellStyle name="Обычный 58 3 3" xfId="37126"/>
    <cellStyle name="Обычный 58 3 3 10" xfId="37127"/>
    <cellStyle name="Обычный 58 3 3 11" xfId="37128"/>
    <cellStyle name="Обычный 58 3 3 12" xfId="37129"/>
    <cellStyle name="Обычный 58 3 3 13" xfId="37130"/>
    <cellStyle name="Обычный 58 3 3 14" xfId="37131"/>
    <cellStyle name="Обычный 58 3 3 2" xfId="37132"/>
    <cellStyle name="Обычный 58 3 3 2 2" xfId="37133"/>
    <cellStyle name="Обычный 58 3 3 2 3" xfId="37134"/>
    <cellStyle name="Обычный 58 3 3 2 4" xfId="37135"/>
    <cellStyle name="Обычный 58 3 3 2 5" xfId="37136"/>
    <cellStyle name="Обычный 58 3 3 2 6" xfId="37137"/>
    <cellStyle name="Обычный 58 3 3 2 7" xfId="37138"/>
    <cellStyle name="Обычный 58 3 3 3" xfId="37139"/>
    <cellStyle name="Обычный 58 3 3 3 2" xfId="37140"/>
    <cellStyle name="Обычный 58 3 3 4" xfId="37141"/>
    <cellStyle name="Обычный 58 3 3 5" xfId="37142"/>
    <cellStyle name="Обычный 58 3 3 6" xfId="37143"/>
    <cellStyle name="Обычный 58 3 3 7" xfId="37144"/>
    <cellStyle name="Обычный 58 3 3 8" xfId="37145"/>
    <cellStyle name="Обычный 58 3 3 9" xfId="37146"/>
    <cellStyle name="Обычный 58 3 4" xfId="37147"/>
    <cellStyle name="Обычный 58 3 4 2" xfId="37148"/>
    <cellStyle name="Обычный 58 3 4 3" xfId="37149"/>
    <cellStyle name="Обычный 58 3 4 4" xfId="37150"/>
    <cellStyle name="Обычный 58 3 4 5" xfId="37151"/>
    <cellStyle name="Обычный 58 3 4 6" xfId="37152"/>
    <cellStyle name="Обычный 58 3 4 7" xfId="37153"/>
    <cellStyle name="Обычный 58 3 5" xfId="37154"/>
    <cellStyle name="Обычный 58 3 5 2" xfId="37155"/>
    <cellStyle name="Обычный 58 3 6" xfId="37156"/>
    <cellStyle name="Обычный 58 3 7" xfId="37157"/>
    <cellStyle name="Обычный 58 3 8" xfId="37158"/>
    <cellStyle name="Обычный 58 3 9" xfId="37159"/>
    <cellStyle name="Обычный 58 4" xfId="37160"/>
    <cellStyle name="Обычный 58 4 10" xfId="37161"/>
    <cellStyle name="Обычный 58 4 11" xfId="37162"/>
    <cellStyle name="Обычный 58 4 12" xfId="37163"/>
    <cellStyle name="Обычный 58 4 13" xfId="37164"/>
    <cellStyle name="Обычный 58 4 14" xfId="37165"/>
    <cellStyle name="Обычный 58 4 15" xfId="37166"/>
    <cellStyle name="Обычный 58 4 16" xfId="37167"/>
    <cellStyle name="Обычный 58 4 17" xfId="37168"/>
    <cellStyle name="Обычный 58 4 2" xfId="37169"/>
    <cellStyle name="Обычный 58 4 2 10" xfId="37170"/>
    <cellStyle name="Обычный 58 4 2 11" xfId="37171"/>
    <cellStyle name="Обычный 58 4 2 12" xfId="37172"/>
    <cellStyle name="Обычный 58 4 2 13" xfId="37173"/>
    <cellStyle name="Обычный 58 4 2 14" xfId="37174"/>
    <cellStyle name="Обычный 58 4 2 15" xfId="37175"/>
    <cellStyle name="Обычный 58 4 2 2" xfId="37176"/>
    <cellStyle name="Обычный 58 4 2 2 2" xfId="37177"/>
    <cellStyle name="Обычный 58 4 2 2 3" xfId="37178"/>
    <cellStyle name="Обычный 58 4 2 2 4" xfId="37179"/>
    <cellStyle name="Обычный 58 4 2 2 5" xfId="37180"/>
    <cellStyle name="Обычный 58 4 2 2 6" xfId="37181"/>
    <cellStyle name="Обычный 58 4 2 2 7" xfId="37182"/>
    <cellStyle name="Обычный 58 4 2 3" xfId="37183"/>
    <cellStyle name="Обычный 58 4 2 3 2" xfId="37184"/>
    <cellStyle name="Обычный 58 4 2 4" xfId="37185"/>
    <cellStyle name="Обычный 58 4 2 5" xfId="37186"/>
    <cellStyle name="Обычный 58 4 2 6" xfId="37187"/>
    <cellStyle name="Обычный 58 4 2 7" xfId="37188"/>
    <cellStyle name="Обычный 58 4 2 8" xfId="37189"/>
    <cellStyle name="Обычный 58 4 2 9" xfId="37190"/>
    <cellStyle name="Обычный 58 4 3" xfId="37191"/>
    <cellStyle name="Обычный 58 4 3 10" xfId="37192"/>
    <cellStyle name="Обычный 58 4 3 11" xfId="37193"/>
    <cellStyle name="Обычный 58 4 3 12" xfId="37194"/>
    <cellStyle name="Обычный 58 4 3 13" xfId="37195"/>
    <cellStyle name="Обычный 58 4 3 14" xfId="37196"/>
    <cellStyle name="Обычный 58 4 3 2" xfId="37197"/>
    <cellStyle name="Обычный 58 4 3 2 2" xfId="37198"/>
    <cellStyle name="Обычный 58 4 3 2 3" xfId="37199"/>
    <cellStyle name="Обычный 58 4 3 2 4" xfId="37200"/>
    <cellStyle name="Обычный 58 4 3 2 5" xfId="37201"/>
    <cellStyle name="Обычный 58 4 3 2 6" xfId="37202"/>
    <cellStyle name="Обычный 58 4 3 2 7" xfId="37203"/>
    <cellStyle name="Обычный 58 4 3 3" xfId="37204"/>
    <cellStyle name="Обычный 58 4 3 3 2" xfId="37205"/>
    <cellStyle name="Обычный 58 4 3 4" xfId="37206"/>
    <cellStyle name="Обычный 58 4 3 5" xfId="37207"/>
    <cellStyle name="Обычный 58 4 3 6" xfId="37208"/>
    <cellStyle name="Обычный 58 4 3 7" xfId="37209"/>
    <cellStyle name="Обычный 58 4 3 8" xfId="37210"/>
    <cellStyle name="Обычный 58 4 3 9" xfId="37211"/>
    <cellStyle name="Обычный 58 4 4" xfId="37212"/>
    <cellStyle name="Обычный 58 4 4 2" xfId="37213"/>
    <cellStyle name="Обычный 58 4 4 3" xfId="37214"/>
    <cellStyle name="Обычный 58 4 4 4" xfId="37215"/>
    <cellStyle name="Обычный 58 4 4 5" xfId="37216"/>
    <cellStyle name="Обычный 58 4 4 6" xfId="37217"/>
    <cellStyle name="Обычный 58 4 4 7" xfId="37218"/>
    <cellStyle name="Обычный 58 4 5" xfId="37219"/>
    <cellStyle name="Обычный 58 4 5 2" xfId="37220"/>
    <cellStyle name="Обычный 58 4 6" xfId="37221"/>
    <cellStyle name="Обычный 58 4 7" xfId="37222"/>
    <cellStyle name="Обычный 58 4 8" xfId="37223"/>
    <cellStyle name="Обычный 58 4 9" xfId="37224"/>
    <cellStyle name="Обычный 58 5" xfId="37225"/>
    <cellStyle name="Обычный 58 6" xfId="37226"/>
    <cellStyle name="Обычный 58 6 2" xfId="37227"/>
    <cellStyle name="Обычный 58 6 3" xfId="37228"/>
    <cellStyle name="Обычный 58 6 4" xfId="37229"/>
    <cellStyle name="Обычный 58 6 5" xfId="37230"/>
    <cellStyle name="Обычный 58 6 6" xfId="37231"/>
    <cellStyle name="Обычный 58 7" xfId="37232"/>
    <cellStyle name="Обычный 59" xfId="37233"/>
    <cellStyle name="Обычный 59 2" xfId="37234"/>
    <cellStyle name="Обычный 59 2 10" xfId="37235"/>
    <cellStyle name="Обычный 59 2 11" xfId="37236"/>
    <cellStyle name="Обычный 59 2 12" xfId="37237"/>
    <cellStyle name="Обычный 59 2 13" xfId="37238"/>
    <cellStyle name="Обычный 59 2 14" xfId="37239"/>
    <cellStyle name="Обычный 59 2 15" xfId="37240"/>
    <cellStyle name="Обычный 59 2 16" xfId="37241"/>
    <cellStyle name="Обычный 59 2 17" xfId="37242"/>
    <cellStyle name="Обычный 59 2 18" xfId="37243"/>
    <cellStyle name="Обычный 59 2 2" xfId="37244"/>
    <cellStyle name="Обычный 59 2 2 10" xfId="37245"/>
    <cellStyle name="Обычный 59 2 2 11" xfId="37246"/>
    <cellStyle name="Обычный 59 2 2 12" xfId="37247"/>
    <cellStyle name="Обычный 59 2 2 13" xfId="37248"/>
    <cellStyle name="Обычный 59 2 2 14" xfId="37249"/>
    <cellStyle name="Обычный 59 2 2 15" xfId="37250"/>
    <cellStyle name="Обычный 59 2 2 16" xfId="37251"/>
    <cellStyle name="Обычный 59 2 2 2" xfId="37252"/>
    <cellStyle name="Обычный 59 2 2 3" xfId="37253"/>
    <cellStyle name="Обычный 59 2 2 3 2" xfId="37254"/>
    <cellStyle name="Обычный 59 2 2 3 3" xfId="37255"/>
    <cellStyle name="Обычный 59 2 2 3 4" xfId="37256"/>
    <cellStyle name="Обычный 59 2 2 3 5" xfId="37257"/>
    <cellStyle name="Обычный 59 2 2 3 6" xfId="37258"/>
    <cellStyle name="Обычный 59 2 2 3 7" xfId="37259"/>
    <cellStyle name="Обычный 59 2 2 4" xfId="37260"/>
    <cellStyle name="Обычный 59 2 2 4 2" xfId="37261"/>
    <cellStyle name="Обычный 59 2 2 5" xfId="37262"/>
    <cellStyle name="Обычный 59 2 2 6" xfId="37263"/>
    <cellStyle name="Обычный 59 2 2 7" xfId="37264"/>
    <cellStyle name="Обычный 59 2 2 8" xfId="37265"/>
    <cellStyle name="Обычный 59 2 2 9" xfId="37266"/>
    <cellStyle name="Обычный 59 2 3" xfId="37267"/>
    <cellStyle name="Обычный 59 2 3 10" xfId="37268"/>
    <cellStyle name="Обычный 59 2 3 11" xfId="37269"/>
    <cellStyle name="Обычный 59 2 3 12" xfId="37270"/>
    <cellStyle name="Обычный 59 2 3 13" xfId="37271"/>
    <cellStyle name="Обычный 59 2 3 14" xfId="37272"/>
    <cellStyle name="Обычный 59 2 3 2" xfId="37273"/>
    <cellStyle name="Обычный 59 2 3 2 2" xfId="37274"/>
    <cellStyle name="Обычный 59 2 3 2 3" xfId="37275"/>
    <cellStyle name="Обычный 59 2 3 2 4" xfId="37276"/>
    <cellStyle name="Обычный 59 2 3 2 5" xfId="37277"/>
    <cellStyle name="Обычный 59 2 3 2 6" xfId="37278"/>
    <cellStyle name="Обычный 59 2 3 2 7" xfId="37279"/>
    <cellStyle name="Обычный 59 2 3 3" xfId="37280"/>
    <cellStyle name="Обычный 59 2 3 3 2" xfId="37281"/>
    <cellStyle name="Обычный 59 2 3 4" xfId="37282"/>
    <cellStyle name="Обычный 59 2 3 5" xfId="37283"/>
    <cellStyle name="Обычный 59 2 3 6" xfId="37284"/>
    <cellStyle name="Обычный 59 2 3 7" xfId="37285"/>
    <cellStyle name="Обычный 59 2 3 8" xfId="37286"/>
    <cellStyle name="Обычный 59 2 3 9" xfId="37287"/>
    <cellStyle name="Обычный 59 2 4" xfId="37288"/>
    <cellStyle name="Обычный 59 2 4 10" xfId="37289"/>
    <cellStyle name="Обычный 59 2 4 11" xfId="37290"/>
    <cellStyle name="Обычный 59 2 4 12" xfId="37291"/>
    <cellStyle name="Обычный 59 2 4 13" xfId="37292"/>
    <cellStyle name="Обычный 59 2 4 14" xfId="37293"/>
    <cellStyle name="Обычный 59 2 4 2" xfId="37294"/>
    <cellStyle name="Обычный 59 2 4 2 2" xfId="37295"/>
    <cellStyle name="Обычный 59 2 4 2 3" xfId="37296"/>
    <cellStyle name="Обычный 59 2 4 2 4" xfId="37297"/>
    <cellStyle name="Обычный 59 2 4 2 5" xfId="37298"/>
    <cellStyle name="Обычный 59 2 4 2 6" xfId="37299"/>
    <cellStyle name="Обычный 59 2 4 2 7" xfId="37300"/>
    <cellStyle name="Обычный 59 2 4 3" xfId="37301"/>
    <cellStyle name="Обычный 59 2 4 3 2" xfId="37302"/>
    <cellStyle name="Обычный 59 2 4 4" xfId="37303"/>
    <cellStyle name="Обычный 59 2 4 5" xfId="37304"/>
    <cellStyle name="Обычный 59 2 4 6" xfId="37305"/>
    <cellStyle name="Обычный 59 2 4 7" xfId="37306"/>
    <cellStyle name="Обычный 59 2 4 8" xfId="37307"/>
    <cellStyle name="Обычный 59 2 4 9" xfId="37308"/>
    <cellStyle name="Обычный 59 2 5" xfId="37309"/>
    <cellStyle name="Обычный 59 2 5 2" xfId="37310"/>
    <cellStyle name="Обычный 59 2 5 3" xfId="37311"/>
    <cellStyle name="Обычный 59 2 5 4" xfId="37312"/>
    <cellStyle name="Обычный 59 2 5 5" xfId="37313"/>
    <cellStyle name="Обычный 59 2 5 6" xfId="37314"/>
    <cellStyle name="Обычный 59 2 5 7" xfId="37315"/>
    <cellStyle name="Обычный 59 2 6" xfId="37316"/>
    <cellStyle name="Обычный 59 2 6 2" xfId="37317"/>
    <cellStyle name="Обычный 59 2 7" xfId="37318"/>
    <cellStyle name="Обычный 59 2 8" xfId="37319"/>
    <cellStyle name="Обычный 59 2 9" xfId="37320"/>
    <cellStyle name="Обычный 59 3" xfId="37321"/>
    <cellStyle name="Обычный 59 3 10" xfId="37322"/>
    <cellStyle name="Обычный 59 3 11" xfId="37323"/>
    <cellStyle name="Обычный 59 3 12" xfId="37324"/>
    <cellStyle name="Обычный 59 3 13" xfId="37325"/>
    <cellStyle name="Обычный 59 3 14" xfId="37326"/>
    <cellStyle name="Обычный 59 3 15" xfId="37327"/>
    <cellStyle name="Обычный 59 3 16" xfId="37328"/>
    <cellStyle name="Обычный 59 3 17" xfId="37329"/>
    <cellStyle name="Обычный 59 3 2" xfId="37330"/>
    <cellStyle name="Обычный 59 3 2 10" xfId="37331"/>
    <cellStyle name="Обычный 59 3 2 11" xfId="37332"/>
    <cellStyle name="Обычный 59 3 2 12" xfId="37333"/>
    <cellStyle name="Обычный 59 3 2 13" xfId="37334"/>
    <cellStyle name="Обычный 59 3 2 14" xfId="37335"/>
    <cellStyle name="Обычный 59 3 2 15" xfId="37336"/>
    <cellStyle name="Обычный 59 3 2 2" xfId="37337"/>
    <cellStyle name="Обычный 59 3 2 2 2" xfId="37338"/>
    <cellStyle name="Обычный 59 3 2 2 3" xfId="37339"/>
    <cellStyle name="Обычный 59 3 2 2 4" xfId="37340"/>
    <cellStyle name="Обычный 59 3 2 2 5" xfId="37341"/>
    <cellStyle name="Обычный 59 3 2 2 6" xfId="37342"/>
    <cellStyle name="Обычный 59 3 2 2 7" xfId="37343"/>
    <cellStyle name="Обычный 59 3 2 3" xfId="37344"/>
    <cellStyle name="Обычный 59 3 2 3 2" xfId="37345"/>
    <cellStyle name="Обычный 59 3 2 4" xfId="37346"/>
    <cellStyle name="Обычный 59 3 2 5" xfId="37347"/>
    <cellStyle name="Обычный 59 3 2 6" xfId="37348"/>
    <cellStyle name="Обычный 59 3 2 7" xfId="37349"/>
    <cellStyle name="Обычный 59 3 2 8" xfId="37350"/>
    <cellStyle name="Обычный 59 3 2 9" xfId="37351"/>
    <cellStyle name="Обычный 59 3 3" xfId="37352"/>
    <cellStyle name="Обычный 59 3 3 10" xfId="37353"/>
    <cellStyle name="Обычный 59 3 3 11" xfId="37354"/>
    <cellStyle name="Обычный 59 3 3 12" xfId="37355"/>
    <cellStyle name="Обычный 59 3 3 13" xfId="37356"/>
    <cellStyle name="Обычный 59 3 3 14" xfId="37357"/>
    <cellStyle name="Обычный 59 3 3 2" xfId="37358"/>
    <cellStyle name="Обычный 59 3 3 2 2" xfId="37359"/>
    <cellStyle name="Обычный 59 3 3 2 3" xfId="37360"/>
    <cellStyle name="Обычный 59 3 3 2 4" xfId="37361"/>
    <cellStyle name="Обычный 59 3 3 2 5" xfId="37362"/>
    <cellStyle name="Обычный 59 3 3 2 6" xfId="37363"/>
    <cellStyle name="Обычный 59 3 3 2 7" xfId="37364"/>
    <cellStyle name="Обычный 59 3 3 3" xfId="37365"/>
    <cellStyle name="Обычный 59 3 3 3 2" xfId="37366"/>
    <cellStyle name="Обычный 59 3 3 4" xfId="37367"/>
    <cellStyle name="Обычный 59 3 3 5" xfId="37368"/>
    <cellStyle name="Обычный 59 3 3 6" xfId="37369"/>
    <cellStyle name="Обычный 59 3 3 7" xfId="37370"/>
    <cellStyle name="Обычный 59 3 3 8" xfId="37371"/>
    <cellStyle name="Обычный 59 3 3 9" xfId="37372"/>
    <cellStyle name="Обычный 59 3 4" xfId="37373"/>
    <cellStyle name="Обычный 59 3 4 2" xfId="37374"/>
    <cellStyle name="Обычный 59 3 4 3" xfId="37375"/>
    <cellStyle name="Обычный 59 3 4 4" xfId="37376"/>
    <cellStyle name="Обычный 59 3 4 5" xfId="37377"/>
    <cellStyle name="Обычный 59 3 4 6" xfId="37378"/>
    <cellStyle name="Обычный 59 3 4 7" xfId="37379"/>
    <cellStyle name="Обычный 59 3 5" xfId="37380"/>
    <cellStyle name="Обычный 59 3 5 2" xfId="37381"/>
    <cellStyle name="Обычный 59 3 6" xfId="37382"/>
    <cellStyle name="Обычный 59 3 7" xfId="37383"/>
    <cellStyle name="Обычный 59 3 8" xfId="37384"/>
    <cellStyle name="Обычный 59 3 9" xfId="37385"/>
    <cellStyle name="Обычный 59 4" xfId="37386"/>
    <cellStyle name="Обычный 59 4 10" xfId="37387"/>
    <cellStyle name="Обычный 59 4 11" xfId="37388"/>
    <cellStyle name="Обычный 59 4 12" xfId="37389"/>
    <cellStyle name="Обычный 59 4 13" xfId="37390"/>
    <cellStyle name="Обычный 59 4 14" xfId="37391"/>
    <cellStyle name="Обычный 59 4 15" xfId="37392"/>
    <cellStyle name="Обычный 59 4 16" xfId="37393"/>
    <cellStyle name="Обычный 59 4 17" xfId="37394"/>
    <cellStyle name="Обычный 59 4 2" xfId="37395"/>
    <cellStyle name="Обычный 59 4 2 10" xfId="37396"/>
    <cellStyle name="Обычный 59 4 2 11" xfId="37397"/>
    <cellStyle name="Обычный 59 4 2 12" xfId="37398"/>
    <cellStyle name="Обычный 59 4 2 13" xfId="37399"/>
    <cellStyle name="Обычный 59 4 2 14" xfId="37400"/>
    <cellStyle name="Обычный 59 4 2 15" xfId="37401"/>
    <cellStyle name="Обычный 59 4 2 2" xfId="37402"/>
    <cellStyle name="Обычный 59 4 2 2 2" xfId="37403"/>
    <cellStyle name="Обычный 59 4 2 2 3" xfId="37404"/>
    <cellStyle name="Обычный 59 4 2 2 4" xfId="37405"/>
    <cellStyle name="Обычный 59 4 2 2 5" xfId="37406"/>
    <cellStyle name="Обычный 59 4 2 2 6" xfId="37407"/>
    <cellStyle name="Обычный 59 4 2 2 7" xfId="37408"/>
    <cellStyle name="Обычный 59 4 2 3" xfId="37409"/>
    <cellStyle name="Обычный 59 4 2 3 2" xfId="37410"/>
    <cellStyle name="Обычный 59 4 2 4" xfId="37411"/>
    <cellStyle name="Обычный 59 4 2 5" xfId="37412"/>
    <cellStyle name="Обычный 59 4 2 6" xfId="37413"/>
    <cellStyle name="Обычный 59 4 2 7" xfId="37414"/>
    <cellStyle name="Обычный 59 4 2 8" xfId="37415"/>
    <cellStyle name="Обычный 59 4 2 9" xfId="37416"/>
    <cellStyle name="Обычный 59 4 3" xfId="37417"/>
    <cellStyle name="Обычный 59 4 3 10" xfId="37418"/>
    <cellStyle name="Обычный 59 4 3 11" xfId="37419"/>
    <cellStyle name="Обычный 59 4 3 12" xfId="37420"/>
    <cellStyle name="Обычный 59 4 3 13" xfId="37421"/>
    <cellStyle name="Обычный 59 4 3 14" xfId="37422"/>
    <cellStyle name="Обычный 59 4 3 2" xfId="37423"/>
    <cellStyle name="Обычный 59 4 3 2 2" xfId="37424"/>
    <cellStyle name="Обычный 59 4 3 2 3" xfId="37425"/>
    <cellStyle name="Обычный 59 4 3 2 4" xfId="37426"/>
    <cellStyle name="Обычный 59 4 3 2 5" xfId="37427"/>
    <cellStyle name="Обычный 59 4 3 2 6" xfId="37428"/>
    <cellStyle name="Обычный 59 4 3 2 7" xfId="37429"/>
    <cellStyle name="Обычный 59 4 3 3" xfId="37430"/>
    <cellStyle name="Обычный 59 4 3 3 2" xfId="37431"/>
    <cellStyle name="Обычный 59 4 3 4" xfId="37432"/>
    <cellStyle name="Обычный 59 4 3 5" xfId="37433"/>
    <cellStyle name="Обычный 59 4 3 6" xfId="37434"/>
    <cellStyle name="Обычный 59 4 3 7" xfId="37435"/>
    <cellStyle name="Обычный 59 4 3 8" xfId="37436"/>
    <cellStyle name="Обычный 59 4 3 9" xfId="37437"/>
    <cellStyle name="Обычный 59 4 4" xfId="37438"/>
    <cellStyle name="Обычный 59 4 4 2" xfId="37439"/>
    <cellStyle name="Обычный 59 4 4 3" xfId="37440"/>
    <cellStyle name="Обычный 59 4 4 4" xfId="37441"/>
    <cellStyle name="Обычный 59 4 4 5" xfId="37442"/>
    <cellStyle name="Обычный 59 4 4 6" xfId="37443"/>
    <cellStyle name="Обычный 59 4 4 7" xfId="37444"/>
    <cellStyle name="Обычный 59 4 5" xfId="37445"/>
    <cellStyle name="Обычный 59 4 5 2" xfId="37446"/>
    <cellStyle name="Обычный 59 4 6" xfId="37447"/>
    <cellStyle name="Обычный 59 4 7" xfId="37448"/>
    <cellStyle name="Обычный 59 4 8" xfId="37449"/>
    <cellStyle name="Обычный 59 4 9" xfId="37450"/>
    <cellStyle name="Обычный 59 5" xfId="37451"/>
    <cellStyle name="Обычный 59 6" xfId="37452"/>
    <cellStyle name="Обычный 59 6 2" xfId="37453"/>
    <cellStyle name="Обычный 59 6 3" xfId="37454"/>
    <cellStyle name="Обычный 59 6 4" xfId="37455"/>
    <cellStyle name="Обычный 59 6 5" xfId="37456"/>
    <cellStyle name="Обычный 59 6 6" xfId="37457"/>
    <cellStyle name="Обычный 59 7" xfId="37458"/>
    <cellStyle name="Обычный 6" xfId="37459"/>
    <cellStyle name="Обычный 6 2" xfId="4"/>
    <cellStyle name="Обычный 6 2 2" xfId="37460"/>
    <cellStyle name="Обычный 6 2 2 2" xfId="1"/>
    <cellStyle name="Обычный 6 2 2 3" xfId="37461"/>
    <cellStyle name="Обычный 6 2 2 3 2" xfId="37462"/>
    <cellStyle name="Обычный 6 2 2 4" xfId="37463"/>
    <cellStyle name="Обычный 6 2 3" xfId="37464"/>
    <cellStyle name="Обычный 6 2 4" xfId="37465"/>
    <cellStyle name="Обычный 6 2 5" xfId="37466"/>
    <cellStyle name="Обычный 6 3" xfId="37467"/>
    <cellStyle name="Обычный 6 3 2" xfId="37468"/>
    <cellStyle name="Обычный 6 4" xfId="37469"/>
    <cellStyle name="Обычный 6 4 2" xfId="37470"/>
    <cellStyle name="Обычный 6 4 3" xfId="37471"/>
    <cellStyle name="Обычный 6 5" xfId="37472"/>
    <cellStyle name="Обычный 6 6" xfId="37473"/>
    <cellStyle name="Обычный 60" xfId="37474"/>
    <cellStyle name="Обычный 60 2" xfId="37475"/>
    <cellStyle name="Обычный 60 2 10" xfId="37476"/>
    <cellStyle name="Обычный 60 2 11" xfId="37477"/>
    <cellStyle name="Обычный 60 2 12" xfId="37478"/>
    <cellStyle name="Обычный 60 2 13" xfId="37479"/>
    <cellStyle name="Обычный 60 2 14" xfId="37480"/>
    <cellStyle name="Обычный 60 2 15" xfId="37481"/>
    <cellStyle name="Обычный 60 2 16" xfId="37482"/>
    <cellStyle name="Обычный 60 2 17" xfId="37483"/>
    <cellStyle name="Обычный 60 2 18" xfId="37484"/>
    <cellStyle name="Обычный 60 2 2" xfId="37485"/>
    <cellStyle name="Обычный 60 2 2 10" xfId="37486"/>
    <cellStyle name="Обычный 60 2 2 11" xfId="37487"/>
    <cellStyle name="Обычный 60 2 2 12" xfId="37488"/>
    <cellStyle name="Обычный 60 2 2 13" xfId="37489"/>
    <cellStyle name="Обычный 60 2 2 14" xfId="37490"/>
    <cellStyle name="Обычный 60 2 2 15" xfId="37491"/>
    <cellStyle name="Обычный 60 2 2 16" xfId="37492"/>
    <cellStyle name="Обычный 60 2 2 2" xfId="37493"/>
    <cellStyle name="Обычный 60 2 2 3" xfId="37494"/>
    <cellStyle name="Обычный 60 2 2 3 2" xfId="37495"/>
    <cellStyle name="Обычный 60 2 2 3 3" xfId="37496"/>
    <cellStyle name="Обычный 60 2 2 3 4" xfId="37497"/>
    <cellStyle name="Обычный 60 2 2 3 5" xfId="37498"/>
    <cellStyle name="Обычный 60 2 2 3 6" xfId="37499"/>
    <cellStyle name="Обычный 60 2 2 3 7" xfId="37500"/>
    <cellStyle name="Обычный 60 2 2 4" xfId="37501"/>
    <cellStyle name="Обычный 60 2 2 4 2" xfId="37502"/>
    <cellStyle name="Обычный 60 2 2 5" xfId="37503"/>
    <cellStyle name="Обычный 60 2 2 6" xfId="37504"/>
    <cellStyle name="Обычный 60 2 2 7" xfId="37505"/>
    <cellStyle name="Обычный 60 2 2 8" xfId="37506"/>
    <cellStyle name="Обычный 60 2 2 9" xfId="37507"/>
    <cellStyle name="Обычный 60 2 3" xfId="37508"/>
    <cellStyle name="Обычный 60 2 3 10" xfId="37509"/>
    <cellStyle name="Обычный 60 2 3 11" xfId="37510"/>
    <cellStyle name="Обычный 60 2 3 12" xfId="37511"/>
    <cellStyle name="Обычный 60 2 3 13" xfId="37512"/>
    <cellStyle name="Обычный 60 2 3 14" xfId="37513"/>
    <cellStyle name="Обычный 60 2 3 2" xfId="37514"/>
    <cellStyle name="Обычный 60 2 3 2 2" xfId="37515"/>
    <cellStyle name="Обычный 60 2 3 2 3" xfId="37516"/>
    <cellStyle name="Обычный 60 2 3 2 4" xfId="37517"/>
    <cellStyle name="Обычный 60 2 3 2 5" xfId="37518"/>
    <cellStyle name="Обычный 60 2 3 2 6" xfId="37519"/>
    <cellStyle name="Обычный 60 2 3 2 7" xfId="37520"/>
    <cellStyle name="Обычный 60 2 3 3" xfId="37521"/>
    <cellStyle name="Обычный 60 2 3 3 2" xfId="37522"/>
    <cellStyle name="Обычный 60 2 3 4" xfId="37523"/>
    <cellStyle name="Обычный 60 2 3 5" xfId="37524"/>
    <cellStyle name="Обычный 60 2 3 6" xfId="37525"/>
    <cellStyle name="Обычный 60 2 3 7" xfId="37526"/>
    <cellStyle name="Обычный 60 2 3 8" xfId="37527"/>
    <cellStyle name="Обычный 60 2 3 9" xfId="37528"/>
    <cellStyle name="Обычный 60 2 4" xfId="37529"/>
    <cellStyle name="Обычный 60 2 4 10" xfId="37530"/>
    <cellStyle name="Обычный 60 2 4 11" xfId="37531"/>
    <cellStyle name="Обычный 60 2 4 12" xfId="37532"/>
    <cellStyle name="Обычный 60 2 4 13" xfId="37533"/>
    <cellStyle name="Обычный 60 2 4 14" xfId="37534"/>
    <cellStyle name="Обычный 60 2 4 2" xfId="37535"/>
    <cellStyle name="Обычный 60 2 4 2 2" xfId="37536"/>
    <cellStyle name="Обычный 60 2 4 2 3" xfId="37537"/>
    <cellStyle name="Обычный 60 2 4 2 4" xfId="37538"/>
    <cellStyle name="Обычный 60 2 4 2 5" xfId="37539"/>
    <cellStyle name="Обычный 60 2 4 2 6" xfId="37540"/>
    <cellStyle name="Обычный 60 2 4 2 7" xfId="37541"/>
    <cellStyle name="Обычный 60 2 4 3" xfId="37542"/>
    <cellStyle name="Обычный 60 2 4 3 2" xfId="37543"/>
    <cellStyle name="Обычный 60 2 4 4" xfId="37544"/>
    <cellStyle name="Обычный 60 2 4 5" xfId="37545"/>
    <cellStyle name="Обычный 60 2 4 6" xfId="37546"/>
    <cellStyle name="Обычный 60 2 4 7" xfId="37547"/>
    <cellStyle name="Обычный 60 2 4 8" xfId="37548"/>
    <cellStyle name="Обычный 60 2 4 9" xfId="37549"/>
    <cellStyle name="Обычный 60 2 5" xfId="37550"/>
    <cellStyle name="Обычный 60 2 5 2" xfId="37551"/>
    <cellStyle name="Обычный 60 2 5 3" xfId="37552"/>
    <cellStyle name="Обычный 60 2 5 4" xfId="37553"/>
    <cellStyle name="Обычный 60 2 5 5" xfId="37554"/>
    <cellStyle name="Обычный 60 2 5 6" xfId="37555"/>
    <cellStyle name="Обычный 60 2 5 7" xfId="37556"/>
    <cellStyle name="Обычный 60 2 6" xfId="37557"/>
    <cellStyle name="Обычный 60 2 6 2" xfId="37558"/>
    <cellStyle name="Обычный 60 2 7" xfId="37559"/>
    <cellStyle name="Обычный 60 2 8" xfId="37560"/>
    <cellStyle name="Обычный 60 2 9" xfId="37561"/>
    <cellStyle name="Обычный 60 3" xfId="37562"/>
    <cellStyle name="Обычный 60 3 10" xfId="37563"/>
    <cellStyle name="Обычный 60 3 11" xfId="37564"/>
    <cellStyle name="Обычный 60 3 12" xfId="37565"/>
    <cellStyle name="Обычный 60 3 13" xfId="37566"/>
    <cellStyle name="Обычный 60 3 14" xfId="37567"/>
    <cellStyle name="Обычный 60 3 15" xfId="37568"/>
    <cellStyle name="Обычный 60 3 16" xfId="37569"/>
    <cellStyle name="Обычный 60 3 17" xfId="37570"/>
    <cellStyle name="Обычный 60 3 2" xfId="37571"/>
    <cellStyle name="Обычный 60 3 2 10" xfId="37572"/>
    <cellStyle name="Обычный 60 3 2 11" xfId="37573"/>
    <cellStyle name="Обычный 60 3 2 12" xfId="37574"/>
    <cellStyle name="Обычный 60 3 2 13" xfId="37575"/>
    <cellStyle name="Обычный 60 3 2 14" xfId="37576"/>
    <cellStyle name="Обычный 60 3 2 15" xfId="37577"/>
    <cellStyle name="Обычный 60 3 2 2" xfId="37578"/>
    <cellStyle name="Обычный 60 3 2 2 2" xfId="37579"/>
    <cellStyle name="Обычный 60 3 2 2 3" xfId="37580"/>
    <cellStyle name="Обычный 60 3 2 2 4" xfId="37581"/>
    <cellStyle name="Обычный 60 3 2 2 5" xfId="37582"/>
    <cellStyle name="Обычный 60 3 2 2 6" xfId="37583"/>
    <cellStyle name="Обычный 60 3 2 2 7" xfId="37584"/>
    <cellStyle name="Обычный 60 3 2 3" xfId="37585"/>
    <cellStyle name="Обычный 60 3 2 3 2" xfId="37586"/>
    <cellStyle name="Обычный 60 3 2 4" xfId="37587"/>
    <cellStyle name="Обычный 60 3 2 5" xfId="37588"/>
    <cellStyle name="Обычный 60 3 2 6" xfId="37589"/>
    <cellStyle name="Обычный 60 3 2 7" xfId="37590"/>
    <cellStyle name="Обычный 60 3 2 8" xfId="37591"/>
    <cellStyle name="Обычный 60 3 2 9" xfId="37592"/>
    <cellStyle name="Обычный 60 3 3" xfId="37593"/>
    <cellStyle name="Обычный 60 3 3 10" xfId="37594"/>
    <cellStyle name="Обычный 60 3 3 11" xfId="37595"/>
    <cellStyle name="Обычный 60 3 3 12" xfId="37596"/>
    <cellStyle name="Обычный 60 3 3 13" xfId="37597"/>
    <cellStyle name="Обычный 60 3 3 14" xfId="37598"/>
    <cellStyle name="Обычный 60 3 3 2" xfId="37599"/>
    <cellStyle name="Обычный 60 3 3 2 2" xfId="37600"/>
    <cellStyle name="Обычный 60 3 3 2 3" xfId="37601"/>
    <cellStyle name="Обычный 60 3 3 2 4" xfId="37602"/>
    <cellStyle name="Обычный 60 3 3 2 5" xfId="37603"/>
    <cellStyle name="Обычный 60 3 3 2 6" xfId="37604"/>
    <cellStyle name="Обычный 60 3 3 2 7" xfId="37605"/>
    <cellStyle name="Обычный 60 3 3 3" xfId="37606"/>
    <cellStyle name="Обычный 60 3 3 3 2" xfId="37607"/>
    <cellStyle name="Обычный 60 3 3 4" xfId="37608"/>
    <cellStyle name="Обычный 60 3 3 5" xfId="37609"/>
    <cellStyle name="Обычный 60 3 3 6" xfId="37610"/>
    <cellStyle name="Обычный 60 3 3 7" xfId="37611"/>
    <cellStyle name="Обычный 60 3 3 8" xfId="37612"/>
    <cellStyle name="Обычный 60 3 3 9" xfId="37613"/>
    <cellStyle name="Обычный 60 3 4" xfId="37614"/>
    <cellStyle name="Обычный 60 3 4 2" xfId="37615"/>
    <cellStyle name="Обычный 60 3 4 3" xfId="37616"/>
    <cellStyle name="Обычный 60 3 4 4" xfId="37617"/>
    <cellStyle name="Обычный 60 3 4 5" xfId="37618"/>
    <cellStyle name="Обычный 60 3 4 6" xfId="37619"/>
    <cellStyle name="Обычный 60 3 4 7" xfId="37620"/>
    <cellStyle name="Обычный 60 3 5" xfId="37621"/>
    <cellStyle name="Обычный 60 3 5 2" xfId="37622"/>
    <cellStyle name="Обычный 60 3 6" xfId="37623"/>
    <cellStyle name="Обычный 60 3 7" xfId="37624"/>
    <cellStyle name="Обычный 60 3 8" xfId="37625"/>
    <cellStyle name="Обычный 60 3 9" xfId="37626"/>
    <cellStyle name="Обычный 60 4" xfId="37627"/>
    <cellStyle name="Обычный 60 4 10" xfId="37628"/>
    <cellStyle name="Обычный 60 4 11" xfId="37629"/>
    <cellStyle name="Обычный 60 4 12" xfId="37630"/>
    <cellStyle name="Обычный 60 4 13" xfId="37631"/>
    <cellStyle name="Обычный 60 4 14" xfId="37632"/>
    <cellStyle name="Обычный 60 4 15" xfId="37633"/>
    <cellStyle name="Обычный 60 4 16" xfId="37634"/>
    <cellStyle name="Обычный 60 4 17" xfId="37635"/>
    <cellStyle name="Обычный 60 4 2" xfId="37636"/>
    <cellStyle name="Обычный 60 4 2 10" xfId="37637"/>
    <cellStyle name="Обычный 60 4 2 11" xfId="37638"/>
    <cellStyle name="Обычный 60 4 2 12" xfId="37639"/>
    <cellStyle name="Обычный 60 4 2 13" xfId="37640"/>
    <cellStyle name="Обычный 60 4 2 14" xfId="37641"/>
    <cellStyle name="Обычный 60 4 2 15" xfId="37642"/>
    <cellStyle name="Обычный 60 4 2 2" xfId="37643"/>
    <cellStyle name="Обычный 60 4 2 2 2" xfId="37644"/>
    <cellStyle name="Обычный 60 4 2 2 3" xfId="37645"/>
    <cellStyle name="Обычный 60 4 2 2 4" xfId="37646"/>
    <cellStyle name="Обычный 60 4 2 2 5" xfId="37647"/>
    <cellStyle name="Обычный 60 4 2 2 6" xfId="37648"/>
    <cellStyle name="Обычный 60 4 2 2 7" xfId="37649"/>
    <cellStyle name="Обычный 60 4 2 3" xfId="37650"/>
    <cellStyle name="Обычный 60 4 2 3 2" xfId="37651"/>
    <cellStyle name="Обычный 60 4 2 4" xfId="37652"/>
    <cellStyle name="Обычный 60 4 2 5" xfId="37653"/>
    <cellStyle name="Обычный 60 4 2 6" xfId="37654"/>
    <cellStyle name="Обычный 60 4 2 7" xfId="37655"/>
    <cellStyle name="Обычный 60 4 2 8" xfId="37656"/>
    <cellStyle name="Обычный 60 4 2 9" xfId="37657"/>
    <cellStyle name="Обычный 60 4 3" xfId="37658"/>
    <cellStyle name="Обычный 60 4 3 10" xfId="37659"/>
    <cellStyle name="Обычный 60 4 3 11" xfId="37660"/>
    <cellStyle name="Обычный 60 4 3 12" xfId="37661"/>
    <cellStyle name="Обычный 60 4 3 13" xfId="37662"/>
    <cellStyle name="Обычный 60 4 3 14" xfId="37663"/>
    <cellStyle name="Обычный 60 4 3 2" xfId="37664"/>
    <cellStyle name="Обычный 60 4 3 2 2" xfId="37665"/>
    <cellStyle name="Обычный 60 4 3 2 3" xfId="37666"/>
    <cellStyle name="Обычный 60 4 3 2 4" xfId="37667"/>
    <cellStyle name="Обычный 60 4 3 2 5" xfId="37668"/>
    <cellStyle name="Обычный 60 4 3 2 6" xfId="37669"/>
    <cellStyle name="Обычный 60 4 3 2 7" xfId="37670"/>
    <cellStyle name="Обычный 60 4 3 3" xfId="37671"/>
    <cellStyle name="Обычный 60 4 3 3 2" xfId="37672"/>
    <cellStyle name="Обычный 60 4 3 4" xfId="37673"/>
    <cellStyle name="Обычный 60 4 3 5" xfId="37674"/>
    <cellStyle name="Обычный 60 4 3 6" xfId="37675"/>
    <cellStyle name="Обычный 60 4 3 7" xfId="37676"/>
    <cellStyle name="Обычный 60 4 3 8" xfId="37677"/>
    <cellStyle name="Обычный 60 4 3 9" xfId="37678"/>
    <cellStyle name="Обычный 60 4 4" xfId="37679"/>
    <cellStyle name="Обычный 60 4 4 2" xfId="37680"/>
    <cellStyle name="Обычный 60 4 4 3" xfId="37681"/>
    <cellStyle name="Обычный 60 4 4 4" xfId="37682"/>
    <cellStyle name="Обычный 60 4 4 5" xfId="37683"/>
    <cellStyle name="Обычный 60 4 4 6" xfId="37684"/>
    <cellStyle name="Обычный 60 4 4 7" xfId="37685"/>
    <cellStyle name="Обычный 60 4 5" xfId="37686"/>
    <cellStyle name="Обычный 60 4 5 2" xfId="37687"/>
    <cellStyle name="Обычный 60 4 6" xfId="37688"/>
    <cellStyle name="Обычный 60 4 7" xfId="37689"/>
    <cellStyle name="Обычный 60 4 8" xfId="37690"/>
    <cellStyle name="Обычный 60 4 9" xfId="37691"/>
    <cellStyle name="Обычный 60 5" xfId="37692"/>
    <cellStyle name="Обычный 60 6" xfId="37693"/>
    <cellStyle name="Обычный 60 6 2" xfId="37694"/>
    <cellStyle name="Обычный 60 6 3" xfId="37695"/>
    <cellStyle name="Обычный 60 6 4" xfId="37696"/>
    <cellStyle name="Обычный 60 6 5" xfId="37697"/>
    <cellStyle name="Обычный 60 6 6" xfId="37698"/>
    <cellStyle name="Обычный 60 7" xfId="37699"/>
    <cellStyle name="Обычный 61" xfId="37700"/>
    <cellStyle name="Обычный 61 2" xfId="37701"/>
    <cellStyle name="Обычный 61 2 10" xfId="37702"/>
    <cellStyle name="Обычный 61 2 11" xfId="37703"/>
    <cellStyle name="Обычный 61 2 12" xfId="37704"/>
    <cellStyle name="Обычный 61 2 13" xfId="37705"/>
    <cellStyle name="Обычный 61 2 14" xfId="37706"/>
    <cellStyle name="Обычный 61 2 15" xfId="37707"/>
    <cellStyle name="Обычный 61 2 16" xfId="37708"/>
    <cellStyle name="Обычный 61 2 17" xfId="37709"/>
    <cellStyle name="Обычный 61 2 18" xfId="37710"/>
    <cellStyle name="Обычный 61 2 2" xfId="37711"/>
    <cellStyle name="Обычный 61 2 2 10" xfId="37712"/>
    <cellStyle name="Обычный 61 2 2 11" xfId="37713"/>
    <cellStyle name="Обычный 61 2 2 12" xfId="37714"/>
    <cellStyle name="Обычный 61 2 2 13" xfId="37715"/>
    <cellStyle name="Обычный 61 2 2 14" xfId="37716"/>
    <cellStyle name="Обычный 61 2 2 15" xfId="37717"/>
    <cellStyle name="Обычный 61 2 2 16" xfId="37718"/>
    <cellStyle name="Обычный 61 2 2 2" xfId="37719"/>
    <cellStyle name="Обычный 61 2 2 3" xfId="37720"/>
    <cellStyle name="Обычный 61 2 2 3 2" xfId="37721"/>
    <cellStyle name="Обычный 61 2 2 3 3" xfId="37722"/>
    <cellStyle name="Обычный 61 2 2 3 4" xfId="37723"/>
    <cellStyle name="Обычный 61 2 2 3 5" xfId="37724"/>
    <cellStyle name="Обычный 61 2 2 3 6" xfId="37725"/>
    <cellStyle name="Обычный 61 2 2 3 7" xfId="37726"/>
    <cellStyle name="Обычный 61 2 2 4" xfId="37727"/>
    <cellStyle name="Обычный 61 2 2 4 2" xfId="37728"/>
    <cellStyle name="Обычный 61 2 2 5" xfId="37729"/>
    <cellStyle name="Обычный 61 2 2 6" xfId="37730"/>
    <cellStyle name="Обычный 61 2 2 7" xfId="37731"/>
    <cellStyle name="Обычный 61 2 2 8" xfId="37732"/>
    <cellStyle name="Обычный 61 2 2 9" xfId="37733"/>
    <cellStyle name="Обычный 61 2 3" xfId="37734"/>
    <cellStyle name="Обычный 61 2 3 10" xfId="37735"/>
    <cellStyle name="Обычный 61 2 3 11" xfId="37736"/>
    <cellStyle name="Обычный 61 2 3 12" xfId="37737"/>
    <cellStyle name="Обычный 61 2 3 13" xfId="37738"/>
    <cellStyle name="Обычный 61 2 3 14" xfId="37739"/>
    <cellStyle name="Обычный 61 2 3 2" xfId="37740"/>
    <cellStyle name="Обычный 61 2 3 2 2" xfId="37741"/>
    <cellStyle name="Обычный 61 2 3 2 3" xfId="37742"/>
    <cellStyle name="Обычный 61 2 3 2 4" xfId="37743"/>
    <cellStyle name="Обычный 61 2 3 2 5" xfId="37744"/>
    <cellStyle name="Обычный 61 2 3 2 6" xfId="37745"/>
    <cellStyle name="Обычный 61 2 3 2 7" xfId="37746"/>
    <cellStyle name="Обычный 61 2 3 3" xfId="37747"/>
    <cellStyle name="Обычный 61 2 3 3 2" xfId="37748"/>
    <cellStyle name="Обычный 61 2 3 4" xfId="37749"/>
    <cellStyle name="Обычный 61 2 3 5" xfId="37750"/>
    <cellStyle name="Обычный 61 2 3 6" xfId="37751"/>
    <cellStyle name="Обычный 61 2 3 7" xfId="37752"/>
    <cellStyle name="Обычный 61 2 3 8" xfId="37753"/>
    <cellStyle name="Обычный 61 2 3 9" xfId="37754"/>
    <cellStyle name="Обычный 61 2 4" xfId="37755"/>
    <cellStyle name="Обычный 61 2 4 10" xfId="37756"/>
    <cellStyle name="Обычный 61 2 4 11" xfId="37757"/>
    <cellStyle name="Обычный 61 2 4 12" xfId="37758"/>
    <cellStyle name="Обычный 61 2 4 13" xfId="37759"/>
    <cellStyle name="Обычный 61 2 4 14" xfId="37760"/>
    <cellStyle name="Обычный 61 2 4 2" xfId="37761"/>
    <cellStyle name="Обычный 61 2 4 2 2" xfId="37762"/>
    <cellStyle name="Обычный 61 2 4 2 3" xfId="37763"/>
    <cellStyle name="Обычный 61 2 4 2 4" xfId="37764"/>
    <cellStyle name="Обычный 61 2 4 2 5" xfId="37765"/>
    <cellStyle name="Обычный 61 2 4 2 6" xfId="37766"/>
    <cellStyle name="Обычный 61 2 4 2 7" xfId="37767"/>
    <cellStyle name="Обычный 61 2 4 3" xfId="37768"/>
    <cellStyle name="Обычный 61 2 4 3 2" xfId="37769"/>
    <cellStyle name="Обычный 61 2 4 4" xfId="37770"/>
    <cellStyle name="Обычный 61 2 4 5" xfId="37771"/>
    <cellStyle name="Обычный 61 2 4 6" xfId="37772"/>
    <cellStyle name="Обычный 61 2 4 7" xfId="37773"/>
    <cellStyle name="Обычный 61 2 4 8" xfId="37774"/>
    <cellStyle name="Обычный 61 2 4 9" xfId="37775"/>
    <cellStyle name="Обычный 61 2 5" xfId="37776"/>
    <cellStyle name="Обычный 61 2 5 2" xfId="37777"/>
    <cellStyle name="Обычный 61 2 5 3" xfId="37778"/>
    <cellStyle name="Обычный 61 2 5 4" xfId="37779"/>
    <cellStyle name="Обычный 61 2 5 5" xfId="37780"/>
    <cellStyle name="Обычный 61 2 5 6" xfId="37781"/>
    <cellStyle name="Обычный 61 2 5 7" xfId="37782"/>
    <cellStyle name="Обычный 61 2 6" xfId="37783"/>
    <cellStyle name="Обычный 61 2 6 2" xfId="37784"/>
    <cellStyle name="Обычный 61 2 7" xfId="37785"/>
    <cellStyle name="Обычный 61 2 8" xfId="37786"/>
    <cellStyle name="Обычный 61 2 9" xfId="37787"/>
    <cellStyle name="Обычный 61 3" xfId="37788"/>
    <cellStyle name="Обычный 61 3 10" xfId="37789"/>
    <cellStyle name="Обычный 61 3 11" xfId="37790"/>
    <cellStyle name="Обычный 61 3 12" xfId="37791"/>
    <cellStyle name="Обычный 61 3 13" xfId="37792"/>
    <cellStyle name="Обычный 61 3 14" xfId="37793"/>
    <cellStyle name="Обычный 61 3 15" xfId="37794"/>
    <cellStyle name="Обычный 61 3 16" xfId="37795"/>
    <cellStyle name="Обычный 61 3 17" xfId="37796"/>
    <cellStyle name="Обычный 61 3 2" xfId="37797"/>
    <cellStyle name="Обычный 61 3 2 10" xfId="37798"/>
    <cellStyle name="Обычный 61 3 2 11" xfId="37799"/>
    <cellStyle name="Обычный 61 3 2 12" xfId="37800"/>
    <cellStyle name="Обычный 61 3 2 13" xfId="37801"/>
    <cellStyle name="Обычный 61 3 2 14" xfId="37802"/>
    <cellStyle name="Обычный 61 3 2 15" xfId="37803"/>
    <cellStyle name="Обычный 61 3 2 2" xfId="37804"/>
    <cellStyle name="Обычный 61 3 2 2 2" xfId="37805"/>
    <cellStyle name="Обычный 61 3 2 2 3" xfId="37806"/>
    <cellStyle name="Обычный 61 3 2 2 4" xfId="37807"/>
    <cellStyle name="Обычный 61 3 2 2 5" xfId="37808"/>
    <cellStyle name="Обычный 61 3 2 2 6" xfId="37809"/>
    <cellStyle name="Обычный 61 3 2 2 7" xfId="37810"/>
    <cellStyle name="Обычный 61 3 2 3" xfId="37811"/>
    <cellStyle name="Обычный 61 3 2 3 2" xfId="37812"/>
    <cellStyle name="Обычный 61 3 2 4" xfId="37813"/>
    <cellStyle name="Обычный 61 3 2 5" xfId="37814"/>
    <cellStyle name="Обычный 61 3 2 6" xfId="37815"/>
    <cellStyle name="Обычный 61 3 2 7" xfId="37816"/>
    <cellStyle name="Обычный 61 3 2 8" xfId="37817"/>
    <cellStyle name="Обычный 61 3 2 9" xfId="37818"/>
    <cellStyle name="Обычный 61 3 3" xfId="37819"/>
    <cellStyle name="Обычный 61 3 3 10" xfId="37820"/>
    <cellStyle name="Обычный 61 3 3 11" xfId="37821"/>
    <cellStyle name="Обычный 61 3 3 12" xfId="37822"/>
    <cellStyle name="Обычный 61 3 3 13" xfId="37823"/>
    <cellStyle name="Обычный 61 3 3 14" xfId="37824"/>
    <cellStyle name="Обычный 61 3 3 2" xfId="37825"/>
    <cellStyle name="Обычный 61 3 3 2 2" xfId="37826"/>
    <cellStyle name="Обычный 61 3 3 2 3" xfId="37827"/>
    <cellStyle name="Обычный 61 3 3 2 4" xfId="37828"/>
    <cellStyle name="Обычный 61 3 3 2 5" xfId="37829"/>
    <cellStyle name="Обычный 61 3 3 2 6" xfId="37830"/>
    <cellStyle name="Обычный 61 3 3 2 7" xfId="37831"/>
    <cellStyle name="Обычный 61 3 3 3" xfId="37832"/>
    <cellStyle name="Обычный 61 3 3 3 2" xfId="37833"/>
    <cellStyle name="Обычный 61 3 3 4" xfId="37834"/>
    <cellStyle name="Обычный 61 3 3 5" xfId="37835"/>
    <cellStyle name="Обычный 61 3 3 6" xfId="37836"/>
    <cellStyle name="Обычный 61 3 3 7" xfId="37837"/>
    <cellStyle name="Обычный 61 3 3 8" xfId="37838"/>
    <cellStyle name="Обычный 61 3 3 9" xfId="37839"/>
    <cellStyle name="Обычный 61 3 4" xfId="37840"/>
    <cellStyle name="Обычный 61 3 4 2" xfId="37841"/>
    <cellStyle name="Обычный 61 3 4 3" xfId="37842"/>
    <cellStyle name="Обычный 61 3 4 4" xfId="37843"/>
    <cellStyle name="Обычный 61 3 4 5" xfId="37844"/>
    <cellStyle name="Обычный 61 3 4 6" xfId="37845"/>
    <cellStyle name="Обычный 61 3 4 7" xfId="37846"/>
    <cellStyle name="Обычный 61 3 5" xfId="37847"/>
    <cellStyle name="Обычный 61 3 5 2" xfId="37848"/>
    <cellStyle name="Обычный 61 3 6" xfId="37849"/>
    <cellStyle name="Обычный 61 3 7" xfId="37850"/>
    <cellStyle name="Обычный 61 3 8" xfId="37851"/>
    <cellStyle name="Обычный 61 3 9" xfId="37852"/>
    <cellStyle name="Обычный 61 4" xfId="37853"/>
    <cellStyle name="Обычный 61 4 10" xfId="37854"/>
    <cellStyle name="Обычный 61 4 11" xfId="37855"/>
    <cellStyle name="Обычный 61 4 12" xfId="37856"/>
    <cellStyle name="Обычный 61 4 13" xfId="37857"/>
    <cellStyle name="Обычный 61 4 14" xfId="37858"/>
    <cellStyle name="Обычный 61 4 15" xfId="37859"/>
    <cellStyle name="Обычный 61 4 16" xfId="37860"/>
    <cellStyle name="Обычный 61 4 17" xfId="37861"/>
    <cellStyle name="Обычный 61 4 2" xfId="37862"/>
    <cellStyle name="Обычный 61 4 2 10" xfId="37863"/>
    <cellStyle name="Обычный 61 4 2 11" xfId="37864"/>
    <cellStyle name="Обычный 61 4 2 12" xfId="37865"/>
    <cellStyle name="Обычный 61 4 2 13" xfId="37866"/>
    <cellStyle name="Обычный 61 4 2 14" xfId="37867"/>
    <cellStyle name="Обычный 61 4 2 15" xfId="37868"/>
    <cellStyle name="Обычный 61 4 2 2" xfId="37869"/>
    <cellStyle name="Обычный 61 4 2 2 2" xfId="37870"/>
    <cellStyle name="Обычный 61 4 2 2 3" xfId="37871"/>
    <cellStyle name="Обычный 61 4 2 2 4" xfId="37872"/>
    <cellStyle name="Обычный 61 4 2 2 5" xfId="37873"/>
    <cellStyle name="Обычный 61 4 2 2 6" xfId="37874"/>
    <cellStyle name="Обычный 61 4 2 2 7" xfId="37875"/>
    <cellStyle name="Обычный 61 4 2 3" xfId="37876"/>
    <cellStyle name="Обычный 61 4 2 3 2" xfId="37877"/>
    <cellStyle name="Обычный 61 4 2 4" xfId="37878"/>
    <cellStyle name="Обычный 61 4 2 5" xfId="37879"/>
    <cellStyle name="Обычный 61 4 2 6" xfId="37880"/>
    <cellStyle name="Обычный 61 4 2 7" xfId="37881"/>
    <cellStyle name="Обычный 61 4 2 8" xfId="37882"/>
    <cellStyle name="Обычный 61 4 2 9" xfId="37883"/>
    <cellStyle name="Обычный 61 4 3" xfId="37884"/>
    <cellStyle name="Обычный 61 4 3 10" xfId="37885"/>
    <cellStyle name="Обычный 61 4 3 11" xfId="37886"/>
    <cellStyle name="Обычный 61 4 3 12" xfId="37887"/>
    <cellStyle name="Обычный 61 4 3 13" xfId="37888"/>
    <cellStyle name="Обычный 61 4 3 14" xfId="37889"/>
    <cellStyle name="Обычный 61 4 3 2" xfId="37890"/>
    <cellStyle name="Обычный 61 4 3 2 2" xfId="37891"/>
    <cellStyle name="Обычный 61 4 3 2 3" xfId="37892"/>
    <cellStyle name="Обычный 61 4 3 2 4" xfId="37893"/>
    <cellStyle name="Обычный 61 4 3 2 5" xfId="37894"/>
    <cellStyle name="Обычный 61 4 3 2 6" xfId="37895"/>
    <cellStyle name="Обычный 61 4 3 2 7" xfId="37896"/>
    <cellStyle name="Обычный 61 4 3 3" xfId="37897"/>
    <cellStyle name="Обычный 61 4 3 3 2" xfId="37898"/>
    <cellStyle name="Обычный 61 4 3 4" xfId="37899"/>
    <cellStyle name="Обычный 61 4 3 5" xfId="37900"/>
    <cellStyle name="Обычный 61 4 3 6" xfId="37901"/>
    <cellStyle name="Обычный 61 4 3 7" xfId="37902"/>
    <cellStyle name="Обычный 61 4 3 8" xfId="37903"/>
    <cellStyle name="Обычный 61 4 3 9" xfId="37904"/>
    <cellStyle name="Обычный 61 4 4" xfId="37905"/>
    <cellStyle name="Обычный 61 4 4 2" xfId="37906"/>
    <cellStyle name="Обычный 61 4 4 3" xfId="37907"/>
    <cellStyle name="Обычный 61 4 4 4" xfId="37908"/>
    <cellStyle name="Обычный 61 4 4 5" xfId="37909"/>
    <cellStyle name="Обычный 61 4 4 6" xfId="37910"/>
    <cellStyle name="Обычный 61 4 4 7" xfId="37911"/>
    <cellStyle name="Обычный 61 4 5" xfId="37912"/>
    <cellStyle name="Обычный 61 4 5 2" xfId="37913"/>
    <cellStyle name="Обычный 61 4 6" xfId="37914"/>
    <cellStyle name="Обычный 61 4 7" xfId="37915"/>
    <cellStyle name="Обычный 61 4 8" xfId="37916"/>
    <cellStyle name="Обычный 61 4 9" xfId="37917"/>
    <cellStyle name="Обычный 61 5" xfId="37918"/>
    <cellStyle name="Обычный 61 5 2" xfId="37919"/>
    <cellStyle name="Обычный 61 5 3" xfId="37920"/>
    <cellStyle name="Обычный 61 5 4" xfId="37921"/>
    <cellStyle name="Обычный 61 5 5" xfId="37922"/>
    <cellStyle name="Обычный 61 5 6" xfId="37923"/>
    <cellStyle name="Обычный 61 6" xfId="37924"/>
    <cellStyle name="Обычный 62" xfId="37925"/>
    <cellStyle name="Обычный 62 2" xfId="37926"/>
    <cellStyle name="Обычный 62 2 10" xfId="37927"/>
    <cellStyle name="Обычный 62 2 11" xfId="37928"/>
    <cellStyle name="Обычный 62 2 12" xfId="37929"/>
    <cellStyle name="Обычный 62 2 13" xfId="37930"/>
    <cellStyle name="Обычный 62 2 14" xfId="37931"/>
    <cellStyle name="Обычный 62 2 15" xfId="37932"/>
    <cellStyle name="Обычный 62 2 16" xfId="37933"/>
    <cellStyle name="Обычный 62 2 17" xfId="37934"/>
    <cellStyle name="Обычный 62 2 2" xfId="37935"/>
    <cellStyle name="Обычный 62 2 2 10" xfId="37936"/>
    <cellStyle name="Обычный 62 2 2 11" xfId="37937"/>
    <cellStyle name="Обычный 62 2 2 12" xfId="37938"/>
    <cellStyle name="Обычный 62 2 2 13" xfId="37939"/>
    <cellStyle name="Обычный 62 2 2 14" xfId="37940"/>
    <cellStyle name="Обычный 62 2 2 15" xfId="37941"/>
    <cellStyle name="Обычный 62 2 2 2" xfId="37942"/>
    <cellStyle name="Обычный 62 2 2 2 2" xfId="37943"/>
    <cellStyle name="Обычный 62 2 2 2 3" xfId="37944"/>
    <cellStyle name="Обычный 62 2 2 2 4" xfId="37945"/>
    <cellStyle name="Обычный 62 2 2 2 5" xfId="37946"/>
    <cellStyle name="Обычный 62 2 2 2 6" xfId="37947"/>
    <cellStyle name="Обычный 62 2 2 2 7" xfId="37948"/>
    <cellStyle name="Обычный 62 2 2 3" xfId="37949"/>
    <cellStyle name="Обычный 62 2 2 3 2" xfId="37950"/>
    <cellStyle name="Обычный 62 2 2 4" xfId="37951"/>
    <cellStyle name="Обычный 62 2 2 5" xfId="37952"/>
    <cellStyle name="Обычный 62 2 2 6" xfId="37953"/>
    <cellStyle name="Обычный 62 2 2 7" xfId="37954"/>
    <cellStyle name="Обычный 62 2 2 8" xfId="37955"/>
    <cellStyle name="Обычный 62 2 2 9" xfId="37956"/>
    <cellStyle name="Обычный 62 2 3" xfId="37957"/>
    <cellStyle name="Обычный 62 2 3 10" xfId="37958"/>
    <cellStyle name="Обычный 62 2 3 11" xfId="37959"/>
    <cellStyle name="Обычный 62 2 3 12" xfId="37960"/>
    <cellStyle name="Обычный 62 2 3 13" xfId="37961"/>
    <cellStyle name="Обычный 62 2 3 14" xfId="37962"/>
    <cellStyle name="Обычный 62 2 3 2" xfId="37963"/>
    <cellStyle name="Обычный 62 2 3 2 2" xfId="37964"/>
    <cellStyle name="Обычный 62 2 3 2 3" xfId="37965"/>
    <cellStyle name="Обычный 62 2 3 2 4" xfId="37966"/>
    <cellStyle name="Обычный 62 2 3 2 5" xfId="37967"/>
    <cellStyle name="Обычный 62 2 3 2 6" xfId="37968"/>
    <cellStyle name="Обычный 62 2 3 2 7" xfId="37969"/>
    <cellStyle name="Обычный 62 2 3 3" xfId="37970"/>
    <cellStyle name="Обычный 62 2 3 3 2" xfId="37971"/>
    <cellStyle name="Обычный 62 2 3 4" xfId="37972"/>
    <cellStyle name="Обычный 62 2 3 5" xfId="37973"/>
    <cellStyle name="Обычный 62 2 3 6" xfId="37974"/>
    <cellStyle name="Обычный 62 2 3 7" xfId="37975"/>
    <cellStyle name="Обычный 62 2 3 8" xfId="37976"/>
    <cellStyle name="Обычный 62 2 3 9" xfId="37977"/>
    <cellStyle name="Обычный 62 2 4" xfId="37978"/>
    <cellStyle name="Обычный 62 2 4 2" xfId="37979"/>
    <cellStyle name="Обычный 62 2 4 3" xfId="37980"/>
    <cellStyle name="Обычный 62 2 4 4" xfId="37981"/>
    <cellStyle name="Обычный 62 2 4 5" xfId="37982"/>
    <cellStyle name="Обычный 62 2 4 6" xfId="37983"/>
    <cellStyle name="Обычный 62 2 4 7" xfId="37984"/>
    <cellStyle name="Обычный 62 2 5" xfId="37985"/>
    <cellStyle name="Обычный 62 2 5 2" xfId="37986"/>
    <cellStyle name="Обычный 62 2 6" xfId="37987"/>
    <cellStyle name="Обычный 62 2 7" xfId="37988"/>
    <cellStyle name="Обычный 62 2 8" xfId="37989"/>
    <cellStyle name="Обычный 62 2 9" xfId="37990"/>
    <cellStyle name="Обычный 62 3" xfId="37991"/>
    <cellStyle name="Обычный 62 3 10" xfId="37992"/>
    <cellStyle name="Обычный 62 3 11" xfId="37993"/>
    <cellStyle name="Обычный 62 3 12" xfId="37994"/>
    <cellStyle name="Обычный 62 3 13" xfId="37995"/>
    <cellStyle name="Обычный 62 3 14" xfId="37996"/>
    <cellStyle name="Обычный 62 3 15" xfId="37997"/>
    <cellStyle name="Обычный 62 3 16" xfId="37998"/>
    <cellStyle name="Обычный 62 3 17" xfId="37999"/>
    <cellStyle name="Обычный 62 3 2" xfId="38000"/>
    <cellStyle name="Обычный 62 3 2 10" xfId="38001"/>
    <cellStyle name="Обычный 62 3 2 11" xfId="38002"/>
    <cellStyle name="Обычный 62 3 2 12" xfId="38003"/>
    <cellStyle name="Обычный 62 3 2 13" xfId="38004"/>
    <cellStyle name="Обычный 62 3 2 14" xfId="38005"/>
    <cellStyle name="Обычный 62 3 2 15" xfId="38006"/>
    <cellStyle name="Обычный 62 3 2 2" xfId="38007"/>
    <cellStyle name="Обычный 62 3 2 2 2" xfId="38008"/>
    <cellStyle name="Обычный 62 3 2 2 3" xfId="38009"/>
    <cellStyle name="Обычный 62 3 2 2 4" xfId="38010"/>
    <cellStyle name="Обычный 62 3 2 2 5" xfId="38011"/>
    <cellStyle name="Обычный 62 3 2 2 6" xfId="38012"/>
    <cellStyle name="Обычный 62 3 2 2 7" xfId="38013"/>
    <cellStyle name="Обычный 62 3 2 3" xfId="38014"/>
    <cellStyle name="Обычный 62 3 2 3 2" xfId="38015"/>
    <cellStyle name="Обычный 62 3 2 4" xfId="38016"/>
    <cellStyle name="Обычный 62 3 2 5" xfId="38017"/>
    <cellStyle name="Обычный 62 3 2 6" xfId="38018"/>
    <cellStyle name="Обычный 62 3 2 7" xfId="38019"/>
    <cellStyle name="Обычный 62 3 2 8" xfId="38020"/>
    <cellStyle name="Обычный 62 3 2 9" xfId="38021"/>
    <cellStyle name="Обычный 62 3 3" xfId="38022"/>
    <cellStyle name="Обычный 62 3 3 10" xfId="38023"/>
    <cellStyle name="Обычный 62 3 3 11" xfId="38024"/>
    <cellStyle name="Обычный 62 3 3 12" xfId="38025"/>
    <cellStyle name="Обычный 62 3 3 13" xfId="38026"/>
    <cellStyle name="Обычный 62 3 3 14" xfId="38027"/>
    <cellStyle name="Обычный 62 3 3 2" xfId="38028"/>
    <cellStyle name="Обычный 62 3 3 2 2" xfId="38029"/>
    <cellStyle name="Обычный 62 3 3 2 3" xfId="38030"/>
    <cellStyle name="Обычный 62 3 3 2 4" xfId="38031"/>
    <cellStyle name="Обычный 62 3 3 2 5" xfId="38032"/>
    <cellStyle name="Обычный 62 3 3 2 6" xfId="38033"/>
    <cellStyle name="Обычный 62 3 3 2 7" xfId="38034"/>
    <cellStyle name="Обычный 62 3 3 3" xfId="38035"/>
    <cellStyle name="Обычный 62 3 3 3 2" xfId="38036"/>
    <cellStyle name="Обычный 62 3 3 4" xfId="38037"/>
    <cellStyle name="Обычный 62 3 3 5" xfId="38038"/>
    <cellStyle name="Обычный 62 3 3 6" xfId="38039"/>
    <cellStyle name="Обычный 62 3 3 7" xfId="38040"/>
    <cellStyle name="Обычный 62 3 3 8" xfId="38041"/>
    <cellStyle name="Обычный 62 3 3 9" xfId="38042"/>
    <cellStyle name="Обычный 62 3 4" xfId="38043"/>
    <cellStyle name="Обычный 62 3 4 2" xfId="38044"/>
    <cellStyle name="Обычный 62 3 4 3" xfId="38045"/>
    <cellStyle name="Обычный 62 3 4 4" xfId="38046"/>
    <cellStyle name="Обычный 62 3 4 5" xfId="38047"/>
    <cellStyle name="Обычный 62 3 4 6" xfId="38048"/>
    <cellStyle name="Обычный 62 3 4 7" xfId="38049"/>
    <cellStyle name="Обычный 62 3 5" xfId="38050"/>
    <cellStyle name="Обычный 62 3 5 2" xfId="38051"/>
    <cellStyle name="Обычный 62 3 6" xfId="38052"/>
    <cellStyle name="Обычный 62 3 7" xfId="38053"/>
    <cellStyle name="Обычный 62 3 8" xfId="38054"/>
    <cellStyle name="Обычный 62 3 9" xfId="38055"/>
    <cellStyle name="Обычный 62 4" xfId="38056"/>
    <cellStyle name="Обычный 62 4 10" xfId="38057"/>
    <cellStyle name="Обычный 62 4 11" xfId="38058"/>
    <cellStyle name="Обычный 62 4 12" xfId="38059"/>
    <cellStyle name="Обычный 62 4 13" xfId="38060"/>
    <cellStyle name="Обычный 62 4 14" xfId="38061"/>
    <cellStyle name="Обычный 62 4 15" xfId="38062"/>
    <cellStyle name="Обычный 62 4 16" xfId="38063"/>
    <cellStyle name="Обычный 62 4 17" xfId="38064"/>
    <cellStyle name="Обычный 62 4 2" xfId="38065"/>
    <cellStyle name="Обычный 62 4 2 10" xfId="38066"/>
    <cellStyle name="Обычный 62 4 2 11" xfId="38067"/>
    <cellStyle name="Обычный 62 4 2 12" xfId="38068"/>
    <cellStyle name="Обычный 62 4 2 13" xfId="38069"/>
    <cellStyle name="Обычный 62 4 2 14" xfId="38070"/>
    <cellStyle name="Обычный 62 4 2 15" xfId="38071"/>
    <cellStyle name="Обычный 62 4 2 2" xfId="38072"/>
    <cellStyle name="Обычный 62 4 2 2 2" xfId="38073"/>
    <cellStyle name="Обычный 62 4 2 2 3" xfId="38074"/>
    <cellStyle name="Обычный 62 4 2 2 4" xfId="38075"/>
    <cellStyle name="Обычный 62 4 2 2 5" xfId="38076"/>
    <cellStyle name="Обычный 62 4 2 2 6" xfId="38077"/>
    <cellStyle name="Обычный 62 4 2 2 7" xfId="38078"/>
    <cellStyle name="Обычный 62 4 2 3" xfId="38079"/>
    <cellStyle name="Обычный 62 4 2 3 2" xfId="38080"/>
    <cellStyle name="Обычный 62 4 2 4" xfId="38081"/>
    <cellStyle name="Обычный 62 4 2 5" xfId="38082"/>
    <cellStyle name="Обычный 62 4 2 6" xfId="38083"/>
    <cellStyle name="Обычный 62 4 2 7" xfId="38084"/>
    <cellStyle name="Обычный 62 4 2 8" xfId="38085"/>
    <cellStyle name="Обычный 62 4 2 9" xfId="38086"/>
    <cellStyle name="Обычный 62 4 3" xfId="38087"/>
    <cellStyle name="Обычный 62 4 3 10" xfId="38088"/>
    <cellStyle name="Обычный 62 4 3 11" xfId="38089"/>
    <cellStyle name="Обычный 62 4 3 12" xfId="38090"/>
    <cellStyle name="Обычный 62 4 3 13" xfId="38091"/>
    <cellStyle name="Обычный 62 4 3 14" xfId="38092"/>
    <cellStyle name="Обычный 62 4 3 2" xfId="38093"/>
    <cellStyle name="Обычный 62 4 3 2 2" xfId="38094"/>
    <cellStyle name="Обычный 62 4 3 2 3" xfId="38095"/>
    <cellStyle name="Обычный 62 4 3 2 4" xfId="38096"/>
    <cellStyle name="Обычный 62 4 3 2 5" xfId="38097"/>
    <cellStyle name="Обычный 62 4 3 2 6" xfId="38098"/>
    <cellStyle name="Обычный 62 4 3 2 7" xfId="38099"/>
    <cellStyle name="Обычный 62 4 3 3" xfId="38100"/>
    <cellStyle name="Обычный 62 4 3 3 2" xfId="38101"/>
    <cellStyle name="Обычный 62 4 3 4" xfId="38102"/>
    <cellStyle name="Обычный 62 4 3 5" xfId="38103"/>
    <cellStyle name="Обычный 62 4 3 6" xfId="38104"/>
    <cellStyle name="Обычный 62 4 3 7" xfId="38105"/>
    <cellStyle name="Обычный 62 4 3 8" xfId="38106"/>
    <cellStyle name="Обычный 62 4 3 9" xfId="38107"/>
    <cellStyle name="Обычный 62 4 4" xfId="38108"/>
    <cellStyle name="Обычный 62 4 4 2" xfId="38109"/>
    <cellStyle name="Обычный 62 4 4 3" xfId="38110"/>
    <cellStyle name="Обычный 62 4 4 4" xfId="38111"/>
    <cellStyle name="Обычный 62 4 4 5" xfId="38112"/>
    <cellStyle name="Обычный 62 4 4 6" xfId="38113"/>
    <cellStyle name="Обычный 62 4 4 7" xfId="38114"/>
    <cellStyle name="Обычный 62 4 5" xfId="38115"/>
    <cellStyle name="Обычный 62 4 5 2" xfId="38116"/>
    <cellStyle name="Обычный 62 4 6" xfId="38117"/>
    <cellStyle name="Обычный 62 4 7" xfId="38118"/>
    <cellStyle name="Обычный 62 4 8" xfId="38119"/>
    <cellStyle name="Обычный 62 4 9" xfId="38120"/>
    <cellStyle name="Обычный 62 5" xfId="38121"/>
    <cellStyle name="Обычный 63" xfId="38122"/>
    <cellStyle name="Обычный 63 2" xfId="38123"/>
    <cellStyle name="Обычный 63 2 10" xfId="38124"/>
    <cellStyle name="Обычный 63 2 11" xfId="38125"/>
    <cellStyle name="Обычный 63 2 12" xfId="38126"/>
    <cellStyle name="Обычный 63 2 13" xfId="38127"/>
    <cellStyle name="Обычный 63 2 14" xfId="38128"/>
    <cellStyle name="Обычный 63 2 15" xfId="38129"/>
    <cellStyle name="Обычный 63 2 16" xfId="38130"/>
    <cellStyle name="Обычный 63 2 17" xfId="38131"/>
    <cellStyle name="Обычный 63 2 2" xfId="38132"/>
    <cellStyle name="Обычный 63 2 2 10" xfId="38133"/>
    <cellStyle name="Обычный 63 2 2 11" xfId="38134"/>
    <cellStyle name="Обычный 63 2 2 12" xfId="38135"/>
    <cellStyle name="Обычный 63 2 2 13" xfId="38136"/>
    <cellStyle name="Обычный 63 2 2 14" xfId="38137"/>
    <cellStyle name="Обычный 63 2 2 15" xfId="38138"/>
    <cellStyle name="Обычный 63 2 2 2" xfId="38139"/>
    <cellStyle name="Обычный 63 2 2 2 2" xfId="38140"/>
    <cellStyle name="Обычный 63 2 2 2 3" xfId="38141"/>
    <cellStyle name="Обычный 63 2 2 2 4" xfId="38142"/>
    <cellStyle name="Обычный 63 2 2 2 5" xfId="38143"/>
    <cellStyle name="Обычный 63 2 2 2 6" xfId="38144"/>
    <cellStyle name="Обычный 63 2 2 2 7" xfId="38145"/>
    <cellStyle name="Обычный 63 2 2 3" xfId="38146"/>
    <cellStyle name="Обычный 63 2 2 3 2" xfId="38147"/>
    <cellStyle name="Обычный 63 2 2 4" xfId="38148"/>
    <cellStyle name="Обычный 63 2 2 5" xfId="38149"/>
    <cellStyle name="Обычный 63 2 2 6" xfId="38150"/>
    <cellStyle name="Обычный 63 2 2 7" xfId="38151"/>
    <cellStyle name="Обычный 63 2 2 8" xfId="38152"/>
    <cellStyle name="Обычный 63 2 2 9" xfId="38153"/>
    <cellStyle name="Обычный 63 2 3" xfId="38154"/>
    <cellStyle name="Обычный 63 2 3 10" xfId="38155"/>
    <cellStyle name="Обычный 63 2 3 11" xfId="38156"/>
    <cellStyle name="Обычный 63 2 3 12" xfId="38157"/>
    <cellStyle name="Обычный 63 2 3 13" xfId="38158"/>
    <cellStyle name="Обычный 63 2 3 14" xfId="38159"/>
    <cellStyle name="Обычный 63 2 3 2" xfId="38160"/>
    <cellStyle name="Обычный 63 2 3 2 2" xfId="38161"/>
    <cellStyle name="Обычный 63 2 3 2 3" xfId="38162"/>
    <cellStyle name="Обычный 63 2 3 2 4" xfId="38163"/>
    <cellStyle name="Обычный 63 2 3 2 5" xfId="38164"/>
    <cellStyle name="Обычный 63 2 3 2 6" xfId="38165"/>
    <cellStyle name="Обычный 63 2 3 2 7" xfId="38166"/>
    <cellStyle name="Обычный 63 2 3 3" xfId="38167"/>
    <cellStyle name="Обычный 63 2 3 3 2" xfId="38168"/>
    <cellStyle name="Обычный 63 2 3 4" xfId="38169"/>
    <cellStyle name="Обычный 63 2 3 5" xfId="38170"/>
    <cellStyle name="Обычный 63 2 3 6" xfId="38171"/>
    <cellStyle name="Обычный 63 2 3 7" xfId="38172"/>
    <cellStyle name="Обычный 63 2 3 8" xfId="38173"/>
    <cellStyle name="Обычный 63 2 3 9" xfId="38174"/>
    <cellStyle name="Обычный 63 2 4" xfId="38175"/>
    <cellStyle name="Обычный 63 2 4 2" xfId="38176"/>
    <cellStyle name="Обычный 63 2 4 3" xfId="38177"/>
    <cellStyle name="Обычный 63 2 4 4" xfId="38178"/>
    <cellStyle name="Обычный 63 2 4 5" xfId="38179"/>
    <cellStyle name="Обычный 63 2 4 6" xfId="38180"/>
    <cellStyle name="Обычный 63 2 4 7" xfId="38181"/>
    <cellStyle name="Обычный 63 2 5" xfId="38182"/>
    <cellStyle name="Обычный 63 2 5 2" xfId="38183"/>
    <cellStyle name="Обычный 63 2 6" xfId="38184"/>
    <cellStyle name="Обычный 63 2 7" xfId="38185"/>
    <cellStyle name="Обычный 63 2 8" xfId="38186"/>
    <cellStyle name="Обычный 63 2 9" xfId="38187"/>
    <cellStyle name="Обычный 63 3" xfId="38188"/>
    <cellStyle name="Обычный 63 3 10" xfId="38189"/>
    <cellStyle name="Обычный 63 3 11" xfId="38190"/>
    <cellStyle name="Обычный 63 3 12" xfId="38191"/>
    <cellStyle name="Обычный 63 3 13" xfId="38192"/>
    <cellStyle name="Обычный 63 3 14" xfId="38193"/>
    <cellStyle name="Обычный 63 3 15" xfId="38194"/>
    <cellStyle name="Обычный 63 3 16" xfId="38195"/>
    <cellStyle name="Обычный 63 3 17" xfId="38196"/>
    <cellStyle name="Обычный 63 3 2" xfId="38197"/>
    <cellStyle name="Обычный 63 3 2 10" xfId="38198"/>
    <cellStyle name="Обычный 63 3 2 11" xfId="38199"/>
    <cellStyle name="Обычный 63 3 2 12" xfId="38200"/>
    <cellStyle name="Обычный 63 3 2 13" xfId="38201"/>
    <cellStyle name="Обычный 63 3 2 14" xfId="38202"/>
    <cellStyle name="Обычный 63 3 2 15" xfId="38203"/>
    <cellStyle name="Обычный 63 3 2 2" xfId="38204"/>
    <cellStyle name="Обычный 63 3 2 2 2" xfId="38205"/>
    <cellStyle name="Обычный 63 3 2 2 3" xfId="38206"/>
    <cellStyle name="Обычный 63 3 2 2 4" xfId="38207"/>
    <cellStyle name="Обычный 63 3 2 2 5" xfId="38208"/>
    <cellStyle name="Обычный 63 3 2 2 6" xfId="38209"/>
    <cellStyle name="Обычный 63 3 2 2 7" xfId="38210"/>
    <cellStyle name="Обычный 63 3 2 3" xfId="38211"/>
    <cellStyle name="Обычный 63 3 2 3 2" xfId="38212"/>
    <cellStyle name="Обычный 63 3 2 4" xfId="38213"/>
    <cellStyle name="Обычный 63 3 2 5" xfId="38214"/>
    <cellStyle name="Обычный 63 3 2 6" xfId="38215"/>
    <cellStyle name="Обычный 63 3 2 7" xfId="38216"/>
    <cellStyle name="Обычный 63 3 2 8" xfId="38217"/>
    <cellStyle name="Обычный 63 3 2 9" xfId="38218"/>
    <cellStyle name="Обычный 63 3 3" xfId="38219"/>
    <cellStyle name="Обычный 63 3 3 10" xfId="38220"/>
    <cellStyle name="Обычный 63 3 3 11" xfId="38221"/>
    <cellStyle name="Обычный 63 3 3 12" xfId="38222"/>
    <cellStyle name="Обычный 63 3 3 13" xfId="38223"/>
    <cellStyle name="Обычный 63 3 3 14" xfId="38224"/>
    <cellStyle name="Обычный 63 3 3 2" xfId="38225"/>
    <cellStyle name="Обычный 63 3 3 2 2" xfId="38226"/>
    <cellStyle name="Обычный 63 3 3 2 3" xfId="38227"/>
    <cellStyle name="Обычный 63 3 3 2 4" xfId="38228"/>
    <cellStyle name="Обычный 63 3 3 2 5" xfId="38229"/>
    <cellStyle name="Обычный 63 3 3 2 6" xfId="38230"/>
    <cellStyle name="Обычный 63 3 3 2 7" xfId="38231"/>
    <cellStyle name="Обычный 63 3 3 3" xfId="38232"/>
    <cellStyle name="Обычный 63 3 3 3 2" xfId="38233"/>
    <cellStyle name="Обычный 63 3 3 4" xfId="38234"/>
    <cellStyle name="Обычный 63 3 3 5" xfId="38235"/>
    <cellStyle name="Обычный 63 3 3 6" xfId="38236"/>
    <cellStyle name="Обычный 63 3 3 7" xfId="38237"/>
    <cellStyle name="Обычный 63 3 3 8" xfId="38238"/>
    <cellStyle name="Обычный 63 3 3 9" xfId="38239"/>
    <cellStyle name="Обычный 63 3 4" xfId="38240"/>
    <cellStyle name="Обычный 63 3 4 2" xfId="38241"/>
    <cellStyle name="Обычный 63 3 4 3" xfId="38242"/>
    <cellStyle name="Обычный 63 3 4 4" xfId="38243"/>
    <cellStyle name="Обычный 63 3 4 5" xfId="38244"/>
    <cellStyle name="Обычный 63 3 4 6" xfId="38245"/>
    <cellStyle name="Обычный 63 3 4 7" xfId="38246"/>
    <cellStyle name="Обычный 63 3 5" xfId="38247"/>
    <cellStyle name="Обычный 63 3 5 2" xfId="38248"/>
    <cellStyle name="Обычный 63 3 6" xfId="38249"/>
    <cellStyle name="Обычный 63 3 7" xfId="38250"/>
    <cellStyle name="Обычный 63 3 8" xfId="38251"/>
    <cellStyle name="Обычный 63 3 9" xfId="38252"/>
    <cellStyle name="Обычный 63 4" xfId="38253"/>
    <cellStyle name="Обычный 63 4 10" xfId="38254"/>
    <cellStyle name="Обычный 63 4 11" xfId="38255"/>
    <cellStyle name="Обычный 63 4 12" xfId="38256"/>
    <cellStyle name="Обычный 63 4 13" xfId="38257"/>
    <cellStyle name="Обычный 63 4 14" xfId="38258"/>
    <cellStyle name="Обычный 63 4 15" xfId="38259"/>
    <cellStyle name="Обычный 63 4 16" xfId="38260"/>
    <cellStyle name="Обычный 63 4 17" xfId="38261"/>
    <cellStyle name="Обычный 63 4 2" xfId="38262"/>
    <cellStyle name="Обычный 63 4 2 10" xfId="38263"/>
    <cellStyle name="Обычный 63 4 2 11" xfId="38264"/>
    <cellStyle name="Обычный 63 4 2 12" xfId="38265"/>
    <cellStyle name="Обычный 63 4 2 13" xfId="38266"/>
    <cellStyle name="Обычный 63 4 2 14" xfId="38267"/>
    <cellStyle name="Обычный 63 4 2 15" xfId="38268"/>
    <cellStyle name="Обычный 63 4 2 2" xfId="38269"/>
    <cellStyle name="Обычный 63 4 2 2 2" xfId="38270"/>
    <cellStyle name="Обычный 63 4 2 2 3" xfId="38271"/>
    <cellStyle name="Обычный 63 4 2 2 4" xfId="38272"/>
    <cellStyle name="Обычный 63 4 2 2 5" xfId="38273"/>
    <cellStyle name="Обычный 63 4 2 2 6" xfId="38274"/>
    <cellStyle name="Обычный 63 4 2 2 7" xfId="38275"/>
    <cellStyle name="Обычный 63 4 2 3" xfId="38276"/>
    <cellStyle name="Обычный 63 4 2 3 2" xfId="38277"/>
    <cellStyle name="Обычный 63 4 2 4" xfId="38278"/>
    <cellStyle name="Обычный 63 4 2 5" xfId="38279"/>
    <cellStyle name="Обычный 63 4 2 6" xfId="38280"/>
    <cellStyle name="Обычный 63 4 2 7" xfId="38281"/>
    <cellStyle name="Обычный 63 4 2 8" xfId="38282"/>
    <cellStyle name="Обычный 63 4 2 9" xfId="38283"/>
    <cellStyle name="Обычный 63 4 3" xfId="38284"/>
    <cellStyle name="Обычный 63 4 3 10" xfId="38285"/>
    <cellStyle name="Обычный 63 4 3 11" xfId="38286"/>
    <cellStyle name="Обычный 63 4 3 12" xfId="38287"/>
    <cellStyle name="Обычный 63 4 3 13" xfId="38288"/>
    <cellStyle name="Обычный 63 4 3 14" xfId="38289"/>
    <cellStyle name="Обычный 63 4 3 2" xfId="38290"/>
    <cellStyle name="Обычный 63 4 3 2 2" xfId="38291"/>
    <cellStyle name="Обычный 63 4 3 2 3" xfId="38292"/>
    <cellStyle name="Обычный 63 4 3 2 4" xfId="38293"/>
    <cellStyle name="Обычный 63 4 3 2 5" xfId="38294"/>
    <cellStyle name="Обычный 63 4 3 2 6" xfId="38295"/>
    <cellStyle name="Обычный 63 4 3 2 7" xfId="38296"/>
    <cellStyle name="Обычный 63 4 3 3" xfId="38297"/>
    <cellStyle name="Обычный 63 4 3 3 2" xfId="38298"/>
    <cellStyle name="Обычный 63 4 3 4" xfId="38299"/>
    <cellStyle name="Обычный 63 4 3 5" xfId="38300"/>
    <cellStyle name="Обычный 63 4 3 6" xfId="38301"/>
    <cellStyle name="Обычный 63 4 3 7" xfId="38302"/>
    <cellStyle name="Обычный 63 4 3 8" xfId="38303"/>
    <cellStyle name="Обычный 63 4 3 9" xfId="38304"/>
    <cellStyle name="Обычный 63 4 4" xfId="38305"/>
    <cellStyle name="Обычный 63 4 4 2" xfId="38306"/>
    <cellStyle name="Обычный 63 4 4 3" xfId="38307"/>
    <cellStyle name="Обычный 63 4 4 4" xfId="38308"/>
    <cellStyle name="Обычный 63 4 4 5" xfId="38309"/>
    <cellStyle name="Обычный 63 4 4 6" xfId="38310"/>
    <cellStyle name="Обычный 63 4 4 7" xfId="38311"/>
    <cellStyle name="Обычный 63 4 5" xfId="38312"/>
    <cellStyle name="Обычный 63 4 5 2" xfId="38313"/>
    <cellStyle name="Обычный 63 4 6" xfId="38314"/>
    <cellStyle name="Обычный 63 4 7" xfId="38315"/>
    <cellStyle name="Обычный 63 4 8" xfId="38316"/>
    <cellStyle name="Обычный 63 4 9" xfId="38317"/>
    <cellStyle name="Обычный 63 5" xfId="38318"/>
    <cellStyle name="Обычный 64" xfId="38319"/>
    <cellStyle name="Обычный 64 2" xfId="38320"/>
    <cellStyle name="Обычный 64 2 10" xfId="38321"/>
    <cellStyle name="Обычный 64 2 11" xfId="38322"/>
    <cellStyle name="Обычный 64 2 12" xfId="38323"/>
    <cellStyle name="Обычный 64 2 13" xfId="38324"/>
    <cellStyle name="Обычный 64 2 14" xfId="38325"/>
    <cellStyle name="Обычный 64 2 15" xfId="38326"/>
    <cellStyle name="Обычный 64 2 16" xfId="38327"/>
    <cellStyle name="Обычный 64 2 17" xfId="38328"/>
    <cellStyle name="Обычный 64 2 2" xfId="38329"/>
    <cellStyle name="Обычный 64 2 2 10" xfId="38330"/>
    <cellStyle name="Обычный 64 2 2 11" xfId="38331"/>
    <cellStyle name="Обычный 64 2 2 12" xfId="38332"/>
    <cellStyle name="Обычный 64 2 2 13" xfId="38333"/>
    <cellStyle name="Обычный 64 2 2 14" xfId="38334"/>
    <cellStyle name="Обычный 64 2 2 15" xfId="38335"/>
    <cellStyle name="Обычный 64 2 2 2" xfId="38336"/>
    <cellStyle name="Обычный 64 2 2 2 2" xfId="38337"/>
    <cellStyle name="Обычный 64 2 2 2 3" xfId="38338"/>
    <cellStyle name="Обычный 64 2 2 2 4" xfId="38339"/>
    <cellStyle name="Обычный 64 2 2 2 5" xfId="38340"/>
    <cellStyle name="Обычный 64 2 2 2 6" xfId="38341"/>
    <cellStyle name="Обычный 64 2 2 2 7" xfId="38342"/>
    <cellStyle name="Обычный 64 2 2 3" xfId="38343"/>
    <cellStyle name="Обычный 64 2 2 3 2" xfId="38344"/>
    <cellStyle name="Обычный 64 2 2 4" xfId="38345"/>
    <cellStyle name="Обычный 64 2 2 5" xfId="38346"/>
    <cellStyle name="Обычный 64 2 2 6" xfId="38347"/>
    <cellStyle name="Обычный 64 2 2 7" xfId="38348"/>
    <cellStyle name="Обычный 64 2 2 8" xfId="38349"/>
    <cellStyle name="Обычный 64 2 2 9" xfId="38350"/>
    <cellStyle name="Обычный 64 2 3" xfId="38351"/>
    <cellStyle name="Обычный 64 2 3 10" xfId="38352"/>
    <cellStyle name="Обычный 64 2 3 11" xfId="38353"/>
    <cellStyle name="Обычный 64 2 3 12" xfId="38354"/>
    <cellStyle name="Обычный 64 2 3 13" xfId="38355"/>
    <cellStyle name="Обычный 64 2 3 14" xfId="38356"/>
    <cellStyle name="Обычный 64 2 3 2" xfId="38357"/>
    <cellStyle name="Обычный 64 2 3 2 2" xfId="38358"/>
    <cellStyle name="Обычный 64 2 3 2 3" xfId="38359"/>
    <cellStyle name="Обычный 64 2 3 2 4" xfId="38360"/>
    <cellStyle name="Обычный 64 2 3 2 5" xfId="38361"/>
    <cellStyle name="Обычный 64 2 3 2 6" xfId="38362"/>
    <cellStyle name="Обычный 64 2 3 2 7" xfId="38363"/>
    <cellStyle name="Обычный 64 2 3 3" xfId="38364"/>
    <cellStyle name="Обычный 64 2 3 3 2" xfId="38365"/>
    <cellStyle name="Обычный 64 2 3 4" xfId="38366"/>
    <cellStyle name="Обычный 64 2 3 5" xfId="38367"/>
    <cellStyle name="Обычный 64 2 3 6" xfId="38368"/>
    <cellStyle name="Обычный 64 2 3 7" xfId="38369"/>
    <cellStyle name="Обычный 64 2 3 8" xfId="38370"/>
    <cellStyle name="Обычный 64 2 3 9" xfId="38371"/>
    <cellStyle name="Обычный 64 2 4" xfId="38372"/>
    <cellStyle name="Обычный 64 2 4 2" xfId="38373"/>
    <cellStyle name="Обычный 64 2 4 3" xfId="38374"/>
    <cellStyle name="Обычный 64 2 4 4" xfId="38375"/>
    <cellStyle name="Обычный 64 2 4 5" xfId="38376"/>
    <cellStyle name="Обычный 64 2 4 6" xfId="38377"/>
    <cellStyle name="Обычный 64 2 4 7" xfId="38378"/>
    <cellStyle name="Обычный 64 2 5" xfId="38379"/>
    <cellStyle name="Обычный 64 2 5 2" xfId="38380"/>
    <cellStyle name="Обычный 64 2 6" xfId="38381"/>
    <cellStyle name="Обычный 64 2 7" xfId="38382"/>
    <cellStyle name="Обычный 64 2 8" xfId="38383"/>
    <cellStyle name="Обычный 64 2 9" xfId="38384"/>
    <cellStyle name="Обычный 64 3" xfId="38385"/>
    <cellStyle name="Обычный 64 3 10" xfId="38386"/>
    <cellStyle name="Обычный 64 3 11" xfId="38387"/>
    <cellStyle name="Обычный 64 3 12" xfId="38388"/>
    <cellStyle name="Обычный 64 3 13" xfId="38389"/>
    <cellStyle name="Обычный 64 3 14" xfId="38390"/>
    <cellStyle name="Обычный 64 3 15" xfId="38391"/>
    <cellStyle name="Обычный 64 3 16" xfId="38392"/>
    <cellStyle name="Обычный 64 3 17" xfId="38393"/>
    <cellStyle name="Обычный 64 3 2" xfId="38394"/>
    <cellStyle name="Обычный 64 3 2 10" xfId="38395"/>
    <cellStyle name="Обычный 64 3 2 11" xfId="38396"/>
    <cellStyle name="Обычный 64 3 2 12" xfId="38397"/>
    <cellStyle name="Обычный 64 3 2 13" xfId="38398"/>
    <cellStyle name="Обычный 64 3 2 14" xfId="38399"/>
    <cellStyle name="Обычный 64 3 2 15" xfId="38400"/>
    <cellStyle name="Обычный 64 3 2 2" xfId="38401"/>
    <cellStyle name="Обычный 64 3 2 2 2" xfId="38402"/>
    <cellStyle name="Обычный 64 3 2 2 3" xfId="38403"/>
    <cellStyle name="Обычный 64 3 2 2 4" xfId="38404"/>
    <cellStyle name="Обычный 64 3 2 2 5" xfId="38405"/>
    <cellStyle name="Обычный 64 3 2 2 6" xfId="38406"/>
    <cellStyle name="Обычный 64 3 2 2 7" xfId="38407"/>
    <cellStyle name="Обычный 64 3 2 3" xfId="38408"/>
    <cellStyle name="Обычный 64 3 2 3 2" xfId="38409"/>
    <cellStyle name="Обычный 64 3 2 4" xfId="38410"/>
    <cellStyle name="Обычный 64 3 2 5" xfId="38411"/>
    <cellStyle name="Обычный 64 3 2 6" xfId="38412"/>
    <cellStyle name="Обычный 64 3 2 7" xfId="38413"/>
    <cellStyle name="Обычный 64 3 2 8" xfId="38414"/>
    <cellStyle name="Обычный 64 3 2 9" xfId="38415"/>
    <cellStyle name="Обычный 64 3 3" xfId="38416"/>
    <cellStyle name="Обычный 64 3 3 10" xfId="38417"/>
    <cellStyle name="Обычный 64 3 3 11" xfId="38418"/>
    <cellStyle name="Обычный 64 3 3 12" xfId="38419"/>
    <cellStyle name="Обычный 64 3 3 13" xfId="38420"/>
    <cellStyle name="Обычный 64 3 3 14" xfId="38421"/>
    <cellStyle name="Обычный 64 3 3 2" xfId="38422"/>
    <cellStyle name="Обычный 64 3 3 2 2" xfId="38423"/>
    <cellStyle name="Обычный 64 3 3 2 3" xfId="38424"/>
    <cellStyle name="Обычный 64 3 3 2 4" xfId="38425"/>
    <cellStyle name="Обычный 64 3 3 2 5" xfId="38426"/>
    <cellStyle name="Обычный 64 3 3 2 6" xfId="38427"/>
    <cellStyle name="Обычный 64 3 3 2 7" xfId="38428"/>
    <cellStyle name="Обычный 64 3 3 3" xfId="38429"/>
    <cellStyle name="Обычный 64 3 3 3 2" xfId="38430"/>
    <cellStyle name="Обычный 64 3 3 4" xfId="38431"/>
    <cellStyle name="Обычный 64 3 3 5" xfId="38432"/>
    <cellStyle name="Обычный 64 3 3 6" xfId="38433"/>
    <cellStyle name="Обычный 64 3 3 7" xfId="38434"/>
    <cellStyle name="Обычный 64 3 3 8" xfId="38435"/>
    <cellStyle name="Обычный 64 3 3 9" xfId="38436"/>
    <cellStyle name="Обычный 64 3 4" xfId="38437"/>
    <cellStyle name="Обычный 64 3 4 2" xfId="38438"/>
    <cellStyle name="Обычный 64 3 4 3" xfId="38439"/>
    <cellStyle name="Обычный 64 3 4 4" xfId="38440"/>
    <cellStyle name="Обычный 64 3 4 5" xfId="38441"/>
    <cellStyle name="Обычный 64 3 4 6" xfId="38442"/>
    <cellStyle name="Обычный 64 3 4 7" xfId="38443"/>
    <cellStyle name="Обычный 64 3 5" xfId="38444"/>
    <cellStyle name="Обычный 64 3 5 2" xfId="38445"/>
    <cellStyle name="Обычный 64 3 6" xfId="38446"/>
    <cellStyle name="Обычный 64 3 7" xfId="38447"/>
    <cellStyle name="Обычный 64 3 8" xfId="38448"/>
    <cellStyle name="Обычный 64 3 9" xfId="38449"/>
    <cellStyle name="Обычный 64 4" xfId="38450"/>
    <cellStyle name="Обычный 64 4 10" xfId="38451"/>
    <cellStyle name="Обычный 64 4 11" xfId="38452"/>
    <cellStyle name="Обычный 64 4 12" xfId="38453"/>
    <cellStyle name="Обычный 64 4 13" xfId="38454"/>
    <cellStyle name="Обычный 64 4 14" xfId="38455"/>
    <cellStyle name="Обычный 64 4 15" xfId="38456"/>
    <cellStyle name="Обычный 64 4 16" xfId="38457"/>
    <cellStyle name="Обычный 64 4 17" xfId="38458"/>
    <cellStyle name="Обычный 64 4 2" xfId="38459"/>
    <cellStyle name="Обычный 64 4 2 10" xfId="38460"/>
    <cellStyle name="Обычный 64 4 2 11" xfId="38461"/>
    <cellStyle name="Обычный 64 4 2 12" xfId="38462"/>
    <cellStyle name="Обычный 64 4 2 13" xfId="38463"/>
    <cellStyle name="Обычный 64 4 2 14" xfId="38464"/>
    <cellStyle name="Обычный 64 4 2 15" xfId="38465"/>
    <cellStyle name="Обычный 64 4 2 2" xfId="38466"/>
    <cellStyle name="Обычный 64 4 2 2 2" xfId="38467"/>
    <cellStyle name="Обычный 64 4 2 2 3" xfId="38468"/>
    <cellStyle name="Обычный 64 4 2 2 4" xfId="38469"/>
    <cellStyle name="Обычный 64 4 2 2 5" xfId="38470"/>
    <cellStyle name="Обычный 64 4 2 2 6" xfId="38471"/>
    <cellStyle name="Обычный 64 4 2 2 7" xfId="38472"/>
    <cellStyle name="Обычный 64 4 2 3" xfId="38473"/>
    <cellStyle name="Обычный 64 4 2 3 2" xfId="38474"/>
    <cellStyle name="Обычный 64 4 2 4" xfId="38475"/>
    <cellStyle name="Обычный 64 4 2 5" xfId="38476"/>
    <cellStyle name="Обычный 64 4 2 6" xfId="38477"/>
    <cellStyle name="Обычный 64 4 2 7" xfId="38478"/>
    <cellStyle name="Обычный 64 4 2 8" xfId="38479"/>
    <cellStyle name="Обычный 64 4 2 9" xfId="38480"/>
    <cellStyle name="Обычный 64 4 3" xfId="38481"/>
    <cellStyle name="Обычный 64 4 3 10" xfId="38482"/>
    <cellStyle name="Обычный 64 4 3 11" xfId="38483"/>
    <cellStyle name="Обычный 64 4 3 12" xfId="38484"/>
    <cellStyle name="Обычный 64 4 3 13" xfId="38485"/>
    <cellStyle name="Обычный 64 4 3 14" xfId="38486"/>
    <cellStyle name="Обычный 64 4 3 2" xfId="38487"/>
    <cellStyle name="Обычный 64 4 3 2 2" xfId="38488"/>
    <cellStyle name="Обычный 64 4 3 2 3" xfId="38489"/>
    <cellStyle name="Обычный 64 4 3 2 4" xfId="38490"/>
    <cellStyle name="Обычный 64 4 3 2 5" xfId="38491"/>
    <cellStyle name="Обычный 64 4 3 2 6" xfId="38492"/>
    <cellStyle name="Обычный 64 4 3 2 7" xfId="38493"/>
    <cellStyle name="Обычный 64 4 3 3" xfId="38494"/>
    <cellStyle name="Обычный 64 4 3 3 2" xfId="38495"/>
    <cellStyle name="Обычный 64 4 3 4" xfId="38496"/>
    <cellStyle name="Обычный 64 4 3 5" xfId="38497"/>
    <cellStyle name="Обычный 64 4 3 6" xfId="38498"/>
    <cellStyle name="Обычный 64 4 3 7" xfId="38499"/>
    <cellStyle name="Обычный 64 4 3 8" xfId="38500"/>
    <cellStyle name="Обычный 64 4 3 9" xfId="38501"/>
    <cellStyle name="Обычный 64 4 4" xfId="38502"/>
    <cellStyle name="Обычный 64 4 4 2" xfId="38503"/>
    <cellStyle name="Обычный 64 4 4 3" xfId="38504"/>
    <cellStyle name="Обычный 64 4 4 4" xfId="38505"/>
    <cellStyle name="Обычный 64 4 4 5" xfId="38506"/>
    <cellStyle name="Обычный 64 4 4 6" xfId="38507"/>
    <cellStyle name="Обычный 64 4 4 7" xfId="38508"/>
    <cellStyle name="Обычный 64 4 5" xfId="38509"/>
    <cellStyle name="Обычный 64 4 5 2" xfId="38510"/>
    <cellStyle name="Обычный 64 4 6" xfId="38511"/>
    <cellStyle name="Обычный 64 4 7" xfId="38512"/>
    <cellStyle name="Обычный 64 4 8" xfId="38513"/>
    <cellStyle name="Обычный 64 4 9" xfId="38514"/>
    <cellStyle name="Обычный 64 5" xfId="38515"/>
    <cellStyle name="Обычный 65" xfId="38516"/>
    <cellStyle name="Обычный 65 2" xfId="38517"/>
    <cellStyle name="Обычный 65 2 10" xfId="38518"/>
    <cellStyle name="Обычный 65 2 11" xfId="38519"/>
    <cellStyle name="Обычный 65 2 12" xfId="38520"/>
    <cellStyle name="Обычный 65 2 13" xfId="38521"/>
    <cellStyle name="Обычный 65 2 14" xfId="38522"/>
    <cellStyle name="Обычный 65 2 15" xfId="38523"/>
    <cellStyle name="Обычный 65 2 16" xfId="38524"/>
    <cellStyle name="Обычный 65 2 17" xfId="38525"/>
    <cellStyle name="Обычный 65 2 2" xfId="38526"/>
    <cellStyle name="Обычный 65 2 2 10" xfId="38527"/>
    <cellStyle name="Обычный 65 2 2 11" xfId="38528"/>
    <cellStyle name="Обычный 65 2 2 12" xfId="38529"/>
    <cellStyle name="Обычный 65 2 2 13" xfId="38530"/>
    <cellStyle name="Обычный 65 2 2 14" xfId="38531"/>
    <cellStyle name="Обычный 65 2 2 15" xfId="38532"/>
    <cellStyle name="Обычный 65 2 2 2" xfId="38533"/>
    <cellStyle name="Обычный 65 2 2 2 2" xfId="38534"/>
    <cellStyle name="Обычный 65 2 2 2 3" xfId="38535"/>
    <cellStyle name="Обычный 65 2 2 2 4" xfId="38536"/>
    <cellStyle name="Обычный 65 2 2 2 5" xfId="38537"/>
    <cellStyle name="Обычный 65 2 2 2 6" xfId="38538"/>
    <cellStyle name="Обычный 65 2 2 2 7" xfId="38539"/>
    <cellStyle name="Обычный 65 2 2 3" xfId="38540"/>
    <cellStyle name="Обычный 65 2 2 3 2" xfId="38541"/>
    <cellStyle name="Обычный 65 2 2 4" xfId="38542"/>
    <cellStyle name="Обычный 65 2 2 5" xfId="38543"/>
    <cellStyle name="Обычный 65 2 2 6" xfId="38544"/>
    <cellStyle name="Обычный 65 2 2 7" xfId="38545"/>
    <cellStyle name="Обычный 65 2 2 8" xfId="38546"/>
    <cellStyle name="Обычный 65 2 2 9" xfId="38547"/>
    <cellStyle name="Обычный 65 2 3" xfId="38548"/>
    <cellStyle name="Обычный 65 2 3 10" xfId="38549"/>
    <cellStyle name="Обычный 65 2 3 11" xfId="38550"/>
    <cellStyle name="Обычный 65 2 3 12" xfId="38551"/>
    <cellStyle name="Обычный 65 2 3 13" xfId="38552"/>
    <cellStyle name="Обычный 65 2 3 14" xfId="38553"/>
    <cellStyle name="Обычный 65 2 3 2" xfId="38554"/>
    <cellStyle name="Обычный 65 2 3 2 2" xfId="38555"/>
    <cellStyle name="Обычный 65 2 3 2 3" xfId="38556"/>
    <cellStyle name="Обычный 65 2 3 2 4" xfId="38557"/>
    <cellStyle name="Обычный 65 2 3 2 5" xfId="38558"/>
    <cellStyle name="Обычный 65 2 3 2 6" xfId="38559"/>
    <cellStyle name="Обычный 65 2 3 2 7" xfId="38560"/>
    <cellStyle name="Обычный 65 2 3 3" xfId="38561"/>
    <cellStyle name="Обычный 65 2 3 3 2" xfId="38562"/>
    <cellStyle name="Обычный 65 2 3 4" xfId="38563"/>
    <cellStyle name="Обычный 65 2 3 5" xfId="38564"/>
    <cellStyle name="Обычный 65 2 3 6" xfId="38565"/>
    <cellStyle name="Обычный 65 2 3 7" xfId="38566"/>
    <cellStyle name="Обычный 65 2 3 8" xfId="38567"/>
    <cellStyle name="Обычный 65 2 3 9" xfId="38568"/>
    <cellStyle name="Обычный 65 2 4" xfId="38569"/>
    <cellStyle name="Обычный 65 2 4 2" xfId="38570"/>
    <cellStyle name="Обычный 65 2 4 3" xfId="38571"/>
    <cellStyle name="Обычный 65 2 4 4" xfId="38572"/>
    <cellStyle name="Обычный 65 2 4 5" xfId="38573"/>
    <cellStyle name="Обычный 65 2 4 6" xfId="38574"/>
    <cellStyle name="Обычный 65 2 4 7" xfId="38575"/>
    <cellStyle name="Обычный 65 2 5" xfId="38576"/>
    <cellStyle name="Обычный 65 2 5 2" xfId="38577"/>
    <cellStyle name="Обычный 65 2 6" xfId="38578"/>
    <cellStyle name="Обычный 65 2 7" xfId="38579"/>
    <cellStyle name="Обычный 65 2 8" xfId="38580"/>
    <cellStyle name="Обычный 65 2 9" xfId="38581"/>
    <cellStyle name="Обычный 65 3" xfId="38582"/>
    <cellStyle name="Обычный 65 3 10" xfId="38583"/>
    <cellStyle name="Обычный 65 3 11" xfId="38584"/>
    <cellStyle name="Обычный 65 3 12" xfId="38585"/>
    <cellStyle name="Обычный 65 3 13" xfId="38586"/>
    <cellStyle name="Обычный 65 3 14" xfId="38587"/>
    <cellStyle name="Обычный 65 3 15" xfId="38588"/>
    <cellStyle name="Обычный 65 3 16" xfId="38589"/>
    <cellStyle name="Обычный 65 3 17" xfId="38590"/>
    <cellStyle name="Обычный 65 3 2" xfId="38591"/>
    <cellStyle name="Обычный 65 3 2 10" xfId="38592"/>
    <cellStyle name="Обычный 65 3 2 11" xfId="38593"/>
    <cellStyle name="Обычный 65 3 2 12" xfId="38594"/>
    <cellStyle name="Обычный 65 3 2 13" xfId="38595"/>
    <cellStyle name="Обычный 65 3 2 14" xfId="38596"/>
    <cellStyle name="Обычный 65 3 2 15" xfId="38597"/>
    <cellStyle name="Обычный 65 3 2 2" xfId="38598"/>
    <cellStyle name="Обычный 65 3 2 2 2" xfId="38599"/>
    <cellStyle name="Обычный 65 3 2 2 3" xfId="38600"/>
    <cellStyle name="Обычный 65 3 2 2 4" xfId="38601"/>
    <cellStyle name="Обычный 65 3 2 2 5" xfId="38602"/>
    <cellStyle name="Обычный 65 3 2 2 6" xfId="38603"/>
    <cellStyle name="Обычный 65 3 2 2 7" xfId="38604"/>
    <cellStyle name="Обычный 65 3 2 3" xfId="38605"/>
    <cellStyle name="Обычный 65 3 2 3 2" xfId="38606"/>
    <cellStyle name="Обычный 65 3 2 4" xfId="38607"/>
    <cellStyle name="Обычный 65 3 2 5" xfId="38608"/>
    <cellStyle name="Обычный 65 3 2 6" xfId="38609"/>
    <cellStyle name="Обычный 65 3 2 7" xfId="38610"/>
    <cellStyle name="Обычный 65 3 2 8" xfId="38611"/>
    <cellStyle name="Обычный 65 3 2 9" xfId="38612"/>
    <cellStyle name="Обычный 65 3 3" xfId="38613"/>
    <cellStyle name="Обычный 65 3 3 10" xfId="38614"/>
    <cellStyle name="Обычный 65 3 3 11" xfId="38615"/>
    <cellStyle name="Обычный 65 3 3 12" xfId="38616"/>
    <cellStyle name="Обычный 65 3 3 13" xfId="38617"/>
    <cellStyle name="Обычный 65 3 3 14" xfId="38618"/>
    <cellStyle name="Обычный 65 3 3 2" xfId="38619"/>
    <cellStyle name="Обычный 65 3 3 2 2" xfId="38620"/>
    <cellStyle name="Обычный 65 3 3 2 3" xfId="38621"/>
    <cellStyle name="Обычный 65 3 3 2 4" xfId="38622"/>
    <cellStyle name="Обычный 65 3 3 2 5" xfId="38623"/>
    <cellStyle name="Обычный 65 3 3 2 6" xfId="38624"/>
    <cellStyle name="Обычный 65 3 3 2 7" xfId="38625"/>
    <cellStyle name="Обычный 65 3 3 3" xfId="38626"/>
    <cellStyle name="Обычный 65 3 3 3 2" xfId="38627"/>
    <cellStyle name="Обычный 65 3 3 4" xfId="38628"/>
    <cellStyle name="Обычный 65 3 3 5" xfId="38629"/>
    <cellStyle name="Обычный 65 3 3 6" xfId="38630"/>
    <cellStyle name="Обычный 65 3 3 7" xfId="38631"/>
    <cellStyle name="Обычный 65 3 3 8" xfId="38632"/>
    <cellStyle name="Обычный 65 3 3 9" xfId="38633"/>
    <cellStyle name="Обычный 65 3 4" xfId="38634"/>
    <cellStyle name="Обычный 65 3 4 2" xfId="38635"/>
    <cellStyle name="Обычный 65 3 4 3" xfId="38636"/>
    <cellStyle name="Обычный 65 3 4 4" xfId="38637"/>
    <cellStyle name="Обычный 65 3 4 5" xfId="38638"/>
    <cellStyle name="Обычный 65 3 4 6" xfId="38639"/>
    <cellStyle name="Обычный 65 3 4 7" xfId="38640"/>
    <cellStyle name="Обычный 65 3 5" xfId="38641"/>
    <cellStyle name="Обычный 65 3 5 2" xfId="38642"/>
    <cellStyle name="Обычный 65 3 6" xfId="38643"/>
    <cellStyle name="Обычный 65 3 7" xfId="38644"/>
    <cellStyle name="Обычный 65 3 8" xfId="38645"/>
    <cellStyle name="Обычный 65 3 9" xfId="38646"/>
    <cellStyle name="Обычный 65 4" xfId="38647"/>
    <cellStyle name="Обычный 65 4 10" xfId="38648"/>
    <cellStyle name="Обычный 65 4 11" xfId="38649"/>
    <cellStyle name="Обычный 65 4 12" xfId="38650"/>
    <cellStyle name="Обычный 65 4 13" xfId="38651"/>
    <cellStyle name="Обычный 65 4 14" xfId="38652"/>
    <cellStyle name="Обычный 65 4 15" xfId="38653"/>
    <cellStyle name="Обычный 65 4 16" xfId="38654"/>
    <cellStyle name="Обычный 65 4 17" xfId="38655"/>
    <cellStyle name="Обычный 65 4 2" xfId="38656"/>
    <cellStyle name="Обычный 65 4 2 10" xfId="38657"/>
    <cellStyle name="Обычный 65 4 2 11" xfId="38658"/>
    <cellStyle name="Обычный 65 4 2 12" xfId="38659"/>
    <cellStyle name="Обычный 65 4 2 13" xfId="38660"/>
    <cellStyle name="Обычный 65 4 2 14" xfId="38661"/>
    <cellStyle name="Обычный 65 4 2 15" xfId="38662"/>
    <cellStyle name="Обычный 65 4 2 2" xfId="38663"/>
    <cellStyle name="Обычный 65 4 2 2 2" xfId="38664"/>
    <cellStyle name="Обычный 65 4 2 2 3" xfId="38665"/>
    <cellStyle name="Обычный 65 4 2 2 4" xfId="38666"/>
    <cellStyle name="Обычный 65 4 2 2 5" xfId="38667"/>
    <cellStyle name="Обычный 65 4 2 2 6" xfId="38668"/>
    <cellStyle name="Обычный 65 4 2 2 7" xfId="38669"/>
    <cellStyle name="Обычный 65 4 2 3" xfId="38670"/>
    <cellStyle name="Обычный 65 4 2 3 2" xfId="38671"/>
    <cellStyle name="Обычный 65 4 2 4" xfId="38672"/>
    <cellStyle name="Обычный 65 4 2 5" xfId="38673"/>
    <cellStyle name="Обычный 65 4 2 6" xfId="38674"/>
    <cellStyle name="Обычный 65 4 2 7" xfId="38675"/>
    <cellStyle name="Обычный 65 4 2 8" xfId="38676"/>
    <cellStyle name="Обычный 65 4 2 9" xfId="38677"/>
    <cellStyle name="Обычный 65 4 3" xfId="38678"/>
    <cellStyle name="Обычный 65 4 3 10" xfId="38679"/>
    <cellStyle name="Обычный 65 4 3 11" xfId="38680"/>
    <cellStyle name="Обычный 65 4 3 12" xfId="38681"/>
    <cellStyle name="Обычный 65 4 3 13" xfId="38682"/>
    <cellStyle name="Обычный 65 4 3 14" xfId="38683"/>
    <cellStyle name="Обычный 65 4 3 2" xfId="38684"/>
    <cellStyle name="Обычный 65 4 3 2 2" xfId="38685"/>
    <cellStyle name="Обычный 65 4 3 2 3" xfId="38686"/>
    <cellStyle name="Обычный 65 4 3 2 4" xfId="38687"/>
    <cellStyle name="Обычный 65 4 3 2 5" xfId="38688"/>
    <cellStyle name="Обычный 65 4 3 2 6" xfId="38689"/>
    <cellStyle name="Обычный 65 4 3 2 7" xfId="38690"/>
    <cellStyle name="Обычный 65 4 3 3" xfId="38691"/>
    <cellStyle name="Обычный 65 4 3 3 2" xfId="38692"/>
    <cellStyle name="Обычный 65 4 3 4" xfId="38693"/>
    <cellStyle name="Обычный 65 4 3 5" xfId="38694"/>
    <cellStyle name="Обычный 65 4 3 6" xfId="38695"/>
    <cellStyle name="Обычный 65 4 3 7" xfId="38696"/>
    <cellStyle name="Обычный 65 4 3 8" xfId="38697"/>
    <cellStyle name="Обычный 65 4 3 9" xfId="38698"/>
    <cellStyle name="Обычный 65 4 4" xfId="38699"/>
    <cellStyle name="Обычный 65 4 4 2" xfId="38700"/>
    <cellStyle name="Обычный 65 4 4 3" xfId="38701"/>
    <cellStyle name="Обычный 65 4 4 4" xfId="38702"/>
    <cellStyle name="Обычный 65 4 4 5" xfId="38703"/>
    <cellStyle name="Обычный 65 4 4 6" xfId="38704"/>
    <cellStyle name="Обычный 65 4 4 7" xfId="38705"/>
    <cellStyle name="Обычный 65 4 5" xfId="38706"/>
    <cellStyle name="Обычный 65 4 5 2" xfId="38707"/>
    <cellStyle name="Обычный 65 4 6" xfId="38708"/>
    <cellStyle name="Обычный 65 4 7" xfId="38709"/>
    <cellStyle name="Обычный 65 4 8" xfId="38710"/>
    <cellStyle name="Обычный 65 4 9" xfId="38711"/>
    <cellStyle name="Обычный 65 5" xfId="38712"/>
    <cellStyle name="Обычный 66" xfId="38713"/>
    <cellStyle name="Обычный 66 2" xfId="38714"/>
    <cellStyle name="Обычный 66 2 10" xfId="38715"/>
    <cellStyle name="Обычный 66 2 11" xfId="38716"/>
    <cellStyle name="Обычный 66 2 12" xfId="38717"/>
    <cellStyle name="Обычный 66 2 13" xfId="38718"/>
    <cellStyle name="Обычный 66 2 14" xfId="38719"/>
    <cellStyle name="Обычный 66 2 15" xfId="38720"/>
    <cellStyle name="Обычный 66 2 16" xfId="38721"/>
    <cellStyle name="Обычный 66 2 17" xfId="38722"/>
    <cellStyle name="Обычный 66 2 2" xfId="38723"/>
    <cellStyle name="Обычный 66 2 2 10" xfId="38724"/>
    <cellStyle name="Обычный 66 2 2 11" xfId="38725"/>
    <cellStyle name="Обычный 66 2 2 12" xfId="38726"/>
    <cellStyle name="Обычный 66 2 2 13" xfId="38727"/>
    <cellStyle name="Обычный 66 2 2 14" xfId="38728"/>
    <cellStyle name="Обычный 66 2 2 15" xfId="38729"/>
    <cellStyle name="Обычный 66 2 2 2" xfId="38730"/>
    <cellStyle name="Обычный 66 2 2 2 2" xfId="38731"/>
    <cellStyle name="Обычный 66 2 2 2 3" xfId="38732"/>
    <cellStyle name="Обычный 66 2 2 2 4" xfId="38733"/>
    <cellStyle name="Обычный 66 2 2 2 5" xfId="38734"/>
    <cellStyle name="Обычный 66 2 2 2 6" xfId="38735"/>
    <cellStyle name="Обычный 66 2 2 2 7" xfId="38736"/>
    <cellStyle name="Обычный 66 2 2 3" xfId="38737"/>
    <cellStyle name="Обычный 66 2 2 3 2" xfId="38738"/>
    <cellStyle name="Обычный 66 2 2 4" xfId="38739"/>
    <cellStyle name="Обычный 66 2 2 5" xfId="38740"/>
    <cellStyle name="Обычный 66 2 2 6" xfId="38741"/>
    <cellStyle name="Обычный 66 2 2 7" xfId="38742"/>
    <cellStyle name="Обычный 66 2 2 8" xfId="38743"/>
    <cellStyle name="Обычный 66 2 2 9" xfId="38744"/>
    <cellStyle name="Обычный 66 2 3" xfId="38745"/>
    <cellStyle name="Обычный 66 2 3 10" xfId="38746"/>
    <cellStyle name="Обычный 66 2 3 11" xfId="38747"/>
    <cellStyle name="Обычный 66 2 3 12" xfId="38748"/>
    <cellStyle name="Обычный 66 2 3 13" xfId="38749"/>
    <cellStyle name="Обычный 66 2 3 14" xfId="38750"/>
    <cellStyle name="Обычный 66 2 3 2" xfId="38751"/>
    <cellStyle name="Обычный 66 2 3 2 2" xfId="38752"/>
    <cellStyle name="Обычный 66 2 3 2 3" xfId="38753"/>
    <cellStyle name="Обычный 66 2 3 2 4" xfId="38754"/>
    <cellStyle name="Обычный 66 2 3 2 5" xfId="38755"/>
    <cellStyle name="Обычный 66 2 3 2 6" xfId="38756"/>
    <cellStyle name="Обычный 66 2 3 2 7" xfId="38757"/>
    <cellStyle name="Обычный 66 2 3 3" xfId="38758"/>
    <cellStyle name="Обычный 66 2 3 3 2" xfId="38759"/>
    <cellStyle name="Обычный 66 2 3 4" xfId="38760"/>
    <cellStyle name="Обычный 66 2 3 5" xfId="38761"/>
    <cellStyle name="Обычный 66 2 3 6" xfId="38762"/>
    <cellStyle name="Обычный 66 2 3 7" xfId="38763"/>
    <cellStyle name="Обычный 66 2 3 8" xfId="38764"/>
    <cellStyle name="Обычный 66 2 3 9" xfId="38765"/>
    <cellStyle name="Обычный 66 2 4" xfId="38766"/>
    <cellStyle name="Обычный 66 2 4 2" xfId="38767"/>
    <cellStyle name="Обычный 66 2 4 3" xfId="38768"/>
    <cellStyle name="Обычный 66 2 4 4" xfId="38769"/>
    <cellStyle name="Обычный 66 2 4 5" xfId="38770"/>
    <cellStyle name="Обычный 66 2 4 6" xfId="38771"/>
    <cellStyle name="Обычный 66 2 4 7" xfId="38772"/>
    <cellStyle name="Обычный 66 2 5" xfId="38773"/>
    <cellStyle name="Обычный 66 2 5 2" xfId="38774"/>
    <cellStyle name="Обычный 66 2 6" xfId="38775"/>
    <cellStyle name="Обычный 66 2 7" xfId="38776"/>
    <cellStyle name="Обычный 66 2 8" xfId="38777"/>
    <cellStyle name="Обычный 66 2 9" xfId="38778"/>
    <cellStyle name="Обычный 66 3" xfId="38779"/>
    <cellStyle name="Обычный 66 3 10" xfId="38780"/>
    <cellStyle name="Обычный 66 3 11" xfId="38781"/>
    <cellStyle name="Обычный 66 3 12" xfId="38782"/>
    <cellStyle name="Обычный 66 3 13" xfId="38783"/>
    <cellStyle name="Обычный 66 3 14" xfId="38784"/>
    <cellStyle name="Обычный 66 3 15" xfId="38785"/>
    <cellStyle name="Обычный 66 3 16" xfId="38786"/>
    <cellStyle name="Обычный 66 3 17" xfId="38787"/>
    <cellStyle name="Обычный 66 3 2" xfId="38788"/>
    <cellStyle name="Обычный 66 3 2 10" xfId="38789"/>
    <cellStyle name="Обычный 66 3 2 11" xfId="38790"/>
    <cellStyle name="Обычный 66 3 2 12" xfId="38791"/>
    <cellStyle name="Обычный 66 3 2 13" xfId="38792"/>
    <cellStyle name="Обычный 66 3 2 14" xfId="38793"/>
    <cellStyle name="Обычный 66 3 2 15" xfId="38794"/>
    <cellStyle name="Обычный 66 3 2 2" xfId="38795"/>
    <cellStyle name="Обычный 66 3 2 2 2" xfId="38796"/>
    <cellStyle name="Обычный 66 3 2 2 3" xfId="38797"/>
    <cellStyle name="Обычный 66 3 2 2 4" xfId="38798"/>
    <cellStyle name="Обычный 66 3 2 2 5" xfId="38799"/>
    <cellStyle name="Обычный 66 3 2 2 6" xfId="38800"/>
    <cellStyle name="Обычный 66 3 2 2 7" xfId="38801"/>
    <cellStyle name="Обычный 66 3 2 3" xfId="38802"/>
    <cellStyle name="Обычный 66 3 2 3 2" xfId="38803"/>
    <cellStyle name="Обычный 66 3 2 4" xfId="38804"/>
    <cellStyle name="Обычный 66 3 2 5" xfId="38805"/>
    <cellStyle name="Обычный 66 3 2 6" xfId="38806"/>
    <cellStyle name="Обычный 66 3 2 7" xfId="38807"/>
    <cellStyle name="Обычный 66 3 2 8" xfId="38808"/>
    <cellStyle name="Обычный 66 3 2 9" xfId="38809"/>
    <cellStyle name="Обычный 66 3 3" xfId="38810"/>
    <cellStyle name="Обычный 66 3 3 10" xfId="38811"/>
    <cellStyle name="Обычный 66 3 3 11" xfId="38812"/>
    <cellStyle name="Обычный 66 3 3 12" xfId="38813"/>
    <cellStyle name="Обычный 66 3 3 13" xfId="38814"/>
    <cellStyle name="Обычный 66 3 3 14" xfId="38815"/>
    <cellStyle name="Обычный 66 3 3 2" xfId="38816"/>
    <cellStyle name="Обычный 66 3 3 2 2" xfId="38817"/>
    <cellStyle name="Обычный 66 3 3 2 3" xfId="38818"/>
    <cellStyle name="Обычный 66 3 3 2 4" xfId="38819"/>
    <cellStyle name="Обычный 66 3 3 2 5" xfId="38820"/>
    <cellStyle name="Обычный 66 3 3 2 6" xfId="38821"/>
    <cellStyle name="Обычный 66 3 3 2 7" xfId="38822"/>
    <cellStyle name="Обычный 66 3 3 3" xfId="38823"/>
    <cellStyle name="Обычный 66 3 3 3 2" xfId="38824"/>
    <cellStyle name="Обычный 66 3 3 4" xfId="38825"/>
    <cellStyle name="Обычный 66 3 3 5" xfId="38826"/>
    <cellStyle name="Обычный 66 3 3 6" xfId="38827"/>
    <cellStyle name="Обычный 66 3 3 7" xfId="38828"/>
    <cellStyle name="Обычный 66 3 3 8" xfId="38829"/>
    <cellStyle name="Обычный 66 3 3 9" xfId="38830"/>
    <cellStyle name="Обычный 66 3 4" xfId="38831"/>
    <cellStyle name="Обычный 66 3 4 2" xfId="38832"/>
    <cellStyle name="Обычный 66 3 4 3" xfId="38833"/>
    <cellStyle name="Обычный 66 3 4 4" xfId="38834"/>
    <cellStyle name="Обычный 66 3 4 5" xfId="38835"/>
    <cellStyle name="Обычный 66 3 4 6" xfId="38836"/>
    <cellStyle name="Обычный 66 3 4 7" xfId="38837"/>
    <cellStyle name="Обычный 66 3 5" xfId="38838"/>
    <cellStyle name="Обычный 66 3 5 2" xfId="38839"/>
    <cellStyle name="Обычный 66 3 6" xfId="38840"/>
    <cellStyle name="Обычный 66 3 7" xfId="38841"/>
    <cellStyle name="Обычный 66 3 8" xfId="38842"/>
    <cellStyle name="Обычный 66 3 9" xfId="38843"/>
    <cellStyle name="Обычный 66 4" xfId="38844"/>
    <cellStyle name="Обычный 66 4 10" xfId="38845"/>
    <cellStyle name="Обычный 66 4 11" xfId="38846"/>
    <cellStyle name="Обычный 66 4 12" xfId="38847"/>
    <cellStyle name="Обычный 66 4 13" xfId="38848"/>
    <cellStyle name="Обычный 66 4 14" xfId="38849"/>
    <cellStyle name="Обычный 66 4 15" xfId="38850"/>
    <cellStyle name="Обычный 66 4 16" xfId="38851"/>
    <cellStyle name="Обычный 66 4 17" xfId="38852"/>
    <cellStyle name="Обычный 66 4 2" xfId="38853"/>
    <cellStyle name="Обычный 66 4 2 10" xfId="38854"/>
    <cellStyle name="Обычный 66 4 2 11" xfId="38855"/>
    <cellStyle name="Обычный 66 4 2 12" xfId="38856"/>
    <cellStyle name="Обычный 66 4 2 13" xfId="38857"/>
    <cellStyle name="Обычный 66 4 2 14" xfId="38858"/>
    <cellStyle name="Обычный 66 4 2 15" xfId="38859"/>
    <cellStyle name="Обычный 66 4 2 2" xfId="38860"/>
    <cellStyle name="Обычный 66 4 2 2 2" xfId="38861"/>
    <cellStyle name="Обычный 66 4 2 2 3" xfId="38862"/>
    <cellStyle name="Обычный 66 4 2 2 4" xfId="38863"/>
    <cellStyle name="Обычный 66 4 2 2 5" xfId="38864"/>
    <cellStyle name="Обычный 66 4 2 2 6" xfId="38865"/>
    <cellStyle name="Обычный 66 4 2 2 7" xfId="38866"/>
    <cellStyle name="Обычный 66 4 2 3" xfId="38867"/>
    <cellStyle name="Обычный 66 4 2 3 2" xfId="38868"/>
    <cellStyle name="Обычный 66 4 2 4" xfId="38869"/>
    <cellStyle name="Обычный 66 4 2 5" xfId="38870"/>
    <cellStyle name="Обычный 66 4 2 6" xfId="38871"/>
    <cellStyle name="Обычный 66 4 2 7" xfId="38872"/>
    <cellStyle name="Обычный 66 4 2 8" xfId="38873"/>
    <cellStyle name="Обычный 66 4 2 9" xfId="38874"/>
    <cellStyle name="Обычный 66 4 3" xfId="38875"/>
    <cellStyle name="Обычный 66 4 3 10" xfId="38876"/>
    <cellStyle name="Обычный 66 4 3 11" xfId="38877"/>
    <cellStyle name="Обычный 66 4 3 12" xfId="38878"/>
    <cellStyle name="Обычный 66 4 3 13" xfId="38879"/>
    <cellStyle name="Обычный 66 4 3 14" xfId="38880"/>
    <cellStyle name="Обычный 66 4 3 2" xfId="38881"/>
    <cellStyle name="Обычный 66 4 3 2 2" xfId="38882"/>
    <cellStyle name="Обычный 66 4 3 2 3" xfId="38883"/>
    <cellStyle name="Обычный 66 4 3 2 4" xfId="38884"/>
    <cellStyle name="Обычный 66 4 3 2 5" xfId="38885"/>
    <cellStyle name="Обычный 66 4 3 2 6" xfId="38886"/>
    <cellStyle name="Обычный 66 4 3 2 7" xfId="38887"/>
    <cellStyle name="Обычный 66 4 3 3" xfId="38888"/>
    <cellStyle name="Обычный 66 4 3 3 2" xfId="38889"/>
    <cellStyle name="Обычный 66 4 3 4" xfId="38890"/>
    <cellStyle name="Обычный 66 4 3 5" xfId="38891"/>
    <cellStyle name="Обычный 66 4 3 6" xfId="38892"/>
    <cellStyle name="Обычный 66 4 3 7" xfId="38893"/>
    <cellStyle name="Обычный 66 4 3 8" xfId="38894"/>
    <cellStyle name="Обычный 66 4 3 9" xfId="38895"/>
    <cellStyle name="Обычный 66 4 4" xfId="38896"/>
    <cellStyle name="Обычный 66 4 4 2" xfId="38897"/>
    <cellStyle name="Обычный 66 4 4 3" xfId="38898"/>
    <cellStyle name="Обычный 66 4 4 4" xfId="38899"/>
    <cellStyle name="Обычный 66 4 4 5" xfId="38900"/>
    <cellStyle name="Обычный 66 4 4 6" xfId="38901"/>
    <cellStyle name="Обычный 66 4 4 7" xfId="38902"/>
    <cellStyle name="Обычный 66 4 5" xfId="38903"/>
    <cellStyle name="Обычный 66 4 5 2" xfId="38904"/>
    <cellStyle name="Обычный 66 4 6" xfId="38905"/>
    <cellStyle name="Обычный 66 4 7" xfId="38906"/>
    <cellStyle name="Обычный 66 4 8" xfId="38907"/>
    <cellStyle name="Обычный 66 4 9" xfId="38908"/>
    <cellStyle name="Обычный 67" xfId="38909"/>
    <cellStyle name="Обычный 67 2" xfId="38910"/>
    <cellStyle name="Обычный 67 2 10" xfId="38911"/>
    <cellStyle name="Обычный 67 2 11" xfId="38912"/>
    <cellStyle name="Обычный 67 2 12" xfId="38913"/>
    <cellStyle name="Обычный 67 2 13" xfId="38914"/>
    <cellStyle name="Обычный 67 2 14" xfId="38915"/>
    <cellStyle name="Обычный 67 2 15" xfId="38916"/>
    <cellStyle name="Обычный 67 2 16" xfId="38917"/>
    <cellStyle name="Обычный 67 2 17" xfId="38918"/>
    <cellStyle name="Обычный 67 2 2" xfId="38919"/>
    <cellStyle name="Обычный 67 2 2 10" xfId="38920"/>
    <cellStyle name="Обычный 67 2 2 11" xfId="38921"/>
    <cellStyle name="Обычный 67 2 2 12" xfId="38922"/>
    <cellStyle name="Обычный 67 2 2 13" xfId="38923"/>
    <cellStyle name="Обычный 67 2 2 14" xfId="38924"/>
    <cellStyle name="Обычный 67 2 2 15" xfId="38925"/>
    <cellStyle name="Обычный 67 2 2 2" xfId="38926"/>
    <cellStyle name="Обычный 67 2 2 2 2" xfId="38927"/>
    <cellStyle name="Обычный 67 2 2 2 3" xfId="38928"/>
    <cellStyle name="Обычный 67 2 2 2 4" xfId="38929"/>
    <cellStyle name="Обычный 67 2 2 2 5" xfId="38930"/>
    <cellStyle name="Обычный 67 2 2 2 6" xfId="38931"/>
    <cellStyle name="Обычный 67 2 2 2 7" xfId="38932"/>
    <cellStyle name="Обычный 67 2 2 3" xfId="38933"/>
    <cellStyle name="Обычный 67 2 2 3 2" xfId="38934"/>
    <cellStyle name="Обычный 67 2 2 4" xfId="38935"/>
    <cellStyle name="Обычный 67 2 2 5" xfId="38936"/>
    <cellStyle name="Обычный 67 2 2 6" xfId="38937"/>
    <cellStyle name="Обычный 67 2 2 7" xfId="38938"/>
    <cellStyle name="Обычный 67 2 2 8" xfId="38939"/>
    <cellStyle name="Обычный 67 2 2 9" xfId="38940"/>
    <cellStyle name="Обычный 67 2 3" xfId="38941"/>
    <cellStyle name="Обычный 67 2 3 10" xfId="38942"/>
    <cellStyle name="Обычный 67 2 3 11" xfId="38943"/>
    <cellStyle name="Обычный 67 2 3 12" xfId="38944"/>
    <cellStyle name="Обычный 67 2 3 13" xfId="38945"/>
    <cellStyle name="Обычный 67 2 3 14" xfId="38946"/>
    <cellStyle name="Обычный 67 2 3 2" xfId="38947"/>
    <cellStyle name="Обычный 67 2 3 2 2" xfId="38948"/>
    <cellStyle name="Обычный 67 2 3 2 3" xfId="38949"/>
    <cellStyle name="Обычный 67 2 3 2 4" xfId="38950"/>
    <cellStyle name="Обычный 67 2 3 2 5" xfId="38951"/>
    <cellStyle name="Обычный 67 2 3 2 6" xfId="38952"/>
    <cellStyle name="Обычный 67 2 3 2 7" xfId="38953"/>
    <cellStyle name="Обычный 67 2 3 3" xfId="38954"/>
    <cellStyle name="Обычный 67 2 3 3 2" xfId="38955"/>
    <cellStyle name="Обычный 67 2 3 4" xfId="38956"/>
    <cellStyle name="Обычный 67 2 3 5" xfId="38957"/>
    <cellStyle name="Обычный 67 2 3 6" xfId="38958"/>
    <cellStyle name="Обычный 67 2 3 7" xfId="38959"/>
    <cellStyle name="Обычный 67 2 3 8" xfId="38960"/>
    <cellStyle name="Обычный 67 2 3 9" xfId="38961"/>
    <cellStyle name="Обычный 67 2 4" xfId="38962"/>
    <cellStyle name="Обычный 67 2 4 2" xfId="38963"/>
    <cellStyle name="Обычный 67 2 4 3" xfId="38964"/>
    <cellStyle name="Обычный 67 2 4 4" xfId="38965"/>
    <cellStyle name="Обычный 67 2 4 5" xfId="38966"/>
    <cellStyle name="Обычный 67 2 4 6" xfId="38967"/>
    <cellStyle name="Обычный 67 2 4 7" xfId="38968"/>
    <cellStyle name="Обычный 67 2 5" xfId="38969"/>
    <cellStyle name="Обычный 67 2 5 2" xfId="38970"/>
    <cellStyle name="Обычный 67 2 6" xfId="38971"/>
    <cellStyle name="Обычный 67 2 7" xfId="38972"/>
    <cellStyle name="Обычный 67 2 8" xfId="38973"/>
    <cellStyle name="Обычный 67 2 9" xfId="38974"/>
    <cellStyle name="Обычный 67 3" xfId="38975"/>
    <cellStyle name="Обычный 67 3 10" xfId="38976"/>
    <cellStyle name="Обычный 67 3 11" xfId="38977"/>
    <cellStyle name="Обычный 67 3 12" xfId="38978"/>
    <cellStyle name="Обычный 67 3 13" xfId="38979"/>
    <cellStyle name="Обычный 67 3 14" xfId="38980"/>
    <cellStyle name="Обычный 67 3 15" xfId="38981"/>
    <cellStyle name="Обычный 67 3 16" xfId="38982"/>
    <cellStyle name="Обычный 67 3 17" xfId="38983"/>
    <cellStyle name="Обычный 67 3 2" xfId="38984"/>
    <cellStyle name="Обычный 67 3 2 10" xfId="38985"/>
    <cellStyle name="Обычный 67 3 2 11" xfId="38986"/>
    <cellStyle name="Обычный 67 3 2 12" xfId="38987"/>
    <cellStyle name="Обычный 67 3 2 13" xfId="38988"/>
    <cellStyle name="Обычный 67 3 2 14" xfId="38989"/>
    <cellStyle name="Обычный 67 3 2 15" xfId="38990"/>
    <cellStyle name="Обычный 67 3 2 2" xfId="38991"/>
    <cellStyle name="Обычный 67 3 2 2 2" xfId="38992"/>
    <cellStyle name="Обычный 67 3 2 2 3" xfId="38993"/>
    <cellStyle name="Обычный 67 3 2 2 4" xfId="38994"/>
    <cellStyle name="Обычный 67 3 2 2 5" xfId="38995"/>
    <cellStyle name="Обычный 67 3 2 2 6" xfId="38996"/>
    <cellStyle name="Обычный 67 3 2 2 7" xfId="38997"/>
    <cellStyle name="Обычный 67 3 2 3" xfId="38998"/>
    <cellStyle name="Обычный 67 3 2 3 2" xfId="38999"/>
    <cellStyle name="Обычный 67 3 2 4" xfId="39000"/>
    <cellStyle name="Обычный 67 3 2 5" xfId="39001"/>
    <cellStyle name="Обычный 67 3 2 6" xfId="39002"/>
    <cellStyle name="Обычный 67 3 2 7" xfId="39003"/>
    <cellStyle name="Обычный 67 3 2 8" xfId="39004"/>
    <cellStyle name="Обычный 67 3 2 9" xfId="39005"/>
    <cellStyle name="Обычный 67 3 3" xfId="39006"/>
    <cellStyle name="Обычный 67 3 3 10" xfId="39007"/>
    <cellStyle name="Обычный 67 3 3 11" xfId="39008"/>
    <cellStyle name="Обычный 67 3 3 12" xfId="39009"/>
    <cellStyle name="Обычный 67 3 3 13" xfId="39010"/>
    <cellStyle name="Обычный 67 3 3 14" xfId="39011"/>
    <cellStyle name="Обычный 67 3 3 2" xfId="39012"/>
    <cellStyle name="Обычный 67 3 3 2 2" xfId="39013"/>
    <cellStyle name="Обычный 67 3 3 2 3" xfId="39014"/>
    <cellStyle name="Обычный 67 3 3 2 4" xfId="39015"/>
    <cellStyle name="Обычный 67 3 3 2 5" xfId="39016"/>
    <cellStyle name="Обычный 67 3 3 2 6" xfId="39017"/>
    <cellStyle name="Обычный 67 3 3 2 7" xfId="39018"/>
    <cellStyle name="Обычный 67 3 3 3" xfId="39019"/>
    <cellStyle name="Обычный 67 3 3 3 2" xfId="39020"/>
    <cellStyle name="Обычный 67 3 3 4" xfId="39021"/>
    <cellStyle name="Обычный 67 3 3 5" xfId="39022"/>
    <cellStyle name="Обычный 67 3 3 6" xfId="39023"/>
    <cellStyle name="Обычный 67 3 3 7" xfId="39024"/>
    <cellStyle name="Обычный 67 3 3 8" xfId="39025"/>
    <cellStyle name="Обычный 67 3 3 9" xfId="39026"/>
    <cellStyle name="Обычный 67 3 4" xfId="39027"/>
    <cellStyle name="Обычный 67 3 4 2" xfId="39028"/>
    <cellStyle name="Обычный 67 3 4 3" xfId="39029"/>
    <cellStyle name="Обычный 67 3 4 4" xfId="39030"/>
    <cellStyle name="Обычный 67 3 4 5" xfId="39031"/>
    <cellStyle name="Обычный 67 3 4 6" xfId="39032"/>
    <cellStyle name="Обычный 67 3 4 7" xfId="39033"/>
    <cellStyle name="Обычный 67 3 5" xfId="39034"/>
    <cellStyle name="Обычный 67 3 5 2" xfId="39035"/>
    <cellStyle name="Обычный 67 3 6" xfId="39036"/>
    <cellStyle name="Обычный 67 3 7" xfId="39037"/>
    <cellStyle name="Обычный 67 3 8" xfId="39038"/>
    <cellStyle name="Обычный 67 3 9" xfId="39039"/>
    <cellStyle name="Обычный 67 4" xfId="39040"/>
    <cellStyle name="Обычный 67 4 10" xfId="39041"/>
    <cellStyle name="Обычный 67 4 11" xfId="39042"/>
    <cellStyle name="Обычный 67 4 12" xfId="39043"/>
    <cellStyle name="Обычный 67 4 13" xfId="39044"/>
    <cellStyle name="Обычный 67 4 14" xfId="39045"/>
    <cellStyle name="Обычный 67 4 15" xfId="39046"/>
    <cellStyle name="Обычный 67 4 16" xfId="39047"/>
    <cellStyle name="Обычный 67 4 17" xfId="39048"/>
    <cellStyle name="Обычный 67 4 2" xfId="39049"/>
    <cellStyle name="Обычный 67 4 2 10" xfId="39050"/>
    <cellStyle name="Обычный 67 4 2 11" xfId="39051"/>
    <cellStyle name="Обычный 67 4 2 12" xfId="39052"/>
    <cellStyle name="Обычный 67 4 2 13" xfId="39053"/>
    <cellStyle name="Обычный 67 4 2 14" xfId="39054"/>
    <cellStyle name="Обычный 67 4 2 15" xfId="39055"/>
    <cellStyle name="Обычный 67 4 2 2" xfId="39056"/>
    <cellStyle name="Обычный 67 4 2 2 2" xfId="39057"/>
    <cellStyle name="Обычный 67 4 2 2 3" xfId="39058"/>
    <cellStyle name="Обычный 67 4 2 2 4" xfId="39059"/>
    <cellStyle name="Обычный 67 4 2 2 5" xfId="39060"/>
    <cellStyle name="Обычный 67 4 2 2 6" xfId="39061"/>
    <cellStyle name="Обычный 67 4 2 2 7" xfId="39062"/>
    <cellStyle name="Обычный 67 4 2 3" xfId="39063"/>
    <cellStyle name="Обычный 67 4 2 3 2" xfId="39064"/>
    <cellStyle name="Обычный 67 4 2 4" xfId="39065"/>
    <cellStyle name="Обычный 67 4 2 5" xfId="39066"/>
    <cellStyle name="Обычный 67 4 2 6" xfId="39067"/>
    <cellStyle name="Обычный 67 4 2 7" xfId="39068"/>
    <cellStyle name="Обычный 67 4 2 8" xfId="39069"/>
    <cellStyle name="Обычный 67 4 2 9" xfId="39070"/>
    <cellStyle name="Обычный 67 4 3" xfId="39071"/>
    <cellStyle name="Обычный 67 4 3 10" xfId="39072"/>
    <cellStyle name="Обычный 67 4 3 11" xfId="39073"/>
    <cellStyle name="Обычный 67 4 3 12" xfId="39074"/>
    <cellStyle name="Обычный 67 4 3 13" xfId="39075"/>
    <cellStyle name="Обычный 67 4 3 14" xfId="39076"/>
    <cellStyle name="Обычный 67 4 3 2" xfId="39077"/>
    <cellStyle name="Обычный 67 4 3 2 2" xfId="39078"/>
    <cellStyle name="Обычный 67 4 3 2 3" xfId="39079"/>
    <cellStyle name="Обычный 67 4 3 2 4" xfId="39080"/>
    <cellStyle name="Обычный 67 4 3 2 5" xfId="39081"/>
    <cellStyle name="Обычный 67 4 3 2 6" xfId="39082"/>
    <cellStyle name="Обычный 67 4 3 2 7" xfId="39083"/>
    <cellStyle name="Обычный 67 4 3 3" xfId="39084"/>
    <cellStyle name="Обычный 67 4 3 3 2" xfId="39085"/>
    <cellStyle name="Обычный 67 4 3 4" xfId="39086"/>
    <cellStyle name="Обычный 67 4 3 5" xfId="39087"/>
    <cellStyle name="Обычный 67 4 3 6" xfId="39088"/>
    <cellStyle name="Обычный 67 4 3 7" xfId="39089"/>
    <cellStyle name="Обычный 67 4 3 8" xfId="39090"/>
    <cellStyle name="Обычный 67 4 3 9" xfId="39091"/>
    <cellStyle name="Обычный 67 4 4" xfId="39092"/>
    <cellStyle name="Обычный 67 4 4 2" xfId="39093"/>
    <cellStyle name="Обычный 67 4 4 3" xfId="39094"/>
    <cellStyle name="Обычный 67 4 4 4" xfId="39095"/>
    <cellStyle name="Обычный 67 4 4 5" xfId="39096"/>
    <cellStyle name="Обычный 67 4 4 6" xfId="39097"/>
    <cellStyle name="Обычный 67 4 4 7" xfId="39098"/>
    <cellStyle name="Обычный 67 4 5" xfId="39099"/>
    <cellStyle name="Обычный 67 4 5 2" xfId="39100"/>
    <cellStyle name="Обычный 67 4 6" xfId="39101"/>
    <cellStyle name="Обычный 67 4 7" xfId="39102"/>
    <cellStyle name="Обычный 67 4 8" xfId="39103"/>
    <cellStyle name="Обычный 67 4 9" xfId="39104"/>
    <cellStyle name="Обычный 68" xfId="39105"/>
    <cellStyle name="Обычный 68 2" xfId="39106"/>
    <cellStyle name="Обычный 68 2 10" xfId="39107"/>
    <cellStyle name="Обычный 68 2 11" xfId="39108"/>
    <cellStyle name="Обычный 68 2 12" xfId="39109"/>
    <cellStyle name="Обычный 68 2 13" xfId="39110"/>
    <cellStyle name="Обычный 68 2 14" xfId="39111"/>
    <cellStyle name="Обычный 68 2 15" xfId="39112"/>
    <cellStyle name="Обычный 68 2 16" xfId="39113"/>
    <cellStyle name="Обычный 68 2 17" xfId="39114"/>
    <cellStyle name="Обычный 68 2 2" xfId="39115"/>
    <cellStyle name="Обычный 68 2 2 10" xfId="39116"/>
    <cellStyle name="Обычный 68 2 2 11" xfId="39117"/>
    <cellStyle name="Обычный 68 2 2 12" xfId="39118"/>
    <cellStyle name="Обычный 68 2 2 13" xfId="39119"/>
    <cellStyle name="Обычный 68 2 2 14" xfId="39120"/>
    <cellStyle name="Обычный 68 2 2 15" xfId="39121"/>
    <cellStyle name="Обычный 68 2 2 2" xfId="39122"/>
    <cellStyle name="Обычный 68 2 2 2 2" xfId="39123"/>
    <cellStyle name="Обычный 68 2 2 2 3" xfId="39124"/>
    <cellStyle name="Обычный 68 2 2 2 4" xfId="39125"/>
    <cellStyle name="Обычный 68 2 2 2 5" xfId="39126"/>
    <cellStyle name="Обычный 68 2 2 2 6" xfId="39127"/>
    <cellStyle name="Обычный 68 2 2 2 7" xfId="39128"/>
    <cellStyle name="Обычный 68 2 2 3" xfId="39129"/>
    <cellStyle name="Обычный 68 2 2 3 2" xfId="39130"/>
    <cellStyle name="Обычный 68 2 2 4" xfId="39131"/>
    <cellStyle name="Обычный 68 2 2 5" xfId="39132"/>
    <cellStyle name="Обычный 68 2 2 6" xfId="39133"/>
    <cellStyle name="Обычный 68 2 2 7" xfId="39134"/>
    <cellStyle name="Обычный 68 2 2 8" xfId="39135"/>
    <cellStyle name="Обычный 68 2 2 9" xfId="39136"/>
    <cellStyle name="Обычный 68 2 3" xfId="39137"/>
    <cellStyle name="Обычный 68 2 3 10" xfId="39138"/>
    <cellStyle name="Обычный 68 2 3 11" xfId="39139"/>
    <cellStyle name="Обычный 68 2 3 12" xfId="39140"/>
    <cellStyle name="Обычный 68 2 3 13" xfId="39141"/>
    <cellStyle name="Обычный 68 2 3 14" xfId="39142"/>
    <cellStyle name="Обычный 68 2 3 2" xfId="39143"/>
    <cellStyle name="Обычный 68 2 3 2 2" xfId="39144"/>
    <cellStyle name="Обычный 68 2 3 2 3" xfId="39145"/>
    <cellStyle name="Обычный 68 2 3 2 4" xfId="39146"/>
    <cellStyle name="Обычный 68 2 3 2 5" xfId="39147"/>
    <cellStyle name="Обычный 68 2 3 2 6" xfId="39148"/>
    <cellStyle name="Обычный 68 2 3 2 7" xfId="39149"/>
    <cellStyle name="Обычный 68 2 3 3" xfId="39150"/>
    <cellStyle name="Обычный 68 2 3 3 2" xfId="39151"/>
    <cellStyle name="Обычный 68 2 3 4" xfId="39152"/>
    <cellStyle name="Обычный 68 2 3 5" xfId="39153"/>
    <cellStyle name="Обычный 68 2 3 6" xfId="39154"/>
    <cellStyle name="Обычный 68 2 3 7" xfId="39155"/>
    <cellStyle name="Обычный 68 2 3 8" xfId="39156"/>
    <cellStyle name="Обычный 68 2 3 9" xfId="39157"/>
    <cellStyle name="Обычный 68 2 4" xfId="39158"/>
    <cellStyle name="Обычный 68 2 4 2" xfId="39159"/>
    <cellStyle name="Обычный 68 2 4 3" xfId="39160"/>
    <cellStyle name="Обычный 68 2 4 4" xfId="39161"/>
    <cellStyle name="Обычный 68 2 4 5" xfId="39162"/>
    <cellStyle name="Обычный 68 2 4 6" xfId="39163"/>
    <cellStyle name="Обычный 68 2 4 7" xfId="39164"/>
    <cellStyle name="Обычный 68 2 5" xfId="39165"/>
    <cellStyle name="Обычный 68 2 5 2" xfId="39166"/>
    <cellStyle name="Обычный 68 2 6" xfId="39167"/>
    <cellStyle name="Обычный 68 2 7" xfId="39168"/>
    <cellStyle name="Обычный 68 2 8" xfId="39169"/>
    <cellStyle name="Обычный 68 2 9" xfId="39170"/>
    <cellStyle name="Обычный 68 3" xfId="39171"/>
    <cellStyle name="Обычный 68 3 10" xfId="39172"/>
    <cellStyle name="Обычный 68 3 11" xfId="39173"/>
    <cellStyle name="Обычный 68 3 12" xfId="39174"/>
    <cellStyle name="Обычный 68 3 13" xfId="39175"/>
    <cellStyle name="Обычный 68 3 14" xfId="39176"/>
    <cellStyle name="Обычный 68 3 15" xfId="39177"/>
    <cellStyle name="Обычный 68 3 16" xfId="39178"/>
    <cellStyle name="Обычный 68 3 17" xfId="39179"/>
    <cellStyle name="Обычный 68 3 2" xfId="39180"/>
    <cellStyle name="Обычный 68 3 2 10" xfId="39181"/>
    <cellStyle name="Обычный 68 3 2 11" xfId="39182"/>
    <cellStyle name="Обычный 68 3 2 12" xfId="39183"/>
    <cellStyle name="Обычный 68 3 2 13" xfId="39184"/>
    <cellStyle name="Обычный 68 3 2 14" xfId="39185"/>
    <cellStyle name="Обычный 68 3 2 15" xfId="39186"/>
    <cellStyle name="Обычный 68 3 2 2" xfId="39187"/>
    <cellStyle name="Обычный 68 3 2 2 2" xfId="39188"/>
    <cellStyle name="Обычный 68 3 2 2 3" xfId="39189"/>
    <cellStyle name="Обычный 68 3 2 2 4" xfId="39190"/>
    <cellStyle name="Обычный 68 3 2 2 5" xfId="39191"/>
    <cellStyle name="Обычный 68 3 2 2 6" xfId="39192"/>
    <cellStyle name="Обычный 68 3 2 2 7" xfId="39193"/>
    <cellStyle name="Обычный 68 3 2 3" xfId="39194"/>
    <cellStyle name="Обычный 68 3 2 3 2" xfId="39195"/>
    <cellStyle name="Обычный 68 3 2 4" xfId="39196"/>
    <cellStyle name="Обычный 68 3 2 5" xfId="39197"/>
    <cellStyle name="Обычный 68 3 2 6" xfId="39198"/>
    <cellStyle name="Обычный 68 3 2 7" xfId="39199"/>
    <cellStyle name="Обычный 68 3 2 8" xfId="39200"/>
    <cellStyle name="Обычный 68 3 2 9" xfId="39201"/>
    <cellStyle name="Обычный 68 3 3" xfId="39202"/>
    <cellStyle name="Обычный 68 3 3 10" xfId="39203"/>
    <cellStyle name="Обычный 68 3 3 11" xfId="39204"/>
    <cellStyle name="Обычный 68 3 3 12" xfId="39205"/>
    <cellStyle name="Обычный 68 3 3 13" xfId="39206"/>
    <cellStyle name="Обычный 68 3 3 14" xfId="39207"/>
    <cellStyle name="Обычный 68 3 3 2" xfId="39208"/>
    <cellStyle name="Обычный 68 3 3 2 2" xfId="39209"/>
    <cellStyle name="Обычный 68 3 3 2 3" xfId="39210"/>
    <cellStyle name="Обычный 68 3 3 2 4" xfId="39211"/>
    <cellStyle name="Обычный 68 3 3 2 5" xfId="39212"/>
    <cellStyle name="Обычный 68 3 3 2 6" xfId="39213"/>
    <cellStyle name="Обычный 68 3 3 2 7" xfId="39214"/>
    <cellStyle name="Обычный 68 3 3 3" xfId="39215"/>
    <cellStyle name="Обычный 68 3 3 3 2" xfId="39216"/>
    <cellStyle name="Обычный 68 3 3 4" xfId="39217"/>
    <cellStyle name="Обычный 68 3 3 5" xfId="39218"/>
    <cellStyle name="Обычный 68 3 3 6" xfId="39219"/>
    <cellStyle name="Обычный 68 3 3 7" xfId="39220"/>
    <cellStyle name="Обычный 68 3 3 8" xfId="39221"/>
    <cellStyle name="Обычный 68 3 3 9" xfId="39222"/>
    <cellStyle name="Обычный 68 3 4" xfId="39223"/>
    <cellStyle name="Обычный 68 3 4 2" xfId="39224"/>
    <cellStyle name="Обычный 68 3 4 3" xfId="39225"/>
    <cellStyle name="Обычный 68 3 4 4" xfId="39226"/>
    <cellStyle name="Обычный 68 3 4 5" xfId="39227"/>
    <cellStyle name="Обычный 68 3 4 6" xfId="39228"/>
    <cellStyle name="Обычный 68 3 4 7" xfId="39229"/>
    <cellStyle name="Обычный 68 3 5" xfId="39230"/>
    <cellStyle name="Обычный 68 3 5 2" xfId="39231"/>
    <cellStyle name="Обычный 68 3 6" xfId="39232"/>
    <cellStyle name="Обычный 68 3 7" xfId="39233"/>
    <cellStyle name="Обычный 68 3 8" xfId="39234"/>
    <cellStyle name="Обычный 68 3 9" xfId="39235"/>
    <cellStyle name="Обычный 68 4" xfId="39236"/>
    <cellStyle name="Обычный 68 4 10" xfId="39237"/>
    <cellStyle name="Обычный 68 4 11" xfId="39238"/>
    <cellStyle name="Обычный 68 4 12" xfId="39239"/>
    <cellStyle name="Обычный 68 4 13" xfId="39240"/>
    <cellStyle name="Обычный 68 4 14" xfId="39241"/>
    <cellStyle name="Обычный 68 4 15" xfId="39242"/>
    <cellStyle name="Обычный 68 4 16" xfId="39243"/>
    <cellStyle name="Обычный 68 4 17" xfId="39244"/>
    <cellStyle name="Обычный 68 4 2" xfId="39245"/>
    <cellStyle name="Обычный 68 4 2 10" xfId="39246"/>
    <cellStyle name="Обычный 68 4 2 11" xfId="39247"/>
    <cellStyle name="Обычный 68 4 2 12" xfId="39248"/>
    <cellStyle name="Обычный 68 4 2 13" xfId="39249"/>
    <cellStyle name="Обычный 68 4 2 14" xfId="39250"/>
    <cellStyle name="Обычный 68 4 2 15" xfId="39251"/>
    <cellStyle name="Обычный 68 4 2 2" xfId="39252"/>
    <cellStyle name="Обычный 68 4 2 2 2" xfId="39253"/>
    <cellStyle name="Обычный 68 4 2 2 3" xfId="39254"/>
    <cellStyle name="Обычный 68 4 2 2 4" xfId="39255"/>
    <cellStyle name="Обычный 68 4 2 2 5" xfId="39256"/>
    <cellStyle name="Обычный 68 4 2 2 6" xfId="39257"/>
    <cellStyle name="Обычный 68 4 2 2 7" xfId="39258"/>
    <cellStyle name="Обычный 68 4 2 3" xfId="39259"/>
    <cellStyle name="Обычный 68 4 2 3 2" xfId="39260"/>
    <cellStyle name="Обычный 68 4 2 4" xfId="39261"/>
    <cellStyle name="Обычный 68 4 2 5" xfId="39262"/>
    <cellStyle name="Обычный 68 4 2 6" xfId="39263"/>
    <cellStyle name="Обычный 68 4 2 7" xfId="39264"/>
    <cellStyle name="Обычный 68 4 2 8" xfId="39265"/>
    <cellStyle name="Обычный 68 4 2 9" xfId="39266"/>
    <cellStyle name="Обычный 68 4 3" xfId="39267"/>
    <cellStyle name="Обычный 68 4 3 10" xfId="39268"/>
    <cellStyle name="Обычный 68 4 3 11" xfId="39269"/>
    <cellStyle name="Обычный 68 4 3 12" xfId="39270"/>
    <cellStyle name="Обычный 68 4 3 13" xfId="39271"/>
    <cellStyle name="Обычный 68 4 3 14" xfId="39272"/>
    <cellStyle name="Обычный 68 4 3 2" xfId="39273"/>
    <cellStyle name="Обычный 68 4 3 2 2" xfId="39274"/>
    <cellStyle name="Обычный 68 4 3 2 3" xfId="39275"/>
    <cellStyle name="Обычный 68 4 3 2 4" xfId="39276"/>
    <cellStyle name="Обычный 68 4 3 2 5" xfId="39277"/>
    <cellStyle name="Обычный 68 4 3 2 6" xfId="39278"/>
    <cellStyle name="Обычный 68 4 3 2 7" xfId="39279"/>
    <cellStyle name="Обычный 68 4 3 3" xfId="39280"/>
    <cellStyle name="Обычный 68 4 3 3 2" xfId="39281"/>
    <cellStyle name="Обычный 68 4 3 4" xfId="39282"/>
    <cellStyle name="Обычный 68 4 3 5" xfId="39283"/>
    <cellStyle name="Обычный 68 4 3 6" xfId="39284"/>
    <cellStyle name="Обычный 68 4 3 7" xfId="39285"/>
    <cellStyle name="Обычный 68 4 3 8" xfId="39286"/>
    <cellStyle name="Обычный 68 4 3 9" xfId="39287"/>
    <cellStyle name="Обычный 68 4 4" xfId="39288"/>
    <cellStyle name="Обычный 68 4 4 2" xfId="39289"/>
    <cellStyle name="Обычный 68 4 4 3" xfId="39290"/>
    <cellStyle name="Обычный 68 4 4 4" xfId="39291"/>
    <cellStyle name="Обычный 68 4 4 5" xfId="39292"/>
    <cellStyle name="Обычный 68 4 4 6" xfId="39293"/>
    <cellStyle name="Обычный 68 4 4 7" xfId="39294"/>
    <cellStyle name="Обычный 68 4 5" xfId="39295"/>
    <cellStyle name="Обычный 68 4 5 2" xfId="39296"/>
    <cellStyle name="Обычный 68 4 6" xfId="39297"/>
    <cellStyle name="Обычный 68 4 7" xfId="39298"/>
    <cellStyle name="Обычный 68 4 8" xfId="39299"/>
    <cellStyle name="Обычный 68 4 9" xfId="39300"/>
    <cellStyle name="Обычный 69" xfId="39301"/>
    <cellStyle name="Обычный 7" xfId="39302"/>
    <cellStyle name="Обычный 7 10" xfId="39303"/>
    <cellStyle name="Обычный 7 10 2" xfId="39304"/>
    <cellStyle name="Обычный 7 11" xfId="39305"/>
    <cellStyle name="Обычный 7 2" xfId="39306"/>
    <cellStyle name="Обычный 7 2 2" xfId="39307"/>
    <cellStyle name="Обычный 7 2 2 2" xfId="39308"/>
    <cellStyle name="Обычный 7 2 2 2 2" xfId="39309"/>
    <cellStyle name="Обычный 7 2 2 2 3" xfId="39310"/>
    <cellStyle name="Обычный 7 2 2 3" xfId="39311"/>
    <cellStyle name="Обычный 7 2 2 3 2" xfId="39312"/>
    <cellStyle name="Обычный 7 2 2 3 3" xfId="39313"/>
    <cellStyle name="Обычный 7 2 2 3 4" xfId="39314"/>
    <cellStyle name="Обычный 7 2 2 4" xfId="39315"/>
    <cellStyle name="Обычный 7 2 3" xfId="39316"/>
    <cellStyle name="Обычный 7 2 3 2" xfId="39317"/>
    <cellStyle name="Обычный 7 2 3 3" xfId="39318"/>
    <cellStyle name="Обычный 7 2 3 4" xfId="39319"/>
    <cellStyle name="Обычный 7 2 3 5" xfId="39320"/>
    <cellStyle name="Обычный 7 2 4" xfId="39321"/>
    <cellStyle name="Обычный 7 2 4 2" xfId="39322"/>
    <cellStyle name="Обычный 7 2 4 3" xfId="39323"/>
    <cellStyle name="Обычный 7 2 4 4" xfId="39324"/>
    <cellStyle name="Обычный 7 2 5" xfId="39325"/>
    <cellStyle name="Обычный 7 2 5 2" xfId="39326"/>
    <cellStyle name="Обычный 7 2 5 3" xfId="39327"/>
    <cellStyle name="Обычный 7 2 5 4" xfId="39328"/>
    <cellStyle name="Обычный 7 2 5 5" xfId="39329"/>
    <cellStyle name="Обычный 7 2 5 6" xfId="39330"/>
    <cellStyle name="Обычный 7 2 5 7" xfId="39331"/>
    <cellStyle name="Обычный 7 2 5 8" xfId="39332"/>
    <cellStyle name="Обычный 7 2 6" xfId="46629"/>
    <cellStyle name="Обычный 7 3" xfId="39333"/>
    <cellStyle name="Обычный 7 3 10" xfId="39334"/>
    <cellStyle name="Обычный 7 3 2" xfId="39335"/>
    <cellStyle name="Обычный 7 3 2 10" xfId="39336"/>
    <cellStyle name="Обычный 7 3 2 11" xfId="39337"/>
    <cellStyle name="Обычный 7 3 2 12" xfId="39338"/>
    <cellStyle name="Обычный 7 3 2 13" xfId="39339"/>
    <cellStyle name="Обычный 7 3 2 14" xfId="39340"/>
    <cellStyle name="Обычный 7 3 2 15" xfId="39341"/>
    <cellStyle name="Обычный 7 3 2 2" xfId="39342"/>
    <cellStyle name="Обычный 7 3 2 2 10" xfId="39343"/>
    <cellStyle name="Обычный 7 3 2 2 11" xfId="39344"/>
    <cellStyle name="Обычный 7 3 2 2 12" xfId="39345"/>
    <cellStyle name="Обычный 7 3 2 2 13" xfId="39346"/>
    <cellStyle name="Обычный 7 3 2 2 14" xfId="39347"/>
    <cellStyle name="Обычный 7 3 2 2 2" xfId="39348"/>
    <cellStyle name="Обычный 7 3 2 2 2 2" xfId="39349"/>
    <cellStyle name="Обычный 7 3 2 2 2 3" xfId="39350"/>
    <cellStyle name="Обычный 7 3 2 2 2 4" xfId="39351"/>
    <cellStyle name="Обычный 7 3 2 2 2 5" xfId="39352"/>
    <cellStyle name="Обычный 7 3 2 2 2 6" xfId="39353"/>
    <cellStyle name="Обычный 7 3 2 2 2 7" xfId="39354"/>
    <cellStyle name="Обычный 7 3 2 2 3" xfId="39355"/>
    <cellStyle name="Обычный 7 3 2 2 3 2" xfId="39356"/>
    <cellStyle name="Обычный 7 3 2 2 4" xfId="39357"/>
    <cellStyle name="Обычный 7 3 2 2 5" xfId="39358"/>
    <cellStyle name="Обычный 7 3 2 2 6" xfId="39359"/>
    <cellStyle name="Обычный 7 3 2 2 7" xfId="39360"/>
    <cellStyle name="Обычный 7 3 2 2 8" xfId="39361"/>
    <cellStyle name="Обычный 7 3 2 2 9" xfId="39362"/>
    <cellStyle name="Обычный 7 3 2 3" xfId="39363"/>
    <cellStyle name="Обычный 7 3 2 3 2" xfId="39364"/>
    <cellStyle name="Обычный 7 3 2 3 3" xfId="39365"/>
    <cellStyle name="Обычный 7 3 2 3 4" xfId="39366"/>
    <cellStyle name="Обычный 7 3 2 3 5" xfId="39367"/>
    <cellStyle name="Обычный 7 3 2 3 6" xfId="39368"/>
    <cellStyle name="Обычный 7 3 2 3 7" xfId="39369"/>
    <cellStyle name="Обычный 7 3 2 4" xfId="39370"/>
    <cellStyle name="Обычный 7 3 2 4 2" xfId="39371"/>
    <cellStyle name="Обычный 7 3 2 5" xfId="39372"/>
    <cellStyle name="Обычный 7 3 2 6" xfId="39373"/>
    <cellStyle name="Обычный 7 3 2 7" xfId="39374"/>
    <cellStyle name="Обычный 7 3 2 8" xfId="39375"/>
    <cellStyle name="Обычный 7 3 2 9" xfId="39376"/>
    <cellStyle name="Обычный 7 3 3" xfId="39377"/>
    <cellStyle name="Обычный 7 3 3 10" xfId="39378"/>
    <cellStyle name="Обычный 7 3 3 11" xfId="39379"/>
    <cellStyle name="Обычный 7 3 3 12" xfId="39380"/>
    <cellStyle name="Обычный 7 3 3 13" xfId="39381"/>
    <cellStyle name="Обычный 7 3 3 14" xfId="39382"/>
    <cellStyle name="Обычный 7 3 3 2" xfId="39383"/>
    <cellStyle name="Обычный 7 3 3 2 2" xfId="39384"/>
    <cellStyle name="Обычный 7 3 3 2 3" xfId="39385"/>
    <cellStyle name="Обычный 7 3 3 2 4" xfId="39386"/>
    <cellStyle name="Обычный 7 3 3 2 5" xfId="39387"/>
    <cellStyle name="Обычный 7 3 3 2 6" xfId="39388"/>
    <cellStyle name="Обычный 7 3 3 2 7" xfId="39389"/>
    <cellStyle name="Обычный 7 3 3 3" xfId="39390"/>
    <cellStyle name="Обычный 7 3 3 3 2" xfId="39391"/>
    <cellStyle name="Обычный 7 3 3 4" xfId="39392"/>
    <cellStyle name="Обычный 7 3 3 5" xfId="39393"/>
    <cellStyle name="Обычный 7 3 3 6" xfId="39394"/>
    <cellStyle name="Обычный 7 3 3 7" xfId="39395"/>
    <cellStyle name="Обычный 7 3 3 8" xfId="39396"/>
    <cellStyle name="Обычный 7 3 3 9" xfId="39397"/>
    <cellStyle name="Обычный 7 3 4" xfId="39398"/>
    <cellStyle name="Обычный 7 3 4 10" xfId="39399"/>
    <cellStyle name="Обычный 7 3 4 11" xfId="39400"/>
    <cellStyle name="Обычный 7 3 4 12" xfId="39401"/>
    <cellStyle name="Обычный 7 3 4 13" xfId="39402"/>
    <cellStyle name="Обычный 7 3 4 14" xfId="39403"/>
    <cellStyle name="Обычный 7 3 4 2" xfId="39404"/>
    <cellStyle name="Обычный 7 3 4 2 2" xfId="39405"/>
    <cellStyle name="Обычный 7 3 4 2 3" xfId="39406"/>
    <cellStyle name="Обычный 7 3 4 2 4" xfId="39407"/>
    <cellStyle name="Обычный 7 3 4 2 5" xfId="39408"/>
    <cellStyle name="Обычный 7 3 4 2 6" xfId="39409"/>
    <cellStyle name="Обычный 7 3 4 2 7" xfId="39410"/>
    <cellStyle name="Обычный 7 3 4 3" xfId="39411"/>
    <cellStyle name="Обычный 7 3 4 3 2" xfId="39412"/>
    <cellStyle name="Обычный 7 3 4 4" xfId="39413"/>
    <cellStyle name="Обычный 7 3 4 5" xfId="39414"/>
    <cellStyle name="Обычный 7 3 4 6" xfId="39415"/>
    <cellStyle name="Обычный 7 3 4 7" xfId="39416"/>
    <cellStyle name="Обычный 7 3 4 8" xfId="39417"/>
    <cellStyle name="Обычный 7 3 4 9" xfId="39418"/>
    <cellStyle name="Обычный 7 3 5" xfId="39419"/>
    <cellStyle name="Обычный 7 3 5 2" xfId="39420"/>
    <cellStyle name="Обычный 7 3 5 3" xfId="39421"/>
    <cellStyle name="Обычный 7 3 6" xfId="39422"/>
    <cellStyle name="Обычный 7 3 7" xfId="39423"/>
    <cellStyle name="Обычный 7 3 8" xfId="39424"/>
    <cellStyle name="Обычный 7 3 9" xfId="39425"/>
    <cellStyle name="Обычный 7 4" xfId="39426"/>
    <cellStyle name="Обычный 7 4 2" xfId="39427"/>
    <cellStyle name="Обычный 7 4 3" xfId="39428"/>
    <cellStyle name="Обычный 7 5" xfId="39429"/>
    <cellStyle name="Обычный 7 5 2" xfId="39430"/>
    <cellStyle name="Обычный 7 5 2 2" xfId="39431"/>
    <cellStyle name="Обычный 7 5 3" xfId="39432"/>
    <cellStyle name="Обычный 7 5 4" xfId="39433"/>
    <cellStyle name="Обычный 7 6" xfId="39434"/>
    <cellStyle name="Обычный 7 6 10" xfId="39435"/>
    <cellStyle name="Обычный 7 6 11" xfId="39436"/>
    <cellStyle name="Обычный 7 6 12" xfId="39437"/>
    <cellStyle name="Обычный 7 6 13" xfId="39438"/>
    <cellStyle name="Обычный 7 6 14" xfId="39439"/>
    <cellStyle name="Обычный 7 6 15" xfId="39440"/>
    <cellStyle name="Обычный 7 6 16" xfId="39441"/>
    <cellStyle name="Обычный 7 6 2" xfId="39442"/>
    <cellStyle name="Обычный 7 6 2 10" xfId="39443"/>
    <cellStyle name="Обычный 7 6 2 11" xfId="39444"/>
    <cellStyle name="Обычный 7 6 2 12" xfId="39445"/>
    <cellStyle name="Обычный 7 6 2 13" xfId="39446"/>
    <cellStyle name="Обычный 7 6 2 14" xfId="39447"/>
    <cellStyle name="Обычный 7 6 2 15" xfId="39448"/>
    <cellStyle name="Обычный 7 6 2 2" xfId="39449"/>
    <cellStyle name="Обычный 7 6 2 2 10" xfId="39450"/>
    <cellStyle name="Обычный 7 6 2 2 11" xfId="39451"/>
    <cellStyle name="Обычный 7 6 2 2 12" xfId="39452"/>
    <cellStyle name="Обычный 7 6 2 2 13" xfId="39453"/>
    <cellStyle name="Обычный 7 6 2 2 14" xfId="39454"/>
    <cellStyle name="Обычный 7 6 2 2 2" xfId="39455"/>
    <cellStyle name="Обычный 7 6 2 2 2 2" xfId="39456"/>
    <cellStyle name="Обычный 7 6 2 2 2 3" xfId="39457"/>
    <cellStyle name="Обычный 7 6 2 2 2 4" xfId="39458"/>
    <cellStyle name="Обычный 7 6 2 2 2 5" xfId="39459"/>
    <cellStyle name="Обычный 7 6 2 2 2 6" xfId="39460"/>
    <cellStyle name="Обычный 7 6 2 2 2 7" xfId="39461"/>
    <cellStyle name="Обычный 7 6 2 2 3" xfId="39462"/>
    <cellStyle name="Обычный 7 6 2 2 3 2" xfId="39463"/>
    <cellStyle name="Обычный 7 6 2 2 4" xfId="39464"/>
    <cellStyle name="Обычный 7 6 2 2 5" xfId="39465"/>
    <cellStyle name="Обычный 7 6 2 2 6" xfId="39466"/>
    <cellStyle name="Обычный 7 6 2 2 7" xfId="39467"/>
    <cellStyle name="Обычный 7 6 2 2 8" xfId="39468"/>
    <cellStyle name="Обычный 7 6 2 2 9" xfId="39469"/>
    <cellStyle name="Обычный 7 6 2 3" xfId="39470"/>
    <cellStyle name="Обычный 7 6 2 3 2" xfId="39471"/>
    <cellStyle name="Обычный 7 6 2 3 3" xfId="39472"/>
    <cellStyle name="Обычный 7 6 2 3 4" xfId="39473"/>
    <cellStyle name="Обычный 7 6 2 3 5" xfId="39474"/>
    <cellStyle name="Обычный 7 6 2 3 6" xfId="39475"/>
    <cellStyle name="Обычный 7 6 2 3 7" xfId="39476"/>
    <cellStyle name="Обычный 7 6 2 4" xfId="39477"/>
    <cellStyle name="Обычный 7 6 2 4 2" xfId="39478"/>
    <cellStyle name="Обычный 7 6 2 5" xfId="39479"/>
    <cellStyle name="Обычный 7 6 2 6" xfId="39480"/>
    <cellStyle name="Обычный 7 6 2 7" xfId="39481"/>
    <cellStyle name="Обычный 7 6 2 8" xfId="39482"/>
    <cellStyle name="Обычный 7 6 2 9" xfId="39483"/>
    <cellStyle name="Обычный 7 6 3" xfId="39484"/>
    <cellStyle name="Обычный 7 6 3 10" xfId="39485"/>
    <cellStyle name="Обычный 7 6 3 11" xfId="39486"/>
    <cellStyle name="Обычный 7 6 3 12" xfId="39487"/>
    <cellStyle name="Обычный 7 6 3 13" xfId="39488"/>
    <cellStyle name="Обычный 7 6 3 14" xfId="39489"/>
    <cellStyle name="Обычный 7 6 3 2" xfId="39490"/>
    <cellStyle name="Обычный 7 6 3 2 2" xfId="39491"/>
    <cellStyle name="Обычный 7 6 3 2 3" xfId="39492"/>
    <cellStyle name="Обычный 7 6 3 2 4" xfId="39493"/>
    <cellStyle name="Обычный 7 6 3 2 5" xfId="39494"/>
    <cellStyle name="Обычный 7 6 3 2 6" xfId="39495"/>
    <cellStyle name="Обычный 7 6 3 2 7" xfId="39496"/>
    <cellStyle name="Обычный 7 6 3 3" xfId="39497"/>
    <cellStyle name="Обычный 7 6 3 3 2" xfId="39498"/>
    <cellStyle name="Обычный 7 6 3 4" xfId="39499"/>
    <cellStyle name="Обычный 7 6 3 5" xfId="39500"/>
    <cellStyle name="Обычный 7 6 3 6" xfId="39501"/>
    <cellStyle name="Обычный 7 6 3 7" xfId="39502"/>
    <cellStyle name="Обычный 7 6 3 8" xfId="39503"/>
    <cellStyle name="Обычный 7 6 3 9" xfId="39504"/>
    <cellStyle name="Обычный 7 6 4" xfId="39505"/>
    <cellStyle name="Обычный 7 6 4 2" xfId="39506"/>
    <cellStyle name="Обычный 7 6 4 3" xfId="39507"/>
    <cellStyle name="Обычный 7 6 4 4" xfId="39508"/>
    <cellStyle name="Обычный 7 6 4 5" xfId="39509"/>
    <cellStyle name="Обычный 7 6 4 6" xfId="39510"/>
    <cellStyle name="Обычный 7 6 4 7" xfId="39511"/>
    <cellStyle name="Обычный 7 6 5" xfId="39512"/>
    <cellStyle name="Обычный 7 6 5 2" xfId="39513"/>
    <cellStyle name="Обычный 7 6 6" xfId="39514"/>
    <cellStyle name="Обычный 7 6 7" xfId="39515"/>
    <cellStyle name="Обычный 7 6 8" xfId="39516"/>
    <cellStyle name="Обычный 7 6 9" xfId="39517"/>
    <cellStyle name="Обычный 7 7" xfId="39518"/>
    <cellStyle name="Обычный 7 7 10" xfId="39519"/>
    <cellStyle name="Обычный 7 7 11" xfId="39520"/>
    <cellStyle name="Обычный 7 7 12" xfId="39521"/>
    <cellStyle name="Обычный 7 7 13" xfId="39522"/>
    <cellStyle name="Обычный 7 7 14" xfId="39523"/>
    <cellStyle name="Обычный 7 7 15" xfId="39524"/>
    <cellStyle name="Обычный 7 7 2" xfId="39525"/>
    <cellStyle name="Обычный 7 7 2 10" xfId="39526"/>
    <cellStyle name="Обычный 7 7 2 11" xfId="39527"/>
    <cellStyle name="Обычный 7 7 2 12" xfId="39528"/>
    <cellStyle name="Обычный 7 7 2 13" xfId="39529"/>
    <cellStyle name="Обычный 7 7 2 14" xfId="39530"/>
    <cellStyle name="Обычный 7 7 2 2" xfId="39531"/>
    <cellStyle name="Обычный 7 7 2 2 2" xfId="39532"/>
    <cellStyle name="Обычный 7 7 2 2 3" xfId="39533"/>
    <cellStyle name="Обычный 7 7 2 2 4" xfId="39534"/>
    <cellStyle name="Обычный 7 7 2 2 5" xfId="39535"/>
    <cellStyle name="Обычный 7 7 2 2 6" xfId="39536"/>
    <cellStyle name="Обычный 7 7 2 2 7" xfId="39537"/>
    <cellStyle name="Обычный 7 7 2 3" xfId="39538"/>
    <cellStyle name="Обычный 7 7 2 3 2" xfId="39539"/>
    <cellStyle name="Обычный 7 7 2 4" xfId="39540"/>
    <cellStyle name="Обычный 7 7 2 5" xfId="39541"/>
    <cellStyle name="Обычный 7 7 2 6" xfId="39542"/>
    <cellStyle name="Обычный 7 7 2 7" xfId="39543"/>
    <cellStyle name="Обычный 7 7 2 8" xfId="39544"/>
    <cellStyle name="Обычный 7 7 2 9" xfId="39545"/>
    <cellStyle name="Обычный 7 7 3" xfId="39546"/>
    <cellStyle name="Обычный 7 7 3 2" xfId="39547"/>
    <cellStyle name="Обычный 7 7 3 3" xfId="39548"/>
    <cellStyle name="Обычный 7 7 3 4" xfId="39549"/>
    <cellStyle name="Обычный 7 7 3 5" xfId="39550"/>
    <cellStyle name="Обычный 7 7 3 6" xfId="39551"/>
    <cellStyle name="Обычный 7 7 3 7" xfId="39552"/>
    <cellStyle name="Обычный 7 7 4" xfId="39553"/>
    <cellStyle name="Обычный 7 7 4 2" xfId="39554"/>
    <cellStyle name="Обычный 7 7 5" xfId="39555"/>
    <cellStyle name="Обычный 7 7 6" xfId="39556"/>
    <cellStyle name="Обычный 7 7 7" xfId="39557"/>
    <cellStyle name="Обычный 7 7 8" xfId="39558"/>
    <cellStyle name="Обычный 7 7 9" xfId="39559"/>
    <cellStyle name="Обычный 7 8" xfId="39560"/>
    <cellStyle name="Обычный 7 8 2" xfId="39561"/>
    <cellStyle name="Обычный 7 8 2 2" xfId="39562"/>
    <cellStyle name="Обычный 7 8 3" xfId="39563"/>
    <cellStyle name="Обычный 7 9" xfId="39564"/>
    <cellStyle name="Обычный 7 9 2" xfId="39565"/>
    <cellStyle name="Обычный 7 9 2 2" xfId="39566"/>
    <cellStyle name="Обычный 7 9 3" xfId="39567"/>
    <cellStyle name="Обычный 70" xfId="39568"/>
    <cellStyle name="Обычный 71" xfId="39569"/>
    <cellStyle name="Обычный 72" xfId="39570"/>
    <cellStyle name="Обычный 73" xfId="39571"/>
    <cellStyle name="Обычный 73 2" xfId="39572"/>
    <cellStyle name="Обычный 73 3" xfId="39573"/>
    <cellStyle name="Обычный 73 3 2" xfId="39574"/>
    <cellStyle name="Обычный 74" xfId="39575"/>
    <cellStyle name="Обычный 74 2" xfId="39576"/>
    <cellStyle name="Обычный 74 3" xfId="39577"/>
    <cellStyle name="Обычный 74 3 2" xfId="39578"/>
    <cellStyle name="Обычный 75" xfId="39579"/>
    <cellStyle name="Обычный 75 2" xfId="39580"/>
    <cellStyle name="Обычный 75 3" xfId="39581"/>
    <cellStyle name="Обычный 75 3 2" xfId="39582"/>
    <cellStyle name="Обычный 76" xfId="39583"/>
    <cellStyle name="Обычный 77" xfId="39584"/>
    <cellStyle name="Обычный 78" xfId="39585"/>
    <cellStyle name="Обычный 79" xfId="39586"/>
    <cellStyle name="Обычный 8" xfId="39587"/>
    <cellStyle name="Обычный 8 10" xfId="39588"/>
    <cellStyle name="Обычный 8 10 2" xfId="39589"/>
    <cellStyle name="Обычный 8 10 2 2" xfId="39590"/>
    <cellStyle name="Обычный 8 10 3" xfId="39591"/>
    <cellStyle name="Обычный 8 11" xfId="39592"/>
    <cellStyle name="Обычный 8 11 2" xfId="39593"/>
    <cellStyle name="Обычный 8 12" xfId="39594"/>
    <cellStyle name="Обычный 8 2" xfId="39595"/>
    <cellStyle name="Обычный 8 2 2" xfId="39596"/>
    <cellStyle name="Обычный 8 2 2 10" xfId="39597"/>
    <cellStyle name="Обычный 8 2 2 11" xfId="39598"/>
    <cellStyle name="Обычный 8 2 2 12" xfId="39599"/>
    <cellStyle name="Обычный 8 2 2 13" xfId="39600"/>
    <cellStyle name="Обычный 8 2 2 14" xfId="39601"/>
    <cellStyle name="Обычный 8 2 2 15" xfId="39602"/>
    <cellStyle name="Обычный 8 2 2 16" xfId="39603"/>
    <cellStyle name="Обычный 8 2 2 2" xfId="39604"/>
    <cellStyle name="Обычный 8 2 2 2 10" xfId="39605"/>
    <cellStyle name="Обычный 8 2 2 2 11" xfId="39606"/>
    <cellStyle name="Обычный 8 2 2 2 12" xfId="39607"/>
    <cellStyle name="Обычный 8 2 2 2 13" xfId="39608"/>
    <cellStyle name="Обычный 8 2 2 2 14" xfId="39609"/>
    <cellStyle name="Обычный 8 2 2 2 15" xfId="39610"/>
    <cellStyle name="Обычный 8 2 2 2 2" xfId="39611"/>
    <cellStyle name="Обычный 8 2 2 2 2 10" xfId="39612"/>
    <cellStyle name="Обычный 8 2 2 2 2 11" xfId="39613"/>
    <cellStyle name="Обычный 8 2 2 2 2 12" xfId="39614"/>
    <cellStyle name="Обычный 8 2 2 2 2 13" xfId="39615"/>
    <cellStyle name="Обычный 8 2 2 2 2 14" xfId="39616"/>
    <cellStyle name="Обычный 8 2 2 2 2 2" xfId="39617"/>
    <cellStyle name="Обычный 8 2 2 2 2 2 2" xfId="39618"/>
    <cellStyle name="Обычный 8 2 2 2 2 2 3" xfId="39619"/>
    <cellStyle name="Обычный 8 2 2 2 2 2 4" xfId="39620"/>
    <cellStyle name="Обычный 8 2 2 2 2 2 5" xfId="39621"/>
    <cellStyle name="Обычный 8 2 2 2 2 2 6" xfId="39622"/>
    <cellStyle name="Обычный 8 2 2 2 2 2 7" xfId="39623"/>
    <cellStyle name="Обычный 8 2 2 2 2 3" xfId="39624"/>
    <cellStyle name="Обычный 8 2 2 2 2 3 2" xfId="39625"/>
    <cellStyle name="Обычный 8 2 2 2 2 4" xfId="39626"/>
    <cellStyle name="Обычный 8 2 2 2 2 5" xfId="39627"/>
    <cellStyle name="Обычный 8 2 2 2 2 6" xfId="39628"/>
    <cellStyle name="Обычный 8 2 2 2 2 7" xfId="39629"/>
    <cellStyle name="Обычный 8 2 2 2 2 8" xfId="39630"/>
    <cellStyle name="Обычный 8 2 2 2 2 9" xfId="39631"/>
    <cellStyle name="Обычный 8 2 2 2 3" xfId="39632"/>
    <cellStyle name="Обычный 8 2 2 2 3 2" xfId="39633"/>
    <cellStyle name="Обычный 8 2 2 2 3 3" xfId="39634"/>
    <cellStyle name="Обычный 8 2 2 2 3 4" xfId="39635"/>
    <cellStyle name="Обычный 8 2 2 2 3 5" xfId="39636"/>
    <cellStyle name="Обычный 8 2 2 2 3 6" xfId="39637"/>
    <cellStyle name="Обычный 8 2 2 2 3 7" xfId="39638"/>
    <cellStyle name="Обычный 8 2 2 2 4" xfId="39639"/>
    <cellStyle name="Обычный 8 2 2 2 4 2" xfId="39640"/>
    <cellStyle name="Обычный 8 2 2 2 5" xfId="39641"/>
    <cellStyle name="Обычный 8 2 2 2 6" xfId="39642"/>
    <cellStyle name="Обычный 8 2 2 2 7" xfId="39643"/>
    <cellStyle name="Обычный 8 2 2 2 8" xfId="39644"/>
    <cellStyle name="Обычный 8 2 2 2 9" xfId="39645"/>
    <cellStyle name="Обычный 8 2 2 3" xfId="39646"/>
    <cellStyle name="Обычный 8 2 2 3 10" xfId="39647"/>
    <cellStyle name="Обычный 8 2 2 3 11" xfId="39648"/>
    <cellStyle name="Обычный 8 2 2 3 12" xfId="39649"/>
    <cellStyle name="Обычный 8 2 2 3 13" xfId="39650"/>
    <cellStyle name="Обычный 8 2 2 3 14" xfId="39651"/>
    <cellStyle name="Обычный 8 2 2 3 2" xfId="39652"/>
    <cellStyle name="Обычный 8 2 2 3 2 2" xfId="39653"/>
    <cellStyle name="Обычный 8 2 2 3 2 3" xfId="39654"/>
    <cellStyle name="Обычный 8 2 2 3 2 4" xfId="39655"/>
    <cellStyle name="Обычный 8 2 2 3 2 5" xfId="39656"/>
    <cellStyle name="Обычный 8 2 2 3 2 6" xfId="39657"/>
    <cellStyle name="Обычный 8 2 2 3 2 7" xfId="39658"/>
    <cellStyle name="Обычный 8 2 2 3 3" xfId="39659"/>
    <cellStyle name="Обычный 8 2 2 3 3 2" xfId="39660"/>
    <cellStyle name="Обычный 8 2 2 3 4" xfId="39661"/>
    <cellStyle name="Обычный 8 2 2 3 5" xfId="39662"/>
    <cellStyle name="Обычный 8 2 2 3 6" xfId="39663"/>
    <cellStyle name="Обычный 8 2 2 3 7" xfId="39664"/>
    <cellStyle name="Обычный 8 2 2 3 8" xfId="39665"/>
    <cellStyle name="Обычный 8 2 2 3 9" xfId="39666"/>
    <cellStyle name="Обычный 8 2 2 4" xfId="39667"/>
    <cellStyle name="Обычный 8 2 2 4 2" xfId="39668"/>
    <cellStyle name="Обычный 8 2 2 4 3" xfId="39669"/>
    <cellStyle name="Обычный 8 2 2 4 4" xfId="39670"/>
    <cellStyle name="Обычный 8 2 2 4 5" xfId="39671"/>
    <cellStyle name="Обычный 8 2 2 4 6" xfId="39672"/>
    <cellStyle name="Обычный 8 2 2 4 7" xfId="39673"/>
    <cellStyle name="Обычный 8 2 2 5" xfId="39674"/>
    <cellStyle name="Обычный 8 2 2 5 2" xfId="39675"/>
    <cellStyle name="Обычный 8 2 2 6" xfId="39676"/>
    <cellStyle name="Обычный 8 2 2 7" xfId="39677"/>
    <cellStyle name="Обычный 8 2 2 8" xfId="39678"/>
    <cellStyle name="Обычный 8 2 2 9" xfId="39679"/>
    <cellStyle name="Обычный 8 2 3" xfId="39680"/>
    <cellStyle name="Обычный 8 2 3 10" xfId="39681"/>
    <cellStyle name="Обычный 8 2 3 11" xfId="39682"/>
    <cellStyle name="Обычный 8 2 3 12" xfId="39683"/>
    <cellStyle name="Обычный 8 2 3 13" xfId="39684"/>
    <cellStyle name="Обычный 8 2 3 14" xfId="39685"/>
    <cellStyle name="Обычный 8 2 3 15" xfId="39686"/>
    <cellStyle name="Обычный 8 2 3 16" xfId="39687"/>
    <cellStyle name="Обычный 8 2 3 2" xfId="39688"/>
    <cellStyle name="Обычный 8 2 3 2 10" xfId="39689"/>
    <cellStyle name="Обычный 8 2 3 2 11" xfId="39690"/>
    <cellStyle name="Обычный 8 2 3 2 12" xfId="39691"/>
    <cellStyle name="Обычный 8 2 3 2 13" xfId="39692"/>
    <cellStyle name="Обычный 8 2 3 2 14" xfId="39693"/>
    <cellStyle name="Обычный 8 2 3 2 15" xfId="39694"/>
    <cellStyle name="Обычный 8 2 3 2 2" xfId="39695"/>
    <cellStyle name="Обычный 8 2 3 2 2 10" xfId="39696"/>
    <cellStyle name="Обычный 8 2 3 2 2 11" xfId="39697"/>
    <cellStyle name="Обычный 8 2 3 2 2 12" xfId="39698"/>
    <cellStyle name="Обычный 8 2 3 2 2 13" xfId="39699"/>
    <cellStyle name="Обычный 8 2 3 2 2 14" xfId="39700"/>
    <cellStyle name="Обычный 8 2 3 2 2 2" xfId="39701"/>
    <cellStyle name="Обычный 8 2 3 2 2 2 2" xfId="39702"/>
    <cellStyle name="Обычный 8 2 3 2 2 2 3" xfId="39703"/>
    <cellStyle name="Обычный 8 2 3 2 2 2 4" xfId="39704"/>
    <cellStyle name="Обычный 8 2 3 2 2 2 5" xfId="39705"/>
    <cellStyle name="Обычный 8 2 3 2 2 2 6" xfId="39706"/>
    <cellStyle name="Обычный 8 2 3 2 2 2 7" xfId="39707"/>
    <cellStyle name="Обычный 8 2 3 2 2 3" xfId="39708"/>
    <cellStyle name="Обычный 8 2 3 2 2 3 2" xfId="39709"/>
    <cellStyle name="Обычный 8 2 3 2 2 4" xfId="39710"/>
    <cellStyle name="Обычный 8 2 3 2 2 5" xfId="39711"/>
    <cellStyle name="Обычный 8 2 3 2 2 6" xfId="39712"/>
    <cellStyle name="Обычный 8 2 3 2 2 7" xfId="39713"/>
    <cellStyle name="Обычный 8 2 3 2 2 8" xfId="39714"/>
    <cellStyle name="Обычный 8 2 3 2 2 9" xfId="39715"/>
    <cellStyle name="Обычный 8 2 3 2 3" xfId="39716"/>
    <cellStyle name="Обычный 8 2 3 2 3 2" xfId="39717"/>
    <cellStyle name="Обычный 8 2 3 2 3 3" xfId="39718"/>
    <cellStyle name="Обычный 8 2 3 2 3 4" xfId="39719"/>
    <cellStyle name="Обычный 8 2 3 2 3 5" xfId="39720"/>
    <cellStyle name="Обычный 8 2 3 2 3 6" xfId="39721"/>
    <cellStyle name="Обычный 8 2 3 2 3 7" xfId="39722"/>
    <cellStyle name="Обычный 8 2 3 2 4" xfId="39723"/>
    <cellStyle name="Обычный 8 2 3 2 4 2" xfId="39724"/>
    <cellStyle name="Обычный 8 2 3 2 5" xfId="39725"/>
    <cellStyle name="Обычный 8 2 3 2 6" xfId="39726"/>
    <cellStyle name="Обычный 8 2 3 2 7" xfId="39727"/>
    <cellStyle name="Обычный 8 2 3 2 8" xfId="39728"/>
    <cellStyle name="Обычный 8 2 3 2 9" xfId="39729"/>
    <cellStyle name="Обычный 8 2 3 3" xfId="39730"/>
    <cellStyle name="Обычный 8 2 3 3 10" xfId="39731"/>
    <cellStyle name="Обычный 8 2 3 3 11" xfId="39732"/>
    <cellStyle name="Обычный 8 2 3 3 12" xfId="39733"/>
    <cellStyle name="Обычный 8 2 3 3 13" xfId="39734"/>
    <cellStyle name="Обычный 8 2 3 3 14" xfId="39735"/>
    <cellStyle name="Обычный 8 2 3 3 2" xfId="39736"/>
    <cellStyle name="Обычный 8 2 3 3 2 2" xfId="39737"/>
    <cellStyle name="Обычный 8 2 3 3 2 3" xfId="39738"/>
    <cellStyle name="Обычный 8 2 3 3 2 4" xfId="39739"/>
    <cellStyle name="Обычный 8 2 3 3 2 5" xfId="39740"/>
    <cellStyle name="Обычный 8 2 3 3 2 6" xfId="39741"/>
    <cellStyle name="Обычный 8 2 3 3 2 7" xfId="39742"/>
    <cellStyle name="Обычный 8 2 3 3 3" xfId="39743"/>
    <cellStyle name="Обычный 8 2 3 3 3 2" xfId="39744"/>
    <cellStyle name="Обычный 8 2 3 3 4" xfId="39745"/>
    <cellStyle name="Обычный 8 2 3 3 5" xfId="39746"/>
    <cellStyle name="Обычный 8 2 3 3 6" xfId="39747"/>
    <cellStyle name="Обычный 8 2 3 3 7" xfId="39748"/>
    <cellStyle name="Обычный 8 2 3 3 8" xfId="39749"/>
    <cellStyle name="Обычный 8 2 3 3 9" xfId="39750"/>
    <cellStyle name="Обычный 8 2 3 4" xfId="39751"/>
    <cellStyle name="Обычный 8 2 3 4 2" xfId="39752"/>
    <cellStyle name="Обычный 8 2 3 4 3" xfId="39753"/>
    <cellStyle name="Обычный 8 2 3 4 4" xfId="39754"/>
    <cellStyle name="Обычный 8 2 3 4 5" xfId="39755"/>
    <cellStyle name="Обычный 8 2 3 4 6" xfId="39756"/>
    <cellStyle name="Обычный 8 2 3 4 7" xfId="39757"/>
    <cellStyle name="Обычный 8 2 3 5" xfId="39758"/>
    <cellStyle name="Обычный 8 2 3 5 2" xfId="39759"/>
    <cellStyle name="Обычный 8 2 3 6" xfId="39760"/>
    <cellStyle name="Обычный 8 2 3 7" xfId="39761"/>
    <cellStyle name="Обычный 8 2 3 8" xfId="39762"/>
    <cellStyle name="Обычный 8 2 3 9" xfId="39763"/>
    <cellStyle name="Обычный 8 2 4" xfId="39764"/>
    <cellStyle name="Обычный 8 2 5" xfId="39765"/>
    <cellStyle name="Обычный 8 2 5 10" xfId="39766"/>
    <cellStyle name="Обычный 8 2 5 11" xfId="39767"/>
    <cellStyle name="Обычный 8 2 5 12" xfId="39768"/>
    <cellStyle name="Обычный 8 2 5 13" xfId="39769"/>
    <cellStyle name="Обычный 8 2 5 14" xfId="39770"/>
    <cellStyle name="Обычный 8 2 5 15" xfId="39771"/>
    <cellStyle name="Обычный 8 2 5 2" xfId="39772"/>
    <cellStyle name="Обычный 8 2 5 2 10" xfId="39773"/>
    <cellStyle name="Обычный 8 2 5 2 11" xfId="39774"/>
    <cellStyle name="Обычный 8 2 5 2 12" xfId="39775"/>
    <cellStyle name="Обычный 8 2 5 2 13" xfId="39776"/>
    <cellStyle name="Обычный 8 2 5 2 14" xfId="39777"/>
    <cellStyle name="Обычный 8 2 5 2 2" xfId="39778"/>
    <cellStyle name="Обычный 8 2 5 2 2 2" xfId="39779"/>
    <cellStyle name="Обычный 8 2 5 2 2 3" xfId="39780"/>
    <cellStyle name="Обычный 8 2 5 2 2 4" xfId="39781"/>
    <cellStyle name="Обычный 8 2 5 2 2 5" xfId="39782"/>
    <cellStyle name="Обычный 8 2 5 2 2 6" xfId="39783"/>
    <cellStyle name="Обычный 8 2 5 2 2 7" xfId="39784"/>
    <cellStyle name="Обычный 8 2 5 2 3" xfId="39785"/>
    <cellStyle name="Обычный 8 2 5 2 3 2" xfId="39786"/>
    <cellStyle name="Обычный 8 2 5 2 4" xfId="39787"/>
    <cellStyle name="Обычный 8 2 5 2 5" xfId="39788"/>
    <cellStyle name="Обычный 8 2 5 2 6" xfId="39789"/>
    <cellStyle name="Обычный 8 2 5 2 7" xfId="39790"/>
    <cellStyle name="Обычный 8 2 5 2 8" xfId="39791"/>
    <cellStyle name="Обычный 8 2 5 2 9" xfId="39792"/>
    <cellStyle name="Обычный 8 2 5 3" xfId="39793"/>
    <cellStyle name="Обычный 8 2 5 3 2" xfId="39794"/>
    <cellStyle name="Обычный 8 2 5 3 3" xfId="39795"/>
    <cellStyle name="Обычный 8 2 5 3 4" xfId="39796"/>
    <cellStyle name="Обычный 8 2 5 3 5" xfId="39797"/>
    <cellStyle name="Обычный 8 2 5 3 6" xfId="39798"/>
    <cellStyle name="Обычный 8 2 5 3 7" xfId="39799"/>
    <cellStyle name="Обычный 8 2 5 4" xfId="39800"/>
    <cellStyle name="Обычный 8 2 5 4 2" xfId="39801"/>
    <cellStyle name="Обычный 8 2 5 5" xfId="39802"/>
    <cellStyle name="Обычный 8 2 5 6" xfId="39803"/>
    <cellStyle name="Обычный 8 2 5 7" xfId="39804"/>
    <cellStyle name="Обычный 8 2 5 8" xfId="39805"/>
    <cellStyle name="Обычный 8 2 5 9" xfId="39806"/>
    <cellStyle name="Обычный 8 2 6" xfId="39807"/>
    <cellStyle name="Обычный 8 2 6 2" xfId="39808"/>
    <cellStyle name="Обычный 8 2 6 2 2" xfId="39809"/>
    <cellStyle name="Обычный 8 2 6 3" xfId="39810"/>
    <cellStyle name="Обычный 8 2 7" xfId="39811"/>
    <cellStyle name="Обычный 8 2 7 2" xfId="39812"/>
    <cellStyle name="Обычный 8 2 7 2 2" xfId="39813"/>
    <cellStyle name="Обычный 8 2 7 3" xfId="39814"/>
    <cellStyle name="Обычный 8 2 8" xfId="39815"/>
    <cellStyle name="Обычный 8 2 8 2" xfId="39816"/>
    <cellStyle name="Обычный 8 2 9" xfId="39817"/>
    <cellStyle name="Обычный 8 3" xfId="39818"/>
    <cellStyle name="Обычный 8 3 2" xfId="39819"/>
    <cellStyle name="Обычный 8 3 2 2" xfId="39820"/>
    <cellStyle name="Обычный 8 3 2 3" xfId="39821"/>
    <cellStyle name="Обычный 8 3 3" xfId="39822"/>
    <cellStyle name="Обычный 8 3 4" xfId="39823"/>
    <cellStyle name="Обычный 8 3 4 2" xfId="39824"/>
    <cellStyle name="Обычный 8 3 4 2 2" xfId="39825"/>
    <cellStyle name="Обычный 8 3 4 3" xfId="39826"/>
    <cellStyle name="Обычный 8 3 5" xfId="39827"/>
    <cellStyle name="Обычный 8 3 6" xfId="39828"/>
    <cellStyle name="Обычный 8 3 6 2" xfId="39829"/>
    <cellStyle name="Обычный 8 3 6 3" xfId="39830"/>
    <cellStyle name="Обычный 8 3 6 4" xfId="39831"/>
    <cellStyle name="Обычный 8 3 6 5" xfId="39832"/>
    <cellStyle name="Обычный 8 3 6 6" xfId="39833"/>
    <cellStyle name="Обычный 8 3 6 7" xfId="39834"/>
    <cellStyle name="Обычный 8 3 6 8" xfId="39835"/>
    <cellStyle name="Обычный 8 4" xfId="39836"/>
    <cellStyle name="Обычный 8 4 2" xfId="39837"/>
    <cellStyle name="Обычный 8 4 2 10" xfId="39838"/>
    <cellStyle name="Обычный 8 4 2 11" xfId="39839"/>
    <cellStyle name="Обычный 8 4 2 12" xfId="39840"/>
    <cellStyle name="Обычный 8 4 2 13" xfId="39841"/>
    <cellStyle name="Обычный 8 4 2 14" xfId="39842"/>
    <cellStyle name="Обычный 8 4 2 15" xfId="39843"/>
    <cellStyle name="Обычный 8 4 2 16" xfId="39844"/>
    <cellStyle name="Обычный 8 4 2 17" xfId="39845"/>
    <cellStyle name="Обычный 8 4 2 2" xfId="39846"/>
    <cellStyle name="Обычный 8 4 2 2 10" xfId="39847"/>
    <cellStyle name="Обычный 8 4 2 2 11" xfId="39848"/>
    <cellStyle name="Обычный 8 4 2 2 12" xfId="39849"/>
    <cellStyle name="Обычный 8 4 2 2 13" xfId="39850"/>
    <cellStyle name="Обычный 8 4 2 2 14" xfId="39851"/>
    <cellStyle name="Обычный 8 4 2 2 15" xfId="39852"/>
    <cellStyle name="Обычный 8 4 2 2 16" xfId="39853"/>
    <cellStyle name="Обычный 8 4 2 2 2" xfId="39854"/>
    <cellStyle name="Обычный 8 4 2 2 3" xfId="39855"/>
    <cellStyle name="Обычный 8 4 2 2 3 2" xfId="39856"/>
    <cellStyle name="Обычный 8 4 2 2 3 3" xfId="39857"/>
    <cellStyle name="Обычный 8 4 2 2 3 4" xfId="39858"/>
    <cellStyle name="Обычный 8 4 2 2 3 5" xfId="39859"/>
    <cellStyle name="Обычный 8 4 2 2 3 6" xfId="39860"/>
    <cellStyle name="Обычный 8 4 2 2 3 7" xfId="39861"/>
    <cellStyle name="Обычный 8 4 2 2 3 8" xfId="39862"/>
    <cellStyle name="Обычный 8 4 2 2 3 9" xfId="39863"/>
    <cellStyle name="Обычный 8 4 2 2 4" xfId="39864"/>
    <cellStyle name="Обычный 8 4 2 2 4 2" xfId="39865"/>
    <cellStyle name="Обычный 8 4 2 2 4 3" xfId="39866"/>
    <cellStyle name="Обычный 8 4 2 2 4 4" xfId="39867"/>
    <cellStyle name="Обычный 8 4 2 2 4 5" xfId="39868"/>
    <cellStyle name="Обычный 8 4 2 2 5" xfId="39869"/>
    <cellStyle name="Обычный 8 4 2 2 5 2" xfId="39870"/>
    <cellStyle name="Обычный 8 4 2 2 6" xfId="39871"/>
    <cellStyle name="Обычный 8 4 2 2 7" xfId="39872"/>
    <cellStyle name="Обычный 8 4 2 2 8" xfId="39873"/>
    <cellStyle name="Обычный 8 4 2 2 9" xfId="39874"/>
    <cellStyle name="Обычный 8 4 2 3" xfId="39875"/>
    <cellStyle name="Обычный 8 4 2 4" xfId="39876"/>
    <cellStyle name="Обычный 8 4 2 4 2" xfId="39877"/>
    <cellStyle name="Обычный 8 4 2 4 3" xfId="39878"/>
    <cellStyle name="Обычный 8 4 2 4 4" xfId="39879"/>
    <cellStyle name="Обычный 8 4 2 4 5" xfId="39880"/>
    <cellStyle name="Обычный 8 4 2 4 6" xfId="39881"/>
    <cellStyle name="Обычный 8 4 2 4 7" xfId="39882"/>
    <cellStyle name="Обычный 8 4 2 4 8" xfId="39883"/>
    <cellStyle name="Обычный 8 4 2 4 9" xfId="39884"/>
    <cellStyle name="Обычный 8 4 2 5" xfId="39885"/>
    <cellStyle name="Обычный 8 4 2 5 2" xfId="39886"/>
    <cellStyle name="Обычный 8 4 2 5 3" xfId="39887"/>
    <cellStyle name="Обычный 8 4 2 5 4" xfId="39888"/>
    <cellStyle name="Обычный 8 4 2 5 5" xfId="39889"/>
    <cellStyle name="Обычный 8 4 2 6" xfId="39890"/>
    <cellStyle name="Обычный 8 4 2 6 2" xfId="39891"/>
    <cellStyle name="Обычный 8 4 2 7" xfId="39892"/>
    <cellStyle name="Обычный 8 4 2 8" xfId="39893"/>
    <cellStyle name="Обычный 8 4 2 9" xfId="39894"/>
    <cellStyle name="Обычный 8 4 3" xfId="39895"/>
    <cellStyle name="Обычный 8 4 3 10" xfId="39896"/>
    <cellStyle name="Обычный 8 4 3 11" xfId="39897"/>
    <cellStyle name="Обычный 8 4 3 12" xfId="39898"/>
    <cellStyle name="Обычный 8 4 3 13" xfId="39899"/>
    <cellStyle name="Обычный 8 4 3 14" xfId="39900"/>
    <cellStyle name="Обычный 8 4 3 15" xfId="39901"/>
    <cellStyle name="Обычный 8 4 3 16" xfId="39902"/>
    <cellStyle name="Обычный 8 4 3 2" xfId="39903"/>
    <cellStyle name="Обычный 8 4 3 3" xfId="39904"/>
    <cellStyle name="Обычный 8 4 3 3 2" xfId="39905"/>
    <cellStyle name="Обычный 8 4 3 3 3" xfId="39906"/>
    <cellStyle name="Обычный 8 4 3 3 4" xfId="39907"/>
    <cellStyle name="Обычный 8 4 3 3 5" xfId="39908"/>
    <cellStyle name="Обычный 8 4 3 3 6" xfId="39909"/>
    <cellStyle name="Обычный 8 4 3 3 7" xfId="39910"/>
    <cellStyle name="Обычный 8 4 3 3 8" xfId="39911"/>
    <cellStyle name="Обычный 8 4 3 3 9" xfId="39912"/>
    <cellStyle name="Обычный 8 4 3 4" xfId="39913"/>
    <cellStyle name="Обычный 8 4 3 4 2" xfId="39914"/>
    <cellStyle name="Обычный 8 4 3 4 3" xfId="39915"/>
    <cellStyle name="Обычный 8 4 3 4 4" xfId="39916"/>
    <cellStyle name="Обычный 8 4 3 4 5" xfId="39917"/>
    <cellStyle name="Обычный 8 4 3 5" xfId="39918"/>
    <cellStyle name="Обычный 8 4 3 5 2" xfId="39919"/>
    <cellStyle name="Обычный 8 4 3 6" xfId="39920"/>
    <cellStyle name="Обычный 8 4 3 7" xfId="39921"/>
    <cellStyle name="Обычный 8 4 3 8" xfId="39922"/>
    <cellStyle name="Обычный 8 4 3 9" xfId="39923"/>
    <cellStyle name="Обычный 8 4 4" xfId="39924"/>
    <cellStyle name="Обычный 8 4 4 10" xfId="39925"/>
    <cellStyle name="Обычный 8 4 4 11" xfId="39926"/>
    <cellStyle name="Обычный 8 4 4 12" xfId="39927"/>
    <cellStyle name="Обычный 8 4 4 13" xfId="39928"/>
    <cellStyle name="Обычный 8 4 4 14" xfId="39929"/>
    <cellStyle name="Обычный 8 4 4 15" xfId="39930"/>
    <cellStyle name="Обычный 8 4 4 16" xfId="39931"/>
    <cellStyle name="Обычный 8 4 4 2" xfId="39932"/>
    <cellStyle name="Обычный 8 4 4 3" xfId="39933"/>
    <cellStyle name="Обычный 8 4 4 3 2" xfId="39934"/>
    <cellStyle name="Обычный 8 4 4 3 3" xfId="39935"/>
    <cellStyle name="Обычный 8 4 4 3 4" xfId="39936"/>
    <cellStyle name="Обычный 8 4 4 3 5" xfId="39937"/>
    <cellStyle name="Обычный 8 4 4 3 6" xfId="39938"/>
    <cellStyle name="Обычный 8 4 4 3 7" xfId="39939"/>
    <cellStyle name="Обычный 8 4 4 3 8" xfId="39940"/>
    <cellStyle name="Обычный 8 4 4 3 9" xfId="39941"/>
    <cellStyle name="Обычный 8 4 4 4" xfId="39942"/>
    <cellStyle name="Обычный 8 4 4 4 2" xfId="39943"/>
    <cellStyle name="Обычный 8 4 4 4 3" xfId="39944"/>
    <cellStyle name="Обычный 8 4 4 4 4" xfId="39945"/>
    <cellStyle name="Обычный 8 4 4 4 5" xfId="39946"/>
    <cellStyle name="Обычный 8 4 4 5" xfId="39947"/>
    <cellStyle name="Обычный 8 4 4 5 2" xfId="39948"/>
    <cellStyle name="Обычный 8 4 4 6" xfId="39949"/>
    <cellStyle name="Обычный 8 4 4 7" xfId="39950"/>
    <cellStyle name="Обычный 8 4 4 8" xfId="39951"/>
    <cellStyle name="Обычный 8 4 4 9" xfId="39952"/>
    <cellStyle name="Обычный 8 4 5" xfId="39953"/>
    <cellStyle name="Обычный 8 4 6" xfId="39954"/>
    <cellStyle name="Обычный 8 4 7" xfId="39955"/>
    <cellStyle name="Обычный 8 4 8" xfId="39956"/>
    <cellStyle name="Обычный 8 4 9" xfId="39957"/>
    <cellStyle name="Обычный 8 5" xfId="39958"/>
    <cellStyle name="Обычный 8 5 2" xfId="39959"/>
    <cellStyle name="Обычный 8 5 2 10" xfId="39960"/>
    <cellStyle name="Обычный 8 5 2 11" xfId="39961"/>
    <cellStyle name="Обычный 8 5 2 12" xfId="39962"/>
    <cellStyle name="Обычный 8 5 2 13" xfId="39963"/>
    <cellStyle name="Обычный 8 5 2 14" xfId="39964"/>
    <cellStyle name="Обычный 8 5 2 15" xfId="39965"/>
    <cellStyle name="Обычный 8 5 2 2" xfId="39966"/>
    <cellStyle name="Обычный 8 5 2 2 10" xfId="39967"/>
    <cellStyle name="Обычный 8 5 2 2 11" xfId="39968"/>
    <cellStyle name="Обычный 8 5 2 2 12" xfId="39969"/>
    <cellStyle name="Обычный 8 5 2 2 13" xfId="39970"/>
    <cellStyle name="Обычный 8 5 2 2 14" xfId="39971"/>
    <cellStyle name="Обычный 8 5 2 2 2" xfId="39972"/>
    <cellStyle name="Обычный 8 5 2 2 2 2" xfId="39973"/>
    <cellStyle name="Обычный 8 5 2 2 2 3" xfId="39974"/>
    <cellStyle name="Обычный 8 5 2 2 2 4" xfId="39975"/>
    <cellStyle name="Обычный 8 5 2 2 2 5" xfId="39976"/>
    <cellStyle name="Обычный 8 5 2 2 2 6" xfId="39977"/>
    <cellStyle name="Обычный 8 5 2 2 2 7" xfId="39978"/>
    <cellStyle name="Обычный 8 5 2 2 3" xfId="39979"/>
    <cellStyle name="Обычный 8 5 2 2 3 2" xfId="39980"/>
    <cellStyle name="Обычный 8 5 2 2 4" xfId="39981"/>
    <cellStyle name="Обычный 8 5 2 2 5" xfId="39982"/>
    <cellStyle name="Обычный 8 5 2 2 6" xfId="39983"/>
    <cellStyle name="Обычный 8 5 2 2 7" xfId="39984"/>
    <cellStyle name="Обычный 8 5 2 2 8" xfId="39985"/>
    <cellStyle name="Обычный 8 5 2 2 9" xfId="39986"/>
    <cellStyle name="Обычный 8 5 2 3" xfId="39987"/>
    <cellStyle name="Обычный 8 5 2 3 2" xfId="39988"/>
    <cellStyle name="Обычный 8 5 2 3 3" xfId="39989"/>
    <cellStyle name="Обычный 8 5 2 3 4" xfId="39990"/>
    <cellStyle name="Обычный 8 5 2 3 5" xfId="39991"/>
    <cellStyle name="Обычный 8 5 2 3 6" xfId="39992"/>
    <cellStyle name="Обычный 8 5 2 3 7" xfId="39993"/>
    <cellStyle name="Обычный 8 5 2 4" xfId="39994"/>
    <cellStyle name="Обычный 8 5 2 4 2" xfId="39995"/>
    <cellStyle name="Обычный 8 5 2 5" xfId="39996"/>
    <cellStyle name="Обычный 8 5 2 6" xfId="39997"/>
    <cellStyle name="Обычный 8 5 2 7" xfId="39998"/>
    <cellStyle name="Обычный 8 5 2 8" xfId="39999"/>
    <cellStyle name="Обычный 8 5 2 9" xfId="40000"/>
    <cellStyle name="Обычный 8 5 3" xfId="40001"/>
    <cellStyle name="Обычный 8 5 3 10" xfId="40002"/>
    <cellStyle name="Обычный 8 5 3 11" xfId="40003"/>
    <cellStyle name="Обычный 8 5 3 12" xfId="40004"/>
    <cellStyle name="Обычный 8 5 3 13" xfId="40005"/>
    <cellStyle name="Обычный 8 5 3 14" xfId="40006"/>
    <cellStyle name="Обычный 8 5 3 2" xfId="40007"/>
    <cellStyle name="Обычный 8 5 3 2 2" xfId="40008"/>
    <cellStyle name="Обычный 8 5 3 2 3" xfId="40009"/>
    <cellStyle name="Обычный 8 5 3 2 4" xfId="40010"/>
    <cellStyle name="Обычный 8 5 3 2 5" xfId="40011"/>
    <cellStyle name="Обычный 8 5 3 2 6" xfId="40012"/>
    <cellStyle name="Обычный 8 5 3 2 7" xfId="40013"/>
    <cellStyle name="Обычный 8 5 3 3" xfId="40014"/>
    <cellStyle name="Обычный 8 5 3 3 2" xfId="40015"/>
    <cellStyle name="Обычный 8 5 3 4" xfId="40016"/>
    <cellStyle name="Обычный 8 5 3 5" xfId="40017"/>
    <cellStyle name="Обычный 8 5 3 6" xfId="40018"/>
    <cellStyle name="Обычный 8 5 3 7" xfId="40019"/>
    <cellStyle name="Обычный 8 5 3 8" xfId="40020"/>
    <cellStyle name="Обычный 8 5 3 9" xfId="40021"/>
    <cellStyle name="Обычный 8 5 4" xfId="40022"/>
    <cellStyle name="Обычный 8 5 4 10" xfId="40023"/>
    <cellStyle name="Обычный 8 5 4 11" xfId="40024"/>
    <cellStyle name="Обычный 8 5 4 12" xfId="40025"/>
    <cellStyle name="Обычный 8 5 4 13" xfId="40026"/>
    <cellStyle name="Обычный 8 5 4 14" xfId="40027"/>
    <cellStyle name="Обычный 8 5 4 2" xfId="40028"/>
    <cellStyle name="Обычный 8 5 4 2 2" xfId="40029"/>
    <cellStyle name="Обычный 8 5 4 2 3" xfId="40030"/>
    <cellStyle name="Обычный 8 5 4 2 4" xfId="40031"/>
    <cellStyle name="Обычный 8 5 4 2 5" xfId="40032"/>
    <cellStyle name="Обычный 8 5 4 2 6" xfId="40033"/>
    <cellStyle name="Обычный 8 5 4 2 7" xfId="40034"/>
    <cellStyle name="Обычный 8 5 4 3" xfId="40035"/>
    <cellStyle name="Обычный 8 5 4 3 2" xfId="40036"/>
    <cellStyle name="Обычный 8 5 4 4" xfId="40037"/>
    <cellStyle name="Обычный 8 5 4 5" xfId="40038"/>
    <cellStyle name="Обычный 8 5 4 6" xfId="40039"/>
    <cellStyle name="Обычный 8 5 4 7" xfId="40040"/>
    <cellStyle name="Обычный 8 5 4 8" xfId="40041"/>
    <cellStyle name="Обычный 8 5 4 9" xfId="40042"/>
    <cellStyle name="Обычный 8 5 5" xfId="40043"/>
    <cellStyle name="Обычный 8 5 6" xfId="40044"/>
    <cellStyle name="Обычный 8 5 7" xfId="40045"/>
    <cellStyle name="Обычный 8 5 8" xfId="40046"/>
    <cellStyle name="Обычный 8 5 9" xfId="40047"/>
    <cellStyle name="Обычный 8 6" xfId="40048"/>
    <cellStyle name="Обычный 8 6 10" xfId="40049"/>
    <cellStyle name="Обычный 8 6 11" xfId="40050"/>
    <cellStyle name="Обычный 8 6 12" xfId="40051"/>
    <cellStyle name="Обычный 8 6 13" xfId="40052"/>
    <cellStyle name="Обычный 8 6 14" xfId="40053"/>
    <cellStyle name="Обычный 8 6 15" xfId="40054"/>
    <cellStyle name="Обычный 8 6 2" xfId="40055"/>
    <cellStyle name="Обычный 8 6 2 10" xfId="40056"/>
    <cellStyle name="Обычный 8 6 2 11" xfId="40057"/>
    <cellStyle name="Обычный 8 6 2 12" xfId="40058"/>
    <cellStyle name="Обычный 8 6 2 13" xfId="40059"/>
    <cellStyle name="Обычный 8 6 2 14" xfId="40060"/>
    <cellStyle name="Обычный 8 6 2 2" xfId="40061"/>
    <cellStyle name="Обычный 8 6 2 2 2" xfId="40062"/>
    <cellStyle name="Обычный 8 6 2 2 3" xfId="40063"/>
    <cellStyle name="Обычный 8 6 2 2 4" xfId="40064"/>
    <cellStyle name="Обычный 8 6 2 2 5" xfId="40065"/>
    <cellStyle name="Обычный 8 6 2 2 6" xfId="40066"/>
    <cellStyle name="Обычный 8 6 2 2 7" xfId="40067"/>
    <cellStyle name="Обычный 8 6 2 3" xfId="40068"/>
    <cellStyle name="Обычный 8 6 2 3 2" xfId="40069"/>
    <cellStyle name="Обычный 8 6 2 4" xfId="40070"/>
    <cellStyle name="Обычный 8 6 2 5" xfId="40071"/>
    <cellStyle name="Обычный 8 6 2 6" xfId="40072"/>
    <cellStyle name="Обычный 8 6 2 7" xfId="40073"/>
    <cellStyle name="Обычный 8 6 2 8" xfId="40074"/>
    <cellStyle name="Обычный 8 6 2 9" xfId="40075"/>
    <cellStyle name="Обычный 8 6 3" xfId="40076"/>
    <cellStyle name="Обычный 8 6 3 2" xfId="40077"/>
    <cellStyle name="Обычный 8 6 3 3" xfId="40078"/>
    <cellStyle name="Обычный 8 6 3 4" xfId="40079"/>
    <cellStyle name="Обычный 8 6 3 5" xfId="40080"/>
    <cellStyle name="Обычный 8 6 3 6" xfId="40081"/>
    <cellStyle name="Обычный 8 6 3 7" xfId="40082"/>
    <cellStyle name="Обычный 8 6 4" xfId="40083"/>
    <cellStyle name="Обычный 8 6 4 2" xfId="40084"/>
    <cellStyle name="Обычный 8 6 5" xfId="40085"/>
    <cellStyle name="Обычный 8 6 6" xfId="40086"/>
    <cellStyle name="Обычный 8 6 7" xfId="40087"/>
    <cellStyle name="Обычный 8 6 8" xfId="40088"/>
    <cellStyle name="Обычный 8 6 9" xfId="40089"/>
    <cellStyle name="Обычный 8 7" xfId="40090"/>
    <cellStyle name="Обычный 8 7 2" xfId="40091"/>
    <cellStyle name="Обычный 8 7 2 2" xfId="40092"/>
    <cellStyle name="Обычный 8 7 3" xfId="40093"/>
    <cellStyle name="Обычный 8 8" xfId="40094"/>
    <cellStyle name="Обычный 8 8 2" xfId="40095"/>
    <cellStyle name="Обычный 8 8 2 2" xfId="40096"/>
    <cellStyle name="Обычный 8 8 3" xfId="40097"/>
    <cellStyle name="Обычный 8 9" xfId="40098"/>
    <cellStyle name="Обычный 8 9 2" xfId="40099"/>
    <cellStyle name="Обычный 8 9 2 2" xfId="40100"/>
    <cellStyle name="Обычный 8 9 3" xfId="40101"/>
    <cellStyle name="Обычный 80" xfId="40102"/>
    <cellStyle name="Обычный 81" xfId="40103"/>
    <cellStyle name="Обычный 82" xfId="40104"/>
    <cellStyle name="Обычный 83" xfId="40105"/>
    <cellStyle name="Обычный 84" xfId="40106"/>
    <cellStyle name="Обычный 85" xfId="40107"/>
    <cellStyle name="Обычный 86" xfId="40108"/>
    <cellStyle name="Обычный 87" xfId="40109"/>
    <cellStyle name="Обычный 88" xfId="40110"/>
    <cellStyle name="Обычный 89" xfId="40111"/>
    <cellStyle name="Обычный 9" xfId="40112"/>
    <cellStyle name="Обычный 9 2" xfId="40113"/>
    <cellStyle name="Обычный 9 2 2" xfId="40114"/>
    <cellStyle name="Обычный 9 2 3" xfId="40115"/>
    <cellStyle name="Обычный 9 2 4" xfId="40116"/>
    <cellStyle name="Обычный 9 2 5" xfId="40117"/>
    <cellStyle name="Обычный 9 2 6" xfId="40118"/>
    <cellStyle name="Обычный 9 3" xfId="40119"/>
    <cellStyle name="Обычный 9 3 2" xfId="40120"/>
    <cellStyle name="Обычный 9 3 2 2" xfId="40121"/>
    <cellStyle name="Обычный 9 3 2 2 2" xfId="40122"/>
    <cellStyle name="Обычный 9 3 2 2 3" xfId="40123"/>
    <cellStyle name="Обычный 9 3 2 2 4" xfId="40124"/>
    <cellStyle name="Обычный 9 3 2 3" xfId="40125"/>
    <cellStyle name="Обычный 9 3 2 3 2" xfId="40126"/>
    <cellStyle name="Обычный 9 3 2 3 3" xfId="40127"/>
    <cellStyle name="Обычный 9 3 2 4" xfId="40128"/>
    <cellStyle name="Обычный 9 3 2 5" xfId="40129"/>
    <cellStyle name="Обычный 9 3 3" xfId="40130"/>
    <cellStyle name="Обычный 9 3 4" xfId="40131"/>
    <cellStyle name="Обычный 9 3 5" xfId="40132"/>
    <cellStyle name="Обычный 9 4" xfId="40133"/>
    <cellStyle name="Обычный 9 4 2" xfId="40134"/>
    <cellStyle name="Обычный 9 4 3" xfId="40135"/>
    <cellStyle name="Обычный 9 5" xfId="40136"/>
    <cellStyle name="Обычный 9 5 2" xfId="40137"/>
    <cellStyle name="Обычный 90" xfId="40138"/>
    <cellStyle name="Обычный 91" xfId="40139"/>
    <cellStyle name="Обычный 92" xfId="40140"/>
    <cellStyle name="Обычный 93" xfId="40141"/>
    <cellStyle name="Обычный 94" xfId="40142"/>
    <cellStyle name="Обычный 95" xfId="40143"/>
    <cellStyle name="Обычный 96" xfId="40144"/>
    <cellStyle name="Обычный 97" xfId="40145"/>
    <cellStyle name="Обычный 98" xfId="40146"/>
    <cellStyle name="Обычный 99" xfId="40147"/>
    <cellStyle name="Обычный_Лист1" xfId="5"/>
    <cellStyle name="Обычный1" xfId="40148"/>
    <cellStyle name="Ошибка" xfId="40149"/>
    <cellStyle name="Ошибка 10" xfId="40150"/>
    <cellStyle name="Ошибка 11" xfId="40151"/>
    <cellStyle name="Ошибка 12" xfId="40152"/>
    <cellStyle name="Ошибка 13" xfId="40153"/>
    <cellStyle name="Ошибка 2" xfId="40154"/>
    <cellStyle name="Ошибка 2 10" xfId="40155"/>
    <cellStyle name="Ошибка 2 11" xfId="40156"/>
    <cellStyle name="Ошибка 2 12" xfId="40157"/>
    <cellStyle name="Ошибка 2 13" xfId="40158"/>
    <cellStyle name="Ошибка 2 14" xfId="40159"/>
    <cellStyle name="Ошибка 2 2" xfId="40160"/>
    <cellStyle name="Ошибка 2 2 10" xfId="40161"/>
    <cellStyle name="Ошибка 2 2 11" xfId="40162"/>
    <cellStyle name="Ошибка 2 2 12" xfId="40163"/>
    <cellStyle name="Ошибка 2 2 13" xfId="40164"/>
    <cellStyle name="Ошибка 2 2 2" xfId="40165"/>
    <cellStyle name="Ошибка 2 2 3" xfId="40166"/>
    <cellStyle name="Ошибка 2 2 4" xfId="40167"/>
    <cellStyle name="Ошибка 2 2 5" xfId="40168"/>
    <cellStyle name="Ошибка 2 2 6" xfId="40169"/>
    <cellStyle name="Ошибка 2 2 7" xfId="40170"/>
    <cellStyle name="Ошибка 2 2 8" xfId="40171"/>
    <cellStyle name="Ошибка 2 2 9" xfId="40172"/>
    <cellStyle name="Ошибка 2 3" xfId="40173"/>
    <cellStyle name="Ошибка 2 4" xfId="40174"/>
    <cellStyle name="Ошибка 2 5" xfId="40175"/>
    <cellStyle name="Ошибка 2 6" xfId="40176"/>
    <cellStyle name="Ошибка 2 7" xfId="40177"/>
    <cellStyle name="Ошибка 2 8" xfId="40178"/>
    <cellStyle name="Ошибка 2 9" xfId="40179"/>
    <cellStyle name="Ошибка 3" xfId="40180"/>
    <cellStyle name="Ошибка 3 10" xfId="40181"/>
    <cellStyle name="Ошибка 3 11" xfId="40182"/>
    <cellStyle name="Ошибка 3 12" xfId="40183"/>
    <cellStyle name="Ошибка 3 13" xfId="40184"/>
    <cellStyle name="Ошибка 3 14" xfId="40185"/>
    <cellStyle name="Ошибка 3 2" xfId="40186"/>
    <cellStyle name="Ошибка 3 2 10" xfId="40187"/>
    <cellStyle name="Ошибка 3 2 11" xfId="40188"/>
    <cellStyle name="Ошибка 3 2 12" xfId="40189"/>
    <cellStyle name="Ошибка 3 2 13" xfId="40190"/>
    <cellStyle name="Ошибка 3 2 2" xfId="40191"/>
    <cellStyle name="Ошибка 3 2 3" xfId="40192"/>
    <cellStyle name="Ошибка 3 2 4" xfId="40193"/>
    <cellStyle name="Ошибка 3 2 5" xfId="40194"/>
    <cellStyle name="Ошибка 3 2 6" xfId="40195"/>
    <cellStyle name="Ошибка 3 2 7" xfId="40196"/>
    <cellStyle name="Ошибка 3 2 8" xfId="40197"/>
    <cellStyle name="Ошибка 3 2 9" xfId="40198"/>
    <cellStyle name="Ошибка 3 3" xfId="40199"/>
    <cellStyle name="Ошибка 3 4" xfId="40200"/>
    <cellStyle name="Ошибка 3 5" xfId="40201"/>
    <cellStyle name="Ошибка 3 6" xfId="40202"/>
    <cellStyle name="Ошибка 3 7" xfId="40203"/>
    <cellStyle name="Ошибка 3 8" xfId="40204"/>
    <cellStyle name="Ошибка 3 9" xfId="40205"/>
    <cellStyle name="Ошибка 4" xfId="40206"/>
    <cellStyle name="Ошибка 4 10" xfId="40207"/>
    <cellStyle name="Ошибка 4 11" xfId="40208"/>
    <cellStyle name="Ошибка 4 12" xfId="40209"/>
    <cellStyle name="Ошибка 4 13" xfId="40210"/>
    <cellStyle name="Ошибка 4 2" xfId="40211"/>
    <cellStyle name="Ошибка 4 3" xfId="40212"/>
    <cellStyle name="Ошибка 4 4" xfId="40213"/>
    <cellStyle name="Ошибка 4 5" xfId="40214"/>
    <cellStyle name="Ошибка 4 6" xfId="40215"/>
    <cellStyle name="Ошибка 4 7" xfId="40216"/>
    <cellStyle name="Ошибка 4 8" xfId="40217"/>
    <cellStyle name="Ошибка 4 9" xfId="40218"/>
    <cellStyle name="Ошибка 5" xfId="40219"/>
    <cellStyle name="Ошибка 5 10" xfId="40220"/>
    <cellStyle name="Ошибка 5 11" xfId="40221"/>
    <cellStyle name="Ошибка 5 12" xfId="40222"/>
    <cellStyle name="Ошибка 5 13" xfId="40223"/>
    <cellStyle name="Ошибка 5 2" xfId="40224"/>
    <cellStyle name="Ошибка 5 3" xfId="40225"/>
    <cellStyle name="Ошибка 5 4" xfId="40226"/>
    <cellStyle name="Ошибка 5 5" xfId="40227"/>
    <cellStyle name="Ошибка 5 6" xfId="40228"/>
    <cellStyle name="Ошибка 5 7" xfId="40229"/>
    <cellStyle name="Ошибка 5 8" xfId="40230"/>
    <cellStyle name="Ошибка 5 9" xfId="40231"/>
    <cellStyle name="Ошибка 6" xfId="40232"/>
    <cellStyle name="Ошибка 7" xfId="40233"/>
    <cellStyle name="Ошибка 8" xfId="40234"/>
    <cellStyle name="Ошибка 9" xfId="40235"/>
    <cellStyle name="Параметр" xfId="40236"/>
    <cellStyle name="ПеременныеСметы" xfId="40237"/>
    <cellStyle name="ПеременныеСметы 10" xfId="40238"/>
    <cellStyle name="ПеременныеСметы 11" xfId="40239"/>
    <cellStyle name="ПеременныеСметы 12" xfId="40240"/>
    <cellStyle name="ПеременныеСметы 13" xfId="40241"/>
    <cellStyle name="ПеременныеСметы 14" xfId="40242"/>
    <cellStyle name="ПеременныеСметы 15" xfId="40243"/>
    <cellStyle name="ПеременныеСметы 16" xfId="40244"/>
    <cellStyle name="ПеременныеСметы 17" xfId="40245"/>
    <cellStyle name="ПеременныеСметы 2" xfId="40246"/>
    <cellStyle name="ПеременныеСметы 2 10" xfId="40247"/>
    <cellStyle name="ПеременныеСметы 2 11" xfId="40248"/>
    <cellStyle name="ПеременныеСметы 2 12" xfId="40249"/>
    <cellStyle name="ПеременныеСметы 2 13" xfId="40250"/>
    <cellStyle name="ПеременныеСметы 2 14" xfId="40251"/>
    <cellStyle name="ПеременныеСметы 2 15" xfId="40252"/>
    <cellStyle name="ПеременныеСметы 2 16" xfId="40253"/>
    <cellStyle name="ПеременныеСметы 2 2" xfId="40254"/>
    <cellStyle name="ПеременныеСметы 2 2 10" xfId="40255"/>
    <cellStyle name="ПеременныеСметы 2 2 11" xfId="40256"/>
    <cellStyle name="ПеременныеСметы 2 2 12" xfId="40257"/>
    <cellStyle name="ПеременныеСметы 2 2 13" xfId="40258"/>
    <cellStyle name="ПеременныеСметы 2 2 14" xfId="40259"/>
    <cellStyle name="ПеременныеСметы 2 2 2" xfId="40260"/>
    <cellStyle name="ПеременныеСметы 2 2 2 10" xfId="40261"/>
    <cellStyle name="ПеременныеСметы 2 2 2 11" xfId="40262"/>
    <cellStyle name="ПеременныеСметы 2 2 2 12" xfId="40263"/>
    <cellStyle name="ПеременныеСметы 2 2 2 13" xfId="40264"/>
    <cellStyle name="ПеременныеСметы 2 2 2 2" xfId="40265"/>
    <cellStyle name="ПеременныеСметы 2 2 2 3" xfId="40266"/>
    <cellStyle name="ПеременныеСметы 2 2 2 4" xfId="40267"/>
    <cellStyle name="ПеременныеСметы 2 2 2 5" xfId="40268"/>
    <cellStyle name="ПеременныеСметы 2 2 2 6" xfId="40269"/>
    <cellStyle name="ПеременныеСметы 2 2 2 7" xfId="40270"/>
    <cellStyle name="ПеременныеСметы 2 2 2 8" xfId="40271"/>
    <cellStyle name="ПеременныеСметы 2 2 2 9" xfId="40272"/>
    <cellStyle name="ПеременныеСметы 2 2 3" xfId="40273"/>
    <cellStyle name="ПеременныеСметы 2 2 4" xfId="40274"/>
    <cellStyle name="ПеременныеСметы 2 2 5" xfId="40275"/>
    <cellStyle name="ПеременныеСметы 2 2 6" xfId="40276"/>
    <cellStyle name="ПеременныеСметы 2 2 7" xfId="40277"/>
    <cellStyle name="ПеременныеСметы 2 2 8" xfId="40278"/>
    <cellStyle name="ПеременныеСметы 2 2 9" xfId="40279"/>
    <cellStyle name="ПеременныеСметы 2 3" xfId="40280"/>
    <cellStyle name="ПеременныеСметы 2 3 10" xfId="40281"/>
    <cellStyle name="ПеременныеСметы 2 3 11" xfId="40282"/>
    <cellStyle name="ПеременныеСметы 2 3 12" xfId="40283"/>
    <cellStyle name="ПеременныеСметы 2 3 13" xfId="40284"/>
    <cellStyle name="ПеременныеСметы 2 3 14" xfId="40285"/>
    <cellStyle name="ПеременныеСметы 2 3 2" xfId="40286"/>
    <cellStyle name="ПеременныеСметы 2 3 2 10" xfId="40287"/>
    <cellStyle name="ПеременныеСметы 2 3 2 11" xfId="40288"/>
    <cellStyle name="ПеременныеСметы 2 3 2 12" xfId="40289"/>
    <cellStyle name="ПеременныеСметы 2 3 2 13" xfId="40290"/>
    <cellStyle name="ПеременныеСметы 2 3 2 2" xfId="40291"/>
    <cellStyle name="ПеременныеСметы 2 3 2 3" xfId="40292"/>
    <cellStyle name="ПеременныеСметы 2 3 2 4" xfId="40293"/>
    <cellStyle name="ПеременныеСметы 2 3 2 5" xfId="40294"/>
    <cellStyle name="ПеременныеСметы 2 3 2 6" xfId="40295"/>
    <cellStyle name="ПеременныеСметы 2 3 2 7" xfId="40296"/>
    <cellStyle name="ПеременныеСметы 2 3 2 8" xfId="40297"/>
    <cellStyle name="ПеременныеСметы 2 3 2 9" xfId="40298"/>
    <cellStyle name="ПеременныеСметы 2 3 3" xfId="40299"/>
    <cellStyle name="ПеременныеСметы 2 3 4" xfId="40300"/>
    <cellStyle name="ПеременныеСметы 2 3 5" xfId="40301"/>
    <cellStyle name="ПеременныеСметы 2 3 6" xfId="40302"/>
    <cellStyle name="ПеременныеСметы 2 3 7" xfId="40303"/>
    <cellStyle name="ПеременныеСметы 2 3 8" xfId="40304"/>
    <cellStyle name="ПеременныеСметы 2 3 9" xfId="40305"/>
    <cellStyle name="ПеременныеСметы 2 4" xfId="40306"/>
    <cellStyle name="ПеременныеСметы 2 4 10" xfId="40307"/>
    <cellStyle name="ПеременныеСметы 2 4 11" xfId="40308"/>
    <cellStyle name="ПеременныеСметы 2 4 12" xfId="40309"/>
    <cellStyle name="ПеременныеСметы 2 4 13" xfId="40310"/>
    <cellStyle name="ПеременныеСметы 2 4 2" xfId="40311"/>
    <cellStyle name="ПеременныеСметы 2 4 3" xfId="40312"/>
    <cellStyle name="ПеременныеСметы 2 4 4" xfId="40313"/>
    <cellStyle name="ПеременныеСметы 2 4 5" xfId="40314"/>
    <cellStyle name="ПеременныеСметы 2 4 6" xfId="40315"/>
    <cellStyle name="ПеременныеСметы 2 4 7" xfId="40316"/>
    <cellStyle name="ПеременныеСметы 2 4 8" xfId="40317"/>
    <cellStyle name="ПеременныеСметы 2 4 9" xfId="40318"/>
    <cellStyle name="ПеременныеСметы 2 5" xfId="40319"/>
    <cellStyle name="ПеременныеСметы 2 6" xfId="40320"/>
    <cellStyle name="ПеременныеСметы 2 7" xfId="40321"/>
    <cellStyle name="ПеременныеСметы 2 8" xfId="40322"/>
    <cellStyle name="ПеременныеСметы 2 9" xfId="40323"/>
    <cellStyle name="ПеременныеСметы 3" xfId="40324"/>
    <cellStyle name="ПеременныеСметы 3 10" xfId="40325"/>
    <cellStyle name="ПеременныеСметы 3 11" xfId="40326"/>
    <cellStyle name="ПеременныеСметы 3 12" xfId="40327"/>
    <cellStyle name="ПеременныеСметы 3 13" xfId="40328"/>
    <cellStyle name="ПеременныеСметы 3 14" xfId="40329"/>
    <cellStyle name="ПеременныеСметы 3 2" xfId="40330"/>
    <cellStyle name="ПеременныеСметы 3 2 10" xfId="40331"/>
    <cellStyle name="ПеременныеСметы 3 2 11" xfId="40332"/>
    <cellStyle name="ПеременныеСметы 3 2 12" xfId="40333"/>
    <cellStyle name="ПеременныеСметы 3 2 13" xfId="40334"/>
    <cellStyle name="ПеременныеСметы 3 2 2" xfId="40335"/>
    <cellStyle name="ПеременныеСметы 3 2 3" xfId="40336"/>
    <cellStyle name="ПеременныеСметы 3 2 4" xfId="40337"/>
    <cellStyle name="ПеременныеСметы 3 2 5" xfId="40338"/>
    <cellStyle name="ПеременныеСметы 3 2 6" xfId="40339"/>
    <cellStyle name="ПеременныеСметы 3 2 7" xfId="40340"/>
    <cellStyle name="ПеременныеСметы 3 2 8" xfId="40341"/>
    <cellStyle name="ПеременныеСметы 3 2 9" xfId="40342"/>
    <cellStyle name="ПеременныеСметы 3 3" xfId="40343"/>
    <cellStyle name="ПеременныеСметы 3 4" xfId="40344"/>
    <cellStyle name="ПеременныеСметы 3 5" xfId="40345"/>
    <cellStyle name="ПеременныеСметы 3 6" xfId="40346"/>
    <cellStyle name="ПеременныеСметы 3 7" xfId="40347"/>
    <cellStyle name="ПеременныеСметы 3 8" xfId="40348"/>
    <cellStyle name="ПеременныеСметы 3 9" xfId="40349"/>
    <cellStyle name="ПеременныеСметы 4" xfId="40350"/>
    <cellStyle name="ПеременныеСметы 4 10" xfId="40351"/>
    <cellStyle name="ПеременныеСметы 4 11" xfId="40352"/>
    <cellStyle name="ПеременныеСметы 4 12" xfId="40353"/>
    <cellStyle name="ПеременныеСметы 4 13" xfId="40354"/>
    <cellStyle name="ПеременныеСметы 4 14" xfId="40355"/>
    <cellStyle name="ПеременныеСметы 4 2" xfId="40356"/>
    <cellStyle name="ПеременныеСметы 4 2 10" xfId="40357"/>
    <cellStyle name="ПеременныеСметы 4 2 11" xfId="40358"/>
    <cellStyle name="ПеременныеСметы 4 2 12" xfId="40359"/>
    <cellStyle name="ПеременныеСметы 4 2 13" xfId="40360"/>
    <cellStyle name="ПеременныеСметы 4 2 2" xfId="40361"/>
    <cellStyle name="ПеременныеСметы 4 2 3" xfId="40362"/>
    <cellStyle name="ПеременныеСметы 4 2 4" xfId="40363"/>
    <cellStyle name="ПеременныеСметы 4 2 5" xfId="40364"/>
    <cellStyle name="ПеременныеСметы 4 2 6" xfId="40365"/>
    <cellStyle name="ПеременныеСметы 4 2 7" xfId="40366"/>
    <cellStyle name="ПеременныеСметы 4 2 8" xfId="40367"/>
    <cellStyle name="ПеременныеСметы 4 2 9" xfId="40368"/>
    <cellStyle name="ПеременныеСметы 4 3" xfId="40369"/>
    <cellStyle name="ПеременныеСметы 4 4" xfId="40370"/>
    <cellStyle name="ПеременныеСметы 4 5" xfId="40371"/>
    <cellStyle name="ПеременныеСметы 4 6" xfId="40372"/>
    <cellStyle name="ПеременныеСметы 4 7" xfId="40373"/>
    <cellStyle name="ПеременныеСметы 4 8" xfId="40374"/>
    <cellStyle name="ПеременныеСметы 4 9" xfId="40375"/>
    <cellStyle name="ПеременныеСметы 5" xfId="40376"/>
    <cellStyle name="ПеременныеСметы 5 10" xfId="40377"/>
    <cellStyle name="ПеременныеСметы 5 11" xfId="40378"/>
    <cellStyle name="ПеременныеСметы 5 12" xfId="40379"/>
    <cellStyle name="ПеременныеСметы 5 13" xfId="40380"/>
    <cellStyle name="ПеременныеСметы 5 2" xfId="40381"/>
    <cellStyle name="ПеременныеСметы 5 3" xfId="40382"/>
    <cellStyle name="ПеременныеСметы 5 4" xfId="40383"/>
    <cellStyle name="ПеременныеСметы 5 5" xfId="40384"/>
    <cellStyle name="ПеременныеСметы 5 6" xfId="40385"/>
    <cellStyle name="ПеременныеСметы 5 7" xfId="40386"/>
    <cellStyle name="ПеременныеСметы 5 8" xfId="40387"/>
    <cellStyle name="ПеременныеСметы 5 9" xfId="40388"/>
    <cellStyle name="ПеременныеСметы 6" xfId="40389"/>
    <cellStyle name="ПеременныеСметы 7" xfId="40390"/>
    <cellStyle name="ПеременныеСметы 8" xfId="40391"/>
    <cellStyle name="ПеременныеСметы 9" xfId="40392"/>
    <cellStyle name="Плохой 10" xfId="40393"/>
    <cellStyle name="Плохой 11" xfId="40394"/>
    <cellStyle name="Плохой 2" xfId="40395"/>
    <cellStyle name="Плохой 2 2" xfId="40396"/>
    <cellStyle name="Плохой 2 3" xfId="40397"/>
    <cellStyle name="Плохой 2 3 2" xfId="40398"/>
    <cellStyle name="Плохой 2 3 2 2" xfId="40399"/>
    <cellStyle name="Плохой 2 3 2 3" xfId="40400"/>
    <cellStyle name="Плохой 2 3 3" xfId="40401"/>
    <cellStyle name="Плохой 2 3 4" xfId="40402"/>
    <cellStyle name="Плохой 2 3 5" xfId="40403"/>
    <cellStyle name="Плохой 2 4" xfId="40404"/>
    <cellStyle name="Плохой 2 4 2" xfId="40405"/>
    <cellStyle name="Плохой 2 4 3" xfId="40406"/>
    <cellStyle name="Плохой 2 5" xfId="40407"/>
    <cellStyle name="Плохой 3" xfId="40408"/>
    <cellStyle name="Плохой 3 2" xfId="40409"/>
    <cellStyle name="Плохой 4" xfId="40410"/>
    <cellStyle name="Плохой 4 2" xfId="40411"/>
    <cellStyle name="Плохой 5" xfId="40412"/>
    <cellStyle name="Плохой 5 2" xfId="40413"/>
    <cellStyle name="Плохой 6" xfId="40414"/>
    <cellStyle name="Плохой 6 2" xfId="40415"/>
    <cellStyle name="Плохой 7" xfId="40416"/>
    <cellStyle name="Плохой 7 2" xfId="40417"/>
    <cellStyle name="Плохой 8" xfId="40418"/>
    <cellStyle name="Плохой 8 2" xfId="40419"/>
    <cellStyle name="Плохой 9" xfId="40420"/>
    <cellStyle name="Плохой 9 2" xfId="40421"/>
    <cellStyle name="По центру с переносом" xfId="40422"/>
    <cellStyle name="По центру с переносом 2" xfId="40423"/>
    <cellStyle name="По центру с переносом 3" xfId="40424"/>
    <cellStyle name="По центру с переносом 4" xfId="40425"/>
    <cellStyle name="По ширине с переносом" xfId="40426"/>
    <cellStyle name="По ширине с переносом 2" xfId="40427"/>
    <cellStyle name="По ширине с переносом 3" xfId="40428"/>
    <cellStyle name="По ширине с переносом 4" xfId="40429"/>
    <cellStyle name="Подгруппа" xfId="40430"/>
    <cellStyle name="Подгруппа 10" xfId="40431"/>
    <cellStyle name="Подгруппа 11" xfId="40432"/>
    <cellStyle name="Подгруппа 12" xfId="40433"/>
    <cellStyle name="Подгруппа 13" xfId="40434"/>
    <cellStyle name="Подгруппа 2" xfId="40435"/>
    <cellStyle name="Подгруппа 2 10" xfId="40436"/>
    <cellStyle name="Подгруппа 2 11" xfId="40437"/>
    <cellStyle name="Подгруппа 2 12" xfId="40438"/>
    <cellStyle name="Подгруппа 2 13" xfId="40439"/>
    <cellStyle name="Подгруппа 2 14" xfId="40440"/>
    <cellStyle name="Подгруппа 2 2" xfId="40441"/>
    <cellStyle name="Подгруппа 2 2 10" xfId="40442"/>
    <cellStyle name="Подгруппа 2 2 11" xfId="40443"/>
    <cellStyle name="Подгруппа 2 2 12" xfId="40444"/>
    <cellStyle name="Подгруппа 2 2 13" xfId="40445"/>
    <cellStyle name="Подгруппа 2 2 2" xfId="40446"/>
    <cellStyle name="Подгруппа 2 2 3" xfId="40447"/>
    <cellStyle name="Подгруппа 2 2 4" xfId="40448"/>
    <cellStyle name="Подгруппа 2 2 5" xfId="40449"/>
    <cellStyle name="Подгруппа 2 2 6" xfId="40450"/>
    <cellStyle name="Подгруппа 2 2 7" xfId="40451"/>
    <cellStyle name="Подгруппа 2 2 8" xfId="40452"/>
    <cellStyle name="Подгруппа 2 2 9" xfId="40453"/>
    <cellStyle name="Подгруппа 2 3" xfId="40454"/>
    <cellStyle name="Подгруппа 2 4" xfId="40455"/>
    <cellStyle name="Подгруппа 2 5" xfId="40456"/>
    <cellStyle name="Подгруппа 2 6" xfId="40457"/>
    <cellStyle name="Подгруппа 2 7" xfId="40458"/>
    <cellStyle name="Подгруппа 2 8" xfId="40459"/>
    <cellStyle name="Подгруппа 2 9" xfId="40460"/>
    <cellStyle name="Подгруппа 3" xfId="40461"/>
    <cellStyle name="Подгруппа 3 10" xfId="40462"/>
    <cellStyle name="Подгруппа 3 11" xfId="40463"/>
    <cellStyle name="Подгруппа 3 12" xfId="40464"/>
    <cellStyle name="Подгруппа 3 13" xfId="40465"/>
    <cellStyle name="Подгруппа 3 14" xfId="40466"/>
    <cellStyle name="Подгруппа 3 2" xfId="40467"/>
    <cellStyle name="Подгруппа 3 2 10" xfId="40468"/>
    <cellStyle name="Подгруппа 3 2 11" xfId="40469"/>
    <cellStyle name="Подгруппа 3 2 12" xfId="40470"/>
    <cellStyle name="Подгруппа 3 2 13" xfId="40471"/>
    <cellStyle name="Подгруппа 3 2 2" xfId="40472"/>
    <cellStyle name="Подгруппа 3 2 3" xfId="40473"/>
    <cellStyle name="Подгруппа 3 2 4" xfId="40474"/>
    <cellStyle name="Подгруппа 3 2 5" xfId="40475"/>
    <cellStyle name="Подгруппа 3 2 6" xfId="40476"/>
    <cellStyle name="Подгруппа 3 2 7" xfId="40477"/>
    <cellStyle name="Подгруппа 3 2 8" xfId="40478"/>
    <cellStyle name="Подгруппа 3 2 9" xfId="40479"/>
    <cellStyle name="Подгруппа 3 3" xfId="40480"/>
    <cellStyle name="Подгруппа 3 4" xfId="40481"/>
    <cellStyle name="Подгруппа 3 5" xfId="40482"/>
    <cellStyle name="Подгруппа 3 6" xfId="40483"/>
    <cellStyle name="Подгруппа 3 7" xfId="40484"/>
    <cellStyle name="Подгруппа 3 8" xfId="40485"/>
    <cellStyle name="Подгруппа 3 9" xfId="40486"/>
    <cellStyle name="Подгруппа 4" xfId="40487"/>
    <cellStyle name="Подгруппа 4 10" xfId="40488"/>
    <cellStyle name="Подгруппа 4 11" xfId="40489"/>
    <cellStyle name="Подгруппа 4 12" xfId="40490"/>
    <cellStyle name="Подгруппа 4 13" xfId="40491"/>
    <cellStyle name="Подгруппа 4 2" xfId="40492"/>
    <cellStyle name="Подгруппа 4 3" xfId="40493"/>
    <cellStyle name="Подгруппа 4 4" xfId="40494"/>
    <cellStyle name="Подгруппа 4 5" xfId="40495"/>
    <cellStyle name="Подгруппа 4 6" xfId="40496"/>
    <cellStyle name="Подгруппа 4 7" xfId="40497"/>
    <cellStyle name="Подгруппа 4 8" xfId="40498"/>
    <cellStyle name="Подгруппа 4 9" xfId="40499"/>
    <cellStyle name="Подгруппа 5" xfId="40500"/>
    <cellStyle name="Подгруппа 5 10" xfId="40501"/>
    <cellStyle name="Подгруппа 5 11" xfId="40502"/>
    <cellStyle name="Подгруппа 5 12" xfId="40503"/>
    <cellStyle name="Подгруппа 5 13" xfId="40504"/>
    <cellStyle name="Подгруппа 5 2" xfId="40505"/>
    <cellStyle name="Подгруппа 5 3" xfId="40506"/>
    <cellStyle name="Подгруппа 5 4" xfId="40507"/>
    <cellStyle name="Подгруппа 5 5" xfId="40508"/>
    <cellStyle name="Подгруппа 5 6" xfId="40509"/>
    <cellStyle name="Подгруппа 5 7" xfId="40510"/>
    <cellStyle name="Подгруппа 5 8" xfId="40511"/>
    <cellStyle name="Подгруппа 5 9" xfId="40512"/>
    <cellStyle name="Подгруппа 6" xfId="40513"/>
    <cellStyle name="Подгруппа 7" xfId="40514"/>
    <cellStyle name="Подгруппа 8" xfId="40515"/>
    <cellStyle name="Подгруппа 9" xfId="40516"/>
    <cellStyle name="Поле ввода" xfId="40517"/>
    <cellStyle name="Пояснение 10" xfId="40518"/>
    <cellStyle name="Пояснение 11" xfId="40519"/>
    <cellStyle name="Пояснение 2" xfId="40520"/>
    <cellStyle name="Пояснение 2 2" xfId="40521"/>
    <cellStyle name="Пояснение 3" xfId="40522"/>
    <cellStyle name="Пояснение 3 2" xfId="40523"/>
    <cellStyle name="Пояснение 4" xfId="40524"/>
    <cellStyle name="Пояснение 4 2" xfId="40525"/>
    <cellStyle name="Пояснение 5" xfId="40526"/>
    <cellStyle name="Пояснение 5 2" xfId="40527"/>
    <cellStyle name="Пояснение 6" xfId="40528"/>
    <cellStyle name="Пояснение 6 2" xfId="40529"/>
    <cellStyle name="Пояснение 7" xfId="40530"/>
    <cellStyle name="Пояснение 7 2" xfId="40531"/>
    <cellStyle name="Пояснение 8" xfId="40532"/>
    <cellStyle name="Пояснение 8 2" xfId="40533"/>
    <cellStyle name="Пояснение 9" xfId="40534"/>
    <cellStyle name="Пояснение 9 2" xfId="40535"/>
    <cellStyle name="Примечание 10" xfId="40536"/>
    <cellStyle name="Примечание 10 10" xfId="40537"/>
    <cellStyle name="Примечание 10 11" xfId="40538"/>
    <cellStyle name="Примечание 10 2" xfId="40539"/>
    <cellStyle name="Примечание 10 2 2" xfId="40540"/>
    <cellStyle name="Примечание 10 2 2 2" xfId="40541"/>
    <cellStyle name="Примечание 10 2 2 2 2" xfId="40542"/>
    <cellStyle name="Примечание 10 2 2 2 2 2" xfId="40543"/>
    <cellStyle name="Примечание 10 2 2 2 2 3" xfId="40544"/>
    <cellStyle name="Примечание 10 2 2 2 3" xfId="40545"/>
    <cellStyle name="Примечание 10 2 2 2 4" xfId="40546"/>
    <cellStyle name="Примечание 10 2 2 3" xfId="40547"/>
    <cellStyle name="Примечание 10 2 2 3 2" xfId="40548"/>
    <cellStyle name="Примечание 10 2 2 3 2 2" xfId="40549"/>
    <cellStyle name="Примечание 10 2 2 3 2 3" xfId="40550"/>
    <cellStyle name="Примечание 10 2 2 3 3" xfId="40551"/>
    <cellStyle name="Примечание 10 2 2 3 4" xfId="40552"/>
    <cellStyle name="Примечание 10 2 2 4" xfId="40553"/>
    <cellStyle name="Примечание 10 2 2 4 2" xfId="40554"/>
    <cellStyle name="Примечание 10 2 2 4 3" xfId="40555"/>
    <cellStyle name="Примечание 10 2 2 5" xfId="40556"/>
    <cellStyle name="Примечание 10 2 2 5 2" xfId="40557"/>
    <cellStyle name="Примечание 10 2 2 5 3" xfId="40558"/>
    <cellStyle name="Примечание 10 2 2 6" xfId="40559"/>
    <cellStyle name="Примечание 10 2 2 7" xfId="40560"/>
    <cellStyle name="Примечание 10 2 2 8" xfId="40561"/>
    <cellStyle name="Примечание 10 2 3" xfId="40562"/>
    <cellStyle name="Примечание 10 2 3 2" xfId="40563"/>
    <cellStyle name="Примечание 10 2 3 2 2" xfId="40564"/>
    <cellStyle name="Примечание 10 2 3 2 3" xfId="40565"/>
    <cellStyle name="Примечание 10 2 3 3" xfId="40566"/>
    <cellStyle name="Примечание 10 2 3 4" xfId="40567"/>
    <cellStyle name="Примечание 10 2 4" xfId="40568"/>
    <cellStyle name="Примечание 10 2 4 2" xfId="40569"/>
    <cellStyle name="Примечание 10 2 4 2 2" xfId="40570"/>
    <cellStyle name="Примечание 10 2 4 2 3" xfId="40571"/>
    <cellStyle name="Примечание 10 2 4 3" xfId="40572"/>
    <cellStyle name="Примечание 10 2 4 4" xfId="40573"/>
    <cellStyle name="Примечание 10 2 5" xfId="40574"/>
    <cellStyle name="Примечание 10 2 5 2" xfId="40575"/>
    <cellStyle name="Примечание 10 2 5 3" xfId="40576"/>
    <cellStyle name="Примечание 10 2 6" xfId="40577"/>
    <cellStyle name="Примечание 10 2 6 2" xfId="40578"/>
    <cellStyle name="Примечание 10 2 6 3" xfId="40579"/>
    <cellStyle name="Примечание 10 2 7" xfId="40580"/>
    <cellStyle name="Примечание 10 2 8" xfId="40581"/>
    <cellStyle name="Примечание 10 2 9" xfId="40582"/>
    <cellStyle name="Примечание 10 3" xfId="40583"/>
    <cellStyle name="Примечание 10 3 2" xfId="40584"/>
    <cellStyle name="Примечание 10 3 2 2" xfId="40585"/>
    <cellStyle name="Примечание 10 3 2 2 2" xfId="40586"/>
    <cellStyle name="Примечание 10 3 2 2 3" xfId="40587"/>
    <cellStyle name="Примечание 10 3 2 3" xfId="40588"/>
    <cellStyle name="Примечание 10 3 2 4" xfId="40589"/>
    <cellStyle name="Примечание 10 3 3" xfId="40590"/>
    <cellStyle name="Примечание 10 3 3 2" xfId="40591"/>
    <cellStyle name="Примечание 10 3 3 2 2" xfId="40592"/>
    <cellStyle name="Примечание 10 3 3 2 3" xfId="40593"/>
    <cellStyle name="Примечание 10 3 3 3" xfId="40594"/>
    <cellStyle name="Примечание 10 3 3 4" xfId="40595"/>
    <cellStyle name="Примечание 10 3 4" xfId="40596"/>
    <cellStyle name="Примечание 10 3 4 2" xfId="40597"/>
    <cellStyle name="Примечание 10 3 4 3" xfId="40598"/>
    <cellStyle name="Примечание 10 3 5" xfId="40599"/>
    <cellStyle name="Примечание 10 3 5 2" xfId="40600"/>
    <cellStyle name="Примечание 10 3 5 3" xfId="40601"/>
    <cellStyle name="Примечание 10 3 6" xfId="40602"/>
    <cellStyle name="Примечание 10 3 7" xfId="40603"/>
    <cellStyle name="Примечание 10 3 8" xfId="40604"/>
    <cellStyle name="Примечание 10 4" xfId="40605"/>
    <cellStyle name="Примечание 10 4 2" xfId="40606"/>
    <cellStyle name="Примечание 10 4 2 2" xfId="40607"/>
    <cellStyle name="Примечание 10 4 2 2 2" xfId="40608"/>
    <cellStyle name="Примечание 10 4 2 2 3" xfId="40609"/>
    <cellStyle name="Примечание 10 4 2 3" xfId="40610"/>
    <cellStyle name="Примечание 10 4 2 4" xfId="40611"/>
    <cellStyle name="Примечание 10 4 3" xfId="40612"/>
    <cellStyle name="Примечание 10 4 3 2" xfId="40613"/>
    <cellStyle name="Примечание 10 4 3 2 2" xfId="40614"/>
    <cellStyle name="Примечание 10 4 3 2 3" xfId="40615"/>
    <cellStyle name="Примечание 10 4 3 3" xfId="40616"/>
    <cellStyle name="Примечание 10 4 3 4" xfId="40617"/>
    <cellStyle name="Примечание 10 4 4" xfId="40618"/>
    <cellStyle name="Примечание 10 4 4 2" xfId="40619"/>
    <cellStyle name="Примечание 10 4 4 3" xfId="40620"/>
    <cellStyle name="Примечание 10 4 5" xfId="40621"/>
    <cellStyle name="Примечание 10 4 5 2" xfId="40622"/>
    <cellStyle name="Примечание 10 4 5 3" xfId="40623"/>
    <cellStyle name="Примечание 10 4 6" xfId="40624"/>
    <cellStyle name="Примечание 10 4 7" xfId="40625"/>
    <cellStyle name="Примечание 10 4 8" xfId="40626"/>
    <cellStyle name="Примечание 10 5" xfId="40627"/>
    <cellStyle name="Примечание 10 5 2" xfId="40628"/>
    <cellStyle name="Примечание 10 5 2 2" xfId="40629"/>
    <cellStyle name="Примечание 10 5 2 3" xfId="40630"/>
    <cellStyle name="Примечание 10 5 3" xfId="40631"/>
    <cellStyle name="Примечание 10 5 4" xfId="40632"/>
    <cellStyle name="Примечание 10 6" xfId="40633"/>
    <cellStyle name="Примечание 10 6 2" xfId="40634"/>
    <cellStyle name="Примечание 10 6 2 2" xfId="40635"/>
    <cellStyle name="Примечание 10 6 2 3" xfId="40636"/>
    <cellStyle name="Примечание 10 6 3" xfId="40637"/>
    <cellStyle name="Примечание 10 6 4" xfId="40638"/>
    <cellStyle name="Примечание 10 7" xfId="40639"/>
    <cellStyle name="Примечание 10 7 2" xfId="40640"/>
    <cellStyle name="Примечание 10 7 3" xfId="40641"/>
    <cellStyle name="Примечание 10 8" xfId="40642"/>
    <cellStyle name="Примечание 10 8 2" xfId="40643"/>
    <cellStyle name="Примечание 10 8 3" xfId="40644"/>
    <cellStyle name="Примечание 10 9" xfId="40645"/>
    <cellStyle name="Примечание 10_46EE.2011(v1.0)" xfId="40646"/>
    <cellStyle name="Примечание 11" xfId="40647"/>
    <cellStyle name="Примечание 11 10" xfId="40648"/>
    <cellStyle name="Примечание 11 11" xfId="40649"/>
    <cellStyle name="Примечание 11 2" xfId="40650"/>
    <cellStyle name="Примечание 11 2 2" xfId="40651"/>
    <cellStyle name="Примечание 11 2 2 2" xfId="40652"/>
    <cellStyle name="Примечание 11 2 2 2 2" xfId="40653"/>
    <cellStyle name="Примечание 11 2 2 2 2 2" xfId="40654"/>
    <cellStyle name="Примечание 11 2 2 2 2 3" xfId="40655"/>
    <cellStyle name="Примечание 11 2 2 2 3" xfId="40656"/>
    <cellStyle name="Примечание 11 2 2 2 4" xfId="40657"/>
    <cellStyle name="Примечание 11 2 2 3" xfId="40658"/>
    <cellStyle name="Примечание 11 2 2 3 2" xfId="40659"/>
    <cellStyle name="Примечание 11 2 2 3 2 2" xfId="40660"/>
    <cellStyle name="Примечание 11 2 2 3 2 3" xfId="40661"/>
    <cellStyle name="Примечание 11 2 2 3 3" xfId="40662"/>
    <cellStyle name="Примечание 11 2 2 3 4" xfId="40663"/>
    <cellStyle name="Примечание 11 2 2 4" xfId="40664"/>
    <cellStyle name="Примечание 11 2 2 4 2" xfId="40665"/>
    <cellStyle name="Примечание 11 2 2 4 3" xfId="40666"/>
    <cellStyle name="Примечание 11 2 2 5" xfId="40667"/>
    <cellStyle name="Примечание 11 2 2 5 2" xfId="40668"/>
    <cellStyle name="Примечание 11 2 2 5 3" xfId="40669"/>
    <cellStyle name="Примечание 11 2 2 6" xfId="40670"/>
    <cellStyle name="Примечание 11 2 2 7" xfId="40671"/>
    <cellStyle name="Примечание 11 2 2 8" xfId="40672"/>
    <cellStyle name="Примечание 11 2 3" xfId="40673"/>
    <cellStyle name="Примечание 11 2 3 2" xfId="40674"/>
    <cellStyle name="Примечание 11 2 3 2 2" xfId="40675"/>
    <cellStyle name="Примечание 11 2 3 2 3" xfId="40676"/>
    <cellStyle name="Примечание 11 2 3 3" xfId="40677"/>
    <cellStyle name="Примечание 11 2 3 4" xfId="40678"/>
    <cellStyle name="Примечание 11 2 4" xfId="40679"/>
    <cellStyle name="Примечание 11 2 4 2" xfId="40680"/>
    <cellStyle name="Примечание 11 2 4 2 2" xfId="40681"/>
    <cellStyle name="Примечание 11 2 4 2 3" xfId="40682"/>
    <cellStyle name="Примечание 11 2 4 3" xfId="40683"/>
    <cellStyle name="Примечание 11 2 4 4" xfId="40684"/>
    <cellStyle name="Примечание 11 2 5" xfId="40685"/>
    <cellStyle name="Примечание 11 2 5 2" xfId="40686"/>
    <cellStyle name="Примечание 11 2 5 3" xfId="40687"/>
    <cellStyle name="Примечание 11 2 6" xfId="40688"/>
    <cellStyle name="Примечание 11 2 6 2" xfId="40689"/>
    <cellStyle name="Примечание 11 2 6 3" xfId="40690"/>
    <cellStyle name="Примечание 11 2 7" xfId="40691"/>
    <cellStyle name="Примечание 11 2 8" xfId="40692"/>
    <cellStyle name="Примечание 11 2 9" xfId="40693"/>
    <cellStyle name="Примечание 11 3" xfId="40694"/>
    <cellStyle name="Примечание 11 3 2" xfId="40695"/>
    <cellStyle name="Примечание 11 3 2 2" xfId="40696"/>
    <cellStyle name="Примечание 11 3 2 2 2" xfId="40697"/>
    <cellStyle name="Примечание 11 3 2 2 3" xfId="40698"/>
    <cellStyle name="Примечание 11 3 2 3" xfId="40699"/>
    <cellStyle name="Примечание 11 3 2 4" xfId="40700"/>
    <cellStyle name="Примечание 11 3 3" xfId="40701"/>
    <cellStyle name="Примечание 11 3 3 2" xfId="40702"/>
    <cellStyle name="Примечание 11 3 3 2 2" xfId="40703"/>
    <cellStyle name="Примечание 11 3 3 2 3" xfId="40704"/>
    <cellStyle name="Примечание 11 3 3 3" xfId="40705"/>
    <cellStyle name="Примечание 11 3 3 4" xfId="40706"/>
    <cellStyle name="Примечание 11 3 4" xfId="40707"/>
    <cellStyle name="Примечание 11 3 4 2" xfId="40708"/>
    <cellStyle name="Примечание 11 3 4 3" xfId="40709"/>
    <cellStyle name="Примечание 11 3 5" xfId="40710"/>
    <cellStyle name="Примечание 11 3 5 2" xfId="40711"/>
    <cellStyle name="Примечание 11 3 5 3" xfId="40712"/>
    <cellStyle name="Примечание 11 3 6" xfId="40713"/>
    <cellStyle name="Примечание 11 3 7" xfId="40714"/>
    <cellStyle name="Примечание 11 3 8" xfId="40715"/>
    <cellStyle name="Примечание 11 4" xfId="40716"/>
    <cellStyle name="Примечание 11 4 2" xfId="40717"/>
    <cellStyle name="Примечание 11 4 2 2" xfId="40718"/>
    <cellStyle name="Примечание 11 4 2 2 2" xfId="40719"/>
    <cellStyle name="Примечание 11 4 2 2 3" xfId="40720"/>
    <cellStyle name="Примечание 11 4 2 3" xfId="40721"/>
    <cellStyle name="Примечание 11 4 2 4" xfId="40722"/>
    <cellStyle name="Примечание 11 4 3" xfId="40723"/>
    <cellStyle name="Примечание 11 4 3 2" xfId="40724"/>
    <cellStyle name="Примечание 11 4 3 2 2" xfId="40725"/>
    <cellStyle name="Примечание 11 4 3 2 3" xfId="40726"/>
    <cellStyle name="Примечание 11 4 3 3" xfId="40727"/>
    <cellStyle name="Примечание 11 4 3 4" xfId="40728"/>
    <cellStyle name="Примечание 11 4 4" xfId="40729"/>
    <cellStyle name="Примечание 11 4 4 2" xfId="40730"/>
    <cellStyle name="Примечание 11 4 4 3" xfId="40731"/>
    <cellStyle name="Примечание 11 4 5" xfId="40732"/>
    <cellStyle name="Примечание 11 4 5 2" xfId="40733"/>
    <cellStyle name="Примечание 11 4 5 3" xfId="40734"/>
    <cellStyle name="Примечание 11 4 6" xfId="40735"/>
    <cellStyle name="Примечание 11 4 7" xfId="40736"/>
    <cellStyle name="Примечание 11 4 8" xfId="40737"/>
    <cellStyle name="Примечание 11 5" xfId="40738"/>
    <cellStyle name="Примечание 11 5 2" xfId="40739"/>
    <cellStyle name="Примечание 11 5 2 2" xfId="40740"/>
    <cellStyle name="Примечание 11 5 2 3" xfId="40741"/>
    <cellStyle name="Примечание 11 5 3" xfId="40742"/>
    <cellStyle name="Примечание 11 5 4" xfId="40743"/>
    <cellStyle name="Примечание 11 6" xfId="40744"/>
    <cellStyle name="Примечание 11 6 2" xfId="40745"/>
    <cellStyle name="Примечание 11 6 2 2" xfId="40746"/>
    <cellStyle name="Примечание 11 6 2 3" xfId="40747"/>
    <cellStyle name="Примечание 11 6 3" xfId="40748"/>
    <cellStyle name="Примечание 11 6 4" xfId="40749"/>
    <cellStyle name="Примечание 11 7" xfId="40750"/>
    <cellStyle name="Примечание 11 7 2" xfId="40751"/>
    <cellStyle name="Примечание 11 7 3" xfId="40752"/>
    <cellStyle name="Примечание 11 8" xfId="40753"/>
    <cellStyle name="Примечание 11 8 2" xfId="40754"/>
    <cellStyle name="Примечание 11 8 3" xfId="40755"/>
    <cellStyle name="Примечание 11 9" xfId="40756"/>
    <cellStyle name="Примечание 11_46EE.2011(v1.0)" xfId="40757"/>
    <cellStyle name="Примечание 12" xfId="40758"/>
    <cellStyle name="Примечание 12 10" xfId="40759"/>
    <cellStyle name="Примечание 12 11" xfId="40760"/>
    <cellStyle name="Примечание 12 2" xfId="40761"/>
    <cellStyle name="Примечание 12 2 2" xfId="40762"/>
    <cellStyle name="Примечание 12 2 2 2" xfId="40763"/>
    <cellStyle name="Примечание 12 2 2 2 2" xfId="40764"/>
    <cellStyle name="Примечание 12 2 2 2 2 2" xfId="40765"/>
    <cellStyle name="Примечание 12 2 2 2 2 3" xfId="40766"/>
    <cellStyle name="Примечание 12 2 2 2 3" xfId="40767"/>
    <cellStyle name="Примечание 12 2 2 2 4" xfId="40768"/>
    <cellStyle name="Примечание 12 2 2 3" xfId="40769"/>
    <cellStyle name="Примечание 12 2 2 3 2" xfId="40770"/>
    <cellStyle name="Примечание 12 2 2 3 2 2" xfId="40771"/>
    <cellStyle name="Примечание 12 2 2 3 2 3" xfId="40772"/>
    <cellStyle name="Примечание 12 2 2 3 3" xfId="40773"/>
    <cellStyle name="Примечание 12 2 2 3 4" xfId="40774"/>
    <cellStyle name="Примечание 12 2 2 4" xfId="40775"/>
    <cellStyle name="Примечание 12 2 2 4 2" xfId="40776"/>
    <cellStyle name="Примечание 12 2 2 4 3" xfId="40777"/>
    <cellStyle name="Примечание 12 2 2 5" xfId="40778"/>
    <cellStyle name="Примечание 12 2 2 5 2" xfId="40779"/>
    <cellStyle name="Примечание 12 2 2 5 3" xfId="40780"/>
    <cellStyle name="Примечание 12 2 2 6" xfId="40781"/>
    <cellStyle name="Примечание 12 2 2 7" xfId="40782"/>
    <cellStyle name="Примечание 12 2 2 8" xfId="40783"/>
    <cellStyle name="Примечание 12 2 3" xfId="40784"/>
    <cellStyle name="Примечание 12 2 3 2" xfId="40785"/>
    <cellStyle name="Примечание 12 2 3 2 2" xfId="40786"/>
    <cellStyle name="Примечание 12 2 3 2 3" xfId="40787"/>
    <cellStyle name="Примечание 12 2 3 3" xfId="40788"/>
    <cellStyle name="Примечание 12 2 3 4" xfId="40789"/>
    <cellStyle name="Примечание 12 2 4" xfId="40790"/>
    <cellStyle name="Примечание 12 2 4 2" xfId="40791"/>
    <cellStyle name="Примечание 12 2 4 2 2" xfId="40792"/>
    <cellStyle name="Примечание 12 2 4 2 3" xfId="40793"/>
    <cellStyle name="Примечание 12 2 4 3" xfId="40794"/>
    <cellStyle name="Примечание 12 2 4 4" xfId="40795"/>
    <cellStyle name="Примечание 12 2 5" xfId="40796"/>
    <cellStyle name="Примечание 12 2 5 2" xfId="40797"/>
    <cellStyle name="Примечание 12 2 5 3" xfId="40798"/>
    <cellStyle name="Примечание 12 2 6" xfId="40799"/>
    <cellStyle name="Примечание 12 2 6 2" xfId="40800"/>
    <cellStyle name="Примечание 12 2 6 3" xfId="40801"/>
    <cellStyle name="Примечание 12 2 7" xfId="40802"/>
    <cellStyle name="Примечание 12 2 8" xfId="40803"/>
    <cellStyle name="Примечание 12 2 9" xfId="40804"/>
    <cellStyle name="Примечание 12 3" xfId="40805"/>
    <cellStyle name="Примечание 12 3 2" xfId="40806"/>
    <cellStyle name="Примечание 12 3 2 2" xfId="40807"/>
    <cellStyle name="Примечание 12 3 2 2 2" xfId="40808"/>
    <cellStyle name="Примечание 12 3 2 2 3" xfId="40809"/>
    <cellStyle name="Примечание 12 3 2 3" xfId="40810"/>
    <cellStyle name="Примечание 12 3 2 4" xfId="40811"/>
    <cellStyle name="Примечание 12 3 3" xfId="40812"/>
    <cellStyle name="Примечание 12 3 3 2" xfId="40813"/>
    <cellStyle name="Примечание 12 3 3 2 2" xfId="40814"/>
    <cellStyle name="Примечание 12 3 3 2 3" xfId="40815"/>
    <cellStyle name="Примечание 12 3 3 3" xfId="40816"/>
    <cellStyle name="Примечание 12 3 3 4" xfId="40817"/>
    <cellStyle name="Примечание 12 3 4" xfId="40818"/>
    <cellStyle name="Примечание 12 3 4 2" xfId="40819"/>
    <cellStyle name="Примечание 12 3 4 3" xfId="40820"/>
    <cellStyle name="Примечание 12 3 5" xfId="40821"/>
    <cellStyle name="Примечание 12 3 5 2" xfId="40822"/>
    <cellStyle name="Примечание 12 3 5 3" xfId="40823"/>
    <cellStyle name="Примечание 12 3 6" xfId="40824"/>
    <cellStyle name="Примечание 12 3 7" xfId="40825"/>
    <cellStyle name="Примечание 12 3 8" xfId="40826"/>
    <cellStyle name="Примечание 12 4" xfId="40827"/>
    <cellStyle name="Примечание 12 4 2" xfId="40828"/>
    <cellStyle name="Примечание 12 4 2 2" xfId="40829"/>
    <cellStyle name="Примечание 12 4 2 2 2" xfId="40830"/>
    <cellStyle name="Примечание 12 4 2 2 3" xfId="40831"/>
    <cellStyle name="Примечание 12 4 2 3" xfId="40832"/>
    <cellStyle name="Примечание 12 4 2 4" xfId="40833"/>
    <cellStyle name="Примечание 12 4 3" xfId="40834"/>
    <cellStyle name="Примечание 12 4 3 2" xfId="40835"/>
    <cellStyle name="Примечание 12 4 3 2 2" xfId="40836"/>
    <cellStyle name="Примечание 12 4 3 2 3" xfId="40837"/>
    <cellStyle name="Примечание 12 4 3 3" xfId="40838"/>
    <cellStyle name="Примечание 12 4 3 4" xfId="40839"/>
    <cellStyle name="Примечание 12 4 4" xfId="40840"/>
    <cellStyle name="Примечание 12 4 4 2" xfId="40841"/>
    <cellStyle name="Примечание 12 4 4 3" xfId="40842"/>
    <cellStyle name="Примечание 12 4 5" xfId="40843"/>
    <cellStyle name="Примечание 12 4 5 2" xfId="40844"/>
    <cellStyle name="Примечание 12 4 5 3" xfId="40845"/>
    <cellStyle name="Примечание 12 4 6" xfId="40846"/>
    <cellStyle name="Примечание 12 4 7" xfId="40847"/>
    <cellStyle name="Примечание 12 4 8" xfId="40848"/>
    <cellStyle name="Примечание 12 5" xfId="40849"/>
    <cellStyle name="Примечание 12 5 2" xfId="40850"/>
    <cellStyle name="Примечание 12 5 2 2" xfId="40851"/>
    <cellStyle name="Примечание 12 5 2 3" xfId="40852"/>
    <cellStyle name="Примечание 12 5 3" xfId="40853"/>
    <cellStyle name="Примечание 12 5 4" xfId="40854"/>
    <cellStyle name="Примечание 12 6" xfId="40855"/>
    <cellStyle name="Примечание 12 6 2" xfId="40856"/>
    <cellStyle name="Примечание 12 6 2 2" xfId="40857"/>
    <cellStyle name="Примечание 12 6 2 3" xfId="40858"/>
    <cellStyle name="Примечание 12 6 3" xfId="40859"/>
    <cellStyle name="Примечание 12 6 4" xfId="40860"/>
    <cellStyle name="Примечание 12 7" xfId="40861"/>
    <cellStyle name="Примечание 12 7 2" xfId="40862"/>
    <cellStyle name="Примечание 12 7 3" xfId="40863"/>
    <cellStyle name="Примечание 12 8" xfId="40864"/>
    <cellStyle name="Примечание 12 8 2" xfId="40865"/>
    <cellStyle name="Примечание 12 8 3" xfId="40866"/>
    <cellStyle name="Примечание 12 9" xfId="40867"/>
    <cellStyle name="Примечание 12_46EE.2011(v1.0)" xfId="40868"/>
    <cellStyle name="Примечание 13" xfId="40869"/>
    <cellStyle name="Примечание 13 10" xfId="40870"/>
    <cellStyle name="Примечание 13 11" xfId="40871"/>
    <cellStyle name="Примечание 13 2" xfId="40872"/>
    <cellStyle name="Примечание 13 2 2" xfId="40873"/>
    <cellStyle name="Примечание 13 2 2 2" xfId="40874"/>
    <cellStyle name="Примечание 13 2 2 2 2" xfId="40875"/>
    <cellStyle name="Примечание 13 2 2 2 2 2" xfId="40876"/>
    <cellStyle name="Примечание 13 2 2 2 2 3" xfId="40877"/>
    <cellStyle name="Примечание 13 2 2 2 3" xfId="40878"/>
    <cellStyle name="Примечание 13 2 2 2 4" xfId="40879"/>
    <cellStyle name="Примечание 13 2 2 3" xfId="40880"/>
    <cellStyle name="Примечание 13 2 2 3 2" xfId="40881"/>
    <cellStyle name="Примечание 13 2 2 3 2 2" xfId="40882"/>
    <cellStyle name="Примечание 13 2 2 3 2 3" xfId="40883"/>
    <cellStyle name="Примечание 13 2 2 3 3" xfId="40884"/>
    <cellStyle name="Примечание 13 2 2 3 4" xfId="40885"/>
    <cellStyle name="Примечание 13 2 2 4" xfId="40886"/>
    <cellStyle name="Примечание 13 2 2 4 2" xfId="40887"/>
    <cellStyle name="Примечание 13 2 2 4 3" xfId="40888"/>
    <cellStyle name="Примечание 13 2 2 5" xfId="40889"/>
    <cellStyle name="Примечание 13 2 2 5 2" xfId="40890"/>
    <cellStyle name="Примечание 13 2 2 5 3" xfId="40891"/>
    <cellStyle name="Примечание 13 2 2 6" xfId="40892"/>
    <cellStyle name="Примечание 13 2 2 7" xfId="40893"/>
    <cellStyle name="Примечание 13 2 3" xfId="40894"/>
    <cellStyle name="Примечание 13 2 3 2" xfId="40895"/>
    <cellStyle name="Примечание 13 2 3 2 2" xfId="40896"/>
    <cellStyle name="Примечание 13 2 3 2 3" xfId="40897"/>
    <cellStyle name="Примечание 13 2 3 3" xfId="40898"/>
    <cellStyle name="Примечание 13 2 3 4" xfId="40899"/>
    <cellStyle name="Примечание 13 2 4" xfId="40900"/>
    <cellStyle name="Примечание 13 2 4 2" xfId="40901"/>
    <cellStyle name="Примечание 13 2 4 2 2" xfId="40902"/>
    <cellStyle name="Примечание 13 2 4 2 3" xfId="40903"/>
    <cellStyle name="Примечание 13 2 4 3" xfId="40904"/>
    <cellStyle name="Примечание 13 2 4 4" xfId="40905"/>
    <cellStyle name="Примечание 13 2 5" xfId="40906"/>
    <cellStyle name="Примечание 13 2 5 2" xfId="40907"/>
    <cellStyle name="Примечание 13 2 5 3" xfId="40908"/>
    <cellStyle name="Примечание 13 2 6" xfId="40909"/>
    <cellStyle name="Примечание 13 2 6 2" xfId="40910"/>
    <cellStyle name="Примечание 13 2 6 3" xfId="40911"/>
    <cellStyle name="Примечание 13 2 7" xfId="40912"/>
    <cellStyle name="Примечание 13 2 8" xfId="40913"/>
    <cellStyle name="Примечание 13 2 9" xfId="40914"/>
    <cellStyle name="Примечание 13 3" xfId="40915"/>
    <cellStyle name="Примечание 13 3 2" xfId="40916"/>
    <cellStyle name="Примечание 13 3 2 2" xfId="40917"/>
    <cellStyle name="Примечание 13 3 2 2 2" xfId="40918"/>
    <cellStyle name="Примечание 13 3 2 2 3" xfId="40919"/>
    <cellStyle name="Примечание 13 3 2 3" xfId="40920"/>
    <cellStyle name="Примечание 13 3 2 4" xfId="40921"/>
    <cellStyle name="Примечание 13 3 3" xfId="40922"/>
    <cellStyle name="Примечание 13 3 3 2" xfId="40923"/>
    <cellStyle name="Примечание 13 3 3 2 2" xfId="40924"/>
    <cellStyle name="Примечание 13 3 3 2 3" xfId="40925"/>
    <cellStyle name="Примечание 13 3 3 3" xfId="40926"/>
    <cellStyle name="Примечание 13 3 3 4" xfId="40927"/>
    <cellStyle name="Примечание 13 3 4" xfId="40928"/>
    <cellStyle name="Примечание 13 3 4 2" xfId="40929"/>
    <cellStyle name="Примечание 13 3 4 3" xfId="40930"/>
    <cellStyle name="Примечание 13 3 5" xfId="40931"/>
    <cellStyle name="Примечание 13 3 5 2" xfId="40932"/>
    <cellStyle name="Примечание 13 3 5 3" xfId="40933"/>
    <cellStyle name="Примечание 13 3 6" xfId="40934"/>
    <cellStyle name="Примечание 13 3 7" xfId="40935"/>
    <cellStyle name="Примечание 13 3 8" xfId="40936"/>
    <cellStyle name="Примечание 13 4" xfId="40937"/>
    <cellStyle name="Примечание 13 4 2" xfId="40938"/>
    <cellStyle name="Примечание 13 4 2 2" xfId="40939"/>
    <cellStyle name="Примечание 13 4 2 2 2" xfId="40940"/>
    <cellStyle name="Примечание 13 4 2 2 3" xfId="40941"/>
    <cellStyle name="Примечание 13 4 2 3" xfId="40942"/>
    <cellStyle name="Примечание 13 4 2 4" xfId="40943"/>
    <cellStyle name="Примечание 13 4 3" xfId="40944"/>
    <cellStyle name="Примечание 13 4 3 2" xfId="40945"/>
    <cellStyle name="Примечание 13 4 3 2 2" xfId="40946"/>
    <cellStyle name="Примечание 13 4 3 2 3" xfId="40947"/>
    <cellStyle name="Примечание 13 4 3 3" xfId="40948"/>
    <cellStyle name="Примечание 13 4 3 4" xfId="40949"/>
    <cellStyle name="Примечание 13 4 4" xfId="40950"/>
    <cellStyle name="Примечание 13 4 4 2" xfId="40951"/>
    <cellStyle name="Примечание 13 4 4 3" xfId="40952"/>
    <cellStyle name="Примечание 13 4 5" xfId="40953"/>
    <cellStyle name="Примечание 13 4 5 2" xfId="40954"/>
    <cellStyle name="Примечание 13 4 5 3" xfId="40955"/>
    <cellStyle name="Примечание 13 4 6" xfId="40956"/>
    <cellStyle name="Примечание 13 4 7" xfId="40957"/>
    <cellStyle name="Примечание 13 4 8" xfId="40958"/>
    <cellStyle name="Примечание 13 5" xfId="40959"/>
    <cellStyle name="Примечание 13 5 2" xfId="40960"/>
    <cellStyle name="Примечание 13 5 2 2" xfId="40961"/>
    <cellStyle name="Примечание 13 5 2 3" xfId="40962"/>
    <cellStyle name="Примечание 13 5 3" xfId="40963"/>
    <cellStyle name="Примечание 13 5 4" xfId="40964"/>
    <cellStyle name="Примечание 13 6" xfId="40965"/>
    <cellStyle name="Примечание 13 6 2" xfId="40966"/>
    <cellStyle name="Примечание 13 6 2 2" xfId="40967"/>
    <cellStyle name="Примечание 13 6 2 3" xfId="40968"/>
    <cellStyle name="Примечание 13 6 3" xfId="40969"/>
    <cellStyle name="Примечание 13 6 4" xfId="40970"/>
    <cellStyle name="Примечание 13 7" xfId="40971"/>
    <cellStyle name="Примечание 13 7 2" xfId="40972"/>
    <cellStyle name="Примечание 13 7 3" xfId="40973"/>
    <cellStyle name="Примечание 13 8" xfId="40974"/>
    <cellStyle name="Примечание 13 8 2" xfId="40975"/>
    <cellStyle name="Примечание 13 8 3" xfId="40976"/>
    <cellStyle name="Примечание 13 9" xfId="40977"/>
    <cellStyle name="Примечание 14" xfId="40978"/>
    <cellStyle name="Примечание 14 2" xfId="40979"/>
    <cellStyle name="Примечание 14 2 2" xfId="40980"/>
    <cellStyle name="Примечание 14 2 2 2" xfId="40981"/>
    <cellStyle name="Примечание 14 2 2 3" xfId="40982"/>
    <cellStyle name="Примечание 14 2 3" xfId="40983"/>
    <cellStyle name="Примечание 14 2 4" xfId="40984"/>
    <cellStyle name="Примечание 14 3" xfId="40985"/>
    <cellStyle name="Примечание 14 3 2" xfId="40986"/>
    <cellStyle name="Примечание 14 3 2 2" xfId="40987"/>
    <cellStyle name="Примечание 14 3 2 3" xfId="40988"/>
    <cellStyle name="Примечание 14 3 3" xfId="40989"/>
    <cellStyle name="Примечание 14 3 4" xfId="40990"/>
    <cellStyle name="Примечание 14 4" xfId="40991"/>
    <cellStyle name="Примечание 14 4 2" xfId="40992"/>
    <cellStyle name="Примечание 14 4 3" xfId="40993"/>
    <cellStyle name="Примечание 14 5" xfId="40994"/>
    <cellStyle name="Примечание 14 5 2" xfId="40995"/>
    <cellStyle name="Примечание 14 5 3" xfId="40996"/>
    <cellStyle name="Примечание 14 6" xfId="40997"/>
    <cellStyle name="Примечание 14 7" xfId="40998"/>
    <cellStyle name="Примечание 14 8" xfId="40999"/>
    <cellStyle name="Примечание 15" xfId="41000"/>
    <cellStyle name="Примечание 15 2" xfId="41001"/>
    <cellStyle name="Примечание 15 2 2" xfId="41002"/>
    <cellStyle name="Примечание 15 2 2 2" xfId="41003"/>
    <cellStyle name="Примечание 15 2 2 3" xfId="41004"/>
    <cellStyle name="Примечание 15 2 3" xfId="41005"/>
    <cellStyle name="Примечание 15 2 4" xfId="41006"/>
    <cellStyle name="Примечание 15 3" xfId="41007"/>
    <cellStyle name="Примечание 15 3 2" xfId="41008"/>
    <cellStyle name="Примечание 15 3 2 2" xfId="41009"/>
    <cellStyle name="Примечание 15 3 2 3" xfId="41010"/>
    <cellStyle name="Примечание 15 3 3" xfId="41011"/>
    <cellStyle name="Примечание 15 3 4" xfId="41012"/>
    <cellStyle name="Примечание 15 4" xfId="41013"/>
    <cellStyle name="Примечание 15 4 2" xfId="41014"/>
    <cellStyle name="Примечание 15 4 3" xfId="41015"/>
    <cellStyle name="Примечание 15 5" xfId="41016"/>
    <cellStyle name="Примечание 15 5 2" xfId="41017"/>
    <cellStyle name="Примечание 15 5 3" xfId="41018"/>
    <cellStyle name="Примечание 15 6" xfId="41019"/>
    <cellStyle name="Примечание 15 7" xfId="41020"/>
    <cellStyle name="Примечание 15 8" xfId="41021"/>
    <cellStyle name="Примечание 16" xfId="41022"/>
    <cellStyle name="Примечание 16 2" xfId="41023"/>
    <cellStyle name="Примечание 16 2 2" xfId="41024"/>
    <cellStyle name="Примечание 16 2 2 2" xfId="41025"/>
    <cellStyle name="Примечание 16 2 2 3" xfId="41026"/>
    <cellStyle name="Примечание 16 2 3" xfId="41027"/>
    <cellStyle name="Примечание 16 2 4" xfId="41028"/>
    <cellStyle name="Примечание 16 3" xfId="41029"/>
    <cellStyle name="Примечание 16 3 2" xfId="41030"/>
    <cellStyle name="Примечание 16 3 2 2" xfId="41031"/>
    <cellStyle name="Примечание 16 3 2 3" xfId="41032"/>
    <cellStyle name="Примечание 16 3 3" xfId="41033"/>
    <cellStyle name="Примечание 16 3 4" xfId="41034"/>
    <cellStyle name="Примечание 16 4" xfId="41035"/>
    <cellStyle name="Примечание 16 4 2" xfId="41036"/>
    <cellStyle name="Примечание 16 4 3" xfId="41037"/>
    <cellStyle name="Примечание 16 5" xfId="41038"/>
    <cellStyle name="Примечание 16 5 2" xfId="41039"/>
    <cellStyle name="Примечание 16 5 3" xfId="41040"/>
    <cellStyle name="Примечание 16 6" xfId="41041"/>
    <cellStyle name="Примечание 16 7" xfId="41042"/>
    <cellStyle name="Примечание 16 8" xfId="41043"/>
    <cellStyle name="Примечание 17" xfId="41044"/>
    <cellStyle name="Примечание 17 2" xfId="41045"/>
    <cellStyle name="Примечание 17 2 2" xfId="41046"/>
    <cellStyle name="Примечание 17 2 2 2" xfId="41047"/>
    <cellStyle name="Примечание 17 2 2 3" xfId="41048"/>
    <cellStyle name="Примечание 17 2 3" xfId="41049"/>
    <cellStyle name="Примечание 17 2 4" xfId="41050"/>
    <cellStyle name="Примечание 17 3" xfId="41051"/>
    <cellStyle name="Примечание 17 3 2" xfId="41052"/>
    <cellStyle name="Примечание 17 3 2 2" xfId="41053"/>
    <cellStyle name="Примечание 17 3 2 3" xfId="41054"/>
    <cellStyle name="Примечание 17 3 3" xfId="41055"/>
    <cellStyle name="Примечание 17 3 4" xfId="41056"/>
    <cellStyle name="Примечание 17 4" xfId="41057"/>
    <cellStyle name="Примечание 17 4 2" xfId="41058"/>
    <cellStyle name="Примечание 17 4 3" xfId="41059"/>
    <cellStyle name="Примечание 17 5" xfId="41060"/>
    <cellStyle name="Примечание 17 5 2" xfId="41061"/>
    <cellStyle name="Примечание 17 5 3" xfId="41062"/>
    <cellStyle name="Примечание 17 6" xfId="41063"/>
    <cellStyle name="Примечание 17 7" xfId="41064"/>
    <cellStyle name="Примечание 17 8" xfId="41065"/>
    <cellStyle name="Примечание 18" xfId="41066"/>
    <cellStyle name="Примечание 18 2" xfId="41067"/>
    <cellStyle name="Примечание 18 2 2" xfId="41068"/>
    <cellStyle name="Примечание 18 2 2 2" xfId="41069"/>
    <cellStyle name="Примечание 18 2 2 3" xfId="41070"/>
    <cellStyle name="Примечание 18 2 3" xfId="41071"/>
    <cellStyle name="Примечание 18 2 4" xfId="41072"/>
    <cellStyle name="Примечание 18 3" xfId="41073"/>
    <cellStyle name="Примечание 18 3 2" xfId="41074"/>
    <cellStyle name="Примечание 18 3 2 2" xfId="41075"/>
    <cellStyle name="Примечание 18 3 2 3" xfId="41076"/>
    <cellStyle name="Примечание 18 3 3" xfId="41077"/>
    <cellStyle name="Примечание 18 3 4" xfId="41078"/>
    <cellStyle name="Примечание 18 4" xfId="41079"/>
    <cellStyle name="Примечание 18 4 2" xfId="41080"/>
    <cellStyle name="Примечание 18 4 3" xfId="41081"/>
    <cellStyle name="Примечание 18 5" xfId="41082"/>
    <cellStyle name="Примечание 18 5 2" xfId="41083"/>
    <cellStyle name="Примечание 18 5 3" xfId="41084"/>
    <cellStyle name="Примечание 18 6" xfId="41085"/>
    <cellStyle name="Примечание 18 7" xfId="41086"/>
    <cellStyle name="Примечание 18 8" xfId="41087"/>
    <cellStyle name="Примечание 19" xfId="41088"/>
    <cellStyle name="Примечание 19 2" xfId="41089"/>
    <cellStyle name="Примечание 19 2 2" xfId="41090"/>
    <cellStyle name="Примечание 19 2 2 2" xfId="41091"/>
    <cellStyle name="Примечание 19 2 2 3" xfId="41092"/>
    <cellStyle name="Примечание 19 2 3" xfId="41093"/>
    <cellStyle name="Примечание 19 2 4" xfId="41094"/>
    <cellStyle name="Примечание 19 3" xfId="41095"/>
    <cellStyle name="Примечание 19 3 2" xfId="41096"/>
    <cellStyle name="Примечание 19 3 2 2" xfId="41097"/>
    <cellStyle name="Примечание 19 3 2 3" xfId="41098"/>
    <cellStyle name="Примечание 19 3 3" xfId="41099"/>
    <cellStyle name="Примечание 19 3 4" xfId="41100"/>
    <cellStyle name="Примечание 19 4" xfId="41101"/>
    <cellStyle name="Примечание 19 4 2" xfId="41102"/>
    <cellStyle name="Примечание 19 4 3" xfId="41103"/>
    <cellStyle name="Примечание 19 5" xfId="41104"/>
    <cellStyle name="Примечание 19 5 2" xfId="41105"/>
    <cellStyle name="Примечание 19 5 3" xfId="41106"/>
    <cellStyle name="Примечание 19 6" xfId="41107"/>
    <cellStyle name="Примечание 19 7" xfId="41108"/>
    <cellStyle name="Примечание 19 8" xfId="41109"/>
    <cellStyle name="Примечание 2" xfId="41110"/>
    <cellStyle name="Примечание 2 10" xfId="41111"/>
    <cellStyle name="Примечание 2 10 10" xfId="41112"/>
    <cellStyle name="Примечание 2 10 11" xfId="41113"/>
    <cellStyle name="Примечание 2 10 12" xfId="41114"/>
    <cellStyle name="Примечание 2 10 2" xfId="41115"/>
    <cellStyle name="Примечание 2 10 2 2" xfId="41116"/>
    <cellStyle name="Примечание 2 10 2 2 2" xfId="41117"/>
    <cellStyle name="Примечание 2 10 2 2 2 2" xfId="41118"/>
    <cellStyle name="Примечание 2 10 2 2 2 3" xfId="41119"/>
    <cellStyle name="Примечание 2 10 2 2 3" xfId="41120"/>
    <cellStyle name="Примечание 2 10 2 2 4" xfId="41121"/>
    <cellStyle name="Примечание 2 10 2 2 5" xfId="41122"/>
    <cellStyle name="Примечание 2 10 2 3" xfId="41123"/>
    <cellStyle name="Примечание 2 10 2 3 2" xfId="41124"/>
    <cellStyle name="Примечание 2 10 2 3 2 2" xfId="41125"/>
    <cellStyle name="Примечание 2 10 2 3 2 3" xfId="41126"/>
    <cellStyle name="Примечание 2 10 2 3 3" xfId="41127"/>
    <cellStyle name="Примечание 2 10 2 3 4" xfId="41128"/>
    <cellStyle name="Примечание 2 10 2 4" xfId="41129"/>
    <cellStyle name="Примечание 2 10 2 4 2" xfId="41130"/>
    <cellStyle name="Примечание 2 10 2 4 3" xfId="41131"/>
    <cellStyle name="Примечание 2 10 2 5" xfId="41132"/>
    <cellStyle name="Примечание 2 10 2 5 2" xfId="41133"/>
    <cellStyle name="Примечание 2 10 2 5 3" xfId="41134"/>
    <cellStyle name="Примечание 2 10 2 6" xfId="41135"/>
    <cellStyle name="Примечание 2 10 2 7" xfId="41136"/>
    <cellStyle name="Примечание 2 10 2 8" xfId="41137"/>
    <cellStyle name="Примечание 2 10 3" xfId="41138"/>
    <cellStyle name="Примечание 2 10 3 2" xfId="41139"/>
    <cellStyle name="Примечание 2 10 3 2 2" xfId="41140"/>
    <cellStyle name="Примечание 2 10 3 2 3" xfId="41141"/>
    <cellStyle name="Примечание 2 10 3 3" xfId="41142"/>
    <cellStyle name="Примечание 2 10 3 4" xfId="41143"/>
    <cellStyle name="Примечание 2 10 3 5" xfId="41144"/>
    <cellStyle name="Примечание 2 10 4" xfId="41145"/>
    <cellStyle name="Примечание 2 10 4 2" xfId="41146"/>
    <cellStyle name="Примечание 2 10 4 2 2" xfId="41147"/>
    <cellStyle name="Примечание 2 10 4 2 3" xfId="41148"/>
    <cellStyle name="Примечание 2 10 4 3" xfId="41149"/>
    <cellStyle name="Примечание 2 10 4 4" xfId="41150"/>
    <cellStyle name="Примечание 2 10 4 5" xfId="41151"/>
    <cellStyle name="Примечание 2 10 5" xfId="41152"/>
    <cellStyle name="Примечание 2 10 5 2" xfId="41153"/>
    <cellStyle name="Примечание 2 10 5 2 2" xfId="41154"/>
    <cellStyle name="Примечание 2 10 5 2 3" xfId="41155"/>
    <cellStyle name="Примечание 2 10 5 3" xfId="41156"/>
    <cellStyle name="Примечание 2 10 5 4" xfId="41157"/>
    <cellStyle name="Примечание 2 10 5 5" xfId="41158"/>
    <cellStyle name="Примечание 2 10 6" xfId="41159"/>
    <cellStyle name="Примечание 2 10 6 2" xfId="41160"/>
    <cellStyle name="Примечание 2 10 6 2 2" xfId="41161"/>
    <cellStyle name="Примечание 2 10 6 2 3" xfId="41162"/>
    <cellStyle name="Примечание 2 10 6 3" xfId="41163"/>
    <cellStyle name="Примечание 2 10 6 4" xfId="41164"/>
    <cellStyle name="Примечание 2 10 7" xfId="41165"/>
    <cellStyle name="Примечание 2 10 7 2" xfId="41166"/>
    <cellStyle name="Примечание 2 10 7 3" xfId="41167"/>
    <cellStyle name="Примечание 2 10 8" xfId="41168"/>
    <cellStyle name="Примечание 2 10 8 2" xfId="41169"/>
    <cellStyle name="Примечание 2 10 8 3" xfId="41170"/>
    <cellStyle name="Примечание 2 10 9" xfId="41171"/>
    <cellStyle name="Примечание 2 11" xfId="41172"/>
    <cellStyle name="Примечание 2 11 2" xfId="41173"/>
    <cellStyle name="Примечание 2 11 2 2" xfId="41174"/>
    <cellStyle name="Примечание 2 11 2 2 2" xfId="41175"/>
    <cellStyle name="Примечание 2 11 2 2 3" xfId="41176"/>
    <cellStyle name="Примечание 2 11 2 3" xfId="41177"/>
    <cellStyle name="Примечание 2 11 2 4" xfId="41178"/>
    <cellStyle name="Примечание 2 11 2 5" xfId="41179"/>
    <cellStyle name="Примечание 2 11 3" xfId="41180"/>
    <cellStyle name="Примечание 2 11 3 2" xfId="41181"/>
    <cellStyle name="Примечание 2 11 3 2 2" xfId="41182"/>
    <cellStyle name="Примечание 2 11 3 2 3" xfId="41183"/>
    <cellStyle name="Примечание 2 11 3 3" xfId="41184"/>
    <cellStyle name="Примечание 2 11 3 4" xfId="41185"/>
    <cellStyle name="Примечание 2 11 3 5" xfId="41186"/>
    <cellStyle name="Примечание 2 11 4" xfId="41187"/>
    <cellStyle name="Примечание 2 11 4 2" xfId="41188"/>
    <cellStyle name="Примечание 2 11 4 3" xfId="41189"/>
    <cellStyle name="Примечание 2 11 5" xfId="41190"/>
    <cellStyle name="Примечание 2 11 5 2" xfId="41191"/>
    <cellStyle name="Примечание 2 11 5 3" xfId="41192"/>
    <cellStyle name="Примечание 2 11 6" xfId="41193"/>
    <cellStyle name="Примечание 2 11 7" xfId="41194"/>
    <cellStyle name="Примечание 2 11 8" xfId="41195"/>
    <cellStyle name="Примечание 2 12" xfId="41196"/>
    <cellStyle name="Примечание 2 12 2" xfId="41197"/>
    <cellStyle name="Примечание 2 12 2 2" xfId="41198"/>
    <cellStyle name="Примечание 2 12 2 2 2" xfId="41199"/>
    <cellStyle name="Примечание 2 12 2 2 3" xfId="41200"/>
    <cellStyle name="Примечание 2 12 2 3" xfId="41201"/>
    <cellStyle name="Примечание 2 12 2 4" xfId="41202"/>
    <cellStyle name="Примечание 2 12 3" xfId="41203"/>
    <cellStyle name="Примечание 2 12 3 2" xfId="41204"/>
    <cellStyle name="Примечание 2 12 3 2 2" xfId="41205"/>
    <cellStyle name="Примечание 2 12 3 2 3" xfId="41206"/>
    <cellStyle name="Примечание 2 12 3 3" xfId="41207"/>
    <cellStyle name="Примечание 2 12 3 4" xfId="41208"/>
    <cellStyle name="Примечание 2 12 4" xfId="41209"/>
    <cellStyle name="Примечание 2 12 4 2" xfId="41210"/>
    <cellStyle name="Примечание 2 12 4 3" xfId="41211"/>
    <cellStyle name="Примечание 2 12 5" xfId="41212"/>
    <cellStyle name="Примечание 2 12 5 2" xfId="41213"/>
    <cellStyle name="Примечание 2 12 5 3" xfId="41214"/>
    <cellStyle name="Примечание 2 12 6" xfId="41215"/>
    <cellStyle name="Примечание 2 12 7" xfId="41216"/>
    <cellStyle name="Примечание 2 13" xfId="41217"/>
    <cellStyle name="Примечание 2 13 2" xfId="41218"/>
    <cellStyle name="Примечание 2 13 2 2" xfId="41219"/>
    <cellStyle name="Примечание 2 13 2 3" xfId="41220"/>
    <cellStyle name="Примечание 2 13 3" xfId="41221"/>
    <cellStyle name="Примечание 2 13 4" xfId="41222"/>
    <cellStyle name="Примечание 2 13 5" xfId="41223"/>
    <cellStyle name="Примечание 2 14" xfId="41224"/>
    <cellStyle name="Примечание 2 14 2" xfId="41225"/>
    <cellStyle name="Примечание 2 14 2 2" xfId="41226"/>
    <cellStyle name="Примечание 2 14 2 3" xfId="41227"/>
    <cellStyle name="Примечание 2 14 3" xfId="41228"/>
    <cellStyle name="Примечание 2 14 4" xfId="41229"/>
    <cellStyle name="Примечание 2 15" xfId="41230"/>
    <cellStyle name="Примечание 2 15 2" xfId="41231"/>
    <cellStyle name="Примечание 2 15 3" xfId="41232"/>
    <cellStyle name="Примечание 2 16" xfId="41233"/>
    <cellStyle name="Примечание 2 16 2" xfId="41234"/>
    <cellStyle name="Примечание 2 16 3" xfId="41235"/>
    <cellStyle name="Примечание 2 17" xfId="41236"/>
    <cellStyle name="Примечание 2 18" xfId="41237"/>
    <cellStyle name="Примечание 2 19" xfId="41238"/>
    <cellStyle name="Примечание 2 2" xfId="41239"/>
    <cellStyle name="Примечание 2 2 2" xfId="41240"/>
    <cellStyle name="Примечание 2 2 2 2" xfId="41241"/>
    <cellStyle name="Примечание 2 2 2 2 2" xfId="41242"/>
    <cellStyle name="Примечание 2 2 2 2 3" xfId="41243"/>
    <cellStyle name="Примечание 2 2 2 3" xfId="41244"/>
    <cellStyle name="Примечание 2 2 2 4" xfId="41245"/>
    <cellStyle name="Примечание 2 2 3" xfId="41246"/>
    <cellStyle name="Примечание 2 2 3 2" xfId="41247"/>
    <cellStyle name="Примечание 2 2 3 2 2" xfId="41248"/>
    <cellStyle name="Примечание 2 2 3 2 3" xfId="41249"/>
    <cellStyle name="Примечание 2 2 3 3" xfId="41250"/>
    <cellStyle name="Примечание 2 2 3 4" xfId="41251"/>
    <cellStyle name="Примечание 2 2 4" xfId="41252"/>
    <cellStyle name="Примечание 2 2 4 2" xfId="41253"/>
    <cellStyle name="Примечание 2 2 4 3" xfId="41254"/>
    <cellStyle name="Примечание 2 2 5" xfId="41255"/>
    <cellStyle name="Примечание 2 2 5 2" xfId="41256"/>
    <cellStyle name="Примечание 2 2 5 3" xfId="41257"/>
    <cellStyle name="Примечание 2 2 6" xfId="41258"/>
    <cellStyle name="Примечание 2 2 7" xfId="41259"/>
    <cellStyle name="Примечание 2 2 8" xfId="41260"/>
    <cellStyle name="Примечание 2 20" xfId="41261"/>
    <cellStyle name="Примечание 2 3" xfId="41262"/>
    <cellStyle name="Примечание 2 3 2" xfId="41263"/>
    <cellStyle name="Примечание 2 3 2 2" xfId="41264"/>
    <cellStyle name="Примечание 2 3 2 2 2" xfId="41265"/>
    <cellStyle name="Примечание 2 3 2 2 3" xfId="41266"/>
    <cellStyle name="Примечание 2 3 2 3" xfId="41267"/>
    <cellStyle name="Примечание 2 3 2 4" xfId="41268"/>
    <cellStyle name="Примечание 2 3 3" xfId="41269"/>
    <cellStyle name="Примечание 2 3 3 2" xfId="41270"/>
    <cellStyle name="Примечание 2 3 3 2 2" xfId="41271"/>
    <cellStyle name="Примечание 2 3 3 2 3" xfId="41272"/>
    <cellStyle name="Примечание 2 3 3 3" xfId="41273"/>
    <cellStyle name="Примечание 2 3 3 4" xfId="41274"/>
    <cellStyle name="Примечание 2 3 4" xfId="41275"/>
    <cellStyle name="Примечание 2 3 4 2" xfId="41276"/>
    <cellStyle name="Примечание 2 3 4 3" xfId="41277"/>
    <cellStyle name="Примечание 2 3 5" xfId="41278"/>
    <cellStyle name="Примечание 2 3 5 2" xfId="41279"/>
    <cellStyle name="Примечание 2 3 5 3" xfId="41280"/>
    <cellStyle name="Примечание 2 3 6" xfId="41281"/>
    <cellStyle name="Примечание 2 3 7" xfId="41282"/>
    <cellStyle name="Примечание 2 3 8" xfId="41283"/>
    <cellStyle name="Примечание 2 4" xfId="41284"/>
    <cellStyle name="Примечание 2 4 2" xfId="41285"/>
    <cellStyle name="Примечание 2 4 2 2" xfId="41286"/>
    <cellStyle name="Примечание 2 4 2 2 2" xfId="41287"/>
    <cellStyle name="Примечание 2 4 2 2 3" xfId="41288"/>
    <cellStyle name="Примечание 2 4 2 3" xfId="41289"/>
    <cellStyle name="Примечание 2 4 2 4" xfId="41290"/>
    <cellStyle name="Примечание 2 4 3" xfId="41291"/>
    <cellStyle name="Примечание 2 4 3 2" xfId="41292"/>
    <cellStyle name="Примечание 2 4 3 2 2" xfId="41293"/>
    <cellStyle name="Примечание 2 4 3 2 3" xfId="41294"/>
    <cellStyle name="Примечание 2 4 3 3" xfId="41295"/>
    <cellStyle name="Примечание 2 4 3 4" xfId="41296"/>
    <cellStyle name="Примечание 2 4 4" xfId="41297"/>
    <cellStyle name="Примечание 2 4 4 2" xfId="41298"/>
    <cellStyle name="Примечание 2 4 4 3" xfId="41299"/>
    <cellStyle name="Примечание 2 4 5" xfId="41300"/>
    <cellStyle name="Примечание 2 4 5 2" xfId="41301"/>
    <cellStyle name="Примечание 2 4 5 3" xfId="41302"/>
    <cellStyle name="Примечание 2 4 6" xfId="41303"/>
    <cellStyle name="Примечание 2 4 7" xfId="41304"/>
    <cellStyle name="Примечание 2 4 8" xfId="41305"/>
    <cellStyle name="Примечание 2 5" xfId="41306"/>
    <cellStyle name="Примечание 2 5 2" xfId="41307"/>
    <cellStyle name="Примечание 2 5 2 2" xfId="41308"/>
    <cellStyle name="Примечание 2 5 2 2 2" xfId="41309"/>
    <cellStyle name="Примечание 2 5 2 2 3" xfId="41310"/>
    <cellStyle name="Примечание 2 5 2 3" xfId="41311"/>
    <cellStyle name="Примечание 2 5 2 4" xfId="41312"/>
    <cellStyle name="Примечание 2 5 3" xfId="41313"/>
    <cellStyle name="Примечание 2 5 3 2" xfId="41314"/>
    <cellStyle name="Примечание 2 5 3 2 2" xfId="41315"/>
    <cellStyle name="Примечание 2 5 3 2 3" xfId="41316"/>
    <cellStyle name="Примечание 2 5 3 3" xfId="41317"/>
    <cellStyle name="Примечание 2 5 3 4" xfId="41318"/>
    <cellStyle name="Примечание 2 5 4" xfId="41319"/>
    <cellStyle name="Примечание 2 5 4 2" xfId="41320"/>
    <cellStyle name="Примечание 2 5 4 3" xfId="41321"/>
    <cellStyle name="Примечание 2 5 5" xfId="41322"/>
    <cellStyle name="Примечание 2 5 5 2" xfId="41323"/>
    <cellStyle name="Примечание 2 5 5 3" xfId="41324"/>
    <cellStyle name="Примечание 2 5 6" xfId="41325"/>
    <cellStyle name="Примечание 2 5 7" xfId="41326"/>
    <cellStyle name="Примечание 2 5 8" xfId="41327"/>
    <cellStyle name="Примечание 2 6" xfId="41328"/>
    <cellStyle name="Примечание 2 6 2" xfId="41329"/>
    <cellStyle name="Примечание 2 6 2 2" xfId="41330"/>
    <cellStyle name="Примечание 2 6 2 2 2" xfId="41331"/>
    <cellStyle name="Примечание 2 6 2 2 3" xfId="41332"/>
    <cellStyle name="Примечание 2 6 2 3" xfId="41333"/>
    <cellStyle name="Примечание 2 6 2 4" xfId="41334"/>
    <cellStyle name="Примечание 2 6 3" xfId="41335"/>
    <cellStyle name="Примечание 2 6 3 2" xfId="41336"/>
    <cellStyle name="Примечание 2 6 3 2 2" xfId="41337"/>
    <cellStyle name="Примечание 2 6 3 2 3" xfId="41338"/>
    <cellStyle name="Примечание 2 6 3 3" xfId="41339"/>
    <cellStyle name="Примечание 2 6 3 4" xfId="41340"/>
    <cellStyle name="Примечание 2 6 4" xfId="41341"/>
    <cellStyle name="Примечание 2 6 4 2" xfId="41342"/>
    <cellStyle name="Примечание 2 6 4 3" xfId="41343"/>
    <cellStyle name="Примечание 2 6 5" xfId="41344"/>
    <cellStyle name="Примечание 2 6 5 2" xfId="41345"/>
    <cellStyle name="Примечание 2 6 5 3" xfId="41346"/>
    <cellStyle name="Примечание 2 6 6" xfId="41347"/>
    <cellStyle name="Примечание 2 6 7" xfId="41348"/>
    <cellStyle name="Примечание 2 6 8" xfId="41349"/>
    <cellStyle name="Примечание 2 7" xfId="41350"/>
    <cellStyle name="Примечание 2 7 2" xfId="41351"/>
    <cellStyle name="Примечание 2 7 2 2" xfId="41352"/>
    <cellStyle name="Примечание 2 7 2 2 2" xfId="41353"/>
    <cellStyle name="Примечание 2 7 2 2 3" xfId="41354"/>
    <cellStyle name="Примечание 2 7 2 3" xfId="41355"/>
    <cellStyle name="Примечание 2 7 2 4" xfId="41356"/>
    <cellStyle name="Примечание 2 7 3" xfId="41357"/>
    <cellStyle name="Примечание 2 7 3 2" xfId="41358"/>
    <cellStyle name="Примечание 2 7 3 2 2" xfId="41359"/>
    <cellStyle name="Примечание 2 7 3 2 3" xfId="41360"/>
    <cellStyle name="Примечание 2 7 3 3" xfId="41361"/>
    <cellStyle name="Примечание 2 7 3 4" xfId="41362"/>
    <cellStyle name="Примечание 2 7 4" xfId="41363"/>
    <cellStyle name="Примечание 2 7 4 2" xfId="41364"/>
    <cellStyle name="Примечание 2 7 4 3" xfId="41365"/>
    <cellStyle name="Примечание 2 7 5" xfId="41366"/>
    <cellStyle name="Примечание 2 7 5 2" xfId="41367"/>
    <cellStyle name="Примечание 2 7 5 3" xfId="41368"/>
    <cellStyle name="Примечание 2 7 6" xfId="41369"/>
    <cellStyle name="Примечание 2 7 7" xfId="41370"/>
    <cellStyle name="Примечание 2 7 8" xfId="41371"/>
    <cellStyle name="Примечание 2 8" xfId="41372"/>
    <cellStyle name="Примечание 2 8 2" xfId="41373"/>
    <cellStyle name="Примечание 2 8 2 2" xfId="41374"/>
    <cellStyle name="Примечание 2 8 2 2 2" xfId="41375"/>
    <cellStyle name="Примечание 2 8 2 2 3" xfId="41376"/>
    <cellStyle name="Примечание 2 8 2 3" xfId="41377"/>
    <cellStyle name="Примечание 2 8 2 4" xfId="41378"/>
    <cellStyle name="Примечание 2 8 3" xfId="41379"/>
    <cellStyle name="Примечание 2 8 3 2" xfId="41380"/>
    <cellStyle name="Примечание 2 8 3 2 2" xfId="41381"/>
    <cellStyle name="Примечание 2 8 3 2 3" xfId="41382"/>
    <cellStyle name="Примечание 2 8 3 3" xfId="41383"/>
    <cellStyle name="Примечание 2 8 3 4" xfId="41384"/>
    <cellStyle name="Примечание 2 8 4" xfId="41385"/>
    <cellStyle name="Примечание 2 8 4 2" xfId="41386"/>
    <cellStyle name="Примечание 2 8 4 3" xfId="41387"/>
    <cellStyle name="Примечание 2 8 5" xfId="41388"/>
    <cellStyle name="Примечание 2 8 5 2" xfId="41389"/>
    <cellStyle name="Примечание 2 8 5 3" xfId="41390"/>
    <cellStyle name="Примечание 2 8 6" xfId="41391"/>
    <cellStyle name="Примечание 2 8 7" xfId="41392"/>
    <cellStyle name="Примечание 2 8 8" xfId="41393"/>
    <cellStyle name="Примечание 2 9" xfId="41394"/>
    <cellStyle name="Примечание 2 9 2" xfId="41395"/>
    <cellStyle name="Примечание 2 9 2 2" xfId="41396"/>
    <cellStyle name="Примечание 2 9 2 2 2" xfId="41397"/>
    <cellStyle name="Примечание 2 9 2 2 3" xfId="41398"/>
    <cellStyle name="Примечание 2 9 2 3" xfId="41399"/>
    <cellStyle name="Примечание 2 9 2 4" xfId="41400"/>
    <cellStyle name="Примечание 2 9 3" xfId="41401"/>
    <cellStyle name="Примечание 2 9 3 2" xfId="41402"/>
    <cellStyle name="Примечание 2 9 3 2 2" xfId="41403"/>
    <cellStyle name="Примечание 2 9 3 2 3" xfId="41404"/>
    <cellStyle name="Примечание 2 9 3 3" xfId="41405"/>
    <cellStyle name="Примечание 2 9 3 4" xfId="41406"/>
    <cellStyle name="Примечание 2 9 4" xfId="41407"/>
    <cellStyle name="Примечание 2 9 4 2" xfId="41408"/>
    <cellStyle name="Примечание 2 9 4 3" xfId="41409"/>
    <cellStyle name="Примечание 2 9 5" xfId="41410"/>
    <cellStyle name="Примечание 2 9 5 2" xfId="41411"/>
    <cellStyle name="Примечание 2 9 5 3" xfId="41412"/>
    <cellStyle name="Примечание 2 9 6" xfId="41413"/>
    <cellStyle name="Примечание 2 9 7" xfId="41414"/>
    <cellStyle name="Примечание 2 9 8" xfId="41415"/>
    <cellStyle name="Примечание 2_46EE.2011(v1.0)" xfId="41416"/>
    <cellStyle name="Примечание 20" xfId="41417"/>
    <cellStyle name="Примечание 20 2" xfId="41418"/>
    <cellStyle name="Примечание 20 2 2" xfId="41419"/>
    <cellStyle name="Примечание 20 2 2 2" xfId="41420"/>
    <cellStyle name="Примечание 20 2 2 3" xfId="41421"/>
    <cellStyle name="Примечание 20 2 3" xfId="41422"/>
    <cellStyle name="Примечание 20 2 4" xfId="41423"/>
    <cellStyle name="Примечание 20 3" xfId="41424"/>
    <cellStyle name="Примечание 20 3 2" xfId="41425"/>
    <cellStyle name="Примечание 20 3 2 2" xfId="41426"/>
    <cellStyle name="Примечание 20 3 2 3" xfId="41427"/>
    <cellStyle name="Примечание 20 3 3" xfId="41428"/>
    <cellStyle name="Примечание 20 3 4" xfId="41429"/>
    <cellStyle name="Примечание 20 4" xfId="41430"/>
    <cellStyle name="Примечание 20 4 2" xfId="41431"/>
    <cellStyle name="Примечание 20 4 3" xfId="41432"/>
    <cellStyle name="Примечание 20 5" xfId="41433"/>
    <cellStyle name="Примечание 20 5 2" xfId="41434"/>
    <cellStyle name="Примечание 20 5 3" xfId="41435"/>
    <cellStyle name="Примечание 20 6" xfId="41436"/>
    <cellStyle name="Примечание 20 7" xfId="41437"/>
    <cellStyle name="Примечание 20 8" xfId="41438"/>
    <cellStyle name="Примечание 21" xfId="41439"/>
    <cellStyle name="Примечание 21 2" xfId="41440"/>
    <cellStyle name="Примечание 21 2 2" xfId="41441"/>
    <cellStyle name="Примечание 21 2 2 2" xfId="41442"/>
    <cellStyle name="Примечание 21 2 2 3" xfId="41443"/>
    <cellStyle name="Примечание 21 2 3" xfId="41444"/>
    <cellStyle name="Примечание 21 2 4" xfId="41445"/>
    <cellStyle name="Примечание 21 3" xfId="41446"/>
    <cellStyle name="Примечание 21 3 2" xfId="41447"/>
    <cellStyle name="Примечание 21 3 2 2" xfId="41448"/>
    <cellStyle name="Примечание 21 3 2 3" xfId="41449"/>
    <cellStyle name="Примечание 21 3 3" xfId="41450"/>
    <cellStyle name="Примечание 21 3 4" xfId="41451"/>
    <cellStyle name="Примечание 21 4" xfId="41452"/>
    <cellStyle name="Примечание 21 4 2" xfId="41453"/>
    <cellStyle name="Примечание 21 4 3" xfId="41454"/>
    <cellStyle name="Примечание 21 5" xfId="41455"/>
    <cellStyle name="Примечание 21 5 2" xfId="41456"/>
    <cellStyle name="Примечание 21 5 3" xfId="41457"/>
    <cellStyle name="Примечание 21 6" xfId="41458"/>
    <cellStyle name="Примечание 21 7" xfId="41459"/>
    <cellStyle name="Примечание 21 8" xfId="41460"/>
    <cellStyle name="Примечание 22" xfId="41461"/>
    <cellStyle name="Примечание 22 2" xfId="41462"/>
    <cellStyle name="Примечание 22 2 2" xfId="41463"/>
    <cellStyle name="Примечание 22 2 2 2" xfId="41464"/>
    <cellStyle name="Примечание 22 2 2 3" xfId="41465"/>
    <cellStyle name="Примечание 22 2 3" xfId="41466"/>
    <cellStyle name="Примечание 22 2 4" xfId="41467"/>
    <cellStyle name="Примечание 22 3" xfId="41468"/>
    <cellStyle name="Примечание 22 3 2" xfId="41469"/>
    <cellStyle name="Примечание 22 3 2 2" xfId="41470"/>
    <cellStyle name="Примечание 22 3 2 3" xfId="41471"/>
    <cellStyle name="Примечание 22 3 3" xfId="41472"/>
    <cellStyle name="Примечание 22 3 4" xfId="41473"/>
    <cellStyle name="Примечание 22 4" xfId="41474"/>
    <cellStyle name="Примечание 22 4 2" xfId="41475"/>
    <cellStyle name="Примечание 22 4 3" xfId="41476"/>
    <cellStyle name="Примечание 22 5" xfId="41477"/>
    <cellStyle name="Примечание 22 5 2" xfId="41478"/>
    <cellStyle name="Примечание 22 5 3" xfId="41479"/>
    <cellStyle name="Примечание 22 6" xfId="41480"/>
    <cellStyle name="Примечание 22 7" xfId="41481"/>
    <cellStyle name="Примечание 22 8" xfId="41482"/>
    <cellStyle name="Примечание 23" xfId="41483"/>
    <cellStyle name="Примечание 23 2" xfId="41484"/>
    <cellStyle name="Примечание 23 2 2" xfId="41485"/>
    <cellStyle name="Примечание 23 2 2 2" xfId="41486"/>
    <cellStyle name="Примечание 23 2 2 3" xfId="41487"/>
    <cellStyle name="Примечание 23 2 3" xfId="41488"/>
    <cellStyle name="Примечание 23 2 4" xfId="41489"/>
    <cellStyle name="Примечание 23 3" xfId="41490"/>
    <cellStyle name="Примечание 23 3 2" xfId="41491"/>
    <cellStyle name="Примечание 23 3 2 2" xfId="41492"/>
    <cellStyle name="Примечание 23 3 2 3" xfId="41493"/>
    <cellStyle name="Примечание 23 3 3" xfId="41494"/>
    <cellStyle name="Примечание 23 3 4" xfId="41495"/>
    <cellStyle name="Примечание 23 4" xfId="41496"/>
    <cellStyle name="Примечание 23 4 2" xfId="41497"/>
    <cellStyle name="Примечание 23 4 3" xfId="41498"/>
    <cellStyle name="Примечание 23 5" xfId="41499"/>
    <cellStyle name="Примечание 23 5 2" xfId="41500"/>
    <cellStyle name="Примечание 23 5 3" xfId="41501"/>
    <cellStyle name="Примечание 23 6" xfId="41502"/>
    <cellStyle name="Примечание 23 7" xfId="41503"/>
    <cellStyle name="Примечание 23 8" xfId="41504"/>
    <cellStyle name="Примечание 24" xfId="41505"/>
    <cellStyle name="Примечание 24 2" xfId="41506"/>
    <cellStyle name="Примечание 24 2 2" xfId="41507"/>
    <cellStyle name="Примечание 24 2 2 2" xfId="41508"/>
    <cellStyle name="Примечание 24 2 2 3" xfId="41509"/>
    <cellStyle name="Примечание 24 2 3" xfId="41510"/>
    <cellStyle name="Примечание 24 2 4" xfId="41511"/>
    <cellStyle name="Примечание 24 3" xfId="41512"/>
    <cellStyle name="Примечание 24 3 2" xfId="41513"/>
    <cellStyle name="Примечание 24 3 2 2" xfId="41514"/>
    <cellStyle name="Примечание 24 3 2 3" xfId="41515"/>
    <cellStyle name="Примечание 24 3 3" xfId="41516"/>
    <cellStyle name="Примечание 24 3 4" xfId="41517"/>
    <cellStyle name="Примечание 24 4" xfId="41518"/>
    <cellStyle name="Примечание 24 4 2" xfId="41519"/>
    <cellStyle name="Примечание 24 4 3" xfId="41520"/>
    <cellStyle name="Примечание 24 5" xfId="41521"/>
    <cellStyle name="Примечание 24 5 2" xfId="41522"/>
    <cellStyle name="Примечание 24 5 3" xfId="41523"/>
    <cellStyle name="Примечание 24 6" xfId="41524"/>
    <cellStyle name="Примечание 24 7" xfId="41525"/>
    <cellStyle name="Примечание 24 8" xfId="41526"/>
    <cellStyle name="Примечание 25" xfId="41527"/>
    <cellStyle name="Примечание 25 2" xfId="41528"/>
    <cellStyle name="Примечание 25 2 2" xfId="41529"/>
    <cellStyle name="Примечание 25 2 2 2" xfId="41530"/>
    <cellStyle name="Примечание 25 2 2 2 2" xfId="41531"/>
    <cellStyle name="Примечание 25 2 2 2 3" xfId="41532"/>
    <cellStyle name="Примечание 25 2 2 3" xfId="41533"/>
    <cellStyle name="Примечание 25 2 2 4" xfId="41534"/>
    <cellStyle name="Примечание 25 2 3" xfId="41535"/>
    <cellStyle name="Примечание 25 2 3 2" xfId="41536"/>
    <cellStyle name="Примечание 25 2 3 2 2" xfId="41537"/>
    <cellStyle name="Примечание 25 2 3 2 3" xfId="41538"/>
    <cellStyle name="Примечание 25 2 3 3" xfId="41539"/>
    <cellStyle name="Примечание 25 2 3 4" xfId="41540"/>
    <cellStyle name="Примечание 25 2 4" xfId="41541"/>
    <cellStyle name="Примечание 25 2 4 2" xfId="41542"/>
    <cellStyle name="Примечание 25 2 4 3" xfId="41543"/>
    <cellStyle name="Примечание 25 2 5" xfId="41544"/>
    <cellStyle name="Примечание 25 2 5 2" xfId="41545"/>
    <cellStyle name="Примечание 25 2 5 3" xfId="41546"/>
    <cellStyle name="Примечание 25 2 6" xfId="41547"/>
    <cellStyle name="Примечание 25 2 7" xfId="41548"/>
    <cellStyle name="Примечание 25 2 8" xfId="41549"/>
    <cellStyle name="Примечание 25 3" xfId="41550"/>
    <cellStyle name="Примечание 25 3 2" xfId="41551"/>
    <cellStyle name="Примечание 25 3 2 2" xfId="41552"/>
    <cellStyle name="Примечание 25 3 2 3" xfId="41553"/>
    <cellStyle name="Примечание 25 3 3" xfId="41554"/>
    <cellStyle name="Примечание 25 3 4" xfId="41555"/>
    <cellStyle name="Примечание 25 3 5" xfId="41556"/>
    <cellStyle name="Примечание 25 4" xfId="41557"/>
    <cellStyle name="Примечание 25 4 2" xfId="41558"/>
    <cellStyle name="Примечание 25 4 2 2" xfId="41559"/>
    <cellStyle name="Примечание 25 4 2 3" xfId="41560"/>
    <cellStyle name="Примечание 25 4 3" xfId="41561"/>
    <cellStyle name="Примечание 25 4 4" xfId="41562"/>
    <cellStyle name="Примечание 25 5" xfId="41563"/>
    <cellStyle name="Примечание 25 5 2" xfId="41564"/>
    <cellStyle name="Примечание 25 5 3" xfId="41565"/>
    <cellStyle name="Примечание 25 6" xfId="41566"/>
    <cellStyle name="Примечание 25 6 2" xfId="41567"/>
    <cellStyle name="Примечание 25 6 3" xfId="41568"/>
    <cellStyle name="Примечание 25 7" xfId="41569"/>
    <cellStyle name="Примечание 25 8" xfId="41570"/>
    <cellStyle name="Примечание 25 9" xfId="41571"/>
    <cellStyle name="Примечание 26" xfId="41572"/>
    <cellStyle name="Примечание 26 2" xfId="41573"/>
    <cellStyle name="Примечание 26 2 2" xfId="41574"/>
    <cellStyle name="Примечание 26 2 2 2" xfId="41575"/>
    <cellStyle name="Примечание 26 2 2 2 2" xfId="41576"/>
    <cellStyle name="Примечание 26 2 2 2 3" xfId="41577"/>
    <cellStyle name="Примечание 26 2 2 3" xfId="41578"/>
    <cellStyle name="Примечание 26 2 2 4" xfId="41579"/>
    <cellStyle name="Примечание 26 2 3" xfId="41580"/>
    <cellStyle name="Примечание 26 2 3 2" xfId="41581"/>
    <cellStyle name="Примечание 26 2 3 2 2" xfId="41582"/>
    <cellStyle name="Примечание 26 2 3 2 3" xfId="41583"/>
    <cellStyle name="Примечание 26 2 3 3" xfId="41584"/>
    <cellStyle name="Примечание 26 2 3 4" xfId="41585"/>
    <cellStyle name="Примечание 26 2 4" xfId="41586"/>
    <cellStyle name="Примечание 26 2 4 2" xfId="41587"/>
    <cellStyle name="Примечание 26 2 4 3" xfId="41588"/>
    <cellStyle name="Примечание 26 2 5" xfId="41589"/>
    <cellStyle name="Примечание 26 2 6" xfId="41590"/>
    <cellStyle name="Примечание 26 3" xfId="41591"/>
    <cellStyle name="Примечание 26 3 2" xfId="41592"/>
    <cellStyle name="Примечание 26 3 2 2" xfId="41593"/>
    <cellStyle name="Примечание 26 3 2 3" xfId="41594"/>
    <cellStyle name="Примечание 26 3 3" xfId="41595"/>
    <cellStyle name="Примечание 26 3 4" xfId="41596"/>
    <cellStyle name="Примечание 26 4" xfId="41597"/>
    <cellStyle name="Примечание 26 4 2" xfId="41598"/>
    <cellStyle name="Примечание 26 4 2 2" xfId="41599"/>
    <cellStyle name="Примечание 26 4 2 3" xfId="41600"/>
    <cellStyle name="Примечание 26 4 3" xfId="41601"/>
    <cellStyle name="Примечание 26 4 4" xfId="41602"/>
    <cellStyle name="Примечание 26 5" xfId="41603"/>
    <cellStyle name="Примечание 26 5 2" xfId="41604"/>
    <cellStyle name="Примечание 26 5 3" xfId="41605"/>
    <cellStyle name="Примечание 26 6" xfId="41606"/>
    <cellStyle name="Примечание 26 6 2" xfId="41607"/>
    <cellStyle name="Примечание 26 6 3" xfId="41608"/>
    <cellStyle name="Примечание 26 7" xfId="41609"/>
    <cellStyle name="Примечание 26 8" xfId="41610"/>
    <cellStyle name="Примечание 26 9" xfId="41611"/>
    <cellStyle name="Примечание 27" xfId="41612"/>
    <cellStyle name="Примечание 27 2" xfId="41613"/>
    <cellStyle name="Примечание 27 2 2" xfId="41614"/>
    <cellStyle name="Примечание 27 2 2 2" xfId="41615"/>
    <cellStyle name="Примечание 27 2 2 2 2" xfId="41616"/>
    <cellStyle name="Примечание 27 2 2 2 3" xfId="41617"/>
    <cellStyle name="Примечание 27 2 2 3" xfId="41618"/>
    <cellStyle name="Примечание 27 2 2 4" xfId="41619"/>
    <cellStyle name="Примечание 27 2 3" xfId="41620"/>
    <cellStyle name="Примечание 27 2 3 2" xfId="41621"/>
    <cellStyle name="Примечание 27 2 3 2 2" xfId="41622"/>
    <cellStyle name="Примечание 27 2 3 2 3" xfId="41623"/>
    <cellStyle name="Примечание 27 2 3 3" xfId="41624"/>
    <cellStyle name="Примечание 27 2 3 4" xfId="41625"/>
    <cellStyle name="Примечание 27 2 4" xfId="41626"/>
    <cellStyle name="Примечание 27 2 4 2" xfId="41627"/>
    <cellStyle name="Примечание 27 2 4 3" xfId="41628"/>
    <cellStyle name="Примечание 27 2 5" xfId="41629"/>
    <cellStyle name="Примечание 27 2 6" xfId="41630"/>
    <cellStyle name="Примечание 27 3" xfId="41631"/>
    <cellStyle name="Примечание 27 3 2" xfId="41632"/>
    <cellStyle name="Примечание 27 3 2 2" xfId="41633"/>
    <cellStyle name="Примечание 27 3 2 3" xfId="41634"/>
    <cellStyle name="Примечание 27 3 3" xfId="41635"/>
    <cellStyle name="Примечание 27 3 4" xfId="41636"/>
    <cellStyle name="Примечание 27 4" xfId="41637"/>
    <cellStyle name="Примечание 27 4 2" xfId="41638"/>
    <cellStyle name="Примечание 27 4 2 2" xfId="41639"/>
    <cellStyle name="Примечание 27 4 2 3" xfId="41640"/>
    <cellStyle name="Примечание 27 4 3" xfId="41641"/>
    <cellStyle name="Примечание 27 4 4" xfId="41642"/>
    <cellStyle name="Примечание 27 5" xfId="41643"/>
    <cellStyle name="Примечание 27 5 2" xfId="41644"/>
    <cellStyle name="Примечание 27 5 3" xfId="41645"/>
    <cellStyle name="Примечание 27 6" xfId="41646"/>
    <cellStyle name="Примечание 27 6 2" xfId="41647"/>
    <cellStyle name="Примечание 27 6 3" xfId="41648"/>
    <cellStyle name="Примечание 27 7" xfId="41649"/>
    <cellStyle name="Примечание 27 8" xfId="41650"/>
    <cellStyle name="Примечание 27 9" xfId="41651"/>
    <cellStyle name="Примечание 28" xfId="41652"/>
    <cellStyle name="Примечание 28 2" xfId="41653"/>
    <cellStyle name="Примечание 28 2 2" xfId="41654"/>
    <cellStyle name="Примечание 28 2 2 2" xfId="41655"/>
    <cellStyle name="Примечание 28 2 2 2 2" xfId="41656"/>
    <cellStyle name="Примечание 28 2 2 2 3" xfId="41657"/>
    <cellStyle name="Примечание 28 2 2 3" xfId="41658"/>
    <cellStyle name="Примечание 28 2 2 4" xfId="41659"/>
    <cellStyle name="Примечание 28 2 3" xfId="41660"/>
    <cellStyle name="Примечание 28 2 3 2" xfId="41661"/>
    <cellStyle name="Примечание 28 2 3 2 2" xfId="41662"/>
    <cellStyle name="Примечание 28 2 3 2 3" xfId="41663"/>
    <cellStyle name="Примечание 28 2 3 3" xfId="41664"/>
    <cellStyle name="Примечание 28 2 3 4" xfId="41665"/>
    <cellStyle name="Примечание 28 2 4" xfId="41666"/>
    <cellStyle name="Примечание 28 2 4 2" xfId="41667"/>
    <cellStyle name="Примечание 28 2 4 3" xfId="41668"/>
    <cellStyle name="Примечание 28 2 5" xfId="41669"/>
    <cellStyle name="Примечание 28 2 6" xfId="41670"/>
    <cellStyle name="Примечание 28 3" xfId="41671"/>
    <cellStyle name="Примечание 28 3 2" xfId="41672"/>
    <cellStyle name="Примечание 28 3 2 2" xfId="41673"/>
    <cellStyle name="Примечание 28 3 2 3" xfId="41674"/>
    <cellStyle name="Примечание 28 3 3" xfId="41675"/>
    <cellStyle name="Примечание 28 3 4" xfId="41676"/>
    <cellStyle name="Примечание 28 4" xfId="41677"/>
    <cellStyle name="Примечание 28 4 2" xfId="41678"/>
    <cellStyle name="Примечание 28 4 2 2" xfId="41679"/>
    <cellStyle name="Примечание 28 4 2 3" xfId="41680"/>
    <cellStyle name="Примечание 28 4 3" xfId="41681"/>
    <cellStyle name="Примечание 28 4 4" xfId="41682"/>
    <cellStyle name="Примечание 28 5" xfId="41683"/>
    <cellStyle name="Примечание 28 5 2" xfId="41684"/>
    <cellStyle name="Примечание 28 5 3" xfId="41685"/>
    <cellStyle name="Примечание 28 6" xfId="41686"/>
    <cellStyle name="Примечание 28 6 2" xfId="41687"/>
    <cellStyle name="Примечание 28 6 3" xfId="41688"/>
    <cellStyle name="Примечание 28 7" xfId="41689"/>
    <cellStyle name="Примечание 28 8" xfId="41690"/>
    <cellStyle name="Примечание 28 9" xfId="41691"/>
    <cellStyle name="Примечание 29" xfId="41692"/>
    <cellStyle name="Примечание 29 2" xfId="41693"/>
    <cellStyle name="Примечание 29 2 2" xfId="41694"/>
    <cellStyle name="Примечание 29 2 2 2" xfId="41695"/>
    <cellStyle name="Примечание 29 2 2 2 2" xfId="41696"/>
    <cellStyle name="Примечание 29 2 2 2 3" xfId="41697"/>
    <cellStyle name="Примечание 29 2 2 3" xfId="41698"/>
    <cellStyle name="Примечание 29 2 2 4" xfId="41699"/>
    <cellStyle name="Примечание 29 2 3" xfId="41700"/>
    <cellStyle name="Примечание 29 2 3 2" xfId="41701"/>
    <cellStyle name="Примечание 29 2 3 2 2" xfId="41702"/>
    <cellStyle name="Примечание 29 2 3 2 3" xfId="41703"/>
    <cellStyle name="Примечание 29 2 3 3" xfId="41704"/>
    <cellStyle name="Примечание 29 2 3 4" xfId="41705"/>
    <cellStyle name="Примечание 29 2 4" xfId="41706"/>
    <cellStyle name="Примечание 29 2 4 2" xfId="41707"/>
    <cellStyle name="Примечание 29 2 4 3" xfId="41708"/>
    <cellStyle name="Примечание 29 2 5" xfId="41709"/>
    <cellStyle name="Примечание 29 2 6" xfId="41710"/>
    <cellStyle name="Примечание 29 3" xfId="41711"/>
    <cellStyle name="Примечание 29 3 2" xfId="41712"/>
    <cellStyle name="Примечание 29 3 2 2" xfId="41713"/>
    <cellStyle name="Примечание 29 3 2 3" xfId="41714"/>
    <cellStyle name="Примечание 29 3 3" xfId="41715"/>
    <cellStyle name="Примечание 29 3 4" xfId="41716"/>
    <cellStyle name="Примечание 29 4" xfId="41717"/>
    <cellStyle name="Примечание 29 4 2" xfId="41718"/>
    <cellStyle name="Примечание 29 4 2 2" xfId="41719"/>
    <cellStyle name="Примечание 29 4 2 3" xfId="41720"/>
    <cellStyle name="Примечание 29 4 3" xfId="41721"/>
    <cellStyle name="Примечание 29 4 4" xfId="41722"/>
    <cellStyle name="Примечание 29 5" xfId="41723"/>
    <cellStyle name="Примечание 29 5 2" xfId="41724"/>
    <cellStyle name="Примечание 29 5 3" xfId="41725"/>
    <cellStyle name="Примечание 29 6" xfId="41726"/>
    <cellStyle name="Примечание 29 6 2" xfId="41727"/>
    <cellStyle name="Примечание 29 6 3" xfId="41728"/>
    <cellStyle name="Примечание 29 7" xfId="41729"/>
    <cellStyle name="Примечание 29 8" xfId="41730"/>
    <cellStyle name="Примечание 29 9" xfId="41731"/>
    <cellStyle name="Примечание 3" xfId="41732"/>
    <cellStyle name="Примечание 3 10" xfId="41733"/>
    <cellStyle name="Примечание 3 10 2" xfId="41734"/>
    <cellStyle name="Примечание 3 10 2 2" xfId="41735"/>
    <cellStyle name="Примечание 3 10 2 3" xfId="41736"/>
    <cellStyle name="Примечание 3 10 3" xfId="41737"/>
    <cellStyle name="Примечание 3 10 4" xfId="41738"/>
    <cellStyle name="Примечание 3 11" xfId="41739"/>
    <cellStyle name="Примечание 3 11 2" xfId="41740"/>
    <cellStyle name="Примечание 3 11 2 2" xfId="41741"/>
    <cellStyle name="Примечание 3 11 2 3" xfId="41742"/>
    <cellStyle name="Примечание 3 11 3" xfId="41743"/>
    <cellStyle name="Примечание 3 11 4" xfId="41744"/>
    <cellStyle name="Примечание 3 12" xfId="41745"/>
    <cellStyle name="Примечание 3 12 2" xfId="41746"/>
    <cellStyle name="Примечание 3 12 3" xfId="41747"/>
    <cellStyle name="Примечание 3 13" xfId="41748"/>
    <cellStyle name="Примечание 3 13 2" xfId="41749"/>
    <cellStyle name="Примечание 3 13 3" xfId="41750"/>
    <cellStyle name="Примечание 3 14" xfId="41751"/>
    <cellStyle name="Примечание 3 15" xfId="41752"/>
    <cellStyle name="Примечание 3 16" xfId="41753"/>
    <cellStyle name="Примечание 3 2" xfId="41754"/>
    <cellStyle name="Примечание 3 2 2" xfId="41755"/>
    <cellStyle name="Примечание 3 2 2 2" xfId="41756"/>
    <cellStyle name="Примечание 3 2 2 2 2" xfId="41757"/>
    <cellStyle name="Примечание 3 2 2 2 3" xfId="41758"/>
    <cellStyle name="Примечание 3 2 2 3" xfId="41759"/>
    <cellStyle name="Примечание 3 2 2 4" xfId="41760"/>
    <cellStyle name="Примечание 3 2 3" xfId="41761"/>
    <cellStyle name="Примечание 3 2 3 2" xfId="41762"/>
    <cellStyle name="Примечание 3 2 3 2 2" xfId="41763"/>
    <cellStyle name="Примечание 3 2 3 2 3" xfId="41764"/>
    <cellStyle name="Примечание 3 2 3 3" xfId="41765"/>
    <cellStyle name="Примечание 3 2 3 4" xfId="41766"/>
    <cellStyle name="Примечание 3 2 4" xfId="41767"/>
    <cellStyle name="Примечание 3 2 4 2" xfId="41768"/>
    <cellStyle name="Примечание 3 2 4 3" xfId="41769"/>
    <cellStyle name="Примечание 3 2 5" xfId="41770"/>
    <cellStyle name="Примечание 3 2 5 2" xfId="41771"/>
    <cellStyle name="Примечание 3 2 5 3" xfId="41772"/>
    <cellStyle name="Примечание 3 2 6" xfId="41773"/>
    <cellStyle name="Примечание 3 2 7" xfId="41774"/>
    <cellStyle name="Примечание 3 2 8" xfId="41775"/>
    <cellStyle name="Примечание 3 3" xfId="41776"/>
    <cellStyle name="Примечание 3 3 2" xfId="41777"/>
    <cellStyle name="Примечание 3 3 2 2" xfId="41778"/>
    <cellStyle name="Примечание 3 3 2 2 2" xfId="41779"/>
    <cellStyle name="Примечание 3 3 2 2 3" xfId="41780"/>
    <cellStyle name="Примечание 3 3 2 3" xfId="41781"/>
    <cellStyle name="Примечание 3 3 2 4" xfId="41782"/>
    <cellStyle name="Примечание 3 3 3" xfId="41783"/>
    <cellStyle name="Примечание 3 3 3 2" xfId="41784"/>
    <cellStyle name="Примечание 3 3 3 2 2" xfId="41785"/>
    <cellStyle name="Примечание 3 3 3 2 3" xfId="41786"/>
    <cellStyle name="Примечание 3 3 3 3" xfId="41787"/>
    <cellStyle name="Примечание 3 3 3 4" xfId="41788"/>
    <cellStyle name="Примечание 3 3 4" xfId="41789"/>
    <cellStyle name="Примечание 3 3 4 2" xfId="41790"/>
    <cellStyle name="Примечание 3 3 4 3" xfId="41791"/>
    <cellStyle name="Примечание 3 3 5" xfId="41792"/>
    <cellStyle name="Примечание 3 3 5 2" xfId="41793"/>
    <cellStyle name="Примечание 3 3 5 3" xfId="41794"/>
    <cellStyle name="Примечание 3 3 6" xfId="41795"/>
    <cellStyle name="Примечание 3 3 7" xfId="41796"/>
    <cellStyle name="Примечание 3 3 8" xfId="41797"/>
    <cellStyle name="Примечание 3 4" xfId="41798"/>
    <cellStyle name="Примечание 3 4 2" xfId="41799"/>
    <cellStyle name="Примечание 3 4 2 2" xfId="41800"/>
    <cellStyle name="Примечание 3 4 2 2 2" xfId="41801"/>
    <cellStyle name="Примечание 3 4 2 2 3" xfId="41802"/>
    <cellStyle name="Примечание 3 4 2 3" xfId="41803"/>
    <cellStyle name="Примечание 3 4 2 4" xfId="41804"/>
    <cellStyle name="Примечание 3 4 3" xfId="41805"/>
    <cellStyle name="Примечание 3 4 3 2" xfId="41806"/>
    <cellStyle name="Примечание 3 4 3 2 2" xfId="41807"/>
    <cellStyle name="Примечание 3 4 3 2 3" xfId="41808"/>
    <cellStyle name="Примечание 3 4 3 3" xfId="41809"/>
    <cellStyle name="Примечание 3 4 3 4" xfId="41810"/>
    <cellStyle name="Примечание 3 4 4" xfId="41811"/>
    <cellStyle name="Примечание 3 4 4 2" xfId="41812"/>
    <cellStyle name="Примечание 3 4 4 3" xfId="41813"/>
    <cellStyle name="Примечание 3 4 5" xfId="41814"/>
    <cellStyle name="Примечание 3 4 5 2" xfId="41815"/>
    <cellStyle name="Примечание 3 4 5 3" xfId="41816"/>
    <cellStyle name="Примечание 3 4 6" xfId="41817"/>
    <cellStyle name="Примечание 3 4 7" xfId="41818"/>
    <cellStyle name="Примечание 3 4 8" xfId="41819"/>
    <cellStyle name="Примечание 3 5" xfId="41820"/>
    <cellStyle name="Примечание 3 5 2" xfId="41821"/>
    <cellStyle name="Примечание 3 5 2 2" xfId="41822"/>
    <cellStyle name="Примечание 3 5 2 2 2" xfId="41823"/>
    <cellStyle name="Примечание 3 5 2 2 3" xfId="41824"/>
    <cellStyle name="Примечание 3 5 2 3" xfId="41825"/>
    <cellStyle name="Примечание 3 5 2 4" xfId="41826"/>
    <cellStyle name="Примечание 3 5 3" xfId="41827"/>
    <cellStyle name="Примечание 3 5 3 2" xfId="41828"/>
    <cellStyle name="Примечание 3 5 3 2 2" xfId="41829"/>
    <cellStyle name="Примечание 3 5 3 2 3" xfId="41830"/>
    <cellStyle name="Примечание 3 5 3 3" xfId="41831"/>
    <cellStyle name="Примечание 3 5 3 4" xfId="41832"/>
    <cellStyle name="Примечание 3 5 4" xfId="41833"/>
    <cellStyle name="Примечание 3 5 4 2" xfId="41834"/>
    <cellStyle name="Примечание 3 5 4 3" xfId="41835"/>
    <cellStyle name="Примечание 3 5 5" xfId="41836"/>
    <cellStyle name="Примечание 3 5 5 2" xfId="41837"/>
    <cellStyle name="Примечание 3 5 5 3" xfId="41838"/>
    <cellStyle name="Примечание 3 5 6" xfId="41839"/>
    <cellStyle name="Примечание 3 5 7" xfId="41840"/>
    <cellStyle name="Примечание 3 5 8" xfId="41841"/>
    <cellStyle name="Примечание 3 6" xfId="41842"/>
    <cellStyle name="Примечание 3 6 2" xfId="41843"/>
    <cellStyle name="Примечание 3 6 2 2" xfId="41844"/>
    <cellStyle name="Примечание 3 6 2 2 2" xfId="41845"/>
    <cellStyle name="Примечание 3 6 2 2 3" xfId="41846"/>
    <cellStyle name="Примечание 3 6 2 3" xfId="41847"/>
    <cellStyle name="Примечание 3 6 2 4" xfId="41848"/>
    <cellStyle name="Примечание 3 6 3" xfId="41849"/>
    <cellStyle name="Примечание 3 6 3 2" xfId="41850"/>
    <cellStyle name="Примечание 3 6 3 2 2" xfId="41851"/>
    <cellStyle name="Примечание 3 6 3 2 3" xfId="41852"/>
    <cellStyle name="Примечание 3 6 3 3" xfId="41853"/>
    <cellStyle name="Примечание 3 6 3 4" xfId="41854"/>
    <cellStyle name="Примечание 3 6 4" xfId="41855"/>
    <cellStyle name="Примечание 3 6 4 2" xfId="41856"/>
    <cellStyle name="Примечание 3 6 4 3" xfId="41857"/>
    <cellStyle name="Примечание 3 6 5" xfId="41858"/>
    <cellStyle name="Примечание 3 6 5 2" xfId="41859"/>
    <cellStyle name="Примечание 3 6 5 3" xfId="41860"/>
    <cellStyle name="Примечание 3 6 6" xfId="41861"/>
    <cellStyle name="Примечание 3 6 7" xfId="41862"/>
    <cellStyle name="Примечание 3 6 8" xfId="41863"/>
    <cellStyle name="Примечание 3 7" xfId="41864"/>
    <cellStyle name="Примечание 3 7 2" xfId="41865"/>
    <cellStyle name="Примечание 3 7 2 2" xfId="41866"/>
    <cellStyle name="Примечание 3 7 2 2 2" xfId="41867"/>
    <cellStyle name="Примечание 3 7 2 2 3" xfId="41868"/>
    <cellStyle name="Примечание 3 7 2 3" xfId="41869"/>
    <cellStyle name="Примечание 3 7 2 4" xfId="41870"/>
    <cellStyle name="Примечание 3 7 3" xfId="41871"/>
    <cellStyle name="Примечание 3 7 3 2" xfId="41872"/>
    <cellStyle name="Примечание 3 7 3 2 2" xfId="41873"/>
    <cellStyle name="Примечание 3 7 3 2 3" xfId="41874"/>
    <cellStyle name="Примечание 3 7 3 3" xfId="41875"/>
    <cellStyle name="Примечание 3 7 3 4" xfId="41876"/>
    <cellStyle name="Примечание 3 7 4" xfId="41877"/>
    <cellStyle name="Примечание 3 7 4 2" xfId="41878"/>
    <cellStyle name="Примечание 3 7 4 3" xfId="41879"/>
    <cellStyle name="Примечание 3 7 5" xfId="41880"/>
    <cellStyle name="Примечание 3 7 5 2" xfId="41881"/>
    <cellStyle name="Примечание 3 7 5 3" xfId="41882"/>
    <cellStyle name="Примечание 3 7 6" xfId="41883"/>
    <cellStyle name="Примечание 3 7 7" xfId="41884"/>
    <cellStyle name="Примечание 3 7 8" xfId="41885"/>
    <cellStyle name="Примечание 3 8" xfId="41886"/>
    <cellStyle name="Примечание 3 8 2" xfId="41887"/>
    <cellStyle name="Примечание 3 8 2 2" xfId="41888"/>
    <cellStyle name="Примечание 3 8 2 2 2" xfId="41889"/>
    <cellStyle name="Примечание 3 8 2 2 3" xfId="41890"/>
    <cellStyle name="Примечание 3 8 2 3" xfId="41891"/>
    <cellStyle name="Примечание 3 8 2 4" xfId="41892"/>
    <cellStyle name="Примечание 3 8 3" xfId="41893"/>
    <cellStyle name="Примечание 3 8 3 2" xfId="41894"/>
    <cellStyle name="Примечание 3 8 3 2 2" xfId="41895"/>
    <cellStyle name="Примечание 3 8 3 2 3" xfId="41896"/>
    <cellStyle name="Примечание 3 8 3 3" xfId="41897"/>
    <cellStyle name="Примечание 3 8 3 4" xfId="41898"/>
    <cellStyle name="Примечание 3 8 4" xfId="41899"/>
    <cellStyle name="Примечание 3 8 4 2" xfId="41900"/>
    <cellStyle name="Примечание 3 8 4 3" xfId="41901"/>
    <cellStyle name="Примечание 3 8 5" xfId="41902"/>
    <cellStyle name="Примечание 3 8 5 2" xfId="41903"/>
    <cellStyle name="Примечание 3 8 5 3" xfId="41904"/>
    <cellStyle name="Примечание 3 8 6" xfId="41905"/>
    <cellStyle name="Примечание 3 8 7" xfId="41906"/>
    <cellStyle name="Примечание 3 8 8" xfId="41907"/>
    <cellStyle name="Примечание 3 9" xfId="41908"/>
    <cellStyle name="Примечание 3 9 2" xfId="41909"/>
    <cellStyle name="Примечание 3 9 2 2" xfId="41910"/>
    <cellStyle name="Примечание 3 9 2 2 2" xfId="41911"/>
    <cellStyle name="Примечание 3 9 2 2 3" xfId="41912"/>
    <cellStyle name="Примечание 3 9 2 3" xfId="41913"/>
    <cellStyle name="Примечание 3 9 2 4" xfId="41914"/>
    <cellStyle name="Примечание 3 9 3" xfId="41915"/>
    <cellStyle name="Примечание 3 9 3 2" xfId="41916"/>
    <cellStyle name="Примечание 3 9 3 2 2" xfId="41917"/>
    <cellStyle name="Примечание 3 9 3 2 3" xfId="41918"/>
    <cellStyle name="Примечание 3 9 3 3" xfId="41919"/>
    <cellStyle name="Примечание 3 9 3 4" xfId="41920"/>
    <cellStyle name="Примечание 3 9 4" xfId="41921"/>
    <cellStyle name="Примечание 3 9 4 2" xfId="41922"/>
    <cellStyle name="Примечание 3 9 4 3" xfId="41923"/>
    <cellStyle name="Примечание 3 9 5" xfId="41924"/>
    <cellStyle name="Примечание 3 9 5 2" xfId="41925"/>
    <cellStyle name="Примечание 3 9 5 3" xfId="41926"/>
    <cellStyle name="Примечание 3 9 6" xfId="41927"/>
    <cellStyle name="Примечание 3 9 7" xfId="41928"/>
    <cellStyle name="Примечание 3 9 8" xfId="41929"/>
    <cellStyle name="Примечание 3_46EE.2011(v1.0)" xfId="41930"/>
    <cellStyle name="Примечание 30" xfId="41931"/>
    <cellStyle name="Примечание 30 2" xfId="41932"/>
    <cellStyle name="Примечание 30 2 2" xfId="41933"/>
    <cellStyle name="Примечание 30 2 2 2" xfId="41934"/>
    <cellStyle name="Примечание 30 2 2 2 2" xfId="41935"/>
    <cellStyle name="Примечание 30 2 2 2 3" xfId="41936"/>
    <cellStyle name="Примечание 30 2 2 3" xfId="41937"/>
    <cellStyle name="Примечание 30 2 2 4" xfId="41938"/>
    <cellStyle name="Примечание 30 2 3" xfId="41939"/>
    <cellStyle name="Примечание 30 2 3 2" xfId="41940"/>
    <cellStyle name="Примечание 30 2 3 2 2" xfId="41941"/>
    <cellStyle name="Примечание 30 2 3 2 3" xfId="41942"/>
    <cellStyle name="Примечание 30 2 3 3" xfId="41943"/>
    <cellStyle name="Примечание 30 2 3 4" xfId="41944"/>
    <cellStyle name="Примечание 30 2 4" xfId="41945"/>
    <cellStyle name="Примечание 30 2 4 2" xfId="41946"/>
    <cellStyle name="Примечание 30 2 4 3" xfId="41947"/>
    <cellStyle name="Примечание 30 2 5" xfId="41948"/>
    <cellStyle name="Примечание 30 2 6" xfId="41949"/>
    <cellStyle name="Примечание 30 3" xfId="41950"/>
    <cellStyle name="Примечание 30 3 2" xfId="41951"/>
    <cellStyle name="Примечание 30 3 2 2" xfId="41952"/>
    <cellStyle name="Примечание 30 3 2 3" xfId="41953"/>
    <cellStyle name="Примечание 30 3 3" xfId="41954"/>
    <cellStyle name="Примечание 30 3 4" xfId="41955"/>
    <cellStyle name="Примечание 30 4" xfId="41956"/>
    <cellStyle name="Примечание 30 4 2" xfId="41957"/>
    <cellStyle name="Примечание 30 4 2 2" xfId="41958"/>
    <cellStyle name="Примечание 30 4 2 3" xfId="41959"/>
    <cellStyle name="Примечание 30 4 3" xfId="41960"/>
    <cellStyle name="Примечание 30 4 4" xfId="41961"/>
    <cellStyle name="Примечание 30 5" xfId="41962"/>
    <cellStyle name="Примечание 30 5 2" xfId="41963"/>
    <cellStyle name="Примечание 30 5 3" xfId="41964"/>
    <cellStyle name="Примечание 30 6" xfId="41965"/>
    <cellStyle name="Примечание 30 6 2" xfId="41966"/>
    <cellStyle name="Примечание 30 6 3" xfId="41967"/>
    <cellStyle name="Примечание 30 7" xfId="41968"/>
    <cellStyle name="Примечание 30 8" xfId="41969"/>
    <cellStyle name="Примечание 30 9" xfId="41970"/>
    <cellStyle name="Примечание 31" xfId="41971"/>
    <cellStyle name="Примечание 31 2" xfId="41972"/>
    <cellStyle name="Примечание 31 2 2" xfId="41973"/>
    <cellStyle name="Примечание 31 2 2 2" xfId="41974"/>
    <cellStyle name="Примечание 31 2 2 2 2" xfId="41975"/>
    <cellStyle name="Примечание 31 2 2 2 3" xfId="41976"/>
    <cellStyle name="Примечание 31 2 2 3" xfId="41977"/>
    <cellStyle name="Примечание 31 2 2 4" xfId="41978"/>
    <cellStyle name="Примечание 31 2 3" xfId="41979"/>
    <cellStyle name="Примечание 31 2 3 2" xfId="41980"/>
    <cellStyle name="Примечание 31 2 3 2 2" xfId="41981"/>
    <cellStyle name="Примечание 31 2 3 2 3" xfId="41982"/>
    <cellStyle name="Примечание 31 2 3 3" xfId="41983"/>
    <cellStyle name="Примечание 31 2 3 4" xfId="41984"/>
    <cellStyle name="Примечание 31 2 4" xfId="41985"/>
    <cellStyle name="Примечание 31 2 4 2" xfId="41986"/>
    <cellStyle name="Примечание 31 2 4 3" xfId="41987"/>
    <cellStyle name="Примечание 31 2 5" xfId="41988"/>
    <cellStyle name="Примечание 31 2 6" xfId="41989"/>
    <cellStyle name="Примечание 31 3" xfId="41990"/>
    <cellStyle name="Примечание 31 3 2" xfId="41991"/>
    <cellStyle name="Примечание 31 3 2 2" xfId="41992"/>
    <cellStyle name="Примечание 31 3 2 3" xfId="41993"/>
    <cellStyle name="Примечание 31 3 3" xfId="41994"/>
    <cellStyle name="Примечание 31 3 4" xfId="41995"/>
    <cellStyle name="Примечание 31 4" xfId="41996"/>
    <cellStyle name="Примечание 31 4 2" xfId="41997"/>
    <cellStyle name="Примечание 31 4 2 2" xfId="41998"/>
    <cellStyle name="Примечание 31 4 2 3" xfId="41999"/>
    <cellStyle name="Примечание 31 4 3" xfId="42000"/>
    <cellStyle name="Примечание 31 4 4" xfId="42001"/>
    <cellStyle name="Примечание 31 5" xfId="42002"/>
    <cellStyle name="Примечание 31 5 2" xfId="42003"/>
    <cellStyle name="Примечание 31 5 3" xfId="42004"/>
    <cellStyle name="Примечание 31 6" xfId="42005"/>
    <cellStyle name="Примечание 31 6 2" xfId="42006"/>
    <cellStyle name="Примечание 31 6 3" xfId="42007"/>
    <cellStyle name="Примечание 31 7" xfId="42008"/>
    <cellStyle name="Примечание 31 8" xfId="42009"/>
    <cellStyle name="Примечание 31 9" xfId="42010"/>
    <cellStyle name="Примечание 32" xfId="42011"/>
    <cellStyle name="Примечание 32 2" xfId="42012"/>
    <cellStyle name="Примечание 32 2 2" xfId="42013"/>
    <cellStyle name="Примечание 32 2 2 2" xfId="42014"/>
    <cellStyle name="Примечание 32 2 2 2 2" xfId="42015"/>
    <cellStyle name="Примечание 32 2 2 2 3" xfId="42016"/>
    <cellStyle name="Примечание 32 2 2 3" xfId="42017"/>
    <cellStyle name="Примечание 32 2 2 4" xfId="42018"/>
    <cellStyle name="Примечание 32 2 3" xfId="42019"/>
    <cellStyle name="Примечание 32 2 3 2" xfId="42020"/>
    <cellStyle name="Примечание 32 2 3 2 2" xfId="42021"/>
    <cellStyle name="Примечание 32 2 3 2 3" xfId="42022"/>
    <cellStyle name="Примечание 32 2 3 3" xfId="42023"/>
    <cellStyle name="Примечание 32 2 3 4" xfId="42024"/>
    <cellStyle name="Примечание 32 2 4" xfId="42025"/>
    <cellStyle name="Примечание 32 2 4 2" xfId="42026"/>
    <cellStyle name="Примечание 32 2 4 3" xfId="42027"/>
    <cellStyle name="Примечание 32 2 5" xfId="42028"/>
    <cellStyle name="Примечание 32 2 6" xfId="42029"/>
    <cellStyle name="Примечание 32 3" xfId="42030"/>
    <cellStyle name="Примечание 32 3 2" xfId="42031"/>
    <cellStyle name="Примечание 32 3 2 2" xfId="42032"/>
    <cellStyle name="Примечание 32 3 2 3" xfId="42033"/>
    <cellStyle name="Примечание 32 3 3" xfId="42034"/>
    <cellStyle name="Примечание 32 3 4" xfId="42035"/>
    <cellStyle name="Примечание 32 4" xfId="42036"/>
    <cellStyle name="Примечание 32 4 2" xfId="42037"/>
    <cellStyle name="Примечание 32 4 2 2" xfId="42038"/>
    <cellStyle name="Примечание 32 4 2 3" xfId="42039"/>
    <cellStyle name="Примечание 32 4 3" xfId="42040"/>
    <cellStyle name="Примечание 32 4 4" xfId="42041"/>
    <cellStyle name="Примечание 32 5" xfId="42042"/>
    <cellStyle name="Примечание 32 5 2" xfId="42043"/>
    <cellStyle name="Примечание 32 5 3" xfId="42044"/>
    <cellStyle name="Примечание 32 6" xfId="42045"/>
    <cellStyle name="Примечание 32 6 2" xfId="42046"/>
    <cellStyle name="Примечание 32 6 3" xfId="42047"/>
    <cellStyle name="Примечание 32 7" xfId="42048"/>
    <cellStyle name="Примечание 32 8" xfId="42049"/>
    <cellStyle name="Примечание 32 9" xfId="42050"/>
    <cellStyle name="Примечание 33" xfId="42051"/>
    <cellStyle name="Примечание 33 2" xfId="42052"/>
    <cellStyle name="Примечание 33 2 2" xfId="42053"/>
    <cellStyle name="Примечание 33 2 2 2" xfId="42054"/>
    <cellStyle name="Примечание 33 2 2 2 2" xfId="42055"/>
    <cellStyle name="Примечание 33 2 2 2 3" xfId="42056"/>
    <cellStyle name="Примечание 33 2 2 3" xfId="42057"/>
    <cellStyle name="Примечание 33 2 2 4" xfId="42058"/>
    <cellStyle name="Примечание 33 2 3" xfId="42059"/>
    <cellStyle name="Примечание 33 2 3 2" xfId="42060"/>
    <cellStyle name="Примечание 33 2 3 2 2" xfId="42061"/>
    <cellStyle name="Примечание 33 2 3 2 3" xfId="42062"/>
    <cellStyle name="Примечание 33 2 3 3" xfId="42063"/>
    <cellStyle name="Примечание 33 2 3 4" xfId="42064"/>
    <cellStyle name="Примечание 33 2 4" xfId="42065"/>
    <cellStyle name="Примечание 33 2 4 2" xfId="42066"/>
    <cellStyle name="Примечание 33 2 4 3" xfId="42067"/>
    <cellStyle name="Примечание 33 2 5" xfId="42068"/>
    <cellStyle name="Примечание 33 2 6" xfId="42069"/>
    <cellStyle name="Примечание 33 3" xfId="42070"/>
    <cellStyle name="Примечание 33 3 2" xfId="42071"/>
    <cellStyle name="Примечание 33 3 2 2" xfId="42072"/>
    <cellStyle name="Примечание 33 3 2 3" xfId="42073"/>
    <cellStyle name="Примечание 33 3 3" xfId="42074"/>
    <cellStyle name="Примечание 33 3 4" xfId="42075"/>
    <cellStyle name="Примечание 33 4" xfId="42076"/>
    <cellStyle name="Примечание 33 4 2" xfId="42077"/>
    <cellStyle name="Примечание 33 4 2 2" xfId="42078"/>
    <cellStyle name="Примечание 33 4 2 3" xfId="42079"/>
    <cellStyle name="Примечание 33 4 3" xfId="42080"/>
    <cellStyle name="Примечание 33 4 4" xfId="42081"/>
    <cellStyle name="Примечание 33 5" xfId="42082"/>
    <cellStyle name="Примечание 33 5 2" xfId="42083"/>
    <cellStyle name="Примечание 33 5 3" xfId="42084"/>
    <cellStyle name="Примечание 33 6" xfId="42085"/>
    <cellStyle name="Примечание 33 6 2" xfId="42086"/>
    <cellStyle name="Примечание 33 6 3" xfId="42087"/>
    <cellStyle name="Примечание 33 7" xfId="42088"/>
    <cellStyle name="Примечание 33 8" xfId="42089"/>
    <cellStyle name="Примечание 33 9" xfId="42090"/>
    <cellStyle name="Примечание 34" xfId="42091"/>
    <cellStyle name="Примечание 34 2" xfId="42092"/>
    <cellStyle name="Примечание 34 2 2" xfId="42093"/>
    <cellStyle name="Примечание 34 2 2 2" xfId="42094"/>
    <cellStyle name="Примечание 34 2 2 2 2" xfId="42095"/>
    <cellStyle name="Примечание 34 2 2 2 3" xfId="42096"/>
    <cellStyle name="Примечание 34 2 2 3" xfId="42097"/>
    <cellStyle name="Примечание 34 2 2 4" xfId="42098"/>
    <cellStyle name="Примечание 34 2 3" xfId="42099"/>
    <cellStyle name="Примечание 34 2 3 2" xfId="42100"/>
    <cellStyle name="Примечание 34 2 3 2 2" xfId="42101"/>
    <cellStyle name="Примечание 34 2 3 2 3" xfId="42102"/>
    <cellStyle name="Примечание 34 2 3 3" xfId="42103"/>
    <cellStyle name="Примечание 34 2 3 4" xfId="42104"/>
    <cellStyle name="Примечание 34 2 4" xfId="42105"/>
    <cellStyle name="Примечание 34 2 4 2" xfId="42106"/>
    <cellStyle name="Примечание 34 2 4 3" xfId="42107"/>
    <cellStyle name="Примечание 34 2 5" xfId="42108"/>
    <cellStyle name="Примечание 34 2 6" xfId="42109"/>
    <cellStyle name="Примечание 34 3" xfId="42110"/>
    <cellStyle name="Примечание 34 3 2" xfId="42111"/>
    <cellStyle name="Примечание 34 3 2 2" xfId="42112"/>
    <cellStyle name="Примечание 34 3 2 3" xfId="42113"/>
    <cellStyle name="Примечание 34 3 3" xfId="42114"/>
    <cellStyle name="Примечание 34 3 4" xfId="42115"/>
    <cellStyle name="Примечание 34 4" xfId="42116"/>
    <cellStyle name="Примечание 34 4 2" xfId="42117"/>
    <cellStyle name="Примечание 34 4 2 2" xfId="42118"/>
    <cellStyle name="Примечание 34 4 2 3" xfId="42119"/>
    <cellStyle name="Примечание 34 4 3" xfId="42120"/>
    <cellStyle name="Примечание 34 4 4" xfId="42121"/>
    <cellStyle name="Примечание 34 5" xfId="42122"/>
    <cellStyle name="Примечание 34 5 2" xfId="42123"/>
    <cellStyle name="Примечание 34 5 3" xfId="42124"/>
    <cellStyle name="Примечание 34 6" xfId="42125"/>
    <cellStyle name="Примечание 34 6 2" xfId="42126"/>
    <cellStyle name="Примечание 34 6 3" xfId="42127"/>
    <cellStyle name="Примечание 34 7" xfId="42128"/>
    <cellStyle name="Примечание 34 8" xfId="42129"/>
    <cellStyle name="Примечание 34 9" xfId="42130"/>
    <cellStyle name="Примечание 35" xfId="42131"/>
    <cellStyle name="Примечание 35 2" xfId="42132"/>
    <cellStyle name="Примечание 35 2 2" xfId="42133"/>
    <cellStyle name="Примечание 35 2 2 2" xfId="42134"/>
    <cellStyle name="Примечание 35 2 2 2 2" xfId="42135"/>
    <cellStyle name="Примечание 35 2 2 2 3" xfId="42136"/>
    <cellStyle name="Примечание 35 2 2 3" xfId="42137"/>
    <cellStyle name="Примечание 35 2 2 4" xfId="42138"/>
    <cellStyle name="Примечание 35 2 3" xfId="42139"/>
    <cellStyle name="Примечание 35 2 3 2" xfId="42140"/>
    <cellStyle name="Примечание 35 2 3 2 2" xfId="42141"/>
    <cellStyle name="Примечание 35 2 3 2 3" xfId="42142"/>
    <cellStyle name="Примечание 35 2 3 3" xfId="42143"/>
    <cellStyle name="Примечание 35 2 3 4" xfId="42144"/>
    <cellStyle name="Примечание 35 2 4" xfId="42145"/>
    <cellStyle name="Примечание 35 2 4 2" xfId="42146"/>
    <cellStyle name="Примечание 35 2 4 3" xfId="42147"/>
    <cellStyle name="Примечание 35 2 5" xfId="42148"/>
    <cellStyle name="Примечание 35 2 6" xfId="42149"/>
    <cellStyle name="Примечание 35 3" xfId="42150"/>
    <cellStyle name="Примечание 35 3 2" xfId="42151"/>
    <cellStyle name="Примечание 35 3 2 2" xfId="42152"/>
    <cellStyle name="Примечание 35 3 2 3" xfId="42153"/>
    <cellStyle name="Примечание 35 3 3" xfId="42154"/>
    <cellStyle name="Примечание 35 3 4" xfId="42155"/>
    <cellStyle name="Примечание 35 4" xfId="42156"/>
    <cellStyle name="Примечание 35 4 2" xfId="42157"/>
    <cellStyle name="Примечание 35 4 2 2" xfId="42158"/>
    <cellStyle name="Примечание 35 4 2 3" xfId="42159"/>
    <cellStyle name="Примечание 35 4 3" xfId="42160"/>
    <cellStyle name="Примечание 35 4 4" xfId="42161"/>
    <cellStyle name="Примечание 35 5" xfId="42162"/>
    <cellStyle name="Примечание 35 5 2" xfId="42163"/>
    <cellStyle name="Примечание 35 5 3" xfId="42164"/>
    <cellStyle name="Примечание 35 6" xfId="42165"/>
    <cellStyle name="Примечание 35 6 2" xfId="42166"/>
    <cellStyle name="Примечание 35 6 3" xfId="42167"/>
    <cellStyle name="Примечание 35 7" xfId="42168"/>
    <cellStyle name="Примечание 35 8" xfId="42169"/>
    <cellStyle name="Примечание 35 9" xfId="42170"/>
    <cellStyle name="Примечание 36" xfId="42171"/>
    <cellStyle name="Примечание 36 2" xfId="42172"/>
    <cellStyle name="Примечание 36 2 2" xfId="42173"/>
    <cellStyle name="Примечание 36 2 2 2" xfId="42174"/>
    <cellStyle name="Примечание 36 2 2 3" xfId="42175"/>
    <cellStyle name="Примечание 36 2 3" xfId="42176"/>
    <cellStyle name="Примечание 36 2 4" xfId="42177"/>
    <cellStyle name="Примечание 36 3" xfId="42178"/>
    <cellStyle name="Примечание 36 3 2" xfId="42179"/>
    <cellStyle name="Примечание 36 3 2 2" xfId="42180"/>
    <cellStyle name="Примечание 36 3 2 3" xfId="42181"/>
    <cellStyle name="Примечание 36 3 3" xfId="42182"/>
    <cellStyle name="Примечание 36 3 4" xfId="42183"/>
    <cellStyle name="Примечание 36 4" xfId="42184"/>
    <cellStyle name="Примечание 36 4 2" xfId="42185"/>
    <cellStyle name="Примечание 36 4 3" xfId="42186"/>
    <cellStyle name="Примечание 36 5" xfId="42187"/>
    <cellStyle name="Примечание 36 5 2" xfId="42188"/>
    <cellStyle name="Примечание 36 5 3" xfId="42189"/>
    <cellStyle name="Примечание 36 6" xfId="42190"/>
    <cellStyle name="Примечание 36 7" xfId="42191"/>
    <cellStyle name="Примечание 36 8" xfId="42192"/>
    <cellStyle name="Примечание 37" xfId="42193"/>
    <cellStyle name="Примечание 37 2" xfId="42194"/>
    <cellStyle name="Примечание 37 2 2" xfId="42195"/>
    <cellStyle name="Примечание 37 2 2 2" xfId="42196"/>
    <cellStyle name="Примечание 37 2 2 3" xfId="42197"/>
    <cellStyle name="Примечание 37 2 3" xfId="42198"/>
    <cellStyle name="Примечание 37 2 4" xfId="42199"/>
    <cellStyle name="Примечание 37 3" xfId="42200"/>
    <cellStyle name="Примечание 37 3 2" xfId="42201"/>
    <cellStyle name="Примечание 37 3 2 2" xfId="42202"/>
    <cellStyle name="Примечание 37 3 2 3" xfId="42203"/>
    <cellStyle name="Примечание 37 3 3" xfId="42204"/>
    <cellStyle name="Примечание 37 3 4" xfId="42205"/>
    <cellStyle name="Примечание 37 4" xfId="42206"/>
    <cellStyle name="Примечание 37 4 2" xfId="42207"/>
    <cellStyle name="Примечание 37 4 3" xfId="42208"/>
    <cellStyle name="Примечание 37 5" xfId="42209"/>
    <cellStyle name="Примечание 37 5 2" xfId="42210"/>
    <cellStyle name="Примечание 37 5 3" xfId="42211"/>
    <cellStyle name="Примечание 37 6" xfId="42212"/>
    <cellStyle name="Примечание 37 7" xfId="42213"/>
    <cellStyle name="Примечание 37 8" xfId="42214"/>
    <cellStyle name="Примечание 38" xfId="42215"/>
    <cellStyle name="Примечание 38 2" xfId="42216"/>
    <cellStyle name="Примечание 38 2 2" xfId="42217"/>
    <cellStyle name="Примечание 38 2 2 2" xfId="42218"/>
    <cellStyle name="Примечание 38 2 2 3" xfId="42219"/>
    <cellStyle name="Примечание 38 2 3" xfId="42220"/>
    <cellStyle name="Примечание 38 2 4" xfId="42221"/>
    <cellStyle name="Примечание 38 3" xfId="42222"/>
    <cellStyle name="Примечание 38 3 2" xfId="42223"/>
    <cellStyle name="Примечание 38 3 2 2" xfId="42224"/>
    <cellStyle name="Примечание 38 3 2 3" xfId="42225"/>
    <cellStyle name="Примечание 38 3 3" xfId="42226"/>
    <cellStyle name="Примечание 38 3 4" xfId="42227"/>
    <cellStyle name="Примечание 38 4" xfId="42228"/>
    <cellStyle name="Примечание 38 4 2" xfId="42229"/>
    <cellStyle name="Примечание 38 4 3" xfId="42230"/>
    <cellStyle name="Примечание 38 5" xfId="42231"/>
    <cellStyle name="Примечание 38 5 2" xfId="42232"/>
    <cellStyle name="Примечание 38 5 3" xfId="42233"/>
    <cellStyle name="Примечание 38 6" xfId="42234"/>
    <cellStyle name="Примечание 38 7" xfId="42235"/>
    <cellStyle name="Примечание 38 8" xfId="42236"/>
    <cellStyle name="Примечание 39" xfId="42237"/>
    <cellStyle name="Примечание 39 2" xfId="42238"/>
    <cellStyle name="Примечание 39 2 2" xfId="42239"/>
    <cellStyle name="Примечание 39 2 2 2" xfId="42240"/>
    <cellStyle name="Примечание 39 2 2 3" xfId="42241"/>
    <cellStyle name="Примечание 39 2 3" xfId="42242"/>
    <cellStyle name="Примечание 39 2 4" xfId="42243"/>
    <cellStyle name="Примечание 39 3" xfId="42244"/>
    <cellStyle name="Примечание 39 3 2" xfId="42245"/>
    <cellStyle name="Примечание 39 3 2 2" xfId="42246"/>
    <cellStyle name="Примечание 39 3 2 3" xfId="42247"/>
    <cellStyle name="Примечание 39 3 3" xfId="42248"/>
    <cellStyle name="Примечание 39 3 4" xfId="42249"/>
    <cellStyle name="Примечание 39 4" xfId="42250"/>
    <cellStyle name="Примечание 39 4 2" xfId="42251"/>
    <cellStyle name="Примечание 39 4 3" xfId="42252"/>
    <cellStyle name="Примечание 39 5" xfId="42253"/>
    <cellStyle name="Примечание 39 5 2" xfId="42254"/>
    <cellStyle name="Примечание 39 5 3" xfId="42255"/>
    <cellStyle name="Примечание 39 6" xfId="42256"/>
    <cellStyle name="Примечание 39 7" xfId="42257"/>
    <cellStyle name="Примечание 39 8" xfId="42258"/>
    <cellStyle name="Примечание 4" xfId="42259"/>
    <cellStyle name="Примечание 4 10" xfId="42260"/>
    <cellStyle name="Примечание 4 10 2" xfId="42261"/>
    <cellStyle name="Примечание 4 10 2 2" xfId="42262"/>
    <cellStyle name="Примечание 4 10 2 3" xfId="42263"/>
    <cellStyle name="Примечание 4 10 3" xfId="42264"/>
    <cellStyle name="Примечание 4 10 4" xfId="42265"/>
    <cellStyle name="Примечание 4 11" xfId="42266"/>
    <cellStyle name="Примечание 4 11 2" xfId="42267"/>
    <cellStyle name="Примечание 4 11 2 2" xfId="42268"/>
    <cellStyle name="Примечание 4 11 2 3" xfId="42269"/>
    <cellStyle name="Примечание 4 11 3" xfId="42270"/>
    <cellStyle name="Примечание 4 11 4" xfId="42271"/>
    <cellStyle name="Примечание 4 12" xfId="42272"/>
    <cellStyle name="Примечание 4 12 2" xfId="42273"/>
    <cellStyle name="Примечание 4 12 3" xfId="42274"/>
    <cellStyle name="Примечание 4 13" xfId="42275"/>
    <cellStyle name="Примечание 4 13 2" xfId="42276"/>
    <cellStyle name="Примечание 4 13 3" xfId="42277"/>
    <cellStyle name="Примечание 4 14" xfId="42278"/>
    <cellStyle name="Примечание 4 15" xfId="42279"/>
    <cellStyle name="Примечание 4 16" xfId="42280"/>
    <cellStyle name="Примечание 4 2" xfId="42281"/>
    <cellStyle name="Примечание 4 2 2" xfId="42282"/>
    <cellStyle name="Примечание 4 2 2 2" xfId="42283"/>
    <cellStyle name="Примечание 4 2 2 2 2" xfId="42284"/>
    <cellStyle name="Примечание 4 2 2 2 3" xfId="42285"/>
    <cellStyle name="Примечание 4 2 2 3" xfId="42286"/>
    <cellStyle name="Примечание 4 2 2 4" xfId="42287"/>
    <cellStyle name="Примечание 4 2 3" xfId="42288"/>
    <cellStyle name="Примечание 4 2 3 2" xfId="42289"/>
    <cellStyle name="Примечание 4 2 3 2 2" xfId="42290"/>
    <cellStyle name="Примечание 4 2 3 2 3" xfId="42291"/>
    <cellStyle name="Примечание 4 2 3 3" xfId="42292"/>
    <cellStyle name="Примечание 4 2 3 4" xfId="42293"/>
    <cellStyle name="Примечание 4 2 4" xfId="42294"/>
    <cellStyle name="Примечание 4 2 4 2" xfId="42295"/>
    <cellStyle name="Примечание 4 2 4 3" xfId="42296"/>
    <cellStyle name="Примечание 4 2 5" xfId="42297"/>
    <cellStyle name="Примечание 4 2 5 2" xfId="42298"/>
    <cellStyle name="Примечание 4 2 5 3" xfId="42299"/>
    <cellStyle name="Примечание 4 2 6" xfId="42300"/>
    <cellStyle name="Примечание 4 2 7" xfId="42301"/>
    <cellStyle name="Примечание 4 2 8" xfId="42302"/>
    <cellStyle name="Примечание 4 3" xfId="42303"/>
    <cellStyle name="Примечание 4 3 2" xfId="42304"/>
    <cellStyle name="Примечание 4 3 2 2" xfId="42305"/>
    <cellStyle name="Примечание 4 3 2 2 2" xfId="42306"/>
    <cellStyle name="Примечание 4 3 2 2 3" xfId="42307"/>
    <cellStyle name="Примечание 4 3 2 3" xfId="42308"/>
    <cellStyle name="Примечание 4 3 2 4" xfId="42309"/>
    <cellStyle name="Примечание 4 3 3" xfId="42310"/>
    <cellStyle name="Примечание 4 3 3 2" xfId="42311"/>
    <cellStyle name="Примечание 4 3 3 2 2" xfId="42312"/>
    <cellStyle name="Примечание 4 3 3 2 3" xfId="42313"/>
    <cellStyle name="Примечание 4 3 3 3" xfId="42314"/>
    <cellStyle name="Примечание 4 3 3 4" xfId="42315"/>
    <cellStyle name="Примечание 4 3 4" xfId="42316"/>
    <cellStyle name="Примечание 4 3 4 2" xfId="42317"/>
    <cellStyle name="Примечание 4 3 4 3" xfId="42318"/>
    <cellStyle name="Примечание 4 3 5" xfId="42319"/>
    <cellStyle name="Примечание 4 3 5 2" xfId="42320"/>
    <cellStyle name="Примечание 4 3 5 3" xfId="42321"/>
    <cellStyle name="Примечание 4 3 6" xfId="42322"/>
    <cellStyle name="Примечание 4 3 7" xfId="42323"/>
    <cellStyle name="Примечание 4 3 8" xfId="42324"/>
    <cellStyle name="Примечание 4 4" xfId="42325"/>
    <cellStyle name="Примечание 4 4 2" xfId="42326"/>
    <cellStyle name="Примечание 4 4 2 2" xfId="42327"/>
    <cellStyle name="Примечание 4 4 2 2 2" xfId="42328"/>
    <cellStyle name="Примечание 4 4 2 2 3" xfId="42329"/>
    <cellStyle name="Примечание 4 4 2 3" xfId="42330"/>
    <cellStyle name="Примечание 4 4 2 4" xfId="42331"/>
    <cellStyle name="Примечание 4 4 3" xfId="42332"/>
    <cellStyle name="Примечание 4 4 3 2" xfId="42333"/>
    <cellStyle name="Примечание 4 4 3 2 2" xfId="42334"/>
    <cellStyle name="Примечание 4 4 3 2 3" xfId="42335"/>
    <cellStyle name="Примечание 4 4 3 3" xfId="42336"/>
    <cellStyle name="Примечание 4 4 3 4" xfId="42337"/>
    <cellStyle name="Примечание 4 4 4" xfId="42338"/>
    <cellStyle name="Примечание 4 4 4 2" xfId="42339"/>
    <cellStyle name="Примечание 4 4 4 3" xfId="42340"/>
    <cellStyle name="Примечание 4 4 5" xfId="42341"/>
    <cellStyle name="Примечание 4 4 5 2" xfId="42342"/>
    <cellStyle name="Примечание 4 4 5 3" xfId="42343"/>
    <cellStyle name="Примечание 4 4 6" xfId="42344"/>
    <cellStyle name="Примечание 4 4 7" xfId="42345"/>
    <cellStyle name="Примечание 4 4 8" xfId="42346"/>
    <cellStyle name="Примечание 4 5" xfId="42347"/>
    <cellStyle name="Примечание 4 5 2" xfId="42348"/>
    <cellStyle name="Примечание 4 5 2 2" xfId="42349"/>
    <cellStyle name="Примечание 4 5 2 2 2" xfId="42350"/>
    <cellStyle name="Примечание 4 5 2 2 3" xfId="42351"/>
    <cellStyle name="Примечание 4 5 2 3" xfId="42352"/>
    <cellStyle name="Примечание 4 5 2 4" xfId="42353"/>
    <cellStyle name="Примечание 4 5 3" xfId="42354"/>
    <cellStyle name="Примечание 4 5 3 2" xfId="42355"/>
    <cellStyle name="Примечание 4 5 3 2 2" xfId="42356"/>
    <cellStyle name="Примечание 4 5 3 2 3" xfId="42357"/>
    <cellStyle name="Примечание 4 5 3 3" xfId="42358"/>
    <cellStyle name="Примечание 4 5 3 4" xfId="42359"/>
    <cellStyle name="Примечание 4 5 4" xfId="42360"/>
    <cellStyle name="Примечание 4 5 4 2" xfId="42361"/>
    <cellStyle name="Примечание 4 5 4 3" xfId="42362"/>
    <cellStyle name="Примечание 4 5 5" xfId="42363"/>
    <cellStyle name="Примечание 4 5 5 2" xfId="42364"/>
    <cellStyle name="Примечание 4 5 5 3" xfId="42365"/>
    <cellStyle name="Примечание 4 5 6" xfId="42366"/>
    <cellStyle name="Примечание 4 5 7" xfId="42367"/>
    <cellStyle name="Примечание 4 5 8" xfId="42368"/>
    <cellStyle name="Примечание 4 6" xfId="42369"/>
    <cellStyle name="Примечание 4 6 2" xfId="42370"/>
    <cellStyle name="Примечание 4 6 2 2" xfId="42371"/>
    <cellStyle name="Примечание 4 6 2 2 2" xfId="42372"/>
    <cellStyle name="Примечание 4 6 2 2 3" xfId="42373"/>
    <cellStyle name="Примечание 4 6 2 3" xfId="42374"/>
    <cellStyle name="Примечание 4 6 2 4" xfId="42375"/>
    <cellStyle name="Примечание 4 6 3" xfId="42376"/>
    <cellStyle name="Примечание 4 6 3 2" xfId="42377"/>
    <cellStyle name="Примечание 4 6 3 2 2" xfId="42378"/>
    <cellStyle name="Примечание 4 6 3 2 3" xfId="42379"/>
    <cellStyle name="Примечание 4 6 3 3" xfId="42380"/>
    <cellStyle name="Примечание 4 6 3 4" xfId="42381"/>
    <cellStyle name="Примечание 4 6 4" xfId="42382"/>
    <cellStyle name="Примечание 4 6 4 2" xfId="42383"/>
    <cellStyle name="Примечание 4 6 4 3" xfId="42384"/>
    <cellStyle name="Примечание 4 6 5" xfId="42385"/>
    <cellStyle name="Примечание 4 6 5 2" xfId="42386"/>
    <cellStyle name="Примечание 4 6 5 3" xfId="42387"/>
    <cellStyle name="Примечание 4 6 6" xfId="42388"/>
    <cellStyle name="Примечание 4 6 7" xfId="42389"/>
    <cellStyle name="Примечание 4 6 8" xfId="42390"/>
    <cellStyle name="Примечание 4 7" xfId="42391"/>
    <cellStyle name="Примечание 4 7 2" xfId="42392"/>
    <cellStyle name="Примечание 4 7 2 2" xfId="42393"/>
    <cellStyle name="Примечание 4 7 2 2 2" xfId="42394"/>
    <cellStyle name="Примечание 4 7 2 2 3" xfId="42395"/>
    <cellStyle name="Примечание 4 7 2 3" xfId="42396"/>
    <cellStyle name="Примечание 4 7 2 4" xfId="42397"/>
    <cellStyle name="Примечание 4 7 3" xfId="42398"/>
    <cellStyle name="Примечание 4 7 3 2" xfId="42399"/>
    <cellStyle name="Примечание 4 7 3 2 2" xfId="42400"/>
    <cellStyle name="Примечание 4 7 3 2 3" xfId="42401"/>
    <cellStyle name="Примечание 4 7 3 3" xfId="42402"/>
    <cellStyle name="Примечание 4 7 3 4" xfId="42403"/>
    <cellStyle name="Примечание 4 7 4" xfId="42404"/>
    <cellStyle name="Примечание 4 7 4 2" xfId="42405"/>
    <cellStyle name="Примечание 4 7 4 3" xfId="42406"/>
    <cellStyle name="Примечание 4 7 5" xfId="42407"/>
    <cellStyle name="Примечание 4 7 5 2" xfId="42408"/>
    <cellStyle name="Примечание 4 7 5 3" xfId="42409"/>
    <cellStyle name="Примечание 4 7 6" xfId="42410"/>
    <cellStyle name="Примечание 4 7 7" xfId="42411"/>
    <cellStyle name="Примечание 4 7 8" xfId="42412"/>
    <cellStyle name="Примечание 4 8" xfId="42413"/>
    <cellStyle name="Примечание 4 8 2" xfId="42414"/>
    <cellStyle name="Примечание 4 8 2 2" xfId="42415"/>
    <cellStyle name="Примечание 4 8 2 2 2" xfId="42416"/>
    <cellStyle name="Примечание 4 8 2 2 3" xfId="42417"/>
    <cellStyle name="Примечание 4 8 2 3" xfId="42418"/>
    <cellStyle name="Примечание 4 8 2 4" xfId="42419"/>
    <cellStyle name="Примечание 4 8 3" xfId="42420"/>
    <cellStyle name="Примечание 4 8 3 2" xfId="42421"/>
    <cellStyle name="Примечание 4 8 3 2 2" xfId="42422"/>
    <cellStyle name="Примечание 4 8 3 2 3" xfId="42423"/>
    <cellStyle name="Примечание 4 8 3 3" xfId="42424"/>
    <cellStyle name="Примечание 4 8 3 4" xfId="42425"/>
    <cellStyle name="Примечание 4 8 4" xfId="42426"/>
    <cellStyle name="Примечание 4 8 4 2" xfId="42427"/>
    <cellStyle name="Примечание 4 8 4 3" xfId="42428"/>
    <cellStyle name="Примечание 4 8 5" xfId="42429"/>
    <cellStyle name="Примечание 4 8 5 2" xfId="42430"/>
    <cellStyle name="Примечание 4 8 5 3" xfId="42431"/>
    <cellStyle name="Примечание 4 8 6" xfId="42432"/>
    <cellStyle name="Примечание 4 8 7" xfId="42433"/>
    <cellStyle name="Примечание 4 8 8" xfId="42434"/>
    <cellStyle name="Примечание 4 9" xfId="42435"/>
    <cellStyle name="Примечание 4 9 2" xfId="42436"/>
    <cellStyle name="Примечание 4 9 2 2" xfId="42437"/>
    <cellStyle name="Примечание 4 9 2 2 2" xfId="42438"/>
    <cellStyle name="Примечание 4 9 2 2 3" xfId="42439"/>
    <cellStyle name="Примечание 4 9 2 3" xfId="42440"/>
    <cellStyle name="Примечание 4 9 2 4" xfId="42441"/>
    <cellStyle name="Примечание 4 9 3" xfId="42442"/>
    <cellStyle name="Примечание 4 9 3 2" xfId="42443"/>
    <cellStyle name="Примечание 4 9 3 2 2" xfId="42444"/>
    <cellStyle name="Примечание 4 9 3 2 3" xfId="42445"/>
    <cellStyle name="Примечание 4 9 3 3" xfId="42446"/>
    <cellStyle name="Примечание 4 9 3 4" xfId="42447"/>
    <cellStyle name="Примечание 4 9 4" xfId="42448"/>
    <cellStyle name="Примечание 4 9 4 2" xfId="42449"/>
    <cellStyle name="Примечание 4 9 4 3" xfId="42450"/>
    <cellStyle name="Примечание 4 9 5" xfId="42451"/>
    <cellStyle name="Примечание 4 9 5 2" xfId="42452"/>
    <cellStyle name="Примечание 4 9 5 3" xfId="42453"/>
    <cellStyle name="Примечание 4 9 6" xfId="42454"/>
    <cellStyle name="Примечание 4 9 7" xfId="42455"/>
    <cellStyle name="Примечание 4 9 8" xfId="42456"/>
    <cellStyle name="Примечание 4_46EE.2011(v1.0)" xfId="42457"/>
    <cellStyle name="Примечание 40" xfId="42458"/>
    <cellStyle name="Примечание 40 2" xfId="42459"/>
    <cellStyle name="Примечание 40 2 2" xfId="42460"/>
    <cellStyle name="Примечание 40 2 2 2" xfId="42461"/>
    <cellStyle name="Примечание 40 2 2 3" xfId="42462"/>
    <cellStyle name="Примечание 40 2 3" xfId="42463"/>
    <cellStyle name="Примечание 40 2 4" xfId="42464"/>
    <cellStyle name="Примечание 40 3" xfId="42465"/>
    <cellStyle name="Примечание 40 3 2" xfId="42466"/>
    <cellStyle name="Примечание 40 3 2 2" xfId="42467"/>
    <cellStyle name="Примечание 40 3 2 3" xfId="42468"/>
    <cellStyle name="Примечание 40 3 3" xfId="42469"/>
    <cellStyle name="Примечание 40 3 4" xfId="42470"/>
    <cellStyle name="Примечание 40 4" xfId="42471"/>
    <cellStyle name="Примечание 40 4 2" xfId="42472"/>
    <cellStyle name="Примечание 40 4 3" xfId="42473"/>
    <cellStyle name="Примечание 40 5" xfId="42474"/>
    <cellStyle name="Примечание 40 5 2" xfId="42475"/>
    <cellStyle name="Примечание 40 5 3" xfId="42476"/>
    <cellStyle name="Примечание 40 6" xfId="42477"/>
    <cellStyle name="Примечание 40 7" xfId="42478"/>
    <cellStyle name="Примечание 40 8" xfId="42479"/>
    <cellStyle name="Примечание 41" xfId="42480"/>
    <cellStyle name="Примечание 41 2" xfId="42481"/>
    <cellStyle name="Примечание 41 3" xfId="42482"/>
    <cellStyle name="Примечание 41 4" xfId="42483"/>
    <cellStyle name="Примечание 42" xfId="42484"/>
    <cellStyle name="Примечание 42 2" xfId="42485"/>
    <cellStyle name="Примечание 42 3" xfId="42486"/>
    <cellStyle name="Примечание 42 4" xfId="42487"/>
    <cellStyle name="Примечание 43" xfId="42488"/>
    <cellStyle name="Примечание 43 2" xfId="42489"/>
    <cellStyle name="Примечание 43 3" xfId="42490"/>
    <cellStyle name="Примечание 43 4" xfId="42491"/>
    <cellStyle name="Примечание 5" xfId="42492"/>
    <cellStyle name="Примечание 5 10" xfId="42493"/>
    <cellStyle name="Примечание 5 10 2" xfId="42494"/>
    <cellStyle name="Примечание 5 10 2 2" xfId="42495"/>
    <cellStyle name="Примечание 5 10 2 3" xfId="42496"/>
    <cellStyle name="Примечание 5 10 3" xfId="42497"/>
    <cellStyle name="Примечание 5 10 4" xfId="42498"/>
    <cellStyle name="Примечание 5 11" xfId="42499"/>
    <cellStyle name="Примечание 5 11 2" xfId="42500"/>
    <cellStyle name="Примечание 5 11 2 2" xfId="42501"/>
    <cellStyle name="Примечание 5 11 2 3" xfId="42502"/>
    <cellStyle name="Примечание 5 11 3" xfId="42503"/>
    <cellStyle name="Примечание 5 11 4" xfId="42504"/>
    <cellStyle name="Примечание 5 12" xfId="42505"/>
    <cellStyle name="Примечание 5 12 2" xfId="42506"/>
    <cellStyle name="Примечание 5 12 3" xfId="42507"/>
    <cellStyle name="Примечание 5 13" xfId="42508"/>
    <cellStyle name="Примечание 5 13 2" xfId="42509"/>
    <cellStyle name="Примечание 5 13 3" xfId="42510"/>
    <cellStyle name="Примечание 5 14" xfId="42511"/>
    <cellStyle name="Примечание 5 15" xfId="42512"/>
    <cellStyle name="Примечание 5 16" xfId="42513"/>
    <cellStyle name="Примечание 5 2" xfId="42514"/>
    <cellStyle name="Примечание 5 2 2" xfId="42515"/>
    <cellStyle name="Примечание 5 2 2 2" xfId="42516"/>
    <cellStyle name="Примечание 5 2 2 2 2" xfId="42517"/>
    <cellStyle name="Примечание 5 2 2 2 3" xfId="42518"/>
    <cellStyle name="Примечание 5 2 2 3" xfId="42519"/>
    <cellStyle name="Примечание 5 2 2 4" xfId="42520"/>
    <cellStyle name="Примечание 5 2 3" xfId="42521"/>
    <cellStyle name="Примечание 5 2 3 2" xfId="42522"/>
    <cellStyle name="Примечание 5 2 3 2 2" xfId="42523"/>
    <cellStyle name="Примечание 5 2 3 2 3" xfId="42524"/>
    <cellStyle name="Примечание 5 2 3 3" xfId="42525"/>
    <cellStyle name="Примечание 5 2 3 4" xfId="42526"/>
    <cellStyle name="Примечание 5 2 4" xfId="42527"/>
    <cellStyle name="Примечание 5 2 4 2" xfId="42528"/>
    <cellStyle name="Примечание 5 2 4 3" xfId="42529"/>
    <cellStyle name="Примечание 5 2 5" xfId="42530"/>
    <cellStyle name="Примечание 5 2 5 2" xfId="42531"/>
    <cellStyle name="Примечание 5 2 5 3" xfId="42532"/>
    <cellStyle name="Примечание 5 2 6" xfId="42533"/>
    <cellStyle name="Примечание 5 2 7" xfId="42534"/>
    <cellStyle name="Примечание 5 2 8" xfId="42535"/>
    <cellStyle name="Примечание 5 3" xfId="42536"/>
    <cellStyle name="Примечание 5 3 2" xfId="42537"/>
    <cellStyle name="Примечание 5 3 2 2" xfId="42538"/>
    <cellStyle name="Примечание 5 3 2 2 2" xfId="42539"/>
    <cellStyle name="Примечание 5 3 2 2 3" xfId="42540"/>
    <cellStyle name="Примечание 5 3 2 3" xfId="42541"/>
    <cellStyle name="Примечание 5 3 2 4" xfId="42542"/>
    <cellStyle name="Примечание 5 3 3" xfId="42543"/>
    <cellStyle name="Примечание 5 3 3 2" xfId="42544"/>
    <cellStyle name="Примечание 5 3 3 2 2" xfId="42545"/>
    <cellStyle name="Примечание 5 3 3 2 3" xfId="42546"/>
    <cellStyle name="Примечание 5 3 3 3" xfId="42547"/>
    <cellStyle name="Примечание 5 3 3 4" xfId="42548"/>
    <cellStyle name="Примечание 5 3 4" xfId="42549"/>
    <cellStyle name="Примечание 5 3 4 2" xfId="42550"/>
    <cellStyle name="Примечание 5 3 4 3" xfId="42551"/>
    <cellStyle name="Примечание 5 3 5" xfId="42552"/>
    <cellStyle name="Примечание 5 3 5 2" xfId="42553"/>
    <cellStyle name="Примечание 5 3 5 3" xfId="42554"/>
    <cellStyle name="Примечание 5 3 6" xfId="42555"/>
    <cellStyle name="Примечание 5 3 7" xfId="42556"/>
    <cellStyle name="Примечание 5 3 8" xfId="42557"/>
    <cellStyle name="Примечание 5 4" xfId="42558"/>
    <cellStyle name="Примечание 5 4 2" xfId="42559"/>
    <cellStyle name="Примечание 5 4 2 2" xfId="42560"/>
    <cellStyle name="Примечание 5 4 2 2 2" xfId="42561"/>
    <cellStyle name="Примечание 5 4 2 2 3" xfId="42562"/>
    <cellStyle name="Примечание 5 4 2 3" xfId="42563"/>
    <cellStyle name="Примечание 5 4 2 4" xfId="42564"/>
    <cellStyle name="Примечание 5 4 3" xfId="42565"/>
    <cellStyle name="Примечание 5 4 3 2" xfId="42566"/>
    <cellStyle name="Примечание 5 4 3 2 2" xfId="42567"/>
    <cellStyle name="Примечание 5 4 3 2 3" xfId="42568"/>
    <cellStyle name="Примечание 5 4 3 3" xfId="42569"/>
    <cellStyle name="Примечание 5 4 3 4" xfId="42570"/>
    <cellStyle name="Примечание 5 4 4" xfId="42571"/>
    <cellStyle name="Примечание 5 4 4 2" xfId="42572"/>
    <cellStyle name="Примечание 5 4 4 3" xfId="42573"/>
    <cellStyle name="Примечание 5 4 5" xfId="42574"/>
    <cellStyle name="Примечание 5 4 5 2" xfId="42575"/>
    <cellStyle name="Примечание 5 4 5 3" xfId="42576"/>
    <cellStyle name="Примечание 5 4 6" xfId="42577"/>
    <cellStyle name="Примечание 5 4 7" xfId="42578"/>
    <cellStyle name="Примечание 5 4 8" xfId="42579"/>
    <cellStyle name="Примечание 5 5" xfId="42580"/>
    <cellStyle name="Примечание 5 5 2" xfId="42581"/>
    <cellStyle name="Примечание 5 5 2 2" xfId="42582"/>
    <cellStyle name="Примечание 5 5 2 2 2" xfId="42583"/>
    <cellStyle name="Примечание 5 5 2 2 3" xfId="42584"/>
    <cellStyle name="Примечание 5 5 2 3" xfId="42585"/>
    <cellStyle name="Примечание 5 5 2 4" xfId="42586"/>
    <cellStyle name="Примечание 5 5 3" xfId="42587"/>
    <cellStyle name="Примечание 5 5 3 2" xfId="42588"/>
    <cellStyle name="Примечание 5 5 3 2 2" xfId="42589"/>
    <cellStyle name="Примечание 5 5 3 2 3" xfId="42590"/>
    <cellStyle name="Примечание 5 5 3 3" xfId="42591"/>
    <cellStyle name="Примечание 5 5 3 4" xfId="42592"/>
    <cellStyle name="Примечание 5 5 4" xfId="42593"/>
    <cellStyle name="Примечание 5 5 4 2" xfId="42594"/>
    <cellStyle name="Примечание 5 5 4 3" xfId="42595"/>
    <cellStyle name="Примечание 5 5 5" xfId="42596"/>
    <cellStyle name="Примечание 5 5 5 2" xfId="42597"/>
    <cellStyle name="Примечание 5 5 5 3" xfId="42598"/>
    <cellStyle name="Примечание 5 5 6" xfId="42599"/>
    <cellStyle name="Примечание 5 5 7" xfId="42600"/>
    <cellStyle name="Примечание 5 5 8" xfId="42601"/>
    <cellStyle name="Примечание 5 6" xfId="42602"/>
    <cellStyle name="Примечание 5 6 2" xfId="42603"/>
    <cellStyle name="Примечание 5 6 2 2" xfId="42604"/>
    <cellStyle name="Примечание 5 6 2 2 2" xfId="42605"/>
    <cellStyle name="Примечание 5 6 2 2 3" xfId="42606"/>
    <cellStyle name="Примечание 5 6 2 3" xfId="42607"/>
    <cellStyle name="Примечание 5 6 2 4" xfId="42608"/>
    <cellStyle name="Примечание 5 6 3" xfId="42609"/>
    <cellStyle name="Примечание 5 6 3 2" xfId="42610"/>
    <cellStyle name="Примечание 5 6 3 2 2" xfId="42611"/>
    <cellStyle name="Примечание 5 6 3 2 3" xfId="42612"/>
    <cellStyle name="Примечание 5 6 3 3" xfId="42613"/>
    <cellStyle name="Примечание 5 6 3 4" xfId="42614"/>
    <cellStyle name="Примечание 5 6 4" xfId="42615"/>
    <cellStyle name="Примечание 5 6 4 2" xfId="42616"/>
    <cellStyle name="Примечание 5 6 4 3" xfId="42617"/>
    <cellStyle name="Примечание 5 6 5" xfId="42618"/>
    <cellStyle name="Примечание 5 6 5 2" xfId="42619"/>
    <cellStyle name="Примечание 5 6 5 3" xfId="42620"/>
    <cellStyle name="Примечание 5 6 6" xfId="42621"/>
    <cellStyle name="Примечание 5 6 7" xfId="42622"/>
    <cellStyle name="Примечание 5 6 8" xfId="42623"/>
    <cellStyle name="Примечание 5 7" xfId="42624"/>
    <cellStyle name="Примечание 5 7 2" xfId="42625"/>
    <cellStyle name="Примечание 5 7 2 2" xfId="42626"/>
    <cellStyle name="Примечание 5 7 2 2 2" xfId="42627"/>
    <cellStyle name="Примечание 5 7 2 2 3" xfId="42628"/>
    <cellStyle name="Примечание 5 7 2 3" xfId="42629"/>
    <cellStyle name="Примечание 5 7 2 4" xfId="42630"/>
    <cellStyle name="Примечание 5 7 3" xfId="42631"/>
    <cellStyle name="Примечание 5 7 3 2" xfId="42632"/>
    <cellStyle name="Примечание 5 7 3 2 2" xfId="42633"/>
    <cellStyle name="Примечание 5 7 3 2 3" xfId="42634"/>
    <cellStyle name="Примечание 5 7 3 3" xfId="42635"/>
    <cellStyle name="Примечание 5 7 3 4" xfId="42636"/>
    <cellStyle name="Примечание 5 7 4" xfId="42637"/>
    <cellStyle name="Примечание 5 7 4 2" xfId="42638"/>
    <cellStyle name="Примечание 5 7 4 3" xfId="42639"/>
    <cellStyle name="Примечание 5 7 5" xfId="42640"/>
    <cellStyle name="Примечание 5 7 5 2" xfId="42641"/>
    <cellStyle name="Примечание 5 7 5 3" xfId="42642"/>
    <cellStyle name="Примечание 5 7 6" xfId="42643"/>
    <cellStyle name="Примечание 5 7 7" xfId="42644"/>
    <cellStyle name="Примечание 5 7 8" xfId="42645"/>
    <cellStyle name="Примечание 5 8" xfId="42646"/>
    <cellStyle name="Примечание 5 8 2" xfId="42647"/>
    <cellStyle name="Примечание 5 8 2 2" xfId="42648"/>
    <cellStyle name="Примечание 5 8 2 2 2" xfId="42649"/>
    <cellStyle name="Примечание 5 8 2 2 3" xfId="42650"/>
    <cellStyle name="Примечание 5 8 2 3" xfId="42651"/>
    <cellStyle name="Примечание 5 8 2 4" xfId="42652"/>
    <cellStyle name="Примечание 5 8 3" xfId="42653"/>
    <cellStyle name="Примечание 5 8 3 2" xfId="42654"/>
    <cellStyle name="Примечание 5 8 3 2 2" xfId="42655"/>
    <cellStyle name="Примечание 5 8 3 2 3" xfId="42656"/>
    <cellStyle name="Примечание 5 8 3 3" xfId="42657"/>
    <cellStyle name="Примечание 5 8 3 4" xfId="42658"/>
    <cellStyle name="Примечание 5 8 4" xfId="42659"/>
    <cellStyle name="Примечание 5 8 4 2" xfId="42660"/>
    <cellStyle name="Примечание 5 8 4 3" xfId="42661"/>
    <cellStyle name="Примечание 5 8 5" xfId="42662"/>
    <cellStyle name="Примечание 5 8 5 2" xfId="42663"/>
    <cellStyle name="Примечание 5 8 5 3" xfId="42664"/>
    <cellStyle name="Примечание 5 8 6" xfId="42665"/>
    <cellStyle name="Примечание 5 8 7" xfId="42666"/>
    <cellStyle name="Примечание 5 8 8" xfId="42667"/>
    <cellStyle name="Примечание 5 9" xfId="42668"/>
    <cellStyle name="Примечание 5 9 2" xfId="42669"/>
    <cellStyle name="Примечание 5 9 2 2" xfId="42670"/>
    <cellStyle name="Примечание 5 9 2 2 2" xfId="42671"/>
    <cellStyle name="Примечание 5 9 2 2 3" xfId="42672"/>
    <cellStyle name="Примечание 5 9 2 3" xfId="42673"/>
    <cellStyle name="Примечание 5 9 2 4" xfId="42674"/>
    <cellStyle name="Примечание 5 9 3" xfId="42675"/>
    <cellStyle name="Примечание 5 9 3 2" xfId="42676"/>
    <cellStyle name="Примечание 5 9 3 2 2" xfId="42677"/>
    <cellStyle name="Примечание 5 9 3 2 3" xfId="42678"/>
    <cellStyle name="Примечание 5 9 3 3" xfId="42679"/>
    <cellStyle name="Примечание 5 9 3 4" xfId="42680"/>
    <cellStyle name="Примечание 5 9 4" xfId="42681"/>
    <cellStyle name="Примечание 5 9 4 2" xfId="42682"/>
    <cellStyle name="Примечание 5 9 4 3" xfId="42683"/>
    <cellStyle name="Примечание 5 9 5" xfId="42684"/>
    <cellStyle name="Примечание 5 9 5 2" xfId="42685"/>
    <cellStyle name="Примечание 5 9 5 3" xfId="42686"/>
    <cellStyle name="Примечание 5 9 6" xfId="42687"/>
    <cellStyle name="Примечание 5 9 7" xfId="42688"/>
    <cellStyle name="Примечание 5 9 8" xfId="42689"/>
    <cellStyle name="Примечание 5_46EE.2011(v1.0)" xfId="42690"/>
    <cellStyle name="Примечание 6" xfId="42691"/>
    <cellStyle name="Примечание 6 2" xfId="42692"/>
    <cellStyle name="Примечание 6 2 2" xfId="42693"/>
    <cellStyle name="Примечание 6 2 2 2" xfId="42694"/>
    <cellStyle name="Примечание 6 2 2 2 2" xfId="42695"/>
    <cellStyle name="Примечание 6 2 2 2 3" xfId="42696"/>
    <cellStyle name="Примечание 6 2 2 3" xfId="42697"/>
    <cellStyle name="Примечание 6 2 2 4" xfId="42698"/>
    <cellStyle name="Примечание 6 2 3" xfId="42699"/>
    <cellStyle name="Примечание 6 2 3 2" xfId="42700"/>
    <cellStyle name="Примечание 6 2 3 2 2" xfId="42701"/>
    <cellStyle name="Примечание 6 2 3 2 3" xfId="42702"/>
    <cellStyle name="Примечание 6 2 3 3" xfId="42703"/>
    <cellStyle name="Примечание 6 2 3 4" xfId="42704"/>
    <cellStyle name="Примечание 6 2 4" xfId="42705"/>
    <cellStyle name="Примечание 6 2 4 2" xfId="42706"/>
    <cellStyle name="Примечание 6 2 4 3" xfId="42707"/>
    <cellStyle name="Примечание 6 2 5" xfId="42708"/>
    <cellStyle name="Примечание 6 2 5 2" xfId="42709"/>
    <cellStyle name="Примечание 6 2 5 3" xfId="42710"/>
    <cellStyle name="Примечание 6 2 6" xfId="42711"/>
    <cellStyle name="Примечание 6 2 7" xfId="42712"/>
    <cellStyle name="Примечание 6 2 8" xfId="42713"/>
    <cellStyle name="Примечание 6 3" xfId="42714"/>
    <cellStyle name="Примечание 6 3 2" xfId="42715"/>
    <cellStyle name="Примечание 6 3 2 2" xfId="42716"/>
    <cellStyle name="Примечание 6 3 2 3" xfId="42717"/>
    <cellStyle name="Примечание 6 3 3" xfId="42718"/>
    <cellStyle name="Примечание 6 3 4" xfId="42719"/>
    <cellStyle name="Примечание 6 4" xfId="42720"/>
    <cellStyle name="Примечание 6 4 2" xfId="42721"/>
    <cellStyle name="Примечание 6 4 2 2" xfId="42722"/>
    <cellStyle name="Примечание 6 4 2 3" xfId="42723"/>
    <cellStyle name="Примечание 6 4 3" xfId="42724"/>
    <cellStyle name="Примечание 6 4 4" xfId="42725"/>
    <cellStyle name="Примечание 6 5" xfId="42726"/>
    <cellStyle name="Примечание 6 5 2" xfId="42727"/>
    <cellStyle name="Примечание 6 5 3" xfId="42728"/>
    <cellStyle name="Примечание 6 6" xfId="42729"/>
    <cellStyle name="Примечание 6 6 2" xfId="42730"/>
    <cellStyle name="Примечание 6 6 3" xfId="42731"/>
    <cellStyle name="Примечание 6 7" xfId="42732"/>
    <cellStyle name="Примечание 6 8" xfId="42733"/>
    <cellStyle name="Примечание 6 9" xfId="42734"/>
    <cellStyle name="Примечание 6_46EE.2011(v1.0)" xfId="42735"/>
    <cellStyle name="Примечание 7" xfId="42736"/>
    <cellStyle name="Примечание 7 2" xfId="42737"/>
    <cellStyle name="Примечание 7 2 2" xfId="42738"/>
    <cellStyle name="Примечание 7 2 2 2" xfId="42739"/>
    <cellStyle name="Примечание 7 2 2 2 2" xfId="42740"/>
    <cellStyle name="Примечание 7 2 2 2 3" xfId="42741"/>
    <cellStyle name="Примечание 7 2 2 3" xfId="42742"/>
    <cellStyle name="Примечание 7 2 2 4" xfId="42743"/>
    <cellStyle name="Примечание 7 2 3" xfId="42744"/>
    <cellStyle name="Примечание 7 2 3 2" xfId="42745"/>
    <cellStyle name="Примечание 7 2 3 2 2" xfId="42746"/>
    <cellStyle name="Примечание 7 2 3 2 3" xfId="42747"/>
    <cellStyle name="Примечание 7 2 3 3" xfId="42748"/>
    <cellStyle name="Примечание 7 2 3 4" xfId="42749"/>
    <cellStyle name="Примечание 7 2 4" xfId="42750"/>
    <cellStyle name="Примечание 7 2 4 2" xfId="42751"/>
    <cellStyle name="Примечание 7 2 4 3" xfId="42752"/>
    <cellStyle name="Примечание 7 2 5" xfId="42753"/>
    <cellStyle name="Примечание 7 2 5 2" xfId="42754"/>
    <cellStyle name="Примечание 7 2 5 3" xfId="42755"/>
    <cellStyle name="Примечание 7 2 6" xfId="42756"/>
    <cellStyle name="Примечание 7 2 7" xfId="42757"/>
    <cellStyle name="Примечание 7 2 8" xfId="42758"/>
    <cellStyle name="Примечание 7 3" xfId="42759"/>
    <cellStyle name="Примечание 7 3 2" xfId="42760"/>
    <cellStyle name="Примечание 7 3 2 2" xfId="42761"/>
    <cellStyle name="Примечание 7 3 2 3" xfId="42762"/>
    <cellStyle name="Примечание 7 3 3" xfId="42763"/>
    <cellStyle name="Примечание 7 3 4" xfId="42764"/>
    <cellStyle name="Примечание 7 4" xfId="42765"/>
    <cellStyle name="Примечание 7 4 2" xfId="42766"/>
    <cellStyle name="Примечание 7 4 2 2" xfId="42767"/>
    <cellStyle name="Примечание 7 4 2 3" xfId="42768"/>
    <cellStyle name="Примечание 7 4 3" xfId="42769"/>
    <cellStyle name="Примечание 7 4 4" xfId="42770"/>
    <cellStyle name="Примечание 7 5" xfId="42771"/>
    <cellStyle name="Примечание 7 5 2" xfId="42772"/>
    <cellStyle name="Примечание 7 5 3" xfId="42773"/>
    <cellStyle name="Примечание 7 6" xfId="42774"/>
    <cellStyle name="Примечание 7 6 2" xfId="42775"/>
    <cellStyle name="Примечание 7 6 3" xfId="42776"/>
    <cellStyle name="Примечание 7 7" xfId="42777"/>
    <cellStyle name="Примечание 7 8" xfId="42778"/>
    <cellStyle name="Примечание 7 9" xfId="42779"/>
    <cellStyle name="Примечание 7_46EE.2011(v1.0)" xfId="42780"/>
    <cellStyle name="Примечание 8" xfId="42781"/>
    <cellStyle name="Примечание 8 2" xfId="42782"/>
    <cellStyle name="Примечание 8 2 2" xfId="42783"/>
    <cellStyle name="Примечание 8 2 2 2" xfId="42784"/>
    <cellStyle name="Примечание 8 2 2 2 2" xfId="42785"/>
    <cellStyle name="Примечание 8 2 2 2 3" xfId="42786"/>
    <cellStyle name="Примечание 8 2 2 3" xfId="42787"/>
    <cellStyle name="Примечание 8 2 2 4" xfId="42788"/>
    <cellStyle name="Примечание 8 2 3" xfId="42789"/>
    <cellStyle name="Примечание 8 2 3 2" xfId="42790"/>
    <cellStyle name="Примечание 8 2 3 2 2" xfId="42791"/>
    <cellStyle name="Примечание 8 2 3 2 3" xfId="42792"/>
    <cellStyle name="Примечание 8 2 3 3" xfId="42793"/>
    <cellStyle name="Примечание 8 2 3 4" xfId="42794"/>
    <cellStyle name="Примечание 8 2 4" xfId="42795"/>
    <cellStyle name="Примечание 8 2 4 2" xfId="42796"/>
    <cellStyle name="Примечание 8 2 4 3" xfId="42797"/>
    <cellStyle name="Примечание 8 2 5" xfId="42798"/>
    <cellStyle name="Примечание 8 2 5 2" xfId="42799"/>
    <cellStyle name="Примечание 8 2 5 3" xfId="42800"/>
    <cellStyle name="Примечание 8 2 6" xfId="42801"/>
    <cellStyle name="Примечание 8 2 7" xfId="42802"/>
    <cellStyle name="Примечание 8 2 8" xfId="42803"/>
    <cellStyle name="Примечание 8 3" xfId="42804"/>
    <cellStyle name="Примечание 8 3 2" xfId="42805"/>
    <cellStyle name="Примечание 8 3 2 2" xfId="42806"/>
    <cellStyle name="Примечание 8 3 2 3" xfId="42807"/>
    <cellStyle name="Примечание 8 3 3" xfId="42808"/>
    <cellStyle name="Примечание 8 3 4" xfId="42809"/>
    <cellStyle name="Примечание 8 4" xfId="42810"/>
    <cellStyle name="Примечание 8 4 2" xfId="42811"/>
    <cellStyle name="Примечание 8 4 2 2" xfId="42812"/>
    <cellStyle name="Примечание 8 4 2 3" xfId="42813"/>
    <cellStyle name="Примечание 8 4 3" xfId="42814"/>
    <cellStyle name="Примечание 8 4 4" xfId="42815"/>
    <cellStyle name="Примечание 8 5" xfId="42816"/>
    <cellStyle name="Примечание 8 5 2" xfId="42817"/>
    <cellStyle name="Примечание 8 5 3" xfId="42818"/>
    <cellStyle name="Примечание 8 6" xfId="42819"/>
    <cellStyle name="Примечание 8 6 2" xfId="42820"/>
    <cellStyle name="Примечание 8 6 3" xfId="42821"/>
    <cellStyle name="Примечание 8 7" xfId="42822"/>
    <cellStyle name="Примечание 8 8" xfId="42823"/>
    <cellStyle name="Примечание 8 9" xfId="42824"/>
    <cellStyle name="Примечание 8_46EE.2011(v1.0)" xfId="42825"/>
    <cellStyle name="Примечание 9" xfId="42826"/>
    <cellStyle name="Примечание 9 2" xfId="42827"/>
    <cellStyle name="Примечание 9 2 2" xfId="42828"/>
    <cellStyle name="Примечание 9 2 2 2" xfId="42829"/>
    <cellStyle name="Примечание 9 2 2 2 2" xfId="42830"/>
    <cellStyle name="Примечание 9 2 2 2 3" xfId="42831"/>
    <cellStyle name="Примечание 9 2 2 3" xfId="42832"/>
    <cellStyle name="Примечание 9 2 2 4" xfId="42833"/>
    <cellStyle name="Примечание 9 2 3" xfId="42834"/>
    <cellStyle name="Примечание 9 2 3 2" xfId="42835"/>
    <cellStyle name="Примечание 9 2 3 2 2" xfId="42836"/>
    <cellStyle name="Примечание 9 2 3 2 3" xfId="42837"/>
    <cellStyle name="Примечание 9 2 3 3" xfId="42838"/>
    <cellStyle name="Примечание 9 2 3 4" xfId="42839"/>
    <cellStyle name="Примечание 9 2 4" xfId="42840"/>
    <cellStyle name="Примечание 9 2 4 2" xfId="42841"/>
    <cellStyle name="Примечание 9 2 4 3" xfId="42842"/>
    <cellStyle name="Примечание 9 2 5" xfId="42843"/>
    <cellStyle name="Примечание 9 2 5 2" xfId="42844"/>
    <cellStyle name="Примечание 9 2 5 3" xfId="42845"/>
    <cellStyle name="Примечание 9 2 6" xfId="42846"/>
    <cellStyle name="Примечание 9 2 7" xfId="42847"/>
    <cellStyle name="Примечание 9 2 8" xfId="42848"/>
    <cellStyle name="Примечание 9 3" xfId="42849"/>
    <cellStyle name="Примечание 9 3 2" xfId="42850"/>
    <cellStyle name="Примечание 9 3 2 2" xfId="42851"/>
    <cellStyle name="Примечание 9 3 2 3" xfId="42852"/>
    <cellStyle name="Примечание 9 3 3" xfId="42853"/>
    <cellStyle name="Примечание 9 3 4" xfId="42854"/>
    <cellStyle name="Примечание 9 4" xfId="42855"/>
    <cellStyle name="Примечание 9 4 2" xfId="42856"/>
    <cellStyle name="Примечание 9 4 2 2" xfId="42857"/>
    <cellStyle name="Примечание 9 4 2 3" xfId="42858"/>
    <cellStyle name="Примечание 9 4 3" xfId="42859"/>
    <cellStyle name="Примечание 9 4 4" xfId="42860"/>
    <cellStyle name="Примечание 9 5" xfId="42861"/>
    <cellStyle name="Примечание 9 5 2" xfId="42862"/>
    <cellStyle name="Примечание 9 5 3" xfId="42863"/>
    <cellStyle name="Примечание 9 6" xfId="42864"/>
    <cellStyle name="Примечание 9 6 2" xfId="42865"/>
    <cellStyle name="Примечание 9 6 3" xfId="42866"/>
    <cellStyle name="Примечание 9 7" xfId="42867"/>
    <cellStyle name="Примечание 9 8" xfId="42868"/>
    <cellStyle name="Примечание 9 9" xfId="42869"/>
    <cellStyle name="Примечание 9_46EE.2011(v1.0)" xfId="42870"/>
    <cellStyle name="Продукт" xfId="42871"/>
    <cellStyle name="Продукт 2" xfId="42872"/>
    <cellStyle name="Продукт 2 2" xfId="42873"/>
    <cellStyle name="Продукт 3" xfId="42874"/>
    <cellStyle name="Процентный 10" xfId="42875"/>
    <cellStyle name="Процентный 11" xfId="42876"/>
    <cellStyle name="Процентный 11 10" xfId="42877"/>
    <cellStyle name="Процентный 11 11" xfId="42878"/>
    <cellStyle name="Процентный 11 12" xfId="42879"/>
    <cellStyle name="Процентный 11 13" xfId="42880"/>
    <cellStyle name="Процентный 11 14" xfId="42881"/>
    <cellStyle name="Процентный 11 15" xfId="42882"/>
    <cellStyle name="Процентный 11 2" xfId="42883"/>
    <cellStyle name="Процентный 11 2 10" xfId="42884"/>
    <cellStyle name="Процентный 11 2 11" xfId="42885"/>
    <cellStyle name="Процентный 11 2 12" xfId="42886"/>
    <cellStyle name="Процентный 11 2 13" xfId="42887"/>
    <cellStyle name="Процентный 11 2 14" xfId="42888"/>
    <cellStyle name="Процентный 11 2 2" xfId="42889"/>
    <cellStyle name="Процентный 11 2 2 2" xfId="42890"/>
    <cellStyle name="Процентный 11 2 2 3" xfId="42891"/>
    <cellStyle name="Процентный 11 2 2 4" xfId="42892"/>
    <cellStyle name="Процентный 11 2 2 5" xfId="42893"/>
    <cellStyle name="Процентный 11 2 2 6" xfId="42894"/>
    <cellStyle name="Процентный 11 2 2 7" xfId="42895"/>
    <cellStyle name="Процентный 11 2 3" xfId="42896"/>
    <cellStyle name="Процентный 11 2 3 2" xfId="42897"/>
    <cellStyle name="Процентный 11 2 3 3" xfId="42898"/>
    <cellStyle name="Процентный 11 2 4" xfId="42899"/>
    <cellStyle name="Процентный 11 2 5" xfId="42900"/>
    <cellStyle name="Процентный 11 2 6" xfId="42901"/>
    <cellStyle name="Процентный 11 2 7" xfId="42902"/>
    <cellStyle name="Процентный 11 2 8" xfId="42903"/>
    <cellStyle name="Процентный 11 2 9" xfId="42904"/>
    <cellStyle name="Процентный 11 3" xfId="42905"/>
    <cellStyle name="Процентный 11 3 2" xfId="42906"/>
    <cellStyle name="Процентный 11 3 3" xfId="42907"/>
    <cellStyle name="Процентный 11 3 4" xfId="42908"/>
    <cellStyle name="Процентный 11 3 5" xfId="42909"/>
    <cellStyle name="Процентный 11 3 6" xfId="42910"/>
    <cellStyle name="Процентный 11 3 7" xfId="42911"/>
    <cellStyle name="Процентный 11 4" xfId="42912"/>
    <cellStyle name="Процентный 11 4 2" xfId="42913"/>
    <cellStyle name="Процентный 11 5" xfId="42914"/>
    <cellStyle name="Процентный 11 6" xfId="42915"/>
    <cellStyle name="Процентный 11 7" xfId="42916"/>
    <cellStyle name="Процентный 11 8" xfId="42917"/>
    <cellStyle name="Процентный 11 9" xfId="42918"/>
    <cellStyle name="Процентный 12" xfId="42919"/>
    <cellStyle name="Процентный 12 2" xfId="42920"/>
    <cellStyle name="Процентный 2" xfId="42921"/>
    <cellStyle name="Процентный 2 2" xfId="42922"/>
    <cellStyle name="Процентный 2 2 2" xfId="42923"/>
    <cellStyle name="Процентный 2 2 3" xfId="42924"/>
    <cellStyle name="Процентный 2 2 3 2" xfId="42925"/>
    <cellStyle name="Процентный 2 2 4" xfId="42926"/>
    <cellStyle name="Процентный 2 3" xfId="42927"/>
    <cellStyle name="Процентный 2 3 2" xfId="42928"/>
    <cellStyle name="Процентный 2 3 3" xfId="42929"/>
    <cellStyle name="Процентный 2 3 4" xfId="42930"/>
    <cellStyle name="Процентный 2 4" xfId="42931"/>
    <cellStyle name="Процентный 2 4 2" xfId="42932"/>
    <cellStyle name="Процентный 2 4 3" xfId="42933"/>
    <cellStyle name="Процентный 2 5" xfId="42934"/>
    <cellStyle name="Процентный 2 5 2" xfId="42935"/>
    <cellStyle name="Процентный 2 5 3" xfId="42936"/>
    <cellStyle name="Процентный 2 6" xfId="42937"/>
    <cellStyle name="Процентный 2 7" xfId="42938"/>
    <cellStyle name="Процентный 3" xfId="42939"/>
    <cellStyle name="Процентный 3 2" xfId="42940"/>
    <cellStyle name="Процентный 3 3" xfId="42941"/>
    <cellStyle name="Процентный 3 4" xfId="42942"/>
    <cellStyle name="Процентный 3 4 2" xfId="42943"/>
    <cellStyle name="Процентный 3 4 3" xfId="42944"/>
    <cellStyle name="Процентный 3 5" xfId="42945"/>
    <cellStyle name="Процентный 3 6" xfId="42946"/>
    <cellStyle name="Процентный 33" xfId="64376"/>
    <cellStyle name="Процентный 4" xfId="42947"/>
    <cellStyle name="Процентный 4 2" xfId="42948"/>
    <cellStyle name="Процентный 4 3" xfId="42949"/>
    <cellStyle name="Процентный 4 3 2" xfId="42950"/>
    <cellStyle name="Процентный 4 3 3" xfId="42951"/>
    <cellStyle name="Процентный 4 3 4" xfId="42952"/>
    <cellStyle name="Процентный 4 3 5" xfId="42953"/>
    <cellStyle name="Процентный 4 4" xfId="42954"/>
    <cellStyle name="Процентный 4 4 2" xfId="42955"/>
    <cellStyle name="Процентный 4 4 3" xfId="42956"/>
    <cellStyle name="Процентный 4 5" xfId="42957"/>
    <cellStyle name="Процентный 4 6" xfId="42958"/>
    <cellStyle name="Процентный 5" xfId="42959"/>
    <cellStyle name="Процентный 5 2" xfId="42960"/>
    <cellStyle name="Процентный 6" xfId="42961"/>
    <cellStyle name="Процентный 6 2" xfId="42962"/>
    <cellStyle name="Процентный 6 3" xfId="42963"/>
    <cellStyle name="Процентный 6 3 2" xfId="42964"/>
    <cellStyle name="Процентный 6 3 3" xfId="42965"/>
    <cellStyle name="Процентный 6 4" xfId="42966"/>
    <cellStyle name="Процентный 7" xfId="42967"/>
    <cellStyle name="Процентный 7 2" xfId="42968"/>
    <cellStyle name="Процентный 7 2 10" xfId="42969"/>
    <cellStyle name="Процентный 7 2 11" xfId="42970"/>
    <cellStyle name="Процентный 7 2 12" xfId="42971"/>
    <cellStyle name="Процентный 7 2 13" xfId="42972"/>
    <cellStyle name="Процентный 7 2 14" xfId="42973"/>
    <cellStyle name="Процентный 7 2 15" xfId="42974"/>
    <cellStyle name="Процентный 7 2 16" xfId="42975"/>
    <cellStyle name="Процентный 7 2 2" xfId="42976"/>
    <cellStyle name="Процентный 7 2 2 10" xfId="42977"/>
    <cellStyle name="Процентный 7 2 2 11" xfId="42978"/>
    <cellStyle name="Процентный 7 2 2 12" xfId="42979"/>
    <cellStyle name="Процентный 7 2 2 13" xfId="42980"/>
    <cellStyle name="Процентный 7 2 2 14" xfId="42981"/>
    <cellStyle name="Процентный 7 2 2 15" xfId="42982"/>
    <cellStyle name="Процентный 7 2 2 2" xfId="42983"/>
    <cellStyle name="Процентный 7 2 2 2 10" xfId="42984"/>
    <cellStyle name="Процентный 7 2 2 2 11" xfId="42985"/>
    <cellStyle name="Процентный 7 2 2 2 12" xfId="42986"/>
    <cellStyle name="Процентный 7 2 2 2 13" xfId="42987"/>
    <cellStyle name="Процентный 7 2 2 2 14" xfId="42988"/>
    <cellStyle name="Процентный 7 2 2 2 2" xfId="42989"/>
    <cellStyle name="Процентный 7 2 2 2 2 2" xfId="42990"/>
    <cellStyle name="Процентный 7 2 2 2 2 3" xfId="42991"/>
    <cellStyle name="Процентный 7 2 2 2 2 4" xfId="42992"/>
    <cellStyle name="Процентный 7 2 2 2 2 5" xfId="42993"/>
    <cellStyle name="Процентный 7 2 2 2 2 6" xfId="42994"/>
    <cellStyle name="Процентный 7 2 2 2 2 7" xfId="42995"/>
    <cellStyle name="Процентный 7 2 2 2 3" xfId="42996"/>
    <cellStyle name="Процентный 7 2 2 2 3 2" xfId="42997"/>
    <cellStyle name="Процентный 7 2 2 2 4" xfId="42998"/>
    <cellStyle name="Процентный 7 2 2 2 5" xfId="42999"/>
    <cellStyle name="Процентный 7 2 2 2 6" xfId="43000"/>
    <cellStyle name="Процентный 7 2 2 2 7" xfId="43001"/>
    <cellStyle name="Процентный 7 2 2 2 8" xfId="43002"/>
    <cellStyle name="Процентный 7 2 2 2 9" xfId="43003"/>
    <cellStyle name="Процентный 7 2 2 3" xfId="43004"/>
    <cellStyle name="Процентный 7 2 2 3 2" xfId="43005"/>
    <cellStyle name="Процентный 7 2 2 3 3" xfId="43006"/>
    <cellStyle name="Процентный 7 2 2 3 4" xfId="43007"/>
    <cellStyle name="Процентный 7 2 2 3 5" xfId="43008"/>
    <cellStyle name="Процентный 7 2 2 3 6" xfId="43009"/>
    <cellStyle name="Процентный 7 2 2 3 7" xfId="43010"/>
    <cellStyle name="Процентный 7 2 2 4" xfId="43011"/>
    <cellStyle name="Процентный 7 2 2 4 2" xfId="43012"/>
    <cellStyle name="Процентный 7 2 2 5" xfId="43013"/>
    <cellStyle name="Процентный 7 2 2 6" xfId="43014"/>
    <cellStyle name="Процентный 7 2 2 7" xfId="43015"/>
    <cellStyle name="Процентный 7 2 2 8" xfId="43016"/>
    <cellStyle name="Процентный 7 2 2 9" xfId="43017"/>
    <cellStyle name="Процентный 7 2 3" xfId="43018"/>
    <cellStyle name="Процентный 7 2 3 10" xfId="43019"/>
    <cellStyle name="Процентный 7 2 3 11" xfId="43020"/>
    <cellStyle name="Процентный 7 2 3 12" xfId="43021"/>
    <cellStyle name="Процентный 7 2 3 13" xfId="43022"/>
    <cellStyle name="Процентный 7 2 3 14" xfId="43023"/>
    <cellStyle name="Процентный 7 2 3 2" xfId="43024"/>
    <cellStyle name="Процентный 7 2 3 2 2" xfId="43025"/>
    <cellStyle name="Процентный 7 2 3 2 3" xfId="43026"/>
    <cellStyle name="Процентный 7 2 3 2 4" xfId="43027"/>
    <cellStyle name="Процентный 7 2 3 2 5" xfId="43028"/>
    <cellStyle name="Процентный 7 2 3 2 6" xfId="43029"/>
    <cellStyle name="Процентный 7 2 3 2 7" xfId="43030"/>
    <cellStyle name="Процентный 7 2 3 3" xfId="43031"/>
    <cellStyle name="Процентный 7 2 3 3 2" xfId="43032"/>
    <cellStyle name="Процентный 7 2 3 4" xfId="43033"/>
    <cellStyle name="Процентный 7 2 3 5" xfId="43034"/>
    <cellStyle name="Процентный 7 2 3 6" xfId="43035"/>
    <cellStyle name="Процентный 7 2 3 7" xfId="43036"/>
    <cellStyle name="Процентный 7 2 3 8" xfId="43037"/>
    <cellStyle name="Процентный 7 2 3 9" xfId="43038"/>
    <cellStyle name="Процентный 7 2 4" xfId="43039"/>
    <cellStyle name="Процентный 7 2 4 2" xfId="43040"/>
    <cellStyle name="Процентный 7 2 4 3" xfId="43041"/>
    <cellStyle name="Процентный 7 2 4 4" xfId="43042"/>
    <cellStyle name="Процентный 7 2 4 5" xfId="43043"/>
    <cellStyle name="Процентный 7 2 4 6" xfId="43044"/>
    <cellStyle name="Процентный 7 2 4 7" xfId="43045"/>
    <cellStyle name="Процентный 7 2 5" xfId="43046"/>
    <cellStyle name="Процентный 7 2 5 2" xfId="43047"/>
    <cellStyle name="Процентный 7 2 6" xfId="43048"/>
    <cellStyle name="Процентный 7 2 7" xfId="43049"/>
    <cellStyle name="Процентный 7 2 8" xfId="43050"/>
    <cellStyle name="Процентный 7 2 9" xfId="43051"/>
    <cellStyle name="Процентный 8" xfId="43052"/>
    <cellStyle name="Процентный 8 10" xfId="43053"/>
    <cellStyle name="Процентный 8 11" xfId="43054"/>
    <cellStyle name="Процентный 8 12" xfId="43055"/>
    <cellStyle name="Процентный 8 13" xfId="43056"/>
    <cellStyle name="Процентный 8 14" xfId="43057"/>
    <cellStyle name="Процентный 8 15" xfId="43058"/>
    <cellStyle name="Процентный 8 16" xfId="43059"/>
    <cellStyle name="Процентный 8 2" xfId="43060"/>
    <cellStyle name="Процентный 8 2 10" xfId="43061"/>
    <cellStyle name="Процентный 8 2 11" xfId="43062"/>
    <cellStyle name="Процентный 8 2 12" xfId="43063"/>
    <cellStyle name="Процентный 8 2 13" xfId="43064"/>
    <cellStyle name="Процентный 8 2 14" xfId="43065"/>
    <cellStyle name="Процентный 8 2 15" xfId="43066"/>
    <cellStyle name="Процентный 8 2 16" xfId="43067"/>
    <cellStyle name="Процентный 8 2 2" xfId="43068"/>
    <cellStyle name="Процентный 8 2 2 10" xfId="43069"/>
    <cellStyle name="Процентный 8 2 2 11" xfId="43070"/>
    <cellStyle name="Процентный 8 2 2 12" xfId="43071"/>
    <cellStyle name="Процентный 8 2 2 13" xfId="43072"/>
    <cellStyle name="Процентный 8 2 2 14" xfId="43073"/>
    <cellStyle name="Процентный 8 2 2 2" xfId="43074"/>
    <cellStyle name="Процентный 8 2 2 2 2" xfId="43075"/>
    <cellStyle name="Процентный 8 2 2 2 3" xfId="43076"/>
    <cellStyle name="Процентный 8 2 2 2 4" xfId="43077"/>
    <cellStyle name="Процентный 8 2 2 2 5" xfId="43078"/>
    <cellStyle name="Процентный 8 2 2 2 6" xfId="43079"/>
    <cellStyle name="Процентный 8 2 2 2 7" xfId="43080"/>
    <cellStyle name="Процентный 8 2 2 3" xfId="43081"/>
    <cellStyle name="Процентный 8 2 2 3 2" xfId="43082"/>
    <cellStyle name="Процентный 8 2 2 4" xfId="43083"/>
    <cellStyle name="Процентный 8 2 2 5" xfId="43084"/>
    <cellStyle name="Процентный 8 2 2 6" xfId="43085"/>
    <cellStyle name="Процентный 8 2 2 7" xfId="43086"/>
    <cellStyle name="Процентный 8 2 2 8" xfId="43087"/>
    <cellStyle name="Процентный 8 2 2 9" xfId="43088"/>
    <cellStyle name="Процентный 8 2 3" xfId="43089"/>
    <cellStyle name="Процентный 8 2 3 2" xfId="43090"/>
    <cellStyle name="Процентный 8 2 3 3" xfId="43091"/>
    <cellStyle name="Процентный 8 2 3 4" xfId="43092"/>
    <cellStyle name="Процентный 8 2 3 5" xfId="43093"/>
    <cellStyle name="Процентный 8 2 3 6" xfId="43094"/>
    <cellStyle name="Процентный 8 2 3 7" xfId="43095"/>
    <cellStyle name="Процентный 8 2 4" xfId="43096"/>
    <cellStyle name="Процентный 8 2 4 2" xfId="43097"/>
    <cellStyle name="Процентный 8 2 5" xfId="43098"/>
    <cellStyle name="Процентный 8 2 6" xfId="43099"/>
    <cellStyle name="Процентный 8 2 7" xfId="43100"/>
    <cellStyle name="Процентный 8 2 8" xfId="43101"/>
    <cellStyle name="Процентный 8 2 9" xfId="43102"/>
    <cellStyle name="Процентный 8 3" xfId="43103"/>
    <cellStyle name="Процентный 8 3 10" xfId="43104"/>
    <cellStyle name="Процентный 8 3 11" xfId="43105"/>
    <cellStyle name="Процентный 8 3 12" xfId="43106"/>
    <cellStyle name="Процентный 8 3 13" xfId="43107"/>
    <cellStyle name="Процентный 8 3 14" xfId="43108"/>
    <cellStyle name="Процентный 8 3 2" xfId="43109"/>
    <cellStyle name="Процентный 8 3 2 2" xfId="43110"/>
    <cellStyle name="Процентный 8 3 2 3" xfId="43111"/>
    <cellStyle name="Процентный 8 3 2 4" xfId="43112"/>
    <cellStyle name="Процентный 8 3 2 5" xfId="43113"/>
    <cellStyle name="Процентный 8 3 2 6" xfId="43114"/>
    <cellStyle name="Процентный 8 3 2 7" xfId="43115"/>
    <cellStyle name="Процентный 8 3 3" xfId="43116"/>
    <cellStyle name="Процентный 8 3 3 2" xfId="43117"/>
    <cellStyle name="Процентный 8 3 4" xfId="43118"/>
    <cellStyle name="Процентный 8 3 5" xfId="43119"/>
    <cellStyle name="Процентный 8 3 6" xfId="43120"/>
    <cellStyle name="Процентный 8 3 7" xfId="43121"/>
    <cellStyle name="Процентный 8 3 8" xfId="43122"/>
    <cellStyle name="Процентный 8 3 9" xfId="43123"/>
    <cellStyle name="Процентный 8 4" xfId="43124"/>
    <cellStyle name="Процентный 8 4 2" xfId="43125"/>
    <cellStyle name="Процентный 8 4 3" xfId="43126"/>
    <cellStyle name="Процентный 8 4 4" xfId="43127"/>
    <cellStyle name="Процентный 8 4 5" xfId="43128"/>
    <cellStyle name="Процентный 8 4 6" xfId="43129"/>
    <cellStyle name="Процентный 8 4 7" xfId="43130"/>
    <cellStyle name="Процентный 8 4 8" xfId="43131"/>
    <cellStyle name="Процентный 8 5" xfId="43132"/>
    <cellStyle name="Процентный 8 5 2" xfId="43133"/>
    <cellStyle name="Процентный 8 6" xfId="43134"/>
    <cellStyle name="Процентный 8 7" xfId="43135"/>
    <cellStyle name="Процентный 8 8" xfId="43136"/>
    <cellStyle name="Процентный 8 9" xfId="43137"/>
    <cellStyle name="Процентный 9" xfId="43138"/>
    <cellStyle name="Разница" xfId="43139"/>
    <cellStyle name="Разница 10" xfId="43140"/>
    <cellStyle name="Разница 11" xfId="43141"/>
    <cellStyle name="Разница 12" xfId="43142"/>
    <cellStyle name="Разница 13" xfId="43143"/>
    <cellStyle name="Разница 2" xfId="43144"/>
    <cellStyle name="Разница 2 2" xfId="43145"/>
    <cellStyle name="Разница 2 2 2" xfId="43146"/>
    <cellStyle name="Разница 2 2 3" xfId="43147"/>
    <cellStyle name="Разница 2 2 4" xfId="43148"/>
    <cellStyle name="Разница 2 2 5" xfId="43149"/>
    <cellStyle name="Разница 2 2 6" xfId="43150"/>
    <cellStyle name="Разница 2 2 7" xfId="43151"/>
    <cellStyle name="Разница 2 2 8" xfId="43152"/>
    <cellStyle name="Разница 2 3" xfId="43153"/>
    <cellStyle name="Разница 2 4" xfId="43154"/>
    <cellStyle name="Разница 2 5" xfId="43155"/>
    <cellStyle name="Разница 2 6" xfId="43156"/>
    <cellStyle name="Разница 2 7" xfId="43157"/>
    <cellStyle name="Разница 2 8" xfId="43158"/>
    <cellStyle name="Разница 2 9" xfId="43159"/>
    <cellStyle name="Разница 3" xfId="43160"/>
    <cellStyle name="Разница 3 2" xfId="43161"/>
    <cellStyle name="Разница 3 2 2" xfId="43162"/>
    <cellStyle name="Разница 3 2 3" xfId="43163"/>
    <cellStyle name="Разница 3 2 4" xfId="43164"/>
    <cellStyle name="Разница 3 2 5" xfId="43165"/>
    <cellStyle name="Разница 3 2 6" xfId="43166"/>
    <cellStyle name="Разница 3 2 7" xfId="43167"/>
    <cellStyle name="Разница 3 2 8" xfId="43168"/>
    <cellStyle name="Разница 3 3" xfId="43169"/>
    <cellStyle name="Разница 3 4" xfId="43170"/>
    <cellStyle name="Разница 3 5" xfId="43171"/>
    <cellStyle name="Разница 3 6" xfId="43172"/>
    <cellStyle name="Разница 3 7" xfId="43173"/>
    <cellStyle name="Разница 3 8" xfId="43174"/>
    <cellStyle name="Разница 3 9" xfId="43175"/>
    <cellStyle name="Разница 4" xfId="43176"/>
    <cellStyle name="Разница 4 2" xfId="43177"/>
    <cellStyle name="Разница 4 3" xfId="43178"/>
    <cellStyle name="Разница 4 4" xfId="43179"/>
    <cellStyle name="Разница 4 5" xfId="43180"/>
    <cellStyle name="Разница 4 6" xfId="43181"/>
    <cellStyle name="Разница 4 7" xfId="43182"/>
    <cellStyle name="Разница 4 8" xfId="43183"/>
    <cellStyle name="Разница 5" xfId="43184"/>
    <cellStyle name="Разница 5 2" xfId="43185"/>
    <cellStyle name="Разница 5 3" xfId="43186"/>
    <cellStyle name="Разница 5 4" xfId="43187"/>
    <cellStyle name="Разница 5 5" xfId="43188"/>
    <cellStyle name="Разница 5 6" xfId="43189"/>
    <cellStyle name="Разница 5 7" xfId="43190"/>
    <cellStyle name="Разница 5 8" xfId="43191"/>
    <cellStyle name="Разница 6" xfId="43192"/>
    <cellStyle name="Разница 7" xfId="43193"/>
    <cellStyle name="Разница 8" xfId="43194"/>
    <cellStyle name="Разница 9" xfId="43195"/>
    <cellStyle name="Рамки" xfId="43196"/>
    <cellStyle name="Рамки 10" xfId="43197"/>
    <cellStyle name="Рамки 11" xfId="43198"/>
    <cellStyle name="Рамки 12" xfId="43199"/>
    <cellStyle name="Рамки 13" xfId="43200"/>
    <cellStyle name="Рамки 2" xfId="43201"/>
    <cellStyle name="Рамки 2 2" xfId="43202"/>
    <cellStyle name="Рамки 2 2 2" xfId="43203"/>
    <cellStyle name="Рамки 2 2 3" xfId="43204"/>
    <cellStyle name="Рамки 2 2 4" xfId="43205"/>
    <cellStyle name="Рамки 2 2 5" xfId="43206"/>
    <cellStyle name="Рамки 2 2 6" xfId="43207"/>
    <cellStyle name="Рамки 2 2 7" xfId="43208"/>
    <cellStyle name="Рамки 2 2 8" xfId="43209"/>
    <cellStyle name="Рамки 2 3" xfId="43210"/>
    <cellStyle name="Рамки 2 4" xfId="43211"/>
    <cellStyle name="Рамки 2 5" xfId="43212"/>
    <cellStyle name="Рамки 2 6" xfId="43213"/>
    <cellStyle name="Рамки 2 7" xfId="43214"/>
    <cellStyle name="Рамки 2 8" xfId="43215"/>
    <cellStyle name="Рамки 2 9" xfId="43216"/>
    <cellStyle name="Рамки 3" xfId="43217"/>
    <cellStyle name="Рамки 3 2" xfId="43218"/>
    <cellStyle name="Рамки 3 2 2" xfId="43219"/>
    <cellStyle name="Рамки 3 2 3" xfId="43220"/>
    <cellStyle name="Рамки 3 2 4" xfId="43221"/>
    <cellStyle name="Рамки 3 2 5" xfId="43222"/>
    <cellStyle name="Рамки 3 2 6" xfId="43223"/>
    <cellStyle name="Рамки 3 2 7" xfId="43224"/>
    <cellStyle name="Рамки 3 2 8" xfId="43225"/>
    <cellStyle name="Рамки 3 3" xfId="43226"/>
    <cellStyle name="Рамки 3 4" xfId="43227"/>
    <cellStyle name="Рамки 3 5" xfId="43228"/>
    <cellStyle name="Рамки 3 6" xfId="43229"/>
    <cellStyle name="Рамки 3 7" xfId="43230"/>
    <cellStyle name="Рамки 3 8" xfId="43231"/>
    <cellStyle name="Рамки 3 9" xfId="43232"/>
    <cellStyle name="Рамки 4" xfId="43233"/>
    <cellStyle name="Рамки 4 2" xfId="43234"/>
    <cellStyle name="Рамки 4 3" xfId="43235"/>
    <cellStyle name="Рамки 4 4" xfId="43236"/>
    <cellStyle name="Рамки 4 5" xfId="43237"/>
    <cellStyle name="Рамки 4 6" xfId="43238"/>
    <cellStyle name="Рамки 4 7" xfId="43239"/>
    <cellStyle name="Рамки 4 8" xfId="43240"/>
    <cellStyle name="Рамки 5" xfId="43241"/>
    <cellStyle name="Рамки 5 2" xfId="43242"/>
    <cellStyle name="Рамки 5 3" xfId="43243"/>
    <cellStyle name="Рамки 5 4" xfId="43244"/>
    <cellStyle name="Рамки 5 5" xfId="43245"/>
    <cellStyle name="Рамки 5 6" xfId="43246"/>
    <cellStyle name="Рамки 5 7" xfId="43247"/>
    <cellStyle name="Рамки 5 8" xfId="43248"/>
    <cellStyle name="Рамки 6" xfId="43249"/>
    <cellStyle name="Рамки 7" xfId="43250"/>
    <cellStyle name="Рамки 8" xfId="43251"/>
    <cellStyle name="Рамки 9" xfId="43252"/>
    <cellStyle name="РесСмета" xfId="43253"/>
    <cellStyle name="РесСмета 10" xfId="43254"/>
    <cellStyle name="РесСмета 11" xfId="43255"/>
    <cellStyle name="РесСмета 12" xfId="43256"/>
    <cellStyle name="РесСмета 2" xfId="43257"/>
    <cellStyle name="РесСмета 2 10" xfId="43258"/>
    <cellStyle name="РесСмета 2 11" xfId="43259"/>
    <cellStyle name="РесСмета 2 2" xfId="43260"/>
    <cellStyle name="РесСмета 2 2 2" xfId="43261"/>
    <cellStyle name="РесСмета 2 2 2 2" xfId="43262"/>
    <cellStyle name="РесСмета 2 2 2 3" xfId="43263"/>
    <cellStyle name="РесСмета 2 2 2 4" xfId="43264"/>
    <cellStyle name="РесСмета 2 2 2 5" xfId="43265"/>
    <cellStyle name="РесСмета 2 2 2 6" xfId="43266"/>
    <cellStyle name="РесСмета 2 2 2 7" xfId="43267"/>
    <cellStyle name="РесСмета 2 2 2 8" xfId="43268"/>
    <cellStyle name="РесСмета 2 2 3" xfId="43269"/>
    <cellStyle name="РесСмета 2 2 4" xfId="43270"/>
    <cellStyle name="РесСмета 2 2 5" xfId="43271"/>
    <cellStyle name="РесСмета 2 2 6" xfId="43272"/>
    <cellStyle name="РесСмета 2 2 7" xfId="43273"/>
    <cellStyle name="РесСмета 2 2 8" xfId="43274"/>
    <cellStyle name="РесСмета 2 2 9" xfId="43275"/>
    <cellStyle name="РесСмета 2 3" xfId="43276"/>
    <cellStyle name="РесСмета 2 3 2" xfId="43277"/>
    <cellStyle name="РесСмета 2 3 2 2" xfId="43278"/>
    <cellStyle name="РесСмета 2 3 2 3" xfId="43279"/>
    <cellStyle name="РесСмета 2 3 2 4" xfId="43280"/>
    <cellStyle name="РесСмета 2 3 2 5" xfId="43281"/>
    <cellStyle name="РесСмета 2 3 2 6" xfId="43282"/>
    <cellStyle name="РесСмета 2 3 2 7" xfId="43283"/>
    <cellStyle name="РесСмета 2 3 2 8" xfId="43284"/>
    <cellStyle name="РесСмета 2 3 3" xfId="43285"/>
    <cellStyle name="РесСмета 2 3 4" xfId="43286"/>
    <cellStyle name="РесСмета 2 3 5" xfId="43287"/>
    <cellStyle name="РесСмета 2 3 6" xfId="43288"/>
    <cellStyle name="РесСмета 2 3 7" xfId="43289"/>
    <cellStyle name="РесСмета 2 3 8" xfId="43290"/>
    <cellStyle name="РесСмета 2 3 9" xfId="43291"/>
    <cellStyle name="РесСмета 2 4" xfId="43292"/>
    <cellStyle name="РесСмета 2 4 2" xfId="43293"/>
    <cellStyle name="РесСмета 2 4 3" xfId="43294"/>
    <cellStyle name="РесСмета 2 4 4" xfId="43295"/>
    <cellStyle name="РесСмета 2 4 5" xfId="43296"/>
    <cellStyle name="РесСмета 2 4 6" xfId="43297"/>
    <cellStyle name="РесСмета 2 4 7" xfId="43298"/>
    <cellStyle name="РесСмета 2 4 8" xfId="43299"/>
    <cellStyle name="РесСмета 2 5" xfId="43300"/>
    <cellStyle name="РесСмета 2 6" xfId="43301"/>
    <cellStyle name="РесСмета 2 7" xfId="43302"/>
    <cellStyle name="РесСмета 2 8" xfId="43303"/>
    <cellStyle name="РесСмета 2 9" xfId="43304"/>
    <cellStyle name="РесСмета 3" xfId="43305"/>
    <cellStyle name="РесСмета 3 2" xfId="43306"/>
    <cellStyle name="РесСмета 3 2 2" xfId="43307"/>
    <cellStyle name="РесСмета 3 2 3" xfId="43308"/>
    <cellStyle name="РесСмета 3 2 4" xfId="43309"/>
    <cellStyle name="РесСмета 3 2 5" xfId="43310"/>
    <cellStyle name="РесСмета 3 2 6" xfId="43311"/>
    <cellStyle name="РесСмета 3 2 7" xfId="43312"/>
    <cellStyle name="РесСмета 3 2 8" xfId="43313"/>
    <cellStyle name="РесСмета 3 3" xfId="43314"/>
    <cellStyle name="РесСмета 3 4" xfId="43315"/>
    <cellStyle name="РесСмета 3 5" xfId="43316"/>
    <cellStyle name="РесСмета 3 6" xfId="43317"/>
    <cellStyle name="РесСмета 3 7" xfId="43318"/>
    <cellStyle name="РесСмета 3 8" xfId="43319"/>
    <cellStyle name="РесСмета 3 9" xfId="43320"/>
    <cellStyle name="РесСмета 4" xfId="43321"/>
    <cellStyle name="РесСмета 4 2" xfId="43322"/>
    <cellStyle name="РесСмета 4 2 2" xfId="43323"/>
    <cellStyle name="РесСмета 4 2 3" xfId="43324"/>
    <cellStyle name="РесСмета 4 2 4" xfId="43325"/>
    <cellStyle name="РесСмета 4 2 5" xfId="43326"/>
    <cellStyle name="РесСмета 4 2 6" xfId="43327"/>
    <cellStyle name="РесСмета 4 2 7" xfId="43328"/>
    <cellStyle name="РесСмета 4 2 8" xfId="43329"/>
    <cellStyle name="РесСмета 4 3" xfId="43330"/>
    <cellStyle name="РесСмета 4 4" xfId="43331"/>
    <cellStyle name="РесСмета 4 5" xfId="43332"/>
    <cellStyle name="РесСмета 4 6" xfId="43333"/>
    <cellStyle name="РесСмета 4 7" xfId="43334"/>
    <cellStyle name="РесСмета 4 8" xfId="43335"/>
    <cellStyle name="РесСмета 4 9" xfId="43336"/>
    <cellStyle name="РесСмета 5" xfId="43337"/>
    <cellStyle name="РесСмета 5 2" xfId="43338"/>
    <cellStyle name="РесСмета 5 3" xfId="43339"/>
    <cellStyle name="РесСмета 5 4" xfId="43340"/>
    <cellStyle name="РесСмета 5 5" xfId="43341"/>
    <cellStyle name="РесСмета 5 6" xfId="43342"/>
    <cellStyle name="РесСмета 5 7" xfId="43343"/>
    <cellStyle name="РесСмета 5 8" xfId="43344"/>
    <cellStyle name="РесСмета 6" xfId="43345"/>
    <cellStyle name="РесСмета 7" xfId="43346"/>
    <cellStyle name="РесСмета 8" xfId="43347"/>
    <cellStyle name="РесСмета 9" xfId="43348"/>
    <cellStyle name="СводВедРес" xfId="43349"/>
    <cellStyle name="СводВедРес 2" xfId="43350"/>
    <cellStyle name="СводкаСтоимРаб" xfId="43351"/>
    <cellStyle name="СводкаСтоимРаб 10" xfId="43352"/>
    <cellStyle name="СводкаСтоимРаб 11" xfId="43353"/>
    <cellStyle name="СводкаСтоимРаб 12" xfId="43354"/>
    <cellStyle name="СводкаСтоимРаб 2" xfId="43355"/>
    <cellStyle name="СводкаСтоимРаб 2 10" xfId="43356"/>
    <cellStyle name="СводкаСтоимРаб 2 11" xfId="43357"/>
    <cellStyle name="СводкаСтоимРаб 2 2" xfId="43358"/>
    <cellStyle name="СводкаСтоимРаб 2 2 2" xfId="43359"/>
    <cellStyle name="СводкаСтоимРаб 2 2 2 2" xfId="43360"/>
    <cellStyle name="СводкаСтоимРаб 2 2 2 3" xfId="43361"/>
    <cellStyle name="СводкаСтоимРаб 2 2 2 4" xfId="43362"/>
    <cellStyle name="СводкаСтоимРаб 2 2 2 5" xfId="43363"/>
    <cellStyle name="СводкаСтоимРаб 2 2 2 6" xfId="43364"/>
    <cellStyle name="СводкаСтоимРаб 2 2 2 7" xfId="43365"/>
    <cellStyle name="СводкаСтоимРаб 2 2 2 8" xfId="43366"/>
    <cellStyle name="СводкаСтоимРаб 2 2 3" xfId="43367"/>
    <cellStyle name="СводкаСтоимРаб 2 2 4" xfId="43368"/>
    <cellStyle name="СводкаСтоимРаб 2 2 5" xfId="43369"/>
    <cellStyle name="СводкаСтоимРаб 2 2 6" xfId="43370"/>
    <cellStyle name="СводкаСтоимРаб 2 2 7" xfId="43371"/>
    <cellStyle name="СводкаСтоимРаб 2 2 8" xfId="43372"/>
    <cellStyle name="СводкаСтоимРаб 2 2 9" xfId="43373"/>
    <cellStyle name="СводкаСтоимРаб 2 3" xfId="43374"/>
    <cellStyle name="СводкаСтоимРаб 2 3 2" xfId="43375"/>
    <cellStyle name="СводкаСтоимРаб 2 3 2 2" xfId="43376"/>
    <cellStyle name="СводкаСтоимРаб 2 3 2 3" xfId="43377"/>
    <cellStyle name="СводкаСтоимРаб 2 3 2 4" xfId="43378"/>
    <cellStyle name="СводкаСтоимРаб 2 3 2 5" xfId="43379"/>
    <cellStyle name="СводкаСтоимРаб 2 3 2 6" xfId="43380"/>
    <cellStyle name="СводкаСтоимРаб 2 3 2 7" xfId="43381"/>
    <cellStyle name="СводкаСтоимРаб 2 3 2 8" xfId="43382"/>
    <cellStyle name="СводкаСтоимРаб 2 3 3" xfId="43383"/>
    <cellStyle name="СводкаСтоимРаб 2 3 4" xfId="43384"/>
    <cellStyle name="СводкаСтоимРаб 2 3 5" xfId="43385"/>
    <cellStyle name="СводкаСтоимРаб 2 3 6" xfId="43386"/>
    <cellStyle name="СводкаСтоимРаб 2 3 7" xfId="43387"/>
    <cellStyle name="СводкаСтоимРаб 2 3 8" xfId="43388"/>
    <cellStyle name="СводкаСтоимРаб 2 3 9" xfId="43389"/>
    <cellStyle name="СводкаСтоимРаб 2 4" xfId="43390"/>
    <cellStyle name="СводкаСтоимРаб 2 4 2" xfId="43391"/>
    <cellStyle name="СводкаСтоимРаб 2 4 3" xfId="43392"/>
    <cellStyle name="СводкаСтоимРаб 2 4 4" xfId="43393"/>
    <cellStyle name="СводкаСтоимРаб 2 4 5" xfId="43394"/>
    <cellStyle name="СводкаСтоимРаб 2 4 6" xfId="43395"/>
    <cellStyle name="СводкаСтоимРаб 2 4 7" xfId="43396"/>
    <cellStyle name="СводкаСтоимРаб 2 4 8" xfId="43397"/>
    <cellStyle name="СводкаСтоимРаб 2 5" xfId="43398"/>
    <cellStyle name="СводкаСтоимРаб 2 6" xfId="43399"/>
    <cellStyle name="СводкаСтоимРаб 2 7" xfId="43400"/>
    <cellStyle name="СводкаСтоимРаб 2 8" xfId="43401"/>
    <cellStyle name="СводкаСтоимРаб 2 9" xfId="43402"/>
    <cellStyle name="СводкаСтоимРаб 3" xfId="43403"/>
    <cellStyle name="СводкаСтоимРаб 3 2" xfId="43404"/>
    <cellStyle name="СводкаСтоимРаб 3 2 2" xfId="43405"/>
    <cellStyle name="СводкаСтоимРаб 3 2 3" xfId="43406"/>
    <cellStyle name="СводкаСтоимРаб 3 2 4" xfId="43407"/>
    <cellStyle name="СводкаСтоимРаб 3 2 5" xfId="43408"/>
    <cellStyle name="СводкаСтоимРаб 3 2 6" xfId="43409"/>
    <cellStyle name="СводкаСтоимРаб 3 2 7" xfId="43410"/>
    <cellStyle name="СводкаСтоимРаб 3 2 8" xfId="43411"/>
    <cellStyle name="СводкаСтоимРаб 3 3" xfId="43412"/>
    <cellStyle name="СводкаСтоимРаб 3 4" xfId="43413"/>
    <cellStyle name="СводкаСтоимРаб 3 5" xfId="43414"/>
    <cellStyle name="СводкаСтоимРаб 3 6" xfId="43415"/>
    <cellStyle name="СводкаСтоимРаб 3 7" xfId="43416"/>
    <cellStyle name="СводкаСтоимРаб 3 8" xfId="43417"/>
    <cellStyle name="СводкаСтоимРаб 3 9" xfId="43418"/>
    <cellStyle name="СводкаСтоимРаб 4" xfId="43419"/>
    <cellStyle name="СводкаСтоимРаб 4 2" xfId="43420"/>
    <cellStyle name="СводкаСтоимРаб 4 2 2" xfId="43421"/>
    <cellStyle name="СводкаСтоимРаб 4 2 3" xfId="43422"/>
    <cellStyle name="СводкаСтоимРаб 4 2 4" xfId="43423"/>
    <cellStyle name="СводкаСтоимРаб 4 2 5" xfId="43424"/>
    <cellStyle name="СводкаСтоимРаб 4 2 6" xfId="43425"/>
    <cellStyle name="СводкаСтоимРаб 4 2 7" xfId="43426"/>
    <cellStyle name="СводкаСтоимРаб 4 2 8" xfId="43427"/>
    <cellStyle name="СводкаСтоимРаб 4 3" xfId="43428"/>
    <cellStyle name="СводкаСтоимРаб 4 4" xfId="43429"/>
    <cellStyle name="СводкаСтоимРаб 4 5" xfId="43430"/>
    <cellStyle name="СводкаСтоимРаб 4 6" xfId="43431"/>
    <cellStyle name="СводкаСтоимРаб 4 7" xfId="43432"/>
    <cellStyle name="СводкаСтоимРаб 4 8" xfId="43433"/>
    <cellStyle name="СводкаСтоимРаб 4 9" xfId="43434"/>
    <cellStyle name="СводкаСтоимРаб 5" xfId="43435"/>
    <cellStyle name="СводкаСтоимРаб 5 2" xfId="43436"/>
    <cellStyle name="СводкаСтоимРаб 5 3" xfId="43437"/>
    <cellStyle name="СводкаСтоимРаб 5 4" xfId="43438"/>
    <cellStyle name="СводкаСтоимРаб 5 5" xfId="43439"/>
    <cellStyle name="СводкаСтоимРаб 5 6" xfId="43440"/>
    <cellStyle name="СводкаСтоимРаб 5 7" xfId="43441"/>
    <cellStyle name="СводкаСтоимРаб 5 8" xfId="43442"/>
    <cellStyle name="СводкаСтоимРаб 6" xfId="43443"/>
    <cellStyle name="СводкаСтоимРаб 7" xfId="43444"/>
    <cellStyle name="СводкаСтоимРаб 8" xfId="43445"/>
    <cellStyle name="СводкаСтоимРаб 9" xfId="43446"/>
    <cellStyle name="Сводная таблица" xfId="43447"/>
    <cellStyle name="Сводная таблица 2" xfId="43448"/>
    <cellStyle name="Сводная таблица 2 2" xfId="43449"/>
    <cellStyle name="Сводная таблица 3" xfId="43450"/>
    <cellStyle name="СводРасч" xfId="43451"/>
    <cellStyle name="Связанная ячейка 10" xfId="43452"/>
    <cellStyle name="Связанная ячейка 11" xfId="43453"/>
    <cellStyle name="Связанная ячейка 2" xfId="43454"/>
    <cellStyle name="Связанная ячейка 2 2" xfId="43455"/>
    <cellStyle name="Связанная ячейка 2_46EE.2011(v1.0)" xfId="43456"/>
    <cellStyle name="Связанная ячейка 3" xfId="43457"/>
    <cellStyle name="Связанная ячейка 3 2" xfId="43458"/>
    <cellStyle name="Связанная ячейка 3_46EE.2011(v1.0)" xfId="43459"/>
    <cellStyle name="Связанная ячейка 4" xfId="43460"/>
    <cellStyle name="Связанная ячейка 4 2" xfId="43461"/>
    <cellStyle name="Связанная ячейка 4_46EE.2011(v1.0)" xfId="43462"/>
    <cellStyle name="Связанная ячейка 5" xfId="43463"/>
    <cellStyle name="Связанная ячейка 5 2" xfId="43464"/>
    <cellStyle name="Связанная ячейка 5_46EE.2011(v1.0)" xfId="43465"/>
    <cellStyle name="Связанная ячейка 6" xfId="43466"/>
    <cellStyle name="Связанная ячейка 6 2" xfId="43467"/>
    <cellStyle name="Связанная ячейка 6_46EE.2011(v1.0)" xfId="43468"/>
    <cellStyle name="Связанная ячейка 7" xfId="43469"/>
    <cellStyle name="Связанная ячейка 7 2" xfId="43470"/>
    <cellStyle name="Связанная ячейка 7_46EE.2011(v1.0)" xfId="43471"/>
    <cellStyle name="Связанная ячейка 8" xfId="43472"/>
    <cellStyle name="Связанная ячейка 8 2" xfId="43473"/>
    <cellStyle name="Связанная ячейка 8_46EE.2011(v1.0)" xfId="43474"/>
    <cellStyle name="Связанная ячейка 9" xfId="43475"/>
    <cellStyle name="Связанная ячейка 9 2" xfId="43476"/>
    <cellStyle name="Связанная ячейка 9_46EE.2011(v1.0)" xfId="43477"/>
    <cellStyle name="Список ресурсов" xfId="43478"/>
    <cellStyle name="Стиль 1" xfId="43479"/>
    <cellStyle name="Стиль 1 10" xfId="43480"/>
    <cellStyle name="Стиль 1 11" xfId="43481"/>
    <cellStyle name="Стиль 1 12" xfId="43482"/>
    <cellStyle name="Стиль 1 2" xfId="43483"/>
    <cellStyle name="Стиль 1 2 2" xfId="43484"/>
    <cellStyle name="Стиль 1 2 2 2" xfId="43485"/>
    <cellStyle name="Стиль 1 2 3" xfId="43486"/>
    <cellStyle name="Стиль 1 2 3 2" xfId="43487"/>
    <cellStyle name="Стиль 1 2 4" xfId="43488"/>
    <cellStyle name="Стиль 1 2_BALANCE.TBO.2011YEAR(v1.1)" xfId="43489"/>
    <cellStyle name="Стиль 1 3" xfId="43490"/>
    <cellStyle name="Стиль 1 3 2" xfId="43491"/>
    <cellStyle name="Стиль 1 3 3" xfId="43492"/>
    <cellStyle name="Стиль 1 4" xfId="43493"/>
    <cellStyle name="Стиль 1 5" xfId="43494"/>
    <cellStyle name="Стиль 1 6" xfId="43495"/>
    <cellStyle name="Стиль 1 7" xfId="43496"/>
    <cellStyle name="Стиль 1 8" xfId="43497"/>
    <cellStyle name="Стиль 1 9" xfId="43498"/>
    <cellStyle name="Стиль 1_RAB с 2010 года" xfId="43499"/>
    <cellStyle name="Стиль 2" xfId="43500"/>
    <cellStyle name="Стиль 2 2" xfId="43501"/>
    <cellStyle name="Стиль 2 3" xfId="43502"/>
    <cellStyle name="Субсчет" xfId="43503"/>
    <cellStyle name="Счет" xfId="43504"/>
    <cellStyle name="ТЕКСТ" xfId="43505"/>
    <cellStyle name="ТЕКСТ 10" xfId="43506"/>
    <cellStyle name="ТЕКСТ 10 2" xfId="43507"/>
    <cellStyle name="ТЕКСТ 11" xfId="43508"/>
    <cellStyle name="ТЕКСТ 12" xfId="43509"/>
    <cellStyle name="ТЕКСТ 2" xfId="43510"/>
    <cellStyle name="ТЕКСТ 3" xfId="43511"/>
    <cellStyle name="ТЕКСТ 4" xfId="43512"/>
    <cellStyle name="ТЕКСТ 5" xfId="43513"/>
    <cellStyle name="ТЕКСТ 6" xfId="43514"/>
    <cellStyle name="ТЕКСТ 7" xfId="43515"/>
    <cellStyle name="ТЕКСТ 8" xfId="43516"/>
    <cellStyle name="ТЕКСТ 9" xfId="43517"/>
    <cellStyle name="Текст предупреждения 10" xfId="43518"/>
    <cellStyle name="Текст предупреждения 11" xfId="43519"/>
    <cellStyle name="Текст предупреждения 2" xfId="43520"/>
    <cellStyle name="Текст предупреждения 2 2" xfId="43521"/>
    <cellStyle name="Текст предупреждения 3" xfId="43522"/>
    <cellStyle name="Текст предупреждения 3 2" xfId="43523"/>
    <cellStyle name="Текст предупреждения 4" xfId="43524"/>
    <cellStyle name="Текст предупреждения 4 2" xfId="43525"/>
    <cellStyle name="Текст предупреждения 5" xfId="43526"/>
    <cellStyle name="Текст предупреждения 5 2" xfId="43527"/>
    <cellStyle name="Текст предупреждения 6" xfId="43528"/>
    <cellStyle name="Текст предупреждения 6 2" xfId="43529"/>
    <cellStyle name="Текст предупреждения 7" xfId="43530"/>
    <cellStyle name="Текст предупреждения 7 2" xfId="43531"/>
    <cellStyle name="Текст предупреждения 8" xfId="43532"/>
    <cellStyle name="Текст предупреждения 8 2" xfId="43533"/>
    <cellStyle name="Текст предупреждения 9" xfId="43534"/>
    <cellStyle name="Текст предупреждения 9 2" xfId="43535"/>
    <cellStyle name="Текстовый" xfId="43536"/>
    <cellStyle name="Текстовый 10" xfId="43537"/>
    <cellStyle name="Текстовый 2" xfId="43538"/>
    <cellStyle name="Текстовый 3" xfId="43539"/>
    <cellStyle name="Текстовый 4" xfId="43540"/>
    <cellStyle name="Текстовый 5" xfId="43541"/>
    <cellStyle name="Текстовый 6" xfId="43542"/>
    <cellStyle name="Текстовый 7" xfId="43543"/>
    <cellStyle name="Текстовый 8" xfId="43544"/>
    <cellStyle name="Текстовый 9" xfId="43545"/>
    <cellStyle name="Текстовый_1" xfId="43546"/>
    <cellStyle name="Титул" xfId="43547"/>
    <cellStyle name="Тысячи [0]" xfId="43548"/>
    <cellStyle name="Тысячи_22гк" xfId="43549"/>
    <cellStyle name="ФИКСИРОВАННЫЙ" xfId="43550"/>
    <cellStyle name="ФИКСИРОВАННЫЙ 2" xfId="43551"/>
    <cellStyle name="ФИКСИРОВАННЫЙ 3" xfId="43552"/>
    <cellStyle name="ФИКСИРОВАННЫЙ 4" xfId="43553"/>
    <cellStyle name="ФИКСИРОВАННЫЙ 5" xfId="43554"/>
    <cellStyle name="ФИКСИРОВАННЫЙ 6" xfId="43555"/>
    <cellStyle name="ФИКСИРОВАННЫЙ 7" xfId="43556"/>
    <cellStyle name="ФИКСИРОВАННЫЙ 8" xfId="43557"/>
    <cellStyle name="ФИКСИРОВАННЫЙ 9" xfId="43558"/>
    <cellStyle name="ФИКСИРОВАННЫЙ_1" xfId="43559"/>
    <cellStyle name="Финансовый" xfId="64669" builtinId="3"/>
    <cellStyle name="Финансовый [0] 2" xfId="43560"/>
    <cellStyle name="Финансовый [0] 2 2" xfId="43561"/>
    <cellStyle name="Финансовый [0] 2 2 2" xfId="43562"/>
    <cellStyle name="Финансовый [0] 2 2 2 2" xfId="43563"/>
    <cellStyle name="Финансовый [0] 2 2 2 2 2" xfId="43564"/>
    <cellStyle name="Финансовый [0] 2 2 2 3" xfId="43565"/>
    <cellStyle name="Финансовый [0] 2 2 2 3 2" xfId="43566"/>
    <cellStyle name="Финансовый [0] 2 2 2 4" xfId="43567"/>
    <cellStyle name="Финансовый [0] 2 2 2 5" xfId="43568"/>
    <cellStyle name="Финансовый [0] 2 2 3" xfId="43569"/>
    <cellStyle name="Финансовый [0] 2 2 3 2" xfId="43570"/>
    <cellStyle name="Финансовый [0] 2 2 4" xfId="43571"/>
    <cellStyle name="Финансовый [0] 2 2 4 2" xfId="43572"/>
    <cellStyle name="Финансовый [0] 2 2 5" xfId="43573"/>
    <cellStyle name="Финансовый [0] 2 2 6" xfId="43574"/>
    <cellStyle name="Финансовый [0] 2 3" xfId="43575"/>
    <cellStyle name="Финансовый [0] 2 3 2" xfId="43576"/>
    <cellStyle name="Финансовый [0] 2 3 3" xfId="43577"/>
    <cellStyle name="Финансовый [0] 2 4" xfId="43578"/>
    <cellStyle name="Финансовый [0] 2 4 2" xfId="43579"/>
    <cellStyle name="Финансовый [0] 2 5" xfId="43580"/>
    <cellStyle name="Финансовый [0] 2 6" xfId="43581"/>
    <cellStyle name="Финансовый [0] 3" xfId="43582"/>
    <cellStyle name="Финансовый 10" xfId="43583"/>
    <cellStyle name="Финансовый 10 10" xfId="43584"/>
    <cellStyle name="Финансовый 10 10 2" xfId="43585"/>
    <cellStyle name="Финансовый 10 11" xfId="43586"/>
    <cellStyle name="Финансовый 10 12" xfId="43587"/>
    <cellStyle name="Финансовый 10 13" xfId="43588"/>
    <cellStyle name="Финансовый 10 14" xfId="43589"/>
    <cellStyle name="Финансовый 10 15" xfId="43590"/>
    <cellStyle name="Финансовый 10 16" xfId="43591"/>
    <cellStyle name="Финансовый 10 17" xfId="43592"/>
    <cellStyle name="Финансовый 10 18" xfId="43593"/>
    <cellStyle name="Финансовый 10 19" xfId="43594"/>
    <cellStyle name="Финансовый 10 2" xfId="43595"/>
    <cellStyle name="Финансовый 10 2 2" xfId="43596"/>
    <cellStyle name="Финансовый 10 2 2 10" xfId="43597"/>
    <cellStyle name="Финансовый 10 2 2 11" xfId="43598"/>
    <cellStyle name="Финансовый 10 2 2 12" xfId="43599"/>
    <cellStyle name="Финансовый 10 2 2 13" xfId="43600"/>
    <cellStyle name="Финансовый 10 2 2 14" xfId="43601"/>
    <cellStyle name="Финансовый 10 2 2 15" xfId="43602"/>
    <cellStyle name="Финансовый 10 2 2 2" xfId="43603"/>
    <cellStyle name="Финансовый 10 2 2 2 2" xfId="43604"/>
    <cellStyle name="Финансовый 10 2 2 2 3" xfId="43605"/>
    <cellStyle name="Финансовый 10 2 2 2 4" xfId="43606"/>
    <cellStyle name="Финансовый 10 2 2 2 5" xfId="43607"/>
    <cellStyle name="Финансовый 10 2 2 2 6" xfId="43608"/>
    <cellStyle name="Финансовый 10 2 2 2 7" xfId="43609"/>
    <cellStyle name="Финансовый 10 2 2 3" xfId="43610"/>
    <cellStyle name="Финансовый 10 2 2 3 2" xfId="43611"/>
    <cellStyle name="Финансовый 10 2 2 4" xfId="43612"/>
    <cellStyle name="Финансовый 10 2 2 5" xfId="43613"/>
    <cellStyle name="Финансовый 10 2 2 6" xfId="43614"/>
    <cellStyle name="Финансовый 10 2 2 7" xfId="43615"/>
    <cellStyle name="Финансовый 10 2 2 8" xfId="43616"/>
    <cellStyle name="Финансовый 10 2 2 9" xfId="43617"/>
    <cellStyle name="Финансовый 10 2 3" xfId="43618"/>
    <cellStyle name="Финансовый 10 2 3 10" xfId="43619"/>
    <cellStyle name="Финансовый 10 2 3 11" xfId="43620"/>
    <cellStyle name="Финансовый 10 2 3 12" xfId="43621"/>
    <cellStyle name="Финансовый 10 2 3 13" xfId="43622"/>
    <cellStyle name="Финансовый 10 2 3 14" xfId="43623"/>
    <cellStyle name="Финансовый 10 2 3 15" xfId="43624"/>
    <cellStyle name="Финансовый 10 2 3 2" xfId="43625"/>
    <cellStyle name="Финансовый 10 2 3 2 2" xfId="43626"/>
    <cellStyle name="Финансовый 10 2 3 2 3" xfId="43627"/>
    <cellStyle name="Финансовый 10 2 3 2 4" xfId="43628"/>
    <cellStyle name="Финансовый 10 2 3 2 5" xfId="43629"/>
    <cellStyle name="Финансовый 10 2 3 2 6" xfId="43630"/>
    <cellStyle name="Финансовый 10 2 3 2 7" xfId="43631"/>
    <cellStyle name="Финансовый 10 2 3 3" xfId="43632"/>
    <cellStyle name="Финансовый 10 2 3 3 2" xfId="43633"/>
    <cellStyle name="Финансовый 10 2 3 4" xfId="43634"/>
    <cellStyle name="Финансовый 10 2 3 5" xfId="43635"/>
    <cellStyle name="Финансовый 10 2 3 6" xfId="43636"/>
    <cellStyle name="Финансовый 10 2 3 7" xfId="43637"/>
    <cellStyle name="Финансовый 10 2 3 8" xfId="43638"/>
    <cellStyle name="Финансовый 10 2 3 9" xfId="43639"/>
    <cellStyle name="Финансовый 10 2 4" xfId="43640"/>
    <cellStyle name="Финансовый 10 2 4 2" xfId="43641"/>
    <cellStyle name="Финансовый 10 2 5" xfId="43642"/>
    <cellStyle name="Финансовый 10 2 6" xfId="43643"/>
    <cellStyle name="Финансовый 10 2 7" xfId="43644"/>
    <cellStyle name="Финансовый 10 20" xfId="43645"/>
    <cellStyle name="Финансовый 10 3" xfId="43646"/>
    <cellStyle name="Финансовый 10 3 2" xfId="43647"/>
    <cellStyle name="Финансовый 10 3 3" xfId="43648"/>
    <cellStyle name="Финансовый 10 3 3 2" xfId="43649"/>
    <cellStyle name="Финансовый 10 3 3 3" xfId="43650"/>
    <cellStyle name="Финансовый 10 3 3 4" xfId="43651"/>
    <cellStyle name="Финансовый 10 3 3 5" xfId="43652"/>
    <cellStyle name="Финансовый 10 3 3 6" xfId="43653"/>
    <cellStyle name="Финансовый 10 3 4" xfId="43654"/>
    <cellStyle name="Финансовый 10 3 4 2" xfId="43655"/>
    <cellStyle name="Финансовый 10 3 5" xfId="43656"/>
    <cellStyle name="Финансовый 10 4" xfId="43657"/>
    <cellStyle name="Финансовый 10 4 10" xfId="43658"/>
    <cellStyle name="Финансовый 10 4 11" xfId="43659"/>
    <cellStyle name="Финансовый 10 4 12" xfId="43660"/>
    <cellStyle name="Финансовый 10 4 13" xfId="43661"/>
    <cellStyle name="Финансовый 10 4 14" xfId="43662"/>
    <cellStyle name="Финансовый 10 4 15" xfId="43663"/>
    <cellStyle name="Финансовый 10 4 2" xfId="43664"/>
    <cellStyle name="Финансовый 10 4 2 2" xfId="43665"/>
    <cellStyle name="Финансовый 10 4 2 3" xfId="43666"/>
    <cellStyle name="Финансовый 10 4 2 4" xfId="43667"/>
    <cellStyle name="Финансовый 10 4 2 5" xfId="43668"/>
    <cellStyle name="Финансовый 10 4 2 6" xfId="43669"/>
    <cellStyle name="Финансовый 10 4 2 7" xfId="43670"/>
    <cellStyle name="Финансовый 10 4 3" xfId="43671"/>
    <cellStyle name="Финансовый 10 4 3 2" xfId="43672"/>
    <cellStyle name="Финансовый 10 4 4" xfId="43673"/>
    <cellStyle name="Финансовый 10 4 5" xfId="43674"/>
    <cellStyle name="Финансовый 10 4 6" xfId="43675"/>
    <cellStyle name="Финансовый 10 4 7" xfId="43676"/>
    <cellStyle name="Финансовый 10 4 8" xfId="43677"/>
    <cellStyle name="Финансовый 10 4 9" xfId="43678"/>
    <cellStyle name="Финансовый 10 5" xfId="43679"/>
    <cellStyle name="Финансовый 10 5 10" xfId="43680"/>
    <cellStyle name="Финансовый 10 5 11" xfId="43681"/>
    <cellStyle name="Финансовый 10 5 12" xfId="43682"/>
    <cellStyle name="Финансовый 10 5 13" xfId="43683"/>
    <cellStyle name="Финансовый 10 5 14" xfId="43684"/>
    <cellStyle name="Финансовый 10 5 15" xfId="43685"/>
    <cellStyle name="Финансовый 10 5 2" xfId="43686"/>
    <cellStyle name="Финансовый 10 5 2 2" xfId="43687"/>
    <cellStyle name="Финансовый 10 5 2 3" xfId="43688"/>
    <cellStyle name="Финансовый 10 5 2 4" xfId="43689"/>
    <cellStyle name="Финансовый 10 5 2 5" xfId="43690"/>
    <cellStyle name="Финансовый 10 5 2 6" xfId="43691"/>
    <cellStyle name="Финансовый 10 5 2 7" xfId="43692"/>
    <cellStyle name="Финансовый 10 5 3" xfId="43693"/>
    <cellStyle name="Финансовый 10 5 3 2" xfId="43694"/>
    <cellStyle name="Финансовый 10 5 4" xfId="43695"/>
    <cellStyle name="Финансовый 10 5 5" xfId="43696"/>
    <cellStyle name="Финансовый 10 5 6" xfId="43697"/>
    <cellStyle name="Финансовый 10 5 7" xfId="43698"/>
    <cellStyle name="Финансовый 10 5 8" xfId="43699"/>
    <cellStyle name="Финансовый 10 5 9" xfId="43700"/>
    <cellStyle name="Финансовый 10 6" xfId="43701"/>
    <cellStyle name="Финансовый 10 6 2" xfId="43702"/>
    <cellStyle name="Финансовый 10 6 3" xfId="43703"/>
    <cellStyle name="Финансовый 10 6 4" xfId="43704"/>
    <cellStyle name="Финансовый 10 6 5" xfId="43705"/>
    <cellStyle name="Финансовый 10 6 6" xfId="43706"/>
    <cellStyle name="Финансовый 10 6 7" xfId="43707"/>
    <cellStyle name="Финансовый 10 6 8" xfId="43708"/>
    <cellStyle name="Финансовый 10 7" xfId="43709"/>
    <cellStyle name="Финансовый 10 7 2" xfId="43710"/>
    <cellStyle name="Финансовый 10 7 3" xfId="43711"/>
    <cellStyle name="Финансовый 10 7 4" xfId="43712"/>
    <cellStyle name="Финансовый 10 7 5" xfId="43713"/>
    <cellStyle name="Финансовый 10 7 6" xfId="43714"/>
    <cellStyle name="Финансовый 10 7 7" xfId="43715"/>
    <cellStyle name="Финансовый 10 7 8" xfId="43716"/>
    <cellStyle name="Финансовый 10 8" xfId="43717"/>
    <cellStyle name="Финансовый 10 8 2" xfId="43718"/>
    <cellStyle name="Финансовый 10 8 3" xfId="43719"/>
    <cellStyle name="Финансовый 10 8 4" xfId="43720"/>
    <cellStyle name="Финансовый 10 8 5" xfId="43721"/>
    <cellStyle name="Финансовый 10 8 6" xfId="43722"/>
    <cellStyle name="Финансовый 10 8 7" xfId="43723"/>
    <cellStyle name="Финансовый 10 9" xfId="43724"/>
    <cellStyle name="Финансовый 10 9 2" xfId="43725"/>
    <cellStyle name="Финансовый 10 9 3" xfId="43726"/>
    <cellStyle name="Финансовый 10 9 4" xfId="43727"/>
    <cellStyle name="Финансовый 10 9 5" xfId="43728"/>
    <cellStyle name="Финансовый 10 9 6" xfId="43729"/>
    <cellStyle name="Финансовый 10 9 7" xfId="43730"/>
    <cellStyle name="Финансовый 100" xfId="43731"/>
    <cellStyle name="Финансовый 11" xfId="43732"/>
    <cellStyle name="Финансовый 11 10" xfId="43733"/>
    <cellStyle name="Финансовый 11 11" xfId="43734"/>
    <cellStyle name="Финансовый 11 2" xfId="43735"/>
    <cellStyle name="Финансовый 11 2 2" xfId="43736"/>
    <cellStyle name="Финансовый 11 2 2 2" xfId="43737"/>
    <cellStyle name="Финансовый 11 2 2 2 2" xfId="43738"/>
    <cellStyle name="Финансовый 11 2 2 3" xfId="43739"/>
    <cellStyle name="Финансовый 11 2 2 3 2" xfId="43740"/>
    <cellStyle name="Финансовый 11 2 2 3 3" xfId="43741"/>
    <cellStyle name="Финансовый 11 2 2 3 4" xfId="43742"/>
    <cellStyle name="Финансовый 11 2 2 3 5" xfId="43743"/>
    <cellStyle name="Финансовый 11 2 2 3 6" xfId="43744"/>
    <cellStyle name="Финансовый 11 2 2 3 7" xfId="43745"/>
    <cellStyle name="Финансовый 11 2 2 4" xfId="43746"/>
    <cellStyle name="Финансовый 11 2 2 4 2" xfId="43747"/>
    <cellStyle name="Финансовый 11 2 3" xfId="43748"/>
    <cellStyle name="Финансовый 11 2 3 10" xfId="43749"/>
    <cellStyle name="Финансовый 11 2 3 11" xfId="43750"/>
    <cellStyle name="Финансовый 11 2 3 12" xfId="43751"/>
    <cellStyle name="Финансовый 11 2 3 13" xfId="43752"/>
    <cellStyle name="Финансовый 11 2 3 14" xfId="43753"/>
    <cellStyle name="Финансовый 11 2 3 15" xfId="43754"/>
    <cellStyle name="Финансовый 11 2 3 2" xfId="43755"/>
    <cellStyle name="Финансовый 11 2 3 2 2" xfId="43756"/>
    <cellStyle name="Финансовый 11 2 3 2 3" xfId="43757"/>
    <cellStyle name="Финансовый 11 2 3 2 4" xfId="43758"/>
    <cellStyle name="Финансовый 11 2 3 2 5" xfId="43759"/>
    <cellStyle name="Финансовый 11 2 3 2 6" xfId="43760"/>
    <cellStyle name="Финансовый 11 2 3 2 7" xfId="43761"/>
    <cellStyle name="Финансовый 11 2 3 3" xfId="43762"/>
    <cellStyle name="Финансовый 11 2 3 3 2" xfId="43763"/>
    <cellStyle name="Финансовый 11 2 3 4" xfId="43764"/>
    <cellStyle name="Финансовый 11 2 3 5" xfId="43765"/>
    <cellStyle name="Финансовый 11 2 3 6" xfId="43766"/>
    <cellStyle name="Финансовый 11 2 3 7" xfId="43767"/>
    <cellStyle name="Финансовый 11 2 3 8" xfId="43768"/>
    <cellStyle name="Финансовый 11 2 3 9" xfId="43769"/>
    <cellStyle name="Финансовый 11 2 4" xfId="43770"/>
    <cellStyle name="Финансовый 11 2 4 10" xfId="43771"/>
    <cellStyle name="Финансовый 11 2 4 11" xfId="43772"/>
    <cellStyle name="Финансовый 11 2 4 12" xfId="43773"/>
    <cellStyle name="Финансовый 11 2 4 13" xfId="43774"/>
    <cellStyle name="Финансовый 11 2 4 14" xfId="43775"/>
    <cellStyle name="Финансовый 11 2 4 15" xfId="43776"/>
    <cellStyle name="Финансовый 11 2 4 2" xfId="43777"/>
    <cellStyle name="Финансовый 11 2 4 2 2" xfId="43778"/>
    <cellStyle name="Финансовый 11 2 4 2 3" xfId="43779"/>
    <cellStyle name="Финансовый 11 2 4 2 4" xfId="43780"/>
    <cellStyle name="Финансовый 11 2 4 2 5" xfId="43781"/>
    <cellStyle name="Финансовый 11 2 4 2 6" xfId="43782"/>
    <cellStyle name="Финансовый 11 2 4 2 7" xfId="43783"/>
    <cellStyle name="Финансовый 11 2 4 3" xfId="43784"/>
    <cellStyle name="Финансовый 11 2 4 3 2" xfId="43785"/>
    <cellStyle name="Финансовый 11 2 4 4" xfId="43786"/>
    <cellStyle name="Финансовый 11 2 4 5" xfId="43787"/>
    <cellStyle name="Финансовый 11 2 4 6" xfId="43788"/>
    <cellStyle name="Финансовый 11 2 4 7" xfId="43789"/>
    <cellStyle name="Финансовый 11 2 4 8" xfId="43790"/>
    <cellStyle name="Финансовый 11 2 4 9" xfId="43791"/>
    <cellStyle name="Финансовый 11 2 5" xfId="43792"/>
    <cellStyle name="Финансовый 11 2 5 2" xfId="43793"/>
    <cellStyle name="Финансовый 11 2 6" xfId="43794"/>
    <cellStyle name="Финансовый 11 2 7" xfId="43795"/>
    <cellStyle name="Финансовый 11 2 8" xfId="43796"/>
    <cellStyle name="Финансовый 11 3" xfId="43797"/>
    <cellStyle name="Финансовый 11 3 2" xfId="43798"/>
    <cellStyle name="Финансовый 11 3 3" xfId="43799"/>
    <cellStyle name="Финансовый 11 3 3 2" xfId="43800"/>
    <cellStyle name="Финансовый 11 3 3 3" xfId="43801"/>
    <cellStyle name="Финансовый 11 3 3 4" xfId="43802"/>
    <cellStyle name="Финансовый 11 3 3 5" xfId="43803"/>
    <cellStyle name="Финансовый 11 3 3 6" xfId="43804"/>
    <cellStyle name="Финансовый 11 3 4" xfId="43805"/>
    <cellStyle name="Финансовый 11 3 4 2" xfId="43806"/>
    <cellStyle name="Финансовый 11 3 5" xfId="43807"/>
    <cellStyle name="Финансовый 11 4" xfId="43808"/>
    <cellStyle name="Финансовый 11 4 10" xfId="43809"/>
    <cellStyle name="Финансовый 11 4 11" xfId="43810"/>
    <cellStyle name="Финансовый 11 4 12" xfId="43811"/>
    <cellStyle name="Финансовый 11 4 13" xfId="43812"/>
    <cellStyle name="Финансовый 11 4 14" xfId="43813"/>
    <cellStyle name="Финансовый 11 4 15" xfId="43814"/>
    <cellStyle name="Финансовый 11 4 2" xfId="43815"/>
    <cellStyle name="Финансовый 11 4 2 2" xfId="43816"/>
    <cellStyle name="Финансовый 11 4 2 3" xfId="43817"/>
    <cellStyle name="Финансовый 11 4 2 4" xfId="43818"/>
    <cellStyle name="Финансовый 11 4 2 5" xfId="43819"/>
    <cellStyle name="Финансовый 11 4 2 6" xfId="43820"/>
    <cellStyle name="Финансовый 11 4 2 7" xfId="43821"/>
    <cellStyle name="Финансовый 11 4 3" xfId="43822"/>
    <cellStyle name="Финансовый 11 4 3 2" xfId="43823"/>
    <cellStyle name="Финансовый 11 4 4" xfId="43824"/>
    <cellStyle name="Финансовый 11 4 5" xfId="43825"/>
    <cellStyle name="Финансовый 11 4 6" xfId="43826"/>
    <cellStyle name="Финансовый 11 4 7" xfId="43827"/>
    <cellStyle name="Финансовый 11 4 8" xfId="43828"/>
    <cellStyle name="Финансовый 11 4 9" xfId="43829"/>
    <cellStyle name="Финансовый 11 5" xfId="43830"/>
    <cellStyle name="Финансовый 11 5 10" xfId="43831"/>
    <cellStyle name="Финансовый 11 5 11" xfId="43832"/>
    <cellStyle name="Финансовый 11 5 12" xfId="43833"/>
    <cellStyle name="Финансовый 11 5 13" xfId="43834"/>
    <cellStyle name="Финансовый 11 5 14" xfId="43835"/>
    <cellStyle name="Финансовый 11 5 15" xfId="43836"/>
    <cellStyle name="Финансовый 11 5 2" xfId="43837"/>
    <cellStyle name="Финансовый 11 5 2 2" xfId="43838"/>
    <cellStyle name="Финансовый 11 5 2 3" xfId="43839"/>
    <cellStyle name="Финансовый 11 5 2 4" xfId="43840"/>
    <cellStyle name="Финансовый 11 5 2 5" xfId="43841"/>
    <cellStyle name="Финансовый 11 5 2 6" xfId="43842"/>
    <cellStyle name="Финансовый 11 5 2 7" xfId="43843"/>
    <cellStyle name="Финансовый 11 5 3" xfId="43844"/>
    <cellStyle name="Финансовый 11 5 3 2" xfId="43845"/>
    <cellStyle name="Финансовый 11 5 4" xfId="43846"/>
    <cellStyle name="Финансовый 11 5 5" xfId="43847"/>
    <cellStyle name="Финансовый 11 5 6" xfId="43848"/>
    <cellStyle name="Финансовый 11 5 7" xfId="43849"/>
    <cellStyle name="Финансовый 11 5 8" xfId="43850"/>
    <cellStyle name="Финансовый 11 5 9" xfId="43851"/>
    <cellStyle name="Финансовый 11 6" xfId="43852"/>
    <cellStyle name="Финансовый 11 6 2" xfId="43853"/>
    <cellStyle name="Финансовый 11 6 3" xfId="43854"/>
    <cellStyle name="Финансовый 11 6 3 2" xfId="43855"/>
    <cellStyle name="Финансовый 11 6 3 3" xfId="43856"/>
    <cellStyle name="Финансовый 11 6 4" xfId="43857"/>
    <cellStyle name="Финансовый 11 7" xfId="43858"/>
    <cellStyle name="Финансовый 11 8" xfId="43859"/>
    <cellStyle name="Финансовый 11 8 2" xfId="43860"/>
    <cellStyle name="Финансовый 11 8 3" xfId="43861"/>
    <cellStyle name="Финансовый 11 8 4" xfId="43862"/>
    <cellStyle name="Финансовый 11 8 5" xfId="43863"/>
    <cellStyle name="Финансовый 11 8 6" xfId="43864"/>
    <cellStyle name="Финансовый 11 9" xfId="43865"/>
    <cellStyle name="Финансовый 11 9 2" xfId="43866"/>
    <cellStyle name="Финансовый 11 9 3" xfId="43867"/>
    <cellStyle name="Финансовый 11 9 4" xfId="43868"/>
    <cellStyle name="Финансовый 11 9 5" xfId="43869"/>
    <cellStyle name="Финансовый 11 9 6" xfId="43870"/>
    <cellStyle name="Финансовый 12" xfId="43871"/>
    <cellStyle name="Финансовый 12 10" xfId="43872"/>
    <cellStyle name="Финансовый 12 11" xfId="43873"/>
    <cellStyle name="Финансовый 12 2" xfId="43874"/>
    <cellStyle name="Финансовый 12 2 2" xfId="43875"/>
    <cellStyle name="Финансовый 12 2 2 10" xfId="43876"/>
    <cellStyle name="Финансовый 12 2 2 11" xfId="43877"/>
    <cellStyle name="Финансовый 12 2 2 12" xfId="43878"/>
    <cellStyle name="Финансовый 12 2 2 13" xfId="43879"/>
    <cellStyle name="Финансовый 12 2 2 14" xfId="43880"/>
    <cellStyle name="Финансовый 12 2 2 15" xfId="43881"/>
    <cellStyle name="Финансовый 12 2 2 2" xfId="43882"/>
    <cellStyle name="Финансовый 12 2 2 2 2" xfId="43883"/>
    <cellStyle name="Финансовый 12 2 2 2 3" xfId="43884"/>
    <cellStyle name="Финансовый 12 2 2 2 4" xfId="43885"/>
    <cellStyle name="Финансовый 12 2 2 2 5" xfId="43886"/>
    <cellStyle name="Финансовый 12 2 2 2 6" xfId="43887"/>
    <cellStyle name="Финансовый 12 2 2 2 7" xfId="43888"/>
    <cellStyle name="Финансовый 12 2 2 3" xfId="43889"/>
    <cellStyle name="Финансовый 12 2 2 3 2" xfId="43890"/>
    <cellStyle name="Финансовый 12 2 2 4" xfId="43891"/>
    <cellStyle name="Финансовый 12 2 2 5" xfId="43892"/>
    <cellStyle name="Финансовый 12 2 2 6" xfId="43893"/>
    <cellStyle name="Финансовый 12 2 2 7" xfId="43894"/>
    <cellStyle name="Финансовый 12 2 2 8" xfId="43895"/>
    <cellStyle name="Финансовый 12 2 2 9" xfId="43896"/>
    <cellStyle name="Финансовый 12 2 3" xfId="43897"/>
    <cellStyle name="Финансовый 12 2 3 10" xfId="43898"/>
    <cellStyle name="Финансовый 12 2 3 11" xfId="43899"/>
    <cellStyle name="Финансовый 12 2 3 12" xfId="43900"/>
    <cellStyle name="Финансовый 12 2 3 13" xfId="43901"/>
    <cellStyle name="Финансовый 12 2 3 14" xfId="43902"/>
    <cellStyle name="Финансовый 12 2 3 15" xfId="43903"/>
    <cellStyle name="Финансовый 12 2 3 2" xfId="43904"/>
    <cellStyle name="Финансовый 12 2 3 2 2" xfId="43905"/>
    <cellStyle name="Финансовый 12 2 3 2 3" xfId="43906"/>
    <cellStyle name="Финансовый 12 2 3 2 4" xfId="43907"/>
    <cellStyle name="Финансовый 12 2 3 2 5" xfId="43908"/>
    <cellStyle name="Финансовый 12 2 3 2 6" xfId="43909"/>
    <cellStyle name="Финансовый 12 2 3 2 7" xfId="43910"/>
    <cellStyle name="Финансовый 12 2 3 3" xfId="43911"/>
    <cellStyle name="Финансовый 12 2 3 3 2" xfId="43912"/>
    <cellStyle name="Финансовый 12 2 3 4" xfId="43913"/>
    <cellStyle name="Финансовый 12 2 3 5" xfId="43914"/>
    <cellStyle name="Финансовый 12 2 3 6" xfId="43915"/>
    <cellStyle name="Финансовый 12 2 3 7" xfId="43916"/>
    <cellStyle name="Финансовый 12 2 3 8" xfId="43917"/>
    <cellStyle name="Финансовый 12 2 3 9" xfId="43918"/>
    <cellStyle name="Финансовый 12 2 4" xfId="43919"/>
    <cellStyle name="Финансовый 12 2 4 2" xfId="43920"/>
    <cellStyle name="Финансовый 12 2 5" xfId="43921"/>
    <cellStyle name="Финансовый 12 2 6" xfId="43922"/>
    <cellStyle name="Финансовый 12 2 7" xfId="43923"/>
    <cellStyle name="Финансовый 12 3" xfId="43924"/>
    <cellStyle name="Финансовый 12 3 10" xfId="43925"/>
    <cellStyle name="Финансовый 12 3 11" xfId="43926"/>
    <cellStyle name="Финансовый 12 3 12" xfId="43927"/>
    <cellStyle name="Финансовый 12 3 13" xfId="43928"/>
    <cellStyle name="Финансовый 12 3 14" xfId="43929"/>
    <cellStyle name="Финансовый 12 3 15" xfId="43930"/>
    <cellStyle name="Финансовый 12 3 16" xfId="43931"/>
    <cellStyle name="Финансовый 12 3 2" xfId="43932"/>
    <cellStyle name="Финансовый 12 3 2 2" xfId="43933"/>
    <cellStyle name="Финансовый 12 3 2 3" xfId="43934"/>
    <cellStyle name="Финансовый 12 3 2 4" xfId="43935"/>
    <cellStyle name="Финансовый 12 3 2 5" xfId="43936"/>
    <cellStyle name="Финансовый 12 3 2 6" xfId="43937"/>
    <cellStyle name="Финансовый 12 3 2 7" xfId="43938"/>
    <cellStyle name="Финансовый 12 3 3" xfId="43939"/>
    <cellStyle name="Финансовый 12 3 3 2" xfId="43940"/>
    <cellStyle name="Финансовый 12 3 4" xfId="43941"/>
    <cellStyle name="Финансовый 12 3 5" xfId="43942"/>
    <cellStyle name="Финансовый 12 3 6" xfId="43943"/>
    <cellStyle name="Финансовый 12 3 7" xfId="43944"/>
    <cellStyle name="Финансовый 12 3 8" xfId="43945"/>
    <cellStyle name="Финансовый 12 3 9" xfId="43946"/>
    <cellStyle name="Финансовый 12 4" xfId="43947"/>
    <cellStyle name="Финансовый 12 4 10" xfId="43948"/>
    <cellStyle name="Финансовый 12 4 11" xfId="43949"/>
    <cellStyle name="Финансовый 12 4 12" xfId="43950"/>
    <cellStyle name="Финансовый 12 4 13" xfId="43951"/>
    <cellStyle name="Финансовый 12 4 14" xfId="43952"/>
    <cellStyle name="Финансовый 12 4 15" xfId="43953"/>
    <cellStyle name="Финансовый 12 4 2" xfId="43954"/>
    <cellStyle name="Финансовый 12 4 2 2" xfId="43955"/>
    <cellStyle name="Финансовый 12 4 2 3" xfId="43956"/>
    <cellStyle name="Финансовый 12 4 2 4" xfId="43957"/>
    <cellStyle name="Финансовый 12 4 2 5" xfId="43958"/>
    <cellStyle name="Финансовый 12 4 2 6" xfId="43959"/>
    <cellStyle name="Финансовый 12 4 2 7" xfId="43960"/>
    <cellStyle name="Финансовый 12 4 3" xfId="43961"/>
    <cellStyle name="Финансовый 12 4 3 2" xfId="43962"/>
    <cellStyle name="Финансовый 12 4 4" xfId="43963"/>
    <cellStyle name="Финансовый 12 4 5" xfId="43964"/>
    <cellStyle name="Финансовый 12 4 6" xfId="43965"/>
    <cellStyle name="Финансовый 12 4 7" xfId="43966"/>
    <cellStyle name="Финансовый 12 4 8" xfId="43967"/>
    <cellStyle name="Финансовый 12 4 9" xfId="43968"/>
    <cellStyle name="Финансовый 12 5" xfId="43969"/>
    <cellStyle name="Финансовый 12 5 2" xfId="43970"/>
    <cellStyle name="Финансовый 12 5 3" xfId="43971"/>
    <cellStyle name="Финансовый 12 5 3 2" xfId="43972"/>
    <cellStyle name="Финансовый 12 5 3 3" xfId="43973"/>
    <cellStyle name="Финансовый 12 5 4" xfId="43974"/>
    <cellStyle name="Финансовый 12 6" xfId="43975"/>
    <cellStyle name="Финансовый 12 6 2" xfId="43976"/>
    <cellStyle name="Финансовый 12 6 3" xfId="43977"/>
    <cellStyle name="Финансовый 12 6 4" xfId="43978"/>
    <cellStyle name="Финансовый 12 6 5" xfId="43979"/>
    <cellStyle name="Финансовый 12 6 6" xfId="43980"/>
    <cellStyle name="Финансовый 12 7" xfId="43981"/>
    <cellStyle name="Финансовый 12 8" xfId="43982"/>
    <cellStyle name="Финансовый 12 8 2" xfId="43983"/>
    <cellStyle name="Финансовый 12 8 3" xfId="43984"/>
    <cellStyle name="Финансовый 12 8 4" xfId="43985"/>
    <cellStyle name="Финансовый 12 8 5" xfId="43986"/>
    <cellStyle name="Финансовый 12 8 6" xfId="43987"/>
    <cellStyle name="Финансовый 12 9" xfId="43988"/>
    <cellStyle name="Финансовый 12 9 2" xfId="43989"/>
    <cellStyle name="Финансовый 12 9 3" xfId="43990"/>
    <cellStyle name="Финансовый 12 9 4" xfId="43991"/>
    <cellStyle name="Финансовый 12 9 5" xfId="43992"/>
    <cellStyle name="Финансовый 12 9 6" xfId="43993"/>
    <cellStyle name="Финансовый 13" xfId="43994"/>
    <cellStyle name="Финансовый 13 10" xfId="43995"/>
    <cellStyle name="Финансовый 13 10 2" xfId="43996"/>
    <cellStyle name="Финансовый 13 11" xfId="43997"/>
    <cellStyle name="Финансовый 13 12" xfId="43998"/>
    <cellStyle name="Финансовый 13 13" xfId="43999"/>
    <cellStyle name="Финансовый 13 14" xfId="44000"/>
    <cellStyle name="Финансовый 13 15" xfId="44001"/>
    <cellStyle name="Финансовый 13 16" xfId="44002"/>
    <cellStyle name="Финансовый 13 17" xfId="44003"/>
    <cellStyle name="Финансовый 13 18" xfId="44004"/>
    <cellStyle name="Финансовый 13 19" xfId="44005"/>
    <cellStyle name="Финансовый 13 2" xfId="44006"/>
    <cellStyle name="Финансовый 13 2 10" xfId="44007"/>
    <cellStyle name="Финансовый 13 2 11" xfId="44008"/>
    <cellStyle name="Финансовый 13 2 12" xfId="44009"/>
    <cellStyle name="Финансовый 13 2 13" xfId="44010"/>
    <cellStyle name="Финансовый 13 2 14" xfId="44011"/>
    <cellStyle name="Финансовый 13 2 15" xfId="44012"/>
    <cellStyle name="Финансовый 13 2 16" xfId="44013"/>
    <cellStyle name="Финансовый 13 2 17" xfId="44014"/>
    <cellStyle name="Финансовый 13 2 18" xfId="44015"/>
    <cellStyle name="Финансовый 13 2 19" xfId="44016"/>
    <cellStyle name="Финансовый 13 2 2" xfId="44017"/>
    <cellStyle name="Финансовый 13 2 2 10" xfId="44018"/>
    <cellStyle name="Финансовый 13 2 2 11" xfId="44019"/>
    <cellStyle name="Финансовый 13 2 2 12" xfId="44020"/>
    <cellStyle name="Финансовый 13 2 2 13" xfId="44021"/>
    <cellStyle name="Финансовый 13 2 2 14" xfId="44022"/>
    <cellStyle name="Финансовый 13 2 2 15" xfId="44023"/>
    <cellStyle name="Финансовый 13 2 2 16" xfId="44024"/>
    <cellStyle name="Финансовый 13 2 2 2" xfId="44025"/>
    <cellStyle name="Финансовый 13 2 2 2 10" xfId="44026"/>
    <cellStyle name="Финансовый 13 2 2 2 11" xfId="44027"/>
    <cellStyle name="Финансовый 13 2 2 2 12" xfId="44028"/>
    <cellStyle name="Финансовый 13 2 2 2 13" xfId="44029"/>
    <cellStyle name="Финансовый 13 2 2 2 14" xfId="44030"/>
    <cellStyle name="Финансовый 13 2 2 2 15" xfId="44031"/>
    <cellStyle name="Финансовый 13 2 2 2 2" xfId="44032"/>
    <cellStyle name="Финансовый 13 2 2 2 2 2" xfId="44033"/>
    <cellStyle name="Финансовый 13 2 2 2 2 3" xfId="44034"/>
    <cellStyle name="Финансовый 13 2 2 2 2 4" xfId="44035"/>
    <cellStyle name="Финансовый 13 2 2 2 2 5" xfId="44036"/>
    <cellStyle name="Финансовый 13 2 2 2 2 6" xfId="44037"/>
    <cellStyle name="Финансовый 13 2 2 2 2 7" xfId="44038"/>
    <cellStyle name="Финансовый 13 2 2 2 3" xfId="44039"/>
    <cellStyle name="Финансовый 13 2 2 2 3 2" xfId="44040"/>
    <cellStyle name="Финансовый 13 2 2 2 4" xfId="44041"/>
    <cellStyle name="Финансовый 13 2 2 2 5" xfId="44042"/>
    <cellStyle name="Финансовый 13 2 2 2 6" xfId="44043"/>
    <cellStyle name="Финансовый 13 2 2 2 7" xfId="44044"/>
    <cellStyle name="Финансовый 13 2 2 2 8" xfId="44045"/>
    <cellStyle name="Финансовый 13 2 2 2 9" xfId="44046"/>
    <cellStyle name="Финансовый 13 2 2 3" xfId="44047"/>
    <cellStyle name="Финансовый 13 2 2 3 2" xfId="44048"/>
    <cellStyle name="Финансовый 13 2 2 3 3" xfId="44049"/>
    <cellStyle name="Финансовый 13 2 2 3 4" xfId="44050"/>
    <cellStyle name="Финансовый 13 2 2 3 5" xfId="44051"/>
    <cellStyle name="Финансовый 13 2 2 3 6" xfId="44052"/>
    <cellStyle name="Финансовый 13 2 2 3 7" xfId="44053"/>
    <cellStyle name="Финансовый 13 2 2 4" xfId="44054"/>
    <cellStyle name="Финансовый 13 2 2 4 2" xfId="44055"/>
    <cellStyle name="Финансовый 13 2 2 5" xfId="44056"/>
    <cellStyle name="Финансовый 13 2 2 6" xfId="44057"/>
    <cellStyle name="Финансовый 13 2 2 7" xfId="44058"/>
    <cellStyle name="Финансовый 13 2 2 8" xfId="44059"/>
    <cellStyle name="Финансовый 13 2 2 9" xfId="44060"/>
    <cellStyle name="Финансовый 13 2 20" xfId="44061"/>
    <cellStyle name="Финансовый 13 2 3" xfId="44062"/>
    <cellStyle name="Финансовый 13 2 3 10" xfId="44063"/>
    <cellStyle name="Финансовый 13 2 3 11" xfId="44064"/>
    <cellStyle name="Финансовый 13 2 3 12" xfId="44065"/>
    <cellStyle name="Финансовый 13 2 3 13" xfId="44066"/>
    <cellStyle name="Финансовый 13 2 3 14" xfId="44067"/>
    <cellStyle name="Финансовый 13 2 3 15" xfId="44068"/>
    <cellStyle name="Финансовый 13 2 3 2" xfId="44069"/>
    <cellStyle name="Финансовый 13 2 3 2 2" xfId="44070"/>
    <cellStyle name="Финансовый 13 2 3 2 3" xfId="44071"/>
    <cellStyle name="Финансовый 13 2 3 2 4" xfId="44072"/>
    <cellStyle name="Финансовый 13 2 3 2 5" xfId="44073"/>
    <cellStyle name="Финансовый 13 2 3 2 6" xfId="44074"/>
    <cellStyle name="Финансовый 13 2 3 2 7" xfId="44075"/>
    <cellStyle name="Финансовый 13 2 3 3" xfId="44076"/>
    <cellStyle name="Финансовый 13 2 3 3 2" xfId="44077"/>
    <cellStyle name="Финансовый 13 2 3 4" xfId="44078"/>
    <cellStyle name="Финансовый 13 2 3 5" xfId="44079"/>
    <cellStyle name="Финансовый 13 2 3 6" xfId="44080"/>
    <cellStyle name="Финансовый 13 2 3 7" xfId="44081"/>
    <cellStyle name="Финансовый 13 2 3 8" xfId="44082"/>
    <cellStyle name="Финансовый 13 2 3 9" xfId="44083"/>
    <cellStyle name="Финансовый 13 2 4" xfId="44084"/>
    <cellStyle name="Финансовый 13 2 4 10" xfId="44085"/>
    <cellStyle name="Финансовый 13 2 4 11" xfId="44086"/>
    <cellStyle name="Финансовый 13 2 4 12" xfId="44087"/>
    <cellStyle name="Финансовый 13 2 4 13" xfId="44088"/>
    <cellStyle name="Финансовый 13 2 4 14" xfId="44089"/>
    <cellStyle name="Финансовый 13 2 4 15" xfId="44090"/>
    <cellStyle name="Финансовый 13 2 4 2" xfId="44091"/>
    <cellStyle name="Финансовый 13 2 4 2 2" xfId="44092"/>
    <cellStyle name="Финансовый 13 2 4 2 3" xfId="44093"/>
    <cellStyle name="Финансовый 13 2 4 2 4" xfId="44094"/>
    <cellStyle name="Финансовый 13 2 4 2 5" xfId="44095"/>
    <cellStyle name="Финансовый 13 2 4 2 6" xfId="44096"/>
    <cellStyle name="Финансовый 13 2 4 2 7" xfId="44097"/>
    <cellStyle name="Финансовый 13 2 4 3" xfId="44098"/>
    <cellStyle name="Финансовый 13 2 4 3 2" xfId="44099"/>
    <cellStyle name="Финансовый 13 2 4 4" xfId="44100"/>
    <cellStyle name="Финансовый 13 2 4 5" xfId="44101"/>
    <cellStyle name="Финансовый 13 2 4 6" xfId="44102"/>
    <cellStyle name="Финансовый 13 2 4 7" xfId="44103"/>
    <cellStyle name="Финансовый 13 2 4 8" xfId="44104"/>
    <cellStyle name="Финансовый 13 2 4 9" xfId="44105"/>
    <cellStyle name="Финансовый 13 2 5" xfId="44106"/>
    <cellStyle name="Финансовый 13 2 5 10" xfId="44107"/>
    <cellStyle name="Финансовый 13 2 5 11" xfId="44108"/>
    <cellStyle name="Финансовый 13 2 5 12" xfId="44109"/>
    <cellStyle name="Финансовый 13 2 5 13" xfId="44110"/>
    <cellStyle name="Финансовый 13 2 5 14" xfId="44111"/>
    <cellStyle name="Финансовый 13 2 5 15" xfId="44112"/>
    <cellStyle name="Финансовый 13 2 5 2" xfId="44113"/>
    <cellStyle name="Финансовый 13 2 5 2 2" xfId="44114"/>
    <cellStyle name="Финансовый 13 2 5 2 3" xfId="44115"/>
    <cellStyle name="Финансовый 13 2 5 2 4" xfId="44116"/>
    <cellStyle name="Финансовый 13 2 5 2 5" xfId="44117"/>
    <cellStyle name="Финансовый 13 2 5 2 6" xfId="44118"/>
    <cellStyle name="Финансовый 13 2 5 2 7" xfId="44119"/>
    <cellStyle name="Финансовый 13 2 5 3" xfId="44120"/>
    <cellStyle name="Финансовый 13 2 5 3 2" xfId="44121"/>
    <cellStyle name="Финансовый 13 2 5 4" xfId="44122"/>
    <cellStyle name="Финансовый 13 2 5 5" xfId="44123"/>
    <cellStyle name="Финансовый 13 2 5 6" xfId="44124"/>
    <cellStyle name="Финансовый 13 2 5 7" xfId="44125"/>
    <cellStyle name="Финансовый 13 2 5 8" xfId="44126"/>
    <cellStyle name="Финансовый 13 2 5 9" xfId="44127"/>
    <cellStyle name="Финансовый 13 2 6" xfId="44128"/>
    <cellStyle name="Финансовый 13 2 6 2" xfId="44129"/>
    <cellStyle name="Финансовый 13 2 6 3" xfId="44130"/>
    <cellStyle name="Финансовый 13 2 6 4" xfId="44131"/>
    <cellStyle name="Финансовый 13 2 6 5" xfId="44132"/>
    <cellStyle name="Финансовый 13 2 6 6" xfId="44133"/>
    <cellStyle name="Финансовый 13 2 6 7" xfId="44134"/>
    <cellStyle name="Финансовый 13 2 7" xfId="44135"/>
    <cellStyle name="Финансовый 13 2 7 2" xfId="44136"/>
    <cellStyle name="Финансовый 13 2 8" xfId="44137"/>
    <cellStyle name="Финансовый 13 2 9" xfId="44138"/>
    <cellStyle name="Финансовый 13 20" xfId="44139"/>
    <cellStyle name="Финансовый 13 21" xfId="44140"/>
    <cellStyle name="Финансовый 13 3" xfId="44141"/>
    <cellStyle name="Финансовый 13 3 10" xfId="44142"/>
    <cellStyle name="Финансовый 13 3 11" xfId="44143"/>
    <cellStyle name="Финансовый 13 3 12" xfId="44144"/>
    <cellStyle name="Финансовый 13 3 13" xfId="44145"/>
    <cellStyle name="Финансовый 13 3 14" xfId="44146"/>
    <cellStyle name="Финансовый 13 3 15" xfId="44147"/>
    <cellStyle name="Финансовый 13 3 16" xfId="44148"/>
    <cellStyle name="Финансовый 13 3 17" xfId="44149"/>
    <cellStyle name="Финансовый 13 3 2" xfId="44150"/>
    <cellStyle name="Финансовый 13 3 2 10" xfId="44151"/>
    <cellStyle name="Финансовый 13 3 2 11" xfId="44152"/>
    <cellStyle name="Финансовый 13 3 2 12" xfId="44153"/>
    <cellStyle name="Финансовый 13 3 2 13" xfId="44154"/>
    <cellStyle name="Финансовый 13 3 2 14" xfId="44155"/>
    <cellStyle name="Финансовый 13 3 2 15" xfId="44156"/>
    <cellStyle name="Финансовый 13 3 2 2" xfId="44157"/>
    <cellStyle name="Финансовый 13 3 2 2 2" xfId="44158"/>
    <cellStyle name="Финансовый 13 3 2 2 3" xfId="44159"/>
    <cellStyle name="Финансовый 13 3 2 2 4" xfId="44160"/>
    <cellStyle name="Финансовый 13 3 2 2 5" xfId="44161"/>
    <cellStyle name="Финансовый 13 3 2 2 6" xfId="44162"/>
    <cellStyle name="Финансовый 13 3 2 2 7" xfId="44163"/>
    <cellStyle name="Финансовый 13 3 2 3" xfId="44164"/>
    <cellStyle name="Финансовый 13 3 2 3 2" xfId="44165"/>
    <cellStyle name="Финансовый 13 3 2 4" xfId="44166"/>
    <cellStyle name="Финансовый 13 3 2 5" xfId="44167"/>
    <cellStyle name="Финансовый 13 3 2 6" xfId="44168"/>
    <cellStyle name="Финансовый 13 3 2 7" xfId="44169"/>
    <cellStyle name="Финансовый 13 3 2 8" xfId="44170"/>
    <cellStyle name="Финансовый 13 3 2 9" xfId="44171"/>
    <cellStyle name="Финансовый 13 3 3" xfId="44172"/>
    <cellStyle name="Финансовый 13 3 3 2" xfId="44173"/>
    <cellStyle name="Финансовый 13 3 3 3" xfId="44174"/>
    <cellStyle name="Финансовый 13 3 3 4" xfId="44175"/>
    <cellStyle name="Финансовый 13 3 3 5" xfId="44176"/>
    <cellStyle name="Финансовый 13 3 3 6" xfId="44177"/>
    <cellStyle name="Финансовый 13 3 3 7" xfId="44178"/>
    <cellStyle name="Финансовый 13 3 4" xfId="44179"/>
    <cellStyle name="Финансовый 13 3 4 2" xfId="44180"/>
    <cellStyle name="Финансовый 13 3 5" xfId="44181"/>
    <cellStyle name="Финансовый 13 3 6" xfId="44182"/>
    <cellStyle name="Финансовый 13 3 7" xfId="44183"/>
    <cellStyle name="Финансовый 13 3 8" xfId="44184"/>
    <cellStyle name="Финансовый 13 3 9" xfId="44185"/>
    <cellStyle name="Финансовый 13 4" xfId="44186"/>
    <cellStyle name="Финансовый 13 4 10" xfId="44187"/>
    <cellStyle name="Финансовый 13 4 11" xfId="44188"/>
    <cellStyle name="Финансовый 13 4 12" xfId="44189"/>
    <cellStyle name="Финансовый 13 4 13" xfId="44190"/>
    <cellStyle name="Финансовый 13 4 14" xfId="44191"/>
    <cellStyle name="Финансовый 13 4 15" xfId="44192"/>
    <cellStyle name="Финансовый 13 4 2" xfId="44193"/>
    <cellStyle name="Финансовый 13 4 2 2" xfId="44194"/>
    <cellStyle name="Финансовый 13 4 2 3" xfId="44195"/>
    <cellStyle name="Финансовый 13 4 2 4" xfId="44196"/>
    <cellStyle name="Финансовый 13 4 2 5" xfId="44197"/>
    <cellStyle name="Финансовый 13 4 2 6" xfId="44198"/>
    <cellStyle name="Финансовый 13 4 2 7" xfId="44199"/>
    <cellStyle name="Финансовый 13 4 3" xfId="44200"/>
    <cellStyle name="Финансовый 13 4 3 2" xfId="44201"/>
    <cellStyle name="Финансовый 13 4 4" xfId="44202"/>
    <cellStyle name="Финансовый 13 4 5" xfId="44203"/>
    <cellStyle name="Финансовый 13 4 6" xfId="44204"/>
    <cellStyle name="Финансовый 13 4 7" xfId="44205"/>
    <cellStyle name="Финансовый 13 4 8" xfId="44206"/>
    <cellStyle name="Финансовый 13 4 9" xfId="44207"/>
    <cellStyle name="Финансовый 13 5" xfId="44208"/>
    <cellStyle name="Финансовый 13 5 10" xfId="44209"/>
    <cellStyle name="Финансовый 13 5 11" xfId="44210"/>
    <cellStyle name="Финансовый 13 5 12" xfId="44211"/>
    <cellStyle name="Финансовый 13 5 13" xfId="44212"/>
    <cellStyle name="Финансовый 13 5 14" xfId="44213"/>
    <cellStyle name="Финансовый 13 5 15" xfId="44214"/>
    <cellStyle name="Финансовый 13 5 2" xfId="44215"/>
    <cellStyle name="Финансовый 13 5 2 2" xfId="44216"/>
    <cellStyle name="Финансовый 13 5 2 3" xfId="44217"/>
    <cellStyle name="Финансовый 13 5 2 4" xfId="44218"/>
    <cellStyle name="Финансовый 13 5 2 5" xfId="44219"/>
    <cellStyle name="Финансовый 13 5 2 6" xfId="44220"/>
    <cellStyle name="Финансовый 13 5 2 7" xfId="44221"/>
    <cellStyle name="Финансовый 13 5 3" xfId="44222"/>
    <cellStyle name="Финансовый 13 5 3 2" xfId="44223"/>
    <cellStyle name="Финансовый 13 5 4" xfId="44224"/>
    <cellStyle name="Финансовый 13 5 5" xfId="44225"/>
    <cellStyle name="Финансовый 13 5 6" xfId="44226"/>
    <cellStyle name="Финансовый 13 5 7" xfId="44227"/>
    <cellStyle name="Финансовый 13 5 8" xfId="44228"/>
    <cellStyle name="Финансовый 13 5 9" xfId="44229"/>
    <cellStyle name="Финансовый 13 6" xfId="44230"/>
    <cellStyle name="Финансовый 13 6 10" xfId="44231"/>
    <cellStyle name="Финансовый 13 6 11" xfId="44232"/>
    <cellStyle name="Финансовый 13 6 12" xfId="44233"/>
    <cellStyle name="Финансовый 13 6 13" xfId="44234"/>
    <cellStyle name="Финансовый 13 6 14" xfId="44235"/>
    <cellStyle name="Финансовый 13 6 15" xfId="44236"/>
    <cellStyle name="Финансовый 13 6 2" xfId="44237"/>
    <cellStyle name="Финансовый 13 6 2 2" xfId="44238"/>
    <cellStyle name="Финансовый 13 6 2 3" xfId="44239"/>
    <cellStyle name="Финансовый 13 6 2 4" xfId="44240"/>
    <cellStyle name="Финансовый 13 6 2 5" xfId="44241"/>
    <cellStyle name="Финансовый 13 6 2 6" xfId="44242"/>
    <cellStyle name="Финансовый 13 6 2 7" xfId="44243"/>
    <cellStyle name="Финансовый 13 6 3" xfId="44244"/>
    <cellStyle name="Финансовый 13 6 3 2" xfId="44245"/>
    <cellStyle name="Финансовый 13 6 4" xfId="44246"/>
    <cellStyle name="Финансовый 13 6 5" xfId="44247"/>
    <cellStyle name="Финансовый 13 6 6" xfId="44248"/>
    <cellStyle name="Финансовый 13 6 7" xfId="44249"/>
    <cellStyle name="Финансовый 13 6 8" xfId="44250"/>
    <cellStyle name="Финансовый 13 6 9" xfId="44251"/>
    <cellStyle name="Финансовый 13 7" xfId="44252"/>
    <cellStyle name="Финансовый 13 7 2" xfId="44253"/>
    <cellStyle name="Финансовый 13 7 3" xfId="44254"/>
    <cellStyle name="Финансовый 13 7 4" xfId="44255"/>
    <cellStyle name="Финансовый 13 7 5" xfId="44256"/>
    <cellStyle name="Финансовый 13 7 6" xfId="44257"/>
    <cellStyle name="Финансовый 13 8" xfId="44258"/>
    <cellStyle name="Финансовый 13 8 2" xfId="44259"/>
    <cellStyle name="Финансовый 13 8 3" xfId="44260"/>
    <cellStyle name="Финансовый 13 8 4" xfId="44261"/>
    <cellStyle name="Финансовый 13 8 5" xfId="44262"/>
    <cellStyle name="Финансовый 13 8 6" xfId="44263"/>
    <cellStyle name="Финансовый 13 8 7" xfId="44264"/>
    <cellStyle name="Финансовый 13 9" xfId="44265"/>
    <cellStyle name="Финансовый 13 9 2" xfId="44266"/>
    <cellStyle name="Финансовый 13 9 3" xfId="44267"/>
    <cellStyle name="Финансовый 13 9 4" xfId="44268"/>
    <cellStyle name="Финансовый 13 9 5" xfId="44269"/>
    <cellStyle name="Финансовый 13 9 6" xfId="44270"/>
    <cellStyle name="Финансовый 13 9 7" xfId="44271"/>
    <cellStyle name="Финансовый 14" xfId="44272"/>
    <cellStyle name="Финансовый 14 2" xfId="44273"/>
    <cellStyle name="Финансовый 14 2 10" xfId="44274"/>
    <cellStyle name="Финансовый 14 2 11" xfId="44275"/>
    <cellStyle name="Финансовый 14 2 12" xfId="44276"/>
    <cellStyle name="Финансовый 14 2 13" xfId="44277"/>
    <cellStyle name="Финансовый 14 2 14" xfId="44278"/>
    <cellStyle name="Финансовый 14 2 15" xfId="44279"/>
    <cellStyle name="Финансовый 14 2 2" xfId="44280"/>
    <cellStyle name="Финансовый 14 2 2 2" xfId="44281"/>
    <cellStyle name="Финансовый 14 2 2 3" xfId="44282"/>
    <cellStyle name="Финансовый 14 2 2 4" xfId="44283"/>
    <cellStyle name="Финансовый 14 2 2 5" xfId="44284"/>
    <cellStyle name="Финансовый 14 2 2 6" xfId="44285"/>
    <cellStyle name="Финансовый 14 2 2 7" xfId="44286"/>
    <cellStyle name="Финансовый 14 2 3" xfId="44287"/>
    <cellStyle name="Финансовый 14 2 3 2" xfId="44288"/>
    <cellStyle name="Финансовый 14 2 4" xfId="44289"/>
    <cellStyle name="Финансовый 14 2 5" xfId="44290"/>
    <cellStyle name="Финансовый 14 2 6" xfId="44291"/>
    <cellStyle name="Финансовый 14 2 7" xfId="44292"/>
    <cellStyle name="Финансовый 14 2 8" xfId="44293"/>
    <cellStyle name="Финансовый 14 2 9" xfId="44294"/>
    <cellStyle name="Финансовый 14 3" xfId="44295"/>
    <cellStyle name="Финансовый 14 3 10" xfId="44296"/>
    <cellStyle name="Финансовый 14 3 11" xfId="44297"/>
    <cellStyle name="Финансовый 14 3 12" xfId="44298"/>
    <cellStyle name="Финансовый 14 3 13" xfId="44299"/>
    <cellStyle name="Финансовый 14 3 14" xfId="44300"/>
    <cellStyle name="Финансовый 14 3 15" xfId="44301"/>
    <cellStyle name="Финансовый 14 3 2" xfId="44302"/>
    <cellStyle name="Финансовый 14 3 2 2" xfId="44303"/>
    <cellStyle name="Финансовый 14 3 2 3" xfId="44304"/>
    <cellStyle name="Финансовый 14 3 2 4" xfId="44305"/>
    <cellStyle name="Финансовый 14 3 2 5" xfId="44306"/>
    <cellStyle name="Финансовый 14 3 2 6" xfId="44307"/>
    <cellStyle name="Финансовый 14 3 2 7" xfId="44308"/>
    <cellStyle name="Финансовый 14 3 3" xfId="44309"/>
    <cellStyle name="Финансовый 14 3 3 2" xfId="44310"/>
    <cellStyle name="Финансовый 14 3 4" xfId="44311"/>
    <cellStyle name="Финансовый 14 3 5" xfId="44312"/>
    <cellStyle name="Финансовый 14 3 6" xfId="44313"/>
    <cellStyle name="Финансовый 14 3 7" xfId="44314"/>
    <cellStyle name="Финансовый 14 3 8" xfId="44315"/>
    <cellStyle name="Финансовый 14 3 9" xfId="44316"/>
    <cellStyle name="Финансовый 14 4" xfId="44317"/>
    <cellStyle name="Финансовый 14 4 2" xfId="44318"/>
    <cellStyle name="Финансовый 14 4 2 2" xfId="44319"/>
    <cellStyle name="Финансовый 14 4 3" xfId="44320"/>
    <cellStyle name="Финансовый 14 4 4" xfId="44321"/>
    <cellStyle name="Финансовый 14 5" xfId="44322"/>
    <cellStyle name="Финансовый 14 6" xfId="44323"/>
    <cellStyle name="Финансовый 15" xfId="44324"/>
    <cellStyle name="Финансовый 15 2" xfId="44325"/>
    <cellStyle name="Финансовый 15 2 2" xfId="44326"/>
    <cellStyle name="Финансовый 15 2 3" xfId="44327"/>
    <cellStyle name="Финансовый 15 3" xfId="44328"/>
    <cellStyle name="Финансовый 15 3 2" xfId="44329"/>
    <cellStyle name="Финансовый 15 4" xfId="44330"/>
    <cellStyle name="Финансовый 15 5" xfId="44331"/>
    <cellStyle name="Финансовый 15 5 2" xfId="44332"/>
    <cellStyle name="Финансовый 15 5 3" xfId="44333"/>
    <cellStyle name="Финансовый 15 6" xfId="44334"/>
    <cellStyle name="Финансовый 16" xfId="44335"/>
    <cellStyle name="Финансовый 16 2" xfId="44336"/>
    <cellStyle name="Финансовый 16 2 2" xfId="44337"/>
    <cellStyle name="Финансовый 16 2 3" xfId="44338"/>
    <cellStyle name="Финансовый 16 3" xfId="44339"/>
    <cellStyle name="Финансовый 16 3 2" xfId="44340"/>
    <cellStyle name="Финансовый 16 3 3" xfId="44341"/>
    <cellStyle name="Финансовый 16 4" xfId="44342"/>
    <cellStyle name="Финансовый 17" xfId="44343"/>
    <cellStyle name="Финансовый 17 2" xfId="44344"/>
    <cellStyle name="Финансовый 17 2 2" xfId="44345"/>
    <cellStyle name="Финансовый 17 3" xfId="44346"/>
    <cellStyle name="Финансовый 17 3 2" xfId="44347"/>
    <cellStyle name="Финансовый 17 3 3" xfId="44348"/>
    <cellStyle name="Финансовый 17 4" xfId="44349"/>
    <cellStyle name="Финансовый 18" xfId="44350"/>
    <cellStyle name="Финансовый 18 2" xfId="44351"/>
    <cellStyle name="Финансовый 18 3" xfId="44352"/>
    <cellStyle name="Финансовый 18 4" xfId="44353"/>
    <cellStyle name="Финансовый 18 5" xfId="44354"/>
    <cellStyle name="Финансовый 18 6" xfId="44355"/>
    <cellStyle name="Финансовый 19" xfId="44356"/>
    <cellStyle name="Финансовый 19 2" xfId="44357"/>
    <cellStyle name="Финансовый 19 3" xfId="44358"/>
    <cellStyle name="Финансовый 19 4" xfId="44359"/>
    <cellStyle name="Финансовый 19 5" xfId="44360"/>
    <cellStyle name="Финансовый 19 6" xfId="44361"/>
    <cellStyle name="Финансовый 19 7" xfId="44362"/>
    <cellStyle name="Финансовый 19 8" xfId="44363"/>
    <cellStyle name="Финансовый 2" xfId="44364"/>
    <cellStyle name="Финансовый 2 10" xfId="44365"/>
    <cellStyle name="Финансовый 2 10 2" xfId="44366"/>
    <cellStyle name="Финансовый 2 10 2 2" xfId="44367"/>
    <cellStyle name="Финансовый 2 10 2 2 2" xfId="44368"/>
    <cellStyle name="Финансовый 2 10 2 3" xfId="44369"/>
    <cellStyle name="Финансовый 2 10 2 3 2" xfId="44370"/>
    <cellStyle name="Финансовый 2 10 2 4" xfId="44371"/>
    <cellStyle name="Финансовый 2 10 2 5" xfId="44372"/>
    <cellStyle name="Финансовый 2 10 3" xfId="44373"/>
    <cellStyle name="Финансовый 2 10 3 2" xfId="44374"/>
    <cellStyle name="Финансовый 2 10 4" xfId="44375"/>
    <cellStyle name="Финансовый 2 10 4 2" xfId="44376"/>
    <cellStyle name="Финансовый 2 10 5" xfId="44377"/>
    <cellStyle name="Финансовый 2 10 5 2" xfId="44378"/>
    <cellStyle name="Финансовый 2 10 6" xfId="44379"/>
    <cellStyle name="Финансовый 2 10 6 2" xfId="44380"/>
    <cellStyle name="Финансовый 2 10 7" xfId="44381"/>
    <cellStyle name="Финансовый 2 11" xfId="44382"/>
    <cellStyle name="Финансовый 2 11 2" xfId="44383"/>
    <cellStyle name="Финансовый 2 11 3" xfId="44384"/>
    <cellStyle name="Финансовый 2 12" xfId="44385"/>
    <cellStyle name="Финансовый 2 12 2" xfId="44386"/>
    <cellStyle name="Финансовый 2 13" xfId="44387"/>
    <cellStyle name="Финансовый 2 13 2" xfId="44388"/>
    <cellStyle name="Финансовый 2 14" xfId="44389"/>
    <cellStyle name="Финансовый 2 2" xfId="44390"/>
    <cellStyle name="Финансовый 2 2 2" xfId="44391"/>
    <cellStyle name="Финансовый 2 2 2 2" xfId="44392"/>
    <cellStyle name="Финансовый 2 2 2 2 2" xfId="44393"/>
    <cellStyle name="Финансовый 2 2 2 2 2 2" xfId="44394"/>
    <cellStyle name="Финансовый 2 2 2 2 2 2 2" xfId="44395"/>
    <cellStyle name="Финансовый 2 2 2 2 3" xfId="44396"/>
    <cellStyle name="Финансовый 2 2 2 2 4" xfId="44397"/>
    <cellStyle name="Финансовый 2 2 2 2 5" xfId="44398"/>
    <cellStyle name="Финансовый 2 2 2 3" xfId="44399"/>
    <cellStyle name="Финансовый 2 2 2 3 2" xfId="44400"/>
    <cellStyle name="Финансовый 2 2 2 4" xfId="44401"/>
    <cellStyle name="Финансовый 2 2 2 4 2" xfId="44402"/>
    <cellStyle name="Финансовый 2 2 2 4 3" xfId="44403"/>
    <cellStyle name="Финансовый 2 2 2 4 3 2" xfId="44404"/>
    <cellStyle name="Финансовый 2 2 2 4 4" xfId="44405"/>
    <cellStyle name="Финансовый 2 2 2 5" xfId="44406"/>
    <cellStyle name="Финансовый 2 2 3" xfId="44407"/>
    <cellStyle name="Финансовый 2 2 3 2" xfId="44408"/>
    <cellStyle name="Финансовый 2 2 4" xfId="44409"/>
    <cellStyle name="Финансовый 2 2 4 2" xfId="44410"/>
    <cellStyle name="Финансовый 2 2 4 2 2" xfId="44411"/>
    <cellStyle name="Финансовый 2 2 4 3" xfId="44412"/>
    <cellStyle name="Финансовый 2 2 5" xfId="44413"/>
    <cellStyle name="Финансовый 2 2 5 2" xfId="44414"/>
    <cellStyle name="Финансовый 2 2 6" xfId="44415"/>
    <cellStyle name="Финансовый 2 2_INDEX.STATION.2012(v1.0)_" xfId="44416"/>
    <cellStyle name="Финансовый 2 3" xfId="44417"/>
    <cellStyle name="Финансовый 2 3 2" xfId="44418"/>
    <cellStyle name="Финансовый 2 3 2 2" xfId="44419"/>
    <cellStyle name="Финансовый 2 3 2 2 2" xfId="44420"/>
    <cellStyle name="Финансовый 2 3 2 2 2 2" xfId="44421"/>
    <cellStyle name="Финансовый 2 3 2 2 2 2 2" xfId="44422"/>
    <cellStyle name="Финансовый 2 3 2 2 3" xfId="44423"/>
    <cellStyle name="Финансовый 2 3 2 2 3 2" xfId="44424"/>
    <cellStyle name="Финансовый 2 3 2 3" xfId="44425"/>
    <cellStyle name="Финансовый 2 3 3" xfId="44426"/>
    <cellStyle name="Финансовый 2 3 3 2" xfId="44427"/>
    <cellStyle name="Финансовый 2 3 3 2 2" xfId="44428"/>
    <cellStyle name="Финансовый 2 3 3 2 2 2" xfId="44429"/>
    <cellStyle name="Финансовый 2 3 3 3" xfId="44430"/>
    <cellStyle name="Финансовый 2 3 3 4" xfId="44431"/>
    <cellStyle name="Финансовый 2 3 4" xfId="44432"/>
    <cellStyle name="Финансовый 2 3 4 2" xfId="44433"/>
    <cellStyle name="Финансовый 2 3 4 2 2" xfId="44434"/>
    <cellStyle name="Финансовый 2 3 4 2 3" xfId="44435"/>
    <cellStyle name="Финансовый 2 3 4 3" xfId="44436"/>
    <cellStyle name="Финансовый 2 3 4 4" xfId="44437"/>
    <cellStyle name="Финансовый 2 3 5" xfId="44438"/>
    <cellStyle name="Финансовый 2 3 5 2" xfId="44439"/>
    <cellStyle name="Финансовый 2 3 6" xfId="44440"/>
    <cellStyle name="Финансовый 2 4" xfId="44441"/>
    <cellStyle name="Финансовый 2 4 2" xfId="44442"/>
    <cellStyle name="Финансовый 2 4 2 2" xfId="44443"/>
    <cellStyle name="Финансовый 2 4 2 2 2" xfId="44444"/>
    <cellStyle name="Финансовый 2 4 2 3" xfId="44445"/>
    <cellStyle name="Финансовый 2 4 2 4" xfId="44446"/>
    <cellStyle name="Финансовый 2 4 3" xfId="44447"/>
    <cellStyle name="Финансовый 2 4 3 2" xfId="44448"/>
    <cellStyle name="Финансовый 2 4 3 3" xfId="44449"/>
    <cellStyle name="Финансовый 2 4 4" xfId="44450"/>
    <cellStyle name="Финансовый 2 4 5" xfId="44451"/>
    <cellStyle name="Финансовый 2 5" xfId="44452"/>
    <cellStyle name="Финансовый 2 5 2" xfId="44453"/>
    <cellStyle name="Финансовый 2 5 2 2" xfId="44454"/>
    <cellStyle name="Финансовый 2 5 2 2 2" xfId="44455"/>
    <cellStyle name="Финансовый 2 5 2 2 2 2" xfId="44456"/>
    <cellStyle name="Финансовый 2 5 2 2 2 2 2" xfId="44457"/>
    <cellStyle name="Финансовый 2 5 2 2 2 3" xfId="44458"/>
    <cellStyle name="Финансовый 2 5 2 2 3" xfId="44459"/>
    <cellStyle name="Финансовый 2 5 2 2 3 2" xfId="44460"/>
    <cellStyle name="Финансовый 2 5 2 2 3 2 2" xfId="44461"/>
    <cellStyle name="Финансовый 2 5 2 2 3 3" xfId="44462"/>
    <cellStyle name="Финансовый 2 5 2 2 3 4" xfId="44463"/>
    <cellStyle name="Финансовый 2 5 2 2 4" xfId="44464"/>
    <cellStyle name="Финансовый 2 5 2 3" xfId="44465"/>
    <cellStyle name="Финансовый 2 5 2 4" xfId="44466"/>
    <cellStyle name="Финансовый 2 5 3" xfId="44467"/>
    <cellStyle name="Финансовый 2 5 3 2" xfId="44468"/>
    <cellStyle name="Финансовый 2 5 3 2 2" xfId="44469"/>
    <cellStyle name="Финансовый 2 5 3 3" xfId="44470"/>
    <cellStyle name="Финансовый 2 5 3 3 2" xfId="44471"/>
    <cellStyle name="Финансовый 2 5 3 4" xfId="44472"/>
    <cellStyle name="Финансовый 2 5 4" xfId="44473"/>
    <cellStyle name="Финансовый 2 5 4 2" xfId="44474"/>
    <cellStyle name="Финансовый 2 5 4 2 2" xfId="44475"/>
    <cellStyle name="Финансовый 2 5 4 3" xfId="44476"/>
    <cellStyle name="Финансовый 2 5 5" xfId="44477"/>
    <cellStyle name="Финансовый 2 5 5 2" xfId="44478"/>
    <cellStyle name="Финансовый 2 6" xfId="44479"/>
    <cellStyle name="Финансовый 2 6 2" xfId="44480"/>
    <cellStyle name="Финансовый 2 6 2 2" xfId="44481"/>
    <cellStyle name="Финансовый 2 6 2 2 2" xfId="44482"/>
    <cellStyle name="Финансовый 2 6 2 2 2 2" xfId="44483"/>
    <cellStyle name="Финансовый 2 6 2 2 2 2 2" xfId="44484"/>
    <cellStyle name="Финансовый 2 6 2 2 2 3" xfId="44485"/>
    <cellStyle name="Финансовый 2 6 2 2 3" xfId="44486"/>
    <cellStyle name="Финансовый 2 6 2 2 3 2" xfId="44487"/>
    <cellStyle name="Финансовый 2 6 2 2 3 2 2" xfId="44488"/>
    <cellStyle name="Финансовый 2 6 2 2 3 3" xfId="44489"/>
    <cellStyle name="Финансовый 2 6 2 2 3 4" xfId="44490"/>
    <cellStyle name="Финансовый 2 6 2 2 4" xfId="44491"/>
    <cellStyle name="Финансовый 2 6 2 3" xfId="44492"/>
    <cellStyle name="Финансовый 2 6 2 4" xfId="44493"/>
    <cellStyle name="Финансовый 2 6 3" xfId="44494"/>
    <cellStyle name="Финансовый 2 6 3 2" xfId="44495"/>
    <cellStyle name="Финансовый 2 6 3 2 2" xfId="44496"/>
    <cellStyle name="Финансовый 2 6 3 3" xfId="44497"/>
    <cellStyle name="Финансовый 2 6 3 3 2" xfId="44498"/>
    <cellStyle name="Финансовый 2 6 3 4" xfId="44499"/>
    <cellStyle name="Финансовый 2 6 4" xfId="44500"/>
    <cellStyle name="Финансовый 2 6 4 2" xfId="44501"/>
    <cellStyle name="Финансовый 2 6 4 2 2" xfId="44502"/>
    <cellStyle name="Финансовый 2 6 4 3" xfId="44503"/>
    <cellStyle name="Финансовый 2 6 5" xfId="44504"/>
    <cellStyle name="Финансовый 2 6 5 2" xfId="44505"/>
    <cellStyle name="Финансовый 2 7" xfId="44506"/>
    <cellStyle name="Финансовый 2 7 2" xfId="44507"/>
    <cellStyle name="Финансовый 2 7 2 2" xfId="44508"/>
    <cellStyle name="Финансовый 2 7 2 2 2" xfId="44509"/>
    <cellStyle name="Финансовый 2 7 2 2 2 2" xfId="44510"/>
    <cellStyle name="Финансовый 2 7 2 2 2 2 2" xfId="44511"/>
    <cellStyle name="Финансовый 2 7 2 2 2 3" xfId="44512"/>
    <cellStyle name="Финансовый 2 7 2 2 3" xfId="44513"/>
    <cellStyle name="Финансовый 2 7 2 2 3 2" xfId="44514"/>
    <cellStyle name="Финансовый 2 7 2 2 3 2 2" xfId="44515"/>
    <cellStyle name="Финансовый 2 7 2 2 3 3" xfId="44516"/>
    <cellStyle name="Финансовый 2 7 2 2 3 4" xfId="44517"/>
    <cellStyle name="Финансовый 2 7 2 2 4" xfId="44518"/>
    <cellStyle name="Финансовый 2 7 2 3" xfId="44519"/>
    <cellStyle name="Финансовый 2 7 2 4" xfId="44520"/>
    <cellStyle name="Финансовый 2 7 3" xfId="44521"/>
    <cellStyle name="Финансовый 2 7 3 2" xfId="44522"/>
    <cellStyle name="Финансовый 2 7 4" xfId="44523"/>
    <cellStyle name="Финансовый 2 7 4 2" xfId="44524"/>
    <cellStyle name="Финансовый 2 7 4 2 2" xfId="44525"/>
    <cellStyle name="Финансовый 2 7 4 3" xfId="44526"/>
    <cellStyle name="Финансовый 2 7 5" xfId="44527"/>
    <cellStyle name="Финансовый 2 7 5 2" xfId="44528"/>
    <cellStyle name="Финансовый 2 7 6" xfId="44529"/>
    <cellStyle name="Финансовый 2 8" xfId="44530"/>
    <cellStyle name="Финансовый 2 8 2" xfId="44531"/>
    <cellStyle name="Финансовый 2 8 2 2" xfId="44532"/>
    <cellStyle name="Финансовый 2 8 2 2 2" xfId="44533"/>
    <cellStyle name="Финансовый 2 8 2 2 2 2" xfId="44534"/>
    <cellStyle name="Финансовый 2 8 2 2 2 2 2" xfId="44535"/>
    <cellStyle name="Финансовый 2 8 2 2 2 3" xfId="44536"/>
    <cellStyle name="Финансовый 2 8 2 2 3" xfId="44537"/>
    <cellStyle name="Финансовый 2 8 2 2 3 2" xfId="44538"/>
    <cellStyle name="Финансовый 2 8 2 2 3 2 2" xfId="44539"/>
    <cellStyle name="Финансовый 2 8 2 2 3 3" xfId="44540"/>
    <cellStyle name="Финансовый 2 8 2 2 3 4" xfId="44541"/>
    <cellStyle name="Финансовый 2 8 2 2 4" xfId="44542"/>
    <cellStyle name="Финансовый 2 8 2 3" xfId="44543"/>
    <cellStyle name="Финансовый 2 8 2 4" xfId="44544"/>
    <cellStyle name="Финансовый 2 8 3" xfId="44545"/>
    <cellStyle name="Финансовый 2 8 3 2" xfId="44546"/>
    <cellStyle name="Финансовый 2 8 4" xfId="44547"/>
    <cellStyle name="Финансовый 2 8 4 2" xfId="44548"/>
    <cellStyle name="Финансовый 2 8 4 2 2" xfId="44549"/>
    <cellStyle name="Финансовый 2 8 4 3" xfId="44550"/>
    <cellStyle name="Финансовый 2 8 5" xfId="44551"/>
    <cellStyle name="Финансовый 2 8 5 2" xfId="44552"/>
    <cellStyle name="Финансовый 2 8 6" xfId="44553"/>
    <cellStyle name="Финансовый 2 9" xfId="44554"/>
    <cellStyle name="Финансовый 2 9 2" xfId="44555"/>
    <cellStyle name="Финансовый 2 9 2 2" xfId="44556"/>
    <cellStyle name="Финансовый 2 9 3" xfId="44557"/>
    <cellStyle name="Финансовый 2 9 3 2" xfId="44558"/>
    <cellStyle name="Финансовый 2 9 4" xfId="44559"/>
    <cellStyle name="Финансовый 2 9 4 2" xfId="44560"/>
    <cellStyle name="Финансовый 2 9 5" xfId="44561"/>
    <cellStyle name="Финансовый 2 9 5 2" xfId="44562"/>
    <cellStyle name="Финансовый 2 9 6" xfId="44563"/>
    <cellStyle name="Финансовый 2 9 6 2" xfId="44564"/>
    <cellStyle name="Финансовый 2 9 7" xfId="44565"/>
    <cellStyle name="Финансовый 2_46EE.2011(v1.0)" xfId="44566"/>
    <cellStyle name="Финансовый 20" xfId="44567"/>
    <cellStyle name="Финансовый 20 2" xfId="44568"/>
    <cellStyle name="Финансовый 20 3" xfId="44569"/>
    <cellStyle name="Финансовый 20 4" xfId="44570"/>
    <cellStyle name="Финансовый 20 5" xfId="44571"/>
    <cellStyle name="Финансовый 20 6" xfId="44572"/>
    <cellStyle name="Финансовый 20 7" xfId="44573"/>
    <cellStyle name="Финансовый 20 8" xfId="44574"/>
    <cellStyle name="Финансовый 21" xfId="44575"/>
    <cellStyle name="Финансовый 21 2" xfId="44576"/>
    <cellStyle name="Финансовый 21 3" xfId="44577"/>
    <cellStyle name="Финансовый 21 4" xfId="44578"/>
    <cellStyle name="Финансовый 21 5" xfId="44579"/>
    <cellStyle name="Финансовый 21 6" xfId="44580"/>
    <cellStyle name="Финансовый 21 7" xfId="44581"/>
    <cellStyle name="Финансовый 21 8" xfId="44582"/>
    <cellStyle name="Финансовый 22" xfId="44583"/>
    <cellStyle name="Финансовый 22 2" xfId="44584"/>
    <cellStyle name="Финансовый 22 3" xfId="44585"/>
    <cellStyle name="Финансовый 22 4" xfId="44586"/>
    <cellStyle name="Финансовый 22 5" xfId="44587"/>
    <cellStyle name="Финансовый 22 6" xfId="44588"/>
    <cellStyle name="Финансовый 22 7" xfId="44589"/>
    <cellStyle name="Финансовый 22 8" xfId="44590"/>
    <cellStyle name="Финансовый 23" xfId="44591"/>
    <cellStyle name="Финансовый 23 2" xfId="44592"/>
    <cellStyle name="Финансовый 23 3" xfId="44593"/>
    <cellStyle name="Финансовый 23 4" xfId="44594"/>
    <cellStyle name="Финансовый 23 5" xfId="44595"/>
    <cellStyle name="Финансовый 23 6" xfId="44596"/>
    <cellStyle name="Финансовый 23 7" xfId="44597"/>
    <cellStyle name="Финансовый 24" xfId="44598"/>
    <cellStyle name="Финансовый 24 2" xfId="44599"/>
    <cellStyle name="Финансовый 24 3" xfId="44600"/>
    <cellStyle name="Финансовый 24 4" xfId="44601"/>
    <cellStyle name="Финансовый 24 5" xfId="44602"/>
    <cellStyle name="Финансовый 24 6" xfId="44603"/>
    <cellStyle name="Финансовый 24 7" xfId="44604"/>
    <cellStyle name="Финансовый 25" xfId="44605"/>
    <cellStyle name="Финансовый 25 2" xfId="44606"/>
    <cellStyle name="Финансовый 25 3" xfId="44607"/>
    <cellStyle name="Финансовый 25 4" xfId="44608"/>
    <cellStyle name="Финансовый 25 5" xfId="44609"/>
    <cellStyle name="Финансовый 25 6" xfId="44610"/>
    <cellStyle name="Финансовый 25 7" xfId="44611"/>
    <cellStyle name="Финансовый 26" xfId="44612"/>
    <cellStyle name="Финансовый 26 2" xfId="44613"/>
    <cellStyle name="Финансовый 26 3" xfId="44614"/>
    <cellStyle name="Финансовый 27" xfId="44615"/>
    <cellStyle name="Финансовый 27 2" xfId="44616"/>
    <cellStyle name="Финансовый 27 3" xfId="44617"/>
    <cellStyle name="Финансовый 28" xfId="44618"/>
    <cellStyle name="Финансовый 28 2" xfId="44619"/>
    <cellStyle name="Финансовый 29" xfId="44620"/>
    <cellStyle name="Финансовый 3" xfId="44621"/>
    <cellStyle name="Финансовый 3 10" xfId="44622"/>
    <cellStyle name="Финансовый 3 10 2" xfId="44623"/>
    <cellStyle name="Финансовый 3 10 2 2" xfId="44624"/>
    <cellStyle name="Финансовый 3 10 2 2 2" xfId="44625"/>
    <cellStyle name="Финансовый 3 10 2 3" xfId="44626"/>
    <cellStyle name="Финансовый 3 11" xfId="44627"/>
    <cellStyle name="Финансовый 3 11 2" xfId="44628"/>
    <cellStyle name="Финансовый 3 11 2 2" xfId="44629"/>
    <cellStyle name="Финансовый 3 11 2 2 2" xfId="44630"/>
    <cellStyle name="Финансовый 3 11 3" xfId="44631"/>
    <cellStyle name="Финансовый 3 11 4" xfId="44632"/>
    <cellStyle name="Финансовый 3 12" xfId="44633"/>
    <cellStyle name="Финансовый 3 13" xfId="44634"/>
    <cellStyle name="Финансовый 3 13 2" xfId="44635"/>
    <cellStyle name="Финансовый 3 14" xfId="44636"/>
    <cellStyle name="Финансовый 3 2" xfId="44637"/>
    <cellStyle name="Финансовый 3 2 2" xfId="44638"/>
    <cellStyle name="Финансовый 3 2 3" xfId="44639"/>
    <cellStyle name="Финансовый 3 2 3 2" xfId="44640"/>
    <cellStyle name="Финансовый 3 2 3 2 2" xfId="44641"/>
    <cellStyle name="Финансовый 3 2 3 3" xfId="44642"/>
    <cellStyle name="Финансовый 3 2 3 3 2" xfId="44643"/>
    <cellStyle name="Финансовый 3 2 3 3 3" xfId="44644"/>
    <cellStyle name="Финансовый 3 2 3 4" xfId="44645"/>
    <cellStyle name="Финансовый 3 2 4" xfId="44646"/>
    <cellStyle name="Финансовый 3 2 4 2" xfId="44647"/>
    <cellStyle name="Финансовый 3 2 5" xfId="44648"/>
    <cellStyle name="Финансовый 3 2 5 2" xfId="44649"/>
    <cellStyle name="Финансовый 3 2 6" xfId="44650"/>
    <cellStyle name="Финансовый 3 2 6 2" xfId="44651"/>
    <cellStyle name="Финансовый 3 2 7" xfId="44652"/>
    <cellStyle name="Финансовый 3 2 7 2" xfId="44653"/>
    <cellStyle name="Финансовый 3 2 8" xfId="44654"/>
    <cellStyle name="Финансовый 3 2 9" xfId="44655"/>
    <cellStyle name="Финансовый 3 2_UPDATE.MONITORING.OS.EE.2.02.TO.1.3.64" xfId="44656"/>
    <cellStyle name="Финансовый 3 3" xfId="44657"/>
    <cellStyle name="Финансовый 3 3 2" xfId="44658"/>
    <cellStyle name="Финансовый 3 3 2 2" xfId="44659"/>
    <cellStyle name="Финансовый 3 3 2 2 2" xfId="44660"/>
    <cellStyle name="Финансовый 3 3 2 3" xfId="44661"/>
    <cellStyle name="Финансовый 3 3 2 3 2" xfId="44662"/>
    <cellStyle name="Финансовый 3 3 2 3 3" xfId="44663"/>
    <cellStyle name="Финансовый 3 3 2 4" xfId="44664"/>
    <cellStyle name="Финансовый 3 3 3" xfId="44665"/>
    <cellStyle name="Финансовый 3 3 4" xfId="44666"/>
    <cellStyle name="Финансовый 3 3 4 2" xfId="44667"/>
    <cellStyle name="Финансовый 3 3 5" xfId="44668"/>
    <cellStyle name="Финансовый 3 3 5 2" xfId="44669"/>
    <cellStyle name="Финансовый 3 3 6" xfId="44670"/>
    <cellStyle name="Финансовый 3 3 7" xfId="44671"/>
    <cellStyle name="Финансовый 3 4" xfId="44672"/>
    <cellStyle name="Финансовый 3 4 2" xfId="44673"/>
    <cellStyle name="Финансовый 3 4 2 2" xfId="44674"/>
    <cellStyle name="Финансовый 3 5" xfId="44675"/>
    <cellStyle name="Финансовый 3 6" xfId="44676"/>
    <cellStyle name="Финансовый 3 6 2" xfId="44677"/>
    <cellStyle name="Финансовый 3 6 2 2" xfId="44678"/>
    <cellStyle name="Финансовый 3 6 3" xfId="44679"/>
    <cellStyle name="Финансовый 3 6 3 2" xfId="44680"/>
    <cellStyle name="Финансовый 3 6 3 2 2" xfId="44681"/>
    <cellStyle name="Финансовый 3 6 3 3" xfId="44682"/>
    <cellStyle name="Финансовый 3 6 3 4" xfId="44683"/>
    <cellStyle name="Финансовый 3 6 4" xfId="44684"/>
    <cellStyle name="Финансовый 3 6 4 2" xfId="44685"/>
    <cellStyle name="Финансовый 3 6 5" xfId="44686"/>
    <cellStyle name="Финансовый 3 7" xfId="44687"/>
    <cellStyle name="Финансовый 3 7 2" xfId="44688"/>
    <cellStyle name="Финансовый 3 7 3" xfId="44689"/>
    <cellStyle name="Финансовый 3 7 3 2" xfId="44690"/>
    <cellStyle name="Финансовый 3 7 4" xfId="44691"/>
    <cellStyle name="Финансовый 3 8" xfId="44692"/>
    <cellStyle name="Финансовый 3 9" xfId="44693"/>
    <cellStyle name="Финансовый 3_ARMRAZR" xfId="44694"/>
    <cellStyle name="Финансовый 30" xfId="44695"/>
    <cellStyle name="Финансовый 31" xfId="44696"/>
    <cellStyle name="Финансовый 31 2" xfId="44697"/>
    <cellStyle name="Финансовый 32" xfId="44698"/>
    <cellStyle name="Финансовый 32 2" xfId="44699"/>
    <cellStyle name="Финансовый 33" xfId="44700"/>
    <cellStyle name="Финансовый 34" xfId="44701"/>
    <cellStyle name="Финансовый 35" xfId="44702"/>
    <cellStyle name="Финансовый 36" xfId="44703"/>
    <cellStyle name="Финансовый 37" xfId="44704"/>
    <cellStyle name="Финансовый 38" xfId="44705"/>
    <cellStyle name="Финансовый 39" xfId="44706"/>
    <cellStyle name="Финансовый 4" xfId="44707"/>
    <cellStyle name="Финансовый 4 2" xfId="44708"/>
    <cellStyle name="Финансовый 4 2 2" xfId="44709"/>
    <cellStyle name="Финансовый 4 2 2 2" xfId="44710"/>
    <cellStyle name="Финансовый 4 2 3" xfId="44711"/>
    <cellStyle name="Финансовый 4 2 4" xfId="44712"/>
    <cellStyle name="Финансовый 4 3" xfId="44713"/>
    <cellStyle name="Финансовый 4 3 2" xfId="44714"/>
    <cellStyle name="Финансовый 4 3 2 2" xfId="44715"/>
    <cellStyle name="Финансовый 4 3 3" xfId="44716"/>
    <cellStyle name="Финансовый 4 3 3 2" xfId="44717"/>
    <cellStyle name="Финансовый 4 3 3 2 2" xfId="44718"/>
    <cellStyle name="Финансовый 4 3 3 3" xfId="44719"/>
    <cellStyle name="Финансовый 4 3 3 3 2" xfId="44720"/>
    <cellStyle name="Финансовый 4 3 3 4" xfId="44721"/>
    <cellStyle name="Финансовый 4 3 3 5" xfId="44722"/>
    <cellStyle name="Финансовый 4 3 4" xfId="44723"/>
    <cellStyle name="Финансовый 4 3 4 2" xfId="44724"/>
    <cellStyle name="Финансовый 4 3 5" xfId="44725"/>
    <cellStyle name="Финансовый 4 4" xfId="44726"/>
    <cellStyle name="Финансовый 4 4 2" xfId="44727"/>
    <cellStyle name="Финансовый 4 5" xfId="44728"/>
    <cellStyle name="Финансовый 4 5 2" xfId="44729"/>
    <cellStyle name="Финансовый 4 6" xfId="44730"/>
    <cellStyle name="Финансовый 4 6 2" xfId="44731"/>
    <cellStyle name="Финансовый 4 7" xfId="44732"/>
    <cellStyle name="Финансовый 4 7 2" xfId="44733"/>
    <cellStyle name="Финансовый 4 8" xfId="44734"/>
    <cellStyle name="Финансовый 4_TEHSHEET" xfId="44735"/>
    <cellStyle name="Финансовый 40" xfId="44736"/>
    <cellStyle name="Финансовый 41" xfId="44737"/>
    <cellStyle name="Финансовый 42" xfId="44738"/>
    <cellStyle name="Финансовый 43" xfId="44739"/>
    <cellStyle name="Финансовый 44" xfId="44740"/>
    <cellStyle name="Финансовый 45" xfId="44741"/>
    <cellStyle name="Финансовый 46" xfId="44742"/>
    <cellStyle name="Финансовый 47" xfId="44743"/>
    <cellStyle name="Финансовый 48" xfId="44744"/>
    <cellStyle name="Финансовый 49" xfId="44745"/>
    <cellStyle name="Финансовый 5" xfId="44746"/>
    <cellStyle name="Финансовый 5 2" xfId="44747"/>
    <cellStyle name="Финансовый 5 2 2" xfId="44748"/>
    <cellStyle name="Финансовый 5 2 2 2" xfId="44749"/>
    <cellStyle name="Финансовый 5 2 2 2 2" xfId="44750"/>
    <cellStyle name="Финансовый 5 2 2 2 3" xfId="44751"/>
    <cellStyle name="Финансовый 5 2 2 2 3 2" xfId="44752"/>
    <cellStyle name="Финансовый 5 2 2 2 3 2 2" xfId="44753"/>
    <cellStyle name="Финансовый 5 2 2 2 3 2 3" xfId="44754"/>
    <cellStyle name="Финансовый 5 2 2 2 3 3" xfId="44755"/>
    <cellStyle name="Финансовый 5 2 2 2 4" xfId="44756"/>
    <cellStyle name="Финансовый 5 2 2 2 5" xfId="44757"/>
    <cellStyle name="Финансовый 5 2 2 3" xfId="44758"/>
    <cellStyle name="Финансовый 5 2 2 3 2" xfId="44759"/>
    <cellStyle name="Финансовый 5 2 2 4" xfId="44760"/>
    <cellStyle name="Финансовый 5 2 2 5" xfId="44761"/>
    <cellStyle name="Финансовый 5 2 3" xfId="44762"/>
    <cellStyle name="Финансовый 5 2 3 2" xfId="44763"/>
    <cellStyle name="Финансовый 5 2 3 2 2" xfId="44764"/>
    <cellStyle name="Финансовый 5 2 3 3" xfId="44765"/>
    <cellStyle name="Финансовый 5 2 3 4" xfId="44766"/>
    <cellStyle name="Финансовый 5 2 4" xfId="44767"/>
    <cellStyle name="Финансовый 5 3" xfId="44768"/>
    <cellStyle name="Финансовый 5 3 10" xfId="44769"/>
    <cellStyle name="Финансовый 5 3 2" xfId="44770"/>
    <cellStyle name="Финансовый 5 3 2 2" xfId="44771"/>
    <cellStyle name="Финансовый 5 3 2 2 2" xfId="44772"/>
    <cellStyle name="Финансовый 5 3 2 3" xfId="44773"/>
    <cellStyle name="Финансовый 5 3 2 4" xfId="44774"/>
    <cellStyle name="Финансовый 5 3 2 4 2" xfId="44775"/>
    <cellStyle name="Финансовый 5 3 2 4 3" xfId="44776"/>
    <cellStyle name="Финансовый 5 3 2 4 4" xfId="44777"/>
    <cellStyle name="Финансовый 5 3 2 4 5" xfId="44778"/>
    <cellStyle name="Финансовый 5 3 2 4 6" xfId="44779"/>
    <cellStyle name="Финансовый 5 3 2 5" xfId="44780"/>
    <cellStyle name="Финансовый 5 3 2 5 2" xfId="44781"/>
    <cellStyle name="Финансовый 5 3 2 5 3" xfId="44782"/>
    <cellStyle name="Финансовый 5 3 2 6" xfId="44783"/>
    <cellStyle name="Финансовый 5 3 3" xfId="44784"/>
    <cellStyle name="Финансовый 5 3 3 10" xfId="44785"/>
    <cellStyle name="Финансовый 5 3 3 11" xfId="44786"/>
    <cellStyle name="Финансовый 5 3 3 12" xfId="44787"/>
    <cellStyle name="Финансовый 5 3 3 13" xfId="44788"/>
    <cellStyle name="Финансовый 5 3 3 14" xfId="44789"/>
    <cellStyle name="Финансовый 5 3 3 15" xfId="44790"/>
    <cellStyle name="Финансовый 5 3 3 2" xfId="44791"/>
    <cellStyle name="Финансовый 5 3 3 2 2" xfId="44792"/>
    <cellStyle name="Финансовый 5 3 3 2 3" xfId="44793"/>
    <cellStyle name="Финансовый 5 3 3 2 4" xfId="44794"/>
    <cellStyle name="Финансовый 5 3 3 2 5" xfId="44795"/>
    <cellStyle name="Финансовый 5 3 3 2 6" xfId="44796"/>
    <cellStyle name="Финансовый 5 3 3 2 7" xfId="44797"/>
    <cellStyle name="Финансовый 5 3 3 2 8" xfId="44798"/>
    <cellStyle name="Финансовый 5 3 3 3" xfId="44799"/>
    <cellStyle name="Финансовый 5 3 3 3 2" xfId="44800"/>
    <cellStyle name="Финансовый 5 3 3 4" xfId="44801"/>
    <cellStyle name="Финансовый 5 3 3 5" xfId="44802"/>
    <cellStyle name="Финансовый 5 3 3 6" xfId="44803"/>
    <cellStyle name="Финансовый 5 3 3 7" xfId="44804"/>
    <cellStyle name="Финансовый 5 3 3 8" xfId="44805"/>
    <cellStyle name="Финансовый 5 3 3 9" xfId="44806"/>
    <cellStyle name="Финансовый 5 3 4" xfId="44807"/>
    <cellStyle name="Финансовый 5 3 4 10" xfId="44808"/>
    <cellStyle name="Финансовый 5 3 4 11" xfId="44809"/>
    <cellStyle name="Финансовый 5 3 4 12" xfId="44810"/>
    <cellStyle name="Финансовый 5 3 4 13" xfId="44811"/>
    <cellStyle name="Финансовый 5 3 4 14" xfId="44812"/>
    <cellStyle name="Финансовый 5 3 4 15" xfId="44813"/>
    <cellStyle name="Финансовый 5 3 4 2" xfId="44814"/>
    <cellStyle name="Финансовый 5 3 4 2 2" xfId="44815"/>
    <cellStyle name="Финансовый 5 3 4 2 3" xfId="44816"/>
    <cellStyle name="Финансовый 5 3 4 2 4" xfId="44817"/>
    <cellStyle name="Финансовый 5 3 4 2 5" xfId="44818"/>
    <cellStyle name="Финансовый 5 3 4 2 6" xfId="44819"/>
    <cellStyle name="Финансовый 5 3 4 2 7" xfId="44820"/>
    <cellStyle name="Финансовый 5 3 4 3" xfId="44821"/>
    <cellStyle name="Финансовый 5 3 4 3 2" xfId="44822"/>
    <cellStyle name="Финансовый 5 3 4 4" xfId="44823"/>
    <cellStyle name="Финансовый 5 3 4 5" xfId="44824"/>
    <cellStyle name="Финансовый 5 3 4 6" xfId="44825"/>
    <cellStyle name="Финансовый 5 3 4 7" xfId="44826"/>
    <cellStyle name="Финансовый 5 3 4 8" xfId="44827"/>
    <cellStyle name="Финансовый 5 3 4 9" xfId="44828"/>
    <cellStyle name="Финансовый 5 3 5" xfId="44829"/>
    <cellStyle name="Финансовый 5 3 5 2" xfId="44830"/>
    <cellStyle name="Финансовый 5 3 6" xfId="44831"/>
    <cellStyle name="Финансовый 5 3 7" xfId="44832"/>
    <cellStyle name="Финансовый 5 3 8" xfId="44833"/>
    <cellStyle name="Финансовый 5 3 8 2" xfId="44834"/>
    <cellStyle name="Финансовый 5 3 8 3" xfId="44835"/>
    <cellStyle name="Финансовый 5 3 8 4" xfId="44836"/>
    <cellStyle name="Финансовый 5 3 8 5" xfId="44837"/>
    <cellStyle name="Финансовый 5 3 8 6" xfId="44838"/>
    <cellStyle name="Финансовый 5 3 9" xfId="44839"/>
    <cellStyle name="Финансовый 5 4" xfId="44840"/>
    <cellStyle name="Финансовый 5 4 2" xfId="44841"/>
    <cellStyle name="Финансовый 5 4 2 10" xfId="44842"/>
    <cellStyle name="Финансовый 5 4 2 11" xfId="44843"/>
    <cellStyle name="Финансовый 5 4 2 12" xfId="44844"/>
    <cellStyle name="Финансовый 5 4 2 13" xfId="44845"/>
    <cellStyle name="Финансовый 5 4 2 14" xfId="44846"/>
    <cellStyle name="Финансовый 5 4 2 15" xfId="44847"/>
    <cellStyle name="Финансовый 5 4 2 2" xfId="44848"/>
    <cellStyle name="Финансовый 5 4 2 2 2" xfId="44849"/>
    <cellStyle name="Финансовый 5 4 2 2 3" xfId="44850"/>
    <cellStyle name="Финансовый 5 4 2 2 4" xfId="44851"/>
    <cellStyle name="Финансовый 5 4 2 2 5" xfId="44852"/>
    <cellStyle name="Финансовый 5 4 2 2 6" xfId="44853"/>
    <cellStyle name="Финансовый 5 4 2 2 7" xfId="44854"/>
    <cellStyle name="Финансовый 5 4 2 3" xfId="44855"/>
    <cellStyle name="Финансовый 5 4 2 3 2" xfId="44856"/>
    <cellStyle name="Финансовый 5 4 2 4" xfId="44857"/>
    <cellStyle name="Финансовый 5 4 2 5" xfId="44858"/>
    <cellStyle name="Финансовый 5 4 2 6" xfId="44859"/>
    <cellStyle name="Финансовый 5 4 2 7" xfId="44860"/>
    <cellStyle name="Финансовый 5 4 2 8" xfId="44861"/>
    <cellStyle name="Финансовый 5 4 2 9" xfId="44862"/>
    <cellStyle name="Финансовый 5 4 3" xfId="44863"/>
    <cellStyle name="Финансовый 5 4 3 10" xfId="44864"/>
    <cellStyle name="Финансовый 5 4 3 11" xfId="44865"/>
    <cellStyle name="Финансовый 5 4 3 12" xfId="44866"/>
    <cellStyle name="Финансовый 5 4 3 13" xfId="44867"/>
    <cellStyle name="Финансовый 5 4 3 14" xfId="44868"/>
    <cellStyle name="Финансовый 5 4 3 15" xfId="44869"/>
    <cellStyle name="Финансовый 5 4 3 2" xfId="44870"/>
    <cellStyle name="Финансовый 5 4 3 2 2" xfId="44871"/>
    <cellStyle name="Финансовый 5 4 3 2 3" xfId="44872"/>
    <cellStyle name="Финансовый 5 4 3 2 4" xfId="44873"/>
    <cellStyle name="Финансовый 5 4 3 2 5" xfId="44874"/>
    <cellStyle name="Финансовый 5 4 3 2 6" xfId="44875"/>
    <cellStyle name="Финансовый 5 4 3 2 7" xfId="44876"/>
    <cellStyle name="Финансовый 5 4 3 3" xfId="44877"/>
    <cellStyle name="Финансовый 5 4 3 3 2" xfId="44878"/>
    <cellStyle name="Финансовый 5 4 3 4" xfId="44879"/>
    <cellStyle name="Финансовый 5 4 3 5" xfId="44880"/>
    <cellStyle name="Финансовый 5 4 3 6" xfId="44881"/>
    <cellStyle name="Финансовый 5 4 3 7" xfId="44882"/>
    <cellStyle name="Финансовый 5 4 3 8" xfId="44883"/>
    <cellStyle name="Финансовый 5 4 3 9" xfId="44884"/>
    <cellStyle name="Финансовый 5 4 4" xfId="44885"/>
    <cellStyle name="Финансовый 5 4 4 2" xfId="44886"/>
    <cellStyle name="Финансовый 5 4 5" xfId="44887"/>
    <cellStyle name="Финансовый 5 4 6" xfId="44888"/>
    <cellStyle name="Финансовый 5 4 7" xfId="44889"/>
    <cellStyle name="Финансовый 5 5" xfId="44890"/>
    <cellStyle name="Финансовый 5 5 2" xfId="44891"/>
    <cellStyle name="Финансовый 5 5 3" xfId="44892"/>
    <cellStyle name="Финансовый 5 5 3 2" xfId="44893"/>
    <cellStyle name="Финансовый 5 5 4" xfId="44894"/>
    <cellStyle name="Финансовый 5 6" xfId="44895"/>
    <cellStyle name="Финансовый 5 6 2" xfId="44896"/>
    <cellStyle name="Финансовый 5 6 3" xfId="44897"/>
    <cellStyle name="Финансовый 5 6 3 2" xfId="44898"/>
    <cellStyle name="Финансовый 5 6 4" xfId="44899"/>
    <cellStyle name="Финансовый 5 7" xfId="44900"/>
    <cellStyle name="Финансовый 5 7 2" xfId="44901"/>
    <cellStyle name="Финансовый 5 7 3" xfId="44902"/>
    <cellStyle name="Финансовый 5 7 4" xfId="44903"/>
    <cellStyle name="Финансовый 5 7 5" xfId="44904"/>
    <cellStyle name="Финансовый 5 7 6" xfId="44905"/>
    <cellStyle name="Финансовый 5 7 7" xfId="44906"/>
    <cellStyle name="Финансовый 5 8" xfId="44907"/>
    <cellStyle name="Финансовый 5 8 2" xfId="44908"/>
    <cellStyle name="Финансовый 5 8 3" xfId="44909"/>
    <cellStyle name="Финансовый 5 8 4" xfId="44910"/>
    <cellStyle name="Финансовый 5 8 5" xfId="44911"/>
    <cellStyle name="Финансовый 5 8 6" xfId="44912"/>
    <cellStyle name="Финансовый 5 9" xfId="44913"/>
    <cellStyle name="Финансовый 50" xfId="44914"/>
    <cellStyle name="Финансовый 51" xfId="44915"/>
    <cellStyle name="Финансовый 52" xfId="44916"/>
    <cellStyle name="Финансовый 53" xfId="44917"/>
    <cellStyle name="Финансовый 54" xfId="44918"/>
    <cellStyle name="Финансовый 55" xfId="44919"/>
    <cellStyle name="Финансовый 56" xfId="44920"/>
    <cellStyle name="Финансовый 57" xfId="44921"/>
    <cellStyle name="Финансовый 58" xfId="44922"/>
    <cellStyle name="Финансовый 59" xfId="44923"/>
    <cellStyle name="Финансовый 6" xfId="44924"/>
    <cellStyle name="Финансовый 6 2" xfId="44925"/>
    <cellStyle name="Финансовый 6 2 2" xfId="44926"/>
    <cellStyle name="Финансовый 6 2 2 2" xfId="44927"/>
    <cellStyle name="Финансовый 6 2 3" xfId="44928"/>
    <cellStyle name="Финансовый 6 3" xfId="44929"/>
    <cellStyle name="Финансовый 6 3 2" xfId="44930"/>
    <cellStyle name="Финансовый 6 3 2 2" xfId="44931"/>
    <cellStyle name="Финансовый 6 3 2 3" xfId="44932"/>
    <cellStyle name="Финансовый 6 3 2 3 2" xfId="44933"/>
    <cellStyle name="Финансовый 6 3 2 3 3" xfId="44934"/>
    <cellStyle name="Финансовый 6 3 2 3 4" xfId="44935"/>
    <cellStyle name="Финансовый 6 3 2 3 5" xfId="44936"/>
    <cellStyle name="Финансовый 6 3 2 3 6" xfId="44937"/>
    <cellStyle name="Финансовый 6 3 2 4" xfId="44938"/>
    <cellStyle name="Финансовый 6 3 2 4 2" xfId="44939"/>
    <cellStyle name="Финансовый 6 3 2 5" xfId="44940"/>
    <cellStyle name="Финансовый 6 3 3" xfId="44941"/>
    <cellStyle name="Финансовый 6 3 3 10" xfId="44942"/>
    <cellStyle name="Финансовый 6 3 3 11" xfId="44943"/>
    <cellStyle name="Финансовый 6 3 3 12" xfId="44944"/>
    <cellStyle name="Финансовый 6 3 3 13" xfId="44945"/>
    <cellStyle name="Финансовый 6 3 3 14" xfId="44946"/>
    <cellStyle name="Финансовый 6 3 3 15" xfId="44947"/>
    <cellStyle name="Финансовый 6 3 3 2" xfId="44948"/>
    <cellStyle name="Финансовый 6 3 3 2 2" xfId="44949"/>
    <cellStyle name="Финансовый 6 3 3 2 3" xfId="44950"/>
    <cellStyle name="Финансовый 6 3 3 2 4" xfId="44951"/>
    <cellStyle name="Финансовый 6 3 3 2 5" xfId="44952"/>
    <cellStyle name="Финансовый 6 3 3 2 6" xfId="44953"/>
    <cellStyle name="Финансовый 6 3 3 2 7" xfId="44954"/>
    <cellStyle name="Финансовый 6 3 3 3" xfId="44955"/>
    <cellStyle name="Финансовый 6 3 3 3 2" xfId="44956"/>
    <cellStyle name="Финансовый 6 3 3 4" xfId="44957"/>
    <cellStyle name="Финансовый 6 3 3 5" xfId="44958"/>
    <cellStyle name="Финансовый 6 3 3 6" xfId="44959"/>
    <cellStyle name="Финансовый 6 3 3 7" xfId="44960"/>
    <cellStyle name="Финансовый 6 3 3 8" xfId="44961"/>
    <cellStyle name="Финансовый 6 3 3 9" xfId="44962"/>
    <cellStyle name="Финансовый 6 3 4" xfId="44963"/>
    <cellStyle name="Финансовый 6 3 4 10" xfId="44964"/>
    <cellStyle name="Финансовый 6 3 4 11" xfId="44965"/>
    <cellStyle name="Финансовый 6 3 4 12" xfId="44966"/>
    <cellStyle name="Финансовый 6 3 4 13" xfId="44967"/>
    <cellStyle name="Финансовый 6 3 4 14" xfId="44968"/>
    <cellStyle name="Финансовый 6 3 4 15" xfId="44969"/>
    <cellStyle name="Финансовый 6 3 4 2" xfId="44970"/>
    <cellStyle name="Финансовый 6 3 4 2 2" xfId="44971"/>
    <cellStyle name="Финансовый 6 3 4 2 3" xfId="44972"/>
    <cellStyle name="Финансовый 6 3 4 2 4" xfId="44973"/>
    <cellStyle name="Финансовый 6 3 4 2 5" xfId="44974"/>
    <cellStyle name="Финансовый 6 3 4 2 6" xfId="44975"/>
    <cellStyle name="Финансовый 6 3 4 2 7" xfId="44976"/>
    <cellStyle name="Финансовый 6 3 4 3" xfId="44977"/>
    <cellStyle name="Финансовый 6 3 4 3 2" xfId="44978"/>
    <cellStyle name="Финансовый 6 3 4 4" xfId="44979"/>
    <cellStyle name="Финансовый 6 3 4 5" xfId="44980"/>
    <cellStyle name="Финансовый 6 3 4 6" xfId="44981"/>
    <cellStyle name="Финансовый 6 3 4 7" xfId="44982"/>
    <cellStyle name="Финансовый 6 3 4 8" xfId="44983"/>
    <cellStyle name="Финансовый 6 3 4 9" xfId="44984"/>
    <cellStyle name="Финансовый 6 3 5" xfId="44985"/>
    <cellStyle name="Финансовый 6 3 5 2" xfId="44986"/>
    <cellStyle name="Финансовый 6 3 6" xfId="44987"/>
    <cellStyle name="Финансовый 6 3 7" xfId="44988"/>
    <cellStyle name="Финансовый 6 3 7 2" xfId="44989"/>
    <cellStyle name="Финансовый 6 3 7 3" xfId="44990"/>
    <cellStyle name="Финансовый 6 3 7 4" xfId="44991"/>
    <cellStyle name="Финансовый 6 3 7 5" xfId="44992"/>
    <cellStyle name="Финансовый 6 3 7 6" xfId="44993"/>
    <cellStyle name="Финансовый 6 3 8" xfId="44994"/>
    <cellStyle name="Финансовый 6 3 9" xfId="44995"/>
    <cellStyle name="Финансовый 6 4" xfId="44996"/>
    <cellStyle name="Финансовый 6 4 2" xfId="44997"/>
    <cellStyle name="Финансовый 6 4 2 10" xfId="44998"/>
    <cellStyle name="Финансовый 6 4 2 11" xfId="44999"/>
    <cellStyle name="Финансовый 6 4 2 12" xfId="45000"/>
    <cellStyle name="Финансовый 6 4 2 13" xfId="45001"/>
    <cellStyle name="Финансовый 6 4 2 14" xfId="45002"/>
    <cellStyle name="Финансовый 6 4 2 15" xfId="45003"/>
    <cellStyle name="Финансовый 6 4 2 2" xfId="45004"/>
    <cellStyle name="Финансовый 6 4 2 2 2" xfId="45005"/>
    <cellStyle name="Финансовый 6 4 2 2 3" xfId="45006"/>
    <cellStyle name="Финансовый 6 4 2 2 4" xfId="45007"/>
    <cellStyle name="Финансовый 6 4 2 2 5" xfId="45008"/>
    <cellStyle name="Финансовый 6 4 2 2 6" xfId="45009"/>
    <cellStyle name="Финансовый 6 4 2 2 7" xfId="45010"/>
    <cellStyle name="Финансовый 6 4 2 3" xfId="45011"/>
    <cellStyle name="Финансовый 6 4 2 3 2" xfId="45012"/>
    <cellStyle name="Финансовый 6 4 2 4" xfId="45013"/>
    <cellStyle name="Финансовый 6 4 2 5" xfId="45014"/>
    <cellStyle name="Финансовый 6 4 2 6" xfId="45015"/>
    <cellStyle name="Финансовый 6 4 2 7" xfId="45016"/>
    <cellStyle name="Финансовый 6 4 2 8" xfId="45017"/>
    <cellStyle name="Финансовый 6 4 2 9" xfId="45018"/>
    <cellStyle name="Финансовый 6 4 3" xfId="45019"/>
    <cellStyle name="Финансовый 6 4 3 10" xfId="45020"/>
    <cellStyle name="Финансовый 6 4 3 11" xfId="45021"/>
    <cellStyle name="Финансовый 6 4 3 12" xfId="45022"/>
    <cellStyle name="Финансовый 6 4 3 13" xfId="45023"/>
    <cellStyle name="Финансовый 6 4 3 14" xfId="45024"/>
    <cellStyle name="Финансовый 6 4 3 15" xfId="45025"/>
    <cellStyle name="Финансовый 6 4 3 2" xfId="45026"/>
    <cellStyle name="Финансовый 6 4 3 2 2" xfId="45027"/>
    <cellStyle name="Финансовый 6 4 3 2 3" xfId="45028"/>
    <cellStyle name="Финансовый 6 4 3 2 4" xfId="45029"/>
    <cellStyle name="Финансовый 6 4 3 2 5" xfId="45030"/>
    <cellStyle name="Финансовый 6 4 3 2 6" xfId="45031"/>
    <cellStyle name="Финансовый 6 4 3 2 7" xfId="45032"/>
    <cellStyle name="Финансовый 6 4 3 3" xfId="45033"/>
    <cellStyle name="Финансовый 6 4 3 3 2" xfId="45034"/>
    <cellStyle name="Финансовый 6 4 3 4" xfId="45035"/>
    <cellStyle name="Финансовый 6 4 3 5" xfId="45036"/>
    <cellStyle name="Финансовый 6 4 3 6" xfId="45037"/>
    <cellStyle name="Финансовый 6 4 3 7" xfId="45038"/>
    <cellStyle name="Финансовый 6 4 3 8" xfId="45039"/>
    <cellStyle name="Финансовый 6 4 3 9" xfId="45040"/>
    <cellStyle name="Финансовый 6 4 4" xfId="45041"/>
    <cellStyle name="Финансовый 6 4 4 2" xfId="45042"/>
    <cellStyle name="Финансовый 6 4 5" xfId="45043"/>
    <cellStyle name="Финансовый 6 4 6" xfId="45044"/>
    <cellStyle name="Финансовый 6 4 7" xfId="45045"/>
    <cellStyle name="Финансовый 6 5" xfId="45046"/>
    <cellStyle name="Финансовый 6 5 2" xfId="45047"/>
    <cellStyle name="Финансовый 6 5 3" xfId="45048"/>
    <cellStyle name="Финансовый 6 5 3 2" xfId="45049"/>
    <cellStyle name="Финансовый 6 5 4" xfId="45050"/>
    <cellStyle name="Финансовый 6 6" xfId="45051"/>
    <cellStyle name="Финансовый 6 6 2" xfId="45052"/>
    <cellStyle name="Финансовый 6 6 3" xfId="45053"/>
    <cellStyle name="Финансовый 6 6 4" xfId="45054"/>
    <cellStyle name="Финансовый 6 6 5" xfId="45055"/>
    <cellStyle name="Финансовый 6 6 6" xfId="45056"/>
    <cellStyle name="Финансовый 6 7" xfId="45057"/>
    <cellStyle name="Финансовый 6 7 2" xfId="45058"/>
    <cellStyle name="Финансовый 6 7 3" xfId="45059"/>
    <cellStyle name="Финансовый 6 7 4" xfId="45060"/>
    <cellStyle name="Финансовый 6 7 5" xfId="45061"/>
    <cellStyle name="Финансовый 6 7 6" xfId="45062"/>
    <cellStyle name="Финансовый 6 8" xfId="45063"/>
    <cellStyle name="Финансовый 6 8 2" xfId="45064"/>
    <cellStyle name="Финансовый 6 8 3" xfId="45065"/>
    <cellStyle name="Финансовый 6 8 4" xfId="45066"/>
    <cellStyle name="Финансовый 6 8 5" xfId="45067"/>
    <cellStyle name="Финансовый 6 8 6" xfId="45068"/>
    <cellStyle name="Финансовый 6 9" xfId="45069"/>
    <cellStyle name="Финансовый 60" xfId="45070"/>
    <cellStyle name="Финансовый 61" xfId="45071"/>
    <cellStyle name="Финансовый 62" xfId="45072"/>
    <cellStyle name="Финансовый 63" xfId="45073"/>
    <cellStyle name="Финансовый 64" xfId="45074"/>
    <cellStyle name="Финансовый 65" xfId="45075"/>
    <cellStyle name="Финансовый 66" xfId="45076"/>
    <cellStyle name="Финансовый 67" xfId="45077"/>
    <cellStyle name="Финансовый 68" xfId="45078"/>
    <cellStyle name="Финансовый 69" xfId="45079"/>
    <cellStyle name="Финансовый 7" xfId="45080"/>
    <cellStyle name="Финансовый 7 10" xfId="45081"/>
    <cellStyle name="Финансовый 7 10 2" xfId="45082"/>
    <cellStyle name="Финансовый 7 10 3" xfId="45083"/>
    <cellStyle name="Финансовый 7 10 4" xfId="45084"/>
    <cellStyle name="Финансовый 7 10 5" xfId="45085"/>
    <cellStyle name="Финансовый 7 10 6" xfId="45086"/>
    <cellStyle name="Финансовый 7 10 7" xfId="45087"/>
    <cellStyle name="Финансовый 7 11" xfId="45088"/>
    <cellStyle name="Финансовый 7 11 2" xfId="45089"/>
    <cellStyle name="Финансовый 7 12" xfId="45090"/>
    <cellStyle name="Финансовый 7 13" xfId="45091"/>
    <cellStyle name="Финансовый 7 14" xfId="45092"/>
    <cellStyle name="Финансовый 7 15" xfId="45093"/>
    <cellStyle name="Финансовый 7 16" xfId="45094"/>
    <cellStyle name="Финансовый 7 17" xfId="45095"/>
    <cellStyle name="Финансовый 7 18" xfId="45096"/>
    <cellStyle name="Финансовый 7 19" xfId="45097"/>
    <cellStyle name="Финансовый 7 2" xfId="45098"/>
    <cellStyle name="Финансовый 7 2 2" xfId="45099"/>
    <cellStyle name="Финансовый 7 2 2 2" xfId="45100"/>
    <cellStyle name="Финансовый 7 2 2 3" xfId="45101"/>
    <cellStyle name="Финансовый 7 2 2 3 2" xfId="45102"/>
    <cellStyle name="Финансовый 7 2 2 3 3" xfId="45103"/>
    <cellStyle name="Финансовый 7 2 2 3 4" xfId="45104"/>
    <cellStyle name="Финансовый 7 2 2 3 5" xfId="45105"/>
    <cellStyle name="Финансовый 7 2 2 3 6" xfId="45106"/>
    <cellStyle name="Финансовый 7 2 2 4" xfId="45107"/>
    <cellStyle name="Финансовый 7 2 2 4 2" xfId="45108"/>
    <cellStyle name="Финансовый 7 2 2 5" xfId="45109"/>
    <cellStyle name="Финансовый 7 2 3" xfId="45110"/>
    <cellStyle name="Финансовый 7 2 3 10" xfId="45111"/>
    <cellStyle name="Финансовый 7 2 3 11" xfId="45112"/>
    <cellStyle name="Финансовый 7 2 3 12" xfId="45113"/>
    <cellStyle name="Финансовый 7 2 3 13" xfId="45114"/>
    <cellStyle name="Финансовый 7 2 3 14" xfId="45115"/>
    <cellStyle name="Финансовый 7 2 3 15" xfId="45116"/>
    <cellStyle name="Финансовый 7 2 3 2" xfId="45117"/>
    <cellStyle name="Финансовый 7 2 3 2 2" xfId="45118"/>
    <cellStyle name="Финансовый 7 2 3 2 3" xfId="45119"/>
    <cellStyle name="Финансовый 7 2 3 2 4" xfId="45120"/>
    <cellStyle name="Финансовый 7 2 3 2 5" xfId="45121"/>
    <cellStyle name="Финансовый 7 2 3 2 6" xfId="45122"/>
    <cellStyle name="Финансовый 7 2 3 2 7" xfId="45123"/>
    <cellStyle name="Финансовый 7 2 3 3" xfId="45124"/>
    <cellStyle name="Финансовый 7 2 3 3 2" xfId="45125"/>
    <cellStyle name="Финансовый 7 2 3 4" xfId="45126"/>
    <cellStyle name="Финансовый 7 2 3 5" xfId="45127"/>
    <cellStyle name="Финансовый 7 2 3 6" xfId="45128"/>
    <cellStyle name="Финансовый 7 2 3 7" xfId="45129"/>
    <cellStyle name="Финансовый 7 2 3 8" xfId="45130"/>
    <cellStyle name="Финансовый 7 2 3 9" xfId="45131"/>
    <cellStyle name="Финансовый 7 2 4" xfId="45132"/>
    <cellStyle name="Финансовый 7 2 4 10" xfId="45133"/>
    <cellStyle name="Финансовый 7 2 4 11" xfId="45134"/>
    <cellStyle name="Финансовый 7 2 4 12" xfId="45135"/>
    <cellStyle name="Финансовый 7 2 4 13" xfId="45136"/>
    <cellStyle name="Финансовый 7 2 4 14" xfId="45137"/>
    <cellStyle name="Финансовый 7 2 4 15" xfId="45138"/>
    <cellStyle name="Финансовый 7 2 4 2" xfId="45139"/>
    <cellStyle name="Финансовый 7 2 4 2 2" xfId="45140"/>
    <cellStyle name="Финансовый 7 2 4 2 3" xfId="45141"/>
    <cellStyle name="Финансовый 7 2 4 2 4" xfId="45142"/>
    <cellStyle name="Финансовый 7 2 4 2 5" xfId="45143"/>
    <cellStyle name="Финансовый 7 2 4 2 6" xfId="45144"/>
    <cellStyle name="Финансовый 7 2 4 2 7" xfId="45145"/>
    <cellStyle name="Финансовый 7 2 4 3" xfId="45146"/>
    <cellStyle name="Финансовый 7 2 4 3 2" xfId="45147"/>
    <cellStyle name="Финансовый 7 2 4 4" xfId="45148"/>
    <cellStyle name="Финансовый 7 2 4 5" xfId="45149"/>
    <cellStyle name="Финансовый 7 2 4 6" xfId="45150"/>
    <cellStyle name="Финансовый 7 2 4 7" xfId="45151"/>
    <cellStyle name="Финансовый 7 2 4 8" xfId="45152"/>
    <cellStyle name="Финансовый 7 2 4 9" xfId="45153"/>
    <cellStyle name="Финансовый 7 2 5" xfId="45154"/>
    <cellStyle name="Финансовый 7 2 5 2" xfId="45155"/>
    <cellStyle name="Финансовый 7 2 6" xfId="45156"/>
    <cellStyle name="Финансовый 7 2 7" xfId="45157"/>
    <cellStyle name="Финансовый 7 2 8" xfId="45158"/>
    <cellStyle name="Финансовый 7 20" xfId="45159"/>
    <cellStyle name="Финансовый 7 21" xfId="45160"/>
    <cellStyle name="Финансовый 7 22" xfId="45161"/>
    <cellStyle name="Финансовый 7 3" xfId="45162"/>
    <cellStyle name="Финансовый 7 3 2" xfId="45163"/>
    <cellStyle name="Финансовый 7 3 2 10" xfId="45164"/>
    <cellStyle name="Финансовый 7 3 2 11" xfId="45165"/>
    <cellStyle name="Финансовый 7 3 2 12" xfId="45166"/>
    <cellStyle name="Финансовый 7 3 2 13" xfId="45167"/>
    <cellStyle name="Финансовый 7 3 2 14" xfId="45168"/>
    <cellStyle name="Финансовый 7 3 2 15" xfId="45169"/>
    <cellStyle name="Финансовый 7 3 2 2" xfId="45170"/>
    <cellStyle name="Финансовый 7 3 2 2 2" xfId="45171"/>
    <cellStyle name="Финансовый 7 3 2 2 3" xfId="45172"/>
    <cellStyle name="Финансовый 7 3 2 2 4" xfId="45173"/>
    <cellStyle name="Финансовый 7 3 2 2 5" xfId="45174"/>
    <cellStyle name="Финансовый 7 3 2 2 6" xfId="45175"/>
    <cellStyle name="Финансовый 7 3 2 2 7" xfId="45176"/>
    <cellStyle name="Финансовый 7 3 2 3" xfId="45177"/>
    <cellStyle name="Финансовый 7 3 2 3 2" xfId="45178"/>
    <cellStyle name="Финансовый 7 3 2 4" xfId="45179"/>
    <cellStyle name="Финансовый 7 3 2 5" xfId="45180"/>
    <cellStyle name="Финансовый 7 3 2 6" xfId="45181"/>
    <cellStyle name="Финансовый 7 3 2 7" xfId="45182"/>
    <cellStyle name="Финансовый 7 3 2 8" xfId="45183"/>
    <cellStyle name="Финансовый 7 3 2 9" xfId="45184"/>
    <cellStyle name="Финансовый 7 3 3" xfId="45185"/>
    <cellStyle name="Финансовый 7 3 3 10" xfId="45186"/>
    <cellStyle name="Финансовый 7 3 3 11" xfId="45187"/>
    <cellStyle name="Финансовый 7 3 3 12" xfId="45188"/>
    <cellStyle name="Финансовый 7 3 3 13" xfId="45189"/>
    <cellStyle name="Финансовый 7 3 3 14" xfId="45190"/>
    <cellStyle name="Финансовый 7 3 3 15" xfId="45191"/>
    <cellStyle name="Финансовый 7 3 3 2" xfId="45192"/>
    <cellStyle name="Финансовый 7 3 3 2 2" xfId="45193"/>
    <cellStyle name="Финансовый 7 3 3 2 3" xfId="45194"/>
    <cellStyle name="Финансовый 7 3 3 2 4" xfId="45195"/>
    <cellStyle name="Финансовый 7 3 3 2 5" xfId="45196"/>
    <cellStyle name="Финансовый 7 3 3 2 6" xfId="45197"/>
    <cellStyle name="Финансовый 7 3 3 2 7" xfId="45198"/>
    <cellStyle name="Финансовый 7 3 3 3" xfId="45199"/>
    <cellStyle name="Финансовый 7 3 3 3 2" xfId="45200"/>
    <cellStyle name="Финансовый 7 3 3 4" xfId="45201"/>
    <cellStyle name="Финансовый 7 3 3 5" xfId="45202"/>
    <cellStyle name="Финансовый 7 3 3 6" xfId="45203"/>
    <cellStyle name="Финансовый 7 3 3 7" xfId="45204"/>
    <cellStyle name="Финансовый 7 3 3 8" xfId="45205"/>
    <cellStyle name="Финансовый 7 3 3 9" xfId="45206"/>
    <cellStyle name="Финансовый 7 3 4" xfId="45207"/>
    <cellStyle name="Финансовый 7 3 4 2" xfId="45208"/>
    <cellStyle name="Финансовый 7 3 4 3" xfId="45209"/>
    <cellStyle name="Финансовый 7 3 5" xfId="45210"/>
    <cellStyle name="Финансовый 7 3 6" xfId="45211"/>
    <cellStyle name="Финансовый 7 3 7" xfId="45212"/>
    <cellStyle name="Финансовый 7 4" xfId="45213"/>
    <cellStyle name="Финансовый 7 4 10" xfId="45214"/>
    <cellStyle name="Финансовый 7 4 11" xfId="45215"/>
    <cellStyle name="Финансовый 7 4 12" xfId="45216"/>
    <cellStyle name="Финансовый 7 4 13" xfId="45217"/>
    <cellStyle name="Финансовый 7 4 14" xfId="45218"/>
    <cellStyle name="Финансовый 7 4 15" xfId="45219"/>
    <cellStyle name="Финансовый 7 4 16" xfId="45220"/>
    <cellStyle name="Финансовый 7 4 17" xfId="45221"/>
    <cellStyle name="Финансовый 7 4 18" xfId="45222"/>
    <cellStyle name="Финансовый 7 4 2" xfId="45223"/>
    <cellStyle name="Финансовый 7 4 2 10" xfId="45224"/>
    <cellStyle name="Финансовый 7 4 2 11" xfId="45225"/>
    <cellStyle name="Финансовый 7 4 2 12" xfId="45226"/>
    <cellStyle name="Финансовый 7 4 2 13" xfId="45227"/>
    <cellStyle name="Финансовый 7 4 2 14" xfId="45228"/>
    <cellStyle name="Финансовый 7 4 2 15" xfId="45229"/>
    <cellStyle name="Финансовый 7 4 2 16" xfId="45230"/>
    <cellStyle name="Финансовый 7 4 2 2" xfId="45231"/>
    <cellStyle name="Финансовый 7 4 2 2 10" xfId="45232"/>
    <cellStyle name="Финансовый 7 4 2 2 11" xfId="45233"/>
    <cellStyle name="Финансовый 7 4 2 2 12" xfId="45234"/>
    <cellStyle name="Финансовый 7 4 2 2 13" xfId="45235"/>
    <cellStyle name="Финансовый 7 4 2 2 14" xfId="45236"/>
    <cellStyle name="Финансовый 7 4 2 2 15" xfId="45237"/>
    <cellStyle name="Финансовый 7 4 2 2 2" xfId="45238"/>
    <cellStyle name="Финансовый 7 4 2 2 2 2" xfId="45239"/>
    <cellStyle name="Финансовый 7 4 2 2 2 3" xfId="45240"/>
    <cellStyle name="Финансовый 7 4 2 2 2 4" xfId="45241"/>
    <cellStyle name="Финансовый 7 4 2 2 2 5" xfId="45242"/>
    <cellStyle name="Финансовый 7 4 2 2 2 6" xfId="45243"/>
    <cellStyle name="Финансовый 7 4 2 2 2 7" xfId="45244"/>
    <cellStyle name="Финансовый 7 4 2 2 3" xfId="45245"/>
    <cellStyle name="Финансовый 7 4 2 2 3 2" xfId="45246"/>
    <cellStyle name="Финансовый 7 4 2 2 4" xfId="45247"/>
    <cellStyle name="Финансовый 7 4 2 2 5" xfId="45248"/>
    <cellStyle name="Финансовый 7 4 2 2 6" xfId="45249"/>
    <cellStyle name="Финансовый 7 4 2 2 7" xfId="45250"/>
    <cellStyle name="Финансовый 7 4 2 2 8" xfId="45251"/>
    <cellStyle name="Финансовый 7 4 2 2 9" xfId="45252"/>
    <cellStyle name="Финансовый 7 4 2 3" xfId="45253"/>
    <cellStyle name="Финансовый 7 4 2 3 2" xfId="45254"/>
    <cellStyle name="Финансовый 7 4 2 3 3" xfId="45255"/>
    <cellStyle name="Финансовый 7 4 2 3 4" xfId="45256"/>
    <cellStyle name="Финансовый 7 4 2 3 5" xfId="45257"/>
    <cellStyle name="Финансовый 7 4 2 3 6" xfId="45258"/>
    <cellStyle name="Финансовый 7 4 2 3 7" xfId="45259"/>
    <cellStyle name="Финансовый 7 4 2 4" xfId="45260"/>
    <cellStyle name="Финансовый 7 4 2 4 2" xfId="45261"/>
    <cellStyle name="Финансовый 7 4 2 5" xfId="45262"/>
    <cellStyle name="Финансовый 7 4 2 6" xfId="45263"/>
    <cellStyle name="Финансовый 7 4 2 7" xfId="45264"/>
    <cellStyle name="Финансовый 7 4 2 8" xfId="45265"/>
    <cellStyle name="Финансовый 7 4 2 9" xfId="45266"/>
    <cellStyle name="Финансовый 7 4 3" xfId="45267"/>
    <cellStyle name="Финансовый 7 4 3 10" xfId="45268"/>
    <cellStyle name="Финансовый 7 4 3 11" xfId="45269"/>
    <cellStyle name="Финансовый 7 4 3 12" xfId="45270"/>
    <cellStyle name="Финансовый 7 4 3 13" xfId="45271"/>
    <cellStyle name="Финансовый 7 4 3 14" xfId="45272"/>
    <cellStyle name="Финансовый 7 4 3 15" xfId="45273"/>
    <cellStyle name="Финансовый 7 4 3 2" xfId="45274"/>
    <cellStyle name="Финансовый 7 4 3 2 2" xfId="45275"/>
    <cellStyle name="Финансовый 7 4 3 2 3" xfId="45276"/>
    <cellStyle name="Финансовый 7 4 3 2 4" xfId="45277"/>
    <cellStyle name="Финансовый 7 4 3 2 5" xfId="45278"/>
    <cellStyle name="Финансовый 7 4 3 2 6" xfId="45279"/>
    <cellStyle name="Финансовый 7 4 3 2 7" xfId="45280"/>
    <cellStyle name="Финансовый 7 4 3 3" xfId="45281"/>
    <cellStyle name="Финансовый 7 4 3 3 2" xfId="45282"/>
    <cellStyle name="Финансовый 7 4 3 4" xfId="45283"/>
    <cellStyle name="Финансовый 7 4 3 5" xfId="45284"/>
    <cellStyle name="Финансовый 7 4 3 6" xfId="45285"/>
    <cellStyle name="Финансовый 7 4 3 7" xfId="45286"/>
    <cellStyle name="Финансовый 7 4 3 8" xfId="45287"/>
    <cellStyle name="Финансовый 7 4 3 9" xfId="45288"/>
    <cellStyle name="Финансовый 7 4 4" xfId="45289"/>
    <cellStyle name="Финансовый 7 4 4 2" xfId="45290"/>
    <cellStyle name="Финансовый 7 4 4 3" xfId="45291"/>
    <cellStyle name="Финансовый 7 4 4 4" xfId="45292"/>
    <cellStyle name="Финансовый 7 4 4 5" xfId="45293"/>
    <cellStyle name="Финансовый 7 4 4 6" xfId="45294"/>
    <cellStyle name="Финансовый 7 4 4 7" xfId="45295"/>
    <cellStyle name="Финансовый 7 4 5" xfId="45296"/>
    <cellStyle name="Финансовый 7 4 5 2" xfId="45297"/>
    <cellStyle name="Финансовый 7 4 6" xfId="45298"/>
    <cellStyle name="Финансовый 7 4 7" xfId="45299"/>
    <cellStyle name="Финансовый 7 4 8" xfId="45300"/>
    <cellStyle name="Финансовый 7 4 9" xfId="45301"/>
    <cellStyle name="Финансовый 7 5" xfId="45302"/>
    <cellStyle name="Финансовый 7 5 2" xfId="45303"/>
    <cellStyle name="Финансовый 7 5 3" xfId="45304"/>
    <cellStyle name="Финансовый 7 5 3 2" xfId="45305"/>
    <cellStyle name="Финансовый 7 5 4" xfId="45306"/>
    <cellStyle name="Финансовый 7 6" xfId="45307"/>
    <cellStyle name="Финансовый 7 6 10" xfId="45308"/>
    <cellStyle name="Финансовый 7 6 11" xfId="45309"/>
    <cellStyle name="Финансовый 7 6 12" xfId="45310"/>
    <cellStyle name="Финансовый 7 6 13" xfId="45311"/>
    <cellStyle name="Финансовый 7 6 14" xfId="45312"/>
    <cellStyle name="Финансовый 7 6 15" xfId="45313"/>
    <cellStyle name="Финансовый 7 6 2" xfId="45314"/>
    <cellStyle name="Финансовый 7 6 2 2" xfId="45315"/>
    <cellStyle name="Финансовый 7 6 2 3" xfId="45316"/>
    <cellStyle name="Финансовый 7 6 2 4" xfId="45317"/>
    <cellStyle name="Финансовый 7 6 2 5" xfId="45318"/>
    <cellStyle name="Финансовый 7 6 2 6" xfId="45319"/>
    <cellStyle name="Финансовый 7 6 2 7" xfId="45320"/>
    <cellStyle name="Финансовый 7 6 3" xfId="45321"/>
    <cellStyle name="Финансовый 7 6 3 2" xfId="45322"/>
    <cellStyle name="Финансовый 7 6 4" xfId="45323"/>
    <cellStyle name="Финансовый 7 6 5" xfId="45324"/>
    <cellStyle name="Финансовый 7 6 6" xfId="45325"/>
    <cellStyle name="Финансовый 7 6 7" xfId="45326"/>
    <cellStyle name="Финансовый 7 6 8" xfId="45327"/>
    <cellStyle name="Финансовый 7 6 9" xfId="45328"/>
    <cellStyle name="Финансовый 7 7" xfId="45329"/>
    <cellStyle name="Финансовый 7 7 10" xfId="45330"/>
    <cellStyle name="Финансовый 7 7 11" xfId="45331"/>
    <cellStyle name="Финансовый 7 7 12" xfId="45332"/>
    <cellStyle name="Финансовый 7 7 13" xfId="45333"/>
    <cellStyle name="Финансовый 7 7 14" xfId="45334"/>
    <cellStyle name="Финансовый 7 7 15" xfId="45335"/>
    <cellStyle name="Финансовый 7 7 2" xfId="45336"/>
    <cellStyle name="Финансовый 7 7 2 2" xfId="45337"/>
    <cellStyle name="Финансовый 7 7 2 3" xfId="45338"/>
    <cellStyle name="Финансовый 7 7 2 4" xfId="45339"/>
    <cellStyle name="Финансовый 7 7 2 5" xfId="45340"/>
    <cellStyle name="Финансовый 7 7 2 6" xfId="45341"/>
    <cellStyle name="Финансовый 7 7 2 7" xfId="45342"/>
    <cellStyle name="Финансовый 7 7 3" xfId="45343"/>
    <cellStyle name="Финансовый 7 7 3 2" xfId="45344"/>
    <cellStyle name="Финансовый 7 7 4" xfId="45345"/>
    <cellStyle name="Финансовый 7 7 5" xfId="45346"/>
    <cellStyle name="Финансовый 7 7 6" xfId="45347"/>
    <cellStyle name="Финансовый 7 7 7" xfId="45348"/>
    <cellStyle name="Финансовый 7 7 8" xfId="45349"/>
    <cellStyle name="Финансовый 7 7 9" xfId="45350"/>
    <cellStyle name="Финансовый 7 8" xfId="45351"/>
    <cellStyle name="Финансовый 7 8 2" xfId="45352"/>
    <cellStyle name="Финансовый 7 8 3" xfId="45353"/>
    <cellStyle name="Финансовый 7 8 4" xfId="45354"/>
    <cellStyle name="Финансовый 7 8 5" xfId="45355"/>
    <cellStyle name="Финансовый 7 8 6" xfId="45356"/>
    <cellStyle name="Финансовый 7 8 7" xfId="45357"/>
    <cellStyle name="Финансовый 7 9" xfId="45358"/>
    <cellStyle name="Финансовый 7 9 2" xfId="45359"/>
    <cellStyle name="Финансовый 7 9 3" xfId="45360"/>
    <cellStyle name="Финансовый 7 9 4" xfId="45361"/>
    <cellStyle name="Финансовый 7 9 5" xfId="45362"/>
    <cellStyle name="Финансовый 7 9 6" xfId="45363"/>
    <cellStyle name="Финансовый 7 9 7" xfId="45364"/>
    <cellStyle name="Финансовый 70" xfId="45365"/>
    <cellStyle name="Финансовый 71" xfId="45366"/>
    <cellStyle name="Финансовый 72" xfId="45367"/>
    <cellStyle name="Финансовый 73" xfId="45368"/>
    <cellStyle name="Финансовый 74" xfId="45369"/>
    <cellStyle name="Финансовый 75" xfId="45370"/>
    <cellStyle name="Финансовый 76" xfId="45371"/>
    <cellStyle name="Финансовый 77" xfId="45372"/>
    <cellStyle name="Финансовый 78" xfId="45373"/>
    <cellStyle name="Финансовый 79" xfId="45374"/>
    <cellStyle name="Финансовый 8" xfId="45375"/>
    <cellStyle name="Финансовый 8 2" xfId="45376"/>
    <cellStyle name="Финансовый 8 2 10" xfId="45377"/>
    <cellStyle name="Финансовый 8 2 2" xfId="45378"/>
    <cellStyle name="Финансовый 8 2 2 2" xfId="45379"/>
    <cellStyle name="Финансовый 8 2 2 3" xfId="45380"/>
    <cellStyle name="Финансовый 8 2 2 3 2" xfId="45381"/>
    <cellStyle name="Финансовый 8 2 2 3 3" xfId="45382"/>
    <cellStyle name="Финансовый 8 2 2 3 4" xfId="45383"/>
    <cellStyle name="Финансовый 8 2 2 3 5" xfId="45384"/>
    <cellStyle name="Финансовый 8 2 2 3 6" xfId="45385"/>
    <cellStyle name="Финансовый 8 2 2 4" xfId="45386"/>
    <cellStyle name="Финансовый 8 2 2 4 2" xfId="45387"/>
    <cellStyle name="Финансовый 8 2 2 5" xfId="45388"/>
    <cellStyle name="Финансовый 8 2 3" xfId="45389"/>
    <cellStyle name="Финансовый 8 2 3 10" xfId="45390"/>
    <cellStyle name="Финансовый 8 2 3 11" xfId="45391"/>
    <cellStyle name="Финансовый 8 2 3 12" xfId="45392"/>
    <cellStyle name="Финансовый 8 2 3 13" xfId="45393"/>
    <cellStyle name="Финансовый 8 2 3 14" xfId="45394"/>
    <cellStyle name="Финансовый 8 2 3 15" xfId="45395"/>
    <cellStyle name="Финансовый 8 2 3 2" xfId="45396"/>
    <cellStyle name="Финансовый 8 2 3 2 2" xfId="45397"/>
    <cellStyle name="Финансовый 8 2 3 2 3" xfId="45398"/>
    <cellStyle name="Финансовый 8 2 3 2 4" xfId="45399"/>
    <cellStyle name="Финансовый 8 2 3 2 5" xfId="45400"/>
    <cellStyle name="Финансовый 8 2 3 2 6" xfId="45401"/>
    <cellStyle name="Финансовый 8 2 3 2 7" xfId="45402"/>
    <cellStyle name="Финансовый 8 2 3 3" xfId="45403"/>
    <cellStyle name="Финансовый 8 2 3 3 2" xfId="45404"/>
    <cellStyle name="Финансовый 8 2 3 4" xfId="45405"/>
    <cellStyle name="Финансовый 8 2 3 5" xfId="45406"/>
    <cellStyle name="Финансовый 8 2 3 6" xfId="45407"/>
    <cellStyle name="Финансовый 8 2 3 7" xfId="45408"/>
    <cellStyle name="Финансовый 8 2 3 8" xfId="45409"/>
    <cellStyle name="Финансовый 8 2 3 9" xfId="45410"/>
    <cellStyle name="Финансовый 8 2 4" xfId="45411"/>
    <cellStyle name="Финансовый 8 2 4 10" xfId="45412"/>
    <cellStyle name="Финансовый 8 2 4 11" xfId="45413"/>
    <cellStyle name="Финансовый 8 2 4 12" xfId="45414"/>
    <cellStyle name="Финансовый 8 2 4 13" xfId="45415"/>
    <cellStyle name="Финансовый 8 2 4 14" xfId="45416"/>
    <cellStyle name="Финансовый 8 2 4 15" xfId="45417"/>
    <cellStyle name="Финансовый 8 2 4 2" xfId="45418"/>
    <cellStyle name="Финансовый 8 2 4 2 2" xfId="45419"/>
    <cellStyle name="Финансовый 8 2 4 2 3" xfId="45420"/>
    <cellStyle name="Финансовый 8 2 4 2 4" xfId="45421"/>
    <cellStyle name="Финансовый 8 2 4 2 5" xfId="45422"/>
    <cellStyle name="Финансовый 8 2 4 2 6" xfId="45423"/>
    <cellStyle name="Финансовый 8 2 4 2 7" xfId="45424"/>
    <cellStyle name="Финансовый 8 2 4 3" xfId="45425"/>
    <cellStyle name="Финансовый 8 2 4 3 2" xfId="45426"/>
    <cellStyle name="Финансовый 8 2 4 4" xfId="45427"/>
    <cellStyle name="Финансовый 8 2 4 5" xfId="45428"/>
    <cellStyle name="Финансовый 8 2 4 6" xfId="45429"/>
    <cellStyle name="Финансовый 8 2 4 7" xfId="45430"/>
    <cellStyle name="Финансовый 8 2 4 8" xfId="45431"/>
    <cellStyle name="Финансовый 8 2 4 9" xfId="45432"/>
    <cellStyle name="Финансовый 8 2 5" xfId="45433"/>
    <cellStyle name="Финансовый 8 2 5 2" xfId="45434"/>
    <cellStyle name="Финансовый 8 2 6" xfId="45435"/>
    <cellStyle name="Финансовый 8 2 7" xfId="45436"/>
    <cellStyle name="Финансовый 8 2 8" xfId="45437"/>
    <cellStyle name="Финансовый 8 2 8 2" xfId="45438"/>
    <cellStyle name="Финансовый 8 2 8 3" xfId="45439"/>
    <cellStyle name="Финансовый 8 2 8 4" xfId="45440"/>
    <cellStyle name="Финансовый 8 2 8 5" xfId="45441"/>
    <cellStyle name="Финансовый 8 2 8 6" xfId="45442"/>
    <cellStyle name="Финансовый 8 2 9" xfId="45443"/>
    <cellStyle name="Финансовый 8 3" xfId="45444"/>
    <cellStyle name="Финансовый 8 3 2" xfId="45445"/>
    <cellStyle name="Финансовый 8 3 2 2" xfId="45446"/>
    <cellStyle name="Финансовый 8 3 3" xfId="45447"/>
    <cellStyle name="Финансовый 8 3 3 2" xfId="45448"/>
    <cellStyle name="Финансовый 8 3 3 3" xfId="45449"/>
    <cellStyle name="Финансовый 8 3 4" xfId="45450"/>
    <cellStyle name="Финансовый 8 3 5" xfId="45451"/>
    <cellStyle name="Финансовый 8 3 6" xfId="45452"/>
    <cellStyle name="Финансовый 8 4" xfId="45453"/>
    <cellStyle name="Финансовый 8 4 2" xfId="45454"/>
    <cellStyle name="Финансовый 8 4 2 10" xfId="45455"/>
    <cellStyle name="Финансовый 8 4 2 11" xfId="45456"/>
    <cellStyle name="Финансовый 8 4 2 12" xfId="45457"/>
    <cellStyle name="Финансовый 8 4 2 13" xfId="45458"/>
    <cellStyle name="Финансовый 8 4 2 14" xfId="45459"/>
    <cellStyle name="Финансовый 8 4 2 15" xfId="45460"/>
    <cellStyle name="Финансовый 8 4 2 2" xfId="45461"/>
    <cellStyle name="Финансовый 8 4 2 2 2" xfId="45462"/>
    <cellStyle name="Финансовый 8 4 2 2 3" xfId="45463"/>
    <cellStyle name="Финансовый 8 4 2 2 4" xfId="45464"/>
    <cellStyle name="Финансовый 8 4 2 2 5" xfId="45465"/>
    <cellStyle name="Финансовый 8 4 2 2 6" xfId="45466"/>
    <cellStyle name="Финансовый 8 4 2 2 7" xfId="45467"/>
    <cellStyle name="Финансовый 8 4 2 3" xfId="45468"/>
    <cellStyle name="Финансовый 8 4 2 3 2" xfId="45469"/>
    <cellStyle name="Финансовый 8 4 2 4" xfId="45470"/>
    <cellStyle name="Финансовый 8 4 2 5" xfId="45471"/>
    <cellStyle name="Финансовый 8 4 2 6" xfId="45472"/>
    <cellStyle name="Финансовый 8 4 2 7" xfId="45473"/>
    <cellStyle name="Финансовый 8 4 2 8" xfId="45474"/>
    <cellStyle name="Финансовый 8 4 2 9" xfId="45475"/>
    <cellStyle name="Финансовый 8 4 3" xfId="45476"/>
    <cellStyle name="Финансовый 8 4 3 10" xfId="45477"/>
    <cellStyle name="Финансовый 8 4 3 11" xfId="45478"/>
    <cellStyle name="Финансовый 8 4 3 12" xfId="45479"/>
    <cellStyle name="Финансовый 8 4 3 13" xfId="45480"/>
    <cellStyle name="Финансовый 8 4 3 14" xfId="45481"/>
    <cellStyle name="Финансовый 8 4 3 15" xfId="45482"/>
    <cellStyle name="Финансовый 8 4 3 2" xfId="45483"/>
    <cellStyle name="Финансовый 8 4 3 2 2" xfId="45484"/>
    <cellStyle name="Финансовый 8 4 3 2 3" xfId="45485"/>
    <cellStyle name="Финансовый 8 4 3 2 4" xfId="45486"/>
    <cellStyle name="Финансовый 8 4 3 2 5" xfId="45487"/>
    <cellStyle name="Финансовый 8 4 3 2 6" xfId="45488"/>
    <cellStyle name="Финансовый 8 4 3 2 7" xfId="45489"/>
    <cellStyle name="Финансовый 8 4 3 3" xfId="45490"/>
    <cellStyle name="Финансовый 8 4 3 3 2" xfId="45491"/>
    <cellStyle name="Финансовый 8 4 3 4" xfId="45492"/>
    <cellStyle name="Финансовый 8 4 3 5" xfId="45493"/>
    <cellStyle name="Финансовый 8 4 3 6" xfId="45494"/>
    <cellStyle name="Финансовый 8 4 3 7" xfId="45495"/>
    <cellStyle name="Финансовый 8 4 3 8" xfId="45496"/>
    <cellStyle name="Финансовый 8 4 3 9" xfId="45497"/>
    <cellStyle name="Финансовый 8 4 4" xfId="45498"/>
    <cellStyle name="Финансовый 8 4 4 2" xfId="45499"/>
    <cellStyle name="Финансовый 8 4 5" xfId="45500"/>
    <cellStyle name="Финансовый 8 4 6" xfId="45501"/>
    <cellStyle name="Финансовый 8 4 7" xfId="45502"/>
    <cellStyle name="Финансовый 8 5" xfId="45503"/>
    <cellStyle name="Финансовый 8 5 2" xfId="45504"/>
    <cellStyle name="Финансовый 8 5 3" xfId="45505"/>
    <cellStyle name="Финансовый 8 5 3 2" xfId="45506"/>
    <cellStyle name="Финансовый 8 5 4" xfId="45507"/>
    <cellStyle name="Финансовый 8 6" xfId="45508"/>
    <cellStyle name="Финансовый 8 6 2" xfId="45509"/>
    <cellStyle name="Финансовый 8 6 3" xfId="45510"/>
    <cellStyle name="Финансовый 8 6 4" xfId="45511"/>
    <cellStyle name="Финансовый 8 6 5" xfId="45512"/>
    <cellStyle name="Финансовый 8 6 6" xfId="45513"/>
    <cellStyle name="Финансовый 8 7" xfId="45514"/>
    <cellStyle name="Финансовый 8 7 2" xfId="45515"/>
    <cellStyle name="Финансовый 8 7 3" xfId="45516"/>
    <cellStyle name="Финансовый 8 7 4" xfId="45517"/>
    <cellStyle name="Финансовый 8 7 5" xfId="45518"/>
    <cellStyle name="Финансовый 8 7 6" xfId="45519"/>
    <cellStyle name="Финансовый 8 8" xfId="45520"/>
    <cellStyle name="Финансовый 8 8 2" xfId="45521"/>
    <cellStyle name="Финансовый 8 8 3" xfId="45522"/>
    <cellStyle name="Финансовый 8 8 4" xfId="45523"/>
    <cellStyle name="Финансовый 8 8 5" xfId="45524"/>
    <cellStyle name="Финансовый 8 8 6" xfId="45525"/>
    <cellStyle name="Финансовый 8 9" xfId="45526"/>
    <cellStyle name="Финансовый 80" xfId="45527"/>
    <cellStyle name="Финансовый 81" xfId="45528"/>
    <cellStyle name="Финансовый 81 2" xfId="45529"/>
    <cellStyle name="Финансовый 82" xfId="45530"/>
    <cellStyle name="Финансовый 83" xfId="45531"/>
    <cellStyle name="Финансовый 84" xfId="45532"/>
    <cellStyle name="Финансовый 85" xfId="45533"/>
    <cellStyle name="Финансовый 86" xfId="45534"/>
    <cellStyle name="Финансовый 87" xfId="45535"/>
    <cellStyle name="Финансовый 88" xfId="45536"/>
    <cellStyle name="Финансовый 89" xfId="45537"/>
    <cellStyle name="Финансовый 9" xfId="45538"/>
    <cellStyle name="Финансовый 9 10" xfId="45539"/>
    <cellStyle name="Финансовый 9 10 2" xfId="45540"/>
    <cellStyle name="Финансовый 9 10 3" xfId="45541"/>
    <cellStyle name="Финансовый 9 10 4" xfId="45542"/>
    <cellStyle name="Финансовый 9 10 5" xfId="45543"/>
    <cellStyle name="Финансовый 9 10 6" xfId="45544"/>
    <cellStyle name="Финансовый 9 10 7" xfId="45545"/>
    <cellStyle name="Финансовый 9 11" xfId="45546"/>
    <cellStyle name="Финансовый 9 11 2" xfId="45547"/>
    <cellStyle name="Финансовый 9 12" xfId="45548"/>
    <cellStyle name="Финансовый 9 13" xfId="45549"/>
    <cellStyle name="Финансовый 9 14" xfId="45550"/>
    <cellStyle name="Финансовый 9 15" xfId="45551"/>
    <cellStyle name="Финансовый 9 16" xfId="45552"/>
    <cellStyle name="Финансовый 9 17" xfId="45553"/>
    <cellStyle name="Финансовый 9 18" xfId="45554"/>
    <cellStyle name="Финансовый 9 19" xfId="45555"/>
    <cellStyle name="Финансовый 9 2" xfId="45556"/>
    <cellStyle name="Финансовый 9 2 10" xfId="45557"/>
    <cellStyle name="Финансовый 9 2 11" xfId="45558"/>
    <cellStyle name="Финансовый 9 2 12" xfId="45559"/>
    <cellStyle name="Финансовый 9 2 13" xfId="45560"/>
    <cellStyle name="Финансовый 9 2 14" xfId="45561"/>
    <cellStyle name="Финансовый 9 2 15" xfId="45562"/>
    <cellStyle name="Финансовый 9 2 16" xfId="45563"/>
    <cellStyle name="Финансовый 9 2 17" xfId="45564"/>
    <cellStyle name="Финансовый 9 2 18" xfId="45565"/>
    <cellStyle name="Финансовый 9 2 19" xfId="45566"/>
    <cellStyle name="Финансовый 9 2 2" xfId="45567"/>
    <cellStyle name="Финансовый 9 2 2 10" xfId="45568"/>
    <cellStyle name="Финансовый 9 2 2 11" xfId="45569"/>
    <cellStyle name="Финансовый 9 2 2 12" xfId="45570"/>
    <cellStyle name="Финансовый 9 2 2 13" xfId="45571"/>
    <cellStyle name="Финансовый 9 2 2 14" xfId="45572"/>
    <cellStyle name="Финансовый 9 2 2 15" xfId="45573"/>
    <cellStyle name="Финансовый 9 2 2 16" xfId="45574"/>
    <cellStyle name="Финансовый 9 2 2 2" xfId="45575"/>
    <cellStyle name="Финансовый 9 2 2 2 10" xfId="45576"/>
    <cellStyle name="Финансовый 9 2 2 2 11" xfId="45577"/>
    <cellStyle name="Финансовый 9 2 2 2 12" xfId="45578"/>
    <cellStyle name="Финансовый 9 2 2 2 13" xfId="45579"/>
    <cellStyle name="Финансовый 9 2 2 2 14" xfId="45580"/>
    <cellStyle name="Финансовый 9 2 2 2 15" xfId="45581"/>
    <cellStyle name="Финансовый 9 2 2 2 2" xfId="45582"/>
    <cellStyle name="Финансовый 9 2 2 2 2 2" xfId="45583"/>
    <cellStyle name="Финансовый 9 2 2 2 2 3" xfId="45584"/>
    <cellStyle name="Финансовый 9 2 2 2 2 4" xfId="45585"/>
    <cellStyle name="Финансовый 9 2 2 2 2 5" xfId="45586"/>
    <cellStyle name="Финансовый 9 2 2 2 2 6" xfId="45587"/>
    <cellStyle name="Финансовый 9 2 2 2 2 7" xfId="45588"/>
    <cellStyle name="Финансовый 9 2 2 2 3" xfId="45589"/>
    <cellStyle name="Финансовый 9 2 2 2 3 2" xfId="45590"/>
    <cellStyle name="Финансовый 9 2 2 2 4" xfId="45591"/>
    <cellStyle name="Финансовый 9 2 2 2 5" xfId="45592"/>
    <cellStyle name="Финансовый 9 2 2 2 6" xfId="45593"/>
    <cellStyle name="Финансовый 9 2 2 2 7" xfId="45594"/>
    <cellStyle name="Финансовый 9 2 2 2 8" xfId="45595"/>
    <cellStyle name="Финансовый 9 2 2 2 9" xfId="45596"/>
    <cellStyle name="Финансовый 9 2 2 3" xfId="45597"/>
    <cellStyle name="Финансовый 9 2 2 3 2" xfId="45598"/>
    <cellStyle name="Финансовый 9 2 2 3 3" xfId="45599"/>
    <cellStyle name="Финансовый 9 2 2 3 4" xfId="45600"/>
    <cellStyle name="Финансовый 9 2 2 3 5" xfId="45601"/>
    <cellStyle name="Финансовый 9 2 2 3 6" xfId="45602"/>
    <cellStyle name="Финансовый 9 2 2 3 7" xfId="45603"/>
    <cellStyle name="Финансовый 9 2 2 4" xfId="45604"/>
    <cellStyle name="Финансовый 9 2 2 4 2" xfId="45605"/>
    <cellStyle name="Финансовый 9 2 2 5" xfId="45606"/>
    <cellStyle name="Финансовый 9 2 2 6" xfId="45607"/>
    <cellStyle name="Финансовый 9 2 2 7" xfId="45608"/>
    <cellStyle name="Финансовый 9 2 2 8" xfId="45609"/>
    <cellStyle name="Финансовый 9 2 2 9" xfId="45610"/>
    <cellStyle name="Финансовый 9 2 20" xfId="45611"/>
    <cellStyle name="Финансовый 9 2 3" xfId="45612"/>
    <cellStyle name="Финансовый 9 2 3 10" xfId="45613"/>
    <cellStyle name="Финансовый 9 2 3 11" xfId="45614"/>
    <cellStyle name="Финансовый 9 2 3 12" xfId="45615"/>
    <cellStyle name="Финансовый 9 2 3 13" xfId="45616"/>
    <cellStyle name="Финансовый 9 2 3 14" xfId="45617"/>
    <cellStyle name="Финансовый 9 2 3 15" xfId="45618"/>
    <cellStyle name="Финансовый 9 2 3 2" xfId="45619"/>
    <cellStyle name="Финансовый 9 2 3 2 2" xfId="45620"/>
    <cellStyle name="Финансовый 9 2 3 2 3" xfId="45621"/>
    <cellStyle name="Финансовый 9 2 3 2 4" xfId="45622"/>
    <cellStyle name="Финансовый 9 2 3 2 5" xfId="45623"/>
    <cellStyle name="Финансовый 9 2 3 2 6" xfId="45624"/>
    <cellStyle name="Финансовый 9 2 3 2 7" xfId="45625"/>
    <cellStyle name="Финансовый 9 2 3 3" xfId="45626"/>
    <cellStyle name="Финансовый 9 2 3 3 2" xfId="45627"/>
    <cellStyle name="Финансовый 9 2 3 4" xfId="45628"/>
    <cellStyle name="Финансовый 9 2 3 5" xfId="45629"/>
    <cellStyle name="Финансовый 9 2 3 6" xfId="45630"/>
    <cellStyle name="Финансовый 9 2 3 7" xfId="45631"/>
    <cellStyle name="Финансовый 9 2 3 8" xfId="45632"/>
    <cellStyle name="Финансовый 9 2 3 9" xfId="45633"/>
    <cellStyle name="Финансовый 9 2 4" xfId="45634"/>
    <cellStyle name="Финансовый 9 2 4 10" xfId="45635"/>
    <cellStyle name="Финансовый 9 2 4 11" xfId="45636"/>
    <cellStyle name="Финансовый 9 2 4 12" xfId="45637"/>
    <cellStyle name="Финансовый 9 2 4 13" xfId="45638"/>
    <cellStyle name="Финансовый 9 2 4 14" xfId="45639"/>
    <cellStyle name="Финансовый 9 2 4 15" xfId="45640"/>
    <cellStyle name="Финансовый 9 2 4 2" xfId="45641"/>
    <cellStyle name="Финансовый 9 2 4 2 2" xfId="45642"/>
    <cellStyle name="Финансовый 9 2 4 2 3" xfId="45643"/>
    <cellStyle name="Финансовый 9 2 4 2 4" xfId="45644"/>
    <cellStyle name="Финансовый 9 2 4 2 5" xfId="45645"/>
    <cellStyle name="Финансовый 9 2 4 2 6" xfId="45646"/>
    <cellStyle name="Финансовый 9 2 4 2 7" xfId="45647"/>
    <cellStyle name="Финансовый 9 2 4 3" xfId="45648"/>
    <cellStyle name="Финансовый 9 2 4 3 2" xfId="45649"/>
    <cellStyle name="Финансовый 9 2 4 4" xfId="45650"/>
    <cellStyle name="Финансовый 9 2 4 5" xfId="45651"/>
    <cellStyle name="Финансовый 9 2 4 6" xfId="45652"/>
    <cellStyle name="Финансовый 9 2 4 7" xfId="45653"/>
    <cellStyle name="Финансовый 9 2 4 8" xfId="45654"/>
    <cellStyle name="Финансовый 9 2 4 9" xfId="45655"/>
    <cellStyle name="Финансовый 9 2 5" xfId="45656"/>
    <cellStyle name="Финансовый 9 2 5 10" xfId="45657"/>
    <cellStyle name="Финансовый 9 2 5 11" xfId="45658"/>
    <cellStyle name="Финансовый 9 2 5 12" xfId="45659"/>
    <cellStyle name="Финансовый 9 2 5 13" xfId="45660"/>
    <cellStyle name="Финансовый 9 2 5 14" xfId="45661"/>
    <cellStyle name="Финансовый 9 2 5 15" xfId="45662"/>
    <cellStyle name="Финансовый 9 2 5 2" xfId="45663"/>
    <cellStyle name="Финансовый 9 2 5 2 2" xfId="45664"/>
    <cellStyle name="Финансовый 9 2 5 2 3" xfId="45665"/>
    <cellStyle name="Финансовый 9 2 5 2 4" xfId="45666"/>
    <cellStyle name="Финансовый 9 2 5 2 5" xfId="45667"/>
    <cellStyle name="Финансовый 9 2 5 2 6" xfId="45668"/>
    <cellStyle name="Финансовый 9 2 5 2 7" xfId="45669"/>
    <cellStyle name="Финансовый 9 2 5 3" xfId="45670"/>
    <cellStyle name="Финансовый 9 2 5 3 2" xfId="45671"/>
    <cellStyle name="Финансовый 9 2 5 4" xfId="45672"/>
    <cellStyle name="Финансовый 9 2 5 5" xfId="45673"/>
    <cellStyle name="Финансовый 9 2 5 6" xfId="45674"/>
    <cellStyle name="Финансовый 9 2 5 7" xfId="45675"/>
    <cellStyle name="Финансовый 9 2 5 8" xfId="45676"/>
    <cellStyle name="Финансовый 9 2 5 9" xfId="45677"/>
    <cellStyle name="Финансовый 9 2 6" xfId="45678"/>
    <cellStyle name="Финансовый 9 2 6 2" xfId="45679"/>
    <cellStyle name="Финансовый 9 2 6 3" xfId="45680"/>
    <cellStyle name="Финансовый 9 2 6 4" xfId="45681"/>
    <cellStyle name="Финансовый 9 2 6 5" xfId="45682"/>
    <cellStyle name="Финансовый 9 2 7" xfId="45683"/>
    <cellStyle name="Финансовый 9 2 7 2" xfId="45684"/>
    <cellStyle name="Финансовый 9 2 8" xfId="45685"/>
    <cellStyle name="Финансовый 9 2 9" xfId="45686"/>
    <cellStyle name="Финансовый 9 20" xfId="45687"/>
    <cellStyle name="Финансовый 9 3" xfId="45688"/>
    <cellStyle name="Финансовый 9 3 2" xfId="45689"/>
    <cellStyle name="Финансовый 9 3 2 10" xfId="45690"/>
    <cellStyle name="Финансовый 9 3 2 11" xfId="45691"/>
    <cellStyle name="Финансовый 9 3 2 12" xfId="45692"/>
    <cellStyle name="Финансовый 9 3 2 13" xfId="45693"/>
    <cellStyle name="Финансовый 9 3 2 14" xfId="45694"/>
    <cellStyle name="Финансовый 9 3 2 15" xfId="45695"/>
    <cellStyle name="Финансовый 9 3 2 2" xfId="45696"/>
    <cellStyle name="Финансовый 9 3 2 2 2" xfId="45697"/>
    <cellStyle name="Финансовый 9 3 2 2 3" xfId="45698"/>
    <cellStyle name="Финансовый 9 3 2 2 4" xfId="45699"/>
    <cellStyle name="Финансовый 9 3 2 2 5" xfId="45700"/>
    <cellStyle name="Финансовый 9 3 2 2 6" xfId="45701"/>
    <cellStyle name="Финансовый 9 3 2 2 7" xfId="45702"/>
    <cellStyle name="Финансовый 9 3 2 3" xfId="45703"/>
    <cellStyle name="Финансовый 9 3 2 3 2" xfId="45704"/>
    <cellStyle name="Финансовый 9 3 2 4" xfId="45705"/>
    <cellStyle name="Финансовый 9 3 2 5" xfId="45706"/>
    <cellStyle name="Финансовый 9 3 2 6" xfId="45707"/>
    <cellStyle name="Финансовый 9 3 2 7" xfId="45708"/>
    <cellStyle name="Финансовый 9 3 2 8" xfId="45709"/>
    <cellStyle name="Финансовый 9 3 2 9" xfId="45710"/>
    <cellStyle name="Финансовый 9 3 3" xfId="45711"/>
    <cellStyle name="Финансовый 9 3 3 10" xfId="45712"/>
    <cellStyle name="Финансовый 9 3 3 11" xfId="45713"/>
    <cellStyle name="Финансовый 9 3 3 12" xfId="45714"/>
    <cellStyle name="Финансовый 9 3 3 13" xfId="45715"/>
    <cellStyle name="Финансовый 9 3 3 14" xfId="45716"/>
    <cellStyle name="Финансовый 9 3 3 15" xfId="45717"/>
    <cellStyle name="Финансовый 9 3 3 2" xfId="45718"/>
    <cellStyle name="Финансовый 9 3 3 2 2" xfId="45719"/>
    <cellStyle name="Финансовый 9 3 3 2 3" xfId="45720"/>
    <cellStyle name="Финансовый 9 3 3 2 4" xfId="45721"/>
    <cellStyle name="Финансовый 9 3 3 2 5" xfId="45722"/>
    <cellStyle name="Финансовый 9 3 3 2 6" xfId="45723"/>
    <cellStyle name="Финансовый 9 3 3 2 7" xfId="45724"/>
    <cellStyle name="Финансовый 9 3 3 3" xfId="45725"/>
    <cellStyle name="Финансовый 9 3 3 3 2" xfId="45726"/>
    <cellStyle name="Финансовый 9 3 3 4" xfId="45727"/>
    <cellStyle name="Финансовый 9 3 3 5" xfId="45728"/>
    <cellStyle name="Финансовый 9 3 3 6" xfId="45729"/>
    <cellStyle name="Финансовый 9 3 3 7" xfId="45730"/>
    <cellStyle name="Финансовый 9 3 3 8" xfId="45731"/>
    <cellStyle name="Финансовый 9 3 3 9" xfId="45732"/>
    <cellStyle name="Финансовый 9 3 4" xfId="45733"/>
    <cellStyle name="Финансовый 9 3 4 2" xfId="45734"/>
    <cellStyle name="Финансовый 9 3 5" xfId="45735"/>
    <cellStyle name="Финансовый 9 3 6" xfId="45736"/>
    <cellStyle name="Финансовый 9 3 7" xfId="45737"/>
    <cellStyle name="Финансовый 9 4" xfId="45738"/>
    <cellStyle name="Финансовый 9 4 10" xfId="45739"/>
    <cellStyle name="Финансовый 9 4 11" xfId="45740"/>
    <cellStyle name="Финансовый 9 4 12" xfId="45741"/>
    <cellStyle name="Финансовый 9 4 13" xfId="45742"/>
    <cellStyle name="Финансовый 9 4 14" xfId="45743"/>
    <cellStyle name="Финансовый 9 4 15" xfId="45744"/>
    <cellStyle name="Финансовый 9 4 16" xfId="45745"/>
    <cellStyle name="Финансовый 9 4 2" xfId="45746"/>
    <cellStyle name="Финансовый 9 4 2 2" xfId="45747"/>
    <cellStyle name="Финансовый 9 4 2 3" xfId="45748"/>
    <cellStyle name="Финансовый 9 4 2 4" xfId="45749"/>
    <cellStyle name="Финансовый 9 4 2 5" xfId="45750"/>
    <cellStyle name="Финансовый 9 4 2 6" xfId="45751"/>
    <cellStyle name="Финансовый 9 4 2 7" xfId="45752"/>
    <cellStyle name="Финансовый 9 4 3" xfId="45753"/>
    <cellStyle name="Финансовый 9 4 3 2" xfId="45754"/>
    <cellStyle name="Финансовый 9 4 4" xfId="45755"/>
    <cellStyle name="Финансовый 9 4 5" xfId="45756"/>
    <cellStyle name="Финансовый 9 4 6" xfId="45757"/>
    <cellStyle name="Финансовый 9 4 7" xfId="45758"/>
    <cellStyle name="Финансовый 9 4 8" xfId="45759"/>
    <cellStyle name="Финансовый 9 4 9" xfId="45760"/>
    <cellStyle name="Финансовый 9 5" xfId="45761"/>
    <cellStyle name="Финансовый 9 5 10" xfId="45762"/>
    <cellStyle name="Финансовый 9 5 11" xfId="45763"/>
    <cellStyle name="Финансовый 9 5 12" xfId="45764"/>
    <cellStyle name="Финансовый 9 5 13" xfId="45765"/>
    <cellStyle name="Финансовый 9 5 14" xfId="45766"/>
    <cellStyle name="Финансовый 9 5 15" xfId="45767"/>
    <cellStyle name="Финансовый 9 5 2" xfId="45768"/>
    <cellStyle name="Финансовый 9 5 2 2" xfId="45769"/>
    <cellStyle name="Финансовый 9 5 2 3" xfId="45770"/>
    <cellStyle name="Финансовый 9 5 2 4" xfId="45771"/>
    <cellStyle name="Финансовый 9 5 2 5" xfId="45772"/>
    <cellStyle name="Финансовый 9 5 2 6" xfId="45773"/>
    <cellStyle name="Финансовый 9 5 2 7" xfId="45774"/>
    <cellStyle name="Финансовый 9 5 3" xfId="45775"/>
    <cellStyle name="Финансовый 9 5 3 2" xfId="45776"/>
    <cellStyle name="Финансовый 9 5 4" xfId="45777"/>
    <cellStyle name="Финансовый 9 5 5" xfId="45778"/>
    <cellStyle name="Финансовый 9 5 6" xfId="45779"/>
    <cellStyle name="Финансовый 9 5 7" xfId="45780"/>
    <cellStyle name="Финансовый 9 5 8" xfId="45781"/>
    <cellStyle name="Финансовый 9 5 9" xfId="45782"/>
    <cellStyle name="Финансовый 9 6" xfId="45783"/>
    <cellStyle name="Финансовый 9 6 2" xfId="45784"/>
    <cellStyle name="Финансовый 9 6 3" xfId="45785"/>
    <cellStyle name="Финансовый 9 6 4" xfId="45786"/>
    <cellStyle name="Финансовый 9 6 5" xfId="45787"/>
    <cellStyle name="Финансовый 9 6 6" xfId="45788"/>
    <cellStyle name="Финансовый 9 6 7" xfId="45789"/>
    <cellStyle name="Финансовый 9 7" xfId="45790"/>
    <cellStyle name="Финансовый 9 7 2" xfId="45791"/>
    <cellStyle name="Финансовый 9 7 3" xfId="45792"/>
    <cellStyle name="Финансовый 9 7 4" xfId="45793"/>
    <cellStyle name="Финансовый 9 7 5" xfId="45794"/>
    <cellStyle name="Финансовый 9 7 6" xfId="45795"/>
    <cellStyle name="Финансовый 9 7 7" xfId="45796"/>
    <cellStyle name="Финансовый 9 8" xfId="45797"/>
    <cellStyle name="Финансовый 9 8 2" xfId="45798"/>
    <cellStyle name="Финансовый 9 8 3" xfId="45799"/>
    <cellStyle name="Финансовый 9 8 4" xfId="45800"/>
    <cellStyle name="Финансовый 9 8 5" xfId="45801"/>
    <cellStyle name="Финансовый 9 8 6" xfId="45802"/>
    <cellStyle name="Финансовый 9 8 7" xfId="45803"/>
    <cellStyle name="Финансовый 9 9" xfId="45804"/>
    <cellStyle name="Финансовый 9 9 2" xfId="45805"/>
    <cellStyle name="Финансовый 9 9 3" xfId="45806"/>
    <cellStyle name="Финансовый 9 9 4" xfId="45807"/>
    <cellStyle name="Финансовый 9 9 5" xfId="45808"/>
    <cellStyle name="Финансовый 9 9 6" xfId="45809"/>
    <cellStyle name="Финансовый 9 9 7" xfId="45810"/>
    <cellStyle name="Финансовый 90" xfId="45811"/>
    <cellStyle name="Финансовый 91" xfId="45812"/>
    <cellStyle name="Финансовый 92" xfId="45813"/>
    <cellStyle name="Финансовый 93" xfId="45814"/>
    <cellStyle name="Финансовый 94" xfId="45815"/>
    <cellStyle name="Финансовый 95" xfId="45816"/>
    <cellStyle name="Финансовый 96" xfId="45817"/>
    <cellStyle name="Финансовый 97" xfId="45818"/>
    <cellStyle name="Финансовый 98" xfId="45819"/>
    <cellStyle name="Финансовый 99" xfId="45820"/>
    <cellStyle name="Финансовый0[0]_FU_bal" xfId="45821"/>
    <cellStyle name="Формула" xfId="45822"/>
    <cellStyle name="Формула 2" xfId="45823"/>
    <cellStyle name="Формула 3" xfId="45824"/>
    <cellStyle name="Формула 4" xfId="45825"/>
    <cellStyle name="Формула 5" xfId="45826"/>
    <cellStyle name="Формула 6" xfId="45827"/>
    <cellStyle name="Формула_A РТ 2009 Рязаньэнерго" xfId="45828"/>
    <cellStyle name="ФормулаВБ" xfId="45829"/>
    <cellStyle name="ФормулаВБ 2" xfId="45830"/>
    <cellStyle name="ФормулаВБ 3" xfId="45831"/>
    <cellStyle name="ФормулаВБ 4" xfId="45832"/>
    <cellStyle name="ФормулаВБ 5" xfId="45833"/>
    <cellStyle name="ФормулаВБ 6" xfId="45834"/>
    <cellStyle name="ФормулаНаКонтроль" xfId="45835"/>
    <cellStyle name="ФормулаНаКонтроль 10" xfId="45836"/>
    <cellStyle name="ФормулаНаКонтроль 11" xfId="45837"/>
    <cellStyle name="ФормулаНаКонтроль 12" xfId="45838"/>
    <cellStyle name="ФормулаНаКонтроль 13" xfId="46626"/>
    <cellStyle name="ФормулаНаКонтроль 2" xfId="45839"/>
    <cellStyle name="ФормулаНаКонтроль 2 10" xfId="45840"/>
    <cellStyle name="ФормулаНаКонтроль 2 11" xfId="45841"/>
    <cellStyle name="ФормулаНаКонтроль 2 12" xfId="45842"/>
    <cellStyle name="ФормулаНаКонтроль 2 13" xfId="45843"/>
    <cellStyle name="ФормулаНаКонтроль 2 2" xfId="45844"/>
    <cellStyle name="ФормулаНаКонтроль 2 2 2" xfId="45845"/>
    <cellStyle name="ФормулаНаКонтроль 2 2 2 2" xfId="45846"/>
    <cellStyle name="ФормулаНаКонтроль 2 2 2 3" xfId="45847"/>
    <cellStyle name="ФормулаНаКонтроль 2 2 2 4" xfId="45848"/>
    <cellStyle name="ФормулаНаКонтроль 2 2 2 5" xfId="45849"/>
    <cellStyle name="ФормулаНаКонтроль 2 2 2 6" xfId="45850"/>
    <cellStyle name="ФормулаНаКонтроль 2 2 2 7" xfId="45851"/>
    <cellStyle name="ФормулаНаКонтроль 2 2 2 8" xfId="45852"/>
    <cellStyle name="ФормулаНаКонтроль 2 2 3" xfId="45853"/>
    <cellStyle name="ФормулаНаКонтроль 2 2 4" xfId="45854"/>
    <cellStyle name="ФормулаНаКонтроль 2 2 5" xfId="45855"/>
    <cellStyle name="ФормулаНаКонтроль 2 2 6" xfId="45856"/>
    <cellStyle name="ФормулаНаКонтроль 2 2 7" xfId="45857"/>
    <cellStyle name="ФормулаНаКонтроль 2 2 8" xfId="45858"/>
    <cellStyle name="ФормулаНаКонтроль 2 2 9" xfId="45859"/>
    <cellStyle name="ФормулаНаКонтроль 2 3" xfId="45860"/>
    <cellStyle name="ФормулаНаКонтроль 2 3 2" xfId="45861"/>
    <cellStyle name="ФормулаНаКонтроль 2 3 2 2" xfId="45862"/>
    <cellStyle name="ФормулаНаКонтроль 2 3 2 3" xfId="45863"/>
    <cellStyle name="ФормулаНаКонтроль 2 3 2 4" xfId="45864"/>
    <cellStyle name="ФормулаНаКонтроль 2 3 2 5" xfId="45865"/>
    <cellStyle name="ФормулаНаКонтроль 2 3 2 6" xfId="45866"/>
    <cellStyle name="ФормулаНаКонтроль 2 3 2 7" xfId="45867"/>
    <cellStyle name="ФормулаНаКонтроль 2 3 2 8" xfId="45868"/>
    <cellStyle name="ФормулаНаКонтроль 2 3 3" xfId="45869"/>
    <cellStyle name="ФормулаНаКонтроль 2 3 4" xfId="45870"/>
    <cellStyle name="ФормулаНаКонтроль 2 3 5" xfId="45871"/>
    <cellStyle name="ФормулаНаКонтроль 2 3 6" xfId="45872"/>
    <cellStyle name="ФормулаНаКонтроль 2 3 7" xfId="45873"/>
    <cellStyle name="ФормулаНаКонтроль 2 3 8" xfId="45874"/>
    <cellStyle name="ФормулаНаКонтроль 2 3 9" xfId="45875"/>
    <cellStyle name="ФормулаНаКонтроль 2 4" xfId="45876"/>
    <cellStyle name="ФормулаНаКонтроль 2 4 2" xfId="45877"/>
    <cellStyle name="ФормулаНаКонтроль 2 4 3" xfId="45878"/>
    <cellStyle name="ФормулаНаКонтроль 2 4 4" xfId="45879"/>
    <cellStyle name="ФормулаНаКонтроль 2 4 5" xfId="45880"/>
    <cellStyle name="ФормулаНаКонтроль 2 4 6" xfId="45881"/>
    <cellStyle name="ФормулаНаКонтроль 2 4 7" xfId="45882"/>
    <cellStyle name="ФормулаНаКонтроль 2 4 8" xfId="45883"/>
    <cellStyle name="ФормулаНаКонтроль 2 5" xfId="45884"/>
    <cellStyle name="ФормулаНаКонтроль 2 5 2" xfId="45885"/>
    <cellStyle name="ФормулаНаКонтроль 2 5 3" xfId="45886"/>
    <cellStyle name="ФормулаНаКонтроль 2 5 4" xfId="45887"/>
    <cellStyle name="ФормулаНаКонтроль 2 5 5" xfId="45888"/>
    <cellStyle name="ФормулаНаКонтроль 2 5 6" xfId="45889"/>
    <cellStyle name="ФормулаНаКонтроль 2 5 7" xfId="45890"/>
    <cellStyle name="ФормулаНаКонтроль 2 5 8" xfId="45891"/>
    <cellStyle name="ФормулаНаКонтроль 2 6" xfId="45892"/>
    <cellStyle name="ФормулаНаКонтроль 2 7" xfId="45893"/>
    <cellStyle name="ФормулаНаКонтроль 2 8" xfId="45894"/>
    <cellStyle name="ФормулаНаКонтроль 2 9" xfId="45895"/>
    <cellStyle name="ФормулаНаКонтроль 3" xfId="45896"/>
    <cellStyle name="ФормулаНаКонтроль 4" xfId="45897"/>
    <cellStyle name="ФормулаНаКонтроль 5" xfId="45898"/>
    <cellStyle name="ФормулаНаКонтроль 6" xfId="45899"/>
    <cellStyle name="ФормулаНаКонтроль 7" xfId="45900"/>
    <cellStyle name="ФормулаНаКонтроль 8" xfId="45901"/>
    <cellStyle name="ФормулаНаКонтроль 9" xfId="45902"/>
    <cellStyle name="ФормулаНаКонтроль_GRES.2007.5" xfId="45903"/>
    <cellStyle name="Хвост" xfId="45904"/>
    <cellStyle name="Хороший 10" xfId="45905"/>
    <cellStyle name="Хороший 11" xfId="45906"/>
    <cellStyle name="Хороший 2" xfId="45907"/>
    <cellStyle name="Хороший 2 2" xfId="45908"/>
    <cellStyle name="Хороший 2 3" xfId="45909"/>
    <cellStyle name="Хороший 2 3 2" xfId="45910"/>
    <cellStyle name="Хороший 2 3 2 2" xfId="45911"/>
    <cellStyle name="Хороший 2 3 2 3" xfId="45912"/>
    <cellStyle name="Хороший 2 3 3" xfId="45913"/>
    <cellStyle name="Хороший 2 3 4" xfId="45914"/>
    <cellStyle name="Хороший 2 3 5" xfId="45915"/>
    <cellStyle name="Хороший 2 4" xfId="45916"/>
    <cellStyle name="Хороший 2 4 2" xfId="45917"/>
    <cellStyle name="Хороший 2 4 3" xfId="45918"/>
    <cellStyle name="Хороший 2 5" xfId="45919"/>
    <cellStyle name="Хороший 3" xfId="45920"/>
    <cellStyle name="Хороший 3 2" xfId="45921"/>
    <cellStyle name="Хороший 4" xfId="45922"/>
    <cellStyle name="Хороший 4 2" xfId="45923"/>
    <cellStyle name="Хороший 5" xfId="45924"/>
    <cellStyle name="Хороший 5 2" xfId="45925"/>
    <cellStyle name="Хороший 6" xfId="45926"/>
    <cellStyle name="Хороший 6 2" xfId="45927"/>
    <cellStyle name="Хороший 7" xfId="45928"/>
    <cellStyle name="Хороший 7 2" xfId="45929"/>
    <cellStyle name="Хороший 8" xfId="45930"/>
    <cellStyle name="Хороший 8 2" xfId="45931"/>
    <cellStyle name="Хороший 9" xfId="45932"/>
    <cellStyle name="Хороший 9 2" xfId="45933"/>
    <cellStyle name="Цена_продукта" xfId="45934"/>
    <cellStyle name="Ценник" xfId="45935"/>
    <cellStyle name="Ценник 10" xfId="45936"/>
    <cellStyle name="Ценник 11" xfId="45937"/>
    <cellStyle name="Ценник 12" xfId="45938"/>
    <cellStyle name="Ценник 13" xfId="45939"/>
    <cellStyle name="Ценник 2" xfId="45940"/>
    <cellStyle name="Ценник 2 10" xfId="45941"/>
    <cellStyle name="Ценник 2 11" xfId="45942"/>
    <cellStyle name="Ценник 2 12" xfId="45943"/>
    <cellStyle name="Ценник 2 2" xfId="45944"/>
    <cellStyle name="Ценник 2 2 10" xfId="45945"/>
    <cellStyle name="Ценник 2 2 11" xfId="45946"/>
    <cellStyle name="Ценник 2 2 2" xfId="45947"/>
    <cellStyle name="Ценник 2 2 2 2" xfId="45948"/>
    <cellStyle name="Ценник 2 2 2 2 2" xfId="45949"/>
    <cellStyle name="Ценник 2 2 2 2 3" xfId="45950"/>
    <cellStyle name="Ценник 2 2 2 2 4" xfId="45951"/>
    <cellStyle name="Ценник 2 2 2 2 5" xfId="45952"/>
    <cellStyle name="Ценник 2 2 2 2 6" xfId="45953"/>
    <cellStyle name="Ценник 2 2 2 2 7" xfId="45954"/>
    <cellStyle name="Ценник 2 2 2 2 8" xfId="45955"/>
    <cellStyle name="Ценник 2 2 2 3" xfId="45956"/>
    <cellStyle name="Ценник 2 2 2 4" xfId="45957"/>
    <cellStyle name="Ценник 2 2 2 5" xfId="45958"/>
    <cellStyle name="Ценник 2 2 2 6" xfId="45959"/>
    <cellStyle name="Ценник 2 2 2 7" xfId="45960"/>
    <cellStyle name="Ценник 2 2 2 8" xfId="45961"/>
    <cellStyle name="Ценник 2 2 2 9" xfId="45962"/>
    <cellStyle name="Ценник 2 2 3" xfId="45963"/>
    <cellStyle name="Ценник 2 2 3 2" xfId="45964"/>
    <cellStyle name="Ценник 2 2 3 2 2" xfId="45965"/>
    <cellStyle name="Ценник 2 2 3 2 3" xfId="45966"/>
    <cellStyle name="Ценник 2 2 3 2 4" xfId="45967"/>
    <cellStyle name="Ценник 2 2 3 2 5" xfId="45968"/>
    <cellStyle name="Ценник 2 2 3 2 6" xfId="45969"/>
    <cellStyle name="Ценник 2 2 3 2 7" xfId="45970"/>
    <cellStyle name="Ценник 2 2 3 2 8" xfId="45971"/>
    <cellStyle name="Ценник 2 2 3 3" xfId="45972"/>
    <cellStyle name="Ценник 2 2 3 4" xfId="45973"/>
    <cellStyle name="Ценник 2 2 3 5" xfId="45974"/>
    <cellStyle name="Ценник 2 2 3 6" xfId="45975"/>
    <cellStyle name="Ценник 2 2 3 7" xfId="45976"/>
    <cellStyle name="Ценник 2 2 3 8" xfId="45977"/>
    <cellStyle name="Ценник 2 2 3 9" xfId="45978"/>
    <cellStyle name="Ценник 2 2 4" xfId="45979"/>
    <cellStyle name="Ценник 2 2 4 2" xfId="45980"/>
    <cellStyle name="Ценник 2 2 4 3" xfId="45981"/>
    <cellStyle name="Ценник 2 2 4 4" xfId="45982"/>
    <cellStyle name="Ценник 2 2 4 5" xfId="45983"/>
    <cellStyle name="Ценник 2 2 4 6" xfId="45984"/>
    <cellStyle name="Ценник 2 2 4 7" xfId="45985"/>
    <cellStyle name="Ценник 2 2 4 8" xfId="45986"/>
    <cellStyle name="Ценник 2 2 5" xfId="45987"/>
    <cellStyle name="Ценник 2 2 6" xfId="45988"/>
    <cellStyle name="Ценник 2 2 7" xfId="45989"/>
    <cellStyle name="Ценник 2 2 8" xfId="45990"/>
    <cellStyle name="Ценник 2 2 9" xfId="45991"/>
    <cellStyle name="Ценник 2 3" xfId="45992"/>
    <cellStyle name="Ценник 2 3 2" xfId="45993"/>
    <cellStyle name="Ценник 2 3 2 2" xfId="45994"/>
    <cellStyle name="Ценник 2 3 2 3" xfId="45995"/>
    <cellStyle name="Ценник 2 3 2 4" xfId="45996"/>
    <cellStyle name="Ценник 2 3 2 5" xfId="45997"/>
    <cellStyle name="Ценник 2 3 2 6" xfId="45998"/>
    <cellStyle name="Ценник 2 3 2 7" xfId="45999"/>
    <cellStyle name="Ценник 2 3 2 8" xfId="46000"/>
    <cellStyle name="Ценник 2 3 3" xfId="46001"/>
    <cellStyle name="Ценник 2 3 4" xfId="46002"/>
    <cellStyle name="Ценник 2 3 5" xfId="46003"/>
    <cellStyle name="Ценник 2 3 6" xfId="46004"/>
    <cellStyle name="Ценник 2 3 7" xfId="46005"/>
    <cellStyle name="Ценник 2 3 8" xfId="46006"/>
    <cellStyle name="Ценник 2 3 9" xfId="46007"/>
    <cellStyle name="Ценник 2 4" xfId="46008"/>
    <cellStyle name="Ценник 2 4 2" xfId="46009"/>
    <cellStyle name="Ценник 2 4 2 2" xfId="46010"/>
    <cellStyle name="Ценник 2 4 2 3" xfId="46011"/>
    <cellStyle name="Ценник 2 4 2 4" xfId="46012"/>
    <cellStyle name="Ценник 2 4 2 5" xfId="46013"/>
    <cellStyle name="Ценник 2 4 2 6" xfId="46014"/>
    <cellStyle name="Ценник 2 4 2 7" xfId="46015"/>
    <cellStyle name="Ценник 2 4 2 8" xfId="46016"/>
    <cellStyle name="Ценник 2 4 3" xfId="46017"/>
    <cellStyle name="Ценник 2 4 4" xfId="46018"/>
    <cellStyle name="Ценник 2 4 5" xfId="46019"/>
    <cellStyle name="Ценник 2 4 6" xfId="46020"/>
    <cellStyle name="Ценник 2 4 7" xfId="46021"/>
    <cellStyle name="Ценник 2 4 8" xfId="46022"/>
    <cellStyle name="Ценник 2 4 9" xfId="46023"/>
    <cellStyle name="Ценник 2 5" xfId="46024"/>
    <cellStyle name="Ценник 2 5 2" xfId="46025"/>
    <cellStyle name="Ценник 2 5 3" xfId="46026"/>
    <cellStyle name="Ценник 2 5 4" xfId="46027"/>
    <cellStyle name="Ценник 2 5 5" xfId="46028"/>
    <cellStyle name="Ценник 2 5 6" xfId="46029"/>
    <cellStyle name="Ценник 2 5 7" xfId="46030"/>
    <cellStyle name="Ценник 2 5 8" xfId="46031"/>
    <cellStyle name="Ценник 2 6" xfId="46032"/>
    <cellStyle name="Ценник 2 7" xfId="46033"/>
    <cellStyle name="Ценник 2 8" xfId="46034"/>
    <cellStyle name="Ценник 2 9" xfId="46035"/>
    <cellStyle name="Ценник 3" xfId="46036"/>
    <cellStyle name="Ценник 3 10" xfId="46037"/>
    <cellStyle name="Ценник 3 11" xfId="46038"/>
    <cellStyle name="Ценник 3 2" xfId="46039"/>
    <cellStyle name="Ценник 3 2 2" xfId="46040"/>
    <cellStyle name="Ценник 3 2 2 2" xfId="46041"/>
    <cellStyle name="Ценник 3 2 2 3" xfId="46042"/>
    <cellStyle name="Ценник 3 2 2 4" xfId="46043"/>
    <cellStyle name="Ценник 3 2 2 5" xfId="46044"/>
    <cellStyle name="Ценник 3 2 2 6" xfId="46045"/>
    <cellStyle name="Ценник 3 2 2 7" xfId="46046"/>
    <cellStyle name="Ценник 3 2 2 8" xfId="46047"/>
    <cellStyle name="Ценник 3 2 3" xfId="46048"/>
    <cellStyle name="Ценник 3 2 4" xfId="46049"/>
    <cellStyle name="Ценник 3 2 5" xfId="46050"/>
    <cellStyle name="Ценник 3 2 6" xfId="46051"/>
    <cellStyle name="Ценник 3 2 7" xfId="46052"/>
    <cellStyle name="Ценник 3 2 8" xfId="46053"/>
    <cellStyle name="Ценник 3 2 9" xfId="46054"/>
    <cellStyle name="Ценник 3 3" xfId="46055"/>
    <cellStyle name="Ценник 3 3 2" xfId="46056"/>
    <cellStyle name="Ценник 3 3 2 2" xfId="46057"/>
    <cellStyle name="Ценник 3 3 2 3" xfId="46058"/>
    <cellStyle name="Ценник 3 3 2 4" xfId="46059"/>
    <cellStyle name="Ценник 3 3 2 5" xfId="46060"/>
    <cellStyle name="Ценник 3 3 2 6" xfId="46061"/>
    <cellStyle name="Ценник 3 3 2 7" xfId="46062"/>
    <cellStyle name="Ценник 3 3 2 8" xfId="46063"/>
    <cellStyle name="Ценник 3 3 3" xfId="46064"/>
    <cellStyle name="Ценник 3 3 4" xfId="46065"/>
    <cellStyle name="Ценник 3 3 5" xfId="46066"/>
    <cellStyle name="Ценник 3 3 6" xfId="46067"/>
    <cellStyle name="Ценник 3 3 7" xfId="46068"/>
    <cellStyle name="Ценник 3 3 8" xfId="46069"/>
    <cellStyle name="Ценник 3 3 9" xfId="46070"/>
    <cellStyle name="Ценник 3 4" xfId="46071"/>
    <cellStyle name="Ценник 3 4 2" xfId="46072"/>
    <cellStyle name="Ценник 3 4 3" xfId="46073"/>
    <cellStyle name="Ценник 3 4 4" xfId="46074"/>
    <cellStyle name="Ценник 3 4 5" xfId="46075"/>
    <cellStyle name="Ценник 3 4 6" xfId="46076"/>
    <cellStyle name="Ценник 3 4 7" xfId="46077"/>
    <cellStyle name="Ценник 3 4 8" xfId="46078"/>
    <cellStyle name="Ценник 3 5" xfId="46079"/>
    <cellStyle name="Ценник 3 6" xfId="46080"/>
    <cellStyle name="Ценник 3 7" xfId="46081"/>
    <cellStyle name="Ценник 3 8" xfId="46082"/>
    <cellStyle name="Ценник 3 9" xfId="46083"/>
    <cellStyle name="Ценник 4" xfId="46084"/>
    <cellStyle name="Ценник 4 2" xfId="46085"/>
    <cellStyle name="Ценник 4 2 2" xfId="46086"/>
    <cellStyle name="Ценник 4 2 3" xfId="46087"/>
    <cellStyle name="Ценник 4 2 4" xfId="46088"/>
    <cellStyle name="Ценник 4 2 5" xfId="46089"/>
    <cellStyle name="Ценник 4 2 6" xfId="46090"/>
    <cellStyle name="Ценник 4 2 7" xfId="46091"/>
    <cellStyle name="Ценник 4 2 8" xfId="46092"/>
    <cellStyle name="Ценник 4 3" xfId="46093"/>
    <cellStyle name="Ценник 4 4" xfId="46094"/>
    <cellStyle name="Ценник 4 5" xfId="46095"/>
    <cellStyle name="Ценник 4 6" xfId="46096"/>
    <cellStyle name="Ценник 4 7" xfId="46097"/>
    <cellStyle name="Ценник 4 8" xfId="46098"/>
    <cellStyle name="Ценник 4 9" xfId="46099"/>
    <cellStyle name="Ценник 5" xfId="46100"/>
    <cellStyle name="Ценник 5 2" xfId="46101"/>
    <cellStyle name="Ценник 5 2 2" xfId="46102"/>
    <cellStyle name="Ценник 5 2 3" xfId="46103"/>
    <cellStyle name="Ценник 5 2 4" xfId="46104"/>
    <cellStyle name="Ценник 5 2 5" xfId="46105"/>
    <cellStyle name="Ценник 5 2 6" xfId="46106"/>
    <cellStyle name="Ценник 5 2 7" xfId="46107"/>
    <cellStyle name="Ценник 5 2 8" xfId="46108"/>
    <cellStyle name="Ценник 5 3" xfId="46109"/>
    <cellStyle name="Ценник 5 4" xfId="46110"/>
    <cellStyle name="Ценник 5 5" xfId="46111"/>
    <cellStyle name="Ценник 5 6" xfId="46112"/>
    <cellStyle name="Ценник 5 7" xfId="46113"/>
    <cellStyle name="Ценник 5 8" xfId="46114"/>
    <cellStyle name="Ценник 5 9" xfId="46115"/>
    <cellStyle name="Ценник 6" xfId="46116"/>
    <cellStyle name="Ценник 6 2" xfId="46117"/>
    <cellStyle name="Ценник 6 3" xfId="46118"/>
    <cellStyle name="Ценник 6 4" xfId="46119"/>
    <cellStyle name="Ценник 6 5" xfId="46120"/>
    <cellStyle name="Ценник 6 6" xfId="46121"/>
    <cellStyle name="Ценник 6 7" xfId="46122"/>
    <cellStyle name="Ценник 6 8" xfId="46123"/>
    <cellStyle name="Ценник 7" xfId="46124"/>
    <cellStyle name="Ценник 8" xfId="46125"/>
    <cellStyle name="Ценник 9" xfId="46126"/>
    <cellStyle name="Цифры по центру с десятыми" xfId="46127"/>
    <cellStyle name="Цифры по центру с десятыми 10" xfId="46128"/>
    <cellStyle name="Цифры по центру с десятыми 11" xfId="46129"/>
    <cellStyle name="Цифры по центру с десятыми 12" xfId="46130"/>
    <cellStyle name="Цифры по центру с десятыми 13" xfId="46131"/>
    <cellStyle name="Цифры по центру с десятыми 14" xfId="46132"/>
    <cellStyle name="Цифры по центру с десятыми 15" xfId="46133"/>
    <cellStyle name="Цифры по центру с десятыми 16" xfId="46134"/>
    <cellStyle name="Цифры по центру с десятыми 2" xfId="46135"/>
    <cellStyle name="Цифры по центру с десятыми 2 10" xfId="46136"/>
    <cellStyle name="Цифры по центру с десятыми 2 11" xfId="46137"/>
    <cellStyle name="Цифры по центру с десятыми 2 12" xfId="46138"/>
    <cellStyle name="Цифры по центру с десятыми 2 13" xfId="46139"/>
    <cellStyle name="Цифры по центру с десятыми 2 2" xfId="46140"/>
    <cellStyle name="Цифры по центру с десятыми 2 2 2" xfId="46141"/>
    <cellStyle name="Цифры по центру с десятыми 2 2 2 2" xfId="46142"/>
    <cellStyle name="Цифры по центру с десятыми 2 2 2 3" xfId="46143"/>
    <cellStyle name="Цифры по центру с десятыми 2 2 2 4" xfId="46144"/>
    <cellStyle name="Цифры по центру с десятыми 2 2 2 5" xfId="46145"/>
    <cellStyle name="Цифры по центру с десятыми 2 2 2 6" xfId="46146"/>
    <cellStyle name="Цифры по центру с десятыми 2 2 2 7" xfId="46147"/>
    <cellStyle name="Цифры по центру с десятыми 2 2 2 8" xfId="46148"/>
    <cellStyle name="Цифры по центру с десятыми 2 2 3" xfId="46149"/>
    <cellStyle name="Цифры по центру с десятыми 2 2 4" xfId="46150"/>
    <cellStyle name="Цифры по центру с десятыми 2 2 5" xfId="46151"/>
    <cellStyle name="Цифры по центру с десятыми 2 2 6" xfId="46152"/>
    <cellStyle name="Цифры по центру с десятыми 2 2 7" xfId="46153"/>
    <cellStyle name="Цифры по центру с десятыми 2 2 8" xfId="46154"/>
    <cellStyle name="Цифры по центру с десятыми 2 2 9" xfId="46155"/>
    <cellStyle name="Цифры по центру с десятыми 2 3" xfId="46156"/>
    <cellStyle name="Цифры по центру с десятыми 2 3 2" xfId="46157"/>
    <cellStyle name="Цифры по центру с десятыми 2 3 2 2" xfId="46158"/>
    <cellStyle name="Цифры по центру с десятыми 2 3 2 3" xfId="46159"/>
    <cellStyle name="Цифры по центру с десятыми 2 3 2 4" xfId="46160"/>
    <cellStyle name="Цифры по центру с десятыми 2 3 2 5" xfId="46161"/>
    <cellStyle name="Цифры по центру с десятыми 2 3 2 6" xfId="46162"/>
    <cellStyle name="Цифры по центру с десятыми 2 3 2 7" xfId="46163"/>
    <cellStyle name="Цифры по центру с десятыми 2 3 2 8" xfId="46164"/>
    <cellStyle name="Цифры по центру с десятыми 2 3 3" xfId="46165"/>
    <cellStyle name="Цифры по центру с десятыми 2 3 4" xfId="46166"/>
    <cellStyle name="Цифры по центру с десятыми 2 3 5" xfId="46167"/>
    <cellStyle name="Цифры по центру с десятыми 2 3 6" xfId="46168"/>
    <cellStyle name="Цифры по центру с десятыми 2 3 7" xfId="46169"/>
    <cellStyle name="Цифры по центру с десятыми 2 3 8" xfId="46170"/>
    <cellStyle name="Цифры по центру с десятыми 2 3 9" xfId="46171"/>
    <cellStyle name="Цифры по центру с десятыми 2 4" xfId="46172"/>
    <cellStyle name="Цифры по центру с десятыми 2 4 2" xfId="46173"/>
    <cellStyle name="Цифры по центру с десятыми 2 4 3" xfId="46174"/>
    <cellStyle name="Цифры по центру с десятыми 2 4 4" xfId="46175"/>
    <cellStyle name="Цифры по центру с десятыми 2 4 5" xfId="46176"/>
    <cellStyle name="Цифры по центру с десятыми 2 4 6" xfId="46177"/>
    <cellStyle name="Цифры по центру с десятыми 2 4 7" xfId="46178"/>
    <cellStyle name="Цифры по центру с десятыми 2 4 8" xfId="46179"/>
    <cellStyle name="Цифры по центру с десятыми 2 5" xfId="46180"/>
    <cellStyle name="Цифры по центру с десятыми 2 5 2" xfId="46181"/>
    <cellStyle name="Цифры по центру с десятыми 2 5 3" xfId="46182"/>
    <cellStyle name="Цифры по центру с десятыми 2 5 4" xfId="46183"/>
    <cellStyle name="Цифры по центру с десятыми 2 5 5" xfId="46184"/>
    <cellStyle name="Цифры по центру с десятыми 2 5 6" xfId="46185"/>
    <cellStyle name="Цифры по центру с десятыми 2 5 7" xfId="46186"/>
    <cellStyle name="Цифры по центру с десятыми 2 5 8" xfId="46187"/>
    <cellStyle name="Цифры по центру с десятыми 2 6" xfId="46188"/>
    <cellStyle name="Цифры по центру с десятыми 2 7" xfId="46189"/>
    <cellStyle name="Цифры по центру с десятыми 2 8" xfId="46190"/>
    <cellStyle name="Цифры по центру с десятыми 2 9" xfId="46191"/>
    <cellStyle name="Цифры по центру с десятыми 3" xfId="46192"/>
    <cellStyle name="Цифры по центру с десятыми 3 10" xfId="46193"/>
    <cellStyle name="Цифры по центру с десятыми 3 11" xfId="46194"/>
    <cellStyle name="Цифры по центру с десятыми 3 12" xfId="46195"/>
    <cellStyle name="Цифры по центру с десятыми 3 13" xfId="46196"/>
    <cellStyle name="Цифры по центру с десятыми 3 2" xfId="46197"/>
    <cellStyle name="Цифры по центру с десятыми 3 2 2" xfId="46198"/>
    <cellStyle name="Цифры по центру с десятыми 3 2 2 2" xfId="46199"/>
    <cellStyle name="Цифры по центру с десятыми 3 2 2 3" xfId="46200"/>
    <cellStyle name="Цифры по центру с десятыми 3 2 2 4" xfId="46201"/>
    <cellStyle name="Цифры по центру с десятыми 3 2 2 5" xfId="46202"/>
    <cellStyle name="Цифры по центру с десятыми 3 2 2 6" xfId="46203"/>
    <cellStyle name="Цифры по центру с десятыми 3 2 2 7" xfId="46204"/>
    <cellStyle name="Цифры по центру с десятыми 3 2 2 8" xfId="46205"/>
    <cellStyle name="Цифры по центру с десятыми 3 2 3" xfId="46206"/>
    <cellStyle name="Цифры по центру с десятыми 3 2 4" xfId="46207"/>
    <cellStyle name="Цифры по центру с десятыми 3 2 5" xfId="46208"/>
    <cellStyle name="Цифры по центру с десятыми 3 2 6" xfId="46209"/>
    <cellStyle name="Цифры по центру с десятыми 3 2 7" xfId="46210"/>
    <cellStyle name="Цифры по центру с десятыми 3 2 8" xfId="46211"/>
    <cellStyle name="Цифры по центру с десятыми 3 2 9" xfId="46212"/>
    <cellStyle name="Цифры по центру с десятыми 3 3" xfId="46213"/>
    <cellStyle name="Цифры по центру с десятыми 3 3 2" xfId="46214"/>
    <cellStyle name="Цифры по центру с десятыми 3 3 2 2" xfId="46215"/>
    <cellStyle name="Цифры по центру с десятыми 3 3 2 3" xfId="46216"/>
    <cellStyle name="Цифры по центру с десятыми 3 3 2 4" xfId="46217"/>
    <cellStyle name="Цифры по центру с десятыми 3 3 2 5" xfId="46218"/>
    <cellStyle name="Цифры по центру с десятыми 3 3 2 6" xfId="46219"/>
    <cellStyle name="Цифры по центру с десятыми 3 3 2 7" xfId="46220"/>
    <cellStyle name="Цифры по центру с десятыми 3 3 2 8" xfId="46221"/>
    <cellStyle name="Цифры по центру с десятыми 3 3 3" xfId="46222"/>
    <cellStyle name="Цифры по центру с десятыми 3 3 4" xfId="46223"/>
    <cellStyle name="Цифры по центру с десятыми 3 3 5" xfId="46224"/>
    <cellStyle name="Цифры по центру с десятыми 3 3 6" xfId="46225"/>
    <cellStyle name="Цифры по центру с десятыми 3 3 7" xfId="46226"/>
    <cellStyle name="Цифры по центру с десятыми 3 3 8" xfId="46227"/>
    <cellStyle name="Цифры по центру с десятыми 3 3 9" xfId="46228"/>
    <cellStyle name="Цифры по центру с десятыми 3 4" xfId="46229"/>
    <cellStyle name="Цифры по центру с десятыми 3 4 2" xfId="46230"/>
    <cellStyle name="Цифры по центру с десятыми 3 4 3" xfId="46231"/>
    <cellStyle name="Цифры по центру с десятыми 3 4 4" xfId="46232"/>
    <cellStyle name="Цифры по центру с десятыми 3 4 5" xfId="46233"/>
    <cellStyle name="Цифры по центру с десятыми 3 4 6" xfId="46234"/>
    <cellStyle name="Цифры по центру с десятыми 3 4 7" xfId="46235"/>
    <cellStyle name="Цифры по центру с десятыми 3 4 8" xfId="46236"/>
    <cellStyle name="Цифры по центру с десятыми 3 5" xfId="46237"/>
    <cellStyle name="Цифры по центру с десятыми 3 5 2" xfId="46238"/>
    <cellStyle name="Цифры по центру с десятыми 3 5 3" xfId="46239"/>
    <cellStyle name="Цифры по центру с десятыми 3 5 4" xfId="46240"/>
    <cellStyle name="Цифры по центру с десятыми 3 5 5" xfId="46241"/>
    <cellStyle name="Цифры по центру с десятыми 3 5 6" xfId="46242"/>
    <cellStyle name="Цифры по центру с десятыми 3 5 7" xfId="46243"/>
    <cellStyle name="Цифры по центру с десятыми 3 5 8" xfId="46244"/>
    <cellStyle name="Цифры по центру с десятыми 3 6" xfId="46245"/>
    <cellStyle name="Цифры по центру с десятыми 3 7" xfId="46246"/>
    <cellStyle name="Цифры по центру с десятыми 3 8" xfId="46247"/>
    <cellStyle name="Цифры по центру с десятыми 3 9" xfId="46248"/>
    <cellStyle name="Цифры по центру с десятыми 4" xfId="46249"/>
    <cellStyle name="Цифры по центру с десятыми 4 10" xfId="46250"/>
    <cellStyle name="Цифры по центру с десятыми 4 11" xfId="46251"/>
    <cellStyle name="Цифры по центру с десятыми 4 12" xfId="46252"/>
    <cellStyle name="Цифры по центру с десятыми 4 13" xfId="46253"/>
    <cellStyle name="Цифры по центру с десятыми 4 2" xfId="46254"/>
    <cellStyle name="Цифры по центру с десятыми 4 2 2" xfId="46255"/>
    <cellStyle name="Цифры по центру с десятыми 4 2 2 2" xfId="46256"/>
    <cellStyle name="Цифры по центру с десятыми 4 2 2 3" xfId="46257"/>
    <cellStyle name="Цифры по центру с десятыми 4 2 2 4" xfId="46258"/>
    <cellStyle name="Цифры по центру с десятыми 4 2 2 5" xfId="46259"/>
    <cellStyle name="Цифры по центру с десятыми 4 2 2 6" xfId="46260"/>
    <cellStyle name="Цифры по центру с десятыми 4 2 2 7" xfId="46261"/>
    <cellStyle name="Цифры по центру с десятыми 4 2 2 8" xfId="46262"/>
    <cellStyle name="Цифры по центру с десятыми 4 2 3" xfId="46263"/>
    <cellStyle name="Цифры по центру с десятыми 4 2 4" xfId="46264"/>
    <cellStyle name="Цифры по центру с десятыми 4 2 5" xfId="46265"/>
    <cellStyle name="Цифры по центру с десятыми 4 2 6" xfId="46266"/>
    <cellStyle name="Цифры по центру с десятыми 4 2 7" xfId="46267"/>
    <cellStyle name="Цифры по центру с десятыми 4 2 8" xfId="46268"/>
    <cellStyle name="Цифры по центру с десятыми 4 2 9" xfId="46269"/>
    <cellStyle name="Цифры по центру с десятыми 4 3" xfId="46270"/>
    <cellStyle name="Цифры по центру с десятыми 4 3 2" xfId="46271"/>
    <cellStyle name="Цифры по центру с десятыми 4 3 2 2" xfId="46272"/>
    <cellStyle name="Цифры по центру с десятыми 4 3 2 3" xfId="46273"/>
    <cellStyle name="Цифры по центру с десятыми 4 3 2 4" xfId="46274"/>
    <cellStyle name="Цифры по центру с десятыми 4 3 2 5" xfId="46275"/>
    <cellStyle name="Цифры по центру с десятыми 4 3 2 6" xfId="46276"/>
    <cellStyle name="Цифры по центру с десятыми 4 3 2 7" xfId="46277"/>
    <cellStyle name="Цифры по центру с десятыми 4 3 2 8" xfId="46278"/>
    <cellStyle name="Цифры по центру с десятыми 4 3 3" xfId="46279"/>
    <cellStyle name="Цифры по центру с десятыми 4 3 4" xfId="46280"/>
    <cellStyle name="Цифры по центру с десятыми 4 3 5" xfId="46281"/>
    <cellStyle name="Цифры по центру с десятыми 4 3 6" xfId="46282"/>
    <cellStyle name="Цифры по центру с десятыми 4 3 7" xfId="46283"/>
    <cellStyle name="Цифры по центру с десятыми 4 3 8" xfId="46284"/>
    <cellStyle name="Цифры по центру с десятыми 4 3 9" xfId="46285"/>
    <cellStyle name="Цифры по центру с десятыми 4 4" xfId="46286"/>
    <cellStyle name="Цифры по центру с десятыми 4 4 2" xfId="46287"/>
    <cellStyle name="Цифры по центру с десятыми 4 4 3" xfId="46288"/>
    <cellStyle name="Цифры по центру с десятыми 4 4 4" xfId="46289"/>
    <cellStyle name="Цифры по центру с десятыми 4 4 5" xfId="46290"/>
    <cellStyle name="Цифры по центру с десятыми 4 4 6" xfId="46291"/>
    <cellStyle name="Цифры по центру с десятыми 4 4 7" xfId="46292"/>
    <cellStyle name="Цифры по центру с десятыми 4 4 8" xfId="46293"/>
    <cellStyle name="Цифры по центру с десятыми 4 5" xfId="46294"/>
    <cellStyle name="Цифры по центру с десятыми 4 5 2" xfId="46295"/>
    <cellStyle name="Цифры по центру с десятыми 4 5 3" xfId="46296"/>
    <cellStyle name="Цифры по центру с десятыми 4 5 4" xfId="46297"/>
    <cellStyle name="Цифры по центру с десятыми 4 5 5" xfId="46298"/>
    <cellStyle name="Цифры по центру с десятыми 4 5 6" xfId="46299"/>
    <cellStyle name="Цифры по центру с десятыми 4 5 7" xfId="46300"/>
    <cellStyle name="Цифры по центру с десятыми 4 5 8" xfId="46301"/>
    <cellStyle name="Цифры по центру с десятыми 4 6" xfId="46302"/>
    <cellStyle name="Цифры по центру с десятыми 4 7" xfId="46303"/>
    <cellStyle name="Цифры по центру с десятыми 4 8" xfId="46304"/>
    <cellStyle name="Цифры по центру с десятыми 4 9" xfId="46305"/>
    <cellStyle name="Цифры по центру с десятыми 5" xfId="46306"/>
    <cellStyle name="Цифры по центру с десятыми 5 2" xfId="46307"/>
    <cellStyle name="Цифры по центру с десятыми 5 2 2" xfId="46308"/>
    <cellStyle name="Цифры по центру с десятыми 5 2 3" xfId="46309"/>
    <cellStyle name="Цифры по центру с десятыми 5 2 4" xfId="46310"/>
    <cellStyle name="Цифры по центру с десятыми 5 2 5" xfId="46311"/>
    <cellStyle name="Цифры по центру с десятыми 5 2 6" xfId="46312"/>
    <cellStyle name="Цифры по центру с десятыми 5 2 7" xfId="46313"/>
    <cellStyle name="Цифры по центру с десятыми 5 2 8" xfId="46314"/>
    <cellStyle name="Цифры по центру с десятыми 5 3" xfId="46315"/>
    <cellStyle name="Цифры по центру с десятыми 5 4" xfId="46316"/>
    <cellStyle name="Цифры по центру с десятыми 5 5" xfId="46317"/>
    <cellStyle name="Цифры по центру с десятыми 5 6" xfId="46318"/>
    <cellStyle name="Цифры по центру с десятыми 5 7" xfId="46319"/>
    <cellStyle name="Цифры по центру с десятыми 5 8" xfId="46320"/>
    <cellStyle name="Цифры по центру с десятыми 5 9" xfId="46321"/>
    <cellStyle name="Цифры по центру с десятыми 6" xfId="46322"/>
    <cellStyle name="Цифры по центру с десятыми 6 2" xfId="46323"/>
    <cellStyle name="Цифры по центру с десятыми 6 2 2" xfId="46324"/>
    <cellStyle name="Цифры по центру с десятыми 6 2 3" xfId="46325"/>
    <cellStyle name="Цифры по центру с десятыми 6 2 4" xfId="46326"/>
    <cellStyle name="Цифры по центру с десятыми 6 2 5" xfId="46327"/>
    <cellStyle name="Цифры по центру с десятыми 6 2 6" xfId="46328"/>
    <cellStyle name="Цифры по центру с десятыми 6 2 7" xfId="46329"/>
    <cellStyle name="Цифры по центру с десятыми 6 2 8" xfId="46330"/>
    <cellStyle name="Цифры по центру с десятыми 6 3" xfId="46331"/>
    <cellStyle name="Цифры по центру с десятыми 6 4" xfId="46332"/>
    <cellStyle name="Цифры по центру с десятыми 6 5" xfId="46333"/>
    <cellStyle name="Цифры по центру с десятыми 6 6" xfId="46334"/>
    <cellStyle name="Цифры по центру с десятыми 6 7" xfId="46335"/>
    <cellStyle name="Цифры по центру с десятыми 6 8" xfId="46336"/>
    <cellStyle name="Цифры по центру с десятыми 6 9" xfId="46337"/>
    <cellStyle name="Цифры по центру с десятыми 7" xfId="46338"/>
    <cellStyle name="Цифры по центру с десятыми 7 2" xfId="46339"/>
    <cellStyle name="Цифры по центру с десятыми 7 3" xfId="46340"/>
    <cellStyle name="Цифры по центру с десятыми 7 4" xfId="46341"/>
    <cellStyle name="Цифры по центру с десятыми 7 5" xfId="46342"/>
    <cellStyle name="Цифры по центру с десятыми 7 6" xfId="46343"/>
    <cellStyle name="Цифры по центру с десятыми 7 7" xfId="46344"/>
    <cellStyle name="Цифры по центру с десятыми 7 8" xfId="46345"/>
    <cellStyle name="Цифры по центру с десятыми 8" xfId="46346"/>
    <cellStyle name="Цифры по центру с десятыми 8 2" xfId="46347"/>
    <cellStyle name="Цифры по центру с десятыми 8 3" xfId="46348"/>
    <cellStyle name="Цифры по центру с десятыми 8 4" xfId="46349"/>
    <cellStyle name="Цифры по центру с десятыми 8 5" xfId="46350"/>
    <cellStyle name="Цифры по центру с десятыми 8 6" xfId="46351"/>
    <cellStyle name="Цифры по центру с десятыми 8 7" xfId="46352"/>
    <cellStyle name="Цифры по центру с десятыми 8 8" xfId="46353"/>
    <cellStyle name="Цифры по центру с десятыми 9" xfId="46354"/>
    <cellStyle name="число" xfId="46355"/>
    <cellStyle name="Џђћ–…ќ’ќ›‰" xfId="46356"/>
    <cellStyle name="Џђћ–…ќ’ќ›‰ 2" xfId="46357"/>
    <cellStyle name="Џђћ–…ќ’ќ›‰ 3" xfId="46358"/>
    <cellStyle name="Џђћ–…ќ’ќ›‰ 3 2" xfId="46359"/>
    <cellStyle name="Џђћ–…ќ’ќ›‰ 3 2 2" xfId="46360"/>
    <cellStyle name="Џђћ–…ќ’ќ›‰ 3 3" xfId="46361"/>
    <cellStyle name="Џђћ–…ќ’ќ›‰ 4" xfId="46362"/>
    <cellStyle name="Џђћ–…ќ’ќ›‰ 4 2" xfId="46363"/>
    <cellStyle name="Џђћ–…ќ’ќ›‰ 4 3" xfId="46364"/>
    <cellStyle name="Џђћ–…ќ’ќ›‰ 4 4" xfId="46365"/>
    <cellStyle name="Џђћ–…ќ’ќ›‰ 5" xfId="46366"/>
    <cellStyle name="Џђћ–…ќ’ќ›‰ 5 2" xfId="46367"/>
    <cellStyle name="Џђћ–…ќ’ќ›‰ 5 3" xfId="46368"/>
    <cellStyle name="Џђћ–…ќ’ќ›‰ 6" xfId="46369"/>
    <cellStyle name="Џђћ–…ќ’ќ›‰ 6 2" xfId="46370"/>
    <cellStyle name="Џђћ–…ќ’ќ›‰ 7" xfId="46371"/>
    <cellStyle name="Шапка" xfId="46372"/>
    <cellStyle name="Шапка 10" xfId="46373"/>
    <cellStyle name="Шапка 11" xfId="46374"/>
    <cellStyle name="Шапка 12" xfId="46375"/>
    <cellStyle name="Шапка 13" xfId="46376"/>
    <cellStyle name="Шапка 2" xfId="46377"/>
    <cellStyle name="Шапка 2 2" xfId="46378"/>
    <cellStyle name="Шапка 2 2 2" xfId="46379"/>
    <cellStyle name="Шапка 2 2 3" xfId="46380"/>
    <cellStyle name="Шапка 2 2 4" xfId="46381"/>
    <cellStyle name="Шапка 2 2 5" xfId="46382"/>
    <cellStyle name="Шапка 2 2 6" xfId="46383"/>
    <cellStyle name="Шапка 2 2 7" xfId="46384"/>
    <cellStyle name="Шапка 2 2 8" xfId="46385"/>
    <cellStyle name="Шапка 2 3" xfId="46386"/>
    <cellStyle name="Шапка 2 4" xfId="46387"/>
    <cellStyle name="Шапка 2 5" xfId="46388"/>
    <cellStyle name="Шапка 2 6" xfId="46389"/>
    <cellStyle name="Шапка 2 7" xfId="46390"/>
    <cellStyle name="Шапка 2 8" xfId="46391"/>
    <cellStyle name="Шапка 2 9" xfId="46392"/>
    <cellStyle name="Шапка 3" xfId="46393"/>
    <cellStyle name="Шапка 3 2" xfId="46394"/>
    <cellStyle name="Шапка 3 2 2" xfId="46395"/>
    <cellStyle name="Шапка 3 2 3" xfId="46396"/>
    <cellStyle name="Шапка 3 2 4" xfId="46397"/>
    <cellStyle name="Шапка 3 2 5" xfId="46398"/>
    <cellStyle name="Шапка 3 2 6" xfId="46399"/>
    <cellStyle name="Шапка 3 2 7" xfId="46400"/>
    <cellStyle name="Шапка 3 2 8" xfId="46401"/>
    <cellStyle name="Шапка 3 3" xfId="46402"/>
    <cellStyle name="Шапка 3 4" xfId="46403"/>
    <cellStyle name="Шапка 3 5" xfId="46404"/>
    <cellStyle name="Шапка 3 6" xfId="46405"/>
    <cellStyle name="Шапка 3 7" xfId="46406"/>
    <cellStyle name="Шапка 3 8" xfId="46407"/>
    <cellStyle name="Шапка 3 9" xfId="46408"/>
    <cellStyle name="Шапка 4" xfId="46409"/>
    <cellStyle name="Шапка 4 2" xfId="46410"/>
    <cellStyle name="Шапка 4 3" xfId="46411"/>
    <cellStyle name="Шапка 4 4" xfId="46412"/>
    <cellStyle name="Шапка 4 5" xfId="46413"/>
    <cellStyle name="Шапка 4 6" xfId="46414"/>
    <cellStyle name="Шапка 4 7" xfId="46415"/>
    <cellStyle name="Шапка 4 8" xfId="46416"/>
    <cellStyle name="Шапка 5" xfId="46417"/>
    <cellStyle name="Шапка 5 2" xfId="46418"/>
    <cellStyle name="Шапка 5 3" xfId="46419"/>
    <cellStyle name="Шапка 5 4" xfId="46420"/>
    <cellStyle name="Шапка 5 5" xfId="46421"/>
    <cellStyle name="Шапка 5 6" xfId="46422"/>
    <cellStyle name="Шапка 5 7" xfId="46423"/>
    <cellStyle name="Шапка 5 8" xfId="46424"/>
    <cellStyle name="Шапка 6" xfId="46425"/>
    <cellStyle name="Шапка 7" xfId="46426"/>
    <cellStyle name="Шапка 8" xfId="46427"/>
    <cellStyle name="Шапка 9" xfId="46428"/>
    <cellStyle name="Шапка таблицы" xfId="46429"/>
    <cellStyle name="Шапка таблицы 10" xfId="46430"/>
    <cellStyle name="Шапка таблицы 11" xfId="46431"/>
    <cellStyle name="Шапка таблицы 12" xfId="46432"/>
    <cellStyle name="Шапка таблицы 13" xfId="46433"/>
    <cellStyle name="Шапка таблицы 2" xfId="46434"/>
    <cellStyle name="Шапка таблицы 2 2" xfId="46435"/>
    <cellStyle name="Шапка таблицы 2 2 2" xfId="46436"/>
    <cellStyle name="Шапка таблицы 2 2 3" xfId="46437"/>
    <cellStyle name="Шапка таблицы 2 2 4" xfId="46438"/>
    <cellStyle name="Шапка таблицы 2 2 5" xfId="46439"/>
    <cellStyle name="Шапка таблицы 2 2 6" xfId="46440"/>
    <cellStyle name="Шапка таблицы 2 2 7" xfId="46441"/>
    <cellStyle name="Шапка таблицы 2 2 8" xfId="46442"/>
    <cellStyle name="Шапка таблицы 2 3" xfId="46443"/>
    <cellStyle name="Шапка таблицы 2 4" xfId="46444"/>
    <cellStyle name="Шапка таблицы 2 5" xfId="46445"/>
    <cellStyle name="Шапка таблицы 2 6" xfId="46446"/>
    <cellStyle name="Шапка таблицы 2 7" xfId="46447"/>
    <cellStyle name="Шапка таблицы 2 8" xfId="46448"/>
    <cellStyle name="Шапка таблицы 2 9" xfId="46449"/>
    <cellStyle name="Шапка таблицы 3" xfId="46450"/>
    <cellStyle name="Шапка таблицы 3 2" xfId="46451"/>
    <cellStyle name="Шапка таблицы 3 2 2" xfId="46452"/>
    <cellStyle name="Шапка таблицы 3 2 3" xfId="46453"/>
    <cellStyle name="Шапка таблицы 3 2 4" xfId="46454"/>
    <cellStyle name="Шапка таблицы 3 2 5" xfId="46455"/>
    <cellStyle name="Шапка таблицы 3 2 6" xfId="46456"/>
    <cellStyle name="Шапка таблицы 3 2 7" xfId="46457"/>
    <cellStyle name="Шапка таблицы 3 2 8" xfId="46458"/>
    <cellStyle name="Шапка таблицы 3 3" xfId="46459"/>
    <cellStyle name="Шапка таблицы 3 4" xfId="46460"/>
    <cellStyle name="Шапка таблицы 3 5" xfId="46461"/>
    <cellStyle name="Шапка таблицы 3 6" xfId="46462"/>
    <cellStyle name="Шапка таблицы 3 7" xfId="46463"/>
    <cellStyle name="Шапка таблицы 3 8" xfId="46464"/>
    <cellStyle name="Шапка таблицы 3 9" xfId="46465"/>
    <cellStyle name="Шапка таблицы 4" xfId="46466"/>
    <cellStyle name="Шапка таблицы 4 2" xfId="46467"/>
    <cellStyle name="Шапка таблицы 4 3" xfId="46468"/>
    <cellStyle name="Шапка таблицы 4 4" xfId="46469"/>
    <cellStyle name="Шапка таблицы 4 5" xfId="46470"/>
    <cellStyle name="Шапка таблицы 4 6" xfId="46471"/>
    <cellStyle name="Шапка таблицы 4 7" xfId="46472"/>
    <cellStyle name="Шапка таблицы 4 8" xfId="46473"/>
    <cellStyle name="Шапка таблицы 5" xfId="46474"/>
    <cellStyle name="Шапка таблицы 5 2" xfId="46475"/>
    <cellStyle name="Шапка таблицы 5 3" xfId="46476"/>
    <cellStyle name="Шапка таблицы 5 4" xfId="46477"/>
    <cellStyle name="Шапка таблицы 5 5" xfId="46478"/>
    <cellStyle name="Шапка таблицы 5 6" xfId="46479"/>
    <cellStyle name="Шапка таблицы 5 7" xfId="46480"/>
    <cellStyle name="Шапка таблицы 5 8" xfId="46481"/>
    <cellStyle name="Шапка таблицы 6" xfId="46482"/>
    <cellStyle name="Шапка таблицы 7" xfId="46483"/>
    <cellStyle name="Шапка таблицы 8" xfId="46484"/>
    <cellStyle name="Шапка таблицы 9" xfId="46485"/>
    <cellStyle name="Шапка_UPDATE.MONITORING.OS.EE.2.02.TO.1.3.64" xfId="46486"/>
    <cellStyle name="ШАУ" xfId="46487"/>
    <cellStyle name="ШАУ 10" xfId="46488"/>
    <cellStyle name="ШАУ 11" xfId="46489"/>
    <cellStyle name="ШАУ 12" xfId="46490"/>
    <cellStyle name="ШАУ 13" xfId="46491"/>
    <cellStyle name="ШАУ 2" xfId="46492"/>
    <cellStyle name="ШАУ 2 2" xfId="46493"/>
    <cellStyle name="ШАУ 2 2 2" xfId="46494"/>
    <cellStyle name="ШАУ 2 2 3" xfId="46495"/>
    <cellStyle name="ШАУ 2 2 4" xfId="46496"/>
    <cellStyle name="ШАУ 2 2 5" xfId="46497"/>
    <cellStyle name="ШАУ 2 2 6" xfId="46498"/>
    <cellStyle name="ШАУ 2 2 7" xfId="46499"/>
    <cellStyle name="ШАУ 2 2 8" xfId="46500"/>
    <cellStyle name="ШАУ 2 3" xfId="46501"/>
    <cellStyle name="ШАУ 2 4" xfId="46502"/>
    <cellStyle name="ШАУ 2 5" xfId="46503"/>
    <cellStyle name="ШАУ 2 6" xfId="46504"/>
    <cellStyle name="ШАУ 2 7" xfId="46505"/>
    <cellStyle name="ШАУ 2 8" xfId="46506"/>
    <cellStyle name="ШАУ 2 9" xfId="46507"/>
    <cellStyle name="ШАУ 3" xfId="46508"/>
    <cellStyle name="ШАУ 3 2" xfId="46509"/>
    <cellStyle name="ШАУ 3 2 2" xfId="46510"/>
    <cellStyle name="ШАУ 3 2 3" xfId="46511"/>
    <cellStyle name="ШАУ 3 2 4" xfId="46512"/>
    <cellStyle name="ШАУ 3 2 5" xfId="46513"/>
    <cellStyle name="ШАУ 3 2 6" xfId="46514"/>
    <cellStyle name="ШАУ 3 2 7" xfId="46515"/>
    <cellStyle name="ШАУ 3 2 8" xfId="46516"/>
    <cellStyle name="ШАУ 3 3" xfId="46517"/>
    <cellStyle name="ШАУ 3 4" xfId="46518"/>
    <cellStyle name="ШАУ 3 5" xfId="46519"/>
    <cellStyle name="ШАУ 3 6" xfId="46520"/>
    <cellStyle name="ШАУ 3 7" xfId="46521"/>
    <cellStyle name="ШАУ 3 8" xfId="46522"/>
    <cellStyle name="ШАУ 3 9" xfId="46523"/>
    <cellStyle name="ШАУ 4" xfId="46524"/>
    <cellStyle name="ШАУ 4 2" xfId="46525"/>
    <cellStyle name="ШАУ 4 3" xfId="46526"/>
    <cellStyle name="ШАУ 4 4" xfId="46527"/>
    <cellStyle name="ШАУ 4 5" xfId="46528"/>
    <cellStyle name="ШАУ 4 6" xfId="46529"/>
    <cellStyle name="ШАУ 4 7" xfId="46530"/>
    <cellStyle name="ШАУ 4 8" xfId="46531"/>
    <cellStyle name="ШАУ 5" xfId="46532"/>
    <cellStyle name="ШАУ 5 2" xfId="46533"/>
    <cellStyle name="ШАУ 5 3" xfId="46534"/>
    <cellStyle name="ШАУ 5 4" xfId="46535"/>
    <cellStyle name="ШАУ 5 5" xfId="46536"/>
    <cellStyle name="ШАУ 5 6" xfId="46537"/>
    <cellStyle name="ШАУ 5 7" xfId="46538"/>
    <cellStyle name="ШАУ 5 8" xfId="46539"/>
    <cellStyle name="ШАУ 6" xfId="46540"/>
    <cellStyle name="ШАУ 7" xfId="46541"/>
    <cellStyle name="ШАУ 8" xfId="46542"/>
    <cellStyle name="ШАУ 9" xfId="46543"/>
    <cellStyle name="Экспертиза" xfId="46544"/>
    <cellStyle name="標準_PL-CF sheet" xfId="46545"/>
    <cellStyle name="㼿㼿" xfId="46546"/>
    <cellStyle name="㼿㼿 2" xfId="46547"/>
    <cellStyle name="㼿㼿 2 2" xfId="46548"/>
    <cellStyle name="㼿㼿 2 2 2" xfId="46549"/>
    <cellStyle name="㼿㼿 2 2 3" xfId="46550"/>
    <cellStyle name="㼿㼿 2 3" xfId="46551"/>
    <cellStyle name="㼿㼿 2 4" xfId="46552"/>
    <cellStyle name="㼿㼿 3" xfId="46553"/>
    <cellStyle name="㼿㼿 3 2" xfId="46554"/>
    <cellStyle name="㼿㼿 3 2 2" xfId="46555"/>
    <cellStyle name="㼿㼿 3 2 3" xfId="46556"/>
    <cellStyle name="㼿㼿 3 3" xfId="46557"/>
    <cellStyle name="㼿㼿 3 4" xfId="46558"/>
    <cellStyle name="㼿㼿 4" xfId="46559"/>
    <cellStyle name="㼿㼿 4 2" xfId="46560"/>
    <cellStyle name="㼿㼿 4 3" xfId="46561"/>
    <cellStyle name="㼿㼿 5" xfId="46562"/>
    <cellStyle name="㼿㼿 5 2" xfId="46563"/>
    <cellStyle name="㼿㼿 5 3" xfId="46564"/>
    <cellStyle name="㼿㼿 6" xfId="46565"/>
    <cellStyle name="㼿㼿 7" xfId="46566"/>
    <cellStyle name="㼿㼿 8" xfId="46567"/>
    <cellStyle name="㼿㼿?" xfId="46568"/>
    <cellStyle name="㼿㼿? 2" xfId="46569"/>
    <cellStyle name="㼿㼿? 2 2" xfId="46570"/>
    <cellStyle name="㼿㼿? 2 2 2" xfId="46571"/>
    <cellStyle name="㼿㼿? 2 2 3" xfId="46572"/>
    <cellStyle name="㼿㼿? 2 3" xfId="46573"/>
    <cellStyle name="㼿㼿? 2 4" xfId="46574"/>
    <cellStyle name="㼿㼿? 3" xfId="46575"/>
    <cellStyle name="㼿㼿? 3 2" xfId="46576"/>
    <cellStyle name="㼿㼿? 3 2 2" xfId="46577"/>
    <cellStyle name="㼿㼿? 3 2 3" xfId="46578"/>
    <cellStyle name="㼿㼿? 3 3" xfId="46579"/>
    <cellStyle name="㼿㼿? 3 4" xfId="46580"/>
    <cellStyle name="㼿㼿? 4" xfId="46581"/>
    <cellStyle name="㼿㼿? 4 2" xfId="46582"/>
    <cellStyle name="㼿㼿? 4 3" xfId="46583"/>
    <cellStyle name="㼿㼿? 5" xfId="46584"/>
    <cellStyle name="㼿㼿? 5 2" xfId="46585"/>
    <cellStyle name="㼿㼿? 5 3" xfId="46586"/>
    <cellStyle name="㼿㼿? 6" xfId="46587"/>
    <cellStyle name="㼿㼿? 7" xfId="46588"/>
    <cellStyle name="㼿㼿? 8" xfId="46589"/>
    <cellStyle name="㼿㼿_Укрупненный расчет  Варнав._3" xfId="46590"/>
    <cellStyle name="㼿㼿㼿" xfId="46591"/>
    <cellStyle name="㼿㼿㼿?" xfId="46592"/>
    <cellStyle name="㼿㼿㼿_Укрупненный расчет  Варнав._6" xfId="46593"/>
    <cellStyle name="㼿㼿㼿㼿" xfId="46594"/>
    <cellStyle name="㼿㼿㼿㼿?" xfId="46595"/>
    <cellStyle name="㼿㼿㼿㼿_Укрупненный расчет  Варнав._5" xfId="46596"/>
    <cellStyle name="㼿㼿㼿㼿㼿" xfId="46597"/>
    <cellStyle name="㼿㼿㼿㼿㼿 2" xfId="46598"/>
    <cellStyle name="㼿㼿㼿㼿㼿 2 2" xfId="46599"/>
    <cellStyle name="㼿㼿㼿㼿㼿 2 2 2" xfId="46600"/>
    <cellStyle name="㼿㼿㼿㼿㼿 2 2 3" xfId="46601"/>
    <cellStyle name="㼿㼿㼿㼿㼿 2 3" xfId="46602"/>
    <cellStyle name="㼿㼿㼿㼿㼿 2 4" xfId="46603"/>
    <cellStyle name="㼿㼿㼿㼿㼿 3" xfId="46604"/>
    <cellStyle name="㼿㼿㼿㼿㼿 3 2" xfId="46605"/>
    <cellStyle name="㼿㼿㼿㼿㼿 3 2 2" xfId="46606"/>
    <cellStyle name="㼿㼿㼿㼿㼿 3 2 3" xfId="46607"/>
    <cellStyle name="㼿㼿㼿㼿㼿 3 3" xfId="46608"/>
    <cellStyle name="㼿㼿㼿㼿㼿 3 4" xfId="46609"/>
    <cellStyle name="㼿㼿㼿㼿㼿 4" xfId="46610"/>
    <cellStyle name="㼿㼿㼿㼿㼿 4 2" xfId="46611"/>
    <cellStyle name="㼿㼿㼿㼿㼿 4 3" xfId="46612"/>
    <cellStyle name="㼿㼿㼿㼿㼿 5" xfId="46613"/>
    <cellStyle name="㼿㼿㼿㼿㼿 5 2" xfId="46614"/>
    <cellStyle name="㼿㼿㼿㼿㼿 5 3" xfId="46615"/>
    <cellStyle name="㼿㼿㼿㼿㼿 6" xfId="46616"/>
    <cellStyle name="㼿㼿㼿㼿㼿 7" xfId="46617"/>
    <cellStyle name="㼿㼿㼿㼿㼿 8" xfId="46618"/>
    <cellStyle name="㼿㼿㼿㼿㼿?" xfId="46619"/>
    <cellStyle name="㼿㼿㼿㼿㼿_Укрупненный расчет  Варнав." xfId="46620"/>
    <cellStyle name="㼿㼿㼿㼿㼿㼿?" xfId="46621"/>
    <cellStyle name="㼿㼿㼿㼿㼿㼿㼿㼿" xfId="46622"/>
    <cellStyle name="㼿㼿㼿㼿㼿㼿㼿㼿㼿" xfId="46623"/>
    <cellStyle name="㼿㼿㼿㼿㼿㼿㼿㼿㼿㼿" xfId="46624"/>
    <cellStyle name="䁺_x0001_" xfId="4662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1.xml"/><Relationship Id="rId21" Type="http://schemas.openxmlformats.org/officeDocument/2006/relationships/externalLink" Target="externalLinks/externalLink16.xml"/><Relationship Id="rId42" Type="http://schemas.openxmlformats.org/officeDocument/2006/relationships/externalLink" Target="externalLinks/externalLink37.xml"/><Relationship Id="rId47" Type="http://schemas.openxmlformats.org/officeDocument/2006/relationships/externalLink" Target="externalLinks/externalLink42.xml"/><Relationship Id="rId63" Type="http://schemas.openxmlformats.org/officeDocument/2006/relationships/externalLink" Target="externalLinks/externalLink58.xml"/><Relationship Id="rId68" Type="http://schemas.openxmlformats.org/officeDocument/2006/relationships/externalLink" Target="externalLinks/externalLink63.xml"/><Relationship Id="rId84" Type="http://schemas.openxmlformats.org/officeDocument/2006/relationships/externalLink" Target="externalLinks/externalLink79.xml"/><Relationship Id="rId89" Type="http://schemas.openxmlformats.org/officeDocument/2006/relationships/externalLink" Target="externalLinks/externalLink84.xml"/><Relationship Id="rId112" Type="http://schemas.openxmlformats.org/officeDocument/2006/relationships/calcChain" Target="calcChain.xml"/><Relationship Id="rId16" Type="http://schemas.openxmlformats.org/officeDocument/2006/relationships/externalLink" Target="externalLinks/externalLink11.xml"/><Relationship Id="rId107" Type="http://schemas.openxmlformats.org/officeDocument/2006/relationships/externalLink" Target="externalLinks/externalLink102.xml"/><Relationship Id="rId11" Type="http://schemas.openxmlformats.org/officeDocument/2006/relationships/externalLink" Target="externalLinks/externalLink6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53" Type="http://schemas.openxmlformats.org/officeDocument/2006/relationships/externalLink" Target="externalLinks/externalLink48.xml"/><Relationship Id="rId58" Type="http://schemas.openxmlformats.org/officeDocument/2006/relationships/externalLink" Target="externalLinks/externalLink53.xml"/><Relationship Id="rId74" Type="http://schemas.openxmlformats.org/officeDocument/2006/relationships/externalLink" Target="externalLinks/externalLink69.xml"/><Relationship Id="rId79" Type="http://schemas.openxmlformats.org/officeDocument/2006/relationships/externalLink" Target="externalLinks/externalLink74.xml"/><Relationship Id="rId102" Type="http://schemas.openxmlformats.org/officeDocument/2006/relationships/externalLink" Target="externalLinks/externalLink97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5.xml"/><Relationship Id="rId95" Type="http://schemas.openxmlformats.org/officeDocument/2006/relationships/externalLink" Target="externalLinks/externalLink90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43" Type="http://schemas.openxmlformats.org/officeDocument/2006/relationships/externalLink" Target="externalLinks/externalLink38.xml"/><Relationship Id="rId48" Type="http://schemas.openxmlformats.org/officeDocument/2006/relationships/externalLink" Target="externalLinks/externalLink43.xml"/><Relationship Id="rId64" Type="http://schemas.openxmlformats.org/officeDocument/2006/relationships/externalLink" Target="externalLinks/externalLink59.xml"/><Relationship Id="rId69" Type="http://schemas.openxmlformats.org/officeDocument/2006/relationships/externalLink" Target="externalLinks/externalLink64.xml"/><Relationship Id="rId80" Type="http://schemas.openxmlformats.org/officeDocument/2006/relationships/externalLink" Target="externalLinks/externalLink75.xml"/><Relationship Id="rId85" Type="http://schemas.openxmlformats.org/officeDocument/2006/relationships/externalLink" Target="externalLinks/externalLink80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59" Type="http://schemas.openxmlformats.org/officeDocument/2006/relationships/externalLink" Target="externalLinks/externalLink54.xml"/><Relationship Id="rId103" Type="http://schemas.openxmlformats.org/officeDocument/2006/relationships/externalLink" Target="externalLinks/externalLink98.xml"/><Relationship Id="rId108" Type="http://schemas.openxmlformats.org/officeDocument/2006/relationships/externalLink" Target="externalLinks/externalLink103.xml"/><Relationship Id="rId54" Type="http://schemas.openxmlformats.org/officeDocument/2006/relationships/externalLink" Target="externalLinks/externalLink49.xml"/><Relationship Id="rId70" Type="http://schemas.openxmlformats.org/officeDocument/2006/relationships/externalLink" Target="externalLinks/externalLink65.xml"/><Relationship Id="rId75" Type="http://schemas.openxmlformats.org/officeDocument/2006/relationships/externalLink" Target="externalLinks/externalLink70.xml"/><Relationship Id="rId91" Type="http://schemas.openxmlformats.org/officeDocument/2006/relationships/externalLink" Target="externalLinks/externalLink86.xml"/><Relationship Id="rId96" Type="http://schemas.openxmlformats.org/officeDocument/2006/relationships/externalLink" Target="externalLinks/externalLink9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externalLink" Target="externalLinks/externalLink31.xml"/><Relationship Id="rId49" Type="http://schemas.openxmlformats.org/officeDocument/2006/relationships/externalLink" Target="externalLinks/externalLink44.xml"/><Relationship Id="rId57" Type="http://schemas.openxmlformats.org/officeDocument/2006/relationships/externalLink" Target="externalLinks/externalLink52.xml"/><Relationship Id="rId106" Type="http://schemas.openxmlformats.org/officeDocument/2006/relationships/externalLink" Target="externalLinks/externalLink101.xml"/><Relationship Id="rId10" Type="http://schemas.openxmlformats.org/officeDocument/2006/relationships/externalLink" Target="externalLinks/externalLink5.xml"/><Relationship Id="rId31" Type="http://schemas.openxmlformats.org/officeDocument/2006/relationships/externalLink" Target="externalLinks/externalLink26.xml"/><Relationship Id="rId44" Type="http://schemas.openxmlformats.org/officeDocument/2006/relationships/externalLink" Target="externalLinks/externalLink39.xml"/><Relationship Id="rId52" Type="http://schemas.openxmlformats.org/officeDocument/2006/relationships/externalLink" Target="externalLinks/externalLink47.xml"/><Relationship Id="rId60" Type="http://schemas.openxmlformats.org/officeDocument/2006/relationships/externalLink" Target="externalLinks/externalLink55.xml"/><Relationship Id="rId65" Type="http://schemas.openxmlformats.org/officeDocument/2006/relationships/externalLink" Target="externalLinks/externalLink60.xml"/><Relationship Id="rId73" Type="http://schemas.openxmlformats.org/officeDocument/2006/relationships/externalLink" Target="externalLinks/externalLink68.xml"/><Relationship Id="rId78" Type="http://schemas.openxmlformats.org/officeDocument/2006/relationships/externalLink" Target="externalLinks/externalLink73.xml"/><Relationship Id="rId81" Type="http://schemas.openxmlformats.org/officeDocument/2006/relationships/externalLink" Target="externalLinks/externalLink76.xml"/><Relationship Id="rId86" Type="http://schemas.openxmlformats.org/officeDocument/2006/relationships/externalLink" Target="externalLinks/externalLink81.xml"/><Relationship Id="rId94" Type="http://schemas.openxmlformats.org/officeDocument/2006/relationships/externalLink" Target="externalLinks/externalLink89.xml"/><Relationship Id="rId99" Type="http://schemas.openxmlformats.org/officeDocument/2006/relationships/externalLink" Target="externalLinks/externalLink94.xml"/><Relationship Id="rId101" Type="http://schemas.openxmlformats.org/officeDocument/2006/relationships/externalLink" Target="externalLinks/externalLink9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39" Type="http://schemas.openxmlformats.org/officeDocument/2006/relationships/externalLink" Target="externalLinks/externalLink34.xml"/><Relationship Id="rId109" Type="http://schemas.openxmlformats.org/officeDocument/2006/relationships/theme" Target="theme/theme1.xml"/><Relationship Id="rId34" Type="http://schemas.openxmlformats.org/officeDocument/2006/relationships/externalLink" Target="externalLinks/externalLink29.xml"/><Relationship Id="rId50" Type="http://schemas.openxmlformats.org/officeDocument/2006/relationships/externalLink" Target="externalLinks/externalLink45.xml"/><Relationship Id="rId55" Type="http://schemas.openxmlformats.org/officeDocument/2006/relationships/externalLink" Target="externalLinks/externalLink50.xml"/><Relationship Id="rId76" Type="http://schemas.openxmlformats.org/officeDocument/2006/relationships/externalLink" Target="externalLinks/externalLink71.xml"/><Relationship Id="rId97" Type="http://schemas.openxmlformats.org/officeDocument/2006/relationships/externalLink" Target="externalLinks/externalLink92.xml"/><Relationship Id="rId104" Type="http://schemas.openxmlformats.org/officeDocument/2006/relationships/externalLink" Target="externalLinks/externalLink99.xml"/><Relationship Id="rId7" Type="http://schemas.openxmlformats.org/officeDocument/2006/relationships/externalLink" Target="externalLinks/externalLink2.xml"/><Relationship Id="rId71" Type="http://schemas.openxmlformats.org/officeDocument/2006/relationships/externalLink" Target="externalLinks/externalLink66.xml"/><Relationship Id="rId92" Type="http://schemas.openxmlformats.org/officeDocument/2006/relationships/externalLink" Target="externalLinks/externalLink8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4.xml"/><Relationship Id="rId24" Type="http://schemas.openxmlformats.org/officeDocument/2006/relationships/externalLink" Target="externalLinks/externalLink19.xml"/><Relationship Id="rId40" Type="http://schemas.openxmlformats.org/officeDocument/2006/relationships/externalLink" Target="externalLinks/externalLink35.xml"/><Relationship Id="rId45" Type="http://schemas.openxmlformats.org/officeDocument/2006/relationships/externalLink" Target="externalLinks/externalLink40.xml"/><Relationship Id="rId66" Type="http://schemas.openxmlformats.org/officeDocument/2006/relationships/externalLink" Target="externalLinks/externalLink61.xml"/><Relationship Id="rId87" Type="http://schemas.openxmlformats.org/officeDocument/2006/relationships/externalLink" Target="externalLinks/externalLink82.xml"/><Relationship Id="rId110" Type="http://schemas.openxmlformats.org/officeDocument/2006/relationships/styles" Target="styles.xml"/><Relationship Id="rId61" Type="http://schemas.openxmlformats.org/officeDocument/2006/relationships/externalLink" Target="externalLinks/externalLink56.xml"/><Relationship Id="rId82" Type="http://schemas.openxmlformats.org/officeDocument/2006/relationships/externalLink" Target="externalLinks/externalLink77.xml"/><Relationship Id="rId19" Type="http://schemas.openxmlformats.org/officeDocument/2006/relationships/externalLink" Target="externalLinks/externalLink14.xml"/><Relationship Id="rId14" Type="http://schemas.openxmlformats.org/officeDocument/2006/relationships/externalLink" Target="externalLinks/externalLink9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56" Type="http://schemas.openxmlformats.org/officeDocument/2006/relationships/externalLink" Target="externalLinks/externalLink51.xml"/><Relationship Id="rId77" Type="http://schemas.openxmlformats.org/officeDocument/2006/relationships/externalLink" Target="externalLinks/externalLink72.xml"/><Relationship Id="rId100" Type="http://schemas.openxmlformats.org/officeDocument/2006/relationships/externalLink" Target="externalLinks/externalLink95.xml"/><Relationship Id="rId105" Type="http://schemas.openxmlformats.org/officeDocument/2006/relationships/externalLink" Target="externalLinks/externalLink100.xml"/><Relationship Id="rId8" Type="http://schemas.openxmlformats.org/officeDocument/2006/relationships/externalLink" Target="externalLinks/externalLink3.xml"/><Relationship Id="rId51" Type="http://schemas.openxmlformats.org/officeDocument/2006/relationships/externalLink" Target="externalLinks/externalLink46.xml"/><Relationship Id="rId72" Type="http://schemas.openxmlformats.org/officeDocument/2006/relationships/externalLink" Target="externalLinks/externalLink67.xml"/><Relationship Id="rId93" Type="http://schemas.openxmlformats.org/officeDocument/2006/relationships/externalLink" Target="externalLinks/externalLink88.xml"/><Relationship Id="rId98" Type="http://schemas.openxmlformats.org/officeDocument/2006/relationships/externalLink" Target="externalLinks/externalLink93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0.xml"/><Relationship Id="rId46" Type="http://schemas.openxmlformats.org/officeDocument/2006/relationships/externalLink" Target="externalLinks/externalLink41.xml"/><Relationship Id="rId67" Type="http://schemas.openxmlformats.org/officeDocument/2006/relationships/externalLink" Target="externalLinks/externalLink62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62" Type="http://schemas.openxmlformats.org/officeDocument/2006/relationships/externalLink" Target="externalLinks/externalLink57.xml"/><Relationship Id="rId83" Type="http://schemas.openxmlformats.org/officeDocument/2006/relationships/externalLink" Target="externalLinks/externalLink78.xml"/><Relationship Id="rId88" Type="http://schemas.openxmlformats.org/officeDocument/2006/relationships/externalLink" Target="externalLinks/externalLink83.xml"/><Relationship Id="rId111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-PL/NBPL/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&#1041;&#1102;&#1076;&#1078;&#1077;&#1090;&#1085;&#1086;&#1077;%20&#1091;&#1087;&#1088;&#1072;&#1074;&#1083;&#1077;&#1085;&#1080;&#1077;\02_&#1040;&#1051;&#1068;&#1041;&#1054;&#1052;_&#1060;&#1054;&#1056;&#1052;\&#1056;&#1077;&#1083;&#1080;&#1079;%203\&#1041;&#1102;&#1076;&#1078;&#1077;&#1090;&#1085;&#1099;&#1077;%20&#1092;&#1086;&#1088;&#1084;&#1099;.&#1048;&#1085;&#1074;&#1077;&#1089;&#1090;&#1080;&#1094;&#1080;&#1080;%20v.1.1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/COMMON/JDANOVA/&#1060;&#1054;/&#1050;&#1085;&#1080;&#1075;&#1072;1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MMON\JDANOVA\&#1060;&#1054;\&#1050;&#1085;&#1080;&#1075;&#1072;1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docs/&#1055;&#1058;&#1054;/&#1057;&#1045;&#1056;&#1042;&#1045;&#1056;%20&#1048;&#1053;&#1042;&#1045;&#1057;&#1058;.&#1055;&#1056;&#1054;&#1043;&#1056;&#1040;&#1052;&#1052;&#1040;/&#1048;&#1053;&#1042;&#1045;&#1057;&#1058;&#1050;&#1040;/7.%20&#1048;&#1055;%202017-2021%20(&#1087;&#1088;&#1086;&#1077;&#1082;&#1090;%20&#1082;&#1086;&#1088;&#1088;.2018)/&#1054;&#1090;&#1095;&#1077;&#1090;&#1085;&#1086;&#1089;&#1090;&#1100;%202017%20&#1075;&#1086;&#1076;%20-%20(&#1087;&#1086;%20&#1091;&#1090;&#1074;.&#1048;&#1055;)/&#1054;&#1090;&#1095;&#1105;&#1090;%20&#1087;&#1086;%20&#1048;&#1055;%20&#1079;&#1072;%202017%20&#1075;&#1086;&#1076;%20-%20(&#1092;.5.1,6.1,6.2,6.3,12,13)-%201%20&#1074;&#1072;&#1088;&#1080;&#1072;&#1085;&#1090;%20(&#1085;&#1086;&#1074;&#1099;&#1081;)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55;&#1072;&#1087;&#1082;&#1072;%20&#1055;&#1069;&#1054;\&#1055;&#1072;&#1083;&#1100;&#1082;&#1086;&#1074;&#1072;\2017\&#1048;&#1055;%20&#1054;&#1090;&#1095;&#1077;&#1090;%20&#1079;&#1072;%202017%20(29.03.18)\8)%20&#1054;&#1090;&#1095;&#1077;&#1090;%20&#1055;&#1069;&#1054;%2005.04.18%20&#1048;&#1090;&#1086;&#1075;&#1086;&#1074;&#1099;&#1081;%20&#1087;&#1086;%20&#1056;&#1057;&#1058;%20(&#1042;&#1072;&#1088;&#1080;&#1072;&#1085;&#1090;2%20&#1073;&#1077;&#1079;%20&#1053;&#1091;&#1084;&#1090;&#1086;)%20&#1076;&#1083;&#1103;%20&#1086;&#1090;&#1095;&#1077;&#1090;&#1072;\&#1055;&#1054;&#1040;_&#1054;&#1090;&#1095;&#1105;&#1090;%20&#1087;&#1086;%20&#1048;&#1055;%20&#1079;&#1072;%202017%20&#1075;&#1086;&#1076;%20-%20(&#1092;.5.1,6.1,6.2,6.3,12,13)-%202%20&#1074;&#1072;&#1088;&#1080;&#1072;&#1085;&#1090;%20(%20&#1073;&#1077;&#1079;%20&#1053;&#1091;&#1084;&#1090;&#1086;)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2013-def/c&#1077;&#1085;&#1090;/v-2012-2016-2030-19,09%2013-VAR1-&#1085;&#1086;&#1074;&#1099;&#1081;%20-&#1092;&#1080;&#1085;&#1080;&#1096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SC_W/&#1055;&#1088;&#1086;&#1075;&#1085;&#1086;&#1079;/&#1055;&#1088;&#1086;&#1075;05_00(27.06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&#1052;&#1086;&#1080;%20&#1076;&#1086;&#1082;&#1091;&#1084;&#1077;&#1085;&#1090;&#1099;\2004\&#1058;&#1040;&#1056;&#1048;&#1060;%202004%20&#1058;&#1069;\&#1085;&#1086;&#1074;&#1099;&#1081;%20&#1090;&#1072;&#1088;&#1080;&#1092;\2004\&#1058;&#1040;&#1056;&#1048;&#1060;%202004%20&#1058;&#1069;\&#1076;&#1083;&#1103;%20&#1079;&#1072;&#1097;&#1080;&#1090;&#1099;%201710\Documents%20and%20Settings\OstarkovaA\&#1052;&#1086;&#1080;%20&#1076;&#1086;&#1082;&#1091;&#1084;&#1077;&#1085;&#1090;&#1099;\&#1090;&#1072;&#1088;&#1080;&#1092;\&#1056;&#1072;&#1089;&#1095;&#1077;&#1090;%20&#1090;&#1072;&#1088;&#1080;&#1092;&#1072;%202003\&#1050;&#1085;&#1080;&#1075;&#1072;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B-PL\NBPL\_FE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B-PL\NBPL\_FE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42;&#1099;&#1085;&#1077;&#1089;&#1077;&#1085;&#1086;%20&#1089;&#1089;&#1099;&#1083;&#1082;&#1086;&#1081;%20&#1085;&#1072;%20&#1088;&#1072;&#1073;&#1086;&#1095;&#1080;&#1081;%20&#1089;&#1090;&#1086;&#1083;\&#1061;&#1048;&#1053;\&#1042;&#1099;&#1087;&#1086;&#1083;&#1085;&#1077;&#1085;&#1085;&#1077;&#1086;\&#1056;&#1072;&#1089;&#1095;&#1077;&#1090;%20RAB\5\&#1056;&#1072;&#1089;&#1095;&#1077;&#1090;%20RAB_&#1051;&#1077;&#1085;%20&#1080;%20&#1052;&#1054;&#1069;&#1057;&#1050;_&#1089;%202010%20&#1075;&#1086;&#1076;&#1072;_14.04.2009_&#1089;&#1086;%20&#1089;&#1075;&#1083;&#1072;&#1078;_version%203.0_&#1073;&#1077;&#1079;%20&#1060;&#1057;&#1050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anieva/AppData/Local/Microsoft/Windows/Temporary%20Internet%20Files/Content.Outlook/IEXTCGCY/3)%20()%20KOTEL%20CALC%20NVV%20NET%205%2072_(v3%2010)%20%20%20(2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Khazov_IN\Local%20Settings\Temporary%20Internet%20Files\OLK2\&#1052;&#1086;&#1076;&#1077;&#1083;&#110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asanovaEI/Desktop/&#1050;&#1085;&#1080;&#1075;&#1072;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~1\YARYAB~1\LOCALS~1\Temp\notes6030C8\&#1053;&#1086;&#1074;&#1072;&#1103;%20&#1087;&#1072;&#1087;&#1082;&#1072;\PREDEL.ELEK.2011.D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~1\YARYAB~1\LOCALS~1\Temp\notes6030C8\~193966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yuresk.ru/&#1054;&#1090;&#1076;%20&#1087;&#1083;&#1072;&#1090;&#1072;%20&#1079;&#1072;%20&#1087;&#1077;&#1088;&#1077;&#1076;&#1072;&#1095;&#1091;/&#1055;&#1077;&#1088;&#1077;&#1076;&#1072;&#1095;&#1072;%202007/&#1058;&#1072;&#1088;&#1080;&#1092;&#1099;/&#1057;&#1077;&#1088;&#1075;&#1077;&#1081;%20&#1055;&#1086;&#1076;&#1083;/&#1058;&#1086;&#1084;&#1089;&#1082;/&#1058;&#1086;&#1084;&#1089;&#1082;&#1072;&#1103;%20&#1086;&#1073;&#1083;&#1072;&#1089;&#1090;&#1100;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hernovaNYu\Local%20Settings\Temporary%20Internet%20Files\Content.IE5\3TZ55I6O\TEPLO.PREDEL.2010_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nts%20and%20Settings\VtyurinaOB\&#1052;&#1086;&#1080;%20&#1076;&#1086;&#1082;&#1091;&#1084;&#1077;&#1085;&#1090;&#1099;\&#1056;&#1072;&#1073;&#1086;&#1095;&#1080;&#1077;%20&#1076;&#1086;&#1082;&#1091;&#1084;&#1077;&#1085;&#1090;&#1099;\&#1054;&#1090;&#1095;&#1077;&#1090;&#1099;\2009\&#1086;&#1090;&#1095;&#1077;&#1090;&#1099;%20&#1076;&#1083;&#1103;%20&#1060;&#1057;&#1058;\&#1060;&#1057;&#1058;%20&#1087;&#1086;%20&#1085;&#1072;&#1083;&#1086;&#1075;&#1072;&#1084;\FORMA1.BUHG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7.02.01/SC_W/&#1055;&#1088;&#1086;&#1075;&#1085;&#1086;&#1079;/&#1055;&#1088;&#1086;&#1075;05_00(27.06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7.02.01/&#1061;&#1072;&#1085;&#1086;&#1074;&#1072;/&#1043;&#1088;(27.07.00)5&#1061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rst\_For_All_\&#1052;&#1086;&#1080;%20&#1076;&#1086;&#1082;&#1091;&#1084;&#1077;&#1085;&#1090;&#1099;\2004\&#1058;&#1040;&#1056;&#1048;&#1060;%202004%20&#1058;&#1069;\&#1085;&#1086;&#1074;&#1099;&#1081;%20&#1090;&#1072;&#1088;&#1080;&#1092;\2004\&#1058;&#1040;&#1056;&#1048;&#1060;%202004%20&#1058;&#1069;\&#1076;&#1083;&#1103;%20&#1079;&#1072;&#1097;&#1080;&#1090;&#1099;%201710\Documents%20and%20Settings\OstarkovaA\&#1052;&#1086;&#1080;%20&#1076;&#1086;&#1082;&#1091;&#1084;&#1077;&#1085;&#1090;&#1099;\&#1090;&#1072;&#1088;&#1080;&#1092;\&#1056;&#1072;&#1089;&#1095;&#1077;&#1090;%20&#1090;&#1072;&#1088;&#1080;&#1092;&#1072;%202003\&#1050;&#1085;&#1080;&#1075;&#1072;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&#1061;&#1072;&#1085;&#1086;&#1074;&#1072;/&#1043;&#1088;(27.07.00)5&#1061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anieva/AppData/Local/Microsoft/Windows/Temporary%20Internet%20Files/Content.Outlook/IEXTCGCY/PREDEL%20PEREDACHA%202012(v2%205)%20&#1070;&#1056;&#1069;&#1057;&#1050;%20&#1085;&#1072;%202013-2017%20&#1075;&#1075;%20%20&#1042;9%20&#1062;&#1047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zhedzhinaVA/AppData/Local/Microsoft/Windows/Temporary%20Internet%20Files/Content.Outlook/T578HD5L/CALC.TARIFF.PEREDACHA.EE.5.86%20(3)&#1041;&#1077;&#1083;&#1086;&#1103;&#1088;&#1089;&#1082;&#1080;&#1081;%20&#1087;&#1088;&#1086;&#1075;&#1086;&#1085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ldin/!&#1056;&#1040;&#1041;&#1054;&#1063;&#1048;&#1045;/_&#1056;&#1072;&#1073;&#1086;&#1090;&#1099;/2014%20-%20&#1070;&#1088;&#1069;&#1057;&#1050;%20(RAB-3)/&#1054;&#1089;&#1077;&#1085;&#1085;&#1077;&#1077;%20&#1091;&#1090;&#1086;&#1095;&#1085;&#1077;&#1085;&#1080;&#1077;/&#1055;&#1086;&#1083;&#1091;&#1095;&#1077;&#1085;&#1086;%20&#1074;%20&#1076;&#1077;&#1082;&#1072;&#1073;&#1088;&#1077;/6)%20&#1087;&#1086;&#1089;&#1083;&#1077;&#1076;&#1089;&#1090;&#1074;&#1080;&#1103;%20&#1088;&#1077;&#1096;&#1077;&#1085;&#1080;&#1103;%20&#1056;&#1069;&#1050;/PREDEL.PEREDACHA.NOV2012(v1.3)%20&#1074;&#1072;&#1088;&#1080;&#1072;&#1085;&#1090;%20&#1056;&#1069;&#1050;%20&#1089;%20&#1085;&#1086;&#1074;&#1099;&#1084;%20&#1056;&#1048;&#1050;%20&#1080;%20&#1089;&#1075;&#1083;&#1072;&#1078;&#1080;&#1074;%20(&#1085;&#1072;%202015)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hernovaNYu\Local%20Settings\Temporary%20Internet%20Files\Content.IE5\3TZ55I6O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~1\EF160~1.ILC\LOCALS~1\Temp\Rar$DI00.281\REP.BLR.2011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andreev_vv.MRSK-CP\Local%20Settings\Temporary%20Internet%20Files\OLKAB\&#1057;&#1042;&#1054;&#1044;_6,2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52\common\&#1062;&#1054;\OKCK\&#1050;&#1072;&#1088;&#1072;&#1089;&#1077;&#1074;&#1072;%20&#1043;.&#1057;\Documents%20and%20Settings\VKancidalova.S13FLOOR5\&#1052;&#1086;&#1080;%20&#1076;&#1086;&#1082;&#1091;&#1084;&#1077;&#1085;&#1090;&#1099;\VALENTINA\VALENTINA\&#1063;&#1091;&#1083;&#1072;&#1085;&#1086;&#1074;%202003\&#1057;&#1077;&#1083;&#1100;&#1089;&#1082;&#1072;&#1103;%20&#1101;&#1085;&#1077;&#1088;&#1075;&#1077;&#1090;&#1080;&#1082;&#1072;%203%20&#1074;&#1072;&#1088;&#1080;&#1072;&#1085;&#1090;\133-2003%20&#1053;&#1086;&#1075;&#1080;&#1085;&#1089;&#1082;&#1080;&#1077;%20&#1101;&#1083;&#1089;&#1077;&#1090;&#1080;3+\133-2003%20&#1057;&#1054;&#1043;&#1051;%20&#1053;&#1086;&#1075;&#1080;&#1085;3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1;&#1080;&#1089;&#1090;2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&#1053;&#1086;&#1074;&#1072;&#1103;%20&#1087;&#1072;&#1087;&#1082;&#1072;\2009%201\2011&#1075;\&#1058;&#1072;&#1088;&#1080;&#1092;&#1085;&#1072;&#1103;%20&#1082;&#1086;&#1084;&#1087;&#1072;&#1085;&#1080;&#1103;%20&#1087;&#1077;&#1088;&#1077;&#1076;&#1072;&#1095;&#1072;%20&#1044;&#1047;%202012&#1075;%20&#1042;2\TSET.NET.2012%20(&#1056;&#1069;&#1050;)&#1084;&#1086;&#1081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SK\2.%20&#1044;&#1086;&#1082;&#1091;&#1084;&#1077;&#1085;&#1090;&#1099;%20&#1086;&#1073;&#1097;&#1077;&#1075;&#1086;%20&#1076;&#1086;&#1089;&#1090;&#1091;&#1087;&#1072;\1.%20&#1044;&#1083;&#1103;%20&#1086;&#1073;&#1084;&#1077;&#1085;&#1072;\&#1040;&#1056;&#1052;%20&#1090;&#1072;&#1088;&#1080;&#1092;&#1099;%202007\&#1040;&#1056;&#1052;%20&#1090;&#1072;&#1088;&#1080;&#1092;&#1099;.2007(&#1051;&#1077;&#1085;.&#1086;&#1073;&#1083;).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8;&#1072;&#1088;&#1080;&#1092;&#1085;&#1099;&#1077;%20&#1055;&#1077;&#1088;&#1077;&#1076;&#1072;&#1095;&#1072;/2014/2014%20(&#1087;&#1086;&#1089;&#1083;&#1077;%2015.08.2013)/2)%20&#1044;&#1069;&#1057;/&#1064;&#1072;&#1073;&#1083;&#1086;&#1085;%20&#1056;&#1057;&#1058;%202014-2016%20(06.11.13)/2014%20&#1075;&#1086;&#1076;/6)%20CALC.TARIFF.PEREDACHA.EE.5.86(v2.0f)%20%20&#1061;&#1052;&#1056;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hernovaNYu\Local%20Settings\Temporary%20Internet%20Files\Content.IE5\3TZ55I6O\&#1057;&#1090;&#1072;&#1085;&#1094;&#1080;&#1080;%202009\&#1040;&#1083;&#1090;&#1072;&#1081;-&#1050;&#1086;&#1082;&#1089;_09_&#1060;&#1057;&#1058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nts%20and%20Settings\&#1040;&#1076;&#1084;&#1080;&#1085;&#1080;&#1089;&#1090;&#1088;&#1072;&#1090;&#1086;&#1088;\&#1052;&#1086;&#1080;%20&#1076;&#1086;&#1082;&#1091;&#1084;&#1077;&#1085;&#1090;&#1099;\&#1063;&#1077;&#1088;&#1077;&#1087;&#1072;&#1085;&#1086;&#1074;&#1072;\&#1056;&#1057;&#1058;%20&#1084;&#1086;&#1080;\20E2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rst\_For_All_\&#1052;&#1086;&#1080;%20&#1076;&#1086;&#1082;&#1091;&#1084;&#1077;&#1085;&#1090;&#1099;\&#1051;&#1080;&#1084;\&#1044;&#1077;&#1083;&#1072;\&#1070;&#1058;&#1069;&#1050;-&#1061;&#1052;&#1056;\&#1082;.&#1088;\20E2%20&#1087;&#1077;&#1088;&#1077;&#1076;&#1072;&#1095;&#1072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nts%20and%20Settings\User\&#1052;&#1086;&#1080;%20&#1076;&#1086;&#1082;&#1091;&#1084;&#1077;&#1085;&#1090;&#1099;\&#1063;&#1077;&#1088;&#1077;&#1087;&#1072;&#1085;&#1086;&#1074;&#1072;\20E2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nts%20and%20Settings\&#1040;&#1076;&#1084;&#1080;&#1085;&#1080;&#1089;&#1090;&#1088;&#1072;&#1090;&#1086;&#1088;\&#1056;&#1072;&#1073;&#1086;&#1095;&#1080;&#1081;%20&#1089;&#1090;&#1086;&#1083;\&#1058;&#1077;&#1082;&#1091;&#1095;&#1082;&#1072;\&#1057;&#1077;&#1090;&#1080;\&#1087;&#1080;&#1089;&#1100;&#1084;&#1086;%20&#1082;%20&#1088;&#1072;&#1089;&#1089;&#1099;&#1083;&#1082;&#1077;%2029&#1075;&#1086;\&#1064;&#1040;&#1073;&#1083;&#1086;&#1085;&#1099;%20&#1087;&#1077;&#1088;&#1077;&#1076;&#1072;&#1095;&#1072;%202009\Stream\&#1057;&#1045;&#1058;&#1048;%202009\&#1042;5\OREP.INV.NET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2;&#1054;&#1041;/06-03-06/Var2.7%20(version%201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B-PL\NBPL\_FE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4;&#1073;&#1097;%20&#1089;&#1074;&#1077;&#1076;_2008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k-andreeva\&#1076;&#1083;&#1103;%20&#1086;&#1073;&#1084;&#1077;&#1085;&#1072;%20&#1087;&#1076;&#1088;&#1080;&#1087;\SHPZ.DBF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~1\krokhmal\LOCALS~1\Temp\Rar$DI01.840\&#1040;&#1083;&#1100;&#1073;&#1086;&#1084;%20&#1092;&#1086;&#1088;&#1084;%20&#1057;&#1041;&#1059;%20&#1056;&#1046;&#1044;%20&#1091;&#1090;&#1074;&#1077;&#1088;&#1078;&#1076;&#1077;&#1085;&#1085;&#1099;&#1081;%20150704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56;&#1072;&#1079;&#1088;&#1072;&#1073;&#1086;&#1090;&#1082;&#1072;%20&#1089;&#1080;&#1089;&#1090;&#1077;&#1084;&#1099;\&#1053;&#1072;&#1089;&#1090;&#1088;&#1086;&#1081;&#1082;&#1072;%20&#1073;&#1102;&#1076;&#1078;&#1077;&#1090;&#1085;&#1099;&#1093;%20&#1074;&#1079;&#1072;&#1080;&#1084;&#1086;&#1089;&#1074;&#1103;&#1079;&#1077;&#1081;\&#1089;%206.09\&#1089;%206.09%20c%20&#1085;&#1086;&#1091;&#1090;&#1073;&#1091;&#1082;&#1072;\&#1041;&#1102;&#1076;&#1078;&#1077;&#1090;&#1085;&#1099;&#1077;%20&#1092;&#1086;&#1088;&#1084;&#1099;.%20&#1048;&#1085;&#1074;&#1077;&#1089;&#1090;&#1080;&#1094;&#1080;&#1080;_&#1074;&#1079;&#1072;&#1080;&#1084;&#1086;&#1089;&#1074;&#1103;&#1079;&#1080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nts%20and%20Settings\Huvenen.TI\Local%20Settings\Temporary%20Internet%20Files\Content.IE5\4HUV0HUF\&#1041;&#1102;&#1076;&#1078;&#1077;&#1090;_&#1047;&#1072;&#1082;&#1091;&#1087;&#1082;&#1080;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40;&#1076;&#1072;&#1087;&#1090;&#1080;&#1088;&#1086;&#1074;&#1072;&#1085;&#1085;&#1072;&#1103;%20&#1089;&#1080;&#1089;&#1090;&#1077;&#1084;&#1072;%20&#1051;&#1069;\&#1040;&#1083;&#1100;&#1073;&#1086;&#1084;%20&#1092;&#1086;&#1088;&#1084;%20&#1092;&#1080;&#1085;&#1072;&#1083;&#1100;&#1085;&#1099;&#1081;%20&#1074;&#1072;&#1088;&#1080;&#1072;&#1085;&#1090;%20+%20&#1087;&#1088;&#1086;&#1074;&#1103;&#1079;&#1082;&#1080;%20&#1041;&#1055;%20&#1080;%20&#1073;&#1102;&#1076;&#1078;&#1077;&#1090;&#1086;&#1074;\&#1040;&#1083;&#1100;&#1073;&#1086;&#1084;%20&#1092;&#1086;&#1088;&#1084;%20&#1089;%20&#1080;&#1079;&#1084;&#1077;&#1085;&#1077;&#1085;&#1080;&#1103;&#1084;&#1080;\&#1041;&#1102;&#1076;&#1078;&#1077;&#1090;&#1085;&#1099;&#1077;%20&#1092;&#1086;&#1088;&#1084;&#1099;.&#1060;&#1080;&#1085;&#1072;&#1085;&#1089;&#1099;%20&#1076;&#1083;&#1103;%20&#1044;&#1055;&#1053;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nts%20and%20Settings\Korotaeva\Local%20Settings\Temp\wz6347\&#1048;&#1079;&#1084;&#1077;&#1085;&#1077;&#1085;&#1080;&#1103;%2017.05.07\&#1040;&#1041;&#1060;\&#1041;&#1102;&#1076;&#1078;&#1077;&#1090;&#1085;&#1099;&#1077;%20&#1092;&#1086;&#1088;&#1084;&#1099;.&#1060;&#1080;&#1085;&#1072;&#1085;&#1089;&#1099;_17.05.0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ancidalova\VALENTINA\Documents%20and%20Settings\VKancidalova.S13FLOOR5\&#1052;&#1086;&#1080;%20&#1076;&#1086;&#1082;&#1091;&#1084;&#1077;&#1085;&#1090;&#1099;\VALENTINA\VALENTINA\&#1063;&#1091;&#1083;&#1072;&#1085;&#1086;&#1074;%202003\&#1057;&#1077;&#1083;&#1100;&#1089;&#1082;&#1072;&#1103;%20&#1101;&#1085;&#1077;&#1088;&#1075;&#1077;&#1090;&#1080;&#1082;&#1072;%203%20&#1074;&#1072;&#1088;&#1080;&#1072;&#1085;&#1090;\140-2003%20&#1057;&#1054;&#1043;%20&#1064;&#1072;&#1090;&#1091;&#1088;&#1089;&#1082;&#1080;&#1077;%20&#1101;&#1083;_&#1089;&#1077;&#1090;&#1080;3+\&#1057;&#1054;&#1043;%20140-2003%20&#1064;&#1072;&#1090;&#1091;&#1088;3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SK\4.%20&#1069;&#1082;&#1086;&#1085;&#1086;&#1084;&#1080;&#1095;&#1077;&#1089;&#1082;&#1080;&#1081;%20&#1073;&#1083;&#1086;&#1082;\3.%20&#1054;&#1060;&#1055;\2008%20&#1075;&#1086;&#1076;\&#1041;&#1055;%202008\&#1041;&#1055;%202008%20&#1082;%20&#1079;&#1072;&#1097;&#1080;&#1090;&#1077;%2018.01.07\&#1041;&#1055;-2008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88;&#1072;&#1085;&#1089;&#1087;&#1086;&#1088;&#1090;&#1072;%20&#1101;&#1083;&#1077;&#1082;&#1090;&#1088;&#1086;&#1101;&#1085;&#1077;&#1088;&#1075;&#1080;&#1080;/&#1047;&#1072;&#1081;&#1094;&#1077;&#1074;&#1072;/&#1041;&#1070;&#1044;&#1046;&#1045;&#1058;/&#1041;&#1044;&#1056;%202013/2008/02_08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84;&#1077;&#1090;&#1085;&#1086;-&#1076;&#1086;&#1075;&#1086;&#1074;&#1086;&#1088;&#1085;&#1086;&#1081;%20&#1086;&#1090;&#1076;&#1077;&#1083;/&#1056;&#1045;&#1045;&#1057;&#1058;%20&#1047;&#1040;&#1050;&#1051;&#1070;&#1063;&#1045;&#1053;&#1053;&#1067;&#1061;%20&#1044;&#1054;&#1043;&#1054;&#1042;&#1054;&#1056;&#1054;&#1042;/&#1056;&#1045;&#1045;&#1057;&#1058;&#1056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0;&#1082;&#1090;&#1099;_&#1089;&#1074;&#1077;&#1088;&#1086;&#1082;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lobanov\plan-99\P-99b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GRES.2007.5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1;&#1072;&#1085;&#1086;&#1074;&#1072;/&#1043;&#1088;(27.07.00)5&#1061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52\common\&#1062;&#1054;\OKCK\&#1050;&#1072;&#1088;&#1072;&#1089;&#1077;&#1074;&#1072;%20&#1043;.&#1057;\Documents%20and%20Settings\VKancidalova.S13FLOOR5\&#1052;&#1086;&#1080;%20&#1076;&#1086;&#1082;&#1091;&#1084;&#1077;&#1085;&#1090;&#1099;\VALENTINA\VALENTINA\&#1063;&#1091;&#1083;&#1072;&#1085;&#1086;&#1074;%202003\&#1057;&#1077;&#1083;&#1100;&#1089;&#1082;&#1072;&#1103;%20&#1101;&#1085;&#1077;&#1088;&#1075;&#1077;&#1090;&#1080;&#1082;&#1072;%203%20&#1074;&#1072;&#1088;&#1080;&#1072;&#1085;&#1090;\140-2003%20&#1057;&#1054;&#1043;%20&#1064;&#1072;&#1090;&#1091;&#1088;&#1089;&#1082;&#1080;&#1077;%20&#1101;&#1083;_&#1089;&#1077;&#1090;&#1080;3+\&#1057;&#1054;&#1043;%20140-2003%20&#1064;&#1072;&#1090;&#1091;&#1088;3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alkovaOA/AppData/Local/Microsoft/Windows/Temporary%20Internet%20Files/Content.Outlook/2216H0P4/&#1052;&#1072;&#1088;&#1080;&#1103;/&#1055;&#1040;&#1051;&#1068;&#1050;&#1054;&#1042;&#1040;%20&#1054;.&#1040;/&#1087;&#1086;&#1084;&#1077;&#1085;&#1103;&#1090;&#1100;%20&#1074;%20&#1053;&#1042;&#1042;/&#1056;&#1072;&#1089;&#1095;&#1077;&#1090;_&#1072;&#1088;&#1077;&#1085;&#1076;&#1099;_&#1062;&#1047;_&#1044;&#1062;&#1047;_2015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KH2VWXUR\Model_RAB_MRSK_svod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ksandrsokolovskij/Library/Caches/TemporaryItems/Outlook%20Temp/07_05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3;&#1055;&#1069;%20&#1072;&#1087;&#1088;&#1077;&#1083;&#1100;_2008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b-409-02\net_&#1087;&#1072;&#1083;&#1100;&#1082;&#1086;&#1074;&#1072;\&#1053;&#1086;&#1074;&#1072;&#1103;%20&#1087;&#1072;&#1087;&#1082;&#1072;\2009\2010&#1075;\&#1058;&#1072;&#1088;&#1080;&#1092;&#1085;&#1072;&#1103;%20&#1082;&#1086;&#1084;&#1087;&#1072;&#1085;&#1080;&#1103;%202011%20&#1044;&#1047;%20(&#1056;&#1057;&#1058;)\&#1057;&#1074;&#1086;&#1076;%20&#1087;&#1088;&#1086;&#1090;&#1082;&#1086;&#1083;&#1086;&#1074;%20&#1085;&#1072;%20%202009&#1075;&#1086;&#1076;%20&#1087;&#1086;%20&#1044;&#1047;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ass-05\Net\NET_&#1055;&#1072;&#1083;&#1100;&#1082;&#1086;&#1074;&#1072;\&#1042;&#1089;&#1077;%20&#1087;&#1088;&#1080;&#1083;&#1086;&#1078;&#1077;&#1085;&#1080;&#1103;%20&#1085;&#1072;%202010&#1075;\302-&#1101;%205\&#1052;&#1072;&#1088;&#1080;&#1085;&#1072;\Documents%20and%20Settings\lim\My%20Documents\&#1056;&#1069;&#1050;\2007\&#1058;&#1072;&#1073;&#1083;&#1080;&#1094;&#1099;%20&#1085;&#1072;%202007.1(&#1060;&#1057;&#1058;)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60;2_&#1041;&#1083;&#1072;&#1085;&#1082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5;&#1083;&#1072;&#1085;_2007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&#1041;&#1102;&#1076;&#1078;&#1077;&#1090;&#1085;&#1086;&#1077;%20&#1091;&#1087;&#1088;&#1072;&#1074;&#1083;&#1077;&#1085;&#1080;&#1077;\02_&#1040;&#1051;&#1068;&#1041;&#1054;&#1052;_&#1060;&#1054;&#1056;&#1052;\&#1056;&#1077;&#1083;&#1080;&#1079;%203\&#1041;&#1102;&#1076;&#1078;&#1077;&#1090;&#1085;&#1099;&#1077;%20&#1092;&#1086;&#1088;&#1084;&#1099;.&#1048;&#1085;&#1074;&#1077;&#1089;&#1090;&#1080;&#1094;&#1080;&#1080;%20v.2.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rst\_For_All_\&#1052;&#1086;&#1080;%20&#1076;&#1086;&#1082;&#1091;&#1084;&#1077;&#1085;&#1090;&#1099;\&#1051;&#1080;&#1084;\&#1044;&#1077;&#1083;&#1072;\&#1070;&#1058;&#1069;&#1050;-&#1061;&#1052;&#1056;\&#1082;.&#1088;\2008\&#1096;&#1072;&#1073;&#1083;&#1086;&#1085;%202008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SC_W/&#1055;&#1088;&#1086;&#1075;&#1085;&#1086;&#1079;/&#1055;&#1088;&#1086;&#1075;05_00(27.06)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40;&#1076;&#1072;&#1087;&#1090;&#1080;&#1088;&#1086;&#1074;&#1072;&#1085;&#1085;&#1072;&#1103;%20&#1089;&#1080;&#1089;&#1090;&#1077;&#1084;&#1072;%20&#1051;&#1069;\&#1040;&#1083;&#1100;&#1073;&#1086;&#1084;%20&#1092;&#1086;&#1088;&#1084;%20&#1092;&#1080;&#1085;&#1072;&#1083;&#1100;&#1085;&#1099;&#1081;%20&#1074;&#1072;&#1088;&#1080;&#1072;&#1085;&#1090;%20+%20&#1087;&#1088;&#1086;&#1074;&#1103;&#1079;&#1082;&#1080;%20&#1041;&#1055;%20&#1080;%20&#1073;&#1102;&#1076;&#1078;&#1077;&#1090;&#1086;&#1074;\&#1040;&#1083;&#1100;&#1073;&#1086;&#1084;%20&#1092;&#1086;&#1088;&#1084;%20&#1089;%20&#1080;&#1079;&#1084;&#1077;&#1085;&#1077;&#1085;&#1080;&#1103;&#1084;&#1080;\&#1041;&#1102;&#1076;&#1078;&#1077;&#1090;&#1085;&#1099;&#1077;%20&#1092;&#1086;&#1088;&#1084;&#1099;.&#1060;&#1080;&#1085;&#1072;&#1085;&#1089;&#1099;%20v.3.4_VERA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DOCUME~1\IVANOV~1.RBS\LOCALS~1\Temp\notes6030C8\&#1041;&#1102;&#1076;&#1078;&#1077;&#1090;&#1085;&#1099;&#1077;%20&#1092;&#1086;&#1088;&#1084;&#1099;.&#1060;&#1080;&#1085;&#1041;&#1102;&#1076;&#1078;&#1077;&#1090;&#1099;%20v.4.0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1;&#1072;&#1085;&#1082;_05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1;&#1072;&#1083;&#1072;&#1085;&#1089;_05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4;&#1073;&#1097;%20&#1089;&#1074;&#1077;&#1076;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hernovaNYu\Local%20Settings\Temporary%20Internet%20Files\Content.IE5\3TZ55I6O\Documents%20and%20Settings\chernova\&#1052;&#1086;&#1080;%20&#1076;&#1086;&#1082;&#1091;&#1084;&#1077;&#1085;&#1090;&#1099;\Chernova\&#1056;&#1057;&#1050;\Alex\My%20doc\&#1058;&#1040;&#1056;&#1048;&#1060;&#1067;_\&#1090;&#1072;&#1088;&#1080;&#1092;&#1099;%202006&#1075;\&#1087;&#1077;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NET\&#1055;&#1088;&#1077;&#1076;&#1074;&#1072;&#1088;&#1080;&#1090;&#1077;&#1083;&#1100;&#1085;&#1099;&#1081;%20&#1041;&#1044;&#1056;%202012%20&#1075;&#1086;&#1076;\17.01.2012\&#1057;&#1073;&#1099;&#1090;%20&#1041;&#1044;&#1056;%202012%20&#1042;1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WIN\TEMP\Mikhaylov\1\Alexandrov\TMP\pre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Лист2"/>
      <sheetName val="Лист3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_FES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КТ 13.1.1"/>
      <sheetName val="Списки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t_Настрой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  <sheetName val="Макет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T25"/>
      <sheetName val="T31"/>
      <sheetName val="форма-прил к ф№1"/>
      <sheetName val="T0"/>
      <sheetName val="9. Смета затрат"/>
      <sheetName val="11 Прочие_расчет"/>
      <sheetName val="10. БДР"/>
      <sheetName val="на 1 тут"/>
      <sheetName val="1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#ССЫЛКА"/>
      <sheetName val=""/>
      <sheetName val="перечень бизнес-систем"/>
      <sheetName val="перечень ОИК"/>
      <sheetName val="перечень СКО"/>
      <sheetName val="оргструктур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vec"/>
      <sheetName val="Таб1.1"/>
      <sheetName val="календарный план"/>
      <sheetName val="ПРОГНОЗ_1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共機J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Текущие цены"/>
      <sheetName val="Source"/>
      <sheetName val="эл ст"/>
      <sheetName val="ис.смета"/>
      <sheetName val="Гр5(о)"/>
      <sheetName val="Данные"/>
      <sheetName val="См-2 Шатурс сети  проект работы"/>
      <sheetName val="Макро"/>
      <sheetName val="Технический лист"/>
      <sheetName val="Месяцы"/>
      <sheetName val="17СВОД-ПУ"/>
      <sheetName val="Регионы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Параметры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  <sheetName val="СВОД (с новой москвой)"/>
      <sheetName val="Корр ИП _2016_2017"/>
      <sheetName val="Расчет НВВ по RAB (2011-2017)"/>
      <sheetName val="Выпадающие списки"/>
      <sheetName val="СБП_Списки"/>
      <sheetName val="2.ГС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регламент"/>
      <sheetName val="задания"/>
      <sheetName val="БИ-1-1-П"/>
      <sheetName val="БИ-2-2-П"/>
      <sheetName val="БИ-2-3-П"/>
      <sheetName val="БИ-2-4-П"/>
      <sheetName val="БИ-2-5-П"/>
      <sheetName val="БИ-2-6-П"/>
      <sheetName val="БИ-2-7-П"/>
      <sheetName val="БИ-2-8-П"/>
      <sheetName val="справочник"/>
      <sheetName val="Баланс"/>
      <sheetName val="Макр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L7" t="str">
            <v>300.0001.200</v>
          </cell>
        </row>
        <row r="9">
          <cell r="L9" t="str">
            <v>300.0001.300</v>
          </cell>
        </row>
        <row r="10">
          <cell r="L10" t="str">
            <v>300.0002.000</v>
          </cell>
        </row>
        <row r="15">
          <cell r="L15" t="str">
            <v>300.0002.500</v>
          </cell>
        </row>
        <row r="20">
          <cell r="L20" t="str">
            <v>311.1101.00</v>
          </cell>
        </row>
        <row r="21">
          <cell r="L21" t="str">
            <v>311.1102.01</v>
          </cell>
        </row>
        <row r="23">
          <cell r="L23" t="str">
            <v>311.1102.11</v>
          </cell>
        </row>
        <row r="24">
          <cell r="L24" t="str">
            <v>311.1102.11.1</v>
          </cell>
        </row>
        <row r="25">
          <cell r="L25" t="str">
            <v>311.1102.11.2</v>
          </cell>
        </row>
        <row r="26">
          <cell r="L26" t="str">
            <v>311.1102.11.3</v>
          </cell>
        </row>
        <row r="27">
          <cell r="L27" t="str">
            <v>311.1102.11.4</v>
          </cell>
        </row>
        <row r="29">
          <cell r="L29" t="str">
            <v>311.1102.12.1</v>
          </cell>
        </row>
        <row r="31">
          <cell r="L31" t="str">
            <v>311.1102.12.3</v>
          </cell>
        </row>
        <row r="32">
          <cell r="L32" t="str">
            <v>311.1102.12.4</v>
          </cell>
        </row>
        <row r="37">
          <cell r="L37" t="str">
            <v>311.1104.20</v>
          </cell>
        </row>
        <row r="42">
          <cell r="L42" t="str">
            <v>311.2101.00</v>
          </cell>
        </row>
        <row r="43">
          <cell r="L43" t="str">
            <v>311.2102.01</v>
          </cell>
        </row>
        <row r="45">
          <cell r="L45" t="str">
            <v>311.2102.11</v>
          </cell>
        </row>
        <row r="46">
          <cell r="L46" t="str">
            <v>311.2102.11.1</v>
          </cell>
        </row>
        <row r="47">
          <cell r="L47" t="str">
            <v>311.2102.11.2</v>
          </cell>
        </row>
        <row r="48">
          <cell r="L48" t="str">
            <v>311.2102.11.3</v>
          </cell>
        </row>
        <row r="49">
          <cell r="L49" t="str">
            <v>311.2102.11.4</v>
          </cell>
        </row>
        <row r="50">
          <cell r="L50" t="str">
            <v>311.2102.12</v>
          </cell>
        </row>
        <row r="51">
          <cell r="L51" t="str">
            <v>311.2102.12.1</v>
          </cell>
        </row>
        <row r="59">
          <cell r="L59" t="str">
            <v>311.2104.20</v>
          </cell>
        </row>
      </sheetData>
      <sheetData sheetId="12" refreshError="1"/>
      <sheetData sheetId="13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нига1"/>
      <sheetName val="план 2000"/>
      <sheetName val="Расчет расходов"/>
      <sheetName val="расчет тарифов"/>
      <sheetName val="#ССЫЛКА"/>
      <sheetName val="T0"/>
      <sheetName val="T25"/>
      <sheetName val="T31"/>
      <sheetName val="форма-прил к ф№1"/>
      <sheetName val="FES"/>
      <sheetName val="ИТ-бюджет"/>
      <sheetName val="ОПТ"/>
      <sheetName val="АНАЛИТ"/>
      <sheetName val="Лист13"/>
      <sheetName val="TEHSHEET"/>
      <sheetName val="СписочнаяЧисленность"/>
      <sheetName val="КТ 13.1.1"/>
      <sheetName val="оснсредства (2)"/>
      <sheetName val="оценка"/>
      <sheetName val="оплтруда"/>
      <sheetName val="качпассивов"/>
      <sheetName val="относит"/>
      <sheetName val="абс"/>
      <sheetName val="Прибыль 3кв"/>
      <sheetName val="Бюджет доходов 3кв"/>
      <sheetName val="БПр (3 кв)"/>
      <sheetName val="Прибыль (6мес)"/>
      <sheetName val="Исп БПр (6мес)"/>
      <sheetName val="прибыль, сс 6 мес"/>
      <sheetName val="6 мес по сферам"/>
      <sheetName val="Э-63.xls"/>
      <sheetName val="52. Э-63"/>
      <sheetName val="КС"/>
      <sheetName val="КнЭС"/>
      <sheetName val="15"/>
      <sheetName val="6"/>
      <sheetName val="18.2"/>
      <sheetName val="20"/>
      <sheetName val="27"/>
      <sheetName val="16"/>
      <sheetName val="P2.1"/>
      <sheetName val="17.1"/>
      <sheetName val="4"/>
      <sheetName val="перекрестка"/>
      <sheetName val="2.3"/>
      <sheetName val="21.3"/>
      <sheetName val="26"/>
      <sheetName val="25"/>
      <sheetName val="21"/>
      <sheetName val="19"/>
      <sheetName val="23"/>
      <sheetName val="Справочники"/>
      <sheetName val="22"/>
      <sheetName val="24"/>
      <sheetName val="28"/>
      <sheetName val="29"/>
      <sheetName val=""/>
      <sheetName val="1.6.12 мес (5)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нига1"/>
      <sheetName val="план 2000"/>
      <sheetName val="Расчет расходов"/>
      <sheetName val="расчет тарифов"/>
      <sheetName val="#ССЫЛКА"/>
      <sheetName val="T0"/>
      <sheetName val="T25"/>
      <sheetName val="T31"/>
      <sheetName val="форма-прил к ф№1"/>
      <sheetName val="FES"/>
      <sheetName val="ИТ-бюджет"/>
      <sheetName val="ОПТ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.-2017"/>
      <sheetName val="6.1.- 2017"/>
      <sheetName val="6.2-2017"/>
      <sheetName val="6.3.-2017"/>
      <sheetName val="12.-2017"/>
      <sheetName val="13-2017"/>
    </sheetNames>
    <sheetDataSet>
      <sheetData sheetId="0"/>
      <sheetData sheetId="1">
        <row r="34">
          <cell r="F34">
            <v>0.43486041999999997</v>
          </cell>
          <cell r="G34">
            <v>0.36852578000000003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.-2017"/>
      <sheetName val="6.1.- 2017"/>
      <sheetName val="6.2-2017"/>
      <sheetName val="6.3.-2017"/>
      <sheetName val="12.-2017"/>
      <sheetName val="13-2017"/>
    </sheetNames>
    <sheetDataSet>
      <sheetData sheetId="0"/>
      <sheetData sheetId="1">
        <row r="27">
          <cell r="B27" t="str">
            <v>МО Березовский район</v>
          </cell>
        </row>
        <row r="44">
          <cell r="B44" t="str">
            <v>МО Кондинский район</v>
          </cell>
        </row>
        <row r="47">
          <cell r="B47" t="str">
            <v>МО Нижневартовский район</v>
          </cell>
        </row>
        <row r="50">
          <cell r="B50" t="str">
            <v>МО Ханты-Мансийский район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ч-1-0"/>
      <sheetName val="food"/>
      <sheetName val="ИПЦ"/>
      <sheetName val="df08-12"/>
      <sheetName val="df13-16"/>
      <sheetName val="печ-1-0-н (2)"/>
      <sheetName val="vec"/>
      <sheetName val="пч-2030"/>
      <sheetName val="электро"/>
      <sheetName val="уголь-мазут"/>
      <sheetName val="Мир _цен"/>
      <sheetName val="ИЦПМЭР"/>
      <sheetName val="2030-ИПЦ"/>
      <sheetName val="df13-30 "/>
      <sheetName val="df04-07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нига1"/>
      <sheetName val="#ССЫЛКА"/>
      <sheetName val="T0"/>
      <sheetName val="T25"/>
      <sheetName val="T31"/>
      <sheetName val="форма-прил к ф№1"/>
      <sheetName val="FES"/>
      <sheetName val="Лист1"/>
      <sheetName val="Лист2"/>
      <sheetName val="Лист3"/>
      <sheetName val="план 2000"/>
      <sheetName val="Расчет расходов"/>
      <sheetName val="расчет тарифов"/>
      <sheetName val="ОПТ"/>
      <sheetName val="ИТ-бюдж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на 1 тут"/>
      <sheetName val="T25"/>
      <sheetName val="T31"/>
      <sheetName val="T0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Базовые расходы (ЕИАС)"/>
      <sheetName val="Параметры"/>
      <sheetName val="Капитал"/>
      <sheetName val="Тариф"/>
      <sheetName val="Подстановка"/>
      <sheetName val="Итого с пилотами"/>
      <sheetName val="Служебное_1"/>
      <sheetName val="Слкжебное_2"/>
      <sheetName val="для ПЗ_1"/>
      <sheetName val="для ПЗ_2"/>
      <sheetName val="ПРОГНОЗ_1"/>
      <sheetName val="Расчет RAB_Лен и МОЭСК_с 2010 г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Акт Дт Кт_задолж_31_03_2010"/>
      <sheetName val="TEHSHEET"/>
      <sheetName val="FES"/>
      <sheetName val="vec"/>
      <sheetName val="FST5"/>
      <sheetName val="на 1 тут"/>
    </sheetNames>
    <sheetDataSet>
      <sheetData sheetId="0" refreshError="1"/>
      <sheetData sheetId="1" refreshError="1"/>
      <sheetData sheetId="2" refreshError="1">
        <row r="37">
          <cell r="E37">
            <v>95.188674854791898</v>
          </cell>
          <cell r="F37">
            <v>105.054514260806</v>
          </cell>
          <cell r="G37">
            <v>102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Параметры"/>
      <sheetName val="TEHSHEET"/>
      <sheetName val="Заголовок"/>
      <sheetName val="шаблон"/>
      <sheetName val="ARH.Biznes_pl"/>
      <sheetName val="1.5_среднее"/>
      <sheetName val="Gen"/>
      <sheetName val="Exh_DCF_WACC"/>
      <sheetName val="продажи (н)"/>
      <sheetName val="ПРОГНОЗ_1"/>
      <sheetName val="справочник"/>
      <sheetName val="Титульный"/>
      <sheetName val="TSheet"/>
      <sheetName val="共機J"/>
      <sheetName val="Calc"/>
      <sheetName val="ID"/>
      <sheetName val="расчет НВВ РСК по RAB"/>
      <sheetName val="Свод"/>
      <sheetName val="Curves"/>
      <sheetName val="Note"/>
      <sheetName val="Heads"/>
      <sheetName val="Dbase"/>
      <sheetName val="Tables"/>
      <sheetName val="Page 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tech"/>
      <sheetName val="TEHSHEET"/>
      <sheetName val="НВВ Затраты+"/>
      <sheetName val="modNVVZPlus"/>
      <sheetName val="Расчёт расходов долгосрочный"/>
      <sheetName val="modLongterm"/>
      <sheetName val="Расчёт расходов RAB"/>
      <sheetName val="modRAB"/>
      <sheetName val="Расчёт НВВ по RAB"/>
      <sheetName val="modNVVRAB"/>
      <sheetName val="Расшифровка расходов"/>
      <sheetName val="Свод"/>
      <sheetName val="П1.16"/>
      <sheetName val="П1.17"/>
      <sheetName val="П1.17.1"/>
      <sheetName val="Р.2.1"/>
      <sheetName val="Р.2.2"/>
      <sheetName val="НВВ по уровням"/>
      <sheetName val="Проверка"/>
      <sheetName val="modUpdateStatus"/>
      <sheetName val="modUpdTemplMain"/>
      <sheetName val="modProv"/>
      <sheetName val="REESTR_ORG"/>
      <sheetName val="REESTR"/>
      <sheetName val="modSheetTitle"/>
      <sheetName val="modfrmMethod"/>
      <sheetName val="modApplyMethods"/>
      <sheetName val="modSheetCostsDetails"/>
    </sheetNames>
    <sheetDataSet>
      <sheetData sheetId="0">
        <row r="2">
          <cell r="N2" t="e">
            <v>#NAME?</v>
          </cell>
        </row>
      </sheetData>
      <sheetData sheetId="1"/>
      <sheetData sheetId="2"/>
      <sheetData sheetId="3">
        <row r="5">
          <cell r="M5">
            <v>2011</v>
          </cell>
        </row>
        <row r="6">
          <cell r="F6" t="str">
            <v>Тюменская область</v>
          </cell>
        </row>
        <row r="20">
          <cell r="F20" t="str">
            <v>Не регулируется</v>
          </cell>
        </row>
        <row r="21">
          <cell r="F21" t="str">
            <v>Не регулируется</v>
          </cell>
        </row>
        <row r="22">
          <cell r="F22" t="str">
            <v>RAB</v>
          </cell>
        </row>
        <row r="23">
          <cell r="F23" t="str">
            <v>RAB</v>
          </cell>
        </row>
        <row r="24">
          <cell r="F24" t="str">
            <v>RAB</v>
          </cell>
        </row>
        <row r="25">
          <cell r="F25" t="str">
            <v>RAB</v>
          </cell>
        </row>
        <row r="26">
          <cell r="F26" t="str">
            <v>RAB</v>
          </cell>
        </row>
        <row r="27">
          <cell r="F27" t="str">
            <v>RAB</v>
          </cell>
        </row>
        <row r="28">
          <cell r="F28" t="str">
            <v>RAB</v>
          </cell>
        </row>
        <row r="29">
          <cell r="F29" t="str">
            <v>Не регулируется</v>
          </cell>
        </row>
        <row r="30">
          <cell r="F30" t="str">
            <v>Не регулируется</v>
          </cell>
        </row>
        <row r="31">
          <cell r="F31" t="str">
            <v>Не регулируется</v>
          </cell>
        </row>
        <row r="32">
          <cell r="F32" t="str">
            <v>Не регулируется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8">
          <cell r="G8">
            <v>2009</v>
          </cell>
          <cell r="H8">
            <v>2009</v>
          </cell>
          <cell r="J8">
            <v>2010</v>
          </cell>
          <cell r="K8">
            <v>2010</v>
          </cell>
          <cell r="M8">
            <v>2011</v>
          </cell>
          <cell r="N8">
            <v>2011</v>
          </cell>
          <cell r="P8">
            <v>2012</v>
          </cell>
          <cell r="Q8">
            <v>2012</v>
          </cell>
          <cell r="S8">
            <v>2013</v>
          </cell>
          <cell r="T8">
            <v>2013</v>
          </cell>
          <cell r="V8">
            <v>2014</v>
          </cell>
          <cell r="W8">
            <v>2014</v>
          </cell>
          <cell r="Y8">
            <v>2015</v>
          </cell>
          <cell r="Z8">
            <v>2015</v>
          </cell>
          <cell r="AB8">
            <v>2016</v>
          </cell>
          <cell r="AC8">
            <v>2016</v>
          </cell>
          <cell r="AE8">
            <v>2017</v>
          </cell>
          <cell r="AF8">
            <v>2017</v>
          </cell>
          <cell r="AH8">
            <v>2018</v>
          </cell>
          <cell r="AI8">
            <v>2018</v>
          </cell>
          <cell r="AK8">
            <v>2019</v>
          </cell>
          <cell r="AL8">
            <v>2019</v>
          </cell>
          <cell r="AN8">
            <v>2020</v>
          </cell>
          <cell r="AO8">
            <v>2020</v>
          </cell>
          <cell r="AQ8">
            <v>2021</v>
          </cell>
          <cell r="AR8">
            <v>2021</v>
          </cell>
        </row>
        <row r="22">
          <cell r="P22">
            <v>1.0404899999999999</v>
          </cell>
          <cell r="Q22">
            <v>1.0404899999999999</v>
          </cell>
          <cell r="S22">
            <v>1.0779333797068689</v>
          </cell>
          <cell r="V22">
            <v>1.039965586351268</v>
          </cell>
          <cell r="Y22">
            <v>1.0235352391872525</v>
          </cell>
          <cell r="AB22">
            <v>1.0576308569098369</v>
          </cell>
          <cell r="AE22">
            <v>1.0309111138662721</v>
          </cell>
        </row>
        <row r="33">
          <cell r="M33">
            <v>0</v>
          </cell>
          <cell r="N33">
            <v>0</v>
          </cell>
          <cell r="P33">
            <v>62723.100747914672</v>
          </cell>
          <cell r="Q33">
            <v>62723.100747914672</v>
          </cell>
          <cell r="S33">
            <v>95812.49640784743</v>
          </cell>
          <cell r="V33">
            <v>99641.699006565817</v>
          </cell>
          <cell r="Y33">
            <v>101986.79022570957</v>
          </cell>
          <cell r="AB33">
            <v>107864.37633990099</v>
          </cell>
          <cell r="AE33">
            <v>111198.58435905809</v>
          </cell>
        </row>
        <row r="56">
          <cell r="M56">
            <v>0</v>
          </cell>
          <cell r="N56">
            <v>0</v>
          </cell>
          <cell r="P56">
            <v>767793.32774791471</v>
          </cell>
          <cell r="Q56">
            <v>767793.32774791471</v>
          </cell>
          <cell r="S56">
            <v>1070083.1454078476</v>
          </cell>
          <cell r="V56">
            <v>1112849.6712571587</v>
          </cell>
          <cell r="Y56">
            <v>1139040.8616855526</v>
          </cell>
          <cell r="AB56">
            <v>1204684.7569206557</v>
          </cell>
          <cell r="AE56">
            <v>1241922.9097320936</v>
          </cell>
        </row>
        <row r="71">
          <cell r="P71">
            <v>10573.11</v>
          </cell>
          <cell r="Q71">
            <v>10573.11</v>
          </cell>
          <cell r="S71">
            <v>16313.3</v>
          </cell>
          <cell r="V71">
            <v>16965.27</v>
          </cell>
          <cell r="Y71">
            <v>17364.55</v>
          </cell>
          <cell r="AB71">
            <v>18365.28</v>
          </cell>
          <cell r="AE71">
            <v>18932.97</v>
          </cell>
        </row>
        <row r="95">
          <cell r="M95">
            <v>0</v>
          </cell>
          <cell r="N95">
            <v>0</v>
          </cell>
          <cell r="P95">
            <v>1279261.6675754148</v>
          </cell>
          <cell r="Q95">
            <v>1314957.9990132577</v>
          </cell>
          <cell r="S95">
            <v>2006134.6054337649</v>
          </cell>
          <cell r="V95">
            <v>2101537.4442486246</v>
          </cell>
          <cell r="Y95">
            <v>2110468.4381752238</v>
          </cell>
          <cell r="AB95">
            <v>2344177.9936589058</v>
          </cell>
          <cell r="AE95">
            <v>2618139.189847508</v>
          </cell>
        </row>
      </sheetData>
      <sheetData sheetId="11"/>
      <sheetData sheetId="12">
        <row r="66">
          <cell r="O66">
            <v>294359.45193696005</v>
          </cell>
        </row>
      </sheetData>
      <sheetData sheetId="13"/>
      <sheetData sheetId="14"/>
      <sheetData sheetId="15">
        <row r="109">
          <cell r="P109">
            <v>2101537.4442486246</v>
          </cell>
        </row>
      </sheetData>
      <sheetData sheetId="16">
        <row r="54">
          <cell r="G54">
            <v>0</v>
          </cell>
        </row>
      </sheetData>
      <sheetData sheetId="17">
        <row r="86">
          <cell r="G86">
            <v>0</v>
          </cell>
        </row>
      </sheetData>
      <sheetData sheetId="18">
        <row r="34">
          <cell r="K34">
            <v>0</v>
          </cell>
        </row>
      </sheetData>
      <sheetData sheetId="19">
        <row r="54">
          <cell r="M54">
            <v>0</v>
          </cell>
        </row>
      </sheetData>
      <sheetData sheetId="20">
        <row r="74">
          <cell r="L74">
            <v>0</v>
          </cell>
        </row>
      </sheetData>
      <sheetData sheetId="21">
        <row r="25">
          <cell r="C25">
            <v>2009</v>
          </cell>
          <cell r="F25">
            <v>0</v>
          </cell>
        </row>
        <row r="38">
          <cell r="C38">
            <v>2009</v>
          </cell>
          <cell r="F38">
            <v>0</v>
          </cell>
        </row>
        <row r="51">
          <cell r="C51">
            <v>2010</v>
          </cell>
          <cell r="F51">
            <v>0</v>
          </cell>
        </row>
        <row r="64">
          <cell r="C64">
            <v>2010</v>
          </cell>
          <cell r="F64">
            <v>0</v>
          </cell>
        </row>
        <row r="77">
          <cell r="C77">
            <v>2011</v>
          </cell>
          <cell r="F77">
            <v>0</v>
          </cell>
        </row>
        <row r="90">
          <cell r="C90">
            <v>2011</v>
          </cell>
          <cell r="F90">
            <v>0</v>
          </cell>
        </row>
        <row r="103">
          <cell r="C103">
            <v>2012</v>
          </cell>
          <cell r="F103">
            <v>0</v>
          </cell>
        </row>
        <row r="116">
          <cell r="C116">
            <v>2012</v>
          </cell>
          <cell r="F116">
            <v>0</v>
          </cell>
        </row>
        <row r="129">
          <cell r="C129">
            <v>2013</v>
          </cell>
          <cell r="F129">
            <v>0</v>
          </cell>
        </row>
        <row r="142">
          <cell r="C142">
            <v>2013</v>
          </cell>
          <cell r="F142">
            <v>0</v>
          </cell>
        </row>
        <row r="155">
          <cell r="C155">
            <v>2014</v>
          </cell>
          <cell r="F155">
            <v>0</v>
          </cell>
        </row>
        <row r="168">
          <cell r="C168">
            <v>2014</v>
          </cell>
          <cell r="F168">
            <v>0</v>
          </cell>
        </row>
        <row r="181">
          <cell r="C181">
            <v>2015</v>
          </cell>
          <cell r="F181">
            <v>0</v>
          </cell>
        </row>
        <row r="194">
          <cell r="C194">
            <v>2015</v>
          </cell>
          <cell r="F194">
            <v>0</v>
          </cell>
        </row>
        <row r="207">
          <cell r="C207">
            <v>2016</v>
          </cell>
          <cell r="F207">
            <v>0</v>
          </cell>
        </row>
        <row r="220">
          <cell r="C220">
            <v>2016</v>
          </cell>
          <cell r="F220">
            <v>0</v>
          </cell>
        </row>
        <row r="233">
          <cell r="C233">
            <v>2017</v>
          </cell>
          <cell r="F233">
            <v>0</v>
          </cell>
        </row>
        <row r="246">
          <cell r="C246">
            <v>2017</v>
          </cell>
          <cell r="F246">
            <v>0</v>
          </cell>
        </row>
        <row r="259">
          <cell r="C259">
            <v>2018</v>
          </cell>
          <cell r="F259">
            <v>0</v>
          </cell>
        </row>
        <row r="272">
          <cell r="C272">
            <v>2018</v>
          </cell>
          <cell r="F272">
            <v>0</v>
          </cell>
        </row>
        <row r="285">
          <cell r="C285">
            <v>2019</v>
          </cell>
          <cell r="F285">
            <v>0</v>
          </cell>
        </row>
        <row r="298">
          <cell r="C298">
            <v>2019</v>
          </cell>
          <cell r="F298">
            <v>0</v>
          </cell>
        </row>
        <row r="311">
          <cell r="C311">
            <v>2020</v>
          </cell>
          <cell r="F311">
            <v>0</v>
          </cell>
        </row>
        <row r="324">
          <cell r="C324">
            <v>2020</v>
          </cell>
          <cell r="F324">
            <v>0</v>
          </cell>
        </row>
        <row r="337">
          <cell r="C337">
            <v>2021</v>
          </cell>
          <cell r="F337">
            <v>0</v>
          </cell>
        </row>
        <row r="350">
          <cell r="C350">
            <v>2021</v>
          </cell>
          <cell r="F35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сходники"/>
      <sheetName val="Коментарии"/>
      <sheetName val="Расчет RAB"/>
      <sheetName val="пилоты с 2009 года"/>
      <sheetName val="УФ-61"/>
      <sheetName val="Параметры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7"/>
      <sheetName val="Ш_Передача_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нига1"/>
    </sheetNames>
    <definedNames>
      <definedName name="______M8"/>
      <definedName name="______M9"/>
      <definedName name="______q11"/>
      <definedName name="______q15"/>
      <definedName name="______q17"/>
      <definedName name="______q2"/>
      <definedName name="______q3"/>
      <definedName name="______q4"/>
      <definedName name="______q5"/>
      <definedName name="______q6"/>
      <definedName name="______q7"/>
      <definedName name="______q8"/>
      <definedName name="______q9"/>
      <definedName name="____FY1"/>
      <definedName name="____M8"/>
      <definedName name="____M9"/>
      <definedName name="____q11"/>
      <definedName name="____q15"/>
      <definedName name="____q17"/>
      <definedName name="____q2"/>
      <definedName name="____q3"/>
      <definedName name="____q4"/>
      <definedName name="____q5"/>
      <definedName name="____q6"/>
      <definedName name="____q7"/>
      <definedName name="____q8"/>
      <definedName name="____q9"/>
      <definedName name="___FY1"/>
      <definedName name="___M8"/>
      <definedName name="___M9"/>
      <definedName name="___q11"/>
      <definedName name="___q15"/>
      <definedName name="___q17"/>
      <definedName name="___q2"/>
      <definedName name="___q3"/>
      <definedName name="___q4"/>
      <definedName name="___q5"/>
      <definedName name="___q6"/>
      <definedName name="___q7"/>
      <definedName name="___q8"/>
      <definedName name="___q9"/>
      <definedName name="__FY1"/>
      <definedName name="__M8"/>
      <definedName name="__M9"/>
      <definedName name="__q11"/>
      <definedName name="__q15"/>
      <definedName name="__q17"/>
      <definedName name="__q2"/>
      <definedName name="__q3"/>
      <definedName name="__q4"/>
      <definedName name="__q5"/>
      <definedName name="__q6"/>
      <definedName name="__q7"/>
      <definedName name="__q8"/>
      <definedName name="__q9"/>
      <definedName name="àî"/>
      <definedName name="AN"/>
      <definedName name="bv"/>
      <definedName name="cd"/>
      <definedName name="com"/>
      <definedName name="CompOt"/>
      <definedName name="CompOt2"/>
      <definedName name="CompRas"/>
      <definedName name="ct"/>
      <definedName name="ď"/>
      <definedName name="ďď"/>
      <definedName name="đđ"/>
      <definedName name="đđđ"/>
      <definedName name="dennu"/>
      <definedName name="dfgerhfd"/>
      <definedName name="dfhdfh"/>
      <definedName name="dhdfhd"/>
      <definedName name="dhdfhfd"/>
      <definedName name="dhfdhh"/>
      <definedName name="dsragh"/>
      <definedName name="ęĺ"/>
      <definedName name="ew"/>
      <definedName name="eww"/>
      <definedName name="fbgffnjfgg"/>
      <definedName name="fg"/>
      <definedName name="fgnbgfngf"/>
      <definedName name="gdfhgh"/>
      <definedName name="gfg"/>
      <definedName name="gh"/>
      <definedName name="ghhktyi"/>
      <definedName name="grety5e"/>
      <definedName name="gtnn"/>
      <definedName name="h"/>
      <definedName name="hfte"/>
      <definedName name="hhy"/>
      <definedName name="îî"/>
      <definedName name="j"/>
      <definedName name="jjjjjjjjjjj"/>
      <definedName name="k"/>
      <definedName name="kalk"/>
      <definedName name="knkn.n."/>
      <definedName name="kop"/>
      <definedName name="l"/>
      <definedName name="l00"/>
      <definedName name="l0000"/>
      <definedName name="l0l0l0"/>
      <definedName name="l0l0l0l0"/>
      <definedName name="ll"/>
      <definedName name="LMKN"/>
      <definedName name="nfyz"/>
      <definedName name="o"/>
      <definedName name="öó"/>
      <definedName name="P1_dip"/>
      <definedName name="P1_eso"/>
      <definedName name="P1_net"/>
      <definedName name="P1_SCOPE_16_PRT"/>
      <definedName name="P1_SCOPE_4_PRT"/>
      <definedName name="P1_SCOPE_5_PRT"/>
      <definedName name="P1_SCOPE_CORR"/>
      <definedName name="P1_SCOPE_DOP"/>
      <definedName name="P1_SCOPE_F1_PRT"/>
      <definedName name="P1_SCOPE_F2_PRT"/>
      <definedName name="P1_SCOPE_FST7"/>
      <definedName name="P1_SCOPE_IND"/>
      <definedName name="P1_SCOPE_IND2"/>
      <definedName name="P1_SCOPE_NOTIND"/>
      <definedName name="P1_SCOPE_NotInd3"/>
      <definedName name="P1_SCOPE_PER_PRT"/>
      <definedName name="P1_SCOPE_SAVE2"/>
      <definedName name="P1_T1_Protect"/>
      <definedName name="P1_T16?axis?R?ДОГОВОР"/>
      <definedName name="P1_T16?axis?R?ДОГОВОР?"/>
      <definedName name="P1_T16?L1"/>
      <definedName name="P1_T16?L1.x"/>
      <definedName name="P1_T16_Protect"/>
      <definedName name="P1_T17?unit?РУБ.ГКАЛ"/>
      <definedName name="P1_T17?unit?ТГКАЛ"/>
      <definedName name="P1_T17_Protection"/>
      <definedName name="P1_T18.2_Protect"/>
      <definedName name="P1_T20_Protection"/>
      <definedName name="P1_T21_Protection"/>
      <definedName name="P1_T23_Protection"/>
      <definedName name="P1_T25_protection"/>
      <definedName name="P1_T26_Protection"/>
      <definedName name="P1_T27_Protection"/>
      <definedName name="P1_T28?axis?R?ПЭ"/>
      <definedName name="P1_T28?axis?R?ПЭ?"/>
      <definedName name="P1_T28?Data"/>
      <definedName name="P1_T28_Protection"/>
      <definedName name="P1_T4_Protect"/>
      <definedName name="P1_T6_Protect"/>
      <definedName name="P1_ДиапазонЗащиты"/>
      <definedName name="P10_T1_Protect"/>
      <definedName name="P10_T28_Protection"/>
      <definedName name="P11_T1_Protect"/>
      <definedName name="P11_T28_Protection"/>
      <definedName name="P12_T1_Protect"/>
      <definedName name="P13_T1_Protect"/>
      <definedName name="P14_T1_Protect"/>
      <definedName name="P16_SCOPE_FULL_LOAD"/>
      <definedName name="P17_SCOPE_FULL_LOAD"/>
      <definedName name="P2_dip"/>
      <definedName name="P2_SCOPE_16_PRT"/>
      <definedName name="P2_SCOPE_4_PRT"/>
      <definedName name="P2_SCOPE_5_PRT"/>
      <definedName name="P2_SCOPE_CORR"/>
      <definedName name="P2_SCOPE_F1_PRT"/>
      <definedName name="P2_SCOPE_F2_PRT"/>
      <definedName name="P2_SCOPE_FULL_LOAD"/>
      <definedName name="P2_SCOPE_IND"/>
      <definedName name="P2_SCOPE_IND2"/>
      <definedName name="P2_SCOPE_NOTIND"/>
      <definedName name="P2_SCOPE_NotInd3"/>
      <definedName name="P2_SCOPE_PER_PRT"/>
      <definedName name="P2_SCOPE_SAVE2"/>
      <definedName name="P2_T1_Protect"/>
      <definedName name="P2_T17?unit?РУБ.ГКАЛ"/>
      <definedName name="P2_T17?unit?ТГКАЛ"/>
      <definedName name="P2_T17_Protection"/>
      <definedName name="P2_T21_Protection"/>
      <definedName name="P2_T25_protection"/>
      <definedName name="P2_T26_Protection"/>
      <definedName name="P2_T27_Protection"/>
      <definedName name="P2_T28?axis?R?ПЭ"/>
      <definedName name="P2_T28?axis?R?ПЭ?"/>
      <definedName name="P2_T28_Protection"/>
      <definedName name="P2_T4_Protect"/>
      <definedName name="P2_ДиапазонЗащиты"/>
      <definedName name="P3_dip"/>
      <definedName name="P3_SCOPE_F1_PRT"/>
      <definedName name="P3_SCOPE_FULL_LOAD"/>
      <definedName name="P3_SCOPE_IND"/>
      <definedName name="P3_SCOPE_IND2"/>
      <definedName name="P3_SCOPE_NOTIND"/>
      <definedName name="P3_SCOPE_PER_PRT"/>
      <definedName name="P3_T1_Protect"/>
      <definedName name="P3_T17_Protection"/>
      <definedName name="P3_T27_Protection"/>
      <definedName name="P3_T28?axis?R?ПЭ"/>
      <definedName name="P3_T28?axis?R?ПЭ?"/>
      <definedName name="P3_T28_Protection"/>
      <definedName name="P3_ДиапазонЗащиты"/>
      <definedName name="P4_dip"/>
      <definedName name="P4_SCOPE_F1_PRT"/>
      <definedName name="P4_SCOPE_FULL_LOAD"/>
      <definedName name="P4_SCOPE_IND"/>
      <definedName name="P4_SCOPE_IND2"/>
      <definedName name="P4_SCOPE_NOTIND"/>
      <definedName name="P4_SCOPE_NotInd2"/>
      <definedName name="P4_SCOPE_PER_PRT"/>
      <definedName name="P4_T1_Protect"/>
      <definedName name="P4_T17_Protection"/>
      <definedName name="P4_T28?axis?R?ПЭ"/>
      <definedName name="P4_T28?axis?R?ПЭ?"/>
      <definedName name="P4_T28_Protection"/>
      <definedName name="P4_ДиапазонЗащиты"/>
      <definedName name="P5_SCOPE_FULL_LOAD"/>
      <definedName name="P5_SCOPE_NOTIND"/>
      <definedName name="P5_SCOPE_NotInd2"/>
      <definedName name="P5_SCOPE_PER_PRT"/>
      <definedName name="P5_T1_Protect"/>
      <definedName name="P5_T17_Protection"/>
      <definedName name="P5_T28?axis?R?ПЭ"/>
      <definedName name="P5_T28?axis?R?ПЭ?"/>
      <definedName name="P5_T28_Protection"/>
      <definedName name="P6_SCOPE_FULL_LOAD"/>
      <definedName name="P6_SCOPE_NOTIND"/>
      <definedName name="P6_SCOPE_NotInd2"/>
      <definedName name="P6_SCOPE_PER_PRT"/>
      <definedName name="P6_T1_Protect"/>
      <definedName name="P6_T28_Protection"/>
      <definedName name="P7_SCOPE_FULL_LOAD"/>
      <definedName name="P7_SCOPE_NOTIND"/>
      <definedName name="P7_SCOPE_NotInd2"/>
      <definedName name="P7_SCOPE_PER_PRT"/>
      <definedName name="P7_T1_Protect"/>
      <definedName name="P7_T28_Protection"/>
      <definedName name="P8_SCOPE_FULL_LOAD"/>
      <definedName name="P8_SCOPE_NOTIND"/>
      <definedName name="P8_T1_Protect"/>
      <definedName name="P8_T28_Protection"/>
      <definedName name="P9_SCOPE_FULL_LOAD"/>
      <definedName name="P9_T1_Protect"/>
      <definedName name="P9_T28_Protection"/>
      <definedName name="Q"/>
      <definedName name="real"/>
      <definedName name="regfddg"/>
      <definedName name="rr"/>
      <definedName name="ŕŕ"/>
      <definedName name="rrtget6"/>
      <definedName name="uka"/>
      <definedName name="upr"/>
      <definedName name="ůůů"/>
      <definedName name="VV"/>
      <definedName name="W"/>
      <definedName name="we"/>
      <definedName name="ww"/>
      <definedName name="аа"/>
      <definedName name="АААААААА"/>
      <definedName name="ав"/>
      <definedName name="авп"/>
      <definedName name="ап"/>
      <definedName name="аяыпамыпмипи"/>
      <definedName name="бб"/>
      <definedName name="в"/>
      <definedName name="в23ё"/>
      <definedName name="вап"/>
      <definedName name="Вар.их"/>
      <definedName name="Вар.КАЛМЭ"/>
      <definedName name="вв"/>
      <definedName name="вера"/>
      <definedName name="вм"/>
      <definedName name="вмивртвр"/>
      <definedName name="вртт"/>
      <definedName name="гг"/>
      <definedName name="гггр"/>
      <definedName name="гнлзщ"/>
      <definedName name="ддд"/>
      <definedName name="дж"/>
      <definedName name="доопатмо"/>
      <definedName name="Дополнение"/>
      <definedName name="ее"/>
      <definedName name="еще"/>
      <definedName name="ж"/>
      <definedName name="жд"/>
      <definedName name="зз"/>
      <definedName name="й"/>
      <definedName name="ий"/>
      <definedName name="йй"/>
      <definedName name="йййййййййййййййййййййййй"/>
      <definedName name="иипиииии"/>
      <definedName name="йфц"/>
      <definedName name="йц"/>
      <definedName name="йцу"/>
      <definedName name="кв3"/>
      <definedName name="квартал"/>
      <definedName name="ке"/>
      <definedName name="кк"/>
      <definedName name="компенсация"/>
      <definedName name="коэфф"/>
      <definedName name="кп"/>
      <definedName name="кпнрг"/>
      <definedName name="ктджщз"/>
      <definedName name="лара"/>
      <definedName name="лена"/>
      <definedName name="лист"/>
      <definedName name="ллллш"/>
      <definedName name="ло"/>
      <definedName name="лод"/>
      <definedName name="лор"/>
      <definedName name="м8"/>
      <definedName name="мам"/>
      <definedName name="мвывы"/>
      <definedName name="мым"/>
      <definedName name="н"/>
      <definedName name="нгг"/>
      <definedName name="нн"/>
      <definedName name="олло"/>
      <definedName name="олс"/>
      <definedName name="ооо"/>
      <definedName name="оро"/>
      <definedName name="орор"/>
      <definedName name="отпуск"/>
      <definedName name="ОХР.ТРУДА"/>
      <definedName name="павапп"/>
      <definedName name="план56"/>
      <definedName name="ПМС"/>
      <definedName name="ПМС1"/>
      <definedName name="пппп"/>
      <definedName name="прибыль"/>
      <definedName name="р"/>
      <definedName name="разр"/>
      <definedName name="разряды"/>
      <definedName name="РАО"/>
      <definedName name="ри"/>
      <definedName name="ропор"/>
      <definedName name="рск2"/>
      <definedName name="рск3"/>
      <definedName name="рсср"/>
      <definedName name="с"/>
      <definedName name="с1"/>
      <definedName name="сваеррта"/>
      <definedName name="свмпвппв"/>
      <definedName name="себ"/>
      <definedName name="себестоимость2"/>
      <definedName name="ск"/>
      <definedName name="сокращение"/>
      <definedName name="сомп"/>
      <definedName name="сомпас"/>
      <definedName name="сс"/>
      <definedName name="сссс"/>
      <definedName name="ссы"/>
      <definedName name="ссы2"/>
      <definedName name="т"/>
      <definedName name="таня"/>
      <definedName name="тепло"/>
      <definedName name="ть"/>
      <definedName name="у"/>
      <definedName name="у1"/>
      <definedName name="ук"/>
      <definedName name="умер"/>
      <definedName name="усл.ед."/>
      <definedName name="уу"/>
      <definedName name="УФ"/>
      <definedName name="уыукпе"/>
      <definedName name="фам"/>
      <definedName name="Фин.оценка"/>
      <definedName name="Форма"/>
      <definedName name="фыаспит"/>
      <definedName name="ц"/>
      <definedName name="ц1"/>
      <definedName name="цу"/>
      <definedName name="цуа"/>
      <definedName name="черновик"/>
      <definedName name="числ."/>
      <definedName name="числ.1"/>
      <definedName name="шшшшшо"/>
      <definedName name="щ"/>
      <definedName name="ы"/>
      <definedName name="ыаппр"/>
      <definedName name="ыаупп"/>
      <definedName name="ыаыыа"/>
      <definedName name="ыв"/>
      <definedName name="ывпкывк"/>
      <definedName name="ывпмьпь"/>
      <definedName name="ымпы"/>
      <definedName name="ыпр"/>
      <definedName name="ыфса"/>
      <definedName name="ыыыы"/>
      <definedName name="ььтлдолртот"/>
      <definedName name="ээ"/>
      <definedName name="ю"/>
      <definedName name="ююююююю"/>
      <definedName name="яя"/>
      <definedName name="яяя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Индексы"/>
      <sheetName val="Заголовок"/>
      <sheetName val="Update"/>
      <sheetName val="Справочник"/>
      <sheetName val="сбыт"/>
      <sheetName val="ЭСО"/>
      <sheetName val="сети"/>
      <sheetName val="Ген. не уч. ОРЭМ"/>
      <sheetName val="топливо"/>
      <sheetName val="Свод"/>
      <sheetName val="4 баланс ээ"/>
      <sheetName val="5 баланс мощности"/>
      <sheetName val="P2.1 усл. единицы"/>
      <sheetName val="P2.2 усл. единицы"/>
      <sheetName val="Расчет НВВ общий"/>
      <sheetName val="Расчет котловых тарифов"/>
      <sheetName val="Параметры"/>
      <sheetName val="Расчет расходов RAB"/>
      <sheetName val="расчет НВВ РСК по RAB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9">
          <cell r="E19" t="str">
            <v>L9</v>
          </cell>
          <cell r="K19">
            <v>0</v>
          </cell>
        </row>
        <row r="20">
          <cell r="D20">
            <v>0</v>
          </cell>
          <cell r="E20" t="str">
            <v>L10</v>
          </cell>
          <cell r="K20">
            <v>0</v>
          </cell>
        </row>
        <row r="21">
          <cell r="E21" t="str">
            <v>L10.1</v>
          </cell>
        </row>
        <row r="22">
          <cell r="D22">
            <v>0</v>
          </cell>
          <cell r="E22" t="str">
            <v>L10.2</v>
          </cell>
        </row>
        <row r="23">
          <cell r="D23">
            <v>0</v>
          </cell>
          <cell r="E23" t="str">
            <v>L11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D24">
            <v>0</v>
          </cell>
          <cell r="E24" t="str">
            <v>L12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D25">
            <v>0</v>
          </cell>
          <cell r="E25" t="str">
            <v>L12_1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D26">
            <v>0</v>
          </cell>
          <cell r="E26" t="str">
            <v>L13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D27">
            <v>0</v>
          </cell>
          <cell r="E27" t="str">
            <v>L13_1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D28">
            <v>0</v>
          </cell>
          <cell r="E28" t="str">
            <v>L14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D29">
            <v>0</v>
          </cell>
          <cell r="E29" t="str">
            <v>L15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D30">
            <v>0</v>
          </cell>
          <cell r="E30" t="str">
            <v>L16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D31">
            <v>0</v>
          </cell>
          <cell r="E31" t="str">
            <v>L17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D32">
            <v>0</v>
          </cell>
          <cell r="E32" t="str">
            <v>L18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D33">
            <v>0</v>
          </cell>
          <cell r="E33" t="str">
            <v>L19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D34">
            <v>0</v>
          </cell>
          <cell r="E34" t="str">
            <v>L20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6">
          <cell r="D36">
            <v>0</v>
          </cell>
          <cell r="E36" t="str">
            <v>L20.1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D37">
            <v>0</v>
          </cell>
          <cell r="E37" t="str">
            <v>L21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D38">
            <v>0</v>
          </cell>
          <cell r="E38" t="str">
            <v>L22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D39">
            <v>0</v>
          </cell>
          <cell r="E39" t="str">
            <v>L34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D40">
            <v>0</v>
          </cell>
          <cell r="E40" t="str">
            <v>L23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2">
          <cell r="D42">
            <v>0</v>
          </cell>
          <cell r="E42" t="str">
            <v>L24</v>
          </cell>
          <cell r="H42">
            <v>0</v>
          </cell>
          <cell r="I42">
            <v>0</v>
          </cell>
        </row>
        <row r="43">
          <cell r="D43">
            <v>0</v>
          </cell>
          <cell r="E43" t="str">
            <v>L25</v>
          </cell>
          <cell r="H43">
            <v>0</v>
          </cell>
          <cell r="I43">
            <v>0</v>
          </cell>
        </row>
        <row r="45">
          <cell r="D45">
            <v>0</v>
          </cell>
          <cell r="E45" t="str">
            <v>L25.1</v>
          </cell>
          <cell r="H45">
            <v>0</v>
          </cell>
          <cell r="I45">
            <v>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8">
          <cell r="A8">
            <v>0.04</v>
          </cell>
        </row>
        <row r="9">
          <cell r="A9">
            <v>0.05</v>
          </cell>
        </row>
        <row r="10">
          <cell r="A10">
            <v>0.06</v>
          </cell>
        </row>
        <row r="11">
          <cell r="A11">
            <v>7.0000000000000007E-2</v>
          </cell>
        </row>
        <row r="12">
          <cell r="A12">
            <v>0.08</v>
          </cell>
        </row>
      </sheetData>
      <sheetData sheetId="2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правочник"/>
      <sheetName val="Тариф на услуги по передаче ээ"/>
      <sheetName val="Индивидуальные тарифы"/>
      <sheetName val="Расчет котлового тарифа"/>
      <sheetName val="4 баланс ээ"/>
      <sheetName val="5 баланс мощности"/>
      <sheetName val="Расчет расходов RAB"/>
      <sheetName val="расчет НВВ РСК по RAB"/>
      <sheetName val="Расчет индексация"/>
      <sheetName val="TEHSHEET"/>
      <sheetName val="regs"/>
      <sheetName val="Регионы"/>
      <sheetName val="Показатели надежности и кач-ва"/>
      <sheetName val="Свод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3">
          <cell r="L3" t="str">
            <v>1</v>
          </cell>
        </row>
        <row r="4">
          <cell r="L4" t="str">
            <v>2</v>
          </cell>
        </row>
        <row r="5">
          <cell r="L5" t="str">
            <v>3</v>
          </cell>
        </row>
        <row r="6">
          <cell r="L6" t="str">
            <v>4</v>
          </cell>
        </row>
        <row r="7">
          <cell r="L7" t="str">
            <v>5</v>
          </cell>
        </row>
        <row r="8">
          <cell r="F8" t="str">
            <v>Сбытовая организация</v>
          </cell>
          <cell r="L8" t="str">
            <v>6</v>
          </cell>
        </row>
        <row r="9">
          <cell r="F9" t="str">
            <v>ТСО</v>
          </cell>
          <cell r="L9" t="str">
            <v>7</v>
          </cell>
        </row>
        <row r="10">
          <cell r="L10" t="str">
            <v>8</v>
          </cell>
        </row>
        <row r="11">
          <cell r="L11" t="str">
            <v>9</v>
          </cell>
        </row>
        <row r="12">
          <cell r="L12" t="str">
            <v>10</v>
          </cell>
        </row>
        <row r="13">
          <cell r="F13" t="str">
            <v>матрешка сверху</v>
          </cell>
        </row>
        <row r="14">
          <cell r="F14" t="str">
            <v>матрешка снизу</v>
          </cell>
        </row>
        <row r="15">
          <cell r="F15" t="str">
            <v>ромашка</v>
          </cell>
        </row>
        <row r="20">
          <cell r="F20" t="str">
            <v>Городское население с газ.плитами</v>
          </cell>
        </row>
        <row r="21">
          <cell r="F21" t="str">
            <v>Городское население c эл.плитами</v>
          </cell>
        </row>
        <row r="22">
          <cell r="F22" t="str">
            <v>Городское население без плит</v>
          </cell>
        </row>
        <row r="23">
          <cell r="F23" t="str">
            <v>Прочее городское население</v>
          </cell>
        </row>
        <row r="24">
          <cell r="F24" t="str">
            <v>Сельское населения</v>
          </cell>
        </row>
        <row r="25">
          <cell r="F25" t="str">
            <v>Потребители, приравненные к населению</v>
          </cell>
        </row>
        <row r="26">
          <cell r="F26" t="str">
            <v>Бюджетные потребители</v>
          </cell>
        </row>
        <row r="27">
          <cell r="F27" t="str">
            <v>Прочие потребители</v>
          </cell>
        </row>
        <row r="31">
          <cell r="F31" t="str">
            <v>НН</v>
          </cell>
        </row>
        <row r="32">
          <cell r="F32" t="str">
            <v>ВН</v>
          </cell>
        </row>
        <row r="33">
          <cell r="F33" t="str">
            <v>СН1</v>
          </cell>
        </row>
        <row r="34">
          <cell r="F34" t="str">
            <v>СН2</v>
          </cell>
        </row>
      </sheetData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TEHSHEET"/>
      <sheetName val="Справочники"/>
      <sheetName val="Томская область1"/>
      <sheetName val="et_union"/>
    </sheetNames>
    <sheetDataSet>
      <sheetData sheetId="0" refreshError="1">
        <row r="21">
          <cell r="B21" t="str">
            <v>EXP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Актив"/>
      <sheetName val="Пассив"/>
      <sheetName val="23"/>
      <sheetName val="Заголовок2"/>
      <sheetName val="Заголовок"/>
      <sheetName val="Проверка"/>
      <sheetName val="TEHSHEET"/>
      <sheetName val="FORMA1.BUHG"/>
    </sheetNames>
    <sheetDataSet>
      <sheetData sheetId="0" refreshError="1"/>
      <sheetData sheetId="1"/>
      <sheetData sheetId="2"/>
      <sheetData sheetId="3"/>
      <sheetData sheetId="4" refreshError="1"/>
      <sheetData sheetId="5"/>
      <sheetData sheetId="6" refreshError="1"/>
      <sheetData sheetId="7" refreshError="1"/>
      <sheetData sheetId="8">
        <row r="1">
          <cell r="G1" t="str">
            <v>январь</v>
          </cell>
          <cell r="H1" t="str">
            <v>01</v>
          </cell>
          <cell r="I1">
            <v>2006</v>
          </cell>
          <cell r="K1" t="str">
            <v>тыс.руб.</v>
          </cell>
          <cell r="L1" t="str">
            <v>01</v>
          </cell>
        </row>
        <row r="2">
          <cell r="G2" t="str">
            <v>февраль</v>
          </cell>
          <cell r="H2" t="str">
            <v>02</v>
          </cell>
          <cell r="I2">
            <v>2007</v>
          </cell>
          <cell r="K2" t="str">
            <v>млн.руб.</v>
          </cell>
          <cell r="L2" t="str">
            <v>02</v>
          </cell>
          <cell r="N2" t="str">
            <v>Общество с ограниченной ответственностью</v>
          </cell>
          <cell r="O2" t="str">
            <v>I квартал</v>
          </cell>
          <cell r="Q2" t="str">
            <v>Государственная</v>
          </cell>
        </row>
        <row r="3">
          <cell r="G3" t="str">
            <v>март</v>
          </cell>
          <cell r="H3" t="str">
            <v>03</v>
          </cell>
          <cell r="I3">
            <v>2008</v>
          </cell>
          <cell r="L3" t="str">
            <v>03</v>
          </cell>
          <cell r="N3" t="str">
            <v>Общество с дополнительной ответственностью</v>
          </cell>
          <cell r="O3" t="str">
            <v>I полугодие</v>
          </cell>
          <cell r="Q3" t="str">
            <v>Муниципальная</v>
          </cell>
        </row>
        <row r="4">
          <cell r="G4" t="str">
            <v>апрель</v>
          </cell>
          <cell r="H4" t="str">
            <v>04</v>
          </cell>
          <cell r="I4">
            <v>2009</v>
          </cell>
          <cell r="L4" t="str">
            <v>04</v>
          </cell>
          <cell r="N4" t="str">
            <v>Открытое акционерное общество</v>
          </cell>
          <cell r="O4" t="str">
            <v>9 месяцев</v>
          </cell>
          <cell r="Q4" t="str">
            <v>Частная</v>
          </cell>
        </row>
        <row r="5">
          <cell r="G5" t="str">
            <v>май</v>
          </cell>
          <cell r="H5" t="str">
            <v>05</v>
          </cell>
          <cell r="I5">
            <v>2010</v>
          </cell>
          <cell r="L5" t="str">
            <v>05</v>
          </cell>
          <cell r="N5" t="str">
            <v>Закрытое акционерное общество</v>
          </cell>
          <cell r="O5" t="str">
            <v>год</v>
          </cell>
        </row>
        <row r="6">
          <cell r="G6" t="str">
            <v>июнь</v>
          </cell>
          <cell r="H6" t="str">
            <v>06</v>
          </cell>
          <cell r="I6">
            <v>2011</v>
          </cell>
          <cell r="L6" t="str">
            <v>06</v>
          </cell>
          <cell r="N6" t="str">
            <v>Муниципальное унитарное предприятие</v>
          </cell>
        </row>
        <row r="7">
          <cell r="G7" t="str">
            <v>июль</v>
          </cell>
          <cell r="H7" t="str">
            <v>07</v>
          </cell>
          <cell r="I7">
            <v>2012</v>
          </cell>
          <cell r="L7" t="str">
            <v>07</v>
          </cell>
          <cell r="N7" t="str">
            <v>Федеральное государственное унитарное предприятие</v>
          </cell>
        </row>
        <row r="8">
          <cell r="G8" t="str">
            <v>август</v>
          </cell>
          <cell r="H8" t="str">
            <v>08</v>
          </cell>
          <cell r="I8">
            <v>2013</v>
          </cell>
          <cell r="L8" t="str">
            <v>08</v>
          </cell>
          <cell r="N8" t="str">
            <v>Государственное унитарное предприятие</v>
          </cell>
        </row>
        <row r="9">
          <cell r="G9" t="str">
            <v>сентябрь</v>
          </cell>
          <cell r="H9" t="str">
            <v>09</v>
          </cell>
          <cell r="I9">
            <v>2014</v>
          </cell>
          <cell r="L9" t="str">
            <v>09</v>
          </cell>
          <cell r="N9" t="str">
            <v>КЭЧ</v>
          </cell>
        </row>
        <row r="10">
          <cell r="G10" t="str">
            <v>октябрь</v>
          </cell>
          <cell r="H10">
            <v>10</v>
          </cell>
          <cell r="I10">
            <v>2015</v>
          </cell>
          <cell r="L10">
            <v>10</v>
          </cell>
          <cell r="N10" t="str">
            <v>В/ч</v>
          </cell>
        </row>
        <row r="11">
          <cell r="G11" t="str">
            <v>ноябрь</v>
          </cell>
          <cell r="H11">
            <v>11</v>
          </cell>
          <cell r="I11">
            <v>2016</v>
          </cell>
          <cell r="L11">
            <v>11</v>
          </cell>
          <cell r="N11" t="str">
            <v>ПБОЮЛ (ИП, ЧП)</v>
          </cell>
        </row>
        <row r="12">
          <cell r="G12" t="str">
            <v>декабрь</v>
          </cell>
          <cell r="H12">
            <v>12</v>
          </cell>
          <cell r="I12">
            <v>2017</v>
          </cell>
          <cell r="L12">
            <v>12</v>
          </cell>
          <cell r="N12" t="str">
            <v>Полное товарищество</v>
          </cell>
        </row>
        <row r="13">
          <cell r="H13">
            <v>13</v>
          </cell>
          <cell r="I13">
            <v>2018</v>
          </cell>
          <cell r="N13" t="str">
            <v>Производственный кооператив</v>
          </cell>
        </row>
        <row r="14">
          <cell r="H14">
            <v>14</v>
          </cell>
          <cell r="I14">
            <v>2019</v>
          </cell>
          <cell r="N14" t="str">
            <v>Простое товарищество</v>
          </cell>
        </row>
        <row r="15">
          <cell r="H15">
            <v>15</v>
          </cell>
          <cell r="I15">
            <v>2020</v>
          </cell>
        </row>
        <row r="16">
          <cell r="H16">
            <v>16</v>
          </cell>
          <cell r="I16">
            <v>2021</v>
          </cell>
        </row>
        <row r="17">
          <cell r="H17">
            <v>17</v>
          </cell>
          <cell r="I17">
            <v>2022</v>
          </cell>
        </row>
        <row r="18">
          <cell r="H18">
            <v>18</v>
          </cell>
          <cell r="I18">
            <v>2023</v>
          </cell>
        </row>
        <row r="19">
          <cell r="H19">
            <v>19</v>
          </cell>
          <cell r="I19">
            <v>2024</v>
          </cell>
        </row>
        <row r="20">
          <cell r="H20">
            <v>20</v>
          </cell>
          <cell r="I20">
            <v>2025</v>
          </cell>
        </row>
        <row r="21">
          <cell r="H21">
            <v>21</v>
          </cell>
        </row>
        <row r="22">
          <cell r="H22">
            <v>22</v>
          </cell>
        </row>
        <row r="23">
          <cell r="H23">
            <v>23</v>
          </cell>
        </row>
        <row r="24">
          <cell r="H24">
            <v>24</v>
          </cell>
        </row>
        <row r="25">
          <cell r="H25">
            <v>25</v>
          </cell>
        </row>
        <row r="26">
          <cell r="H26">
            <v>26</v>
          </cell>
        </row>
        <row r="27">
          <cell r="H27">
            <v>27</v>
          </cell>
        </row>
        <row r="28">
          <cell r="H28">
            <v>28</v>
          </cell>
        </row>
        <row r="29">
          <cell r="H29">
            <v>29</v>
          </cell>
        </row>
        <row r="30">
          <cell r="H30">
            <v>30</v>
          </cell>
        </row>
        <row r="31">
          <cell r="H31">
            <v>31</v>
          </cell>
        </row>
      </sheetData>
      <sheetData sheetId="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Заголовок"/>
      <sheetName val="Вводные данные систем"/>
      <sheetName val="ПРОГНОЗ_1"/>
      <sheetName val="Расчет НВВ общий"/>
      <sheetName val="ЭСО"/>
      <sheetName val="Ген. не уч. ОРЭМ"/>
      <sheetName val="Свод"/>
      <sheetName val="TEHSHEET"/>
      <sheetName val="Топливо2009"/>
      <sheetName val="2009"/>
      <sheetName val="Lists"/>
      <sheetName val="Прилож.1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ээ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База"/>
      <sheetName val="proverka"/>
      <sheetName val="Гр5(о)"/>
      <sheetName val="I"/>
      <sheetName val="MTO REV.0"/>
      <sheetName val="ФБР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>
        <row r="5">
          <cell r="G5">
            <v>16503137.241579933</v>
          </cell>
        </row>
      </sheetData>
      <sheetData sheetId="35">
        <row r="5">
          <cell r="G5">
            <v>16503137.241579933</v>
          </cell>
        </row>
      </sheetData>
      <sheetData sheetId="36">
        <row r="5">
          <cell r="G5">
            <v>16503137.241579933</v>
          </cell>
        </row>
      </sheetData>
      <sheetData sheetId="37">
        <row r="5">
          <cell r="G5">
            <v>16503137.241579933</v>
          </cell>
        </row>
      </sheetData>
      <sheetData sheetId="38">
        <row r="5">
          <cell r="G5">
            <v>16503137.241579933</v>
          </cell>
        </row>
      </sheetData>
      <sheetData sheetId="39">
        <row r="5">
          <cell r="G5">
            <v>16503137.241579933</v>
          </cell>
        </row>
      </sheetData>
      <sheetData sheetId="40">
        <row r="5">
          <cell r="G5">
            <v>16503137.241579933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Гр5(о)"/>
      <sheetName val="FST5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FES"/>
      <sheetName val="TO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УФ-61"/>
      <sheetName val="расчет тарифов"/>
      <sheetName val="TEHSHEET"/>
      <sheetName val="Приложение (ТЭЦ) "/>
      <sheetName val="Регионы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FES"/>
      <sheetName val="Топливо2009"/>
      <sheetName val="2009"/>
      <sheetName val="Титульный"/>
      <sheetName val="Передача ЭЭ"/>
      <sheetName val="14б ДПН отчет"/>
      <sheetName val="16а Сводный анализ"/>
      <sheetName val="Лист1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Сводка-20"/>
      <sheetName val="Сводка"/>
      <sheetName val="ИТОГИ  по Н,Р,Э,Q"/>
      <sheetName val="Список_форм"/>
      <sheetName val="Приложение_(ТЭЦ)_"/>
      <sheetName val="NEW-PANEL"/>
      <sheetName val="Смета"/>
      <sheetName val="УЕ"/>
      <sheetName val="на 1 тут"/>
      <sheetName val="TSheet"/>
      <sheetName val="ф2 сап"/>
      <sheetName val="Т.16"/>
      <sheetName val="control"/>
      <sheetName val="Таб1.1"/>
      <sheetName val="Мониторинг _1"/>
      <sheetName val="2011 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нига1"/>
      <sheetName val="#ССЫЛКА"/>
      <sheetName val="T0"/>
      <sheetName val="T25"/>
      <sheetName val="T31"/>
      <sheetName val="форма-прил к ф№1"/>
      <sheetName val="FES"/>
      <sheetName val="Лист1"/>
      <sheetName val="Лист2"/>
      <sheetName val="Лист3"/>
      <sheetName val="план 2000"/>
      <sheetName val="Расчет расходов"/>
      <sheetName val="расчет тарифов"/>
      <sheetName val="ИТ-бюджет"/>
      <sheetName val="ОП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4"/>
      <sheetName val="6"/>
      <sheetName val="15"/>
      <sheetName val="17.1"/>
      <sheetName val="2.3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EHSHEET"/>
      <sheetName val="TSheet"/>
      <sheetName val="Титульный"/>
      <sheetName val="35998"/>
      <sheetName val="44"/>
      <sheetName val="92"/>
      <sheetName val="94"/>
      <sheetName val="97"/>
      <sheetName val="Отчет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_x005f_x0018_O_x005f_x0000__x005f_x0000__x005f_x0000_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Справочник"/>
      <sheetName val="Справка"/>
      <sheetName val="ПС - Действующие"/>
      <sheetName val="Список"/>
      <sheetName val="ФБР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  <cell r="N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  <cell r="N33">
            <v>0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>
        <row r="8">
          <cell r="D8">
            <v>15739</v>
          </cell>
        </row>
      </sheetData>
      <sheetData sheetId="135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6" refreshError="1"/>
      <sheetData sheetId="137" refreshError="1"/>
      <sheetData sheetId="138" refreshError="1"/>
      <sheetData sheetId="139">
        <row r="8">
          <cell r="D8">
            <v>15739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58">
        <row r="8">
          <cell r="D8">
            <v>15739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>
        <row r="10">
          <cell r="D10" t="str">
            <v/>
          </cell>
        </row>
      </sheetData>
      <sheetData sheetId="265">
        <row r="10">
          <cell r="D10" t="str">
            <v/>
          </cell>
        </row>
      </sheetData>
      <sheetData sheetId="266" refreshError="1"/>
      <sheetData sheetId="267" refreshError="1"/>
      <sheetData sheetId="268" refreshError="1"/>
      <sheetData sheetId="269" refreshError="1"/>
      <sheetData sheetId="270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/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/>
      <sheetData sheetId="279"/>
      <sheetData sheetId="280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32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322">
        <row r="2">
          <cell r="A2">
            <v>0</v>
          </cell>
        </row>
      </sheetData>
      <sheetData sheetId="323"/>
      <sheetData sheetId="324">
        <row r="2">
          <cell r="A2">
            <v>0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modChange"/>
      <sheetName val="modProv"/>
      <sheetName val="Лог обновления"/>
      <sheetName val="Титульный"/>
      <sheetName val="Справочники"/>
      <sheetName val="P2.1 усл. единицы"/>
      <sheetName val="P2.2 усл. единицы"/>
      <sheetName val="4 баланс ээ"/>
      <sheetName val="5 баланс мощности"/>
      <sheetName val="НВВ РСК 2011"/>
      <sheetName val="НВВ РСК 2012 (I полугодие)"/>
      <sheetName val="НВВ РСК 2012 (II полугодие)"/>
      <sheetName val="НВВ РСК 2012"/>
      <sheetName val="Расчет котлового"/>
      <sheetName val="Расчет котловых тарифо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3-2017)"/>
      <sheetName val="Расчет НВВ по RAB (2013-2017)"/>
      <sheetName val="Расчет расх. по RAB (2012-2017)"/>
      <sheetName val="Расчет НВВ по RAB (2012-2017)"/>
      <sheetName val="Расчет НВВ РСК - индексация"/>
      <sheetName val="Комментарии"/>
      <sheetName val="Проверка"/>
      <sheetName val="et_union_hor"/>
      <sheetName val="et_union_ver"/>
      <sheetName val="modHyp"/>
      <sheetName val="TEHSHEET"/>
      <sheetName val="modUpdTemplMain"/>
      <sheetName val="AllSheetsInThisWorkbook"/>
      <sheetName val="REESTR_ORG"/>
      <sheetName val="REESTR_FILTERED"/>
      <sheetName val="modfrmReestr"/>
      <sheetName val="modCommandButton"/>
      <sheetName val="modList00"/>
      <sheetName val="modList04"/>
    </sheetNames>
    <sheetDataSet>
      <sheetData sheetId="0">
        <row r="3">
          <cell r="B3" t="str">
            <v>Версия 2.5</v>
          </cell>
        </row>
      </sheetData>
      <sheetData sheetId="1"/>
      <sheetData sheetId="2"/>
      <sheetData sheetId="3"/>
      <sheetData sheetId="4"/>
      <sheetData sheetId="5"/>
      <sheetData sheetId="6">
        <row r="8">
          <cell r="F8" t="str">
            <v>Тюменская область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1"/>
      <sheetName val="2"/>
      <sheetName val="3"/>
      <sheetName val="Расчет по полугодиям"/>
      <sheetName val="4"/>
      <sheetName val="5"/>
      <sheetName val="5.1"/>
      <sheetName val="6"/>
      <sheetName val="7"/>
      <sheetName val="P2.1"/>
      <sheetName val="P2.2"/>
      <sheetName val="8"/>
      <sheetName val="Непроизвод."/>
      <sheetName val="Производство"/>
      <sheetName val="Инвестиции"/>
      <sheetName val="Аренда имущества"/>
      <sheetName val="Расчёт расходов долгосрочный"/>
      <sheetName val="Комментарии"/>
      <sheetName val="Проверка"/>
      <sheetName val="modfrmCheckUpdates"/>
      <sheetName val="modfrmSecretCode"/>
      <sheetName val="TEHSHEET"/>
      <sheetName val="AllSheetsInThisWorkbook"/>
      <sheetName val="modListComs"/>
      <sheetName val="modListProv"/>
      <sheetName val="REESTR_ORG"/>
      <sheetName val="REESTR_FILTERED"/>
      <sheetName val="REESTR_MO"/>
      <sheetName val="modfrmReestr"/>
      <sheetName val="modReestr"/>
      <sheetName val="modHyp"/>
      <sheetName val="modUpdTemplMain"/>
      <sheetName val="modList00"/>
      <sheetName val="modList01"/>
      <sheetName val="modList02"/>
      <sheetName val="modList03"/>
      <sheetName val="modList04"/>
      <sheetName val="modList05"/>
      <sheetName val="modList06"/>
      <sheetName val="modList07"/>
      <sheetName val="modList08"/>
      <sheetName val="modList09"/>
      <sheetName val="modList10"/>
      <sheetName val="modList16"/>
      <sheetName val="modList11"/>
      <sheetName val="modList12"/>
      <sheetName val="modList13"/>
      <sheetName val="modList14"/>
      <sheetName val="modList15"/>
      <sheetName val="Утв 2013"/>
      <sheetName val="факт 2013"/>
      <sheetName val="Утв 2014"/>
      <sheetName val="ожидаемое 2014"/>
      <sheetName val="план 2015"/>
      <sheetName val="Аренда 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">
          <cell r="F2" t="str">
            <v>да</v>
          </cell>
          <cell r="G2">
            <v>2012</v>
          </cell>
        </row>
        <row r="3">
          <cell r="F3" t="str">
            <v>нет</v>
          </cell>
          <cell r="G3">
            <v>2013</v>
          </cell>
        </row>
        <row r="4">
          <cell r="G4">
            <v>2014</v>
          </cell>
        </row>
        <row r="5">
          <cell r="G5">
            <v>2015</v>
          </cell>
        </row>
        <row r="6">
          <cell r="G6">
            <v>2016</v>
          </cell>
        </row>
        <row r="7">
          <cell r="G7">
            <v>2017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2">
          <cell r="B2" t="str">
            <v>Белоярский</v>
          </cell>
          <cell r="D2" t="str">
            <v>Белоярский муниципальный район</v>
          </cell>
        </row>
        <row r="3">
          <cell r="B3" t="str">
            <v>Белоярский муниципальный район</v>
          </cell>
          <cell r="D3" t="str">
            <v>Березовский муниципальный район</v>
          </cell>
        </row>
        <row r="4">
          <cell r="B4" t="str">
            <v>Белоярское муниципальное образование</v>
          </cell>
          <cell r="D4" t="str">
            <v>Город Когалым</v>
          </cell>
        </row>
        <row r="5">
          <cell r="B5" t="str">
            <v>Верхнеказымский</v>
          </cell>
          <cell r="D5" t="str">
            <v>Кондинский муниципальный район</v>
          </cell>
        </row>
        <row r="6">
          <cell r="B6" t="str">
            <v>Казым</v>
          </cell>
          <cell r="D6" t="str">
            <v>Нефтеюганский муниципальный район</v>
          </cell>
        </row>
        <row r="7">
          <cell r="B7" t="str">
            <v>Лыхма</v>
          </cell>
          <cell r="D7" t="str">
            <v>Нижневартовский муниципальный район</v>
          </cell>
        </row>
        <row r="8">
          <cell r="B8" t="str">
            <v>Полноват</v>
          </cell>
          <cell r="D8" t="str">
            <v>Октябрьский муниципальный район</v>
          </cell>
        </row>
        <row r="9">
          <cell r="B9" t="str">
            <v>Сорум</v>
          </cell>
          <cell r="D9" t="str">
            <v>Советский муниципальный район</v>
          </cell>
        </row>
        <row r="10">
          <cell r="B10" t="str">
            <v>Сосновка</v>
          </cell>
          <cell r="D10" t="str">
            <v>Сургутский муниципальный район</v>
          </cell>
        </row>
        <row r="11">
          <cell r="D11" t="str">
            <v>Ханты-Мансийский муниципальный район</v>
          </cell>
        </row>
        <row r="12">
          <cell r="D12" t="str">
            <v>город Лангепас</v>
          </cell>
        </row>
        <row r="13">
          <cell r="D13" t="str">
            <v>город Мегион</v>
          </cell>
        </row>
        <row r="14">
          <cell r="D14" t="str">
            <v>город Нефтеюганск</v>
          </cell>
        </row>
        <row r="15">
          <cell r="D15" t="str">
            <v>город Нижневартовск</v>
          </cell>
        </row>
        <row r="16">
          <cell r="D16" t="str">
            <v>город Нягань</v>
          </cell>
        </row>
        <row r="17">
          <cell r="D17" t="str">
            <v>город Покачи</v>
          </cell>
        </row>
        <row r="18">
          <cell r="D18" t="str">
            <v>город Пыть-Ях</v>
          </cell>
        </row>
        <row r="19">
          <cell r="D19" t="str">
            <v>город Радужный</v>
          </cell>
        </row>
        <row r="20">
          <cell r="D20" t="str">
            <v>город Сургут</v>
          </cell>
        </row>
        <row r="21">
          <cell r="D21" t="str">
            <v>город Урай</v>
          </cell>
        </row>
        <row r="22">
          <cell r="D22" t="str">
            <v>город Ханты-Мансийск</v>
          </cell>
        </row>
        <row r="23">
          <cell r="D23" t="str">
            <v>город Югорск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Prov"/>
      <sheetName val="modList01"/>
      <sheetName val="Инструкция"/>
      <sheetName val="Выбор субъекта РФ"/>
      <sheetName val="Обновление"/>
      <sheetName val="Лог обновления"/>
      <sheetName val="Титульный"/>
      <sheetName val="Справочники"/>
      <sheetName val="P2.1 У.Е. 2011"/>
      <sheetName val="P2.2 У.Е. 2011"/>
      <sheetName val="P2.1 У.Е. 2012"/>
      <sheetName val="P2.2 У.Е. 2012"/>
      <sheetName val="P2.1 У.Е. 2013"/>
      <sheetName val="P2.2 У.Е. 2013"/>
      <sheetName val="P2.1 У.Е. 2014"/>
      <sheetName val="P2.2 У.Е. 2014"/>
      <sheetName val="4 баланс ээ"/>
      <sheetName val="5 баланс мощности"/>
      <sheetName val="НВВ РСК 2011"/>
      <sheetName val="НВВ РСК 2012 (I полугодие)"/>
      <sheetName val="НВВ РСК 2012 (II пол) ИНД"/>
      <sheetName val="НВВ РСК 2012 (II пол) RAB"/>
      <sheetName val="НВВ РСК 2012 ИНД"/>
      <sheetName val="НВВ РСК 2012 RAB"/>
      <sheetName val="НВВ РСК 2013-2017"/>
      <sheetName val="Расчет котловых тарифов"/>
      <sheetName val="Расчет НВ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2-2017)"/>
      <sheetName val="Расчет НВВ по RAB (2012-2017)"/>
      <sheetName val="Расчет расх. по RAB (2013-2017)"/>
      <sheetName val="  "/>
      <sheetName val="Расчет НВВ по RAB (2013-2017)"/>
      <sheetName val="Расчет НВВ РСК - индексация"/>
      <sheetName val="Комментарии"/>
      <sheetName val="Проверка"/>
      <sheetName val="Y1"/>
      <sheetName val="Y2"/>
      <sheetName val="R1"/>
      <sheetName val="R2"/>
      <sheetName val="D1"/>
      <sheetName val="D2"/>
      <sheetName val="N1"/>
      <sheetName val="N2"/>
      <sheetName val="et_union_hor"/>
      <sheetName val="et_union_ver"/>
      <sheetName val="modHyp"/>
      <sheetName val="TEHSHEET"/>
      <sheetName val="modUpdTemplMain"/>
      <sheetName val="AllSheetsInThisWorkbook"/>
      <sheetName val="REESTR_ORG"/>
      <sheetName val="REESTR_FILTERED"/>
      <sheetName val="modfrmReestr"/>
      <sheetName val="modCommandButton"/>
      <sheetName val="modList00"/>
      <sheetName val="modList08"/>
      <sheetName val="Расчет расх. по RAB (план РЭК)"/>
      <sheetName val="Расчет НВВ по RAB (план РЭК)"/>
      <sheetName val="Расчет расх. по RAB (факт)"/>
      <sheetName val="Расчет НВВ по RAB (факт)"/>
      <sheetName val="Расчет расх. по RAB (откл)"/>
      <sheetName val="Расчет НВВ по RAB (откл)"/>
    </sheetNames>
    <sheetDataSet>
      <sheetData sheetId="0"/>
      <sheetData sheetId="1"/>
      <sheetData sheetId="2">
        <row r="3">
          <cell r="B3" t="str">
            <v>Версия 1.3</v>
          </cell>
        </row>
      </sheetData>
      <sheetData sheetId="3"/>
      <sheetData sheetId="4"/>
      <sheetData sheetId="5"/>
      <sheetData sheetId="6">
        <row r="8">
          <cell r="F8" t="str">
            <v>Ханты-Мансийский автономный округ</v>
          </cell>
        </row>
      </sheetData>
      <sheetData sheetId="7">
        <row r="9">
          <cell r="E9" t="str">
            <v>ОАО энергетики и электрификации "Тюменьэнерго"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12">
          <cell r="G12">
            <v>2759.2404999999999</v>
          </cell>
        </row>
      </sheetData>
      <sheetData sheetId="44">
        <row r="24">
          <cell r="G24">
            <v>1138110.5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>
        <row r="2">
          <cell r="K2" t="str">
            <v>да</v>
          </cell>
          <cell r="N2" t="str">
            <v>2009-2017</v>
          </cell>
        </row>
        <row r="3">
          <cell r="K3" t="str">
            <v>нет</v>
          </cell>
          <cell r="N3" t="str">
            <v>2010-2017</v>
          </cell>
        </row>
        <row r="4">
          <cell r="N4" t="str">
            <v>2011-2017</v>
          </cell>
        </row>
        <row r="5">
          <cell r="N5" t="str">
            <v>2012-2017</v>
          </cell>
        </row>
        <row r="6">
          <cell r="N6" t="str">
            <v>2013-2017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Вводные данные систем"/>
      <sheetName val="ЭСО"/>
      <sheetName val="сбыт"/>
      <sheetName val="Ген. не уч. ОРЭМ"/>
      <sheetName val="Свод"/>
      <sheetName val="1.6"/>
      <sheetName val="УрРасч"/>
      <sheetName val="drivers"/>
      <sheetName val="Гр5(о)"/>
      <sheetName val="Ma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  <sheetName val="ээ"/>
      <sheetName val="Вводные данные систе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Update"/>
      <sheetName val="Заголовок"/>
      <sheetName val="Справочники"/>
      <sheetName val="Тариф на услуги по передаче ээ"/>
      <sheetName val="Индивидуальные тарифы"/>
      <sheetName val="Расчет котлового тарифа"/>
      <sheetName val="4 баланс ээ"/>
      <sheetName val="5 баланс мощности"/>
      <sheetName val="Расчет расходов RAB"/>
      <sheetName val="расчет НВВ РСК по RAB"/>
      <sheetName val="Показатели надежности и кач-ва"/>
      <sheetName val="Расчет индексация"/>
      <sheetName val="Регионы"/>
      <sheetName val="Лист1"/>
    </sheetNames>
    <sheetDataSet>
      <sheetData sheetId="0" refreshError="1"/>
      <sheetData sheetId="1"/>
      <sheetData sheetId="2">
        <row r="2">
          <cell r="B2" t="str">
            <v>Алтайский край</v>
          </cell>
        </row>
        <row r="3">
          <cell r="B3" t="str">
            <v>Амурская область</v>
          </cell>
        </row>
        <row r="4">
          <cell r="B4" t="str">
            <v>Архангельская область</v>
          </cell>
        </row>
        <row r="5">
          <cell r="B5" t="str">
            <v>Астраханская область</v>
          </cell>
        </row>
        <row r="6">
          <cell r="B6" t="str">
            <v>Белгородская область</v>
          </cell>
        </row>
        <row r="7">
          <cell r="B7" t="str">
            <v>Брянская область</v>
          </cell>
        </row>
        <row r="8">
          <cell r="B8" t="str">
            <v>Владимирская область</v>
          </cell>
        </row>
        <row r="9">
          <cell r="B9" t="str">
            <v>Волгоградская область</v>
          </cell>
        </row>
        <row r="10">
          <cell r="B10" t="str">
            <v>Вологодская область</v>
          </cell>
        </row>
        <row r="11">
          <cell r="B11" t="str">
            <v>Воронежская область</v>
          </cell>
        </row>
        <row r="12">
          <cell r="B12" t="str">
            <v>г. Москва</v>
          </cell>
        </row>
        <row r="13">
          <cell r="B13" t="str">
            <v>г.Байконур</v>
          </cell>
        </row>
        <row r="14">
          <cell r="B14" t="str">
            <v>г.Санкт-Петербург</v>
          </cell>
        </row>
        <row r="15">
          <cell r="B15" t="str">
            <v>Еврейская автономная область</v>
          </cell>
        </row>
        <row r="16">
          <cell r="B16" t="str">
            <v>Забайкальский край</v>
          </cell>
        </row>
        <row r="17">
          <cell r="B17" t="str">
            <v>Ивановская область</v>
          </cell>
        </row>
        <row r="18">
          <cell r="B18" t="str">
            <v>Иркутская область</v>
          </cell>
        </row>
        <row r="19">
          <cell r="B19" t="str">
            <v>Кабардино-Балкарская республика</v>
          </cell>
        </row>
        <row r="20">
          <cell r="B20" t="str">
            <v>Калининградская область</v>
          </cell>
        </row>
        <row r="21">
          <cell r="B21" t="str">
            <v>Калужская область</v>
          </cell>
        </row>
        <row r="22">
          <cell r="B22" t="str">
            <v>Камчатский край</v>
          </cell>
        </row>
        <row r="23">
          <cell r="B23" t="str">
            <v>Карачаево-Черкесская республика</v>
          </cell>
        </row>
        <row r="24">
          <cell r="B24" t="str">
            <v>Кемеровская область</v>
          </cell>
        </row>
        <row r="25">
          <cell r="B25" t="str">
            <v>Кировская область</v>
          </cell>
        </row>
        <row r="26">
          <cell r="B26" t="str">
            <v>Костромская область</v>
          </cell>
        </row>
        <row r="27">
          <cell r="B27" t="str">
            <v>Краснодарский край</v>
          </cell>
        </row>
        <row r="28">
          <cell r="B28" t="str">
            <v>Красноярский край</v>
          </cell>
        </row>
        <row r="29">
          <cell r="B29" t="str">
            <v>Курганская область</v>
          </cell>
        </row>
        <row r="30">
          <cell r="B30" t="str">
            <v>Курская область</v>
          </cell>
        </row>
        <row r="31">
          <cell r="B31" t="str">
            <v>Ленинградская область</v>
          </cell>
        </row>
        <row r="32">
          <cell r="B32" t="str">
            <v>Липецкая область</v>
          </cell>
        </row>
        <row r="33">
          <cell r="B33" t="str">
            <v>Магаданская область</v>
          </cell>
        </row>
        <row r="34">
          <cell r="B34" t="str">
            <v>Московская область</v>
          </cell>
        </row>
        <row r="35">
          <cell r="B35" t="str">
            <v>Мурманская область</v>
          </cell>
        </row>
        <row r="36">
          <cell r="B36" t="str">
            <v>Ненецкий автономный округ</v>
          </cell>
        </row>
        <row r="37">
          <cell r="B37" t="str">
            <v>Нижегородская область</v>
          </cell>
        </row>
        <row r="38">
          <cell r="B38" t="str">
            <v>Новгородская область</v>
          </cell>
        </row>
        <row r="39">
          <cell r="B39" t="str">
            <v>Новосибирская область</v>
          </cell>
        </row>
        <row r="40">
          <cell r="B40" t="str">
            <v>Омская область</v>
          </cell>
        </row>
        <row r="41">
          <cell r="B41" t="str">
            <v>Оренбургская область</v>
          </cell>
        </row>
        <row r="42">
          <cell r="B42" t="str">
            <v>Орловская область</v>
          </cell>
        </row>
        <row r="43">
          <cell r="B43" t="str">
            <v>Пензенская область</v>
          </cell>
        </row>
        <row r="44">
          <cell r="B44" t="str">
            <v>Пермский край</v>
          </cell>
        </row>
        <row r="45">
          <cell r="B45" t="str">
            <v>Приморский край</v>
          </cell>
        </row>
        <row r="46">
          <cell r="B46" t="str">
            <v>Псковская область</v>
          </cell>
        </row>
        <row r="47">
          <cell r="B47" t="str">
            <v>Республика Адыгея</v>
          </cell>
        </row>
        <row r="48">
          <cell r="B48" t="str">
            <v>Республика Алтай</v>
          </cell>
        </row>
        <row r="49">
          <cell r="B49" t="str">
            <v>Республика Башкортостан</v>
          </cell>
        </row>
        <row r="50">
          <cell r="B50" t="str">
            <v>Республика Бурятия</v>
          </cell>
        </row>
        <row r="51">
          <cell r="B51" t="str">
            <v>Республика Дагестан</v>
          </cell>
        </row>
        <row r="52">
          <cell r="B52" t="str">
            <v>Республика Ингушетия</v>
          </cell>
        </row>
        <row r="53">
          <cell r="B53" t="str">
            <v>Республика Калмыкия</v>
          </cell>
        </row>
        <row r="54">
          <cell r="B54" t="str">
            <v>Республика Карелия</v>
          </cell>
        </row>
        <row r="55">
          <cell r="B55" t="str">
            <v>Республика Коми</v>
          </cell>
        </row>
        <row r="56">
          <cell r="B56" t="str">
            <v>Республика Марий Эл</v>
          </cell>
        </row>
        <row r="57">
          <cell r="B57" t="str">
            <v>Республика Мордовия</v>
          </cell>
        </row>
        <row r="58">
          <cell r="B58" t="str">
            <v>Республика Саха (Якутия)</v>
          </cell>
        </row>
        <row r="59">
          <cell r="B59" t="str">
            <v>Республика Северная Осетия-Алания</v>
          </cell>
        </row>
        <row r="60">
          <cell r="B60" t="str">
            <v>Республика Татарстан</v>
          </cell>
        </row>
        <row r="61">
          <cell r="B61" t="str">
            <v>Республика Тыва</v>
          </cell>
        </row>
        <row r="62">
          <cell r="B62" t="str">
            <v>Республика Хакасия</v>
          </cell>
        </row>
        <row r="63">
          <cell r="B63" t="str">
            <v>Ростовская область</v>
          </cell>
        </row>
        <row r="64">
          <cell r="B64" t="str">
            <v>Рязанская область</v>
          </cell>
        </row>
        <row r="65">
          <cell r="B65" t="str">
            <v>Самарская область</v>
          </cell>
        </row>
        <row r="66">
          <cell r="B66" t="str">
            <v>Саратовская область</v>
          </cell>
        </row>
        <row r="67">
          <cell r="B67" t="str">
            <v>Сахалинская область</v>
          </cell>
        </row>
        <row r="68">
          <cell r="B68" t="str">
            <v>Свердловская область</v>
          </cell>
        </row>
        <row r="69">
          <cell r="B69" t="str">
            <v>Смоленская область</v>
          </cell>
        </row>
        <row r="70">
          <cell r="B70" t="str">
            <v>Ставропольский край</v>
          </cell>
        </row>
        <row r="71">
          <cell r="B71" t="str">
            <v>Тамбовская область</v>
          </cell>
        </row>
        <row r="72">
          <cell r="B72" t="str">
            <v>Тверская область</v>
          </cell>
        </row>
        <row r="73">
          <cell r="B73" t="str">
            <v>Томская область</v>
          </cell>
        </row>
        <row r="74">
          <cell r="B74" t="str">
            <v>Тульская область</v>
          </cell>
        </row>
        <row r="75">
          <cell r="B75" t="str">
            <v>Тюменская область</v>
          </cell>
        </row>
        <row r="76">
          <cell r="B76" t="str">
            <v>Удмуртская республика</v>
          </cell>
        </row>
        <row r="77">
          <cell r="B77" t="str">
            <v>Ульяновская область</v>
          </cell>
        </row>
        <row r="78">
          <cell r="B78" t="str">
            <v>Хабаровский край</v>
          </cell>
        </row>
        <row r="79">
          <cell r="B79" t="str">
            <v>Ханты-Мансийский автономный округ</v>
          </cell>
        </row>
        <row r="80">
          <cell r="B80" t="str">
            <v>Челябинская область</v>
          </cell>
        </row>
        <row r="81">
          <cell r="B81" t="str">
            <v>Чеченская республика</v>
          </cell>
        </row>
        <row r="82">
          <cell r="B82" t="str">
            <v>Чувашская республика</v>
          </cell>
        </row>
        <row r="83">
          <cell r="B83" t="str">
            <v>Чукотский автономный округ</v>
          </cell>
        </row>
        <row r="84">
          <cell r="B84" t="str">
            <v>Ямало-Ненецкий автономный округ</v>
          </cell>
        </row>
        <row r="85">
          <cell r="B85" t="str">
            <v>Ярославская область</v>
          </cell>
        </row>
      </sheetData>
      <sheetData sheetId="3" refreshError="1"/>
      <sheetData sheetId="4" refreshError="1"/>
      <sheetData sheetId="5" refreshError="1"/>
      <sheetData sheetId="6">
        <row r="11">
          <cell r="B11" t="str">
            <v>2011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Гр5(о)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Регионы"/>
      <sheetName val="TEHSHEET"/>
      <sheetName val="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Заголовок"/>
      <sheetName val="Вводные данные систем"/>
      <sheetName val="TEHSHEET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ээ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ПРОГНОЗ_1"/>
      <sheetName val="Lists"/>
      <sheetName val="Прилож.1"/>
      <sheetName val="I"/>
      <sheetName val="MTO REV.0"/>
      <sheetName val="Dati Caricati"/>
      <sheetName val="Списки"/>
      <sheetName val="F5"/>
      <sheetName val="Лист3"/>
      <sheetName val="Данные"/>
      <sheetName val="ИТ-бюджет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G5">
            <v>16503137.241579933</v>
          </cell>
        </row>
      </sheetData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5">
          <cell r="G5">
            <v>4551113.38</v>
          </cell>
        </row>
      </sheetData>
      <sheetData sheetId="55" refreshError="1"/>
      <sheetData sheetId="5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"/>
      <sheetName val="Перечень объектов"/>
      <sheetName val="КАЛЕДАРНЫЙ ПЛАН"/>
      <sheetName val="СВОДНАЯ СМЕТА"/>
      <sheetName val="смета1 изыскание"/>
      <sheetName val="Смета2 проект. раб."/>
      <sheetName val="См3 Командиров"/>
      <sheetName val="свод смета ПОДГОН)"/>
      <sheetName val="Лист1"/>
      <sheetName val="Лист2"/>
      <sheetName val="Лист3"/>
    </sheetNames>
    <sheetDataSet>
      <sheetData sheetId="0" refreshError="1"/>
      <sheetData sheetId="1" refreshError="1"/>
      <sheetData sheetId="2" refreshError="1"/>
      <sheetData sheetId="3"/>
      <sheetData sheetId="4"/>
      <sheetData sheetId="5">
        <row r="93">
          <cell r="B93" t="str">
            <v>2.</v>
          </cell>
          <cell r="C93">
            <v>19.896000000000001</v>
          </cell>
          <cell r="D93" t="str">
            <v>инд. цен в энерг стр-ве по капвложениям по данным Госкомстата РФ к ценам на 01.01.1991 (без НДС);</v>
          </cell>
        </row>
        <row r="94">
          <cell r="B94" t="str">
            <v>3.</v>
          </cell>
          <cell r="C94">
            <v>1.3280000000000001</v>
          </cell>
          <cell r="D94" t="str">
            <v>=31,702:1,2 = 26,418 (без НДС) : 19,896 инд. цен в энерг стр-ве по капвложза IV кв. 2002 к 01.01.2001 ;</v>
          </cell>
        </row>
        <row r="95">
          <cell r="B95" t="str">
            <v>4.</v>
          </cell>
          <cell r="C95">
            <v>31.702000000000002</v>
          </cell>
          <cell r="D95" t="str">
            <v>инд. цен по капвложениям на 1 кв. 2003 (по данным Госкомстата РФ);</v>
          </cell>
        </row>
        <row r="96">
          <cell r="B96" t="str">
            <v>5.</v>
          </cell>
          <cell r="C96">
            <v>3.87</v>
          </cell>
          <cell r="D96" t="str">
            <v>к-т инфл. по проектным работам для объектов капстроительства из уровня цен 84 г. к ценам 98 г.;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Титульный"/>
      <sheetName val="TSheet"/>
      <sheetName val="к2"/>
      <sheetName val="Контрол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17.2"/>
      <sheetName val="17.3"/>
      <sheetName val="24"/>
      <sheetName val="25"/>
      <sheetName val="P2.1"/>
      <sheetName val="перекрестка"/>
      <sheetName val="P2.1.2"/>
      <sheetName val="P2.1.3"/>
      <sheetName val="P2.2"/>
      <sheetName val="P2.2.2"/>
      <sheetName val="P2.2.3"/>
      <sheetName val="15"/>
      <sheetName val="18.2"/>
      <sheetName val="21.3"/>
      <sheetName val="Индексация"/>
      <sheetName val="Расчет индексация"/>
      <sheetName val="Ф-1 (для АО-энерго)"/>
      <sheetName val="Ф-2 (для АО-энерго)"/>
      <sheetName val="TEHSHEET"/>
      <sheetName val="Лист2"/>
    </sheetNames>
    <sheetDataSet>
      <sheetData sheetId="0" refreshError="1"/>
      <sheetData sheetId="1" refreshError="1">
        <row r="15">
          <cell r="B15">
            <v>2007</v>
          </cell>
        </row>
      </sheetData>
      <sheetData sheetId="2" refreshError="1">
        <row r="13">
          <cell r="E13" t="str">
            <v>Введите название региона</v>
          </cell>
        </row>
        <row r="21">
          <cell r="D21" t="str">
            <v>ООО "МинЭл"</v>
          </cell>
          <cell r="I21">
            <v>8614008550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 refreshError="1">
        <row r="19">
          <cell r="M19">
            <v>39.96</v>
          </cell>
          <cell r="R19">
            <v>44.662999999999997</v>
          </cell>
          <cell r="W19">
            <v>40</v>
          </cell>
          <cell r="AB19">
            <v>40</v>
          </cell>
        </row>
        <row r="23">
          <cell r="M23">
            <v>39.18</v>
          </cell>
          <cell r="R23">
            <v>44</v>
          </cell>
          <cell r="W23">
            <v>39.14</v>
          </cell>
          <cell r="AB23">
            <v>39.119999999999997</v>
          </cell>
        </row>
        <row r="30">
          <cell r="M30">
            <v>0.77</v>
          </cell>
          <cell r="R30">
            <v>0.66300000000000003</v>
          </cell>
          <cell r="W30">
            <v>0.85</v>
          </cell>
          <cell r="AB30">
            <v>0.87</v>
          </cell>
        </row>
      </sheetData>
      <sheetData sheetId="6" refreshError="1">
        <row r="11">
          <cell r="E11">
            <v>0</v>
          </cell>
        </row>
        <row r="19">
          <cell r="M19">
            <v>6.18</v>
          </cell>
          <cell r="R19">
            <v>6.2</v>
          </cell>
          <cell r="W19">
            <v>6.2</v>
          </cell>
          <cell r="AB19">
            <v>6.2</v>
          </cell>
        </row>
        <row r="23">
          <cell r="M23">
            <v>6.06</v>
          </cell>
          <cell r="R23">
            <v>6.06433</v>
          </cell>
          <cell r="W23">
            <v>6.06</v>
          </cell>
          <cell r="AB23">
            <v>6.06</v>
          </cell>
        </row>
        <row r="30">
          <cell r="M30">
            <v>0.12</v>
          </cell>
          <cell r="R30">
            <v>0.13567000000000001</v>
          </cell>
          <cell r="W30">
            <v>0.14000000000000001</v>
          </cell>
          <cell r="AB30">
            <v>0.14000000000000001</v>
          </cell>
        </row>
      </sheetData>
      <sheetData sheetId="7" refreshError="1"/>
      <sheetData sheetId="8" refreshError="1">
        <row r="9">
          <cell r="F9">
            <v>14.8</v>
          </cell>
          <cell r="G9">
            <v>14.8</v>
          </cell>
          <cell r="H9">
            <v>14.8</v>
          </cell>
          <cell r="I9">
            <v>14.8</v>
          </cell>
        </row>
        <row r="11">
          <cell r="F11">
            <v>14.8</v>
          </cell>
          <cell r="G11">
            <v>14.8</v>
          </cell>
          <cell r="H11">
            <v>14.8</v>
          </cell>
          <cell r="I11">
            <v>14.8</v>
          </cell>
        </row>
        <row r="13">
          <cell r="F13">
            <v>13.3</v>
          </cell>
          <cell r="G13">
            <v>14.8</v>
          </cell>
          <cell r="H13">
            <v>13.3</v>
          </cell>
          <cell r="I13">
            <v>13.3</v>
          </cell>
        </row>
        <row r="16">
          <cell r="F16">
            <v>13.3</v>
          </cell>
          <cell r="G16">
            <v>14.8</v>
          </cell>
          <cell r="H16">
            <v>13.3</v>
          </cell>
          <cell r="I16">
            <v>13.3</v>
          </cell>
        </row>
        <row r="18">
          <cell r="F18">
            <v>2653.35</v>
          </cell>
          <cell r="G18">
            <v>4456.2699999999995</v>
          </cell>
          <cell r="H18">
            <v>2653.35</v>
          </cell>
          <cell r="I18">
            <v>2338.92</v>
          </cell>
        </row>
        <row r="19">
          <cell r="F19">
            <v>4.8</v>
          </cell>
          <cell r="G19">
            <v>4.8</v>
          </cell>
          <cell r="H19">
            <v>4.8</v>
          </cell>
          <cell r="I19">
            <v>4.8</v>
          </cell>
        </row>
        <row r="20">
          <cell r="F20">
            <v>1.5900019650061468</v>
          </cell>
          <cell r="G20">
            <v>1.611</v>
          </cell>
          <cell r="H20">
            <v>1.5900019650061468</v>
          </cell>
          <cell r="I20">
            <v>1.5899976120834329</v>
          </cell>
        </row>
        <row r="23">
          <cell r="F23">
            <v>82</v>
          </cell>
          <cell r="G23">
            <v>13</v>
          </cell>
          <cell r="H23">
            <v>82</v>
          </cell>
          <cell r="I23">
            <v>82</v>
          </cell>
        </row>
        <row r="26">
          <cell r="F26">
            <v>200</v>
          </cell>
          <cell r="G26">
            <v>75</v>
          </cell>
          <cell r="H26">
            <v>200</v>
          </cell>
          <cell r="I26">
            <v>200</v>
          </cell>
        </row>
        <row r="29">
          <cell r="F29">
            <v>0</v>
          </cell>
          <cell r="G29">
            <v>15</v>
          </cell>
          <cell r="H29">
            <v>0</v>
          </cell>
          <cell r="I29">
            <v>0</v>
          </cell>
        </row>
        <row r="32">
          <cell r="F32">
            <v>12</v>
          </cell>
          <cell r="G32">
            <v>33</v>
          </cell>
          <cell r="H32">
            <v>12</v>
          </cell>
          <cell r="I32">
            <v>12</v>
          </cell>
        </row>
        <row r="34">
          <cell r="B34" t="str">
            <v>Выплаты &lt;______________&gt;:</v>
          </cell>
        </row>
        <row r="37">
          <cell r="B37" t="str">
            <v>Выплаты &lt;______________&gt;:</v>
          </cell>
        </row>
        <row r="41">
          <cell r="F41">
            <v>15</v>
          </cell>
          <cell r="G41">
            <v>15</v>
          </cell>
          <cell r="H41">
            <v>15</v>
          </cell>
          <cell r="I41">
            <v>15</v>
          </cell>
        </row>
        <row r="49">
          <cell r="E49">
            <v>12</v>
          </cell>
          <cell r="F49">
            <v>12</v>
          </cell>
          <cell r="G49">
            <v>12</v>
          </cell>
          <cell r="H49">
            <v>12</v>
          </cell>
          <cell r="I49">
            <v>12</v>
          </cell>
        </row>
        <row r="53">
          <cell r="F53">
            <v>1.5</v>
          </cell>
          <cell r="H53">
            <v>1.5</v>
          </cell>
          <cell r="I53">
            <v>1.5</v>
          </cell>
        </row>
        <row r="54">
          <cell r="F54">
            <v>1.5</v>
          </cell>
          <cell r="H54">
            <v>1.5</v>
          </cell>
          <cell r="I54">
            <v>1.5</v>
          </cell>
        </row>
        <row r="59">
          <cell r="F59">
            <v>115.55019115117649</v>
          </cell>
          <cell r="H59">
            <v>115.55019115117649</v>
          </cell>
          <cell r="I59">
            <v>115.55</v>
          </cell>
        </row>
      </sheetData>
      <sheetData sheetId="9" refreshError="1">
        <row r="9">
          <cell r="F9">
            <v>13.5</v>
          </cell>
          <cell r="J9">
            <v>13.4</v>
          </cell>
        </row>
        <row r="10">
          <cell r="J10">
            <v>0</v>
          </cell>
        </row>
        <row r="11">
          <cell r="J11">
            <v>2760.47</v>
          </cell>
        </row>
        <row r="13">
          <cell r="F13">
            <v>16721.34</v>
          </cell>
          <cell r="G13">
            <v>17566.25</v>
          </cell>
          <cell r="H13">
            <v>16746.18</v>
          </cell>
          <cell r="J13">
            <v>16746.18</v>
          </cell>
        </row>
        <row r="14">
          <cell r="F14">
            <v>104.21</v>
          </cell>
          <cell r="G14">
            <v>104.21</v>
          </cell>
          <cell r="H14">
            <v>104.21</v>
          </cell>
          <cell r="J14">
            <v>104.21</v>
          </cell>
        </row>
        <row r="16">
          <cell r="F16">
            <v>51.11</v>
          </cell>
          <cell r="G16">
            <v>51.11</v>
          </cell>
          <cell r="H16">
            <v>51.11</v>
          </cell>
          <cell r="J16">
            <v>51.11</v>
          </cell>
        </row>
        <row r="19">
          <cell r="F19">
            <v>32.630000000000003</v>
          </cell>
          <cell r="G19">
            <v>0</v>
          </cell>
          <cell r="H19">
            <v>32.630000000000003</v>
          </cell>
          <cell r="J19">
            <v>32.630000000000003</v>
          </cell>
        </row>
        <row r="20">
          <cell r="F20">
            <v>13.49</v>
          </cell>
          <cell r="G20">
            <v>46.11</v>
          </cell>
          <cell r="H20">
            <v>13.49</v>
          </cell>
          <cell r="J20">
            <v>13.49</v>
          </cell>
        </row>
        <row r="28">
          <cell r="F28">
            <v>24.84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</sheetData>
      <sheetData sheetId="10" refreshError="1">
        <row r="21">
          <cell r="D21">
            <v>19520.05</v>
          </cell>
          <cell r="E21">
            <v>0</v>
          </cell>
          <cell r="F21">
            <v>0</v>
          </cell>
          <cell r="I21">
            <v>1055.9100000000001</v>
          </cell>
        </row>
      </sheetData>
      <sheetData sheetId="11" refreshError="1"/>
      <sheetData sheetId="12" refreshError="1"/>
      <sheetData sheetId="13" refreshError="1">
        <row r="8">
          <cell r="E8">
            <v>0</v>
          </cell>
          <cell r="F8">
            <v>9349.0931425956423</v>
          </cell>
          <cell r="G8">
            <v>8016.7743580194056</v>
          </cell>
          <cell r="H8">
            <v>8993.6582019170419</v>
          </cell>
          <cell r="I8">
            <v>8153.2311460447454</v>
          </cell>
          <cell r="J8">
            <v>8106.5796056859435</v>
          </cell>
          <cell r="K8">
            <v>8308.6949777879909</v>
          </cell>
          <cell r="L8">
            <v>1.0170214081039761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9349.0931425956423</v>
          </cell>
          <cell r="G10">
            <v>8016.7743580194056</v>
          </cell>
          <cell r="H10">
            <v>8993.6582019170419</v>
          </cell>
          <cell r="I10">
            <v>8153.2311460447454</v>
          </cell>
          <cell r="J10">
            <v>8106.5796056859435</v>
          </cell>
          <cell r="K10">
            <v>8308.6949777879909</v>
          </cell>
          <cell r="L10">
            <v>1.0170214081039761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9349.0931425956423</v>
          </cell>
          <cell r="G13">
            <v>8016.7743580194056</v>
          </cell>
          <cell r="H13">
            <v>8993.6582019170419</v>
          </cell>
          <cell r="I13">
            <v>8153.2311460447454</v>
          </cell>
          <cell r="J13">
            <v>8106.5796056859435</v>
          </cell>
          <cell r="K13">
            <v>8308.6949777879909</v>
          </cell>
          <cell r="L13">
            <v>1.0170214081039761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62.1875</v>
          </cell>
          <cell r="G15">
            <v>64.762499999999989</v>
          </cell>
          <cell r="H15">
            <v>64.762499999999989</v>
          </cell>
          <cell r="I15">
            <v>68.449999999999989</v>
          </cell>
          <cell r="J15">
            <v>72.150000000000006</v>
          </cell>
          <cell r="K15">
            <v>76.47499999999998</v>
          </cell>
          <cell r="L15">
            <v>1.0569388149005983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E17">
            <v>0</v>
          </cell>
          <cell r="F17">
            <v>62.1875</v>
          </cell>
          <cell r="G17">
            <v>64.762499999999989</v>
          </cell>
          <cell r="H17">
            <v>64.762499999999989</v>
          </cell>
          <cell r="I17">
            <v>68.449999999999989</v>
          </cell>
          <cell r="J17">
            <v>72.150000000000006</v>
          </cell>
          <cell r="K17">
            <v>76.47499999999998</v>
          </cell>
          <cell r="L17">
            <v>1.0569388149005983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E20">
            <v>0</v>
          </cell>
          <cell r="F20">
            <v>62.1875</v>
          </cell>
          <cell r="G20">
            <v>64.762499999999989</v>
          </cell>
          <cell r="H20">
            <v>64.762499999999989</v>
          </cell>
          <cell r="I20">
            <v>68.449999999999989</v>
          </cell>
          <cell r="J20">
            <v>72.150000000000006</v>
          </cell>
          <cell r="K20">
            <v>76.47499999999998</v>
          </cell>
          <cell r="L20">
            <v>1.0569388149005983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E22">
            <v>0</v>
          </cell>
          <cell r="F22">
            <v>0.66517146691657114</v>
          </cell>
          <cell r="G22">
            <v>0.80783738081908507</v>
          </cell>
          <cell r="H22">
            <v>0.72009074112017679</v>
          </cell>
          <cell r="I22">
            <v>0.83954445512324416</v>
          </cell>
          <cell r="J22">
            <v>0.89001778196804593</v>
          </cell>
          <cell r="K22">
            <v>0.92042132012842026</v>
          </cell>
          <cell r="L22">
            <v>1.039249327967481</v>
          </cell>
        </row>
        <row r="23">
          <cell r="E23">
            <v>0</v>
          </cell>
          <cell r="F23">
            <v>9411.2806425956423</v>
          </cell>
          <cell r="G23">
            <v>8081.5368580194054</v>
          </cell>
          <cell r="H23">
            <v>9058.4207019170426</v>
          </cell>
          <cell r="I23">
            <v>8221.6811460447461</v>
          </cell>
          <cell r="J23">
            <v>8178.7296056859432</v>
          </cell>
          <cell r="K23">
            <v>8385.1699777879912</v>
          </cell>
          <cell r="L23">
            <v>1.0173412916982831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E25">
            <v>0</v>
          </cell>
          <cell r="F25">
            <v>9411.2806425956423</v>
          </cell>
          <cell r="G25">
            <v>8081.5368580194054</v>
          </cell>
          <cell r="H25">
            <v>9058.4207019170426</v>
          </cell>
          <cell r="I25">
            <v>8221.6811460447461</v>
          </cell>
          <cell r="J25">
            <v>8178.7296056859432</v>
          </cell>
          <cell r="K25">
            <v>8385.1699777879912</v>
          </cell>
          <cell r="L25">
            <v>1.0173412916982831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9411.2806425956423</v>
          </cell>
          <cell r="G28">
            <v>8081.5368580194054</v>
          </cell>
          <cell r="H28">
            <v>9058.4207019170426</v>
          </cell>
          <cell r="I28">
            <v>8221.6811460447461</v>
          </cell>
          <cell r="J28">
            <v>8178.7296056859432</v>
          </cell>
          <cell r="K28">
            <v>8385.1699777879912</v>
          </cell>
          <cell r="L28">
            <v>1.0173412916982831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E30">
            <v>0</v>
          </cell>
          <cell r="F30">
            <v>0.12000000000000011</v>
          </cell>
          <cell r="G30">
            <v>0.13567000000000018</v>
          </cell>
          <cell r="H30">
            <v>0.14000000000000057</v>
          </cell>
          <cell r="I30">
            <v>0.14000000000000057</v>
          </cell>
          <cell r="J30">
            <v>0.14000000000000057</v>
          </cell>
          <cell r="K30">
            <v>0.14000000000000057</v>
          </cell>
          <cell r="L30">
            <v>1.0319156777474783</v>
          </cell>
        </row>
        <row r="31">
          <cell r="E31">
            <v>0</v>
          </cell>
          <cell r="F31">
            <v>0.12000000000000011</v>
          </cell>
          <cell r="G31">
            <v>0.13567000000000018</v>
          </cell>
          <cell r="H31">
            <v>0.14000000000000057</v>
          </cell>
          <cell r="I31">
            <v>0.14000000000000057</v>
          </cell>
          <cell r="J31">
            <v>0.14000000000000057</v>
          </cell>
          <cell r="K31">
            <v>0.14000000000000057</v>
          </cell>
          <cell r="L31">
            <v>1.0319156777474783</v>
          </cell>
        </row>
        <row r="32">
          <cell r="E32">
            <v>0</v>
          </cell>
          <cell r="F32">
            <v>0.12000000000000011</v>
          </cell>
          <cell r="G32">
            <v>0.13567000000000018</v>
          </cell>
          <cell r="H32">
            <v>0.14000000000000057</v>
          </cell>
          <cell r="I32">
            <v>0.14000000000000057</v>
          </cell>
          <cell r="J32">
            <v>0.14000000000000057</v>
          </cell>
          <cell r="K32">
            <v>0.14000000000000057</v>
          </cell>
          <cell r="L32">
            <v>1.0319156777474783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L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E39">
            <v>0</v>
          </cell>
          <cell r="F39">
            <v>6535611.557358088</v>
          </cell>
          <cell r="G39">
            <v>4963967.0143358856</v>
          </cell>
          <cell r="H39">
            <v>5391917.0844744025</v>
          </cell>
          <cell r="I39">
            <v>4893857.825026609</v>
          </cell>
          <cell r="J39">
            <v>4868291.4319558945</v>
          </cell>
          <cell r="K39">
            <v>4991172.605826159</v>
          </cell>
          <cell r="L39">
            <v>0.98587637889075375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L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L43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6">
          <cell r="E66">
            <v>0</v>
          </cell>
          <cell r="F66">
            <v>9411.2806425956423</v>
          </cell>
          <cell r="G66">
            <v>8081.5368580194054</v>
          </cell>
          <cell r="H66">
            <v>9058.4207019170426</v>
          </cell>
          <cell r="I66">
            <v>8221.6811460447461</v>
          </cell>
          <cell r="J66">
            <v>8178.7296056859432</v>
          </cell>
          <cell r="K66">
            <v>8385.1699777879912</v>
          </cell>
          <cell r="L66">
            <v>1.0173412916982831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4">
          <cell r="C4" t="str">
            <v>31.12.</v>
          </cell>
          <cell r="D4" t="str">
            <v>2010 г.</v>
          </cell>
        </row>
        <row r="7">
          <cell r="C7" t="str">
            <v>ООО "Газпром энерго"</v>
          </cell>
        </row>
        <row r="8">
          <cell r="C8" t="str">
            <v>7736 186 950</v>
          </cell>
        </row>
        <row r="9">
          <cell r="C9" t="str">
            <v>40.10.2</v>
          </cell>
        </row>
        <row r="10">
          <cell r="C10" t="str">
            <v>65/16</v>
          </cell>
        </row>
        <row r="11">
          <cell r="A11" t="str">
            <v>_________________________________________________________________________________________________</v>
          </cell>
        </row>
        <row r="13">
          <cell r="C13" t="str">
            <v>____________________________________________</v>
          </cell>
        </row>
        <row r="14">
          <cell r="A14" t="str">
            <v>117939, г.Москва, ул. Строителей, д.8 корп.1</v>
          </cell>
        </row>
        <row r="23">
          <cell r="C23" t="str">
            <v>110</v>
          </cell>
        </row>
        <row r="24">
          <cell r="C24" t="str">
            <v>120</v>
          </cell>
        </row>
        <row r="25">
          <cell r="C25" t="str">
            <v>130</v>
          </cell>
        </row>
        <row r="26">
          <cell r="C26" t="str">
            <v>135</v>
          </cell>
        </row>
        <row r="27">
          <cell r="C27" t="str">
            <v>140</v>
          </cell>
        </row>
        <row r="28">
          <cell r="C28" t="str">
            <v>145</v>
          </cell>
        </row>
        <row r="29">
          <cell r="C29" t="str">
            <v>150</v>
          </cell>
        </row>
        <row r="30">
          <cell r="C30" t="str">
            <v>190</v>
          </cell>
        </row>
        <row r="32">
          <cell r="C32" t="str">
            <v>210</v>
          </cell>
        </row>
        <row r="41">
          <cell r="C41" t="str">
            <v>220</v>
          </cell>
        </row>
        <row r="42">
          <cell r="C42">
            <v>230</v>
          </cell>
        </row>
        <row r="44">
          <cell r="C44" t="str">
            <v>240</v>
          </cell>
        </row>
        <row r="46">
          <cell r="C46" t="str">
            <v>250</v>
          </cell>
        </row>
        <row r="47">
          <cell r="C47" t="str">
            <v>260</v>
          </cell>
        </row>
        <row r="48">
          <cell r="C48" t="str">
            <v>270</v>
          </cell>
        </row>
        <row r="49">
          <cell r="C49" t="str">
            <v>290</v>
          </cell>
        </row>
        <row r="50">
          <cell r="C50" t="str">
            <v>300</v>
          </cell>
        </row>
        <row r="54">
          <cell r="C54" t="str">
            <v>2</v>
          </cell>
        </row>
        <row r="56">
          <cell r="C56" t="str">
            <v>410</v>
          </cell>
        </row>
        <row r="58">
          <cell r="C58" t="str">
            <v>420</v>
          </cell>
        </row>
        <row r="59">
          <cell r="C59" t="str">
            <v>430</v>
          </cell>
        </row>
        <row r="63">
          <cell r="C63" t="str">
            <v>470</v>
          </cell>
        </row>
        <row r="64">
          <cell r="C64" t="str">
            <v>490</v>
          </cell>
        </row>
        <row r="66">
          <cell r="C66" t="str">
            <v>510</v>
          </cell>
        </row>
        <row r="67">
          <cell r="C67" t="str">
            <v>515</v>
          </cell>
        </row>
        <row r="68">
          <cell r="C68" t="str">
            <v>520</v>
          </cell>
        </row>
        <row r="69">
          <cell r="C69" t="str">
            <v>590</v>
          </cell>
        </row>
        <row r="71">
          <cell r="C71" t="str">
            <v>610</v>
          </cell>
        </row>
        <row r="72">
          <cell r="C72" t="str">
            <v>620</v>
          </cell>
        </row>
        <row r="79">
          <cell r="C79" t="str">
            <v>630</v>
          </cell>
        </row>
        <row r="80">
          <cell r="C80" t="str">
            <v>640</v>
          </cell>
        </row>
        <row r="81">
          <cell r="C81" t="str">
            <v>650</v>
          </cell>
        </row>
        <row r="82">
          <cell r="C82" t="str">
            <v>660</v>
          </cell>
        </row>
        <row r="83">
          <cell r="C83" t="str">
            <v>690</v>
          </cell>
        </row>
        <row r="84">
          <cell r="C84" t="str">
            <v>700</v>
          </cell>
        </row>
      </sheetData>
      <sheetData sheetId="28" refreshError="1">
        <row r="5">
          <cell r="C5" t="str">
            <v>31.12</v>
          </cell>
          <cell r="D5" t="str">
            <v>2010 г.</v>
          </cell>
        </row>
        <row r="12">
          <cell r="A12" t="str">
            <v>_________________________________________________________________________________________________</v>
          </cell>
        </row>
      </sheetData>
      <sheetData sheetId="29" refreshError="1">
        <row r="6">
          <cell r="C6" t="str">
            <v>Введите название региона</v>
          </cell>
          <cell r="K6" t="str">
            <v>Предложение организации</v>
          </cell>
        </row>
        <row r="7">
          <cell r="C7" t="str">
            <v>Агинский Бурятский автономный округ</v>
          </cell>
          <cell r="K7" t="str">
            <v>Предложение регионального регулятора</v>
          </cell>
        </row>
        <row r="8">
          <cell r="C8" t="str">
            <v>Алтайский край</v>
          </cell>
          <cell r="K8" t="str">
            <v>Сводный по региону</v>
          </cell>
        </row>
        <row r="9">
          <cell r="C9" t="str">
            <v>Амурская область</v>
          </cell>
        </row>
        <row r="10">
          <cell r="C10" t="str">
            <v>Архангельская область</v>
          </cell>
        </row>
        <row r="11">
          <cell r="C11" t="str">
            <v>Астраханская область</v>
          </cell>
        </row>
        <row r="12">
          <cell r="C12" t="str">
            <v>г.Байконур</v>
          </cell>
        </row>
        <row r="13">
          <cell r="C13" t="str">
            <v>Белгородская область</v>
          </cell>
        </row>
        <row r="14">
          <cell r="C14" t="str">
            <v>Брянская область</v>
          </cell>
        </row>
        <row r="15">
          <cell r="C15" t="str">
            <v>Владимирская область</v>
          </cell>
        </row>
        <row r="16">
          <cell r="C16" t="str">
            <v>Волгоградская область</v>
          </cell>
        </row>
        <row r="17">
          <cell r="C17" t="str">
            <v>Вологодская область</v>
          </cell>
        </row>
        <row r="18">
          <cell r="C18" t="str">
            <v>Воронежская область</v>
          </cell>
        </row>
        <row r="19">
          <cell r="C19" t="str">
            <v>Еврейская автономная область</v>
          </cell>
        </row>
        <row r="20">
          <cell r="C20" t="str">
            <v>Ивановская область</v>
          </cell>
        </row>
        <row r="21">
          <cell r="C21" t="str">
            <v>Иркутская область</v>
          </cell>
        </row>
        <row r="22">
          <cell r="C22" t="str">
            <v>Кабардино-Балкарская республика</v>
          </cell>
        </row>
        <row r="23">
          <cell r="C23" t="str">
            <v>Калининградская область</v>
          </cell>
        </row>
        <row r="24">
          <cell r="C24" t="str">
            <v>Калужская область</v>
          </cell>
        </row>
        <row r="25">
          <cell r="C25" t="str">
            <v>Камчатская область</v>
          </cell>
        </row>
        <row r="26">
          <cell r="C26" t="str">
            <v>Карачаево-Черкесская республика</v>
          </cell>
        </row>
        <row r="27">
          <cell r="C27" t="str">
            <v>Кемеровская область</v>
          </cell>
        </row>
        <row r="28">
          <cell r="C28" t="str">
            <v>Кировская область</v>
          </cell>
        </row>
        <row r="29">
          <cell r="C29" t="str">
            <v>Корякский автономный округ</v>
          </cell>
        </row>
        <row r="30">
          <cell r="C30" t="str">
            <v>Костромская область</v>
          </cell>
        </row>
        <row r="31">
          <cell r="C31" t="str">
            <v>Краснодарский край</v>
          </cell>
        </row>
        <row r="32">
          <cell r="C32" t="str">
            <v>Красноярский край</v>
          </cell>
        </row>
        <row r="33">
          <cell r="C33" t="str">
            <v>Курганская область</v>
          </cell>
        </row>
        <row r="34">
          <cell r="C34" t="str">
            <v>Курская область</v>
          </cell>
        </row>
        <row r="35">
          <cell r="C35" t="str">
            <v>Ленинградская область</v>
          </cell>
        </row>
        <row r="36">
          <cell r="C36" t="str">
            <v>Липецкая область</v>
          </cell>
        </row>
        <row r="37">
          <cell r="C37" t="str">
            <v>Магаданская область</v>
          </cell>
        </row>
        <row r="38">
          <cell r="C38" t="str">
            <v>г.Москва</v>
          </cell>
        </row>
        <row r="39">
          <cell r="C39" t="str">
            <v>Московская область</v>
          </cell>
        </row>
        <row r="40">
          <cell r="C40" t="str">
            <v>Мурманская область</v>
          </cell>
        </row>
        <row r="41">
          <cell r="C41" t="str">
            <v>Ненецкий автономный округ</v>
          </cell>
        </row>
        <row r="42">
          <cell r="C42" t="str">
            <v>Нижегородская область</v>
          </cell>
        </row>
        <row r="43">
          <cell r="C43" t="str">
            <v>Новгородская область</v>
          </cell>
        </row>
        <row r="44">
          <cell r="C44" t="str">
            <v>Новосибирская область</v>
          </cell>
        </row>
        <row r="45">
          <cell r="C45" t="str">
            <v>Омская область</v>
          </cell>
        </row>
        <row r="46">
          <cell r="C46" t="str">
            <v>Оренбургская область</v>
          </cell>
        </row>
        <row r="47">
          <cell r="C47" t="str">
            <v>Орловская область</v>
          </cell>
        </row>
        <row r="48">
          <cell r="C48" t="str">
            <v>Пензенская область</v>
          </cell>
        </row>
        <row r="49">
          <cell r="C49" t="str">
            <v>Пермский край</v>
          </cell>
        </row>
        <row r="50">
          <cell r="C50" t="str">
            <v>Приморский край</v>
          </cell>
        </row>
        <row r="51">
          <cell r="C51" t="str">
            <v>Псковская область</v>
          </cell>
        </row>
        <row r="52">
          <cell r="C52" t="str">
            <v>Республика Адыгея</v>
          </cell>
        </row>
        <row r="53">
          <cell r="C53" t="str">
            <v>Республика Алтай</v>
          </cell>
        </row>
        <row r="54">
          <cell r="C54" t="str">
            <v>Республика Башкортостан</v>
          </cell>
        </row>
        <row r="55">
          <cell r="C55" t="str">
            <v>Республика Бурятия</v>
          </cell>
        </row>
        <row r="56">
          <cell r="C56" t="str">
            <v>Республика Дагестан</v>
          </cell>
        </row>
        <row r="57">
          <cell r="C57" t="str">
            <v>Республика Ингушетия</v>
          </cell>
        </row>
        <row r="58">
          <cell r="C58" t="str">
            <v>Республика Калмыкия</v>
          </cell>
        </row>
        <row r="59">
          <cell r="C59" t="str">
            <v>Республика Карелия</v>
          </cell>
        </row>
        <row r="60">
          <cell r="C60" t="str">
            <v>Республика Коми</v>
          </cell>
        </row>
        <row r="61">
          <cell r="C61" t="str">
            <v>Республика Марий Эл</v>
          </cell>
        </row>
        <row r="62">
          <cell r="C62" t="str">
            <v>Республика Мордовия</v>
          </cell>
        </row>
        <row r="63">
          <cell r="C63" t="str">
            <v>Республика Саха (Якутия)</v>
          </cell>
        </row>
        <row r="64">
          <cell r="C64" t="str">
            <v>Республика Северная Осетия-Алания</v>
          </cell>
        </row>
        <row r="65">
          <cell r="C65" t="str">
            <v>Республика Татарстан</v>
          </cell>
        </row>
        <row r="66">
          <cell r="C66" t="str">
            <v>Республика Тыва</v>
          </cell>
        </row>
        <row r="67">
          <cell r="C67" t="str">
            <v>Республика Хакасия</v>
          </cell>
        </row>
        <row r="68">
          <cell r="C68" t="str">
            <v>Ростовская область</v>
          </cell>
        </row>
        <row r="69">
          <cell r="C69" t="str">
            <v>Рязанская область</v>
          </cell>
        </row>
        <row r="70">
          <cell r="C70" t="str">
            <v>Самарская область</v>
          </cell>
        </row>
        <row r="71">
          <cell r="C71" t="str">
            <v>г.Санкт-Петербург</v>
          </cell>
        </row>
        <row r="72">
          <cell r="C72" t="str">
            <v>Саратовская область</v>
          </cell>
        </row>
        <row r="73">
          <cell r="C73" t="str">
            <v>Сахалинская область</v>
          </cell>
        </row>
        <row r="74">
          <cell r="C74" t="str">
            <v>Свердловская область</v>
          </cell>
        </row>
        <row r="75">
          <cell r="C75" t="str">
            <v>Смоленская область</v>
          </cell>
        </row>
        <row r="76">
          <cell r="C76" t="str">
            <v>Ставропольский край</v>
          </cell>
        </row>
        <row r="77">
          <cell r="C77" t="str">
            <v>Тамбовская область</v>
          </cell>
        </row>
        <row r="78">
          <cell r="C78" t="str">
            <v>Тверская область</v>
          </cell>
        </row>
        <row r="79">
          <cell r="C79" t="str">
            <v>Томская область</v>
          </cell>
        </row>
        <row r="80">
          <cell r="C80" t="str">
            <v>Тульская область</v>
          </cell>
        </row>
        <row r="81">
          <cell r="C81" t="str">
            <v>Тюменская область</v>
          </cell>
        </row>
        <row r="82">
          <cell r="C82" t="str">
            <v>Удмуртская республика</v>
          </cell>
        </row>
        <row r="83">
          <cell r="C83" t="str">
            <v>Ульяновская область</v>
          </cell>
        </row>
        <row r="84">
          <cell r="C84" t="str">
            <v>Усть-Ордынский Бурятский автономный округ</v>
          </cell>
        </row>
        <row r="85">
          <cell r="C85" t="str">
            <v>Хабаровский край</v>
          </cell>
        </row>
        <row r="86">
          <cell r="C86" t="str">
            <v>Ханты-Мансийский автономный округ</v>
          </cell>
        </row>
        <row r="87">
          <cell r="C87" t="str">
            <v>Челябинская область</v>
          </cell>
        </row>
        <row r="88">
          <cell r="C88" t="str">
            <v>Чеченская республика</v>
          </cell>
        </row>
        <row r="89">
          <cell r="C89" t="str">
            <v>Читинская область</v>
          </cell>
        </row>
        <row r="90">
          <cell r="C90" t="str">
            <v>Чувашская республика</v>
          </cell>
        </row>
        <row r="91">
          <cell r="C91" t="str">
            <v>Чукотский автономный округ</v>
          </cell>
        </row>
        <row r="92">
          <cell r="C92" t="str">
            <v>Ямало-Ненецкий автономный округ</v>
          </cell>
        </row>
        <row r="93">
          <cell r="C93" t="str">
            <v>Ярославская область</v>
          </cell>
        </row>
      </sheetData>
      <sheetData sheetId="3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Справочники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Заголовок"/>
      <sheetName val="База"/>
      <sheetName val="КБФ"/>
      <sheetName val="КЧФ"/>
      <sheetName val="СОФ"/>
      <sheetName val="СтЭ"/>
      <sheetName val="ИнгФ"/>
      <sheetName val="ДагЭ"/>
      <sheetName val="АУ"/>
      <sheetName val="МРСК"/>
      <sheetName val="ПЗ корр план"/>
      <sheetName val="ФОТ_ТБР"/>
      <sheetName val="потоки передача"/>
      <sheetName val="2014-2012 Анализ отклонений"/>
      <sheetName val="2013 корр Анализ откл."/>
      <sheetName val="Фиксты"/>
      <sheetName val="10163"/>
      <sheetName val="Экономия"/>
      <sheetName val="Темп РОР"/>
      <sheetName val="ТБР 2010-2013"/>
      <sheetName val="EBITDA"/>
      <sheetName val="Инфа к Презе"/>
      <sheetName val="Лист1"/>
      <sheetName val="IRR"/>
      <sheetName val="сводная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Контроль"/>
      <sheetName val="Сценарные условия"/>
      <sheetName val="Список ДЗО"/>
      <sheetName val="СБП_Общее"/>
      <sheetName val="СБП_Проверки"/>
      <sheetName val="СБП_ДопИнфо"/>
      <sheetName val="СБП_ОцП"/>
      <sheetName val="СБП_ИПР"/>
      <sheetName val="СБП_СметаЗатрат"/>
      <sheetName val="СБП_дляФСК_Персонал"/>
      <sheetName val="СБП_Затраты_на_персонал"/>
      <sheetName val="СБП_ОФР"/>
      <sheetName val="СБП_БДР"/>
      <sheetName val="СБП_ДохРасх_ВГО"/>
      <sheetName val="СБП_БДДС"/>
      <sheetName val="СБП_БДДС_ВГО"/>
      <sheetName val="СБП_ПрогнозныйБаланс"/>
      <sheetName val="СБП_ПрогнозныйБаланс_ВГО"/>
      <sheetName val="СБП_Списки"/>
      <sheetName val="Титул"/>
      <sheetName val="Содержание_расшир. формат"/>
      <sheetName val="Содержание_агрегир.формат"/>
      <sheetName val="t_настройки"/>
      <sheetName val="1.Общие сведения"/>
      <sheetName val="2.Оценочные показатели"/>
      <sheetName val="3.Программа реализации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</sheetNames>
    <sheetDataSet>
      <sheetData sheetId="0"/>
      <sheetData sheetId="1">
        <row r="13">
          <cell r="G13">
            <v>2101537.73</v>
          </cell>
        </row>
      </sheetData>
      <sheetData sheetId="2"/>
      <sheetData sheetId="3"/>
      <sheetData sheetId="4">
        <row r="5">
          <cell r="G5">
            <v>2222938.4948999998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5">
          <cell r="G5">
            <v>2222938.4948999998</v>
          </cell>
        </row>
      </sheetData>
      <sheetData sheetId="20">
        <row r="5">
          <cell r="G5">
            <v>2222938.4948999998</v>
          </cell>
        </row>
      </sheetData>
      <sheetData sheetId="21">
        <row r="5">
          <cell r="G5">
            <v>2222938.4948999998</v>
          </cell>
        </row>
      </sheetData>
      <sheetData sheetId="22">
        <row r="5">
          <cell r="G5">
            <v>2222938.4948999998</v>
          </cell>
        </row>
      </sheetData>
      <sheetData sheetId="23">
        <row r="5">
          <cell r="G5">
            <v>2222938.4948999998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>
        <row r="13">
          <cell r="G13">
            <v>2101537.73</v>
          </cell>
        </row>
      </sheetData>
      <sheetData sheetId="40">
        <row r="5">
          <cell r="G5">
            <v>2222938.4948999998</v>
          </cell>
        </row>
      </sheetData>
      <sheetData sheetId="41"/>
      <sheetData sheetId="42">
        <row r="5">
          <cell r="G5">
            <v>2222938.4948999998</v>
          </cell>
        </row>
      </sheetData>
      <sheetData sheetId="43">
        <row r="5">
          <cell r="G5">
            <v>2222938.4948999998</v>
          </cell>
        </row>
      </sheetData>
      <sheetData sheetId="44">
        <row r="5">
          <cell r="G5">
            <v>2222938.4948999998</v>
          </cell>
        </row>
      </sheetData>
      <sheetData sheetId="45">
        <row r="5">
          <cell r="G5">
            <v>2222938.4948999998</v>
          </cell>
        </row>
      </sheetData>
      <sheetData sheetId="46"/>
      <sheetData sheetId="47">
        <row r="5">
          <cell r="G5">
            <v>2222938.4948999998</v>
          </cell>
        </row>
      </sheetData>
      <sheetData sheetId="48">
        <row r="5">
          <cell r="G5">
            <v>2222938.4948999998</v>
          </cell>
        </row>
      </sheetData>
      <sheetData sheetId="49"/>
      <sheetData sheetId="50"/>
      <sheetData sheetId="51"/>
      <sheetData sheetId="52"/>
      <sheetData sheetId="53"/>
      <sheetData sheetId="54"/>
      <sheetData sheetId="55" refreshError="1"/>
      <sheetData sheetId="56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19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ЛО 20.1"/>
      <sheetName val="20.1"/>
      <sheetName val="21.3"/>
      <sheetName val="24"/>
      <sheetName val="25"/>
      <sheetName val="27"/>
      <sheetName val="P2.1"/>
      <sheetName val="P2.2"/>
      <sheetName val="2.3"/>
      <sheetName val="Лист1"/>
      <sheetName val="перекрестка"/>
      <sheetName val="1кв (приток)"/>
      <sheetName val="2 кв(приток)"/>
      <sheetName val="3 кв (приток)"/>
      <sheetName val="4 кв (приток)"/>
      <sheetName val="1кв(отток)"/>
      <sheetName val="2кв(отток)"/>
      <sheetName val="3кв(отток)"/>
      <sheetName val="4кв(отток)"/>
      <sheetName val="ВЭС"/>
      <sheetName val="ГтЭС"/>
      <sheetName val="КС"/>
      <sheetName val="КнЭС"/>
      <sheetName val="ЛпЭС"/>
      <sheetName val="ЛжЭС"/>
      <sheetName val="НлЭС"/>
      <sheetName val="ПрЭС"/>
      <sheetName val="ТхЭС"/>
      <sheetName val="СИСО"/>
      <sheetName val="ДСО"/>
      <sheetName val="Отток свод 3 кв ЛЭ"/>
      <sheetName val="Свод"/>
      <sheetName val="Справочники"/>
      <sheetName val="29"/>
      <sheetName val="21"/>
      <sheetName val="23"/>
      <sheetName val="26"/>
      <sheetName val="28"/>
      <sheetName val="19"/>
      <sheetName val="22"/>
      <sheetName val="17_1"/>
      <sheetName val="18_2"/>
      <sheetName val="P2_1"/>
      <sheetName val="2_3"/>
      <sheetName val="Цены за точку"/>
      <sheetName val="СВОД-инвестиции для БП"/>
      <sheetName val="объекты РСК"/>
      <sheetName val="ДПН"/>
      <sheetName val="Консолидация"/>
      <sheetName val="СПб"/>
      <sheetName val="ЛО"/>
      <sheetName val="Характеристика "/>
      <sheetName val="Основные фонды"/>
      <sheetName val="НЗС 14.11.2011"/>
      <sheetName val="тарифы"/>
      <sheetName val="Перегруппировка 2011-2016"/>
      <sheetName val="анализ 2012 год"/>
      <sheetName val="ИТОГИ"/>
      <sheetName val="Критерии СПб"/>
      <sheetName val="Критерии ЛО"/>
      <sheetName val="на 1 тут"/>
      <sheetName val="эл ст"/>
      <sheetName val="1.17.17.9 Отток"/>
      <sheetName val="сравнение 4 кв."/>
      <sheetName val="доп табл"/>
      <sheetName val="сравнение 3 кв. (2)"/>
      <sheetName val="краткий"/>
      <sheetName val="анализ от БП_СДЕЛАТЬ!!"/>
      <sheetName val="передача"/>
      <sheetName val="Приток"/>
      <sheetName val="Отток"/>
      <sheetName val="1 кв."/>
      <sheetName val="2 кв"/>
      <sheetName val="СПбВС "/>
      <sheetName val="ЛпЭС НЕТ"/>
      <sheetName val="Лист2"/>
      <sheetName val="1.10.1-личное страхование"/>
      <sheetName val="к2"/>
      <sheetName val="Anlagevermögen"/>
      <sheetName val="PL"/>
      <sheetName val="Дом"/>
      <sheetName val="Участок"/>
      <sheetName val="Контроль"/>
      <sheetName val="Табло"/>
      <sheetName val="Алексеева В.В."/>
      <sheetName val="Буянов И.В."/>
      <sheetName val="Герчегло М.Д."/>
      <sheetName val="Данилина К.О."/>
      <sheetName val="Данилина М.О."/>
      <sheetName val="Заранко С.Т."/>
      <sheetName val="Казаков Д.Ю."/>
      <sheetName val="Козлов Ю.Л."/>
      <sheetName val="Косоруков А.С."/>
      <sheetName val="Ляшенко А.С."/>
      <sheetName val="Марич А.С."/>
      <sheetName val="Новик Н.А."/>
      <sheetName val="Охонько А.Н."/>
      <sheetName val="Савелов А.А."/>
      <sheetName val="Самарская А.В."/>
      <sheetName val="Сарафанов Р.А."/>
      <sheetName val="Тяжков А.С."/>
      <sheetName val="Чашникова Ю.В."/>
      <sheetName val="Лист3"/>
      <sheetName val="Лист4"/>
      <sheetName val="Лист5"/>
      <sheetName val="Лист6"/>
      <sheetName val="Лист7"/>
      <sheetName val="Лист8"/>
      <sheetName val="Лист9"/>
    </sheetNames>
    <sheetDataSet>
      <sheetData sheetId="0"/>
      <sheetData sheetId="1"/>
      <sheetData sheetId="2"/>
      <sheetData sheetId="3"/>
      <sheetData sheetId="4" refreshError="1">
        <row r="12">
          <cell r="H12">
            <v>41</v>
          </cell>
          <cell r="I12">
            <v>6405</v>
          </cell>
          <cell r="M12">
            <v>746.41768776000208</v>
          </cell>
          <cell r="N12">
            <v>5167.5407752399988</v>
          </cell>
          <cell r="R12">
            <v>22.047999999999998</v>
          </cell>
          <cell r="S12">
            <v>5637.6170000000002</v>
          </cell>
          <cell r="W12">
            <v>22.047999999999998</v>
          </cell>
          <cell r="X12">
            <v>5637.6170000000002</v>
          </cell>
          <cell r="AB12">
            <v>25</v>
          </cell>
          <cell r="AC12">
            <v>5508.25</v>
          </cell>
        </row>
        <row r="13">
          <cell r="I13">
            <v>557</v>
          </cell>
          <cell r="N13">
            <v>449.35137175999989</v>
          </cell>
          <cell r="S13">
            <v>521.09699999999998</v>
          </cell>
          <cell r="X13">
            <v>521.09699999999998</v>
          </cell>
          <cell r="AC13">
            <v>563.803</v>
          </cell>
        </row>
        <row r="14">
          <cell r="J14">
            <v>3466</v>
          </cell>
          <cell r="O14">
            <v>2937.1317250000002</v>
          </cell>
          <cell r="T14">
            <v>3286.2689999999998</v>
          </cell>
          <cell r="Y14">
            <v>3286.2689999999998</v>
          </cell>
          <cell r="AD14">
            <v>3103.6109999999999</v>
          </cell>
        </row>
        <row r="15">
          <cell r="G15">
            <v>4015</v>
          </cell>
          <cell r="H15">
            <v>771</v>
          </cell>
          <cell r="I15">
            <v>237</v>
          </cell>
          <cell r="J15">
            <v>6</v>
          </cell>
          <cell r="L15">
            <v>5273.1969630000003</v>
          </cell>
          <cell r="M15">
            <v>97.230928000000006</v>
          </cell>
          <cell r="N15">
            <v>598.27667599999995</v>
          </cell>
          <cell r="O15">
            <v>78.156034000000005</v>
          </cell>
          <cell r="Q15">
            <v>3855.1680000000001</v>
          </cell>
          <cell r="R15">
            <v>796.94599999999991</v>
          </cell>
          <cell r="S15">
            <v>166.959</v>
          </cell>
          <cell r="T15">
            <v>6.5140000000000002</v>
          </cell>
          <cell r="V15">
            <v>3855.1680000000001</v>
          </cell>
          <cell r="W15">
            <v>796.94599999999991</v>
          </cell>
          <cell r="X15">
            <v>166.959</v>
          </cell>
          <cell r="Y15">
            <v>6.5140000000000002</v>
          </cell>
          <cell r="AA15">
            <v>4159.5469999999996</v>
          </cell>
          <cell r="AB15">
            <v>861.16200000000003</v>
          </cell>
          <cell r="AC15">
            <v>132.14099999999999</v>
          </cell>
          <cell r="AD15">
            <v>7.0279999999999996</v>
          </cell>
        </row>
        <row r="16">
          <cell r="G16">
            <v>5716</v>
          </cell>
          <cell r="H16">
            <v>34</v>
          </cell>
          <cell r="I16">
            <v>592</v>
          </cell>
          <cell r="J16">
            <v>0</v>
          </cell>
          <cell r="L16">
            <v>5114.929975</v>
          </cell>
          <cell r="M16">
            <v>39.317247000000002</v>
          </cell>
          <cell r="N16">
            <v>568.56507399999998</v>
          </cell>
          <cell r="O16">
            <v>0</v>
          </cell>
          <cell r="Q16">
            <v>5374.61</v>
          </cell>
          <cell r="R16">
            <v>0</v>
          </cell>
          <cell r="S16">
            <v>0</v>
          </cell>
          <cell r="T16">
            <v>0</v>
          </cell>
          <cell r="V16">
            <v>5374.61</v>
          </cell>
          <cell r="W16">
            <v>0</v>
          </cell>
          <cell r="X16">
            <v>0</v>
          </cell>
          <cell r="Y16">
            <v>0</v>
          </cell>
          <cell r="AA16">
            <v>5294.723</v>
          </cell>
          <cell r="AB16">
            <v>0</v>
          </cell>
          <cell r="AC16">
            <v>0</v>
          </cell>
          <cell r="AD16">
            <v>0</v>
          </cell>
        </row>
        <row r="17">
          <cell r="G17">
            <v>720</v>
          </cell>
          <cell r="H17">
            <v>0</v>
          </cell>
          <cell r="I17">
            <v>0</v>
          </cell>
          <cell r="J17">
            <v>0</v>
          </cell>
          <cell r="Q17">
            <v>0</v>
          </cell>
          <cell r="R17">
            <v>0</v>
          </cell>
          <cell r="S17">
            <v>48</v>
          </cell>
          <cell r="T17">
            <v>0</v>
          </cell>
          <cell r="V17">
            <v>0</v>
          </cell>
          <cell r="W17">
            <v>0</v>
          </cell>
          <cell r="X17">
            <v>48</v>
          </cell>
          <cell r="Y17">
            <v>0</v>
          </cell>
          <cell r="AA17">
            <v>0</v>
          </cell>
          <cell r="AB17">
            <v>0</v>
          </cell>
          <cell r="AC17">
            <v>48</v>
          </cell>
          <cell r="AD17">
            <v>0</v>
          </cell>
        </row>
        <row r="20">
          <cell r="G20">
            <v>0</v>
          </cell>
          <cell r="H20">
            <v>0</v>
          </cell>
          <cell r="I20">
            <v>10.41</v>
          </cell>
          <cell r="J20">
            <v>0</v>
          </cell>
          <cell r="L20">
            <v>0</v>
          </cell>
          <cell r="M20">
            <v>0</v>
          </cell>
          <cell r="N20">
            <v>6.2560000000000002</v>
          </cell>
          <cell r="O20">
            <v>0</v>
          </cell>
        </row>
        <row r="22">
          <cell r="G22">
            <v>3044</v>
          </cell>
          <cell r="H22">
            <v>201</v>
          </cell>
          <cell r="I22">
            <v>3546</v>
          </cell>
          <cell r="J22">
            <v>3087</v>
          </cell>
          <cell r="L22">
            <v>3078.2525369999998</v>
          </cell>
          <cell r="M22">
            <v>371.93994399999997</v>
          </cell>
          <cell r="N22">
            <v>3152.3138830000003</v>
          </cell>
          <cell r="O22">
            <v>2678.1806670000001</v>
          </cell>
          <cell r="Q22">
            <v>2374.1039999999998</v>
          </cell>
          <cell r="R22">
            <v>72.653999999999996</v>
          </cell>
          <cell r="S22">
            <v>2486.6210000000001</v>
          </cell>
          <cell r="T22">
            <v>2843.634</v>
          </cell>
          <cell r="V22">
            <v>2374.1039999999998</v>
          </cell>
          <cell r="W22">
            <v>72.653999999999996</v>
          </cell>
          <cell r="X22">
            <v>2486.6210000000001</v>
          </cell>
          <cell r="Y22">
            <v>2843.634</v>
          </cell>
          <cell r="AA22">
            <v>3439</v>
          </cell>
          <cell r="AB22">
            <v>273.7</v>
          </cell>
          <cell r="AC22">
            <v>2547</v>
          </cell>
          <cell r="AD22">
            <v>2799.6</v>
          </cell>
        </row>
        <row r="24">
          <cell r="AA24">
            <v>0</v>
          </cell>
          <cell r="AB24">
            <v>0</v>
          </cell>
          <cell r="AD24">
            <v>0</v>
          </cell>
        </row>
        <row r="26">
          <cell r="G26">
            <v>326</v>
          </cell>
          <cell r="H26">
            <v>58</v>
          </cell>
          <cell r="I26">
            <v>0</v>
          </cell>
          <cell r="J26">
            <v>0</v>
          </cell>
          <cell r="L26">
            <v>341.733</v>
          </cell>
          <cell r="M26">
            <v>25.602</v>
          </cell>
          <cell r="N26">
            <v>0</v>
          </cell>
          <cell r="O26">
            <v>0</v>
          </cell>
          <cell r="Q26">
            <v>873</v>
          </cell>
          <cell r="R26">
            <v>194.6</v>
          </cell>
          <cell r="S26">
            <v>0</v>
          </cell>
          <cell r="T26">
            <v>0</v>
          </cell>
          <cell r="V26">
            <v>873</v>
          </cell>
          <cell r="W26">
            <v>194.6</v>
          </cell>
          <cell r="X26">
            <v>0</v>
          </cell>
          <cell r="Y26">
            <v>0</v>
          </cell>
        </row>
        <row r="27">
          <cell r="G27">
            <v>6446</v>
          </cell>
          <cell r="H27">
            <v>557</v>
          </cell>
          <cell r="I27">
            <v>3466</v>
          </cell>
          <cell r="L27">
            <v>330.15899999999999</v>
          </cell>
        </row>
        <row r="28">
          <cell r="L28">
            <v>7072.05</v>
          </cell>
          <cell r="M28">
            <v>604.30600000000004</v>
          </cell>
          <cell r="N28">
            <v>3466.4659999999999</v>
          </cell>
          <cell r="Q28">
            <v>5659.665</v>
          </cell>
          <cell r="R28">
            <v>521.09699999999998</v>
          </cell>
          <cell r="S28">
            <v>3286.2689999999998</v>
          </cell>
          <cell r="T28">
            <v>0</v>
          </cell>
          <cell r="V28">
            <v>5659.665</v>
          </cell>
          <cell r="W28">
            <v>521.09699999999998</v>
          </cell>
          <cell r="X28">
            <v>3286.2689999999998</v>
          </cell>
          <cell r="Y28">
            <v>0</v>
          </cell>
          <cell r="AA28">
            <v>5533.25</v>
          </cell>
          <cell r="AB28">
            <v>563.803</v>
          </cell>
          <cell r="AC28">
            <v>3103.6109999999999</v>
          </cell>
        </row>
      </sheetData>
      <sheetData sheetId="5"/>
      <sheetData sheetId="6" refreshError="1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1">
          <cell r="E21">
            <v>0</v>
          </cell>
          <cell r="F21">
            <v>0</v>
          </cell>
          <cell r="G21">
            <v>227.2</v>
          </cell>
          <cell r="H21">
            <v>1372.8</v>
          </cell>
          <cell r="K21">
            <v>0</v>
          </cell>
          <cell r="L21">
            <v>0</v>
          </cell>
          <cell r="M21">
            <v>397.78199999999998</v>
          </cell>
          <cell r="N21">
            <v>2403.502</v>
          </cell>
        </row>
        <row r="22">
          <cell r="E22">
            <v>3370.26</v>
          </cell>
          <cell r="F22">
            <v>258.12</v>
          </cell>
          <cell r="G22">
            <v>3318.46</v>
          </cell>
          <cell r="H22">
            <v>1714.16</v>
          </cell>
          <cell r="K22">
            <v>6462.01</v>
          </cell>
          <cell r="L22">
            <v>432.96600000000001</v>
          </cell>
          <cell r="M22">
            <v>5582.9319999999998</v>
          </cell>
          <cell r="N22">
            <v>2703.0520000000001</v>
          </cell>
        </row>
        <row r="23">
          <cell r="E23">
            <v>0</v>
          </cell>
          <cell r="F23">
            <v>0</v>
          </cell>
          <cell r="G23">
            <v>226.38</v>
          </cell>
          <cell r="H23">
            <v>263.62</v>
          </cell>
          <cell r="K23">
            <v>0</v>
          </cell>
          <cell r="L23">
            <v>0</v>
          </cell>
          <cell r="M23">
            <v>433.50299999999999</v>
          </cell>
          <cell r="N23">
            <v>523.48099999999999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39">
          <cell r="E39">
            <v>0</v>
          </cell>
          <cell r="F39">
            <v>0</v>
          </cell>
          <cell r="G39">
            <v>265.68</v>
          </cell>
          <cell r="H39">
            <v>1354.32</v>
          </cell>
          <cell r="K39">
            <v>0</v>
          </cell>
          <cell r="L39">
            <v>0</v>
          </cell>
          <cell r="M39">
            <v>38.762750000000004</v>
          </cell>
          <cell r="N39">
            <v>197.59558333333334</v>
          </cell>
        </row>
        <row r="40">
          <cell r="E40">
            <v>3247.1039999999998</v>
          </cell>
          <cell r="F40">
            <v>267.25400000000002</v>
          </cell>
          <cell r="G40">
            <v>2221.9279999999999</v>
          </cell>
          <cell r="H40">
            <v>1489.3140000000001</v>
          </cell>
          <cell r="K40">
            <v>567.40708333333339</v>
          </cell>
          <cell r="L40">
            <v>40.154083333333332</v>
          </cell>
          <cell r="M40">
            <v>332.61891666666668</v>
          </cell>
          <cell r="N40">
            <v>195.69791666666666</v>
          </cell>
        </row>
        <row r="41">
          <cell r="E41">
            <v>0</v>
          </cell>
          <cell r="F41">
            <v>0</v>
          </cell>
          <cell r="G41">
            <v>190.49</v>
          </cell>
          <cell r="H41">
            <v>239.51</v>
          </cell>
          <cell r="K41">
            <v>0</v>
          </cell>
          <cell r="L41">
            <v>0</v>
          </cell>
          <cell r="M41">
            <v>30.398</v>
          </cell>
          <cell r="N41">
            <v>39.633749999999999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  <row r="57">
          <cell r="E57">
            <v>0</v>
          </cell>
          <cell r="F57">
            <v>0</v>
          </cell>
          <cell r="G57">
            <v>266</v>
          </cell>
          <cell r="H57">
            <v>1354</v>
          </cell>
          <cell r="K57">
            <v>0</v>
          </cell>
          <cell r="L57">
            <v>0</v>
          </cell>
          <cell r="M57">
            <v>38.76</v>
          </cell>
          <cell r="N57">
            <v>197.6</v>
          </cell>
        </row>
        <row r="58">
          <cell r="E58">
            <v>3438.5</v>
          </cell>
          <cell r="F58">
            <v>273.5</v>
          </cell>
          <cell r="G58">
            <v>2281</v>
          </cell>
          <cell r="H58">
            <v>1446</v>
          </cell>
          <cell r="K58">
            <v>3362.49</v>
          </cell>
          <cell r="L58">
            <v>1838.38</v>
          </cell>
          <cell r="M58">
            <v>200.46</v>
          </cell>
          <cell r="N58">
            <v>213.00100000000006</v>
          </cell>
        </row>
        <row r="59">
          <cell r="E59">
            <v>0</v>
          </cell>
          <cell r="F59">
            <v>0</v>
          </cell>
          <cell r="G59">
            <v>190</v>
          </cell>
          <cell r="H59">
            <v>240</v>
          </cell>
          <cell r="K59">
            <v>0</v>
          </cell>
          <cell r="L59">
            <v>0</v>
          </cell>
          <cell r="M59">
            <v>30.4</v>
          </cell>
          <cell r="N59">
            <v>39.630000000000003</v>
          </cell>
        </row>
      </sheetData>
      <sheetData sheetId="7" refreshError="1">
        <row r="9">
          <cell r="H9">
            <v>0</v>
          </cell>
          <cell r="I9">
            <v>0</v>
          </cell>
        </row>
        <row r="10">
          <cell r="E10">
            <v>74469</v>
          </cell>
          <cell r="F10">
            <v>98299.340185199995</v>
          </cell>
          <cell r="G10">
            <v>76586</v>
          </cell>
          <cell r="H10">
            <v>85165</v>
          </cell>
          <cell r="I10">
            <v>88385.17</v>
          </cell>
        </row>
        <row r="11">
          <cell r="E11">
            <v>40675</v>
          </cell>
          <cell r="F11">
            <v>36771</v>
          </cell>
          <cell r="G11">
            <v>42053</v>
          </cell>
          <cell r="H11">
            <v>50632</v>
          </cell>
          <cell r="I11">
            <v>51262.62</v>
          </cell>
        </row>
        <row r="12">
          <cell r="E12">
            <v>921716</v>
          </cell>
          <cell r="F12">
            <v>1124603.548</v>
          </cell>
          <cell r="G12">
            <v>1441754</v>
          </cell>
          <cell r="H12">
            <v>1441754</v>
          </cell>
          <cell r="I12">
            <v>1601920</v>
          </cell>
        </row>
        <row r="13">
          <cell r="E13">
            <v>145217</v>
          </cell>
          <cell r="F13">
            <v>128242</v>
          </cell>
          <cell r="G13">
            <v>131118</v>
          </cell>
          <cell r="H13">
            <v>131118</v>
          </cell>
          <cell r="I13">
            <v>159875</v>
          </cell>
        </row>
        <row r="15">
          <cell r="E15">
            <v>35142</v>
          </cell>
          <cell r="F15">
            <v>30711</v>
          </cell>
          <cell r="G15">
            <v>33754</v>
          </cell>
          <cell r="H15">
            <v>33754</v>
          </cell>
          <cell r="I15">
            <v>36285.550000000003</v>
          </cell>
        </row>
        <row r="17">
          <cell r="E17">
            <v>35142</v>
          </cell>
          <cell r="F17">
            <v>30711</v>
          </cell>
          <cell r="G17">
            <v>33754</v>
          </cell>
          <cell r="H17">
            <v>33754</v>
          </cell>
          <cell r="I17">
            <v>36285.550000000003</v>
          </cell>
        </row>
        <row r="19">
          <cell r="E19">
            <v>24354</v>
          </cell>
          <cell r="F19">
            <v>24998</v>
          </cell>
          <cell r="G19">
            <v>24577</v>
          </cell>
          <cell r="H19">
            <v>24577</v>
          </cell>
          <cell r="I19">
            <v>25277.55</v>
          </cell>
        </row>
        <row r="20">
          <cell r="E20">
            <v>82016</v>
          </cell>
          <cell r="F20">
            <v>96605</v>
          </cell>
          <cell r="G20">
            <v>99786</v>
          </cell>
          <cell r="H20">
            <v>127580</v>
          </cell>
          <cell r="I20">
            <v>139086.16</v>
          </cell>
        </row>
        <row r="21">
          <cell r="E21">
            <v>6332</v>
          </cell>
          <cell r="F21">
            <v>6574</v>
          </cell>
          <cell r="G21">
            <v>6491</v>
          </cell>
          <cell r="H21">
            <v>6488</v>
          </cell>
          <cell r="I21">
            <v>6673.27</v>
          </cell>
        </row>
        <row r="25">
          <cell r="H25">
            <v>192</v>
          </cell>
          <cell r="I25">
            <v>392</v>
          </cell>
        </row>
        <row r="26">
          <cell r="F26">
            <v>69087</v>
          </cell>
          <cell r="G26">
            <v>22618</v>
          </cell>
          <cell r="H26">
            <v>59725</v>
          </cell>
          <cell r="I26">
            <v>55760</v>
          </cell>
        </row>
        <row r="27">
          <cell r="E27">
            <v>445</v>
          </cell>
          <cell r="F27">
            <v>512</v>
          </cell>
          <cell r="G27">
            <v>679</v>
          </cell>
          <cell r="H27">
            <v>884</v>
          </cell>
          <cell r="I27">
            <v>972</v>
          </cell>
        </row>
        <row r="28">
          <cell r="F28">
            <v>0</v>
          </cell>
          <cell r="G28">
            <v>613296</v>
          </cell>
          <cell r="H28">
            <v>914140</v>
          </cell>
          <cell r="I28">
            <v>1369134</v>
          </cell>
        </row>
        <row r="29">
          <cell r="H29">
            <v>0</v>
          </cell>
          <cell r="I29">
            <v>0</v>
          </cell>
        </row>
        <row r="31">
          <cell r="E31">
            <v>18844</v>
          </cell>
          <cell r="F31">
            <v>8058</v>
          </cell>
          <cell r="G31">
            <v>4911</v>
          </cell>
          <cell r="H31">
            <v>5329</v>
          </cell>
          <cell r="I31">
            <v>5801</v>
          </cell>
        </row>
        <row r="32">
          <cell r="E32">
            <v>16470</v>
          </cell>
          <cell r="F32">
            <v>4800</v>
          </cell>
          <cell r="G32">
            <v>2464</v>
          </cell>
          <cell r="H32">
            <v>2882</v>
          </cell>
          <cell r="I32">
            <v>3170</v>
          </cell>
        </row>
        <row r="33">
          <cell r="E33">
            <v>2374</v>
          </cell>
          <cell r="F33">
            <v>3119</v>
          </cell>
          <cell r="G33">
            <v>2447</v>
          </cell>
          <cell r="H33">
            <v>2447</v>
          </cell>
          <cell r="I33">
            <v>2631</v>
          </cell>
        </row>
        <row r="34">
          <cell r="E34">
            <v>243213</v>
          </cell>
          <cell r="F34">
            <v>283894</v>
          </cell>
          <cell r="G34">
            <v>246833</v>
          </cell>
          <cell r="H34">
            <v>284011</v>
          </cell>
          <cell r="I34">
            <v>305913</v>
          </cell>
        </row>
        <row r="36">
          <cell r="B36" t="str">
            <v>Арендная плата</v>
          </cell>
          <cell r="E36">
            <v>7853</v>
          </cell>
          <cell r="F36">
            <v>58359</v>
          </cell>
          <cell r="G36">
            <v>27422</v>
          </cell>
          <cell r="H36">
            <v>55269</v>
          </cell>
          <cell r="I36">
            <v>60015</v>
          </cell>
        </row>
        <row r="37">
          <cell r="B37" t="str">
            <v>Прочие другие затраты</v>
          </cell>
          <cell r="E37">
            <v>235360</v>
          </cell>
          <cell r="F37">
            <v>225535</v>
          </cell>
          <cell r="G37">
            <v>219411</v>
          </cell>
        </row>
        <row r="42">
          <cell r="H42">
            <v>0</v>
          </cell>
          <cell r="I42">
            <v>1275123.43</v>
          </cell>
        </row>
        <row r="43">
          <cell r="E43">
            <v>194040</v>
          </cell>
          <cell r="H43">
            <v>0</v>
          </cell>
          <cell r="I43">
            <v>0</v>
          </cell>
        </row>
      </sheetData>
      <sheetData sheetId="8" refreshError="1">
        <row r="7">
          <cell r="G7">
            <v>2769</v>
          </cell>
          <cell r="H7">
            <v>2769</v>
          </cell>
          <cell r="I7">
            <v>2831</v>
          </cell>
          <cell r="J7">
            <v>2831</v>
          </cell>
          <cell r="K7">
            <v>2871</v>
          </cell>
        </row>
        <row r="8">
          <cell r="G8">
            <v>2769</v>
          </cell>
          <cell r="H8">
            <v>2769</v>
          </cell>
          <cell r="I8">
            <v>2831</v>
          </cell>
          <cell r="J8">
            <v>2831</v>
          </cell>
          <cell r="K8">
            <v>2871</v>
          </cell>
        </row>
        <row r="10">
          <cell r="G10">
            <v>2223</v>
          </cell>
          <cell r="H10">
            <v>2223</v>
          </cell>
          <cell r="I10">
            <v>2493</v>
          </cell>
          <cell r="J10">
            <v>2493</v>
          </cell>
          <cell r="K10">
            <v>2680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2223</v>
          </cell>
          <cell r="H12">
            <v>2223</v>
          </cell>
          <cell r="I12">
            <v>2493</v>
          </cell>
          <cell r="J12">
            <v>2493</v>
          </cell>
          <cell r="K12">
            <v>2680</v>
          </cell>
        </row>
        <row r="14">
          <cell r="G14">
            <v>2.3321594999999999</v>
          </cell>
          <cell r="H14">
            <v>2.3321594999999999</v>
          </cell>
          <cell r="I14">
            <v>1.8224400000000001</v>
          </cell>
          <cell r="J14">
            <v>2.3301620000000001</v>
          </cell>
          <cell r="K14">
            <v>2.3301409999999998</v>
          </cell>
        </row>
        <row r="17">
          <cell r="G17">
            <v>12.5</v>
          </cell>
          <cell r="H17">
            <v>12.5</v>
          </cell>
          <cell r="I17">
            <v>12.5</v>
          </cell>
          <cell r="J17">
            <v>12.5</v>
          </cell>
          <cell r="K17">
            <v>12.5</v>
          </cell>
        </row>
        <row r="20">
          <cell r="G20">
            <v>75</v>
          </cell>
          <cell r="H20">
            <v>75</v>
          </cell>
          <cell r="I20">
            <v>75</v>
          </cell>
          <cell r="J20">
            <v>75</v>
          </cell>
          <cell r="K20">
            <v>75</v>
          </cell>
        </row>
        <row r="23">
          <cell r="G23">
            <v>15</v>
          </cell>
          <cell r="H23">
            <v>15</v>
          </cell>
          <cell r="I23">
            <v>15</v>
          </cell>
          <cell r="J23">
            <v>15</v>
          </cell>
          <cell r="K23">
            <v>15</v>
          </cell>
        </row>
        <row r="26">
          <cell r="G26">
            <v>33</v>
          </cell>
          <cell r="H26">
            <v>33</v>
          </cell>
          <cell r="I26">
            <v>33</v>
          </cell>
          <cell r="J26">
            <v>33</v>
          </cell>
          <cell r="K26">
            <v>33</v>
          </cell>
        </row>
        <row r="34">
          <cell r="G34">
            <v>16.96</v>
          </cell>
          <cell r="H34">
            <v>16.96</v>
          </cell>
          <cell r="I34">
            <v>22.13</v>
          </cell>
          <cell r="J34">
            <v>4.16</v>
          </cell>
          <cell r="K34">
            <v>0</v>
          </cell>
        </row>
        <row r="44">
          <cell r="G44">
            <v>3163.1455399000001</v>
          </cell>
          <cell r="H44">
            <v>3163.1455399000001</v>
          </cell>
          <cell r="I44">
            <v>1416.2839985999999</v>
          </cell>
          <cell r="J44">
            <v>1416.2839985999999</v>
          </cell>
          <cell r="K44">
            <v>1099.5965401000001</v>
          </cell>
        </row>
      </sheetData>
      <sheetData sheetId="9"/>
      <sheetData sheetId="10" refreshError="1">
        <row r="9">
          <cell r="D9">
            <v>1026098.5515422104</v>
          </cell>
          <cell r="E9">
            <v>14208.117022411248</v>
          </cell>
          <cell r="F9">
            <v>3051.9379698015341</v>
          </cell>
          <cell r="I9">
            <v>27281.176013263001</v>
          </cell>
        </row>
        <row r="10">
          <cell r="D10">
            <v>547281.61466915207</v>
          </cell>
          <cell r="E10">
            <v>7578.0647129328099</v>
          </cell>
          <cell r="F10">
            <v>1627.7866657863301</v>
          </cell>
          <cell r="I10">
            <v>14550.733003347104</v>
          </cell>
        </row>
        <row r="11">
          <cell r="D11">
            <v>2994311.1310339635</v>
          </cell>
          <cell r="E11">
            <v>41461.439437076355</v>
          </cell>
          <cell r="F11">
            <v>8906.0176729291506</v>
          </cell>
          <cell r="I11">
            <v>79610.607462054963</v>
          </cell>
        </row>
        <row r="12">
          <cell r="D12">
            <v>3003007.9507084605</v>
          </cell>
          <cell r="E12">
            <v>41581.862013906182</v>
          </cell>
          <cell r="F12">
            <v>8931.8847342764475</v>
          </cell>
          <cell r="I12">
            <v>79841.832297075904</v>
          </cell>
        </row>
        <row r="14">
          <cell r="D14">
            <v>0</v>
          </cell>
          <cell r="E14">
            <v>0</v>
          </cell>
          <cell r="F14">
            <v>0</v>
          </cell>
          <cell r="I14">
            <v>0</v>
          </cell>
        </row>
        <row r="15">
          <cell r="D15">
            <v>19214.079163027796</v>
          </cell>
          <cell r="E15">
            <v>266.0523054202385</v>
          </cell>
          <cell r="F15">
            <v>57.148679982328915</v>
          </cell>
          <cell r="I15">
            <v>510.85022466067346</v>
          </cell>
        </row>
        <row r="16">
          <cell r="D16">
            <v>355870.15645845159</v>
          </cell>
          <cell r="E16">
            <v>4927.6405469494339</v>
          </cell>
          <cell r="F16">
            <v>1058.469131627151</v>
          </cell>
          <cell r="I16">
            <v>9461.6217532113642</v>
          </cell>
        </row>
        <row r="17">
          <cell r="D17">
            <v>282748.80990633881</v>
          </cell>
          <cell r="E17">
            <v>3915.1484748309913</v>
          </cell>
          <cell r="F17">
            <v>840.98338076043296</v>
          </cell>
          <cell r="I17">
            <v>7517.5235741263441</v>
          </cell>
        </row>
        <row r="19">
          <cell r="D19">
            <v>3389613.660006783</v>
          </cell>
          <cell r="E19">
            <v>46935.089684861443</v>
          </cell>
          <cell r="F19">
            <v>10081.771011550924</v>
          </cell>
          <cell r="I19">
            <v>90120.628994769169</v>
          </cell>
        </row>
        <row r="20">
          <cell r="D20">
            <v>2661835.3223473676</v>
          </cell>
          <cell r="E20">
            <v>36857.734276553441</v>
          </cell>
          <cell r="F20">
            <v>7917.1306473641889</v>
          </cell>
          <cell r="I20">
            <v>70770.977932027468</v>
          </cell>
        </row>
        <row r="21">
          <cell r="D21">
            <v>9809953.7241642475</v>
          </cell>
          <cell r="E21">
            <v>135835.85152505789</v>
          </cell>
          <cell r="F21">
            <v>29177.870105921516</v>
          </cell>
          <cell r="I21">
            <v>260820.0487454641</v>
          </cell>
        </row>
        <row r="22">
          <cell r="D22">
            <v>0</v>
          </cell>
          <cell r="E22">
            <v>0</v>
          </cell>
          <cell r="F22">
            <v>0</v>
          </cell>
          <cell r="I22">
            <v>0</v>
          </cell>
        </row>
      </sheetData>
      <sheetData sheetId="11" refreshError="1">
        <row r="6">
          <cell r="F6">
            <v>87885</v>
          </cell>
          <cell r="G6">
            <v>94365</v>
          </cell>
          <cell r="H6">
            <v>81265.27</v>
          </cell>
          <cell r="I6">
            <v>148376</v>
          </cell>
          <cell r="J6">
            <v>159504.20000000001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F8">
            <v>22850</v>
          </cell>
          <cell r="G8">
            <v>25159</v>
          </cell>
          <cell r="H8">
            <v>21454.031280000003</v>
          </cell>
          <cell r="I8">
            <v>39171.300000000003</v>
          </cell>
          <cell r="J8">
            <v>42109.1</v>
          </cell>
        </row>
        <row r="12">
          <cell r="F12">
            <v>67525</v>
          </cell>
          <cell r="G12">
            <v>73467</v>
          </cell>
          <cell r="H12">
            <v>57999.730860000003</v>
          </cell>
          <cell r="I12">
            <v>68691.913679541845</v>
          </cell>
          <cell r="J12">
            <v>109183.68232349241</v>
          </cell>
        </row>
        <row r="13">
          <cell r="F13">
            <v>49275</v>
          </cell>
          <cell r="G13">
            <v>53611</v>
          </cell>
          <cell r="H13">
            <v>43103.625120000012</v>
          </cell>
          <cell r="I13">
            <v>50220.717489784387</v>
          </cell>
          <cell r="J13">
            <v>79824.28455906501</v>
          </cell>
        </row>
        <row r="14">
          <cell r="F14">
            <v>198195</v>
          </cell>
          <cell r="G14">
            <v>215635</v>
          </cell>
          <cell r="H14">
            <v>172731.43890000004</v>
          </cell>
          <cell r="I14">
            <v>204722.3222264121</v>
          </cell>
          <cell r="J14">
            <v>325399.82942931616</v>
          </cell>
        </row>
        <row r="15">
          <cell r="F15">
            <v>50005</v>
          </cell>
          <cell r="G15">
            <v>54405</v>
          </cell>
          <cell r="H15">
            <v>43103.625120000012</v>
          </cell>
          <cell r="I15">
            <v>51114.046604261726</v>
          </cell>
          <cell r="J15">
            <v>81244.203688126465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</row>
        <row r="17">
          <cell r="F17">
            <v>1080138</v>
          </cell>
          <cell r="G17">
            <v>1510812.3</v>
          </cell>
          <cell r="H17">
            <v>1514875</v>
          </cell>
          <cell r="I17">
            <v>1127113</v>
          </cell>
          <cell r="J17">
            <v>1685133.4</v>
          </cell>
        </row>
        <row r="18">
          <cell r="F18">
            <v>0</v>
          </cell>
          <cell r="G18">
            <v>0</v>
          </cell>
          <cell r="I18">
            <v>0</v>
          </cell>
          <cell r="J18">
            <v>0</v>
          </cell>
        </row>
        <row r="19">
          <cell r="F19">
            <v>135668</v>
          </cell>
          <cell r="G19">
            <v>308842</v>
          </cell>
          <cell r="H19">
            <v>143395.516</v>
          </cell>
          <cell r="I19">
            <v>510394.4</v>
          </cell>
          <cell r="J19">
            <v>312021.7</v>
          </cell>
        </row>
        <row r="22">
          <cell r="F22">
            <v>4696</v>
          </cell>
          <cell r="G22">
            <v>0</v>
          </cell>
          <cell r="I22">
            <v>191.6</v>
          </cell>
          <cell r="J22">
            <v>392</v>
          </cell>
        </row>
        <row r="23">
          <cell r="F23">
            <v>19712</v>
          </cell>
          <cell r="G23">
            <v>69087</v>
          </cell>
          <cell r="H23">
            <v>22618</v>
          </cell>
          <cell r="I23">
            <v>59725.5</v>
          </cell>
          <cell r="J23">
            <v>55760</v>
          </cell>
        </row>
        <row r="24">
          <cell r="F24">
            <v>445</v>
          </cell>
          <cell r="G24">
            <v>512</v>
          </cell>
          <cell r="H24">
            <v>679</v>
          </cell>
          <cell r="I24">
            <v>884</v>
          </cell>
          <cell r="J24">
            <v>972</v>
          </cell>
        </row>
        <row r="25">
          <cell r="F25">
            <v>0</v>
          </cell>
          <cell r="G25">
            <v>0</v>
          </cell>
          <cell r="I25">
            <v>0</v>
          </cell>
          <cell r="J25">
            <v>0</v>
          </cell>
        </row>
        <row r="28">
          <cell r="B28" t="str">
            <v>налог на землю</v>
          </cell>
          <cell r="F28">
            <v>16433</v>
          </cell>
          <cell r="G28">
            <v>4800</v>
          </cell>
          <cell r="H28">
            <v>2464</v>
          </cell>
          <cell r="I28">
            <v>2882</v>
          </cell>
          <cell r="J28">
            <v>3170</v>
          </cell>
        </row>
        <row r="29">
          <cell r="B29" t="str">
            <v xml:space="preserve">налог на пользователей автодорог </v>
          </cell>
          <cell r="F29">
            <v>2374</v>
          </cell>
          <cell r="G29">
            <v>3258</v>
          </cell>
          <cell r="H29">
            <v>2447</v>
          </cell>
          <cell r="I29">
            <v>2447</v>
          </cell>
          <cell r="J29">
            <v>2631</v>
          </cell>
        </row>
        <row r="32">
          <cell r="F32">
            <v>361711</v>
          </cell>
          <cell r="G32">
            <v>328944.8</v>
          </cell>
          <cell r="H32">
            <v>539557</v>
          </cell>
          <cell r="I32">
            <v>656412.69999999995</v>
          </cell>
          <cell r="J32">
            <v>544491.5</v>
          </cell>
        </row>
        <row r="34">
          <cell r="B34" t="str">
            <v>арендная плата</v>
          </cell>
          <cell r="F34">
            <v>7374</v>
          </cell>
          <cell r="G34">
            <v>58359</v>
          </cell>
          <cell r="H34">
            <v>27422</v>
          </cell>
          <cell r="I34">
            <v>55269</v>
          </cell>
          <cell r="J34">
            <v>60015</v>
          </cell>
        </row>
        <row r="40">
          <cell r="F40">
            <v>0</v>
          </cell>
          <cell r="G40">
            <v>0</v>
          </cell>
          <cell r="H40">
            <v>112233.16799999999</v>
          </cell>
          <cell r="I40">
            <v>167563.5</v>
          </cell>
          <cell r="J40">
            <v>250964</v>
          </cell>
        </row>
        <row r="41">
          <cell r="H41">
            <v>83408.256000000008</v>
          </cell>
          <cell r="I41">
            <v>122505.5</v>
          </cell>
          <cell r="J41">
            <v>183480</v>
          </cell>
        </row>
        <row r="42">
          <cell r="H42">
            <v>334246.32</v>
          </cell>
          <cell r="I42">
            <v>499387</v>
          </cell>
          <cell r="J42">
            <v>747947</v>
          </cell>
        </row>
        <row r="43">
          <cell r="H43">
            <v>83408.256000000008</v>
          </cell>
          <cell r="I43">
            <v>124684</v>
          </cell>
          <cell r="J43">
            <v>186744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1275123.43</v>
          </cell>
        </row>
        <row r="45">
          <cell r="F45">
            <v>194040</v>
          </cell>
          <cell r="G45">
            <v>0</v>
          </cell>
          <cell r="H45">
            <v>0</v>
          </cell>
        </row>
        <row r="52">
          <cell r="F52">
            <v>10261</v>
          </cell>
          <cell r="G52">
            <v>9731</v>
          </cell>
          <cell r="H52">
            <v>8844.6</v>
          </cell>
          <cell r="I52">
            <v>8845</v>
          </cell>
          <cell r="J52">
            <v>9059.2800000000007</v>
          </cell>
        </row>
        <row r="56">
          <cell r="F56">
            <v>405371</v>
          </cell>
          <cell r="G56">
            <v>1592543.0185100001</v>
          </cell>
          <cell r="H56">
            <v>1895695</v>
          </cell>
        </row>
        <row r="57">
          <cell r="F57">
            <v>0</v>
          </cell>
          <cell r="G57">
            <v>0</v>
          </cell>
          <cell r="H57">
            <v>613296</v>
          </cell>
          <cell r="I57">
            <v>914140</v>
          </cell>
          <cell r="J57">
            <v>1369135</v>
          </cell>
        </row>
        <row r="60">
          <cell r="F60">
            <v>143752.95000000001</v>
          </cell>
          <cell r="G60">
            <v>148093.93</v>
          </cell>
          <cell r="H60">
            <v>148093.93</v>
          </cell>
          <cell r="I60">
            <v>149353.87</v>
          </cell>
          <cell r="J60">
            <v>150263.70000000001</v>
          </cell>
        </row>
        <row r="62">
          <cell r="F62">
            <v>32906.240000000005</v>
          </cell>
          <cell r="G62">
            <v>27324.83</v>
          </cell>
          <cell r="H62">
            <v>27324.83</v>
          </cell>
          <cell r="I62">
            <v>27334.080000000002</v>
          </cell>
          <cell r="J62">
            <v>27543.5</v>
          </cell>
        </row>
        <row r="63">
          <cell r="F63">
            <v>15708.18</v>
          </cell>
          <cell r="G63">
            <v>19968.490000000002</v>
          </cell>
          <cell r="H63">
            <v>19968.489999999998</v>
          </cell>
          <cell r="I63">
            <v>20231.379999999997</v>
          </cell>
          <cell r="J63">
            <v>20137.099999999999</v>
          </cell>
        </row>
        <row r="64">
          <cell r="F64">
            <v>74816.490000000005</v>
          </cell>
          <cell r="G64">
            <v>80477.929999999993</v>
          </cell>
          <cell r="H64">
            <v>80477.930000000008</v>
          </cell>
          <cell r="I64">
            <v>81386.64</v>
          </cell>
          <cell r="J64">
            <v>82087.8</v>
          </cell>
        </row>
        <row r="65">
          <cell r="F65">
            <v>20322.04</v>
          </cell>
          <cell r="G65">
            <v>20322.68</v>
          </cell>
          <cell r="H65">
            <v>20322.68</v>
          </cell>
          <cell r="I65">
            <v>20401.770000000004</v>
          </cell>
          <cell r="J65">
            <v>20495.3</v>
          </cell>
        </row>
      </sheetData>
      <sheetData sheetId="12" refreshError="1">
        <row r="9">
          <cell r="E9">
            <v>654431</v>
          </cell>
          <cell r="F9">
            <v>363092</v>
          </cell>
          <cell r="G9">
            <v>340390</v>
          </cell>
          <cell r="H9">
            <v>420794</v>
          </cell>
          <cell r="I9">
            <v>640486</v>
          </cell>
        </row>
        <row r="13">
          <cell r="E13">
            <v>405619</v>
          </cell>
          <cell r="F13">
            <v>363092.15</v>
          </cell>
          <cell r="G13">
            <v>340390</v>
          </cell>
          <cell r="H13">
            <v>400696</v>
          </cell>
          <cell r="I13">
            <v>640486</v>
          </cell>
        </row>
        <row r="20">
          <cell r="H20">
            <v>20098</v>
          </cell>
        </row>
      </sheetData>
      <sheetData sheetId="13"/>
      <sheetData sheetId="14"/>
      <sheetData sheetId="15"/>
      <sheetData sheetId="16"/>
      <sheetData sheetId="17"/>
      <sheetData sheetId="18" refreshError="1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9" refreshError="1">
        <row r="7">
          <cell r="F7">
            <v>800</v>
          </cell>
          <cell r="G7">
            <v>0</v>
          </cell>
        </row>
        <row r="8">
          <cell r="F8">
            <v>600</v>
          </cell>
          <cell r="G8">
            <v>0</v>
          </cell>
        </row>
        <row r="9">
          <cell r="F9">
            <v>400</v>
          </cell>
          <cell r="G9">
            <v>0</v>
          </cell>
        </row>
        <row r="10">
          <cell r="F10">
            <v>300</v>
          </cell>
          <cell r="G10">
            <v>0</v>
          </cell>
        </row>
        <row r="11">
          <cell r="F11">
            <v>230</v>
          </cell>
          <cell r="G11">
            <v>0</v>
          </cell>
        </row>
        <row r="12">
          <cell r="F12">
            <v>170</v>
          </cell>
          <cell r="G12">
            <v>0</v>
          </cell>
        </row>
        <row r="13">
          <cell r="F13">
            <v>290</v>
          </cell>
          <cell r="G13">
            <v>0</v>
          </cell>
        </row>
        <row r="14">
          <cell r="F14">
            <v>210</v>
          </cell>
          <cell r="G14">
            <v>0</v>
          </cell>
        </row>
        <row r="15">
          <cell r="F15">
            <v>260</v>
          </cell>
          <cell r="G15">
            <v>0</v>
          </cell>
        </row>
        <row r="16">
          <cell r="F16">
            <v>210</v>
          </cell>
          <cell r="G16">
            <v>0</v>
          </cell>
        </row>
        <row r="17">
          <cell r="F17">
            <v>140</v>
          </cell>
          <cell r="G17">
            <v>0</v>
          </cell>
        </row>
        <row r="18">
          <cell r="F18">
            <v>270</v>
          </cell>
          <cell r="G18">
            <v>0</v>
          </cell>
        </row>
        <row r="19">
          <cell r="F19">
            <v>180</v>
          </cell>
          <cell r="G19">
            <v>0</v>
          </cell>
        </row>
        <row r="20">
          <cell r="F20">
            <v>180</v>
          </cell>
          <cell r="G20">
            <v>3.8</v>
          </cell>
        </row>
        <row r="21">
          <cell r="F21">
            <v>160</v>
          </cell>
          <cell r="G21">
            <v>310.95</v>
          </cell>
        </row>
        <row r="22">
          <cell r="F22">
            <v>130</v>
          </cell>
          <cell r="G22">
            <v>1669.56</v>
          </cell>
        </row>
        <row r="23">
          <cell r="F23">
            <v>190</v>
          </cell>
          <cell r="G23">
            <v>704.74</v>
          </cell>
        </row>
        <row r="24">
          <cell r="F24">
            <v>160</v>
          </cell>
          <cell r="G24">
            <v>1491.64</v>
          </cell>
        </row>
        <row r="25">
          <cell r="F25">
            <v>3000</v>
          </cell>
          <cell r="G25">
            <v>0</v>
          </cell>
        </row>
        <row r="26">
          <cell r="F26">
            <v>2300</v>
          </cell>
          <cell r="G26">
            <v>0</v>
          </cell>
        </row>
        <row r="28">
          <cell r="F28">
            <v>170</v>
          </cell>
          <cell r="G28">
            <v>4.5599999999999996</v>
          </cell>
        </row>
        <row r="29">
          <cell r="F29">
            <v>140</v>
          </cell>
          <cell r="G29">
            <v>149.85</v>
          </cell>
        </row>
        <row r="30">
          <cell r="F30">
            <v>120</v>
          </cell>
          <cell r="G30">
            <v>1921.21</v>
          </cell>
        </row>
        <row r="31">
          <cell r="F31">
            <v>180</v>
          </cell>
          <cell r="G31">
            <v>137.13</v>
          </cell>
        </row>
        <row r="32">
          <cell r="F32">
            <v>150</v>
          </cell>
          <cell r="G32">
            <v>429.27</v>
          </cell>
        </row>
        <row r="33">
          <cell r="F33">
            <v>160</v>
          </cell>
          <cell r="G33">
            <v>77.680000000000007</v>
          </cell>
        </row>
        <row r="34">
          <cell r="F34">
            <v>140</v>
          </cell>
          <cell r="G34">
            <v>1283.28</v>
          </cell>
        </row>
        <row r="35">
          <cell r="F35">
            <v>110</v>
          </cell>
          <cell r="G35">
            <v>15233.17</v>
          </cell>
        </row>
        <row r="36">
          <cell r="F36">
            <v>470</v>
          </cell>
          <cell r="G36">
            <v>25.5</v>
          </cell>
        </row>
        <row r="37">
          <cell r="F37">
            <v>350</v>
          </cell>
          <cell r="G37">
            <v>634.22</v>
          </cell>
        </row>
        <row r="40">
          <cell r="F40">
            <v>260</v>
          </cell>
          <cell r="G40">
            <v>100.48</v>
          </cell>
        </row>
        <row r="41">
          <cell r="F41">
            <v>220</v>
          </cell>
          <cell r="G41">
            <v>2459.15</v>
          </cell>
        </row>
        <row r="42">
          <cell r="F42">
            <v>150</v>
          </cell>
          <cell r="G42">
            <v>8706.82</v>
          </cell>
        </row>
        <row r="43">
          <cell r="F43">
            <v>270</v>
          </cell>
          <cell r="G43">
            <v>653.21</v>
          </cell>
        </row>
      </sheetData>
      <sheetData sheetId="20"/>
      <sheetData sheetId="21" refreshError="1">
        <row r="24">
          <cell r="H24">
            <v>400544</v>
          </cell>
          <cell r="I24">
            <v>31949.9</v>
          </cell>
          <cell r="J24">
            <v>15204</v>
          </cell>
          <cell r="K24">
            <v>16163</v>
          </cell>
        </row>
        <row r="25">
          <cell r="H25">
            <v>301008.8</v>
          </cell>
          <cell r="I25">
            <v>5856.5</v>
          </cell>
          <cell r="J25">
            <v>2786.9</v>
          </cell>
          <cell r="K25">
            <v>2962.7</v>
          </cell>
        </row>
        <row r="26">
          <cell r="H26">
            <v>16332.7</v>
          </cell>
          <cell r="I26">
            <v>4281.7</v>
          </cell>
          <cell r="J26">
            <v>2037.5</v>
          </cell>
          <cell r="K26">
            <v>2166</v>
          </cell>
        </row>
        <row r="27">
          <cell r="H27">
            <v>66579.3</v>
          </cell>
          <cell r="I27">
            <v>17454</v>
          </cell>
          <cell r="J27">
            <v>8305.7999999999993</v>
          </cell>
          <cell r="K27">
            <v>8829.7000000000007</v>
          </cell>
        </row>
        <row r="28">
          <cell r="H28">
            <v>16623.2</v>
          </cell>
          <cell r="I28">
            <v>4357.8</v>
          </cell>
          <cell r="J28">
            <v>2073.8000000000002</v>
          </cell>
          <cell r="K28">
            <v>2204.6</v>
          </cell>
        </row>
        <row r="30">
          <cell r="F30">
            <v>400696</v>
          </cell>
          <cell r="G30">
            <v>640486</v>
          </cell>
        </row>
        <row r="31">
          <cell r="F31">
            <v>73448</v>
          </cell>
          <cell r="G31">
            <v>117402</v>
          </cell>
        </row>
        <row r="32">
          <cell r="F32">
            <v>53698</v>
          </cell>
          <cell r="G32">
            <v>85833</v>
          </cell>
        </row>
        <row r="33">
          <cell r="F33">
            <v>218897</v>
          </cell>
          <cell r="G33">
            <v>349892</v>
          </cell>
        </row>
        <row r="34">
          <cell r="F34">
            <v>54653</v>
          </cell>
          <cell r="G34">
            <v>87359</v>
          </cell>
        </row>
      </sheetData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12">
          <cell r="H12" t="str">
            <v>План по смете или расходам из прибыли (без НДС)</v>
          </cell>
        </row>
      </sheetData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>
        <row r="4">
          <cell r="K4">
            <v>0</v>
          </cell>
        </row>
      </sheetData>
      <sheetData sheetId="97">
        <row r="6">
          <cell r="F6">
            <v>87885</v>
          </cell>
        </row>
      </sheetData>
      <sheetData sheetId="98">
        <row r="4">
          <cell r="K4">
            <v>0</v>
          </cell>
        </row>
      </sheetData>
      <sheetData sheetId="99">
        <row r="4">
          <cell r="K4">
            <v>0</v>
          </cell>
        </row>
      </sheetData>
      <sheetData sheetId="100" refreshError="1"/>
      <sheetData sheetId="101">
        <row r="4">
          <cell r="K4">
            <v>0</v>
          </cell>
        </row>
      </sheetData>
      <sheetData sheetId="102" refreshError="1"/>
      <sheetData sheetId="103" refreshError="1"/>
      <sheetData sheetId="104" refreshError="1"/>
      <sheetData sheetId="105">
        <row r="4">
          <cell r="K4">
            <v>0</v>
          </cell>
        </row>
      </sheetData>
      <sheetData sheetId="106" refreshError="1"/>
      <sheetData sheetId="107" refreshError="1"/>
      <sheetData sheetId="108" refreshError="1"/>
      <sheetData sheetId="109">
        <row r="7">
          <cell r="G7">
            <v>2769</v>
          </cell>
        </row>
      </sheetData>
      <sheetData sheetId="110">
        <row r="4">
          <cell r="K4">
            <v>0</v>
          </cell>
        </row>
      </sheetData>
      <sheetData sheetId="111">
        <row r="4">
          <cell r="K4">
            <v>0</v>
          </cell>
        </row>
      </sheetData>
      <sheetData sheetId="112">
        <row r="4">
          <cell r="K4">
            <v>0</v>
          </cell>
        </row>
      </sheetData>
      <sheetData sheetId="113">
        <row r="4">
          <cell r="K4">
            <v>0</v>
          </cell>
        </row>
      </sheetData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Свод"/>
      <sheetName val="перекрестка"/>
      <sheetName val="18.2"/>
      <sheetName val="21.3"/>
      <sheetName val="2.3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  <sheetName val="Лист"/>
      <sheetName val="навигация"/>
      <sheetName val="Т12"/>
      <sheetName val="Т3"/>
    </sheetNames>
    <sheetDataSet>
      <sheetData sheetId="0" refreshError="1"/>
      <sheetData sheetId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</row>
        <row r="7">
          <cell r="C7" t="str">
            <v>Газ</v>
          </cell>
          <cell r="H7">
            <v>0</v>
          </cell>
          <cell r="I7">
            <v>0</v>
          </cell>
        </row>
        <row r="8">
          <cell r="C8" t="str">
            <v>Другие виды топлива</v>
          </cell>
          <cell r="H8">
            <v>0</v>
          </cell>
          <cell r="I8">
            <v>0</v>
          </cell>
        </row>
        <row r="9">
          <cell r="H9">
            <v>0</v>
          </cell>
          <cell r="I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C19" t="str">
            <v>Мазут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0">
          <cell r="C20" t="str">
            <v>Газ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I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/>
      <sheetData sheetId="1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I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I35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J19">
            <v>0</v>
          </cell>
          <cell r="K19">
            <v>0</v>
          </cell>
          <cell r="L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D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D12" t="str">
            <v>%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1.3</v>
          </cell>
          <cell r="B13" t="str">
            <v xml:space="preserve"> - размер суточных</v>
          </cell>
          <cell r="C13" t="str">
            <v>руб.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J21">
            <v>0</v>
          </cell>
          <cell r="K21">
            <v>0</v>
          </cell>
          <cell r="L21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</row>
        <row r="9">
          <cell r="D9" t="str">
            <v>&lt;Наименование работ 1&gt;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 t="str">
            <v>&lt;Наименование работ 2&gt;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</row>
        <row r="20"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I6">
            <v>0</v>
          </cell>
          <cell r="J6">
            <v>0</v>
          </cell>
        </row>
        <row r="7">
          <cell r="I7">
            <v>0</v>
          </cell>
          <cell r="J7">
            <v>0</v>
          </cell>
        </row>
        <row r="8">
          <cell r="I8">
            <v>0</v>
          </cell>
          <cell r="J8">
            <v>0</v>
          </cell>
        </row>
        <row r="9">
          <cell r="I9">
            <v>0</v>
          </cell>
          <cell r="J9">
            <v>0</v>
          </cell>
        </row>
        <row r="10">
          <cell r="J10">
            <v>0</v>
          </cell>
        </row>
        <row r="11">
          <cell r="I11">
            <v>0</v>
          </cell>
          <cell r="J11">
            <v>0</v>
          </cell>
        </row>
        <row r="12">
          <cell r="I12">
            <v>0</v>
          </cell>
          <cell r="J12">
            <v>0</v>
          </cell>
        </row>
        <row r="13">
          <cell r="I13">
            <v>0</v>
          </cell>
          <cell r="J13">
            <v>0</v>
          </cell>
        </row>
        <row r="14">
          <cell r="I14">
            <v>0</v>
          </cell>
          <cell r="J14">
            <v>0</v>
          </cell>
        </row>
        <row r="15">
          <cell r="J15">
            <v>0</v>
          </cell>
        </row>
        <row r="16">
          <cell r="I16">
            <v>0</v>
          </cell>
          <cell r="J16">
            <v>0</v>
          </cell>
        </row>
        <row r="17">
          <cell r="I17">
            <v>0</v>
          </cell>
          <cell r="J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6">
          <cell r="G6">
            <v>0</v>
          </cell>
          <cell r="H6">
            <v>0</v>
          </cell>
          <cell r="J6">
            <v>0</v>
          </cell>
          <cell r="K6">
            <v>0</v>
          </cell>
        </row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E26">
            <v>0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6">
          <cell r="J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J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7"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</row>
        <row r="9"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</row>
        <row r="10"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Лист2"/>
      <sheetName val="0"/>
      <sheetName val="1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3"/>
      <sheetName val="4.1"/>
      <sheetName val="5"/>
      <sheetName val="8"/>
      <sheetName val="9"/>
      <sheetName val="21.3"/>
      <sheetName val="P2.2"/>
      <sheetName val="Справочники"/>
      <sheetName val="2006"/>
      <sheetName val="P2.1 усл. единицы"/>
      <sheetName val="Расчет НВВ РСК по RAB"/>
      <sheetName val="База"/>
      <sheetName val="Контроль"/>
      <sheetName val="к2"/>
      <sheetName val="Заголовок"/>
      <sheetName val="Сводка - лизинг"/>
      <sheetName val="2 квартал 2015г. (понед)"/>
      <sheetName val="Свод"/>
      <sheetName val="2008 -2010"/>
      <sheetName val="КУ1"/>
      <sheetName val="Ф-1 (для АО-энерго)"/>
      <sheetName val="Ф-2 (для АО-энерго)"/>
      <sheetName val="TEHSHEET"/>
      <sheetName val="Титульны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4">
          <cell r="E4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1"/>
      <sheetName val="2"/>
      <sheetName val="3"/>
      <sheetName val="Расчет по полугодиям"/>
      <sheetName val="4"/>
      <sheetName val="5"/>
      <sheetName val="5.1"/>
      <sheetName val="6"/>
      <sheetName val="7"/>
      <sheetName val="P2.1"/>
      <sheetName val="P2.2"/>
      <sheetName val="8"/>
      <sheetName val="Непроизвод."/>
      <sheetName val="Производство"/>
      <sheetName val="Инвестиции"/>
      <sheetName val="Аренда имущества"/>
      <sheetName val="Расчёт расходов долгосрочный"/>
      <sheetName val="Комментарии"/>
      <sheetName val="Проверка"/>
      <sheetName val="modfrmSecretCode"/>
      <sheetName val="TEHSHEET"/>
      <sheetName val="AllSheetsInThisWorkbook"/>
      <sheetName val="modListComs"/>
      <sheetName val="modListProv"/>
      <sheetName val="REESTR_ORG"/>
      <sheetName val="REESTR_FILTERED"/>
      <sheetName val="REESTR_MO"/>
      <sheetName val="modfrmReestr"/>
      <sheetName val="modReestr"/>
      <sheetName val="modHyp"/>
      <sheetName val="modUpdTemplMain"/>
      <sheetName val="modList00"/>
      <sheetName val="modList01"/>
      <sheetName val="modList02"/>
      <sheetName val="modList03"/>
      <sheetName val="modList04"/>
      <sheetName val="modList05"/>
      <sheetName val="modList06"/>
      <sheetName val="modList07"/>
      <sheetName val="modList08"/>
      <sheetName val="modList09"/>
      <sheetName val="modList10"/>
      <sheetName val="modList16"/>
      <sheetName val="modList11"/>
      <sheetName val="modList12"/>
      <sheetName val="modList13"/>
      <sheetName val="modList14"/>
      <sheetName val="modList15"/>
      <sheetName val="Лист1"/>
      <sheetName val="ХМР"/>
    </sheetNames>
    <sheetDataSet>
      <sheetData sheetId="0"/>
      <sheetData sheetId="1"/>
      <sheetData sheetId="2"/>
      <sheetData sheetId="3">
        <row r="14">
          <cell r="F14">
            <v>2014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Anlagevermögen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2001"/>
      <sheetName val="расчет тарифов"/>
      <sheetName val="перекрестка"/>
      <sheetName val="18.2"/>
      <sheetName val="2.3"/>
      <sheetName val="P2.1"/>
      <sheetName val="ESTI."/>
      <sheetName val="DI-ESTI"/>
      <sheetName val="Титульный"/>
      <sheetName val="Исходные"/>
      <sheetName val="A"/>
      <sheetName val="База"/>
    </sheetNames>
    <sheetDataSet>
      <sheetData sheetId="0">
        <row r="2">
          <cell r="B2" t="str">
            <v>АЛНАС</v>
          </cell>
        </row>
      </sheetData>
      <sheetData sheetId="1"/>
      <sheetData sheetId="2"/>
      <sheetData sheetId="3">
        <row r="2">
          <cell r="B2" t="str">
            <v>АЛНАС</v>
          </cell>
        </row>
      </sheetData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писки"/>
      <sheetName val="Стоимость ЭЭ"/>
      <sheetName val="6 Списки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  <sheetName val="Справочники"/>
      <sheetName val="15"/>
      <sheetName val="2.3"/>
      <sheetName val="20"/>
      <sheetName val="21.3"/>
      <sheetName val="P2.1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4.1"/>
      <sheetName val="26"/>
      <sheetName val="27"/>
      <sheetName val="28"/>
      <sheetName val="29"/>
      <sheetName val="3"/>
      <sheetName val="4.1"/>
      <sheetName val="6"/>
      <sheetName val="8"/>
      <sheetName val="9"/>
      <sheetName val="Справочн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Выберите название региона из списка</v>
          </cell>
        </row>
        <row r="3">
          <cell r="B3" t="str">
            <v>Алтайский край</v>
          </cell>
        </row>
        <row r="4">
          <cell r="B4" t="str">
            <v>Амурская область</v>
          </cell>
        </row>
        <row r="5">
          <cell r="B5" t="str">
            <v>Архангельская область</v>
          </cell>
        </row>
        <row r="6">
          <cell r="B6" t="str">
            <v>Астраханская область</v>
          </cell>
        </row>
        <row r="7">
          <cell r="B7" t="str">
            <v>Белгородская область</v>
          </cell>
        </row>
        <row r="8">
          <cell r="B8" t="str">
            <v>Брянская область</v>
          </cell>
        </row>
        <row r="9">
          <cell r="B9" t="str">
            <v>Владимирская область</v>
          </cell>
        </row>
        <row r="10">
          <cell r="B10" t="str">
            <v>Волгоградская область</v>
          </cell>
        </row>
        <row r="11">
          <cell r="B11" t="str">
            <v>Вологодская область</v>
          </cell>
        </row>
        <row r="12">
          <cell r="B12" t="str">
            <v>Воронежская область</v>
          </cell>
        </row>
        <row r="13">
          <cell r="B13" t="str">
            <v>г. Москва</v>
          </cell>
        </row>
        <row r="14">
          <cell r="B14" t="str">
            <v>г.Байконур</v>
          </cell>
        </row>
        <row r="15">
          <cell r="B15" t="str">
            <v>г.Санкт-Петербург</v>
          </cell>
        </row>
        <row r="16">
          <cell r="B16" t="str">
            <v>Еврейская автономная область</v>
          </cell>
        </row>
        <row r="17">
          <cell r="B17" t="str">
            <v>Забайкальский край</v>
          </cell>
        </row>
        <row r="18">
          <cell r="B18" t="str">
            <v>Ивановская область</v>
          </cell>
        </row>
        <row r="19">
          <cell r="B19" t="str">
            <v>Иркутская область</v>
          </cell>
        </row>
        <row r="20">
          <cell r="B20" t="str">
            <v>Кабардино-Балкарская республика</v>
          </cell>
        </row>
        <row r="21">
          <cell r="B21" t="str">
            <v>Калининградская область</v>
          </cell>
        </row>
        <row r="22">
          <cell r="B22" t="str">
            <v>Калужская область</v>
          </cell>
        </row>
        <row r="23">
          <cell r="B23" t="str">
            <v>Камчатский край</v>
          </cell>
        </row>
        <row r="24">
          <cell r="B24" t="str">
            <v>Карачаево-Черкесская республика</v>
          </cell>
        </row>
        <row r="25">
          <cell r="B25" t="str">
            <v>Кемеровская область</v>
          </cell>
        </row>
        <row r="26">
          <cell r="B26" t="str">
            <v>Кировская область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Мурманская область</v>
          </cell>
        </row>
        <row r="37">
          <cell r="B37" t="str">
            <v>Ненецкий автономный округ</v>
          </cell>
        </row>
        <row r="38">
          <cell r="B38" t="str">
            <v>Нижегородская область</v>
          </cell>
        </row>
        <row r="39">
          <cell r="B39" t="str">
            <v>Новгородская область</v>
          </cell>
        </row>
        <row r="40">
          <cell r="B40" t="str">
            <v>Новосибирская область</v>
          </cell>
        </row>
        <row r="41">
          <cell r="B41" t="str">
            <v>Омская область</v>
          </cell>
        </row>
        <row r="42">
          <cell r="B42" t="str">
            <v>Оренбургская область</v>
          </cell>
        </row>
        <row r="43">
          <cell r="B43" t="str">
            <v>Орловская область</v>
          </cell>
        </row>
        <row r="44">
          <cell r="B44" t="str">
            <v>Пензенская область</v>
          </cell>
        </row>
        <row r="45">
          <cell r="B45" t="str">
            <v>Пермский край</v>
          </cell>
        </row>
        <row r="46">
          <cell r="B46" t="str">
            <v>Приморский край</v>
          </cell>
        </row>
        <row r="47">
          <cell r="B47" t="str">
            <v>Псковская область</v>
          </cell>
        </row>
        <row r="48">
          <cell r="B48" t="str">
            <v>Республика Адыгея</v>
          </cell>
        </row>
        <row r="49">
          <cell r="B49" t="str">
            <v>Республика Алтай</v>
          </cell>
        </row>
        <row r="50">
          <cell r="B50" t="str">
            <v>Республика Башкортостан</v>
          </cell>
        </row>
        <row r="51">
          <cell r="B51" t="str">
            <v>Республика Бурятия</v>
          </cell>
        </row>
        <row r="52">
          <cell r="B52" t="str">
            <v>Республика Дагестан</v>
          </cell>
        </row>
        <row r="53">
          <cell r="B53" t="str">
            <v>Республика Ингушетия</v>
          </cell>
        </row>
        <row r="54">
          <cell r="B54" t="str">
            <v>Республика Калмыкия</v>
          </cell>
        </row>
        <row r="55">
          <cell r="B55" t="str">
            <v>Республика Карелия</v>
          </cell>
        </row>
        <row r="56">
          <cell r="B56" t="str">
            <v>Республика Коми</v>
          </cell>
        </row>
        <row r="57">
          <cell r="B57" t="str">
            <v>Республика Марий Эл</v>
          </cell>
        </row>
        <row r="58">
          <cell r="B58" t="str">
            <v>Республика Мордовия</v>
          </cell>
        </row>
        <row r="59">
          <cell r="B59" t="str">
            <v>Республика Саха (Якутия)</v>
          </cell>
        </row>
        <row r="60">
          <cell r="B60" t="str">
            <v>Республика Северная Осетия-Алания</v>
          </cell>
        </row>
        <row r="61">
          <cell r="B61" t="str">
            <v>Республика Татарстан</v>
          </cell>
        </row>
        <row r="62">
          <cell r="B62" t="str">
            <v>Республика Тыва</v>
          </cell>
        </row>
        <row r="63">
          <cell r="B63" t="str">
            <v>Республика Хакасия</v>
          </cell>
        </row>
        <row r="64">
          <cell r="B64" t="str">
            <v>Ростовская область</v>
          </cell>
        </row>
        <row r="65">
          <cell r="B65" t="str">
            <v>Рязанская область</v>
          </cell>
        </row>
        <row r="66">
          <cell r="B66" t="str">
            <v>Самарская область</v>
          </cell>
        </row>
        <row r="67">
          <cell r="B67" t="str">
            <v>Саратовская область</v>
          </cell>
        </row>
        <row r="68">
          <cell r="B68" t="str">
            <v>Сахалинская область</v>
          </cell>
        </row>
        <row r="69">
          <cell r="B69" t="str">
            <v>Свердловская область</v>
          </cell>
        </row>
        <row r="70">
          <cell r="B70" t="str">
            <v>Смоленская область</v>
          </cell>
        </row>
        <row r="71">
          <cell r="B71" t="str">
            <v>Ставропольский край</v>
          </cell>
        </row>
        <row r="72">
          <cell r="B72" t="str">
            <v>Тамбовская область</v>
          </cell>
        </row>
        <row r="73">
          <cell r="B73" t="str">
            <v>Тверская область</v>
          </cell>
        </row>
        <row r="74">
          <cell r="B74" t="str">
            <v>Томская область</v>
          </cell>
        </row>
        <row r="75">
          <cell r="B75" t="str">
            <v>Тульская область</v>
          </cell>
        </row>
        <row r="76">
          <cell r="B76" t="str">
            <v>Тюменская область</v>
          </cell>
        </row>
        <row r="77">
          <cell r="B77" t="str">
            <v>Удмуртская республика</v>
          </cell>
        </row>
        <row r="78">
          <cell r="B78" t="str">
            <v>Ульяновская область</v>
          </cell>
        </row>
        <row r="79">
          <cell r="B79" t="str">
            <v>Хабаровский край</v>
          </cell>
        </row>
        <row r="80">
          <cell r="B80" t="str">
            <v>Ханты-Мансийский автономный округ</v>
          </cell>
        </row>
        <row r="81">
          <cell r="B81" t="str">
            <v>Челябинская область</v>
          </cell>
        </row>
        <row r="82">
          <cell r="B82" t="str">
            <v>Чеченская республика</v>
          </cell>
        </row>
        <row r="83">
          <cell r="B83" t="str">
            <v>Чувашская республика</v>
          </cell>
        </row>
        <row r="84">
          <cell r="B84" t="str">
            <v>Чукотский автономный округ</v>
          </cell>
        </row>
        <row r="85">
          <cell r="B85" t="str">
            <v>Ямало-Ненецкий автономный округ</v>
          </cell>
        </row>
        <row r="86">
          <cell r="B86" t="str">
            <v>Ярославская область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.1"/>
      <sheetName val="0.1ЭЭ"/>
      <sheetName val="0.1ГМ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  <sheetName val="Списки"/>
    </sheetNames>
    <sheetDataSet>
      <sheetData sheetId="0" refreshError="1"/>
      <sheetData sheetId="1" refreshError="1"/>
      <sheetData sheetId="2" refreshError="1">
        <row r="12">
          <cell r="H12" t="str">
            <v>газ коксовый</v>
          </cell>
        </row>
        <row r="13">
          <cell r="H13" t="str">
            <v>прочее</v>
          </cell>
        </row>
        <row r="14">
          <cell r="H14" t="str">
            <v>дистиллят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Главная для ТП"/>
      <sheetName val="1.15 (д.б.)"/>
      <sheetName val="реестр сф 2012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Кедровский"/>
      <sheetName val="UGOL"/>
      <sheetName val="TEHSHEET"/>
      <sheetName val="план 2000"/>
      <sheetName val="Перегруппировка"/>
      <sheetName val="ПрЭС"/>
      <sheetName val="Заголовок"/>
      <sheetName val="на_1_тут"/>
      <sheetName val="ВАРИАНТ_3_РАБОЧИЙ"/>
      <sheetName val="план_2000"/>
      <sheetName val="Главная_для_ТП"/>
      <sheetName val="1_15_(д_б_)"/>
      <sheetName val="EKDEB90"/>
      <sheetName val="Смета_"/>
      <sheetName val="ФОТ по месяцам"/>
      <sheetName val="Смета ДУ и ПД"/>
      <sheetName val="Главная"/>
      <sheetName val="БДР"/>
      <sheetName val="прочие доходы"/>
      <sheetName val="ТЭП ТНС утв."/>
      <sheetName val="КПЭ"/>
      <sheetName val="ОНА,ОНО"/>
      <sheetName val="Т6"/>
      <sheetName val="1. свод филиалы"/>
      <sheetName val="1. ИА"/>
      <sheetName val="1. свод ЛЭ"/>
      <sheetName val="Смета2 проект. раб."/>
      <sheetName val="T0"/>
      <sheetName val="Drop down lists"/>
      <sheetName val="служебная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Свод сметы"/>
      <sheetName val="Handbook"/>
      <sheetName val="Автозаполнение"/>
      <sheetName val="П.8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Справочники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Заголовок"/>
      <sheetName val="Списки"/>
      <sheetName val="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Регионы"/>
      <sheetName val="мощность"/>
      <sheetName val="Заголовок"/>
      <sheetName val="FORM 1.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Стоимость ЭЭ"/>
      <sheetName val="Регионы"/>
      <sheetName val="TEHSHEET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связи "/>
      <sheetName val="перекрестка"/>
    </sheetNames>
    <sheetDataSet>
      <sheetData sheetId="0" refreshError="1">
        <row r="14">
          <cell r="B14">
            <v>2007</v>
          </cell>
        </row>
      </sheetData>
      <sheetData sheetId="1" refreshError="1"/>
      <sheetData sheetId="2" refreshError="1"/>
      <sheetData sheetId="3" refreshError="1"/>
      <sheetData sheetId="4" refreshError="1">
        <row r="6">
          <cell r="C6">
            <v>0</v>
          </cell>
          <cell r="D6">
            <v>0</v>
          </cell>
        </row>
        <row r="7">
          <cell r="C7">
            <v>0</v>
          </cell>
          <cell r="D7">
            <v>0</v>
          </cell>
        </row>
        <row r="11">
          <cell r="C11">
            <v>0</v>
          </cell>
          <cell r="D11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0</v>
          </cell>
          <cell r="D17">
            <v>0</v>
          </cell>
        </row>
        <row r="19">
          <cell r="C19" t="e">
            <v>#NAME?</v>
          </cell>
          <cell r="D19" t="e">
            <v>#NAME?</v>
          </cell>
        </row>
        <row r="21">
          <cell r="C21">
            <v>0</v>
          </cell>
          <cell r="D21">
            <v>0</v>
          </cell>
        </row>
        <row r="23">
          <cell r="C23" t="e">
            <v>#NAME?</v>
          </cell>
          <cell r="D23" t="e">
            <v>#NAME?</v>
          </cell>
        </row>
        <row r="24">
          <cell r="C24">
            <v>0</v>
          </cell>
          <cell r="D24">
            <v>0</v>
          </cell>
        </row>
        <row r="25">
          <cell r="C25">
            <v>0</v>
          </cell>
          <cell r="D25">
            <v>0</v>
          </cell>
        </row>
        <row r="29">
          <cell r="C29">
            <v>0</v>
          </cell>
          <cell r="D29">
            <v>0</v>
          </cell>
        </row>
        <row r="35"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40">
          <cell r="C40">
            <v>0</v>
          </cell>
          <cell r="D40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C5" t="str">
            <v>Всего</v>
          </cell>
        </row>
        <row r="15">
          <cell r="C15">
            <v>0</v>
          </cell>
        </row>
        <row r="24">
          <cell r="C24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>
        <row r="8">
          <cell r="A8">
            <v>2006</v>
          </cell>
        </row>
        <row r="9">
          <cell r="B9">
            <v>0</v>
          </cell>
        </row>
        <row r="12">
          <cell r="B12" t="str">
            <v>Всего</v>
          </cell>
        </row>
        <row r="13">
          <cell r="B13" t="str">
            <v>Всего</v>
          </cell>
          <cell r="P13">
            <v>0</v>
          </cell>
        </row>
        <row r="15">
          <cell r="P15">
            <v>0</v>
          </cell>
        </row>
        <row r="16">
          <cell r="P16">
            <v>0</v>
          </cell>
        </row>
        <row r="19">
          <cell r="B19">
            <v>0</v>
          </cell>
        </row>
        <row r="22">
          <cell r="B22" t="str">
            <v>Всего</v>
          </cell>
        </row>
        <row r="23">
          <cell r="B23" t="str">
            <v>Всего</v>
          </cell>
          <cell r="P23">
            <v>0</v>
          </cell>
        </row>
        <row r="25">
          <cell r="P25">
            <v>0</v>
          </cell>
        </row>
        <row r="26">
          <cell r="P26">
            <v>0</v>
          </cell>
        </row>
      </sheetData>
      <sheetData sheetId="15" refreshError="1"/>
      <sheetData sheetId="16" refreshError="1"/>
      <sheetData sheetId="17" refreshError="1">
        <row r="6">
          <cell r="A6" t="str">
            <v>1</v>
          </cell>
          <cell r="E6">
            <v>0</v>
          </cell>
        </row>
        <row r="8">
          <cell r="E8">
            <v>0</v>
          </cell>
        </row>
        <row r="10">
          <cell r="E10">
            <v>0</v>
          </cell>
        </row>
        <row r="12">
          <cell r="E12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28">
          <cell r="C28">
            <v>0</v>
          </cell>
          <cell r="D28">
            <v>0</v>
          </cell>
        </row>
        <row r="32">
          <cell r="C32">
            <v>0</v>
          </cell>
          <cell r="D32">
            <v>0</v>
          </cell>
        </row>
      </sheetData>
      <sheetData sheetId="24" refreshError="1">
        <row r="6">
          <cell r="C6">
            <v>2006</v>
          </cell>
        </row>
        <row r="12">
          <cell r="C12">
            <v>0</v>
          </cell>
          <cell r="E12">
            <v>0</v>
          </cell>
        </row>
        <row r="14">
          <cell r="C14">
            <v>0</v>
          </cell>
          <cell r="E14">
            <v>0</v>
          </cell>
        </row>
        <row r="23">
          <cell r="C23">
            <v>0</v>
          </cell>
          <cell r="E23">
            <v>0</v>
          </cell>
        </row>
        <row r="28">
          <cell r="C28">
            <v>0</v>
          </cell>
        </row>
        <row r="29">
          <cell r="C29">
            <v>0</v>
          </cell>
          <cell r="E29">
            <v>0</v>
          </cell>
        </row>
        <row r="32">
          <cell r="C32">
            <v>0</v>
          </cell>
        </row>
        <row r="39">
          <cell r="C39">
            <v>0</v>
          </cell>
          <cell r="E39">
            <v>0</v>
          </cell>
        </row>
        <row r="41">
          <cell r="C41" t="e">
            <v>#DIV/0!</v>
          </cell>
          <cell r="E41" t="e">
            <v>#DIV/0!</v>
          </cell>
        </row>
        <row r="42">
          <cell r="C42" t="e">
            <v>#DIV/0!</v>
          </cell>
          <cell r="E42" t="e">
            <v>#DIV/0!</v>
          </cell>
        </row>
        <row r="43">
          <cell r="C43" t="e">
            <v>#DIV/0!</v>
          </cell>
          <cell r="E43" t="e">
            <v>#DIV/0!</v>
          </cell>
        </row>
        <row r="44">
          <cell r="C44" t="e">
            <v>#DIV/0!</v>
          </cell>
          <cell r="E44" t="e">
            <v>#DIV/0!</v>
          </cell>
        </row>
        <row r="45">
          <cell r="C45">
            <v>0</v>
          </cell>
          <cell r="E45">
            <v>0</v>
          </cell>
        </row>
        <row r="46">
          <cell r="C46" t="e">
            <v>#DIV/0!</v>
          </cell>
          <cell r="E46" t="e">
            <v>#DIV/0!</v>
          </cell>
        </row>
        <row r="47">
          <cell r="C47">
            <v>0</v>
          </cell>
          <cell r="E47">
            <v>0</v>
          </cell>
        </row>
        <row r="50">
          <cell r="C50">
            <v>0</v>
          </cell>
          <cell r="E50">
            <v>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Справочники"/>
      <sheetName val="1"/>
      <sheetName val="2"/>
      <sheetName val="3"/>
      <sheetName val="4"/>
      <sheetName val="FES"/>
      <sheetName val="Лист"/>
      <sheetName val="навигация"/>
      <sheetName val="Т12"/>
      <sheetName val="Т3"/>
      <sheetName val="Материалы_В"/>
      <sheetName val="Регионы"/>
      <sheetName val="таблицы для расчетов28-04-08_20"/>
      <sheetName val="Свод"/>
      <sheetName val="другие затраты с_ст"/>
      <sheetName val="услуги непроизводств_"/>
      <sheetName val="поощрение _ДВ_"/>
      <sheetName val="_ за кредит"/>
      <sheetName val="налоги в с_ст"/>
      <sheetName val="R"/>
      <sheetName val="Справочник"/>
      <sheetName val="Списки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9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4.1"/>
      <sheetName val="5"/>
      <sheetName val="6"/>
      <sheetName val="8"/>
      <sheetName val="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6">
          <cell r="F6">
            <v>45239</v>
          </cell>
          <cell r="G6">
            <v>93657</v>
          </cell>
          <cell r="H6">
            <v>51476</v>
          </cell>
          <cell r="I6">
            <v>126750</v>
          </cell>
        </row>
        <row r="7">
          <cell r="F7">
            <v>202821</v>
          </cell>
          <cell r="G7">
            <v>102668</v>
          </cell>
          <cell r="H7">
            <v>224287</v>
          </cell>
          <cell r="I7">
            <v>144805</v>
          </cell>
        </row>
        <row r="8">
          <cell r="I8">
            <v>85062</v>
          </cell>
        </row>
        <row r="9">
          <cell r="I9">
            <v>4690</v>
          </cell>
        </row>
        <row r="10">
          <cell r="F10">
            <v>248060</v>
          </cell>
          <cell r="G10">
            <v>196325</v>
          </cell>
          <cell r="H10">
            <v>275763</v>
          </cell>
          <cell r="I10">
            <v>361307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15"/>
      <sheetName val="16"/>
      <sheetName val="цеховые"/>
      <sheetName val="ОПП"/>
      <sheetName val="АУП"/>
      <sheetName val="прочие"/>
      <sheetName val="18.2"/>
      <sheetName val="21.3"/>
      <sheetName val="24"/>
      <sheetName val="25"/>
      <sheetName val="P2.1"/>
      <sheetName val="P2.2"/>
      <sheetName val="разряд"/>
      <sheetName val="расшифровка"/>
      <sheetName val="бал.прибыль"/>
      <sheetName val="численность"/>
      <sheetName val="11"/>
      <sheetName val="14"/>
      <sheetName val="18.1"/>
      <sheetName val="2.1"/>
    </sheetNames>
    <sheetDataSet>
      <sheetData sheetId="0"/>
      <sheetData sheetId="1"/>
      <sheetData sheetId="2">
        <row r="7">
          <cell r="E7">
            <v>0</v>
          </cell>
        </row>
        <row r="19">
          <cell r="C19" t="str">
            <v>СК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C20" t="str">
            <v>СК</v>
          </cell>
        </row>
        <row r="21">
          <cell r="C21" t="str">
            <v>СК</v>
          </cell>
        </row>
        <row r="24">
          <cell r="C24" t="str">
            <v>Линии по напряжению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C25" t="str">
            <v>Линии по напряжению</v>
          </cell>
        </row>
        <row r="26">
          <cell r="C26" t="str">
            <v>Линии по напряжению</v>
          </cell>
        </row>
        <row r="33">
          <cell r="H33">
            <v>6</v>
          </cell>
          <cell r="M33">
            <v>6</v>
          </cell>
        </row>
        <row r="34">
          <cell r="H34">
            <v>88</v>
          </cell>
          <cell r="M34">
            <v>79.849999999999994</v>
          </cell>
        </row>
      </sheetData>
      <sheetData sheetId="3">
        <row r="8">
          <cell r="C8">
            <v>18.964256600000002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18.257000000000001</v>
          </cell>
          <cell r="I9">
            <v>0</v>
          </cell>
          <cell r="J9">
            <v>0</v>
          </cell>
          <cell r="K9">
            <v>0</v>
          </cell>
          <cell r="L9">
            <v>17.41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17.614000000000001</v>
          </cell>
          <cell r="I20">
            <v>0</v>
          </cell>
          <cell r="J20">
            <v>0</v>
          </cell>
          <cell r="K20">
            <v>-3.8380000000159953E-4</v>
          </cell>
          <cell r="L20">
            <v>16.392900000000001</v>
          </cell>
        </row>
      </sheetData>
      <sheetData sheetId="4">
        <row r="8">
          <cell r="C8">
            <v>3.54</v>
          </cell>
          <cell r="D8">
            <v>0</v>
          </cell>
          <cell r="E8">
            <v>0</v>
          </cell>
          <cell r="F8">
            <v>3.54</v>
          </cell>
          <cell r="G8">
            <v>3.35</v>
          </cell>
          <cell r="H8">
            <v>3.44</v>
          </cell>
          <cell r="I8">
            <v>0</v>
          </cell>
          <cell r="J8">
            <v>0</v>
          </cell>
          <cell r="K8">
            <v>3.44</v>
          </cell>
          <cell r="L8">
            <v>3.25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3.35</v>
          </cell>
          <cell r="I9">
            <v>0</v>
          </cell>
          <cell r="J9">
            <v>0</v>
          </cell>
          <cell r="K9">
            <v>0</v>
          </cell>
          <cell r="L9">
            <v>3.25</v>
          </cell>
        </row>
        <row r="11">
          <cell r="H11">
            <v>0</v>
          </cell>
        </row>
        <row r="12">
          <cell r="H12">
            <v>0</v>
          </cell>
        </row>
        <row r="13">
          <cell r="C13">
            <v>3.35</v>
          </cell>
          <cell r="G13">
            <v>3.35</v>
          </cell>
          <cell r="H13">
            <v>3.25</v>
          </cell>
          <cell r="L13">
            <v>3.25</v>
          </cell>
        </row>
        <row r="14">
          <cell r="C14">
            <v>0</v>
          </cell>
          <cell r="H14">
            <v>0</v>
          </cell>
        </row>
        <row r="15">
          <cell r="C15">
            <v>0</v>
          </cell>
          <cell r="H15">
            <v>0</v>
          </cell>
        </row>
        <row r="16">
          <cell r="C16">
            <v>3.54</v>
          </cell>
          <cell r="F16">
            <v>3.54</v>
          </cell>
          <cell r="H16">
            <v>3.44</v>
          </cell>
          <cell r="K16">
            <v>3.44</v>
          </cell>
        </row>
        <row r="17">
          <cell r="C17">
            <v>0.25</v>
          </cell>
          <cell r="F17">
            <v>0.09</v>
          </cell>
          <cell r="G17">
            <v>0.16</v>
          </cell>
          <cell r="H17">
            <v>0.38</v>
          </cell>
          <cell r="K17">
            <v>0.14000000000000001</v>
          </cell>
          <cell r="L17">
            <v>0.24</v>
          </cell>
        </row>
        <row r="19">
          <cell r="C19">
            <v>0</v>
          </cell>
          <cell r="H19">
            <v>0</v>
          </cell>
        </row>
        <row r="20">
          <cell r="C20">
            <v>6.6400000000000006</v>
          </cell>
          <cell r="D20">
            <v>0</v>
          </cell>
          <cell r="E20">
            <v>0</v>
          </cell>
          <cell r="F20">
            <v>3.45</v>
          </cell>
          <cell r="G20">
            <v>3.19</v>
          </cell>
          <cell r="H20">
            <v>6.31</v>
          </cell>
          <cell r="I20">
            <v>0</v>
          </cell>
          <cell r="J20">
            <v>0</v>
          </cell>
          <cell r="K20">
            <v>3.3</v>
          </cell>
          <cell r="L20">
            <v>3.01</v>
          </cell>
        </row>
        <row r="21">
          <cell r="C21">
            <v>3.19</v>
          </cell>
          <cell r="G21">
            <v>3.19</v>
          </cell>
          <cell r="H21">
            <v>3.01</v>
          </cell>
          <cell r="L21">
            <v>3.01</v>
          </cell>
        </row>
        <row r="22">
          <cell r="C22">
            <v>0</v>
          </cell>
          <cell r="H22">
            <v>0</v>
          </cell>
        </row>
        <row r="23">
          <cell r="C23">
            <v>0</v>
          </cell>
          <cell r="H23">
            <v>0</v>
          </cell>
        </row>
      </sheetData>
      <sheetData sheetId="5"/>
      <sheetData sheetId="6">
        <row r="10">
          <cell r="C10" t="e">
            <v>#REF!</v>
          </cell>
          <cell r="D10" t="e">
            <v>#REF!</v>
          </cell>
          <cell r="E10">
            <v>0</v>
          </cell>
          <cell r="F10">
            <v>0</v>
          </cell>
        </row>
        <row r="11">
          <cell r="C11" t="e">
            <v>#REF!</v>
          </cell>
          <cell r="D11" t="e">
            <v>#REF!</v>
          </cell>
          <cell r="E11">
            <v>0</v>
          </cell>
          <cell r="F11">
            <v>0</v>
          </cell>
        </row>
        <row r="12">
          <cell r="C12" t="e">
            <v>#REF!</v>
          </cell>
          <cell r="D12" t="e">
            <v>#REF!</v>
          </cell>
          <cell r="E12">
            <v>0</v>
          </cell>
          <cell r="F12">
            <v>0</v>
          </cell>
        </row>
        <row r="13">
          <cell r="C13" t="e">
            <v>#REF!</v>
          </cell>
          <cell r="D13" t="e">
            <v>#REF!</v>
          </cell>
          <cell r="E13">
            <v>0</v>
          </cell>
          <cell r="F13">
            <v>0</v>
          </cell>
        </row>
        <row r="14">
          <cell r="C14" t="e">
            <v>#REF!</v>
          </cell>
          <cell r="D14" t="e">
            <v>#REF!</v>
          </cell>
          <cell r="E14">
            <v>0</v>
          </cell>
          <cell r="F14">
            <v>0</v>
          </cell>
        </row>
        <row r="15">
          <cell r="C15" t="e">
            <v>#REF!</v>
          </cell>
          <cell r="D15" t="e">
            <v>#REF!</v>
          </cell>
          <cell r="E15">
            <v>0</v>
          </cell>
          <cell r="F15">
            <v>0</v>
          </cell>
        </row>
        <row r="16">
          <cell r="C16" t="e">
            <v>#REF!</v>
          </cell>
          <cell r="D16" t="e">
            <v>#REF!</v>
          </cell>
          <cell r="E16" t="e">
            <v>#REF!</v>
          </cell>
          <cell r="F16" t="e">
            <v>#REF!</v>
          </cell>
        </row>
        <row r="17">
          <cell r="C17" t="e">
            <v>#REF!</v>
          </cell>
          <cell r="D17" t="e">
            <v>#REF!</v>
          </cell>
          <cell r="E17" t="e">
            <v>#REF!</v>
          </cell>
          <cell r="F17" t="e">
            <v>#REF!</v>
          </cell>
        </row>
        <row r="18">
          <cell r="C18" t="e">
            <v>#REF!</v>
          </cell>
          <cell r="D18" t="e">
            <v>#REF!</v>
          </cell>
          <cell r="E18">
            <v>0</v>
          </cell>
          <cell r="F18">
            <v>0</v>
          </cell>
        </row>
        <row r="19">
          <cell r="C19" t="e">
            <v>#REF!</v>
          </cell>
          <cell r="D19" t="e">
            <v>#REF!</v>
          </cell>
          <cell r="E19">
            <v>7603.6989120000007</v>
          </cell>
          <cell r="F19">
            <v>8933.2851945284947</v>
          </cell>
          <cell r="G19">
            <v>7603.6989120000007</v>
          </cell>
          <cell r="H19">
            <v>8933.2851945284947</v>
          </cell>
        </row>
        <row r="20">
          <cell r="C20" t="e">
            <v>#REF!</v>
          </cell>
          <cell r="D20" t="e">
            <v>#REF!</v>
          </cell>
          <cell r="E20">
            <v>0</v>
          </cell>
          <cell r="F20">
            <v>0</v>
          </cell>
        </row>
        <row r="21">
          <cell r="C21" t="e">
            <v>#REF!</v>
          </cell>
          <cell r="D21" t="e">
            <v>#REF!</v>
          </cell>
          <cell r="E21">
            <v>1976.9617171200002</v>
          </cell>
          <cell r="F21">
            <v>2341.1999999999998</v>
          </cell>
          <cell r="G21">
            <v>1976.9617171200002</v>
          </cell>
          <cell r="H21">
            <v>2341.1999999999998</v>
          </cell>
        </row>
        <row r="22">
          <cell r="C22" t="e">
            <v>#REF!</v>
          </cell>
          <cell r="D22" t="e">
            <v>#REF!</v>
          </cell>
          <cell r="E22">
            <v>0</v>
          </cell>
          <cell r="F22">
            <v>0</v>
          </cell>
        </row>
        <row r="23">
          <cell r="C23" t="e">
            <v>#REF!</v>
          </cell>
          <cell r="D23" t="e">
            <v>#REF!</v>
          </cell>
          <cell r="E23">
            <v>0</v>
          </cell>
          <cell r="F23">
            <v>0</v>
          </cell>
        </row>
        <row r="24">
          <cell r="C24" t="e">
            <v>#REF!</v>
          </cell>
          <cell r="D24" t="e">
            <v>#REF!</v>
          </cell>
          <cell r="E24">
            <v>8180.4399999999987</v>
          </cell>
          <cell r="F24">
            <v>7295</v>
          </cell>
          <cell r="G24">
            <v>8180.4399999999987</v>
          </cell>
          <cell r="H24">
            <v>7295</v>
          </cell>
        </row>
        <row r="26">
          <cell r="C26" t="e">
            <v>#REF!</v>
          </cell>
          <cell r="D26" t="e">
            <v>#REF!</v>
          </cell>
          <cell r="E26">
            <v>0</v>
          </cell>
          <cell r="F26">
            <v>0</v>
          </cell>
        </row>
        <row r="27">
          <cell r="C27" t="e">
            <v>#REF!</v>
          </cell>
          <cell r="D27" t="e">
            <v>#REF!</v>
          </cell>
          <cell r="E27">
            <v>0</v>
          </cell>
          <cell r="F27">
            <v>0</v>
          </cell>
        </row>
        <row r="28">
          <cell r="C28" t="e">
            <v>#REF!</v>
          </cell>
          <cell r="D28" t="e">
            <v>#REF!</v>
          </cell>
          <cell r="E28">
            <v>0</v>
          </cell>
          <cell r="F28">
            <v>0</v>
          </cell>
        </row>
        <row r="29">
          <cell r="C29" t="e">
            <v>#REF!</v>
          </cell>
          <cell r="D29" t="e">
            <v>#REF!</v>
          </cell>
          <cell r="E29">
            <v>0</v>
          </cell>
          <cell r="F29">
            <v>0</v>
          </cell>
        </row>
        <row r="30">
          <cell r="C30" t="e">
            <v>#REF!</v>
          </cell>
          <cell r="D30" t="e">
            <v>#REF!</v>
          </cell>
          <cell r="E30">
            <v>0</v>
          </cell>
          <cell r="F30">
            <v>0</v>
          </cell>
        </row>
        <row r="31">
          <cell r="C31" t="e">
            <v>#REF!</v>
          </cell>
          <cell r="D31" t="e">
            <v>#REF!</v>
          </cell>
          <cell r="E31">
            <v>0</v>
          </cell>
          <cell r="F31">
            <v>0</v>
          </cell>
        </row>
        <row r="32">
          <cell r="C32" t="e">
            <v>#REF!</v>
          </cell>
          <cell r="D32" t="e">
            <v>#REF!</v>
          </cell>
          <cell r="E32">
            <v>0</v>
          </cell>
          <cell r="F32">
            <v>0</v>
          </cell>
        </row>
        <row r="33">
          <cell r="C33" t="e">
            <v>#REF!</v>
          </cell>
          <cell r="D33" t="e">
            <v>#REF!</v>
          </cell>
          <cell r="E33">
            <v>0</v>
          </cell>
          <cell r="F33">
            <v>0</v>
          </cell>
        </row>
        <row r="34">
          <cell r="C34" t="e">
            <v>#REF!</v>
          </cell>
          <cell r="D34" t="e">
            <v>#REF!</v>
          </cell>
          <cell r="E34">
            <v>0</v>
          </cell>
          <cell r="F34">
            <v>0</v>
          </cell>
        </row>
        <row r="35">
          <cell r="C35" t="e">
            <v>#REF!</v>
          </cell>
          <cell r="D35" t="e">
            <v>#REF!</v>
          </cell>
          <cell r="E35">
            <v>8180.4399999999987</v>
          </cell>
          <cell r="F35">
            <v>7295</v>
          </cell>
          <cell r="G35">
            <v>8180.4399999999987</v>
          </cell>
          <cell r="H35">
            <v>7295</v>
          </cell>
        </row>
        <row r="37">
          <cell r="C37" t="e">
            <v>#REF!</v>
          </cell>
          <cell r="D37" t="e">
            <v>#REF!</v>
          </cell>
          <cell r="E37">
            <v>0</v>
          </cell>
          <cell r="F37">
            <v>0</v>
          </cell>
        </row>
        <row r="39">
          <cell r="C39" t="e">
            <v>#REF!</v>
          </cell>
          <cell r="D39" t="e">
            <v>#REF!</v>
          </cell>
          <cell r="E39" t="e">
            <v>#REF!</v>
          </cell>
          <cell r="F39" t="e">
            <v>#REF!</v>
          </cell>
          <cell r="G39">
            <v>17761.100629119999</v>
          </cell>
          <cell r="H39">
            <v>18569.485194528494</v>
          </cell>
        </row>
        <row r="40">
          <cell r="C40" t="e">
            <v>#REF!</v>
          </cell>
          <cell r="D40" t="e">
            <v>#REF!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C41" t="e">
            <v>#REF!</v>
          </cell>
          <cell r="D41" t="e">
            <v>#REF!</v>
          </cell>
          <cell r="E41">
            <v>0</v>
          </cell>
          <cell r="F41">
            <v>0</v>
          </cell>
        </row>
        <row r="42">
          <cell r="C42" t="e">
            <v>#REF!</v>
          </cell>
          <cell r="D42" t="e">
            <v>#REF!</v>
          </cell>
          <cell r="E42">
            <v>0</v>
          </cell>
          <cell r="F42">
            <v>0</v>
          </cell>
        </row>
        <row r="43">
          <cell r="C43" t="e">
            <v>#REF!</v>
          </cell>
          <cell r="D43" t="e">
            <v>#REF!</v>
          </cell>
          <cell r="E43" t="e">
            <v>#REF!</v>
          </cell>
          <cell r="F43" t="e">
            <v>#REF!</v>
          </cell>
          <cell r="G43">
            <v>17761.100629119999</v>
          </cell>
          <cell r="H43">
            <v>18569.485194528494</v>
          </cell>
        </row>
        <row r="45">
          <cell r="C45" t="e">
            <v>#REF!</v>
          </cell>
          <cell r="D45" t="e">
            <v>#REF!</v>
          </cell>
        </row>
        <row r="46">
          <cell r="C46" t="e">
            <v>#REF!</v>
          </cell>
          <cell r="D46" t="e">
            <v>#REF!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F47" t="e">
            <v>#REF!</v>
          </cell>
        </row>
        <row r="48">
          <cell r="C48">
            <v>17761.100629119999</v>
          </cell>
          <cell r="D48">
            <v>18569.485194528494</v>
          </cell>
          <cell r="G48">
            <v>17761.100629119999</v>
          </cell>
          <cell r="H48">
            <v>18569.485194528494</v>
          </cell>
        </row>
        <row r="49">
          <cell r="C49" t="e">
            <v>#REF!</v>
          </cell>
          <cell r="D49" t="e">
            <v>#REF!</v>
          </cell>
        </row>
        <row r="50">
          <cell r="C50" t="e">
            <v>#REF!</v>
          </cell>
          <cell r="D50" t="e">
            <v>#REF!</v>
          </cell>
        </row>
        <row r="51">
          <cell r="C51" t="e">
            <v>#REF!</v>
          </cell>
          <cell r="D51" t="e">
            <v>#REF!</v>
          </cell>
        </row>
        <row r="52">
          <cell r="C52" t="e">
            <v>#REF!</v>
          </cell>
          <cell r="D52" t="e">
            <v>#REF!</v>
          </cell>
        </row>
      </sheetData>
      <sheetData sheetId="7">
        <row r="7">
          <cell r="D7">
            <v>0</v>
          </cell>
          <cell r="E7">
            <v>0</v>
          </cell>
        </row>
        <row r="8">
          <cell r="D8">
            <v>0</v>
          </cell>
          <cell r="E8">
            <v>0</v>
          </cell>
          <cell r="F8">
            <v>45</v>
          </cell>
          <cell r="G8">
            <v>38.799999999999997</v>
          </cell>
        </row>
        <row r="10">
          <cell r="F10">
            <v>2700</v>
          </cell>
          <cell r="G10">
            <v>2792</v>
          </cell>
        </row>
        <row r="15">
          <cell r="D15" t="e">
            <v>#DIV/0!</v>
          </cell>
          <cell r="E15" t="e">
            <v>#DIV/0!</v>
          </cell>
          <cell r="F15">
            <v>4644</v>
          </cell>
          <cell r="G15">
            <v>5141.3154000000004</v>
          </cell>
        </row>
        <row r="18">
          <cell r="D18" t="e">
            <v>#DIV/0!</v>
          </cell>
          <cell r="E18" t="e">
            <v>#DIV/0!</v>
          </cell>
          <cell r="F18">
            <v>92.88</v>
          </cell>
          <cell r="G18">
            <v>104.62576839000002</v>
          </cell>
        </row>
        <row r="21">
          <cell r="D21" t="e">
            <v>#DIV/0!</v>
          </cell>
          <cell r="E21" t="e">
            <v>#DIV/0!</v>
          </cell>
          <cell r="F21">
            <v>1421.0639999999999</v>
          </cell>
          <cell r="G21">
            <v>2622.9705841949999</v>
          </cell>
        </row>
        <row r="24">
          <cell r="D24" t="e">
            <v>#DIV/0!</v>
          </cell>
          <cell r="E24" t="e">
            <v>#DIV/0!</v>
          </cell>
          <cell r="F24">
            <v>92.88</v>
          </cell>
          <cell r="G24">
            <v>104.88283416</v>
          </cell>
        </row>
        <row r="27">
          <cell r="D27" t="e">
            <v>#DIV/0!</v>
          </cell>
          <cell r="E27" t="e">
            <v>#DIV/0!</v>
          </cell>
          <cell r="F27">
            <v>0</v>
          </cell>
          <cell r="G27">
            <v>524.41417079999997</v>
          </cell>
        </row>
        <row r="30">
          <cell r="D30" t="e">
            <v>#DIV/0!</v>
          </cell>
          <cell r="E30" t="e">
            <v>#DIV/0!</v>
          </cell>
          <cell r="F30">
            <v>7500.9888000000001</v>
          </cell>
          <cell r="G30">
            <v>10197.850509054</v>
          </cell>
        </row>
        <row r="31">
          <cell r="D31" t="e">
            <v>#DIV/0!</v>
          </cell>
          <cell r="E31" t="e">
            <v>#DIV/0!</v>
          </cell>
          <cell r="F31">
            <v>13751.8128</v>
          </cell>
          <cell r="G31">
            <v>18696.059266599001</v>
          </cell>
        </row>
        <row r="37">
          <cell r="D37">
            <v>0</v>
          </cell>
          <cell r="E37">
            <v>0</v>
          </cell>
          <cell r="F37">
            <v>45</v>
          </cell>
          <cell r="G37">
            <v>39</v>
          </cell>
        </row>
        <row r="38">
          <cell r="D38" t="e">
            <v>#DIV/0!</v>
          </cell>
          <cell r="E38" t="e">
            <v>#DIV/0!</v>
          </cell>
        </row>
        <row r="43">
          <cell r="D43">
            <v>0</v>
          </cell>
          <cell r="E43">
            <v>0</v>
          </cell>
          <cell r="F43">
            <v>45</v>
          </cell>
          <cell r="G43">
            <v>39</v>
          </cell>
        </row>
        <row r="47">
          <cell r="D47" t="e">
            <v>#DIV/0!</v>
          </cell>
          <cell r="E47" t="e">
            <v>#DIV/0!</v>
          </cell>
          <cell r="F47">
            <v>14080.923911111113</v>
          </cell>
          <cell r="G47">
            <v>19088.216227624987</v>
          </cell>
        </row>
      </sheetData>
      <sheetData sheetId="8"/>
      <sheetData sheetId="9"/>
      <sheetData sheetId="10"/>
      <sheetData sheetId="11"/>
      <sheetData sheetId="12">
        <row r="8">
          <cell r="C8">
            <v>3532.6</v>
          </cell>
          <cell r="D8">
            <v>4648.2700000000004</v>
          </cell>
        </row>
        <row r="10">
          <cell r="C10">
            <v>918.5</v>
          </cell>
          <cell r="D10">
            <v>1227.1400000000001</v>
          </cell>
        </row>
        <row r="11">
          <cell r="C11">
            <v>6437.7</v>
          </cell>
          <cell r="D11">
            <v>5154.0200000000004</v>
          </cell>
        </row>
        <row r="13">
          <cell r="C13">
            <v>0</v>
          </cell>
          <cell r="D13">
            <v>0</v>
          </cell>
        </row>
        <row r="14">
          <cell r="B14" t="str">
            <v>ВН</v>
          </cell>
        </row>
        <row r="15">
          <cell r="B15" t="str">
            <v>СН1</v>
          </cell>
        </row>
        <row r="16">
          <cell r="B16" t="str">
            <v>СН2</v>
          </cell>
        </row>
        <row r="17">
          <cell r="B17" t="str">
            <v>НН</v>
          </cell>
        </row>
        <row r="19">
          <cell r="C19">
            <v>6437.7</v>
          </cell>
          <cell r="D19">
            <v>5154.0200000000004</v>
          </cell>
        </row>
        <row r="21">
          <cell r="C21">
            <v>2643.9</v>
          </cell>
          <cell r="D21">
            <v>2839.55</v>
          </cell>
        </row>
        <row r="22">
          <cell r="C22">
            <v>4225.8999999999996</v>
          </cell>
          <cell r="D22">
            <v>4700.49</v>
          </cell>
        </row>
        <row r="24">
          <cell r="C24">
            <v>0</v>
          </cell>
        </row>
        <row r="25">
          <cell r="C25">
            <v>14</v>
          </cell>
          <cell r="D25">
            <v>12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  <cell r="D28">
            <v>0</v>
          </cell>
        </row>
        <row r="32">
          <cell r="C32">
            <v>4211.8999999999996</v>
          </cell>
          <cell r="D32">
            <v>4688.49</v>
          </cell>
        </row>
        <row r="38">
          <cell r="C38">
            <v>17758.599999999999</v>
          </cell>
          <cell r="D38">
            <v>18569.47</v>
          </cell>
        </row>
        <row r="40">
          <cell r="B40" t="str">
            <v>ВН</v>
          </cell>
          <cell r="C40">
            <v>0</v>
          </cell>
          <cell r="D40">
            <v>0</v>
          </cell>
        </row>
        <row r="41">
          <cell r="B41" t="str">
            <v>СН1</v>
          </cell>
          <cell r="C41">
            <v>0</v>
          </cell>
          <cell r="D41">
            <v>0</v>
          </cell>
        </row>
        <row r="42">
          <cell r="B42" t="str">
            <v>СН2</v>
          </cell>
          <cell r="C42">
            <v>0</v>
          </cell>
          <cell r="D42">
            <v>0</v>
          </cell>
        </row>
        <row r="43">
          <cell r="B43" t="str">
            <v>НН</v>
          </cell>
          <cell r="C43">
            <v>17758.599999999999</v>
          </cell>
          <cell r="D43">
            <v>18569.47</v>
          </cell>
        </row>
        <row r="44">
          <cell r="C44">
            <v>17.614000000000001</v>
          </cell>
          <cell r="D44">
            <v>18.399999999999999</v>
          </cell>
        </row>
        <row r="45">
          <cell r="C45">
            <v>1008.2093789031451</v>
          </cell>
          <cell r="D45">
            <v>1009.2103260869567</v>
          </cell>
        </row>
        <row r="46">
          <cell r="C46">
            <v>17758.599999999999</v>
          </cell>
          <cell r="D46">
            <v>18569.47</v>
          </cell>
        </row>
      </sheetData>
      <sheetData sheetId="13">
        <row r="12">
          <cell r="C12">
            <v>0</v>
          </cell>
          <cell r="D12">
            <v>0</v>
          </cell>
        </row>
        <row r="13">
          <cell r="B13" t="str">
            <v>ВН</v>
          </cell>
        </row>
        <row r="14">
          <cell r="B14" t="str">
            <v>СН1</v>
          </cell>
        </row>
        <row r="15">
          <cell r="B15" t="str">
            <v>СН2</v>
          </cell>
        </row>
        <row r="16">
          <cell r="B16" t="str">
            <v>НН</v>
          </cell>
        </row>
        <row r="17">
          <cell r="C17">
            <v>500</v>
          </cell>
          <cell r="D17">
            <v>682.1</v>
          </cell>
        </row>
        <row r="22">
          <cell r="C22">
            <v>166.13</v>
          </cell>
          <cell r="D22">
            <v>182</v>
          </cell>
        </row>
        <row r="25">
          <cell r="C25">
            <v>166.13</v>
          </cell>
          <cell r="D25">
            <v>182</v>
          </cell>
        </row>
        <row r="26">
          <cell r="C26">
            <v>0</v>
          </cell>
          <cell r="D26">
            <v>0</v>
          </cell>
        </row>
        <row r="30">
          <cell r="C30">
            <v>657.89</v>
          </cell>
          <cell r="D30">
            <v>897.5</v>
          </cell>
        </row>
        <row r="31">
          <cell r="C31">
            <v>157.88999999999999</v>
          </cell>
          <cell r="D31">
            <v>215.4</v>
          </cell>
        </row>
        <row r="33">
          <cell r="C33">
            <v>157.88999999999999</v>
          </cell>
          <cell r="D33">
            <v>215.4</v>
          </cell>
        </row>
        <row r="34">
          <cell r="B34" t="str">
            <v>ВН</v>
          </cell>
        </row>
        <row r="35">
          <cell r="B35" t="str">
            <v>СН1</v>
          </cell>
        </row>
        <row r="36">
          <cell r="B36" t="str">
            <v>СН2</v>
          </cell>
        </row>
        <row r="37">
          <cell r="B37" t="str">
            <v>НН</v>
          </cell>
        </row>
        <row r="39">
          <cell r="B39" t="str">
            <v>ВН</v>
          </cell>
        </row>
        <row r="40">
          <cell r="B40" t="str">
            <v>СН1</v>
          </cell>
        </row>
        <row r="41">
          <cell r="B41" t="str">
            <v>СН2</v>
          </cell>
        </row>
        <row r="42">
          <cell r="B42" t="str">
            <v>НН</v>
          </cell>
        </row>
        <row r="44">
          <cell r="C44">
            <v>0</v>
          </cell>
          <cell r="D44">
            <v>0</v>
          </cell>
        </row>
        <row r="48">
          <cell r="C48">
            <v>824.02</v>
          </cell>
          <cell r="D48">
            <v>1079.5</v>
          </cell>
        </row>
        <row r="50">
          <cell r="B50" t="str">
            <v>ВН</v>
          </cell>
        </row>
        <row r="51">
          <cell r="B51" t="str">
            <v>СН1</v>
          </cell>
        </row>
        <row r="52">
          <cell r="B52" t="str">
            <v>СН2</v>
          </cell>
          <cell r="D52">
            <v>0</v>
          </cell>
        </row>
        <row r="53">
          <cell r="B53" t="str">
            <v>НН</v>
          </cell>
          <cell r="C53">
            <v>824.02</v>
          </cell>
          <cell r="D53">
            <v>1079.5</v>
          </cell>
        </row>
      </sheetData>
      <sheetData sheetId="14">
        <row r="6">
          <cell r="D6">
            <v>17758.599999999999</v>
          </cell>
        </row>
        <row r="7">
          <cell r="B7" t="str">
            <v>ВН</v>
          </cell>
          <cell r="D7">
            <v>0</v>
          </cell>
          <cell r="E7">
            <v>0</v>
          </cell>
        </row>
        <row r="8">
          <cell r="B8" t="str">
            <v>СН</v>
          </cell>
          <cell r="D8">
            <v>0</v>
          </cell>
          <cell r="E8">
            <v>0</v>
          </cell>
        </row>
        <row r="10">
          <cell r="B10" t="str">
            <v>СН1</v>
          </cell>
          <cell r="D10">
            <v>0</v>
          </cell>
          <cell r="E10">
            <v>0</v>
          </cell>
        </row>
        <row r="11">
          <cell r="B11" t="str">
            <v>СН2</v>
          </cell>
          <cell r="D11">
            <v>0</v>
          </cell>
          <cell r="E11">
            <v>0</v>
          </cell>
        </row>
        <row r="12">
          <cell r="B12" t="str">
            <v>НН</v>
          </cell>
          <cell r="D12">
            <v>17758.599999999999</v>
          </cell>
          <cell r="E12">
            <v>18569.47</v>
          </cell>
        </row>
        <row r="14">
          <cell r="B14" t="str">
            <v>ВН</v>
          </cell>
          <cell r="D14">
            <v>0</v>
          </cell>
          <cell r="E14">
            <v>0</v>
          </cell>
        </row>
        <row r="15">
          <cell r="B15" t="str">
            <v>СН</v>
          </cell>
          <cell r="D15">
            <v>0</v>
          </cell>
          <cell r="E15">
            <v>0</v>
          </cell>
        </row>
        <row r="17">
          <cell r="B17" t="str">
            <v>СН1</v>
          </cell>
          <cell r="D17">
            <v>0</v>
          </cell>
          <cell r="E17">
            <v>0</v>
          </cell>
        </row>
        <row r="18">
          <cell r="B18" t="str">
            <v>СН2</v>
          </cell>
          <cell r="D18">
            <v>0</v>
          </cell>
          <cell r="E18">
            <v>0</v>
          </cell>
        </row>
        <row r="19">
          <cell r="B19" t="str">
            <v>НН</v>
          </cell>
          <cell r="D19">
            <v>824.02</v>
          </cell>
          <cell r="E19">
            <v>1079.5</v>
          </cell>
        </row>
        <row r="22">
          <cell r="B22" t="str">
            <v>ВН</v>
          </cell>
          <cell r="D22">
            <v>0</v>
          </cell>
          <cell r="E22">
            <v>0</v>
          </cell>
        </row>
        <row r="23">
          <cell r="B23" t="str">
            <v>СН</v>
          </cell>
          <cell r="D23">
            <v>0</v>
          </cell>
          <cell r="E23">
            <v>0</v>
          </cell>
        </row>
        <row r="25">
          <cell r="B25" t="str">
            <v>СН1</v>
          </cell>
          <cell r="D25">
            <v>0</v>
          </cell>
          <cell r="E25">
            <v>0</v>
          </cell>
        </row>
        <row r="26">
          <cell r="B26" t="str">
            <v>СН2</v>
          </cell>
          <cell r="D26">
            <v>0</v>
          </cell>
          <cell r="E26">
            <v>0</v>
          </cell>
        </row>
        <row r="27">
          <cell r="B27" t="str">
            <v>НН</v>
          </cell>
          <cell r="D27">
            <v>18582.62</v>
          </cell>
          <cell r="E27">
            <v>19648.97</v>
          </cell>
        </row>
        <row r="33">
          <cell r="B33" t="str">
            <v>ВН</v>
          </cell>
        </row>
        <row r="34">
          <cell r="B34" t="str">
            <v>СН</v>
          </cell>
        </row>
        <row r="36">
          <cell r="B36" t="str">
            <v>СН1</v>
          </cell>
        </row>
        <row r="37">
          <cell r="B37" t="str">
            <v>СН2</v>
          </cell>
        </row>
        <row r="38">
          <cell r="B38" t="str">
            <v>НН</v>
          </cell>
          <cell r="D38">
            <v>470684.39716312056</v>
          </cell>
          <cell r="E38">
            <v>535102.79884531582</v>
          </cell>
        </row>
        <row r="40">
          <cell r="B40" t="str">
            <v>ВН</v>
          </cell>
        </row>
        <row r="41">
          <cell r="B41" t="str">
            <v>СН</v>
          </cell>
        </row>
        <row r="43">
          <cell r="B43" t="str">
            <v>СН1</v>
          </cell>
        </row>
        <row r="44">
          <cell r="B44" t="str">
            <v>СН2</v>
          </cell>
        </row>
        <row r="45">
          <cell r="B45" t="str">
            <v>НН</v>
          </cell>
          <cell r="D45">
            <v>1022.7348735894318</v>
          </cell>
          <cell r="E45">
            <v>1179.0345326842437</v>
          </cell>
        </row>
      </sheetData>
      <sheetData sheetId="15">
        <row r="6">
          <cell r="D6">
            <v>7051.5</v>
          </cell>
          <cell r="E6">
            <v>8212</v>
          </cell>
        </row>
        <row r="10">
          <cell r="D10">
            <v>0</v>
          </cell>
          <cell r="E10">
            <v>0</v>
          </cell>
        </row>
        <row r="11">
          <cell r="E11">
            <v>0</v>
          </cell>
        </row>
        <row r="13">
          <cell r="D13">
            <v>0</v>
          </cell>
          <cell r="E13">
            <v>0</v>
          </cell>
        </row>
        <row r="14">
          <cell r="D14">
            <v>0</v>
          </cell>
          <cell r="E14">
            <v>0</v>
          </cell>
        </row>
        <row r="15">
          <cell r="D15">
            <v>18.964256600000002</v>
          </cell>
          <cell r="E15">
            <v>18.43</v>
          </cell>
        </row>
        <row r="17">
          <cell r="D17">
            <v>0</v>
          </cell>
          <cell r="E17">
            <v>0</v>
          </cell>
        </row>
        <row r="20">
          <cell r="D20">
            <v>0</v>
          </cell>
          <cell r="E20">
            <v>0</v>
          </cell>
        </row>
        <row r="21">
          <cell r="D21">
            <v>0</v>
          </cell>
          <cell r="E21">
            <v>0</v>
          </cell>
        </row>
        <row r="22">
          <cell r="D22">
            <v>1.3502566</v>
          </cell>
          <cell r="E22">
            <v>2.0369999999999999</v>
          </cell>
        </row>
        <row r="24">
          <cell r="D24">
            <v>0</v>
          </cell>
          <cell r="E24">
            <v>0</v>
          </cell>
        </row>
        <row r="25">
          <cell r="D25">
            <v>0</v>
          </cell>
          <cell r="E25">
            <v>0</v>
          </cell>
        </row>
        <row r="27">
          <cell r="D27">
            <v>0</v>
          </cell>
          <cell r="E27">
            <v>0</v>
          </cell>
        </row>
        <row r="28">
          <cell r="D28">
            <v>0</v>
          </cell>
          <cell r="E28">
            <v>0</v>
          </cell>
        </row>
        <row r="29">
          <cell r="D29">
            <v>17.614000000000001</v>
          </cell>
          <cell r="E29">
            <v>16.393000000000001</v>
          </cell>
        </row>
        <row r="31">
          <cell r="D31">
            <v>0</v>
          </cell>
          <cell r="E31">
            <v>0</v>
          </cell>
        </row>
        <row r="34">
          <cell r="D34">
            <v>0</v>
          </cell>
          <cell r="E34">
            <v>0</v>
          </cell>
        </row>
        <row r="35">
          <cell r="D35">
            <v>0</v>
          </cell>
          <cell r="E35">
            <v>0</v>
          </cell>
        </row>
        <row r="36">
          <cell r="D36">
            <v>9521.3344149000004</v>
          </cell>
          <cell r="E36">
            <v>16727.844000000001</v>
          </cell>
        </row>
        <row r="38">
          <cell r="D38">
            <v>0</v>
          </cell>
          <cell r="E38">
            <v>0</v>
          </cell>
        </row>
        <row r="41">
          <cell r="D41">
            <v>0</v>
          </cell>
          <cell r="E41">
            <v>0</v>
          </cell>
        </row>
        <row r="42">
          <cell r="D42">
            <v>0</v>
          </cell>
          <cell r="E42">
            <v>0</v>
          </cell>
        </row>
        <row r="43">
          <cell r="D43">
            <v>540.55492306687859</v>
          </cell>
          <cell r="E43">
            <v>1020.4260355029586</v>
          </cell>
        </row>
      </sheetData>
      <sheetData sheetId="16">
        <row r="7">
          <cell r="H7">
            <v>0</v>
          </cell>
        </row>
        <row r="8">
          <cell r="H8">
            <v>0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0">
          <cell r="H20">
            <v>0</v>
          </cell>
        </row>
        <row r="21">
          <cell r="H21">
            <v>0</v>
          </cell>
        </row>
        <row r="22">
          <cell r="H22">
            <v>0</v>
          </cell>
        </row>
        <row r="23">
          <cell r="H23">
            <v>0</v>
          </cell>
        </row>
        <row r="24">
          <cell r="H24">
            <v>0</v>
          </cell>
        </row>
        <row r="25">
          <cell r="H25">
            <v>0</v>
          </cell>
        </row>
        <row r="26">
          <cell r="H26">
            <v>0</v>
          </cell>
        </row>
        <row r="27">
          <cell r="H27">
            <v>0</v>
          </cell>
        </row>
        <row r="28">
          <cell r="H28">
            <v>0</v>
          </cell>
        </row>
        <row r="29">
          <cell r="H29">
            <v>0</v>
          </cell>
        </row>
        <row r="30">
          <cell r="H30">
            <v>0</v>
          </cell>
        </row>
        <row r="31">
          <cell r="H31">
            <v>0</v>
          </cell>
        </row>
        <row r="32">
          <cell r="H32">
            <v>0</v>
          </cell>
        </row>
        <row r="33">
          <cell r="F33">
            <v>160</v>
          </cell>
          <cell r="G33">
            <v>5.492</v>
          </cell>
          <cell r="H33">
            <v>8.7872000000000003</v>
          </cell>
        </row>
        <row r="34">
          <cell r="F34">
            <v>140</v>
          </cell>
          <cell r="G34">
            <v>25.54</v>
          </cell>
          <cell r="H34">
            <v>35.756</v>
          </cell>
        </row>
        <row r="35">
          <cell r="F35">
            <v>110</v>
          </cell>
          <cell r="G35">
            <v>13.282</v>
          </cell>
          <cell r="H35">
            <v>14.610199999999999</v>
          </cell>
        </row>
        <row r="36">
          <cell r="H36">
            <v>0</v>
          </cell>
        </row>
        <row r="37">
          <cell r="H37">
            <v>0</v>
          </cell>
        </row>
        <row r="38">
          <cell r="H38">
            <v>0</v>
          </cell>
        </row>
        <row r="39">
          <cell r="H39">
            <v>59.153399999999998</v>
          </cell>
        </row>
        <row r="40">
          <cell r="F40">
            <v>260</v>
          </cell>
          <cell r="G40">
            <v>38.4</v>
          </cell>
          <cell r="H40">
            <v>99.84</v>
          </cell>
        </row>
        <row r="41">
          <cell r="F41">
            <v>220</v>
          </cell>
          <cell r="G41">
            <v>9.3000000000000007</v>
          </cell>
          <cell r="H41">
            <v>20.46</v>
          </cell>
        </row>
        <row r="42">
          <cell r="F42">
            <v>150</v>
          </cell>
          <cell r="G42">
            <v>29</v>
          </cell>
          <cell r="H42">
            <v>43.5</v>
          </cell>
        </row>
        <row r="43">
          <cell r="F43">
            <v>270</v>
          </cell>
          <cell r="G43">
            <v>3.1</v>
          </cell>
          <cell r="H43">
            <v>8.3699999999999992</v>
          </cell>
        </row>
        <row r="44">
          <cell r="H44">
            <v>172.17000000000002</v>
          </cell>
        </row>
      </sheetData>
      <sheetData sheetId="17">
        <row r="7">
          <cell r="H7">
            <v>0</v>
          </cell>
        </row>
        <row r="8">
          <cell r="H8">
            <v>0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0">
          <cell r="H20">
            <v>0</v>
          </cell>
        </row>
        <row r="21">
          <cell r="H21">
            <v>0</v>
          </cell>
        </row>
        <row r="22">
          <cell r="H22">
            <v>0</v>
          </cell>
        </row>
        <row r="23">
          <cell r="H23">
            <v>0</v>
          </cell>
        </row>
        <row r="24">
          <cell r="H24">
            <v>0</v>
          </cell>
        </row>
        <row r="25">
          <cell r="H25">
            <v>0</v>
          </cell>
        </row>
        <row r="26">
          <cell r="H26">
            <v>0</v>
          </cell>
        </row>
        <row r="27">
          <cell r="H27">
            <v>0</v>
          </cell>
        </row>
        <row r="28">
          <cell r="H28">
            <v>0</v>
          </cell>
        </row>
        <row r="29">
          <cell r="H29">
            <v>0</v>
          </cell>
        </row>
        <row r="30">
          <cell r="H30">
            <v>0</v>
          </cell>
        </row>
        <row r="31">
          <cell r="H31">
            <v>0</v>
          </cell>
        </row>
        <row r="32">
          <cell r="H32">
            <v>0</v>
          </cell>
        </row>
        <row r="33">
          <cell r="H33">
            <v>0</v>
          </cell>
        </row>
        <row r="34">
          <cell r="H34">
            <v>0</v>
          </cell>
        </row>
        <row r="35">
          <cell r="H35">
            <v>0</v>
          </cell>
        </row>
        <row r="36">
          <cell r="H36">
            <v>0</v>
          </cell>
        </row>
        <row r="37">
          <cell r="H37">
            <v>0</v>
          </cell>
        </row>
        <row r="38">
          <cell r="H38">
            <v>0</v>
          </cell>
        </row>
        <row r="39">
          <cell r="F39">
            <v>2.2999999999999998</v>
          </cell>
          <cell r="G39">
            <v>19</v>
          </cell>
          <cell r="H39">
            <v>43.699999999999996</v>
          </cell>
        </row>
        <row r="40">
          <cell r="H40">
            <v>0</v>
          </cell>
        </row>
        <row r="41">
          <cell r="H41">
            <v>0</v>
          </cell>
        </row>
        <row r="42">
          <cell r="H42">
            <v>0</v>
          </cell>
        </row>
        <row r="43">
          <cell r="H43">
            <v>0</v>
          </cell>
        </row>
        <row r="44">
          <cell r="F44">
            <v>2.5</v>
          </cell>
          <cell r="G44">
            <v>8</v>
          </cell>
          <cell r="H44">
            <v>20</v>
          </cell>
        </row>
        <row r="45">
          <cell r="F45">
            <v>2.2999999999999998</v>
          </cell>
          <cell r="G45">
            <v>44</v>
          </cell>
          <cell r="H45">
            <v>101.19999999999999</v>
          </cell>
        </row>
        <row r="46">
          <cell r="F46">
            <v>3</v>
          </cell>
          <cell r="G46">
            <v>2</v>
          </cell>
          <cell r="H46">
            <v>6</v>
          </cell>
        </row>
        <row r="47">
          <cell r="H47">
            <v>0</v>
          </cell>
        </row>
        <row r="48">
          <cell r="H48">
            <v>0</v>
          </cell>
        </row>
        <row r="49">
          <cell r="H49">
            <v>0</v>
          </cell>
        </row>
        <row r="50">
          <cell r="H50">
            <v>170.89999999999998</v>
          </cell>
        </row>
        <row r="51">
          <cell r="H51">
            <v>0</v>
          </cell>
        </row>
      </sheetData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вязи 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20"/>
      <sheetName val="20.1"/>
      <sheetName val="21"/>
      <sheetName val="21.1"/>
      <sheetName val="21.3"/>
      <sheetName val="22"/>
      <sheetName val="23"/>
      <sheetName val="24"/>
      <sheetName val="25"/>
      <sheetName val="25.1"/>
      <sheetName val="26"/>
      <sheetName val="27"/>
      <sheetName val="29"/>
      <sheetName val="P2.1"/>
      <sheetName val="P2.2"/>
      <sheetName val="2.3"/>
      <sheetName val="перекрестка"/>
      <sheetName val="7"/>
      <sheetName val="8"/>
      <sheetName val="19"/>
      <sheetName val="19.1.1"/>
      <sheetName val="19.1.2"/>
      <sheetName val="19.2"/>
      <sheetName val="21.2.1"/>
      <sheetName val="21.2.2"/>
      <sheetName val="21.4"/>
      <sheetName val="24.1"/>
      <sheetName val="28"/>
      <sheetName val="28.1"/>
      <sheetName val="28.2"/>
      <sheetName val="28.3"/>
      <sheetName val="СЦ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C5" t="str">
            <v>Всего</v>
          </cell>
        </row>
        <row r="6">
          <cell r="C6" t="str">
            <v>Всего</v>
          </cell>
          <cell r="D6" t="str">
            <v>ВН</v>
          </cell>
          <cell r="E6" t="str">
            <v>СН1</v>
          </cell>
          <cell r="F6" t="str">
            <v>СН2</v>
          </cell>
          <cell r="G6" t="str">
            <v>НН</v>
          </cell>
          <cell r="H6" t="str">
            <v>Всего</v>
          </cell>
          <cell r="I6" t="str">
            <v>ВН</v>
          </cell>
          <cell r="J6" t="str">
            <v>СН1</v>
          </cell>
          <cell r="K6" t="str">
            <v>СН2</v>
          </cell>
          <cell r="L6" t="str">
            <v>НН</v>
          </cell>
        </row>
      </sheetData>
      <sheetData sheetId="10" refreshError="1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</row>
        <row r="18">
          <cell r="B18" t="str">
            <v xml:space="preserve">    в том числе:</v>
          </cell>
        </row>
        <row r="19">
          <cell r="C19">
            <v>0</v>
          </cell>
          <cell r="I19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24">
          <cell r="E24" t="e">
            <v>#NAME?</v>
          </cell>
        </row>
        <row r="25">
          <cell r="E25" t="e">
            <v>#NAME?</v>
          </cell>
        </row>
        <row r="27">
          <cell r="E27" t="e">
            <v>#NAME?</v>
          </cell>
        </row>
        <row r="28">
          <cell r="E28" t="e">
            <v>#NAME?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5"/>
      <sheetName val="6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Гр5(о)"/>
      <sheetName val="Enum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  <sheetData sheetId="30" refreshError="1"/>
      <sheetData sheetId="3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  <sheetName val="35"/>
      <sheetName val="Списки"/>
      <sheetName val="TEHSHEET"/>
      <sheetName val="SHPZ"/>
      <sheetName val="16"/>
      <sheetName val="18.2"/>
      <sheetName val="4"/>
      <sheetName val="6"/>
      <sheetName val="перекрестка"/>
      <sheetName val="15"/>
      <sheetName val="17.1"/>
      <sheetName val="2.3"/>
      <sheetName val="20"/>
      <sheetName val="27"/>
      <sheetName val="P2.1"/>
      <sheetName val="т. 1.12."/>
      <sheetName val="эл ст"/>
    </sheetNames>
    <sheetDataSet>
      <sheetData sheetId="0" refreshError="1">
        <row r="14">
          <cell r="A14" t="str">
            <v>Показатели деловой активности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естр"/>
      <sheetName val="Реквизиты"/>
      <sheetName val="Маршрут"/>
      <sheetName val="Хоздоговоры"/>
      <sheetName val="Лист2"/>
    </sheetNames>
    <sheetDataSet>
      <sheetData sheetId="0">
        <row r="2">
          <cell r="B2">
            <v>2</v>
          </cell>
        </row>
        <row r="3">
          <cell r="A3">
            <v>0</v>
          </cell>
          <cell r="B3" t="str">
            <v>Общий учёт</v>
          </cell>
          <cell r="C3" t="str">
            <v>Общий учёт</v>
          </cell>
          <cell r="AZ3" t="str">
            <v>нет</v>
          </cell>
          <cell r="BA3" t="str">
            <v>нет</v>
          </cell>
          <cell r="BJ3" t="str">
            <v>Общий учёт</v>
          </cell>
        </row>
        <row r="4">
          <cell r="A4">
            <v>10048</v>
          </cell>
          <cell r="B4" t="str">
            <v>ОАО "Ямальская железнодорожная компания"</v>
          </cell>
          <cell r="C4" t="str">
            <v>ОАО "ЯЖДК"</v>
          </cell>
          <cell r="D4" t="str">
            <v>12-44/2007-ЭК от 01.01.2007</v>
          </cell>
          <cell r="BJ4" t="str">
            <v>ОАО "Ямальская железнодорожная компания"</v>
          </cell>
          <cell r="BP4" t="str">
            <v>г. Новый Уренгой</v>
          </cell>
        </row>
        <row r="5">
          <cell r="A5">
            <v>10265</v>
          </cell>
          <cell r="B5" t="str">
            <v>ОАО "Уралсвязьинформ"</v>
          </cell>
          <cell r="C5" t="str">
            <v>ОАО "Уралсвязьинформ"</v>
          </cell>
          <cell r="D5" t="str">
            <v>12-749/2007    от 01.02.2007г.</v>
          </cell>
          <cell r="F5" t="str">
            <v>Ноябрьский ф-ал "Запсибкомбанк" г.Тюмень</v>
          </cell>
          <cell r="G5" t="str">
            <v>047130639</v>
          </cell>
          <cell r="H5" t="str">
            <v>30101810100000000639</v>
          </cell>
          <cell r="I5" t="str">
            <v>40702810300300000286</v>
          </cell>
          <cell r="K5">
            <v>5902183094</v>
          </cell>
          <cell r="L5">
            <v>890531002</v>
          </cell>
          <cell r="N5" t="str">
            <v>64.20.11</v>
          </cell>
          <cell r="O5" t="str">
            <v>78190131</v>
          </cell>
          <cell r="P5">
            <v>1025900510349</v>
          </cell>
          <cell r="R5">
            <v>71178000000</v>
          </cell>
          <cell r="S5">
            <v>49</v>
          </cell>
          <cell r="T5">
            <v>90</v>
          </cell>
          <cell r="W5">
            <v>620014</v>
          </cell>
          <cell r="X5" t="str">
            <v>Россия</v>
          </cell>
          <cell r="Y5" t="str">
            <v>г. Екатеринбург</v>
          </cell>
          <cell r="Z5" t="str">
            <v>ул. Московская, дом  11</v>
          </cell>
          <cell r="AA5">
            <v>629802</v>
          </cell>
          <cell r="AB5" t="str">
            <v>Россия ЯНАО</v>
          </cell>
          <cell r="AC5" t="str">
            <v>г. Ноябрьск</v>
          </cell>
          <cell r="AD5" t="str">
            <v>пр. Мира 70 "а"</v>
          </cell>
          <cell r="AE5" t="str">
            <v>rus@nadym.ru</v>
          </cell>
          <cell r="AF5" t="str">
            <v>т. (3496) 43-49-11 
т. (3496) 32-99-61</v>
          </cell>
          <cell r="AG5" t="str">
            <v>д. Самсонов ВладимирИванович</v>
          </cell>
          <cell r="AH5" t="str">
            <v>д. Самсонов В. И.</v>
          </cell>
          <cell r="AK5" t="str">
            <v>Лукаш Любовь Кирилловна</v>
          </cell>
          <cell r="AL5" t="str">
            <v>Лукаш Л. К.</v>
          </cell>
          <cell r="BF5" t="str">
            <v>Связь</v>
          </cell>
          <cell r="BI5">
            <v>1</v>
          </cell>
          <cell r="BJ5" t="str">
            <v>Ямало-Ненецкое отделение Межрегиональной сотовой связи ОАО "Уралсвязьинформ"ОАО "Уралсвязьинформ"</v>
          </cell>
          <cell r="BK5" t="str">
            <v>г-ну Самсонову В. И.</v>
          </cell>
          <cell r="BL5" t="str">
            <v>Директору</v>
          </cell>
          <cell r="BP5" t="str">
            <v>г. Новый Уренгой</v>
          </cell>
        </row>
        <row r="7">
          <cell r="A7">
            <v>20001</v>
          </cell>
          <cell r="B7" t="str">
            <v>гр. Мищенко Андрей Викторович</v>
          </cell>
          <cell r="C7" t="str">
            <v>гр. Мищенко А.В.</v>
          </cell>
          <cell r="D7" t="str">
            <v>12-2001/2006    от 01.01.2006г.</v>
          </cell>
          <cell r="K7">
            <v>890301509175</v>
          </cell>
          <cell r="W7">
            <v>629730</v>
          </cell>
          <cell r="X7" t="str">
            <v>Тюменская обл. ЯНАО</v>
          </cell>
          <cell r="Y7" t="str">
            <v>г. Надым</v>
          </cell>
          <cell r="Z7" t="str">
            <v>п-кт Ленинградский д. 9 кв. 24</v>
          </cell>
          <cell r="AA7">
            <v>629730</v>
          </cell>
          <cell r="AB7" t="str">
            <v>Тюменская обл. ЯНАО</v>
          </cell>
          <cell r="AC7" t="str">
            <v>г. Надым</v>
          </cell>
          <cell r="AD7" t="str">
            <v>п-кт Ленинградский д. 9 кв. 24</v>
          </cell>
          <cell r="AF7" t="str">
            <v>т. 2-24-52, 
т. 8-908-854-97-20</v>
          </cell>
          <cell r="AG7" t="str">
            <v>гр. Мищенко Андрей Викторович</v>
          </cell>
          <cell r="AH7" t="str">
            <v>гр. Мищенко А. В.</v>
          </cell>
          <cell r="AQ7">
            <v>4</v>
          </cell>
          <cell r="AR7">
            <v>8</v>
          </cell>
          <cell r="AS7">
            <v>9</v>
          </cell>
          <cell r="AT7">
            <v>10</v>
          </cell>
          <cell r="AX7" t="str">
            <v>Договор</v>
          </cell>
          <cell r="AY7" t="str">
            <v>ПРОДАВЕЦ</v>
          </cell>
          <cell r="BI7">
            <v>0</v>
          </cell>
          <cell r="BJ7" t="str">
            <v>гр. Мищенко Андрей Викторович</v>
          </cell>
          <cell r="BK7" t="str">
            <v>г-ну Мищенко А. В.</v>
          </cell>
        </row>
        <row r="8">
          <cell r="A8">
            <v>20002</v>
          </cell>
          <cell r="B8" t="str">
            <v>гр. Резепов Александр Дмитриевич</v>
          </cell>
          <cell r="C8" t="str">
            <v>гр. Резепов А.Д.</v>
          </cell>
          <cell r="D8" t="str">
            <v>12-2002/2006    от 01.01.2006г.</v>
          </cell>
          <cell r="K8">
            <v>890301069189</v>
          </cell>
          <cell r="W8">
            <v>629730</v>
          </cell>
          <cell r="X8" t="str">
            <v>Тюменская обл. ЯНАО</v>
          </cell>
          <cell r="Y8" t="str">
            <v>г. Надым</v>
          </cell>
          <cell r="Z8" t="str">
            <v>ул. Зверева 49 под.1</v>
          </cell>
          <cell r="AA8">
            <v>629730</v>
          </cell>
          <cell r="AB8" t="str">
            <v xml:space="preserve"> ЯНАО</v>
          </cell>
          <cell r="AC8" t="str">
            <v>г. Надым</v>
          </cell>
          <cell r="AD8" t="str">
            <v>ул. Зверева 49 под.1</v>
          </cell>
          <cell r="AG8" t="str">
            <v>гр. Резепов Александр Дмитриевич</v>
          </cell>
          <cell r="AH8" t="str">
            <v>гр. Резепов А.Д.</v>
          </cell>
          <cell r="AQ8">
            <v>4</v>
          </cell>
          <cell r="AR8">
            <v>8</v>
          </cell>
          <cell r="AS8">
            <v>9</v>
          </cell>
          <cell r="AT8">
            <v>10</v>
          </cell>
          <cell r="AX8" t="str">
            <v>Договор</v>
          </cell>
          <cell r="AY8" t="str">
            <v>ПРОДАВЕЦ</v>
          </cell>
          <cell r="BI8">
            <v>0</v>
          </cell>
          <cell r="BJ8" t="str">
            <v>гр. Резепов Александр Дмитриевич</v>
          </cell>
          <cell r="BK8" t="str">
            <v>г-ну Резепов А.Д.</v>
          </cell>
          <cell r="BO8">
            <v>5.0389999999999997</v>
          </cell>
          <cell r="BP8" t="str">
            <v>зв 49 Левша</v>
          </cell>
        </row>
        <row r="9">
          <cell r="A9">
            <v>20003</v>
          </cell>
          <cell r="B9" t="str">
            <v>гр. Комаров Валерий Николаевич</v>
          </cell>
          <cell r="C9" t="str">
            <v>гр. Комаров В. Н.</v>
          </cell>
          <cell r="D9" t="str">
            <v>12-2003/2006    от 01.01.2006г.</v>
          </cell>
          <cell r="W9">
            <v>629730</v>
          </cell>
          <cell r="X9" t="str">
            <v>Тюменская обл. ЯНАО</v>
          </cell>
          <cell r="Y9" t="str">
            <v>г. Надым</v>
          </cell>
          <cell r="Z9" t="str">
            <v>СУ-934 пер. Южный 3-1</v>
          </cell>
          <cell r="AA9">
            <v>629730</v>
          </cell>
          <cell r="AB9" t="str">
            <v>Тюменская обл. ЯНАО</v>
          </cell>
          <cell r="AC9" t="str">
            <v>г. Надым</v>
          </cell>
          <cell r="AD9" t="str">
            <v>СУ-934 пер. Южный 3-1</v>
          </cell>
          <cell r="AF9" t="str">
            <v>4-55-92 
т. 8-902-626-32-40</v>
          </cell>
          <cell r="AG9" t="str">
            <v>гр. Комаров Валерий Николаевич</v>
          </cell>
          <cell r="AH9" t="str">
            <v>гр. Комаров В. Н.</v>
          </cell>
          <cell r="AQ9">
            <v>4</v>
          </cell>
          <cell r="AR9">
            <v>8</v>
          </cell>
          <cell r="AS9">
            <v>9</v>
          </cell>
          <cell r="AT9">
            <v>10</v>
          </cell>
          <cell r="AX9" t="str">
            <v>Договор</v>
          </cell>
          <cell r="AY9" t="str">
            <v>ПРОДАВЕЦ</v>
          </cell>
          <cell r="BI9">
            <v>0</v>
          </cell>
          <cell r="BJ9" t="str">
            <v>гр. Комаров Валерий Николаевич</v>
          </cell>
          <cell r="BK9" t="str">
            <v>г-ну Комаров В. Н.</v>
          </cell>
        </row>
        <row r="10">
          <cell r="A10">
            <v>20004</v>
          </cell>
          <cell r="B10" t="str">
            <v>гр. Сидорчук</v>
          </cell>
          <cell r="C10" t="str">
            <v>гр. Сидорчук</v>
          </cell>
          <cell r="D10" t="str">
            <v>12-2004/2006    от 01.01.2006г.</v>
          </cell>
          <cell r="V10" t="str">
            <v>Расторгнуть</v>
          </cell>
          <cell r="W10">
            <v>629730</v>
          </cell>
          <cell r="X10" t="str">
            <v>Тюменская обл. ЯНАО</v>
          </cell>
          <cell r="Y10" t="str">
            <v>г. Надым</v>
          </cell>
          <cell r="Z10" t="str">
            <v>п-кт Ленинградский д. 10Д кв. 15</v>
          </cell>
          <cell r="AA10">
            <v>629730</v>
          </cell>
          <cell r="AB10" t="str">
            <v>Тюменская обл. ЯНАО</v>
          </cell>
          <cell r="AC10" t="str">
            <v>г. Надым</v>
          </cell>
          <cell r="AD10" t="str">
            <v>п-кт Ленинградский д. 10Д кв. 15</v>
          </cell>
          <cell r="AQ10">
            <v>4</v>
          </cell>
          <cell r="AR10">
            <v>8</v>
          </cell>
          <cell r="AS10">
            <v>9</v>
          </cell>
          <cell r="AT10">
            <v>10</v>
          </cell>
          <cell r="AX10" t="str">
            <v>Договор</v>
          </cell>
          <cell r="AY10" t="str">
            <v>ПРОДАВЕЦ</v>
          </cell>
          <cell r="BI10">
            <v>0</v>
          </cell>
          <cell r="BJ10" t="str">
            <v>гр. Сидорчук</v>
          </cell>
        </row>
        <row r="11">
          <cell r="A11">
            <v>20005</v>
          </cell>
          <cell r="B11" t="str">
            <v>гр. Крюков Владимир Борисович</v>
          </cell>
          <cell r="C11" t="str">
            <v>гр. Крюков В. Б.</v>
          </cell>
          <cell r="D11" t="str">
            <v>12-2005/2006    от 01.01.2006г.</v>
          </cell>
          <cell r="W11">
            <v>629730</v>
          </cell>
          <cell r="X11" t="str">
            <v>Тюменская обл. ЯНАО</v>
          </cell>
          <cell r="Y11" t="str">
            <v>г. Надым</v>
          </cell>
          <cell r="Z11" t="str">
            <v>ул. Зверева 56-40</v>
          </cell>
          <cell r="AA11">
            <v>629730</v>
          </cell>
          <cell r="AB11" t="str">
            <v>Тюменская обл. ЯНАО</v>
          </cell>
          <cell r="AC11" t="str">
            <v>г. Надым</v>
          </cell>
          <cell r="AD11" t="str">
            <v>ул. Зверева 56-40</v>
          </cell>
          <cell r="AF11" t="str">
            <v>2-56-14</v>
          </cell>
          <cell r="AG11" t="str">
            <v>гр. Крюков Владимир Борисович</v>
          </cell>
          <cell r="AH11" t="str">
            <v>гр. Крюков В. Б.</v>
          </cell>
          <cell r="AQ11">
            <v>4</v>
          </cell>
          <cell r="AR11">
            <v>8</v>
          </cell>
          <cell r="AS11">
            <v>9</v>
          </cell>
          <cell r="AT11">
            <v>10</v>
          </cell>
          <cell r="AX11" t="str">
            <v>Договор</v>
          </cell>
          <cell r="AY11" t="str">
            <v>ПРОДАВЕЦ</v>
          </cell>
          <cell r="BI11">
            <v>0</v>
          </cell>
          <cell r="BJ11" t="str">
            <v>гр. Крюков Владимир Борисович</v>
          </cell>
          <cell r="BK11" t="str">
            <v>г-ну Крюков В. Б.</v>
          </cell>
        </row>
        <row r="12">
          <cell r="A12">
            <v>20006</v>
          </cell>
          <cell r="B12" t="str">
            <v>гр. Мигалко Михаил Михайлович</v>
          </cell>
          <cell r="C12" t="str">
            <v>гр. Мигалко М. М.</v>
          </cell>
          <cell r="D12" t="str">
            <v>12-2006/2006    от 01.01.2006г.</v>
          </cell>
          <cell r="K12">
            <v>890302457811</v>
          </cell>
          <cell r="V12" t="str">
            <v>Расторгнуть</v>
          </cell>
          <cell r="W12">
            <v>629730</v>
          </cell>
          <cell r="X12" t="str">
            <v>Тюменская обл. ЯНАО</v>
          </cell>
          <cell r="Y12" t="str">
            <v>г. Надым</v>
          </cell>
          <cell r="Z12" t="str">
            <v>ул. Комсомольская 24-48</v>
          </cell>
          <cell r="AA12">
            <v>629730</v>
          </cell>
          <cell r="AB12" t="str">
            <v>Тюменская обл. ЯНАО</v>
          </cell>
          <cell r="AC12" t="str">
            <v>г. Надым</v>
          </cell>
          <cell r="AD12" t="str">
            <v>ул. Комсомольская 24-48</v>
          </cell>
          <cell r="AF12" t="str">
            <v>3-08-74</v>
          </cell>
          <cell r="AG12" t="str">
            <v>гр. Мигалко Михаил Михайлович</v>
          </cell>
          <cell r="AH12" t="str">
            <v>гр. Мигалко М. М.</v>
          </cell>
          <cell r="AQ12">
            <v>4</v>
          </cell>
          <cell r="AR12">
            <v>8</v>
          </cell>
          <cell r="AS12">
            <v>9</v>
          </cell>
          <cell r="AT12">
            <v>10</v>
          </cell>
          <cell r="AX12" t="str">
            <v>Договор</v>
          </cell>
          <cell r="AY12" t="str">
            <v>ПРОДАВЕЦ</v>
          </cell>
          <cell r="BI12">
            <v>0</v>
          </cell>
          <cell r="BJ12" t="str">
            <v>гр. Мигалко Михаил Михайлович</v>
          </cell>
          <cell r="BK12" t="str">
            <v>г-ну Мигалко М. М.</v>
          </cell>
        </row>
        <row r="13">
          <cell r="A13">
            <v>20007</v>
          </cell>
          <cell r="B13" t="str">
            <v>гр. Мигалко Василий Михайлович</v>
          </cell>
          <cell r="C13" t="str">
            <v>гр. Мигалко В. М.</v>
          </cell>
          <cell r="D13" t="str">
            <v>12-2007/2006    от 01.01.2006г.</v>
          </cell>
          <cell r="V13" t="str">
            <v>Расторгнуть</v>
          </cell>
          <cell r="W13">
            <v>629730</v>
          </cell>
          <cell r="X13" t="str">
            <v>Тюменская обл. ЯНАО</v>
          </cell>
          <cell r="Y13" t="str">
            <v>г. Надым</v>
          </cell>
          <cell r="Z13" t="str">
            <v>ул. Заводская 6-57</v>
          </cell>
          <cell r="AA13">
            <v>629730</v>
          </cell>
          <cell r="AB13" t="str">
            <v>Тюменская обл. ЯНАО</v>
          </cell>
          <cell r="AC13" t="str">
            <v>г. Надым</v>
          </cell>
          <cell r="AD13" t="str">
            <v>ул. Заводская 6-57</v>
          </cell>
          <cell r="AF13" t="str">
            <v>2-67-67</v>
          </cell>
          <cell r="AG13" t="str">
            <v>гр. Мигалко Василий Михайлович</v>
          </cell>
          <cell r="AH13" t="str">
            <v>гр. Мигалко В. М.</v>
          </cell>
          <cell r="AQ13">
            <v>4</v>
          </cell>
          <cell r="AR13">
            <v>8</v>
          </cell>
          <cell r="AS13">
            <v>9</v>
          </cell>
          <cell r="AT13">
            <v>10</v>
          </cell>
          <cell r="AX13" t="str">
            <v>Договор</v>
          </cell>
          <cell r="AY13" t="str">
            <v>ПРОДАВЕЦ</v>
          </cell>
          <cell r="BI13">
            <v>0</v>
          </cell>
          <cell r="BJ13" t="str">
            <v>гр. Мигалко Василий Михайлович</v>
          </cell>
          <cell r="BK13" t="str">
            <v>г-ну Мигалко В. М.</v>
          </cell>
        </row>
        <row r="14">
          <cell r="A14">
            <v>20008</v>
          </cell>
          <cell r="B14" t="str">
            <v>гр. Закиров Альберт Илькамович</v>
          </cell>
          <cell r="C14" t="str">
            <v>гр. Закиров А. И.</v>
          </cell>
          <cell r="D14" t="str">
            <v>12-2008/2006    от 01.08.2006г.</v>
          </cell>
          <cell r="K14">
            <v>890300823043</v>
          </cell>
          <cell r="W14">
            <v>629730</v>
          </cell>
          <cell r="X14" t="str">
            <v>Тюменская обл. ЯНАО</v>
          </cell>
          <cell r="Y14" t="str">
            <v>г. Надым</v>
          </cell>
          <cell r="Z14" t="str">
            <v>ул. Кедровая 12-174</v>
          </cell>
          <cell r="AA14">
            <v>629730</v>
          </cell>
          <cell r="AB14" t="str">
            <v>Тюменская обл. ЯНАО</v>
          </cell>
          <cell r="AC14" t="str">
            <v>г. Надым</v>
          </cell>
          <cell r="AD14" t="str">
            <v>ул. Кедровая 12-174</v>
          </cell>
          <cell r="AF14" t="str">
            <v>т. 3-35-16, 
т. 66-7-48 
т. 8-908-85-74-337</v>
          </cell>
          <cell r="AG14" t="str">
            <v>гр. Закиров Альберт Илькамович</v>
          </cell>
          <cell r="AH14" t="str">
            <v>гр. Закиров А. И.</v>
          </cell>
          <cell r="AQ14">
            <v>4</v>
          </cell>
          <cell r="AR14">
            <v>8</v>
          </cell>
          <cell r="AS14">
            <v>9</v>
          </cell>
          <cell r="AT14">
            <v>10</v>
          </cell>
          <cell r="AX14" t="str">
            <v>Договор</v>
          </cell>
          <cell r="AY14" t="str">
            <v>ПРОДАВЕЦ</v>
          </cell>
          <cell r="BI14">
            <v>1</v>
          </cell>
          <cell r="BJ14" t="str">
            <v>гр. Закиров Альберт Илькамович</v>
          </cell>
          <cell r="BK14" t="str">
            <v>г-ну Закирову А. И.</v>
          </cell>
        </row>
        <row r="15">
          <cell r="A15">
            <v>20009</v>
          </cell>
          <cell r="B15" t="str">
            <v>гр. Королёв Сергей Григорьевич</v>
          </cell>
          <cell r="C15" t="str">
            <v>гр. Королёв С. Г.</v>
          </cell>
          <cell r="D15" t="str">
            <v>12-2009/2007    от 01.03.2007г.</v>
          </cell>
          <cell r="K15">
            <v>772901534446</v>
          </cell>
          <cell r="W15">
            <v>119361</v>
          </cell>
          <cell r="Y15" t="str">
            <v>г. Москва</v>
          </cell>
          <cell r="Z15" t="str">
            <v>ул. Озёрная  д. 25 кв. 58</v>
          </cell>
          <cell r="AA15">
            <v>629730</v>
          </cell>
          <cell r="AB15" t="str">
            <v>Тюменская обл. ЯНАО</v>
          </cell>
          <cell r="AC15" t="str">
            <v>г. Надым</v>
          </cell>
          <cell r="AD15" t="str">
            <v>Промзона панель"С"</v>
          </cell>
          <cell r="AF15" t="str">
            <v>т. 902-626-51-85</v>
          </cell>
          <cell r="AG15" t="str">
            <v>гр. Королёв Сергей Григорьевич</v>
          </cell>
          <cell r="AH15" t="str">
            <v>гр. Королёв С. Г.</v>
          </cell>
          <cell r="AI15" t="str">
            <v>Ачкасов Юрий Вячеславович 
т. 902-626-51-85</v>
          </cell>
          <cell r="AQ15">
            <v>4</v>
          </cell>
          <cell r="AR15">
            <v>8</v>
          </cell>
          <cell r="AS15">
            <v>9</v>
          </cell>
          <cell r="AT15">
            <v>10</v>
          </cell>
          <cell r="AX15" t="str">
            <v>Договор</v>
          </cell>
          <cell r="AY15" t="str">
            <v>ПРОДАВЕЦ</v>
          </cell>
          <cell r="BI15">
            <v>1</v>
          </cell>
          <cell r="BJ15" t="str">
            <v>гр. Королёв Сергей Григорьевич</v>
          </cell>
          <cell r="BK15" t="str">
            <v>г-ну Королёву С. Г.</v>
          </cell>
        </row>
        <row r="16">
          <cell r="A16">
            <v>20010</v>
          </cell>
          <cell r="B16" t="str">
            <v>Новый Абонент</v>
          </cell>
          <cell r="C16" t="str">
            <v>Новый Абонент</v>
          </cell>
          <cell r="BJ16" t="str">
            <v>Новый Абонент</v>
          </cell>
        </row>
        <row r="17">
          <cell r="A17">
            <v>20011</v>
          </cell>
          <cell r="B17" t="str">
            <v>гр. Якушенков Денис Эдуардович</v>
          </cell>
          <cell r="C17" t="str">
            <v>гр. Якушенков Д. Э.</v>
          </cell>
          <cell r="D17" t="str">
            <v>12-2010/2007    от 01.06.2007г.</v>
          </cell>
          <cell r="K17">
            <v>890301583066</v>
          </cell>
          <cell r="W17">
            <v>629730</v>
          </cell>
          <cell r="X17" t="str">
            <v>Тюменская обл. ЯНАО</v>
          </cell>
          <cell r="Y17" t="str">
            <v>г. Надым</v>
          </cell>
          <cell r="Z17" t="str">
            <v>ул. Зверева д. 23 кв. 49</v>
          </cell>
          <cell r="AA17">
            <v>629730</v>
          </cell>
          <cell r="AB17" t="str">
            <v>Тюменская обл. ЯНАО</v>
          </cell>
          <cell r="AC17" t="str">
            <v>г. Надым</v>
          </cell>
          <cell r="AD17" t="str">
            <v>ул. Зверева д. 23 кв. 49</v>
          </cell>
          <cell r="AF17" t="str">
            <v>т. 8-902-626-88-91</v>
          </cell>
          <cell r="AG17" t="str">
            <v>гр. Якушенков Денис Эдуардович</v>
          </cell>
          <cell r="AH17" t="str">
            <v>гр. Якушенков Д. Э.</v>
          </cell>
          <cell r="AQ17">
            <v>4</v>
          </cell>
          <cell r="AR17">
            <v>8</v>
          </cell>
          <cell r="AS17">
            <v>9</v>
          </cell>
          <cell r="AT17">
            <v>10</v>
          </cell>
          <cell r="BI17">
            <v>0</v>
          </cell>
          <cell r="BJ17" t="str">
            <v>гр. Якушенков Денис Эдуардович</v>
          </cell>
          <cell r="BK17" t="str">
            <v>г-ну Якушенкову Д. Э.</v>
          </cell>
        </row>
        <row r="18">
          <cell r="A18">
            <v>20012</v>
          </cell>
          <cell r="B18" t="str">
            <v>Новый Абонент</v>
          </cell>
          <cell r="C18" t="str">
            <v>Новый Абонент</v>
          </cell>
          <cell r="BJ18" t="str">
            <v>Новый Абонент</v>
          </cell>
        </row>
        <row r="19">
          <cell r="A19">
            <v>20101</v>
          </cell>
          <cell r="B19" t="str">
            <v>Общество с ограниченной ответственностью "Газпромэнерго"</v>
          </cell>
          <cell r="C19" t="str">
            <v>ООО "Газпромэнерго"</v>
          </cell>
          <cell r="D19" t="str">
            <v>12-740/2006 от 01.10.2006г.</v>
          </cell>
          <cell r="F19" t="str">
            <v>АБ «Газпромбанк» (ОАО) г. Москва</v>
          </cell>
          <cell r="G19" t="str">
            <v>044525823</v>
          </cell>
          <cell r="H19" t="str">
            <v>30101810100000000898</v>
          </cell>
          <cell r="I19" t="str">
            <v>40702810301000000229</v>
          </cell>
          <cell r="K19">
            <v>7736186950</v>
          </cell>
          <cell r="L19">
            <v>890302001</v>
          </cell>
          <cell r="N19" t="str">
            <v>62.23, 65.23.3, 65.23.1,74.20.13, 74.14,74.13.1, 45.21.5, 74.20, 40.10.4, 40.10.5, 40.30.5, 74.84</v>
          </cell>
          <cell r="O19" t="str">
            <v>18584757</v>
          </cell>
          <cell r="P19">
            <v>1027739841370</v>
          </cell>
          <cell r="R19">
            <v>45293558000</v>
          </cell>
          <cell r="S19">
            <v>16</v>
          </cell>
          <cell r="T19">
            <v>65</v>
          </cell>
          <cell r="V19" t="str">
            <v>Перезаключить</v>
          </cell>
          <cell r="X19" t="str">
            <v>Российская Федерация, 117939,</v>
          </cell>
          <cell r="Y19" t="str">
            <v>Москва,</v>
          </cell>
          <cell r="Z19" t="str">
            <v>ул. Строителей, д.8 корп.1</v>
          </cell>
          <cell r="AB19" t="str">
            <v>Российская Федерация, Тюменская обл, Ямало-Ненецкий автономный округ,</v>
          </cell>
          <cell r="AC19" t="str">
            <v>г.Надым,</v>
          </cell>
          <cell r="AD19" t="str">
            <v>ул. Зверева, д.1</v>
          </cell>
          <cell r="AF19" t="str">
            <v>т. 3-22-13 
ф. 6-74-47</v>
          </cell>
          <cell r="AG19" t="str">
            <v>Дир. ф-ла Каврацкий Игорь Вячеславович</v>
          </cell>
          <cell r="AH19" t="str">
            <v>Дир. ф-ла Каврацкий И. В.</v>
          </cell>
          <cell r="AJ19" t="str">
            <v>Даценко В. В.</v>
          </cell>
          <cell r="AK19" t="str">
            <v>рук. учётно-контрольной гр. Сударик Галина Николаевна 
т.  6-63-41</v>
          </cell>
          <cell r="AL19" t="str">
            <v>рук. учётно-контрольной гр. Сударик Г. Н.</v>
          </cell>
          <cell r="AQ19">
            <v>4</v>
          </cell>
          <cell r="AR19">
            <v>8</v>
          </cell>
          <cell r="AS19">
            <v>9</v>
          </cell>
          <cell r="AT19">
            <v>10</v>
          </cell>
          <cell r="AX19" t="str">
            <v>Договор</v>
          </cell>
          <cell r="AY19" t="str">
            <v>ПРОДАВЕЦ</v>
          </cell>
          <cell r="BF19" t="str">
            <v>Эксплуатация ЖКХ</v>
          </cell>
          <cell r="BI19">
            <v>1</v>
          </cell>
          <cell r="BJ19" t="str">
            <v xml:space="preserve">Надымский филиал Общества с ограниченной ответственностью "Газпромэнерго" </v>
          </cell>
          <cell r="BK19" t="str">
            <v>г-ну Каврацкому И. В.</v>
          </cell>
          <cell r="BL19" t="str">
            <v>Директору Надымского филиала</v>
          </cell>
          <cell r="BO19">
            <v>1.02</v>
          </cell>
          <cell r="BP19" t="str">
            <v xml:space="preserve">Полярная 1 </v>
          </cell>
        </row>
        <row r="20">
          <cell r="A20">
            <v>20102</v>
          </cell>
          <cell r="B20" t="str">
            <v>ОАО "Севертрубопроводстрой"</v>
          </cell>
          <cell r="C20" t="str">
            <v>ОАО  "СТПС"</v>
          </cell>
          <cell r="D20" t="str">
            <v>12-52/2007 от 01.01.2007г.</v>
          </cell>
          <cell r="F20" t="str">
            <v xml:space="preserve"> "Запсибкомбанк" ОАО г. Тюмень</v>
          </cell>
          <cell r="G20" t="str">
            <v>047130639</v>
          </cell>
          <cell r="H20" t="str">
            <v>30101810100000000639</v>
          </cell>
          <cell r="I20" t="str">
            <v>40702810500140000246</v>
          </cell>
          <cell r="K20">
            <v>8903002846</v>
          </cell>
          <cell r="L20">
            <v>891450001</v>
          </cell>
          <cell r="M20" t="str">
            <v>61129</v>
          </cell>
          <cell r="N20" t="str">
            <v>45.21.3</v>
          </cell>
          <cell r="O20" t="str">
            <v>01289617</v>
          </cell>
          <cell r="P20">
            <v>1028900578068</v>
          </cell>
          <cell r="V20" t="str">
            <v>Перезаключить</v>
          </cell>
          <cell r="W20">
            <v>629730</v>
          </cell>
          <cell r="X20" t="str">
            <v>РФ,  ЯНАО,</v>
          </cell>
          <cell r="Y20" t="str">
            <v>г. Надым</v>
          </cell>
          <cell r="Z20" t="str">
            <v>проезд № 14</v>
          </cell>
          <cell r="AA20">
            <v>629730</v>
          </cell>
          <cell r="AB20" t="str">
            <v>РФ,  ЯНАО,</v>
          </cell>
          <cell r="AC20" t="str">
            <v>г. Надым</v>
          </cell>
          <cell r="AD20" t="str">
            <v>проезд № 14</v>
          </cell>
          <cell r="AE20" t="str">
            <v>stps@ptline.ru</v>
          </cell>
          <cell r="AF20" t="str">
            <v>т/ф 40-919
т/ф 49-931
т. 49-792</v>
          </cell>
          <cell r="AG20" t="str">
            <v>г.д. Девятов Сергей Александрович
т. 49-931</v>
          </cell>
          <cell r="AH20" t="str">
            <v>г.д. Девятов С. А.</v>
          </cell>
          <cell r="AI20" t="str">
            <v>Хоптюк Дмитрий Маркович</v>
          </cell>
          <cell r="AJ20" t="str">
            <v>Мазур Василий Прокопьевич</v>
          </cell>
          <cell r="AK20" t="str">
            <v>Ситникова Валентина Александровна 
т. 49-929</v>
          </cell>
          <cell r="AL20" t="str">
            <v>Ситникова В. А.</v>
          </cell>
          <cell r="AM20" t="str">
            <v>Дежуров Сергей Петрович 
т. 49-921</v>
          </cell>
          <cell r="AP20" t="str">
            <v>Елена Анатольевна 
т. 49-931</v>
          </cell>
          <cell r="AQ20">
            <v>4</v>
          </cell>
          <cell r="AR20">
            <v>8</v>
          </cell>
          <cell r="AS20">
            <v>9</v>
          </cell>
          <cell r="AT20">
            <v>10</v>
          </cell>
          <cell r="AX20" t="str">
            <v>Договор</v>
          </cell>
          <cell r="AY20" t="str">
            <v>ПРОДАВЕЦ</v>
          </cell>
          <cell r="AZ20" t="str">
            <v>нет</v>
          </cell>
          <cell r="BA20" t="str">
            <v>нет</v>
          </cell>
          <cell r="BD20" t="str">
            <v>III</v>
          </cell>
          <cell r="BF20" t="str">
            <v>Строительство</v>
          </cell>
          <cell r="BI20">
            <v>1</v>
          </cell>
          <cell r="BJ20" t="str">
            <v>ОАО "Севертрубопроводстрой"</v>
          </cell>
          <cell r="BK20" t="str">
            <v>г-ну Девятову С. А.</v>
          </cell>
          <cell r="BL20" t="str">
            <v>Генеральному директору</v>
          </cell>
          <cell r="BO20">
            <v>3.008</v>
          </cell>
          <cell r="BP20" t="str">
            <v>Горка Военком</v>
          </cell>
        </row>
        <row r="21">
          <cell r="A21">
            <v>20103</v>
          </cell>
          <cell r="B21" t="str">
            <v>ОАО "Северная энергетическая компания"</v>
          </cell>
          <cell r="C21" t="str">
            <v>ОАО "СевЭнКо"</v>
          </cell>
          <cell r="D21" t="str">
            <v>11/14-I от 15.06.2006г.</v>
          </cell>
          <cell r="F21" t="str">
            <v>филиал "Газпромбанк" (ОАО) в г. Надым</v>
          </cell>
          <cell r="G21" t="str">
            <v>047186898</v>
          </cell>
          <cell r="H21" t="str">
            <v>30101810100000000898</v>
          </cell>
          <cell r="I21" t="str">
            <v>40702810201000000219</v>
          </cell>
          <cell r="K21">
            <v>8911019579</v>
          </cell>
          <cell r="L21">
            <v>890302001</v>
          </cell>
          <cell r="N21" t="str">
            <v>51.56.4  63.11.2  80.22.22  70.31.2  74.14  74.20  45.21.3</v>
          </cell>
          <cell r="O21" t="str">
            <v>15385483</v>
          </cell>
          <cell r="P21">
            <v>1038901121951</v>
          </cell>
          <cell r="W21">
            <v>629800</v>
          </cell>
          <cell r="X21" t="str">
            <v>РФ, Тюменская область, ЯНАО</v>
          </cell>
          <cell r="Y21" t="str">
            <v>г. Ноябрьск</v>
          </cell>
          <cell r="Z21" t="str">
            <v>тер. юго-восточный промузел, панель 9б</v>
          </cell>
          <cell r="AG21" t="str">
            <v>зам. г.д. Хакимов Фёдор Закиевич</v>
          </cell>
          <cell r="AH21" t="str">
            <v>зам. г.д. Хакимов Ф. З.</v>
          </cell>
          <cell r="AI21" t="str">
            <v>директор Надымского филиала Демидов Олег Петрович</v>
          </cell>
          <cell r="AQ21">
            <v>4</v>
          </cell>
          <cell r="AR21">
            <v>8</v>
          </cell>
          <cell r="AS21">
            <v>9</v>
          </cell>
          <cell r="AT21">
            <v>10</v>
          </cell>
          <cell r="AX21" t="str">
            <v>Договор</v>
          </cell>
          <cell r="AY21" t="str">
            <v>ПРОДАВЕЦ</v>
          </cell>
          <cell r="BJ21" t="str">
            <v>ОАО "Северная энергетическая компания"</v>
          </cell>
          <cell r="BK21" t="str">
            <v>г-ну Хакимову Ф. З.</v>
          </cell>
          <cell r="BL21" t="str">
            <v>Заместителю генерального директора</v>
          </cell>
          <cell r="BO21">
            <v>6.0039999999999996</v>
          </cell>
          <cell r="BP21" t="str">
            <v>"НЗКПД" 2 эт.</v>
          </cell>
        </row>
        <row r="22">
          <cell r="A22">
            <v>20104</v>
          </cell>
          <cell r="B22" t="str">
            <v>Новый Абонент</v>
          </cell>
          <cell r="C22" t="str">
            <v>Новый Абонент</v>
          </cell>
          <cell r="BJ22" t="str">
            <v>Новый Абонент</v>
          </cell>
        </row>
        <row r="23">
          <cell r="A23">
            <v>20105</v>
          </cell>
          <cell r="B23" t="str">
            <v>ОАО "Надымский речной порт"</v>
          </cell>
          <cell r="C23" t="str">
            <v>"Речпорт"</v>
          </cell>
          <cell r="D23" t="str">
            <v>12-55/2007 от 01.06.2007г.</v>
          </cell>
          <cell r="F23" t="str">
            <v>филиал ОАО "Уралсиб"  г. Тюмень</v>
          </cell>
          <cell r="G23" t="str">
            <v>047106957</v>
          </cell>
          <cell r="H23" t="str">
            <v>30101810900000000957</v>
          </cell>
          <cell r="I23" t="str">
            <v>40702810063020000437</v>
          </cell>
          <cell r="K23">
            <v>8903019889</v>
          </cell>
          <cell r="L23">
            <v>890301001</v>
          </cell>
          <cell r="M23" t="str">
            <v>51221, 51510</v>
          </cell>
          <cell r="O23" t="str">
            <v>05210009</v>
          </cell>
          <cell r="P23">
            <v>1028900579696</v>
          </cell>
          <cell r="V23" t="str">
            <v>Перезаключить</v>
          </cell>
          <cell r="W23">
            <v>629730</v>
          </cell>
          <cell r="X23" t="str">
            <v>Ямало-Ненецкий автономный округ,</v>
          </cell>
          <cell r="Y23" t="str">
            <v>г. Надым,</v>
          </cell>
          <cell r="Z23" t="str">
            <v>107 км., Речной порт</v>
          </cell>
          <cell r="AA23">
            <v>629730</v>
          </cell>
          <cell r="AB23" t="str">
            <v>Ямало-Ненецкий автономный округ,</v>
          </cell>
          <cell r="AC23" t="str">
            <v>г. Надым,</v>
          </cell>
          <cell r="AD23" t="str">
            <v>107 км., Речной порт</v>
          </cell>
          <cell r="AE23" t="str">
            <v>rechport@nadym.ru</v>
          </cell>
          <cell r="AF23" t="str">
            <v>т. 9-02-72  
ф. 9-02-73
бух.т. 9-02-58</v>
          </cell>
          <cell r="AG23" t="str">
            <v>г.д. Кузнецов Вячеслав Вениаминович</v>
          </cell>
          <cell r="AH23" t="str">
            <v>г.д. Кузнецов В. В.</v>
          </cell>
          <cell r="AJ23" t="str">
            <v>Капустин Геннадий Павлович</v>
          </cell>
          <cell r="AK23" t="str">
            <v xml:space="preserve">Соколенко Елена Ивановна
</v>
          </cell>
          <cell r="AL23" t="str">
            <v xml:space="preserve">Соколенко Е. И.
</v>
          </cell>
          <cell r="AP23" t="str">
            <v xml:space="preserve">Настасья 
</v>
          </cell>
          <cell r="AQ23">
            <v>4</v>
          </cell>
          <cell r="AR23">
            <v>8</v>
          </cell>
          <cell r="AS23">
            <v>9</v>
          </cell>
          <cell r="AT23">
            <v>10</v>
          </cell>
          <cell r="AX23" t="str">
            <v>Договор</v>
          </cell>
          <cell r="AY23" t="str">
            <v>ПРОДАВЕЦ</v>
          </cell>
          <cell r="AZ23" t="str">
            <v>нет</v>
          </cell>
          <cell r="BA23" t="str">
            <v>нет</v>
          </cell>
          <cell r="BB23" t="str">
            <v>нет</v>
          </cell>
          <cell r="BD23" t="str">
            <v>III</v>
          </cell>
          <cell r="BF23" t="str">
            <v>Транспортировка грузов и пассажиров водным транспортом</v>
          </cell>
          <cell r="BI23">
            <v>1</v>
          </cell>
          <cell r="BJ23" t="str">
            <v>ОАО "Надымский речной порт"</v>
          </cell>
          <cell r="BK23" t="str">
            <v>г-ну Кузнецову В. В.</v>
          </cell>
          <cell r="BL23" t="str">
            <v>Генеральному директору</v>
          </cell>
          <cell r="BP23" t="str">
            <v>107 км</v>
          </cell>
        </row>
        <row r="24">
          <cell r="A24">
            <v>20106</v>
          </cell>
          <cell r="B24" t="str">
            <v>ООО "Газтеплоэнергоремонт"</v>
          </cell>
          <cell r="C24" t="str">
            <v>ООО "ГТЭР"</v>
          </cell>
          <cell r="D24" t="str">
            <v>12-50/2007 от 01.01.2007г.</v>
          </cell>
          <cell r="F24" t="str">
            <v>филиал ОАО "Уралсиб"  г. Тюмень</v>
          </cell>
          <cell r="G24" t="str">
            <v>047106957</v>
          </cell>
          <cell r="H24" t="str">
            <v>30101810900000000957</v>
          </cell>
          <cell r="I24" t="str">
            <v>40702810863020000048</v>
          </cell>
          <cell r="K24">
            <v>8903023300</v>
          </cell>
          <cell r="L24">
            <v>890301001</v>
          </cell>
          <cell r="O24" t="str">
            <v>31124173</v>
          </cell>
          <cell r="P24">
            <v>1048900200018</v>
          </cell>
          <cell r="Q24" t="str">
            <v>89 № 000335059</v>
          </cell>
          <cell r="V24" t="str">
            <v>Перезаключить</v>
          </cell>
          <cell r="W24">
            <v>629733</v>
          </cell>
          <cell r="X24" t="str">
            <v>Ямало-Ненецкий автономный округ</v>
          </cell>
          <cell r="Y24" t="str">
            <v>г. Надым</v>
          </cell>
          <cell r="Z24" t="str">
            <v>пос. Лесной, здание ООО "НРЭП", кабинет ООО "ГТЭР"</v>
          </cell>
          <cell r="AA24">
            <v>629733</v>
          </cell>
          <cell r="AB24" t="str">
            <v>Ямало-Ненецкий автономный округ</v>
          </cell>
          <cell r="AC24" t="str">
            <v>г. Надым</v>
          </cell>
          <cell r="AD24" t="str">
            <v>пос. Лесной, здание ООО "НРЭП", кабинет ООО "ГТЭР"</v>
          </cell>
          <cell r="AE24" t="str">
            <v>slv-gter@mail.ru</v>
          </cell>
          <cell r="AF24" t="str">
            <v>т. 6-12-00
т/ф 3-26-96
т. 3-23-05</v>
          </cell>
          <cell r="AG24" t="str">
            <v>исп.д. Миннушин Эдуард Загитович
т.3-26-96</v>
          </cell>
          <cell r="AH24" t="str">
            <v>исп.д. Миннушин Э. З.</v>
          </cell>
          <cell r="AJ24" t="str">
            <v>Белкин Виталий Владимирович
т.3-35-49</v>
          </cell>
          <cell r="AK24" t="str">
            <v>Тихонова Диана Ивановна</v>
          </cell>
          <cell r="AL24" t="str">
            <v>Тихонова Д. И.</v>
          </cell>
          <cell r="AQ24">
            <v>4</v>
          </cell>
          <cell r="AR24">
            <v>8</v>
          </cell>
          <cell r="AS24">
            <v>9</v>
          </cell>
          <cell r="AT24">
            <v>10</v>
          </cell>
          <cell r="AX24" t="str">
            <v>Договор</v>
          </cell>
          <cell r="AY24" t="str">
            <v>ПРОДАВЕЦ</v>
          </cell>
          <cell r="AZ24" t="str">
            <v>нет</v>
          </cell>
          <cell r="BA24" t="str">
            <v>нет</v>
          </cell>
          <cell r="BB24" t="str">
            <v>2 ДЭС</v>
          </cell>
          <cell r="BD24" t="str">
            <v>III</v>
          </cell>
          <cell r="BF24" t="str">
            <v>Эксплуатация ЖКХ</v>
          </cell>
          <cell r="BJ24" t="str">
            <v>ООО "Газтеплоэнергоремонт"</v>
          </cell>
          <cell r="BK24" t="str">
            <v>г-ну Миннушину Э. З.</v>
          </cell>
          <cell r="BL24" t="str">
            <v>Исполнительному директору</v>
          </cell>
          <cell r="BO24">
            <v>3.0139999999999998</v>
          </cell>
          <cell r="BP24" t="str">
            <v>Лесной</v>
          </cell>
        </row>
        <row r="25">
          <cell r="A25">
            <v>20107</v>
          </cell>
          <cell r="B25" t="str">
            <v>ООО "Л - Инвест 2001"</v>
          </cell>
          <cell r="C25" t="str">
            <v>ООО "Л - Инвест 2001"</v>
          </cell>
          <cell r="D25" t="str">
            <v>12-34/2006 от 01.09.2006г.</v>
          </cell>
          <cell r="F25" t="str">
            <v>ОАО "Сибнефтебанк" г. Тюмень</v>
          </cell>
          <cell r="G25" t="str">
            <v>047106962</v>
          </cell>
          <cell r="H25" t="str">
            <v>30101810700000000861</v>
          </cell>
          <cell r="I25" t="str">
            <v>40702810405000000404</v>
          </cell>
          <cell r="K25">
            <v>8904044817</v>
          </cell>
          <cell r="L25">
            <v>890401001</v>
          </cell>
          <cell r="W25">
            <v>629300</v>
          </cell>
          <cell r="X25" t="str">
            <v>Тюменская обл. ЯНАО</v>
          </cell>
          <cell r="Y25" t="str">
            <v>г. Новый Уренгой</v>
          </cell>
          <cell r="Z25" t="str">
            <v>ул. Молодёжная д. 17"А" оф. 55</v>
          </cell>
          <cell r="AA25">
            <v>629300</v>
          </cell>
          <cell r="AB25" t="str">
            <v>Тюменская обл. ЯНАО</v>
          </cell>
          <cell r="AC25" t="str">
            <v>г. Новый Уренгой</v>
          </cell>
          <cell r="AD25" t="str">
            <v>ул. Молодёжная д. 17"А" оф. 55</v>
          </cell>
          <cell r="AF25" t="str">
            <v>т. (3494) 26-05-48, 
ф.(3494) 23-09-44, 
т. 8-902-621-28-63</v>
          </cell>
          <cell r="AG25" t="str">
            <v>г.д. Найманов Джамбулат Казиевич</v>
          </cell>
          <cell r="AH25" t="str">
            <v>г.д. Найманов Д. К.</v>
          </cell>
          <cell r="AQ25">
            <v>4</v>
          </cell>
          <cell r="AR25">
            <v>8</v>
          </cell>
          <cell r="AS25">
            <v>9</v>
          </cell>
          <cell r="AT25">
            <v>10</v>
          </cell>
          <cell r="AX25" t="str">
            <v>Договор</v>
          </cell>
          <cell r="AY25" t="str">
            <v>ПРОДАВЕЦ</v>
          </cell>
          <cell r="BD25" t="str">
            <v>III</v>
          </cell>
          <cell r="BF25" t="str">
            <v>Эксплуатация ЖКХ</v>
          </cell>
          <cell r="BI25">
            <v>1</v>
          </cell>
          <cell r="BJ25" t="str">
            <v>ООО "Л - Инвест 2001"</v>
          </cell>
          <cell r="BK25" t="str">
            <v>г-ну Найманову Д. К.</v>
          </cell>
          <cell r="BL25" t="str">
            <v>Генеральному директору</v>
          </cell>
          <cell r="BP25" t="str">
            <v>г. Новый Уренгой</v>
          </cell>
        </row>
        <row r="26">
          <cell r="A26">
            <v>20108</v>
          </cell>
          <cell r="B26" t="str">
            <v>ОАО "Арктикнефтегазстрой"</v>
          </cell>
          <cell r="C26" t="str">
            <v>ОАО "АНГС"</v>
          </cell>
          <cell r="D26" t="str">
            <v>12-58/2007 от 01.01.2007г.</v>
          </cell>
          <cell r="F26" t="str">
            <v xml:space="preserve"> "Запсибкомбанк" ОАО г. Тюмень</v>
          </cell>
          <cell r="G26" t="str">
            <v>047130639</v>
          </cell>
          <cell r="H26" t="str">
            <v>30101810100000000639</v>
          </cell>
          <cell r="I26" t="str">
            <v>40702810700140000130</v>
          </cell>
          <cell r="K26">
            <v>8903005406</v>
          </cell>
          <cell r="L26">
            <v>891450001</v>
          </cell>
          <cell r="M26" t="str">
            <v>61110</v>
          </cell>
          <cell r="O26" t="str">
            <v>04806450</v>
          </cell>
          <cell r="V26" t="str">
            <v>Перезаключить</v>
          </cell>
          <cell r="W26">
            <v>629730</v>
          </cell>
          <cell r="X26" t="str">
            <v>Тюменская область ЯНАО</v>
          </cell>
          <cell r="Y26" t="str">
            <v>г. Надым</v>
          </cell>
          <cell r="AA26">
            <v>629730</v>
          </cell>
          <cell r="AB26" t="str">
            <v>Тюменская область ЯНАО</v>
          </cell>
          <cell r="AC26" t="str">
            <v>г. Надым</v>
          </cell>
          <cell r="AE26" t="str">
            <v>angs@ptline.ru 
angron@yandex.ru</v>
          </cell>
          <cell r="AF26" t="str">
            <v>ф.3-28-13; 
ф.3-01-10
т. 96-1-43</v>
          </cell>
          <cell r="AG26" t="str">
            <v>г. д. Галиев Ришат Вагизович 
т/ф.3-28-13; 
т.96-0-32</v>
          </cell>
          <cell r="AH26" t="str">
            <v>г. д. Галиев Р. В.</v>
          </cell>
          <cell r="AI26" t="str">
            <v>Бычков Владимир Алексеевич 
т. 96-4-42</v>
          </cell>
          <cell r="AJ26" t="str">
            <v>Румыев Зия Рифатович 
т.96-2-01</v>
          </cell>
          <cell r="AK26" t="str">
            <v>Дюндик Людмила Александровна 
т.96-2-08</v>
          </cell>
          <cell r="AL26" t="str">
            <v>Дюндик Л. А.</v>
          </cell>
          <cell r="AM26" t="str">
            <v xml:space="preserve">
т.96-1-88, 
en_angs@ptline.ru</v>
          </cell>
          <cell r="AP26" t="str">
            <v>Лариса Анатольевна 
т.3-28-13</v>
          </cell>
          <cell r="AQ26">
            <v>4</v>
          </cell>
          <cell r="AR26">
            <v>8</v>
          </cell>
          <cell r="AS26">
            <v>9</v>
          </cell>
          <cell r="AT26">
            <v>10</v>
          </cell>
          <cell r="AX26" t="str">
            <v>Договор</v>
          </cell>
          <cell r="AY26" t="str">
            <v>ПРОДАВЕЦ</v>
          </cell>
          <cell r="AZ26" t="str">
            <v>нет</v>
          </cell>
          <cell r="BA26" t="str">
            <v>нет</v>
          </cell>
          <cell r="BB26" t="str">
            <v>нет</v>
          </cell>
          <cell r="BD26" t="str">
            <v>III</v>
          </cell>
          <cell r="BF26" t="str">
            <v>Строительство</v>
          </cell>
          <cell r="BI26">
            <v>1</v>
          </cell>
          <cell r="BJ26" t="str">
            <v>ОАО "Арктикнефтегазстрой"</v>
          </cell>
          <cell r="BK26" t="str">
            <v>г-ну Галиеву Р. В.</v>
          </cell>
          <cell r="BL26" t="str">
            <v>Генеральному директору</v>
          </cell>
          <cell r="BO26">
            <v>2.0070000000000001</v>
          </cell>
          <cell r="BP26" t="str">
            <v>проезд Аэропорт</v>
          </cell>
        </row>
        <row r="27">
          <cell r="A27">
            <v>20109</v>
          </cell>
          <cell r="B27" t="str">
            <v>ООО "Надымстройгаздобыча"</v>
          </cell>
          <cell r="C27" t="str">
            <v>ООО "НСГД"</v>
          </cell>
          <cell r="D27" t="str">
            <v>12-59/2007 от 01.01.2007г.</v>
          </cell>
          <cell r="F27" t="str">
            <v>филиал "Газпромбанк" (ОАО) в г. Надым</v>
          </cell>
          <cell r="G27" t="str">
            <v>047186898</v>
          </cell>
          <cell r="H27" t="str">
            <v>30101810100000000898</v>
          </cell>
          <cell r="I27" t="str">
            <v xml:space="preserve"> 40702810601000000107</v>
          </cell>
          <cell r="K27">
            <v>8903018853</v>
          </cell>
          <cell r="L27">
            <v>891450001</v>
          </cell>
          <cell r="M27" t="str">
            <v>61124</v>
          </cell>
          <cell r="O27" t="str">
            <v>29939181</v>
          </cell>
          <cell r="V27" t="str">
            <v>Перезаключить</v>
          </cell>
          <cell r="W27">
            <v>629730</v>
          </cell>
          <cell r="X27" t="str">
            <v>Российская Федерация, Тюменская область, Ямало-Ненецкий автономный округ,</v>
          </cell>
          <cell r="Y27" t="str">
            <v>г. Надым</v>
          </cell>
          <cell r="Z27" t="str">
            <v>ул. Ямальская, 10-А</v>
          </cell>
          <cell r="AA27">
            <v>629730</v>
          </cell>
          <cell r="AB27" t="str">
            <v>Российская Федерация, Тюменская область, Ямало-Ненецкий автономный округ,</v>
          </cell>
          <cell r="AC27" t="str">
            <v>г. Надым</v>
          </cell>
          <cell r="AD27" t="str">
            <v>ул. Ямальская, 10-А</v>
          </cell>
          <cell r="AF27" t="str">
            <v>т.66-7-81 
ф.6-87-51</v>
          </cell>
          <cell r="AG27" t="str">
            <v>г.д. Болотов Владимир Дмитриевич 
т.66-7-81</v>
          </cell>
          <cell r="AH27" t="str">
            <v>г.д. Болотов В. Д.</v>
          </cell>
          <cell r="AJ27" t="str">
            <v>Деньгин Владимир Яковлевич 
т.67-9-83</v>
          </cell>
          <cell r="AK27" t="str">
            <v>Балан Людмила Петровна 
т.64-5-35</v>
          </cell>
          <cell r="AL27" t="str">
            <v>Балан Л. П.</v>
          </cell>
          <cell r="AM27" t="str">
            <v>Антропов Владимир Александрович 
т.67-9-77</v>
          </cell>
          <cell r="AP27" t="str">
            <v>Тамара Николаевна 
т. 6-67-81</v>
          </cell>
          <cell r="AQ27">
            <v>4</v>
          </cell>
          <cell r="AR27">
            <v>8</v>
          </cell>
          <cell r="AS27">
            <v>9</v>
          </cell>
          <cell r="AT27">
            <v>10</v>
          </cell>
          <cell r="AX27" t="str">
            <v>Договор</v>
          </cell>
          <cell r="AY27" t="str">
            <v>ПРОДАВЕЦ</v>
          </cell>
          <cell r="AZ27" t="str">
            <v>нет</v>
          </cell>
          <cell r="BA27" t="str">
            <v>нет</v>
          </cell>
          <cell r="BB27" t="str">
            <v>нет</v>
          </cell>
          <cell r="BD27" t="str">
            <v>III</v>
          </cell>
          <cell r="BF27" t="str">
            <v>Строительство</v>
          </cell>
          <cell r="BI27">
            <v>1</v>
          </cell>
          <cell r="BJ27" t="str">
            <v>ООО "Надымстройгаздобыча"</v>
          </cell>
          <cell r="BK27" t="str">
            <v>г-ну Болотову В. Д.</v>
          </cell>
          <cell r="BL27" t="str">
            <v>Генеральному директору</v>
          </cell>
          <cell r="BO27">
            <v>2.016</v>
          </cell>
          <cell r="BP27" t="str">
            <v>8й проезд</v>
          </cell>
        </row>
        <row r="28">
          <cell r="A28">
            <v>20110</v>
          </cell>
          <cell r="B28" t="str">
            <v>ООО "РИТЭК Техносервис"</v>
          </cell>
          <cell r="C28" t="str">
            <v>ООО "РИТЭК Техносервис"</v>
          </cell>
          <cell r="V28" t="str">
            <v>Расторгнуть</v>
          </cell>
          <cell r="BJ28" t="str">
            <v>ООО "РИТЭК Техносервис"</v>
          </cell>
        </row>
        <row r="29">
          <cell r="A29">
            <v>20111</v>
          </cell>
          <cell r="B29" t="str">
            <v>Новый Абонент</v>
          </cell>
          <cell r="C29" t="str">
            <v>Новый Абонент</v>
          </cell>
          <cell r="BJ29" t="str">
            <v>Новый Абонент</v>
          </cell>
        </row>
        <row r="30">
          <cell r="A30">
            <v>20112</v>
          </cell>
          <cell r="B30" t="str">
            <v>ОАО "Надымское Авиапредприятие"</v>
          </cell>
          <cell r="C30" t="str">
            <v>Надымский Аэропорт</v>
          </cell>
          <cell r="D30" t="str">
            <v>12-61/2007   от 01.01.2007г.</v>
          </cell>
          <cell r="F30" t="str">
            <v>"Западно-Сибирский банк" Сбербанка РФ ОАО г. Тюмень Надымское ОСБ №8028/029</v>
          </cell>
          <cell r="G30" t="str">
            <v>047102651</v>
          </cell>
          <cell r="H30" t="str">
            <v>30101810800000000651</v>
          </cell>
          <cell r="I30" t="str">
            <v>40502810167090100006</v>
          </cell>
          <cell r="K30">
            <v>8903025610</v>
          </cell>
          <cell r="L30">
            <v>890301001</v>
          </cell>
          <cell r="M30" t="str">
            <v>51300</v>
          </cell>
          <cell r="O30" t="str">
            <v>04726314</v>
          </cell>
          <cell r="V30" t="str">
            <v>Перезаключить</v>
          </cell>
          <cell r="W30">
            <v>629730</v>
          </cell>
          <cell r="X30" t="str">
            <v>Тюменская обл. ЯНАО</v>
          </cell>
          <cell r="Y30" t="str">
            <v>г. Надым</v>
          </cell>
          <cell r="Z30" t="str">
            <v>Аэропорт</v>
          </cell>
          <cell r="AA30">
            <v>629730</v>
          </cell>
          <cell r="AB30" t="str">
            <v>Тюменская обл. ЯНАО</v>
          </cell>
          <cell r="AC30" t="str">
            <v>г. Надым</v>
          </cell>
          <cell r="AD30" t="str">
            <v>Аэропорт</v>
          </cell>
          <cell r="AF30" t="str">
            <v>т. 4-52-63 
ф.3-04-95</v>
          </cell>
          <cell r="AG30" t="str">
            <v>д. Малышенко Николай Николаевич 
т.45-2-60</v>
          </cell>
          <cell r="AH30" t="str">
            <v>д. Малышенко Н. Н.</v>
          </cell>
          <cell r="AJ30" t="str">
            <v>Репин Юрий Иванович
т.45-2-64</v>
          </cell>
          <cell r="AK30" t="str">
            <v>Жулканич Мария Юрьевна
т.4-21-80</v>
          </cell>
          <cell r="AL30" t="str">
            <v>Жулканич М. Ю.</v>
          </cell>
          <cell r="AM30" t="str">
            <v>Чопенко Игорь Васильевич 
т.45-1-70</v>
          </cell>
          <cell r="AP30" t="str">
            <v>Елена Михаловна 
т. 45-2-63</v>
          </cell>
          <cell r="AQ30">
            <v>4</v>
          </cell>
          <cell r="AR30">
            <v>8</v>
          </cell>
          <cell r="AS30">
            <v>9</v>
          </cell>
          <cell r="AT30">
            <v>10</v>
          </cell>
          <cell r="AX30" t="str">
            <v>Договор</v>
          </cell>
          <cell r="AY30" t="str">
            <v>ПРОДАВЕЦ</v>
          </cell>
          <cell r="AZ30" t="str">
            <v>нет</v>
          </cell>
          <cell r="BA30" t="str">
            <v>нет</v>
          </cell>
          <cell r="BB30" t="str">
            <v>13 шт.</v>
          </cell>
          <cell r="BC30">
            <v>1071</v>
          </cell>
          <cell r="BF30" t="str">
            <v>Авиационные перевозки</v>
          </cell>
          <cell r="BI30">
            <v>1</v>
          </cell>
          <cell r="BJ30" t="str">
            <v>ОАО "Надымское Авиапредприятие"</v>
          </cell>
          <cell r="BK30" t="str">
            <v>г-ну Малышенко Н. Н.</v>
          </cell>
          <cell r="BL30" t="str">
            <v>Директору</v>
          </cell>
          <cell r="BO30">
            <v>4.0090000000000003</v>
          </cell>
          <cell r="BP30" t="str">
            <v>Центр. Агенство
аэрофлот</v>
          </cell>
        </row>
        <row r="31">
          <cell r="A31">
            <v>20113</v>
          </cell>
          <cell r="B31" t="str">
            <v>ДОАО "Электрогаз" ОАО "Газпром"</v>
          </cell>
          <cell r="C31" t="str">
            <v>"Надымэлектрогаз"</v>
          </cell>
          <cell r="D31" t="str">
            <v>12-60/2007 от 01.01.2007г.</v>
          </cell>
          <cell r="F31" t="str">
            <v>"Запсибкомбанк" ОАО г. Надым</v>
          </cell>
          <cell r="G31" t="str">
            <v>047186784</v>
          </cell>
          <cell r="H31" t="str">
            <v>30101810900000000784</v>
          </cell>
          <cell r="I31" t="str">
            <v>40702810700000000901</v>
          </cell>
          <cell r="K31">
            <v>2310013155</v>
          </cell>
          <cell r="L31">
            <v>890302001</v>
          </cell>
          <cell r="M31" t="str">
            <v>61110</v>
          </cell>
          <cell r="O31" t="str">
            <v>04811244</v>
          </cell>
          <cell r="P31">
            <v>1022301610297</v>
          </cell>
          <cell r="V31" t="str">
            <v>Перезаключить</v>
          </cell>
          <cell r="W31">
            <v>350760</v>
          </cell>
          <cell r="X31" t="str">
            <v>Россия, Краснодарский край,</v>
          </cell>
          <cell r="Y31" t="str">
            <v>г. Краснодар</v>
          </cell>
          <cell r="Z31" t="str">
            <v>ул. Красноармейская, 39</v>
          </cell>
          <cell r="AA31">
            <v>629736</v>
          </cell>
          <cell r="AB31" t="str">
            <v>ЯНАО, Тюменская обл.,</v>
          </cell>
          <cell r="AC31" t="str">
            <v>г. Надым</v>
          </cell>
          <cell r="AD31" t="str">
            <v>8-й проезд</v>
          </cell>
          <cell r="AE31" t="str">
            <v>nadelgaz@ptline.ru</v>
          </cell>
          <cell r="AF31" t="str">
            <v>т. 6-79-08 
ф. 6-74-85</v>
          </cell>
          <cell r="AG31" t="str">
            <v>д. Каськов Андрей Владимирович 
т. 6-79-08</v>
          </cell>
          <cell r="AH31" t="str">
            <v>д. Каськов А. В.</v>
          </cell>
          <cell r="AJ31" t="str">
            <v>Цой Владимир Николаевич 
т. 67-5-62</v>
          </cell>
          <cell r="AK31" t="str">
            <v>Волкова Татьяна Николаевна</v>
          </cell>
          <cell r="AL31" t="str">
            <v>Волкова Т. И.</v>
          </cell>
          <cell r="AM31" t="str">
            <v>Цой Владимир Николаевич 
т. 67-5-62</v>
          </cell>
          <cell r="AQ31">
            <v>4</v>
          </cell>
          <cell r="AR31">
            <v>8</v>
          </cell>
          <cell r="AS31">
            <v>9</v>
          </cell>
          <cell r="AT31">
            <v>10</v>
          </cell>
          <cell r="AX31" t="str">
            <v>Договор</v>
          </cell>
          <cell r="AY31" t="str">
            <v>ПРОДАВЕЦ</v>
          </cell>
          <cell r="AZ31" t="str">
            <v>нет</v>
          </cell>
          <cell r="BA31" t="str">
            <v>нет</v>
          </cell>
          <cell r="BB31" t="str">
            <v>нет</v>
          </cell>
          <cell r="BD31" t="str">
            <v>III</v>
          </cell>
          <cell r="BI31">
            <v>1</v>
          </cell>
          <cell r="BJ31" t="str">
            <v>ДОАО "Электрогаз" ОАО "Газпром" Филиал "Надымэлектрогаз"</v>
          </cell>
          <cell r="BK31" t="str">
            <v>г-ну Каськову А. В.</v>
          </cell>
          <cell r="BL31" t="str">
            <v>Директору</v>
          </cell>
          <cell r="BO31">
            <v>2.0169999999999999</v>
          </cell>
          <cell r="BP31" t="str">
            <v>8й проезд</v>
          </cell>
        </row>
        <row r="32">
          <cell r="A32">
            <v>20114</v>
          </cell>
          <cell r="B32" t="str">
            <v>Новый Абонент</v>
          </cell>
          <cell r="C32" t="str">
            <v>Новый Абонент</v>
          </cell>
          <cell r="BJ32" t="str">
            <v>Новый Абонент</v>
          </cell>
        </row>
        <row r="33">
          <cell r="A33">
            <v>20115</v>
          </cell>
          <cell r="B33" t="str">
            <v>ООО "Северстройснаб 2000"</v>
          </cell>
          <cell r="C33" t="str">
            <v>ООО "ССС 2000"</v>
          </cell>
          <cell r="D33" t="str">
            <v>12-63/2007 от 01.01.2007г.</v>
          </cell>
          <cell r="F33" t="str">
            <v>Надым ФКБ "Тюменпрофбанк" ОАО</v>
          </cell>
          <cell r="G33" t="str">
            <v>047186713</v>
          </cell>
          <cell r="H33" t="str">
            <v>30101810900000000713</v>
          </cell>
          <cell r="I33" t="str">
            <v>40702810800140000732</v>
          </cell>
          <cell r="K33">
            <v>8903020250</v>
          </cell>
          <cell r="L33">
            <v>890301001</v>
          </cell>
          <cell r="O33" t="str">
            <v>54107125</v>
          </cell>
          <cell r="V33" t="str">
            <v>Перезаключить</v>
          </cell>
          <cell r="W33">
            <v>629730</v>
          </cell>
          <cell r="X33" t="str">
            <v>Тюменская обл. ЯНАО</v>
          </cell>
          <cell r="Y33" t="str">
            <v>г. Надым</v>
          </cell>
          <cell r="Z33" t="str">
            <v>ул. Зверева д. 38 кв. 166</v>
          </cell>
          <cell r="AA33">
            <v>629730</v>
          </cell>
          <cell r="AB33" t="str">
            <v>Тюменская обл. ЯНАО</v>
          </cell>
          <cell r="AC33" t="str">
            <v>г. Надым</v>
          </cell>
          <cell r="AD33" t="str">
            <v>ул. Зверева д. 38 кв. 166</v>
          </cell>
          <cell r="AF33" t="str">
            <v>т. 6-38-00 
т. 2-66-54</v>
          </cell>
          <cell r="AG33" t="str">
            <v>г.д. Дудковский Виктор Цезаревич</v>
          </cell>
          <cell r="AH33" t="str">
            <v>г.д. Дудковский В. Ц.</v>
          </cell>
          <cell r="AK33" t="str">
            <v>Нагорная Ирина Евгеньевна</v>
          </cell>
          <cell r="AL33" t="str">
            <v>Нагорная И. Е.</v>
          </cell>
          <cell r="AM33" t="str">
            <v>Гричанный Анатолий Алексеевич 
т. 6-13-19</v>
          </cell>
          <cell r="AQ33">
            <v>4</v>
          </cell>
          <cell r="AR33">
            <v>8</v>
          </cell>
          <cell r="AS33">
            <v>9</v>
          </cell>
          <cell r="AT33">
            <v>10</v>
          </cell>
          <cell r="AX33" t="str">
            <v>Договор</v>
          </cell>
          <cell r="AY33" t="str">
            <v>ПРОДАВЕЦ</v>
          </cell>
          <cell r="AZ33" t="str">
            <v>нет</v>
          </cell>
          <cell r="BA33" t="str">
            <v>нет</v>
          </cell>
          <cell r="BB33" t="str">
            <v>нет</v>
          </cell>
          <cell r="BD33" t="str">
            <v>III</v>
          </cell>
          <cell r="BF33" t="str">
            <v>Строительство</v>
          </cell>
          <cell r="BI33">
            <v>1</v>
          </cell>
          <cell r="BJ33" t="str">
            <v>ООО "Северстройснаб 2000"</v>
          </cell>
          <cell r="BK33" t="str">
            <v>г-ну Дудковскому В. Ц.</v>
          </cell>
          <cell r="BL33" t="str">
            <v>Генеральному директору</v>
          </cell>
          <cell r="BO33">
            <v>5.024</v>
          </cell>
          <cell r="BP33" t="str">
            <v>зЗверева 38-166</v>
          </cell>
        </row>
        <row r="34">
          <cell r="A34">
            <v>20116</v>
          </cell>
          <cell r="B34" t="str">
            <v>ООО "Запсибгазторг" филиал "Надымгазторг"</v>
          </cell>
          <cell r="C34" t="str">
            <v>ф-ал "Надымгазторг"</v>
          </cell>
          <cell r="D34" t="str">
            <v>12-57/2007 от 01.01.2007г.</v>
          </cell>
          <cell r="F34" t="str">
            <v>филиал "Газпромбанк" (ОАО) в г. Надым</v>
          </cell>
          <cell r="G34" t="str">
            <v>047186898</v>
          </cell>
          <cell r="H34" t="str">
            <v>30101810100000000898</v>
          </cell>
          <cell r="I34" t="str">
            <v>40702810401000000158</v>
          </cell>
          <cell r="K34">
            <v>7203003257</v>
          </cell>
          <cell r="L34">
            <v>890302002</v>
          </cell>
          <cell r="M34" t="str">
            <v>72200</v>
          </cell>
          <cell r="O34" t="str">
            <v>00157115</v>
          </cell>
          <cell r="V34" t="str">
            <v>Перезаключить</v>
          </cell>
          <cell r="W34">
            <v>629730</v>
          </cell>
          <cell r="X34" t="str">
            <v>Тюменская обл. ЯНАО</v>
          </cell>
          <cell r="Y34" t="str">
            <v>г. Надым</v>
          </cell>
          <cell r="Z34" t="str">
            <v>2-ой проезд</v>
          </cell>
          <cell r="AA34">
            <v>629730</v>
          </cell>
          <cell r="AB34" t="str">
            <v>Тюменская обл. ЯНАО</v>
          </cell>
          <cell r="AC34" t="str">
            <v>г. Надым</v>
          </cell>
          <cell r="AD34" t="str">
            <v>2-ой проезд</v>
          </cell>
          <cell r="AE34" t="str">
            <v>ngt@ptline.ru</v>
          </cell>
          <cell r="AF34" t="str">
            <v>т.3-54-77
ф.3-24-83</v>
          </cell>
          <cell r="AG34" t="str">
            <v>д. Кравченко Павел Валентинович
т. 3-05-20</v>
          </cell>
          <cell r="AH34" t="str">
            <v>д. Кравченко П. В.</v>
          </cell>
          <cell r="AI34" t="str">
            <v>Кулешов Сергей Алексеевич</v>
          </cell>
          <cell r="AJ34" t="str">
            <v>Яценко Александр Павлович
т. 3-72-56</v>
          </cell>
          <cell r="AK34" t="str">
            <v>Агарков Дмитрий Петрович
т. 3-59-55</v>
          </cell>
          <cell r="AL34" t="str">
            <v>Агарков Д. П.</v>
          </cell>
          <cell r="AM34" t="str">
            <v>Садыков Игорь Владиславович т. 3-72-56, т.с.8-902-621-70-30</v>
          </cell>
          <cell r="AP34" t="str">
            <v>Светлана 
т.3-05-20</v>
          </cell>
          <cell r="AQ34">
            <v>4</v>
          </cell>
          <cell r="AR34">
            <v>8</v>
          </cell>
          <cell r="AS34">
            <v>9</v>
          </cell>
          <cell r="AT34">
            <v>10</v>
          </cell>
          <cell r="AX34" t="str">
            <v>Договор</v>
          </cell>
          <cell r="AY34" t="str">
            <v>ПРОДАВЕЦ</v>
          </cell>
          <cell r="AZ34" t="str">
            <v>нет</v>
          </cell>
          <cell r="BA34" t="str">
            <v>нет</v>
          </cell>
          <cell r="BB34" t="str">
            <v>нет</v>
          </cell>
          <cell r="BD34" t="str">
            <v>III</v>
          </cell>
          <cell r="BF34" t="str">
            <v>Торгово-закупочные операции</v>
          </cell>
          <cell r="BI34">
            <v>1</v>
          </cell>
          <cell r="BJ34" t="str">
            <v>ООО "Запсибгазторг" филиал "Надымгазторг"</v>
          </cell>
          <cell r="BK34" t="str">
            <v>г-ну Кравченко П. В.</v>
          </cell>
          <cell r="BL34" t="str">
            <v>Директору</v>
          </cell>
          <cell r="BO34">
            <v>4.0019999999999998</v>
          </cell>
          <cell r="BP34" t="str">
            <v>Заводская</v>
          </cell>
        </row>
        <row r="35">
          <cell r="A35">
            <v>20117</v>
          </cell>
          <cell r="B35" t="str">
            <v>ОАО "РИТЭК"</v>
          </cell>
          <cell r="C35" t="str">
            <v>НПУ "РИТЭКБелоярскнефть"</v>
          </cell>
          <cell r="D35" t="str">
            <v>12-65/2006 от 01.01.2006г.</v>
          </cell>
          <cell r="F35" t="str">
            <v>АКСБ РФ (ОАО) Белоярское ОСБ №8540 Западно-Сибирского банка СБ РФ</v>
          </cell>
          <cell r="G35" t="str">
            <v>047102651</v>
          </cell>
          <cell r="H35" t="str">
            <v>30101810800000000651</v>
          </cell>
          <cell r="I35" t="str">
            <v>40702810367180100985</v>
          </cell>
          <cell r="K35">
            <v>7736036626</v>
          </cell>
          <cell r="L35">
            <v>861102001</v>
          </cell>
          <cell r="M35" t="str">
            <v>11210</v>
          </cell>
          <cell r="O35" t="str">
            <v>39356121</v>
          </cell>
          <cell r="P35">
            <v>1028601440955</v>
          </cell>
          <cell r="X35" t="str">
            <v>Россия, 628486, Тюменская область, Ханты- Мансийский автономный округ - Югра,</v>
          </cell>
          <cell r="Y35" t="str">
            <v>г. Когалым,</v>
          </cell>
          <cell r="Z35" t="str">
            <v>ул. Ноябрьская, д. 7.</v>
          </cell>
          <cell r="AB35" t="str">
            <v>Россия, 628162,Тюменская область, Ханты-Мансийский автономный округ - Югра,</v>
          </cell>
          <cell r="AC35" t="str">
            <v>г. Белоярский,</v>
          </cell>
          <cell r="AD35" t="str">
            <v>ул. Набережная, д.20.</v>
          </cell>
          <cell r="AE35" t="str">
            <v>elektrik@ritekbel.ru;
energo@ritekbel.ru,</v>
          </cell>
          <cell r="AF35" t="str">
            <v>т. (34670) 2-49-21; 
ф. 2-46-00</v>
          </cell>
          <cell r="AG35" t="str">
            <v>нач. Дробин Олег Иванович</v>
          </cell>
          <cell r="AH35" t="str">
            <v>нач. Дробин О. И.</v>
          </cell>
          <cell r="AJ35" t="str">
            <v>Кодак П. В.</v>
          </cell>
          <cell r="AM35" t="str">
            <v>Иоанесян Гаригин Гаринович 
т. 3-50-46</v>
          </cell>
          <cell r="AQ35">
            <v>4</v>
          </cell>
          <cell r="AR35">
            <v>8</v>
          </cell>
          <cell r="AS35">
            <v>9</v>
          </cell>
          <cell r="AT35">
            <v>10</v>
          </cell>
          <cell r="AX35" t="str">
            <v>Договор</v>
          </cell>
          <cell r="AY35" t="str">
            <v>ПРОДАВЕЦ</v>
          </cell>
          <cell r="AZ35" t="str">
            <v>нет</v>
          </cell>
          <cell r="BA35" t="str">
            <v>нет</v>
          </cell>
          <cell r="BB35" t="str">
            <v>нет</v>
          </cell>
          <cell r="BD35" t="str">
            <v>III</v>
          </cell>
          <cell r="BF35" t="str">
            <v>Транспортировка нефти</v>
          </cell>
          <cell r="BI35">
            <v>1</v>
          </cell>
          <cell r="BJ35" t="str">
            <v>НПУ "РИТЭКБелоярскнефть"</v>
          </cell>
          <cell r="BK35" t="str">
            <v>г-ну Дробину О. И.</v>
          </cell>
          <cell r="BL35" t="str">
            <v>Начальнику</v>
          </cell>
          <cell r="BP35" t="str">
            <v>по почте</v>
          </cell>
        </row>
        <row r="36">
          <cell r="A36">
            <v>20118</v>
          </cell>
          <cell r="B36" t="str">
            <v>Новый Абонент</v>
          </cell>
          <cell r="C36" t="str">
            <v>Новый Абонент</v>
          </cell>
          <cell r="BJ36" t="str">
            <v>Новый Абонент</v>
          </cell>
        </row>
        <row r="37">
          <cell r="A37">
            <v>20119</v>
          </cell>
          <cell r="B37" t="str">
            <v>Новый Абонент</v>
          </cell>
          <cell r="C37" t="str">
            <v>Новый Абонент</v>
          </cell>
          <cell r="BJ37" t="str">
            <v>Новый Абонент</v>
          </cell>
        </row>
        <row r="38">
          <cell r="A38">
            <v>20120</v>
          </cell>
          <cell r="B38" t="str">
            <v>Новый Абонент</v>
          </cell>
          <cell r="C38" t="str">
            <v>Новый Абонент</v>
          </cell>
          <cell r="BJ38" t="str">
            <v>Новый Абонент</v>
          </cell>
        </row>
        <row r="39">
          <cell r="A39">
            <v>20121</v>
          </cell>
          <cell r="B39" t="str">
            <v>Новый Абонент</v>
          </cell>
          <cell r="C39" t="str">
            <v>Новый Абонент</v>
          </cell>
          <cell r="BJ39" t="str">
            <v>Новый Абонент</v>
          </cell>
        </row>
        <row r="40">
          <cell r="A40">
            <v>20122</v>
          </cell>
          <cell r="B40" t="str">
            <v>МУП  "Муниципальная  исполнительная  дирекция"</v>
          </cell>
          <cell r="C40" t="str">
            <v>МУП  "МИД"</v>
          </cell>
          <cell r="D40" t="str">
            <v>12-67/2007 от 01.01.2007г.</v>
          </cell>
          <cell r="F40" t="str">
            <v>филиал ОАО "Уралсиб"  г. Тюмень</v>
          </cell>
          <cell r="G40" t="str">
            <v>047106957</v>
          </cell>
          <cell r="H40" t="str">
            <v>30101810900000000957</v>
          </cell>
          <cell r="I40" t="str">
            <v>40702810863020000077</v>
          </cell>
          <cell r="K40">
            <v>8903019367</v>
          </cell>
          <cell r="L40">
            <v>890301001</v>
          </cell>
          <cell r="M40" t="str">
            <v>80100, 80290, 84100, 84500.</v>
          </cell>
          <cell r="O40" t="str">
            <v>48736408</v>
          </cell>
          <cell r="V40" t="str">
            <v>Перезаключить</v>
          </cell>
          <cell r="W40">
            <v>629730</v>
          </cell>
          <cell r="X40" t="str">
            <v>Тюменская обл. ЯНАО</v>
          </cell>
          <cell r="Y40" t="str">
            <v>г. Надым</v>
          </cell>
          <cell r="Z40" t="str">
            <v>ул. Зверева, 13</v>
          </cell>
          <cell r="AA40">
            <v>629730</v>
          </cell>
          <cell r="AB40" t="str">
            <v>Тюменская обл. ЯНАО</v>
          </cell>
          <cell r="AC40" t="str">
            <v>г. Надым</v>
          </cell>
          <cell r="AD40" t="str">
            <v>ул. Зверева 13</v>
          </cell>
          <cell r="AF40" t="str">
            <v>т. 3-20-84 
ф.3-87-95</v>
          </cell>
          <cell r="AG40" t="str">
            <v>д. Дудоладов Игорь Анатольевич</v>
          </cell>
          <cell r="AH40" t="str">
            <v>д. Дудоладов И. А.</v>
          </cell>
          <cell r="AK40" t="str">
            <v>Барановская Людмила Александровна
т. 3-24-79</v>
          </cell>
          <cell r="AL40" t="str">
            <v>Барановская Л. А.</v>
          </cell>
          <cell r="AQ40">
            <v>4</v>
          </cell>
          <cell r="AR40">
            <v>8</v>
          </cell>
          <cell r="AS40">
            <v>9</v>
          </cell>
          <cell r="AT40">
            <v>10</v>
          </cell>
          <cell r="AX40" t="str">
            <v>Договор</v>
          </cell>
          <cell r="AY40" t="str">
            <v>ПРОДАВЕЦ</v>
          </cell>
          <cell r="BB40" t="str">
            <v>нет</v>
          </cell>
          <cell r="BI40">
            <v>1</v>
          </cell>
          <cell r="BJ40" t="str">
            <v>МУП  "Муниципальная  исполнительная  дирекция"</v>
          </cell>
          <cell r="BK40" t="str">
            <v>г-ну Дудоладову И. А.</v>
          </cell>
          <cell r="BL40" t="str">
            <v>Директору</v>
          </cell>
          <cell r="BO40">
            <v>4.0139999999999896</v>
          </cell>
          <cell r="BP40" t="str">
            <v>Зверева 13 2 эт</v>
          </cell>
        </row>
        <row r="41">
          <cell r="A41">
            <v>20123</v>
          </cell>
          <cell r="B41" t="str">
            <v>Новый Абонент</v>
          </cell>
          <cell r="C41" t="str">
            <v>Новый Абонент</v>
          </cell>
          <cell r="BJ41" t="str">
            <v>Новый Абонент</v>
          </cell>
        </row>
        <row r="42">
          <cell r="A42">
            <v>20124</v>
          </cell>
          <cell r="B42" t="str">
            <v>Производственный кооператив "Градиент"</v>
          </cell>
          <cell r="C42" t="str">
            <v>ПК "Градиент"</v>
          </cell>
          <cell r="D42" t="str">
            <v>12-69/2007 от 01.01.2007г.</v>
          </cell>
          <cell r="F42" t="str">
            <v>"Запсибкомбанк" ОАО г. Салехард</v>
          </cell>
          <cell r="G42" t="str">
            <v>047182727</v>
          </cell>
          <cell r="H42" t="str">
            <v>30101810600000000727</v>
          </cell>
          <cell r="I42" t="str">
            <v>40702810400300000115</v>
          </cell>
          <cell r="K42">
            <v>8905015375</v>
          </cell>
          <cell r="L42">
            <v>890501001</v>
          </cell>
          <cell r="O42" t="str">
            <v>34450720</v>
          </cell>
          <cell r="V42" t="str">
            <v>Расторгнуть</v>
          </cell>
          <cell r="W42">
            <v>629809</v>
          </cell>
          <cell r="X42" t="str">
            <v>Тюменская обл. ЯНАО</v>
          </cell>
          <cell r="Y42" t="str">
            <v>г. Ноябрьск</v>
          </cell>
          <cell r="Z42" t="str">
            <v>Юго-Восточный промузел панель IX B</v>
          </cell>
          <cell r="AA42">
            <v>629809</v>
          </cell>
          <cell r="AB42" t="str">
            <v>Тюменская обл. ЯНАО</v>
          </cell>
          <cell r="AC42" t="str">
            <v>г. Ноябрьск</v>
          </cell>
          <cell r="AD42" t="str">
            <v>Юго-Восточный промузел панель IX B</v>
          </cell>
          <cell r="AE42" t="str">
            <v>Gradient@nojabrsk.ru; Pkgradient@yandex.ru</v>
          </cell>
          <cell r="AF42" t="str">
            <v>(3496) 
т.36-24-68, 
т. 35-46-86   
сот. 89222843201</v>
          </cell>
          <cell r="AG42" t="str">
            <v>пр-ль Шувалов Виктор Игоревич 
т/ф 36-23-72</v>
          </cell>
          <cell r="AH42" t="str">
            <v>пр-тель Шулаков В. И.</v>
          </cell>
          <cell r="AI42" t="str">
            <v>Буранов Николай Владимирович 
т. 36-24-90</v>
          </cell>
          <cell r="AJ42" t="str">
            <v>Борганов Валерий Ильсович 
т. 36-20-94</v>
          </cell>
          <cell r="AK42" t="str">
            <v>Пашинина Елена Викторовна 
т. 36-24-83</v>
          </cell>
          <cell r="AL42" t="str">
            <v>Пашинина Е. В.</v>
          </cell>
          <cell r="AZ42" t="str">
            <v>нет</v>
          </cell>
          <cell r="BA42" t="str">
            <v>нет</v>
          </cell>
          <cell r="BB42" t="str">
            <v>нет</v>
          </cell>
          <cell r="BF42" t="str">
            <v>Строительство</v>
          </cell>
          <cell r="BI42">
            <v>1</v>
          </cell>
          <cell r="BJ42" t="str">
            <v>Производственный кооператив "Градиент"</v>
          </cell>
          <cell r="BK42" t="str">
            <v>г-ну Шулакову В. И.</v>
          </cell>
          <cell r="BL42" t="str">
            <v>Председателю</v>
          </cell>
        </row>
        <row r="43">
          <cell r="A43">
            <v>20125</v>
          </cell>
          <cell r="B43" t="str">
            <v>ООО Судоходная Компания "Север"</v>
          </cell>
          <cell r="C43" t="str">
            <v>ООО СК "Север"</v>
          </cell>
          <cell r="D43" t="str">
            <v>12-56/2007   от 01.01.2007г.</v>
          </cell>
          <cell r="F43" t="str">
            <v>Сибирский банк СБ РФ г. Новосибирск</v>
          </cell>
          <cell r="G43" t="str">
            <v>045004641</v>
          </cell>
          <cell r="H43" t="str">
            <v>30101810500000000641</v>
          </cell>
          <cell r="I43" t="str">
            <v>40702810644090110268</v>
          </cell>
          <cell r="K43" t="str">
            <v>0411085138</v>
          </cell>
          <cell r="L43" t="str">
            <v>041101001</v>
          </cell>
          <cell r="V43" t="str">
            <v>Перезаключить</v>
          </cell>
          <cell r="W43">
            <v>630049</v>
          </cell>
          <cell r="X43" t="str">
            <v>Республика Алтай</v>
          </cell>
          <cell r="Y43" t="str">
            <v>г. Новосибирск - 49 а/я 480</v>
          </cell>
          <cell r="AA43">
            <v>630049</v>
          </cell>
          <cell r="AB43" t="str">
            <v>Республика Алтай</v>
          </cell>
          <cell r="AC43" t="str">
            <v>г. Новосибирск 102 а\я335</v>
          </cell>
          <cell r="AD43" t="str">
            <v>ул. Комсомольская д.13</v>
          </cell>
          <cell r="AE43" t="str">
            <v>sk-sever@risp.ru</v>
          </cell>
          <cell r="AF43" t="str">
            <v>(3832) 76-83-42, 
т. 3-68-68, 
ф. 3-80-01, 
т. 6-61-83, 
т. 8-913-913-62-61</v>
          </cell>
          <cell r="AG43" t="str">
            <v>д. Разумная Светлана Юрьевна</v>
          </cell>
          <cell r="AH43" t="str">
            <v>д. Разумная С.Ю.</v>
          </cell>
          <cell r="AQ43">
            <v>4</v>
          </cell>
          <cell r="AR43">
            <v>8</v>
          </cell>
          <cell r="AS43">
            <v>9</v>
          </cell>
          <cell r="AT43">
            <v>10</v>
          </cell>
          <cell r="AX43" t="str">
            <v>Договор</v>
          </cell>
          <cell r="AY43" t="str">
            <v>ПРОДАВЕЦ</v>
          </cell>
          <cell r="BI43">
            <v>1</v>
          </cell>
          <cell r="BJ43" t="str">
            <v>ООО Судоходная Компания "Север"</v>
          </cell>
          <cell r="BK43" t="str">
            <v>г-же Разумной С. Ю.</v>
          </cell>
          <cell r="BL43" t="str">
            <v>Директору</v>
          </cell>
          <cell r="BO43">
            <v>2.0150000000000001</v>
          </cell>
        </row>
        <row r="44">
          <cell r="A44">
            <v>20126</v>
          </cell>
          <cell r="B44" t="str">
            <v>Новый Абонент</v>
          </cell>
          <cell r="C44" t="str">
            <v>Новый Абонент</v>
          </cell>
          <cell r="BJ44" t="str">
            <v>Новый Абонент</v>
          </cell>
        </row>
        <row r="45">
          <cell r="A45">
            <v>20127</v>
          </cell>
          <cell r="B45" t="str">
            <v>Новый Абонент</v>
          </cell>
          <cell r="C45" t="str">
            <v>Новый Абонент</v>
          </cell>
          <cell r="BJ45" t="str">
            <v>Новый Абонент</v>
          </cell>
        </row>
        <row r="46">
          <cell r="A46">
            <v>20128</v>
          </cell>
          <cell r="B46" t="str">
            <v>Новый Абонент</v>
          </cell>
          <cell r="C46" t="str">
            <v>Новый Абонент</v>
          </cell>
          <cell r="BJ46" t="str">
            <v>Новый Абонент</v>
          </cell>
        </row>
        <row r="47">
          <cell r="A47">
            <v>20129</v>
          </cell>
          <cell r="B47" t="str">
            <v>Новый Абонент</v>
          </cell>
          <cell r="C47" t="str">
            <v>Новый Абонент</v>
          </cell>
          <cell r="BJ47" t="str">
            <v>Новый Абонент</v>
          </cell>
        </row>
        <row r="48">
          <cell r="A48">
            <v>20130</v>
          </cell>
          <cell r="B48" t="str">
            <v>Новый Абонент</v>
          </cell>
          <cell r="C48" t="str">
            <v>Новый Абонент</v>
          </cell>
          <cell r="BJ48" t="str">
            <v>Новый Абонент</v>
          </cell>
        </row>
        <row r="49">
          <cell r="A49">
            <v>20150</v>
          </cell>
          <cell r="B49" t="str">
            <v>МУП "Фармация"</v>
          </cell>
          <cell r="C49" t="str">
            <v>МУП "Фармация"</v>
          </cell>
          <cell r="D49" t="str">
            <v>12-150/2006  от 01.01.2006г.</v>
          </cell>
          <cell r="F49" t="str">
            <v>"Запсибкомбанк" ОАО г. Тюмень</v>
          </cell>
          <cell r="G49" t="str">
            <v>047102651</v>
          </cell>
          <cell r="H49" t="str">
            <v>30101810800000000651</v>
          </cell>
          <cell r="I49" t="str">
            <v>40702810867090100151</v>
          </cell>
          <cell r="K49">
            <v>8903016077</v>
          </cell>
          <cell r="L49">
            <v>890301001</v>
          </cell>
          <cell r="O49" t="str">
            <v>34938640</v>
          </cell>
          <cell r="W49">
            <v>629730</v>
          </cell>
          <cell r="X49" t="str">
            <v>Тюменская обл. ЯНАО</v>
          </cell>
          <cell r="Y49" t="str">
            <v>г. Надым</v>
          </cell>
          <cell r="Z49" t="str">
            <v>ул. Комсомольская д.4</v>
          </cell>
          <cell r="AA49">
            <v>629730</v>
          </cell>
          <cell r="AB49" t="str">
            <v>Тюменская обл. ЯНАО</v>
          </cell>
          <cell r="AC49" t="str">
            <v>г. Надым</v>
          </cell>
          <cell r="AD49" t="str">
            <v>ул. Комсомольская д.4</v>
          </cell>
          <cell r="AE49" t="str">
            <v>pharmacy@nadym.ru        apteka153@rambler.ru</v>
          </cell>
          <cell r="AG49" t="str">
            <v>д. Снигирева Любовь Михайловна т. 3-61-55</v>
          </cell>
          <cell r="AH49" t="str">
            <v>д. Снигирева Л. М.</v>
          </cell>
          <cell r="AK49" t="str">
            <v>Кумаритова Елена Алексеевна 
т. 3-64-61</v>
          </cell>
          <cell r="AL49" t="str">
            <v>Кумаритова Е. А.</v>
          </cell>
          <cell r="AM49" t="str">
            <v>Чудинов Иван Викторович 89044540440</v>
          </cell>
          <cell r="AO49" t="str">
            <v>3-68-81</v>
          </cell>
          <cell r="AQ49">
            <v>4</v>
          </cell>
          <cell r="AR49">
            <v>8</v>
          </cell>
          <cell r="AS49">
            <v>9</v>
          </cell>
          <cell r="AT49">
            <v>10</v>
          </cell>
          <cell r="AX49" t="str">
            <v>Договор</v>
          </cell>
          <cell r="AY49" t="str">
            <v>ПРОДАВЕЦ</v>
          </cell>
          <cell r="BI49">
            <v>1</v>
          </cell>
          <cell r="BJ49" t="str">
            <v>МУП "Фармация"</v>
          </cell>
          <cell r="BK49" t="str">
            <v>г-же Снигиревой Л. М.</v>
          </cell>
          <cell r="BL49" t="str">
            <v>Директору</v>
          </cell>
          <cell r="BO49">
            <v>4.01</v>
          </cell>
          <cell r="BP49" t="str">
            <v>аптека центральная</v>
          </cell>
        </row>
        <row r="50">
          <cell r="A50">
            <v>20300</v>
          </cell>
          <cell r="B50" t="str">
            <v>ОАО "Межрегионэнергосбыт"</v>
          </cell>
          <cell r="C50" t="str">
            <v>"Межрегионэнергосбыт" (ТТГ)</v>
          </cell>
          <cell r="D50" t="str">
            <v>ЭС-11/17 от 01.04.2007г.</v>
          </cell>
          <cell r="F50" t="str">
            <v>ЗАО "Газэнергопромбанк" п. Газопровод</v>
          </cell>
          <cell r="G50" t="str">
            <v>044650376</v>
          </cell>
          <cell r="H50" t="str">
            <v>30101810100000000363</v>
          </cell>
          <cell r="I50" t="str">
            <v>40702810200010004487</v>
          </cell>
          <cell r="K50">
            <v>7705750968</v>
          </cell>
          <cell r="L50">
            <v>770501001</v>
          </cell>
          <cell r="O50" t="str">
            <v>97201337</v>
          </cell>
          <cell r="R50">
            <v>45286560000</v>
          </cell>
          <cell r="W50">
            <v>115093</v>
          </cell>
          <cell r="Y50" t="str">
            <v>г. Москва</v>
          </cell>
          <cell r="Z50" t="str">
            <v>ул. Щипок д. 4</v>
          </cell>
          <cell r="AA50">
            <v>142770</v>
          </cell>
          <cell r="AB50" t="str">
            <v>Московская обл., Ленинградский р-он</v>
          </cell>
          <cell r="AC50" t="str">
            <v>п/о Коммунарка</v>
          </cell>
          <cell r="AD50" t="str">
            <v>Деловой центр</v>
          </cell>
          <cell r="AG50" t="str">
            <v>первый зам. г.д. Аширов Станислав Олегович</v>
          </cell>
          <cell r="AH50" t="str">
            <v>зам. г.д. Аширов С. О.</v>
          </cell>
          <cell r="AQ50">
            <v>4</v>
          </cell>
          <cell r="AR50">
            <v>8</v>
          </cell>
          <cell r="AS50">
            <v>9</v>
          </cell>
          <cell r="AT50">
            <v>10</v>
          </cell>
          <cell r="AX50" t="str">
            <v>Договор</v>
          </cell>
          <cell r="AY50" t="str">
            <v>ПРОДАВЕЦ</v>
          </cell>
          <cell r="BI50">
            <v>1</v>
          </cell>
          <cell r="BJ50" t="str">
            <v>ОАО "Межрегионэнергосбыт"</v>
          </cell>
          <cell r="BK50" t="str">
            <v>г-ну Аширову С. О.</v>
          </cell>
          <cell r="BL50" t="str">
            <v>Первову заместителю генерального директора</v>
          </cell>
        </row>
        <row r="51">
          <cell r="A51">
            <v>20301</v>
          </cell>
          <cell r="B51" t="str">
            <v>"Запсибкомбанк" ОАО</v>
          </cell>
          <cell r="C51" t="str">
            <v>"Запсибкомбанк" ОАО</v>
          </cell>
          <cell r="D51" t="str">
            <v>12-301/2006    от 01.01.2006г.</v>
          </cell>
          <cell r="F51" t="str">
            <v>Расчетно-кассовый центр г. Салехард</v>
          </cell>
          <cell r="G51" t="str">
            <v>047182727</v>
          </cell>
          <cell r="H51" t="str">
            <v>30101810600000000727</v>
          </cell>
          <cell r="K51">
            <v>7202021856</v>
          </cell>
          <cell r="L51">
            <v>890302001</v>
          </cell>
          <cell r="N51" t="str">
            <v>65.12</v>
          </cell>
          <cell r="O51">
            <v>9268856</v>
          </cell>
          <cell r="R51">
            <v>71174000000</v>
          </cell>
          <cell r="S51">
            <v>41</v>
          </cell>
          <cell r="T51">
            <v>90</v>
          </cell>
          <cell r="U51">
            <v>15001</v>
          </cell>
          <cell r="W51">
            <v>629730</v>
          </cell>
          <cell r="X51" t="str">
            <v>Тюменская обл. ЯНАО</v>
          </cell>
          <cell r="Y51" t="str">
            <v>г. Надым</v>
          </cell>
          <cell r="Z51" t="str">
            <v>ул. Пионерская д.13</v>
          </cell>
          <cell r="AA51">
            <v>629730</v>
          </cell>
          <cell r="AB51" t="str">
            <v>Тюменская обл. ЯНАО</v>
          </cell>
          <cell r="AC51" t="str">
            <v>г. Надым</v>
          </cell>
          <cell r="AD51" t="str">
            <v>ул. Пионерская д.13</v>
          </cell>
          <cell r="AF51" t="str">
            <v>т. 3-17-11</v>
          </cell>
          <cell r="AG51" t="str">
            <v>д.ф. Кирюхина Наталья Федоровна</v>
          </cell>
          <cell r="AH51" t="str">
            <v>д.ф. Кирюхина Н. Ф.</v>
          </cell>
          <cell r="AK51" t="str">
            <v>зам.гл. бух. Инна Андреевна 3-07-91</v>
          </cell>
          <cell r="AL51" t="str">
            <v>зам.гл. бух. Инна Андреевна</v>
          </cell>
          <cell r="AQ51">
            <v>4</v>
          </cell>
          <cell r="AR51">
            <v>8</v>
          </cell>
          <cell r="AS51">
            <v>9</v>
          </cell>
          <cell r="AT51">
            <v>10</v>
          </cell>
          <cell r="AX51" t="str">
            <v>Договор</v>
          </cell>
          <cell r="AY51" t="str">
            <v>ПРОДАВЕЦ</v>
          </cell>
          <cell r="BH51" t="str">
            <v>есть</v>
          </cell>
          <cell r="BI51">
            <v>0</v>
          </cell>
          <cell r="BJ51" t="str">
            <v>"Запсибкомбанк" ОАО</v>
          </cell>
          <cell r="BK51" t="str">
            <v>г-же Кирюхиной Н. Ф.</v>
          </cell>
          <cell r="BL51" t="str">
            <v>Директору</v>
          </cell>
          <cell r="BO51">
            <v>5.008</v>
          </cell>
        </row>
        <row r="52">
          <cell r="A52">
            <v>20302</v>
          </cell>
          <cell r="B52" t="str">
            <v>ООО "Газпром добыча Надым"</v>
          </cell>
          <cell r="C52" t="str">
            <v>Инженерно-Технический Центр ООО "ГДН"</v>
          </cell>
          <cell r="D52" t="str">
            <v>12-302/2008   от 01.01.2008г.</v>
          </cell>
          <cell r="E52" t="str">
            <v>Новый</v>
          </cell>
          <cell r="F52" t="str">
            <v>филиал "Газпромбанк" (ОАО) в г. Надым</v>
          </cell>
          <cell r="G52" t="str">
            <v>047186898</v>
          </cell>
          <cell r="H52" t="str">
            <v>30101810100000000898</v>
          </cell>
          <cell r="I52" t="str">
            <v>40702810000000300576</v>
          </cell>
          <cell r="K52">
            <v>8903019871</v>
          </cell>
          <cell r="L52">
            <v>997250001</v>
          </cell>
          <cell r="M52" t="str">
            <v>11231</v>
          </cell>
          <cell r="O52" t="str">
            <v>00153761</v>
          </cell>
          <cell r="V52" t="str">
            <v>Перезаключить</v>
          </cell>
          <cell r="W52">
            <v>629730</v>
          </cell>
          <cell r="X52" t="str">
            <v>Ямало-Ненецкий автономный округ</v>
          </cell>
          <cell r="Y52" t="str">
            <v>г. Надым</v>
          </cell>
          <cell r="Z52" t="str">
            <v>ул. Зверева, 1</v>
          </cell>
          <cell r="AA52">
            <v>629730</v>
          </cell>
          <cell r="AB52" t="str">
            <v>Тюменская обл. ЯНАО</v>
          </cell>
          <cell r="AC52" t="str">
            <v>г. Надым</v>
          </cell>
          <cell r="AD52" t="str">
            <v>ул. Зверева д. 1/1</v>
          </cell>
          <cell r="AF52" t="str">
            <v>т. 66-542, 
т. 68-656  
ф. 67-866</v>
          </cell>
          <cell r="AG52" t="str">
            <v>нач.  Березняков Александр Иванович</v>
          </cell>
          <cell r="AH52" t="str">
            <v>нач.  Березняков А. И.</v>
          </cell>
          <cell r="AK52" t="str">
            <v>руков. учетно-контр. группы Гордиенко Ирина Александровна</v>
          </cell>
          <cell r="AL52" t="str">
            <v xml:space="preserve"> Гордиенко И. А.</v>
          </cell>
          <cell r="AM52" t="str">
            <v>69-006, 69007, 66040 Василий Андреевич Головченко, Мамедова Валида</v>
          </cell>
          <cell r="AQ52">
            <v>8</v>
          </cell>
          <cell r="AR52">
            <v>4</v>
          </cell>
          <cell r="AS52">
            <v>5</v>
          </cell>
          <cell r="AT52">
            <v>6</v>
          </cell>
          <cell r="AU52">
            <v>10</v>
          </cell>
          <cell r="AV52">
            <v>11</v>
          </cell>
          <cell r="AX52" t="str">
            <v>Договор</v>
          </cell>
          <cell r="AY52" t="str">
            <v>ПРОДАВЕЦ</v>
          </cell>
          <cell r="BG52" t="str">
            <v>НГП</v>
          </cell>
          <cell r="BI52">
            <v>1</v>
          </cell>
          <cell r="BJ52" t="str">
            <v>ООО "Газпром добыча Надым" филиал  "Инженерно-Технический Центр"</v>
          </cell>
          <cell r="BK52" t="str">
            <v>г-ну Березнякову А. И.</v>
          </cell>
          <cell r="BL52" t="str">
            <v>Начальнику</v>
          </cell>
          <cell r="BO52">
            <v>1.022</v>
          </cell>
          <cell r="BP52" t="str">
            <v>ул. Полярная 1 во дворе</v>
          </cell>
        </row>
        <row r="53">
          <cell r="A53">
            <v>20303</v>
          </cell>
          <cell r="B53" t="str">
            <v>Государственное учреждение "12 отряд Государственной противо-пожарной службы" Главного управления МЧС России по ЯНАО</v>
          </cell>
          <cell r="C53" t="str">
            <v>12 ОГПС МЧС РФ по ЯНАО</v>
          </cell>
          <cell r="D53" t="str">
            <v>12-303/2008    от 01.01.2008г.</v>
          </cell>
          <cell r="E53" t="str">
            <v>Новый</v>
          </cell>
          <cell r="F53" t="str">
            <v>Расчетно-кассовый центр г. Салехард</v>
          </cell>
          <cell r="G53" t="str">
            <v>047182000</v>
          </cell>
          <cell r="I53" t="str">
            <v>40201810600000000002</v>
          </cell>
          <cell r="K53">
            <v>8900000174</v>
          </cell>
          <cell r="L53">
            <v>890301001</v>
          </cell>
          <cell r="M53" t="str">
            <v>90300</v>
          </cell>
          <cell r="O53" t="str">
            <v>08806101</v>
          </cell>
          <cell r="P53">
            <v>1038900663515</v>
          </cell>
          <cell r="V53" t="str">
            <v>Перезаключить</v>
          </cell>
          <cell r="W53">
            <v>629730</v>
          </cell>
          <cell r="X53" t="str">
            <v>Тюменская обл. ЯНАО</v>
          </cell>
          <cell r="Y53" t="str">
            <v>г. Надым</v>
          </cell>
          <cell r="Z53" t="str">
            <v>Проезд 1 дом 1</v>
          </cell>
          <cell r="AA53">
            <v>629730</v>
          </cell>
          <cell r="AB53" t="str">
            <v>Тюменская обл. ЯНАО</v>
          </cell>
          <cell r="AC53" t="str">
            <v>г. Надым</v>
          </cell>
          <cell r="AD53" t="str">
            <v>Проезд 1 дом 1</v>
          </cell>
          <cell r="AF53" t="str">
            <v>т. 2-21-56,  ф.22-408
т. 2-25-27</v>
          </cell>
          <cell r="AG53" t="str">
            <v>Начальник 12 ОГПС подполковник внутренней службы Баглей Игорь Викторович</v>
          </cell>
          <cell r="AH53" t="str">
            <v>Нач.  Баглей И. В.</v>
          </cell>
          <cell r="AK53" t="str">
            <v>Тришина Наталья Николаевна</v>
          </cell>
          <cell r="AL53" t="str">
            <v>Тришина Н. Н.</v>
          </cell>
          <cell r="AN53" t="str">
            <v>56-43-46 Юрий Евгеньевич</v>
          </cell>
          <cell r="AS53">
            <v>8</v>
          </cell>
          <cell r="AX53" t="str">
            <v>Контракт</v>
          </cell>
          <cell r="AY53" t="str">
            <v>ПОСТАВЩИК</v>
          </cell>
          <cell r="BG53" t="str">
            <v>Бюджет</v>
          </cell>
          <cell r="BI53">
            <v>0</v>
          </cell>
          <cell r="BJ53" t="str">
            <v>Государственное учреждение "12 отряд Государственной противо-пожарной службы" Главного управления МЧС России по ЯНАО</v>
          </cell>
          <cell r="BK53" t="str">
            <v>г-ну  Баглею И. В.</v>
          </cell>
          <cell r="BL53" t="str">
            <v>Начальнику</v>
          </cell>
          <cell r="BO53">
            <v>2.008</v>
          </cell>
          <cell r="BP53" t="str">
            <v>проезд Аэропорт</v>
          </cell>
        </row>
        <row r="54">
          <cell r="A54">
            <v>20304</v>
          </cell>
          <cell r="B54" t="str">
            <v>"Газпромбанк" (ОАО)</v>
          </cell>
          <cell r="C54" t="str">
            <v>"Газпромбанк" (ОАО)</v>
          </cell>
          <cell r="D54" t="str">
            <v>12-304/2006    от 01.01.2006г.</v>
          </cell>
          <cell r="F54" t="str">
            <v>Расчётно - кассовый центр г. Надым</v>
          </cell>
          <cell r="G54" t="str">
            <v>047186898</v>
          </cell>
          <cell r="H54" t="str">
            <v>301018101000000000898</v>
          </cell>
          <cell r="K54">
            <v>7744001497</v>
          </cell>
          <cell r="L54">
            <v>890302001</v>
          </cell>
          <cell r="N54" t="str">
            <v>65.12</v>
          </cell>
          <cell r="O54" t="str">
            <v>09807684</v>
          </cell>
          <cell r="P54">
            <v>1027700167110</v>
          </cell>
          <cell r="R54">
            <v>45293590000</v>
          </cell>
          <cell r="S54">
            <v>16</v>
          </cell>
          <cell r="T54">
            <v>47</v>
          </cell>
          <cell r="U54">
            <v>15001</v>
          </cell>
          <cell r="W54">
            <v>117420</v>
          </cell>
          <cell r="Y54" t="str">
            <v>г. Москва</v>
          </cell>
          <cell r="Z54" t="str">
            <v xml:space="preserve">ул. Намёткина,16 стр. 1 </v>
          </cell>
          <cell r="AA54">
            <v>629736</v>
          </cell>
          <cell r="AB54" t="str">
            <v>ЯНАО,</v>
          </cell>
          <cell r="AC54" t="str">
            <v>г. Надым,</v>
          </cell>
          <cell r="AD54" t="str">
            <v>ул. Набережная им.Оруджева, 53</v>
          </cell>
          <cell r="AE54" t="str">
            <v>GPB@nadym.ru;mianadym@mail.ru</v>
          </cell>
          <cell r="AF54" t="str">
            <v>т. 2-00-20
т. 2-48-98</v>
          </cell>
          <cell r="AG54" t="str">
            <v>управ. Филиалом Самохвалова Ольга Владимировна 
т. 2-00-20</v>
          </cell>
          <cell r="AH54" t="str">
            <v>управ. ф-ом Самохвалова О. В.</v>
          </cell>
          <cell r="AI54" t="str">
            <v>зам. управ. Филиалом Благовещенская Екатерина Николаевна т. 2-24-86</v>
          </cell>
          <cell r="AK54" t="str">
            <v>Криворучка Ольга Витальевна т. 2-36-57  ф. 6-37-02</v>
          </cell>
          <cell r="AL54" t="str">
            <v>Криворучка О. В.</v>
          </cell>
          <cell r="AN54" t="str">
            <v>25-515 Катя</v>
          </cell>
          <cell r="AO54" t="str">
            <v>зам. Гл. бух.Шварц Светлана Николаевна т. 2-36-57  ф. 6-37-02</v>
          </cell>
          <cell r="AQ54">
            <v>4</v>
          </cell>
          <cell r="AR54">
            <v>8</v>
          </cell>
          <cell r="AS54">
            <v>9</v>
          </cell>
          <cell r="AT54">
            <v>10</v>
          </cell>
          <cell r="AX54" t="str">
            <v>Договор</v>
          </cell>
          <cell r="AY54" t="str">
            <v>ПРОДАВЕЦ</v>
          </cell>
          <cell r="BH54" t="str">
            <v>есть</v>
          </cell>
          <cell r="BI54">
            <v>0</v>
          </cell>
          <cell r="BJ54" t="str">
            <v>Филиал "ГПБ (ОАО)" в г.Надыме</v>
          </cell>
          <cell r="BK54" t="str">
            <v>г-же Самохваловой О. В.</v>
          </cell>
          <cell r="BL54" t="str">
            <v>Управляющему</v>
          </cell>
        </row>
        <row r="55">
          <cell r="A55">
            <v>20305</v>
          </cell>
          <cell r="B55" t="str">
            <v>Управление Федеральной регистрационной службы по Тюменской области ХМАО и ЯНАО</v>
          </cell>
          <cell r="C55" t="str">
            <v>Регистрационная служба по Тюм.обл.</v>
          </cell>
          <cell r="D55" t="str">
            <v>12-305/2008    от 01.01.2008г.</v>
          </cell>
          <cell r="E55" t="str">
            <v>Новый</v>
          </cell>
          <cell r="F55" t="str">
            <v>ГРКЦ ГУ Банка России по Тюменской обл.</v>
          </cell>
          <cell r="G55" t="str">
            <v>047102001</v>
          </cell>
          <cell r="I55" t="str">
            <v>40105810300000010001</v>
          </cell>
          <cell r="J55" t="str">
            <v>03321787430</v>
          </cell>
          <cell r="K55">
            <v>7202131175</v>
          </cell>
          <cell r="L55">
            <v>720201001</v>
          </cell>
          <cell r="M55" t="str">
            <v>13174</v>
          </cell>
          <cell r="N55" t="str">
            <v>75.11.12</v>
          </cell>
          <cell r="O55" t="str">
            <v>74747625</v>
          </cell>
          <cell r="P55">
            <v>1047200990891</v>
          </cell>
          <cell r="R55">
            <v>71401372000</v>
          </cell>
          <cell r="S55">
            <v>12</v>
          </cell>
          <cell r="T55">
            <v>81</v>
          </cell>
          <cell r="U55">
            <v>13174</v>
          </cell>
          <cell r="V55" t="str">
            <v>Перезаключить</v>
          </cell>
          <cell r="W55">
            <v>625001</v>
          </cell>
          <cell r="X55" t="str">
            <v>Тюменская обл.</v>
          </cell>
          <cell r="Y55" t="str">
            <v>г. Тюмень</v>
          </cell>
          <cell r="Z55" t="str">
            <v>ул. Рационализаторов, д. 20</v>
          </cell>
          <cell r="AA55">
            <v>625001</v>
          </cell>
          <cell r="AB55" t="str">
            <v>Тюменская обл.</v>
          </cell>
          <cell r="AC55" t="str">
            <v>г. Тюмень</v>
          </cell>
          <cell r="AD55" t="str">
            <v>ул. Рационализаторов, д. 20</v>
          </cell>
          <cell r="AF55" t="str">
            <v>т. 3-67-68
т. (3452) 43-27-93</v>
          </cell>
          <cell r="AG55" t="str">
            <v>зам. нач. Сак Анатолий Иванович</v>
          </cell>
          <cell r="AH55" t="str">
            <v>зам. нач. Сак А.И.</v>
          </cell>
          <cell r="AI55" t="str">
            <v>Зайцева Галина Анатольевна 
т. 67-707</v>
          </cell>
          <cell r="AL55" t="str">
            <v>т. (3452) 43-30-13, 
т. (3452) 43-33-18</v>
          </cell>
          <cell r="AQ55">
            <v>4</v>
          </cell>
          <cell r="AR55">
            <v>8</v>
          </cell>
          <cell r="AS55">
            <v>9</v>
          </cell>
          <cell r="AT55">
            <v>5</v>
          </cell>
          <cell r="AU55">
            <v>6</v>
          </cell>
          <cell r="AV55">
            <v>10</v>
          </cell>
          <cell r="AX55" t="str">
            <v>Контракт</v>
          </cell>
          <cell r="AY55" t="str">
            <v>ПОСТАВЩИК</v>
          </cell>
          <cell r="BG55" t="str">
            <v>Бюджет</v>
          </cell>
          <cell r="BI55">
            <v>0</v>
          </cell>
          <cell r="BJ55" t="str">
            <v>Управление Федеральной регистрационной службы по Тюменской области ХМАО и ЯНАО</v>
          </cell>
          <cell r="BK55" t="str">
            <v>г-ну Сак А.И.</v>
          </cell>
          <cell r="BL55" t="str">
            <v xml:space="preserve">Заместителю начальника Салехардского отдела </v>
          </cell>
          <cell r="BO55">
            <v>4.0159999999999902</v>
          </cell>
          <cell r="BP55" t="str">
            <v>Зверева 3/2
досуг. Центр</v>
          </cell>
        </row>
        <row r="56">
          <cell r="A56">
            <v>20306</v>
          </cell>
          <cell r="B56" t="str">
            <v>Государственное Унитарное Предприятие Ямало-Ненецкого автономного округа "Окружной центр технической инвентаризации"</v>
          </cell>
          <cell r="C56" t="str">
            <v>ГУП ЯНАО "ОЦТИ"</v>
          </cell>
          <cell r="D56" t="str">
            <v>12-306/2007    от 01.01.2007г.</v>
          </cell>
          <cell r="E56">
            <v>0</v>
          </cell>
          <cell r="F56" t="str">
            <v>"Запсибкомбанк" ОАО г. Тюмень</v>
          </cell>
          <cell r="G56" t="str">
            <v>047130639</v>
          </cell>
          <cell r="H56" t="str">
            <v>30101810000000000639</v>
          </cell>
          <cell r="I56" t="str">
            <v>40602810700120000056</v>
          </cell>
          <cell r="K56">
            <v>8901014765</v>
          </cell>
          <cell r="L56">
            <v>890303001</v>
          </cell>
          <cell r="N56" t="str">
            <v>70.32.3</v>
          </cell>
          <cell r="O56" t="str">
            <v>71215879</v>
          </cell>
          <cell r="P56">
            <v>1038900503575</v>
          </cell>
          <cell r="V56" t="str">
            <v>Перезаключить</v>
          </cell>
          <cell r="W56">
            <v>629008</v>
          </cell>
          <cell r="X56" t="str">
            <v>Тюменская обл. Ямало-Ненецкий автономный округ</v>
          </cell>
          <cell r="Y56" t="str">
            <v>г. Салехард</v>
          </cell>
          <cell r="Z56" t="str">
            <v>ул. Чубынина д. 14</v>
          </cell>
          <cell r="AA56">
            <v>629730</v>
          </cell>
          <cell r="AB56" t="str">
            <v>Тюменская обл. Ямало-Ненецкий автономный округ</v>
          </cell>
          <cell r="AC56" t="str">
            <v>г. Надым</v>
          </cell>
          <cell r="AD56" t="str">
            <v>ул. Зверева д. 3/2</v>
          </cell>
          <cell r="AE56" t="str">
            <v>bti@ptline.ru</v>
          </cell>
          <cell r="AF56" t="str">
            <v>т. 3-62-40 
т. 3-56-39</v>
          </cell>
          <cell r="AG56" t="str">
            <v>д. Кучерова Надежда Ананьевна</v>
          </cell>
          <cell r="AH56" t="str">
            <v>д. Кучерова  Н. А.</v>
          </cell>
          <cell r="AK56" t="str">
            <v>Огорельцева Вера Юрьевна</v>
          </cell>
          <cell r="AL56" t="str">
            <v>Огорельцева В. Ю.</v>
          </cell>
          <cell r="AO56" t="str">
            <v>834922 3-13-15</v>
          </cell>
          <cell r="AS56">
            <v>9</v>
          </cell>
          <cell r="AX56" t="str">
            <v>Договор</v>
          </cell>
          <cell r="AY56" t="str">
            <v>ПРОДАВЕЦ</v>
          </cell>
          <cell r="BG56" t="str">
            <v>Бюджет</v>
          </cell>
          <cell r="BI56">
            <v>0</v>
          </cell>
          <cell r="BJ56" t="str">
            <v>ГУП  ЯНАО "Окружной центр технической инвентаризации"</v>
          </cell>
          <cell r="BK56" t="str">
            <v>г-же Кучеровой  Н. А.</v>
          </cell>
          <cell r="BL56" t="str">
            <v>Директору</v>
          </cell>
          <cell r="BO56">
            <v>4.0149999999999899</v>
          </cell>
          <cell r="BP56" t="str">
            <v>Зверева 3/2
досуг. Центр</v>
          </cell>
        </row>
        <row r="57">
          <cell r="A57">
            <v>20307</v>
          </cell>
          <cell r="B57" t="str">
            <v>ЗАО  "МАКОЕР"</v>
          </cell>
          <cell r="C57" t="str">
            <v>ЗАО  "МАКОЕР"</v>
          </cell>
          <cell r="D57" t="str">
            <v>12-307/2006    от 01.01.2006г.</v>
          </cell>
          <cell r="F57" t="str">
            <v>"Запсибкомбанк" ОАО г. Тюмень</v>
          </cell>
          <cell r="G57" t="str">
            <v>047102651</v>
          </cell>
          <cell r="H57" t="str">
            <v>30101810800000000651</v>
          </cell>
          <cell r="I57" t="str">
            <v>40702810167090100055</v>
          </cell>
          <cell r="K57">
            <v>8903017144</v>
          </cell>
          <cell r="L57">
            <v>890301001</v>
          </cell>
          <cell r="W57">
            <v>629736</v>
          </cell>
          <cell r="X57" t="str">
            <v>Тюменская обл. ЯНАО</v>
          </cell>
          <cell r="Y57" t="str">
            <v>г. Надым</v>
          </cell>
          <cell r="Z57" t="str">
            <v>ул. Зверевая д.8/1</v>
          </cell>
          <cell r="AA57">
            <v>629736</v>
          </cell>
          <cell r="AB57" t="str">
            <v>Тюменская обл. ЯНАО</v>
          </cell>
          <cell r="AC57" t="str">
            <v>г. Надым</v>
          </cell>
          <cell r="AD57" t="str">
            <v>ул. Зверевая д.8/1</v>
          </cell>
          <cell r="AF57" t="str">
            <v>т. 3-11-97,  
ф. 6-63-16</v>
          </cell>
          <cell r="AG57" t="str">
            <v>г.д. Козаченко Владимир Андреевич</v>
          </cell>
          <cell r="AH57" t="str">
            <v>г.д. Козаченко В.А.</v>
          </cell>
          <cell r="AM57" t="str">
            <v>Романовский Виктор Ефимович
т. 8-908-85-76-403</v>
          </cell>
          <cell r="AQ57">
            <v>4</v>
          </cell>
          <cell r="AR57">
            <v>8</v>
          </cell>
          <cell r="AS57">
            <v>9</v>
          </cell>
          <cell r="AT57">
            <v>10</v>
          </cell>
          <cell r="AX57" t="str">
            <v>Договор</v>
          </cell>
          <cell r="AY57" t="str">
            <v>ПРОДАВЕЦ</v>
          </cell>
          <cell r="BI57">
            <v>1</v>
          </cell>
          <cell r="BJ57" t="str">
            <v>ЗАО  "МАКОЕР"</v>
          </cell>
          <cell r="BK57" t="str">
            <v>г-ну Козаченко В. А.</v>
          </cell>
          <cell r="BL57" t="str">
            <v>Генеральному директору</v>
          </cell>
          <cell r="BO57">
            <v>1.014</v>
          </cell>
          <cell r="BP57" t="str">
            <v>"Центр занятости"</v>
          </cell>
        </row>
        <row r="58">
          <cell r="A58">
            <v>20308</v>
          </cell>
          <cell r="B58" t="str">
            <v>ЗАО  "ЭКО - ГАЗ"</v>
          </cell>
          <cell r="C58" t="str">
            <v>ЗАО  "ЭКО - ГАЗ"</v>
          </cell>
          <cell r="D58" t="str">
            <v>12-308/2008    от 01.01.2008г.</v>
          </cell>
          <cell r="E58" t="str">
            <v>Новый</v>
          </cell>
          <cell r="F58" t="str">
            <v>"Запсибкомбанк" ОАО г. Тюмень</v>
          </cell>
          <cell r="G58" t="str">
            <v>047102651</v>
          </cell>
          <cell r="H58" t="str">
            <v>30101810800000000651</v>
          </cell>
          <cell r="I58" t="str">
            <v>40702810367090100020</v>
          </cell>
          <cell r="K58">
            <v>8903000180</v>
          </cell>
          <cell r="L58">
            <v>890301001</v>
          </cell>
          <cell r="M58" t="str">
            <v>83100</v>
          </cell>
          <cell r="O58" t="str">
            <v>311124262</v>
          </cell>
          <cell r="V58" t="str">
            <v>нет доп. Соглашения</v>
          </cell>
          <cell r="W58">
            <v>629736</v>
          </cell>
          <cell r="X58" t="str">
            <v>Тюменская обл. ЯНАО</v>
          </cell>
          <cell r="Y58" t="str">
            <v>г. Надым</v>
          </cell>
          <cell r="Z58" t="str">
            <v>ул. Зверевая д.8/1</v>
          </cell>
          <cell r="AA58">
            <v>629736</v>
          </cell>
          <cell r="AB58" t="str">
            <v>Тюменская обл. ЯНАО</v>
          </cell>
          <cell r="AC58" t="str">
            <v>г. Надым</v>
          </cell>
          <cell r="AD58" t="str">
            <v>ул. Зверевая д.8/1</v>
          </cell>
          <cell r="AF58" t="str">
            <v>т. 3-11-97, 
ф. 6-63-16</v>
          </cell>
          <cell r="AG58" t="str">
            <v>г.д. Козаченко Владимир Андреевич</v>
          </cell>
          <cell r="AH58" t="str">
            <v>г.д. Козаченко В.А.</v>
          </cell>
          <cell r="AM58" t="str">
            <v>Романовский Виктор Ефимович
т. 8-908-85-76-403</v>
          </cell>
          <cell r="AQ58">
            <v>4</v>
          </cell>
          <cell r="AR58">
            <v>8</v>
          </cell>
          <cell r="AS58">
            <v>9</v>
          </cell>
          <cell r="AT58">
            <v>10</v>
          </cell>
          <cell r="AX58" t="str">
            <v>Договор</v>
          </cell>
          <cell r="AY58" t="str">
            <v>ПРОДАВЕЦ</v>
          </cell>
          <cell r="BI58">
            <v>1</v>
          </cell>
          <cell r="BJ58" t="str">
            <v>ЗАО  "ЭКО - ГАЗ"</v>
          </cell>
          <cell r="BK58" t="str">
            <v>г-ну Козаченко В. А.</v>
          </cell>
          <cell r="BL58" t="str">
            <v>Генеральному директору</v>
          </cell>
          <cell r="BO58">
            <v>1.0149999999999999</v>
          </cell>
          <cell r="BP58" t="str">
            <v>"Центр занятости"</v>
          </cell>
        </row>
        <row r="59">
          <cell r="A59">
            <v>20309</v>
          </cell>
          <cell r="B59" t="str">
            <v>ООО "Газпром трансгаз Югорск" Югорское РНУ</v>
          </cell>
          <cell r="C59" t="str">
            <v>"Югорское РНУ" ООО "ГТЮ"</v>
          </cell>
          <cell r="D59" t="str">
            <v>12-309/2006    от 01.01.2006г.</v>
          </cell>
          <cell r="F59" t="str">
            <v>АБ "Газпромбанк" (ОАО) г. Югорск</v>
          </cell>
          <cell r="G59" t="str">
            <v>47175758</v>
          </cell>
          <cell r="H59" t="str">
            <v>30101810600000000758</v>
          </cell>
          <cell r="I59" t="str">
            <v>40702810801001010201</v>
          </cell>
          <cell r="K59">
            <v>8622000931</v>
          </cell>
          <cell r="L59">
            <v>862202004</v>
          </cell>
          <cell r="O59" t="str">
            <v>41246641</v>
          </cell>
          <cell r="W59">
            <v>628260</v>
          </cell>
          <cell r="X59" t="str">
            <v>Российская Федерация,  Тюменская область, Ханты-Мансийский автономный округ - Югра</v>
          </cell>
          <cell r="Y59" t="str">
            <v>г. Югорск</v>
          </cell>
          <cell r="Z59" t="str">
            <v>ул. Мира, 15</v>
          </cell>
          <cell r="AA59">
            <v>628260</v>
          </cell>
          <cell r="AB59" t="str">
            <v>Российская Федерация,  Тюменская область, Ханты-Мансийский автономный округ - Югра</v>
          </cell>
          <cell r="AC59" t="str">
            <v>г. Югорск</v>
          </cell>
          <cell r="AD59" t="str">
            <v>ул. Гастелло, 24</v>
          </cell>
          <cell r="AF59" t="str">
            <v>(34675) 2-83-52, 
ф. 2-85-09</v>
          </cell>
          <cell r="AG59" t="str">
            <v>н-ник Верзилов Виктор Андреевич</v>
          </cell>
          <cell r="AH59" t="str">
            <v>н-ник Верзилов В. А.</v>
          </cell>
          <cell r="AO59" t="str">
            <v>Нина Николаевна 548416</v>
          </cell>
          <cell r="AQ59">
            <v>4</v>
          </cell>
          <cell r="AR59">
            <v>8</v>
          </cell>
          <cell r="AS59">
            <v>9</v>
          </cell>
          <cell r="AT59">
            <v>10</v>
          </cell>
          <cell r="AX59" t="str">
            <v>Договор</v>
          </cell>
          <cell r="AY59" t="str">
            <v>ПРОДАВЕЦ</v>
          </cell>
          <cell r="BG59" t="str">
            <v>ТТГ</v>
          </cell>
          <cell r="BH59" t="str">
            <v>есть</v>
          </cell>
          <cell r="BI59">
            <v>1</v>
          </cell>
          <cell r="BJ59" t="str">
            <v>ООО "Газпром трансгаз Югорск" Югорское РНУ</v>
          </cell>
          <cell r="BK59" t="str">
            <v>г-ну Верзилову В. А.</v>
          </cell>
          <cell r="BL59" t="str">
            <v>Начальнику</v>
          </cell>
          <cell r="BP59" t="str">
            <v>107 км</v>
          </cell>
        </row>
        <row r="60">
          <cell r="A60">
            <v>20310</v>
          </cell>
          <cell r="B60" t="str">
            <v>ООО "АРУСС - Технострой"</v>
          </cell>
          <cell r="C60" t="str">
            <v>ООО "АРУСС - Технострой"</v>
          </cell>
          <cell r="D60" t="str">
            <v>12-310/2007    от 01.01.2007г.</v>
          </cell>
          <cell r="F60" t="str">
            <v>"Запсибкомбанк" ОАО г. Тюмень</v>
          </cell>
          <cell r="G60" t="str">
            <v>047130639</v>
          </cell>
          <cell r="H60" t="str">
            <v>30101810000000000639</v>
          </cell>
          <cell r="I60" t="str">
            <v>40702810400140001196</v>
          </cell>
          <cell r="K60">
            <v>8903026646</v>
          </cell>
          <cell r="L60">
            <v>890301001</v>
          </cell>
          <cell r="N60" t="str">
            <v>71.21 45.23.1  52.1  63.40</v>
          </cell>
          <cell r="P60">
            <v>1068903013574</v>
          </cell>
          <cell r="R60">
            <v>71174000000</v>
          </cell>
          <cell r="S60">
            <v>16</v>
          </cell>
          <cell r="T60">
            <v>67</v>
          </cell>
          <cell r="W60">
            <v>629736</v>
          </cell>
          <cell r="X60" t="str">
            <v>ЯНАО</v>
          </cell>
          <cell r="Y60" t="str">
            <v>г. Надым</v>
          </cell>
          <cell r="Z60" t="str">
            <v>ул. Набережная д.11</v>
          </cell>
          <cell r="AA60">
            <v>629736</v>
          </cell>
          <cell r="AB60" t="str">
            <v>ЯНАО</v>
          </cell>
          <cell r="AC60" t="str">
            <v>г. Надым</v>
          </cell>
          <cell r="AD60" t="str">
            <v>ул. Набережная д.11</v>
          </cell>
          <cell r="AF60" t="str">
            <v>т. 6-88-09 
т. 8-902-626-79-78</v>
          </cell>
          <cell r="AG60" t="str">
            <v>г.д. Захарова Ирина Александровна</v>
          </cell>
          <cell r="AH60" t="str">
            <v>г.д. Захарова И. А.</v>
          </cell>
          <cell r="AQ60">
            <v>4</v>
          </cell>
          <cell r="AR60">
            <v>8</v>
          </cell>
          <cell r="AS60">
            <v>9</v>
          </cell>
          <cell r="AT60">
            <v>10</v>
          </cell>
          <cell r="AX60" t="str">
            <v>Договор</v>
          </cell>
          <cell r="AY60" t="str">
            <v>ПРОДАВЕЦ</v>
          </cell>
          <cell r="BI60">
            <v>1</v>
          </cell>
          <cell r="BJ60" t="str">
            <v>ООО "АРУСС - Технострой"</v>
          </cell>
          <cell r="BK60" t="str">
            <v>г-же Захаровой И. А.</v>
          </cell>
          <cell r="BL60" t="str">
            <v>Генеральному директору</v>
          </cell>
          <cell r="BO60">
            <v>4.0060000000000002</v>
          </cell>
          <cell r="BP60" t="str">
            <v>Зд.Районные газовые
сети</v>
          </cell>
        </row>
        <row r="61">
          <cell r="A61">
            <v>20311</v>
          </cell>
          <cell r="B61" t="str">
            <v>Закрытое акционерное общество "Надымский автодорожный специализированный трест"</v>
          </cell>
          <cell r="C61" t="str">
            <v>ЗАО "НАСТ"</v>
          </cell>
          <cell r="D61" t="str">
            <v>12-311/2006    от 01.01.2006г.</v>
          </cell>
          <cell r="F61" t="str">
            <v>филиал ОАО "Уралсиб"  г. Тюмень</v>
          </cell>
          <cell r="G61" t="str">
            <v>047106957</v>
          </cell>
          <cell r="H61" t="str">
            <v>30101810900000000957</v>
          </cell>
          <cell r="I61" t="str">
            <v>40702810563020000102</v>
          </cell>
          <cell r="K61">
            <v>8903015884</v>
          </cell>
          <cell r="L61">
            <v>890301001</v>
          </cell>
          <cell r="M61" t="str">
            <v>45231</v>
          </cell>
          <cell r="N61" t="str">
            <v>45.23.1, 45.11.2, 45.11.3, 45.25.3, 60.24.1, 50.30.2</v>
          </cell>
          <cell r="O61" t="str">
            <v>31126433</v>
          </cell>
          <cell r="P61">
            <v>1028900578772</v>
          </cell>
          <cell r="W61">
            <v>629730</v>
          </cell>
          <cell r="X61" t="str">
            <v>Российская Федерация,  Ямало-Ненецкий автономный округ</v>
          </cell>
          <cell r="Y61" t="str">
            <v>город Надым</v>
          </cell>
          <cell r="Z61" t="str">
            <v>Административно-бытовое здание ЗАО "НАСТ"</v>
          </cell>
          <cell r="AA61">
            <v>629730</v>
          </cell>
          <cell r="AB61" t="str">
            <v>Российская Федерация,  Ямало-Ненецкий автономный округ</v>
          </cell>
          <cell r="AC61" t="str">
            <v>город Надым</v>
          </cell>
          <cell r="AD61" t="str">
            <v>Административно-бытовое здание ЗАО "НАСТ"</v>
          </cell>
          <cell r="AE61" t="str">
            <v>nast702@rambler.ru</v>
          </cell>
          <cell r="AF61" t="str">
            <v>т. 2-21-23, 
2-21-25  
ф. 2-25-35</v>
          </cell>
          <cell r="AG61" t="str">
            <v>г.д. Мусихин Сергей Геннадьевич</v>
          </cell>
          <cell r="AH61" t="str">
            <v>г.д. Мусихин С. Г.</v>
          </cell>
          <cell r="AK61" t="str">
            <v>Надточий Ирина Федоровна</v>
          </cell>
          <cell r="AL61" t="str">
            <v>Надточий И. Ф.</v>
          </cell>
          <cell r="AM61" t="str">
            <v>Мазуренко Сергей Николаевич 52-21-24</v>
          </cell>
          <cell r="AQ61">
            <v>4</v>
          </cell>
          <cell r="AR61">
            <v>8</v>
          </cell>
          <cell r="AS61">
            <v>9</v>
          </cell>
          <cell r="AT61">
            <v>10</v>
          </cell>
          <cell r="AX61" t="str">
            <v>Договор</v>
          </cell>
          <cell r="AY61" t="str">
            <v>ПРОДАВЕЦ</v>
          </cell>
          <cell r="BI61">
            <v>1</v>
          </cell>
          <cell r="BJ61" t="str">
            <v>Закрытое акционерное общество "Надымский автодорожный специализированный трест"</v>
          </cell>
          <cell r="BK61" t="str">
            <v>г-ну Мусихину С. Г.</v>
          </cell>
          <cell r="BL61" t="str">
            <v>Генеральному директору</v>
          </cell>
          <cell r="BO61">
            <v>2.0049999999999999</v>
          </cell>
          <cell r="BP61" t="str">
            <v>проезд Аэропорт</v>
          </cell>
        </row>
        <row r="62">
          <cell r="A62">
            <v>20312</v>
          </cell>
          <cell r="B62" t="str">
            <v>ООО "СибДорСтрой"</v>
          </cell>
          <cell r="C62" t="str">
            <v>ООО "СибДорСтрой"</v>
          </cell>
          <cell r="D62" t="str">
            <v>12-312/2008    от 01.03.2008г.</v>
          </cell>
          <cell r="E62" t="str">
            <v>Новый</v>
          </cell>
          <cell r="F62" t="str">
            <v>КБ "КИП - банк" г. Москва</v>
          </cell>
          <cell r="G62" t="str">
            <v>044552964</v>
          </cell>
          <cell r="H62" t="str">
            <v>30101810000000000964</v>
          </cell>
          <cell r="I62" t="str">
            <v>40702810000000000599</v>
          </cell>
          <cell r="K62">
            <v>8901012180</v>
          </cell>
          <cell r="L62">
            <v>890101001</v>
          </cell>
          <cell r="N62" t="str">
            <v>45.21.1, 74.20.35, 29.52, 63.21.24</v>
          </cell>
          <cell r="O62" t="str">
            <v>57425104</v>
          </cell>
          <cell r="W62">
            <v>626008</v>
          </cell>
          <cell r="X62" t="str">
            <v>ЯНАО</v>
          </cell>
          <cell r="Y62" t="str">
            <v>г. Салехард</v>
          </cell>
          <cell r="Z62" t="str">
            <v>ул. Мира, д. 33, кв. 3</v>
          </cell>
          <cell r="AA62">
            <v>626008</v>
          </cell>
          <cell r="AB62" t="str">
            <v>ЯНАО</v>
          </cell>
          <cell r="AC62" t="str">
            <v>г. Салехард</v>
          </cell>
          <cell r="AD62" t="str">
            <v>ул. Мира, д. 33, кв. 3</v>
          </cell>
          <cell r="AF62" t="str">
            <v>т. 7-45-66</v>
          </cell>
          <cell r="AG62" t="str">
            <v>г.д. Белецкий Андрей Брониславович</v>
          </cell>
          <cell r="AH62" t="str">
            <v>г.д. Белецкий А. Б.</v>
          </cell>
          <cell r="AQ62">
            <v>8</v>
          </cell>
          <cell r="AR62">
            <v>4</v>
          </cell>
          <cell r="AS62">
            <v>5</v>
          </cell>
          <cell r="AT62">
            <v>6</v>
          </cell>
          <cell r="AU62">
            <v>9</v>
          </cell>
          <cell r="AX62" t="str">
            <v>Договор</v>
          </cell>
          <cell r="AY62" t="str">
            <v>ПРОДАВЕЦ</v>
          </cell>
          <cell r="BI62">
            <v>1</v>
          </cell>
          <cell r="BJ62" t="str">
            <v>ООО "СибДорСтрой"</v>
          </cell>
          <cell r="BK62" t="str">
            <v>г-ну Белецкому А. Б.</v>
          </cell>
          <cell r="BL62" t="str">
            <v>Генеральному директору</v>
          </cell>
        </row>
        <row r="63">
          <cell r="A63">
            <v>20313</v>
          </cell>
          <cell r="B63" t="str">
            <v>ЗАО "Уральский Джи Эс Эм"</v>
          </cell>
          <cell r="C63" t="str">
            <v>ЗАО "Уральский Джи Эс Эм"</v>
          </cell>
          <cell r="D63" t="str">
            <v>12-313/2006    от 01.01.2006г.</v>
          </cell>
          <cell r="F63" t="str">
            <v>"Западно-Сибирский банк" Сбербанка РФ ОАО г. Тюмень Надымское ОСБ №8028/029</v>
          </cell>
          <cell r="G63" t="str">
            <v>047102651</v>
          </cell>
          <cell r="H63" t="str">
            <v>30101810800000000651</v>
          </cell>
          <cell r="I63" t="str">
            <v>40702810767170101358</v>
          </cell>
          <cell r="K63">
            <v>6664054389</v>
          </cell>
          <cell r="L63">
            <v>997750001</v>
          </cell>
          <cell r="N63" t="str">
            <v>64.20.11</v>
          </cell>
          <cell r="O63" t="str">
            <v>48582945</v>
          </cell>
          <cell r="P63">
            <v>1026605766780</v>
          </cell>
          <cell r="W63" t="str">
            <v>РФ, 620078,</v>
          </cell>
          <cell r="Y63" t="str">
            <v>г. Екатеринбург,</v>
          </cell>
          <cell r="Z63" t="str">
            <v>ул.Малышева, 122</v>
          </cell>
          <cell r="AA63" t="str">
            <v>РФ, 628403,</v>
          </cell>
          <cell r="AC63" t="str">
            <v>г. Сургут.</v>
          </cell>
          <cell r="AD63" t="str">
            <v>ул. 50 лет ВЛКСМ, 1 оф. 314</v>
          </cell>
          <cell r="AF63" t="str">
            <v>т/ф (3462) 317-317 51-61-03</v>
          </cell>
          <cell r="AG63" t="str">
            <v>Дир. Сургутского регионального отделения Зотов Сергей Борисович</v>
          </cell>
          <cell r="AH63" t="str">
            <v>Дир. Сургутского регионального отделения Зотов С. Б.</v>
          </cell>
          <cell r="AK63" t="str">
            <v>Чумаченко Л.П.</v>
          </cell>
          <cell r="AQ63">
            <v>4</v>
          </cell>
          <cell r="AR63">
            <v>8</v>
          </cell>
          <cell r="AS63">
            <v>9</v>
          </cell>
          <cell r="AT63">
            <v>10</v>
          </cell>
          <cell r="AX63" t="str">
            <v>Договор</v>
          </cell>
          <cell r="AY63" t="str">
            <v>ПРОДАВЕЦ</v>
          </cell>
          <cell r="BI63">
            <v>1</v>
          </cell>
          <cell r="BJ63" t="str">
            <v>ЗАО "Уральский Джи Эс Эм"</v>
          </cell>
          <cell r="BK63" t="str">
            <v>г-ну Зотову С. Б.</v>
          </cell>
          <cell r="BL63" t="str">
            <v>Директору</v>
          </cell>
        </row>
        <row r="64">
          <cell r="A64">
            <v>20314</v>
          </cell>
          <cell r="B64" t="str">
            <v>ООО "Югорскремстройгаз" в лице филиала СУ - 9</v>
          </cell>
          <cell r="C64" t="str">
            <v>ООО "ЮРСГ" СУ № 9</v>
          </cell>
          <cell r="D64" t="str">
            <v>12-314/2007   от 01.01.2007г.</v>
          </cell>
          <cell r="F64" t="str">
            <v>филиал "Газпромбанк" (ОАО) г. Белоярский</v>
          </cell>
          <cell r="G64" t="str">
            <v>047177629</v>
          </cell>
          <cell r="H64" t="str">
            <v>30101810500000000629</v>
          </cell>
          <cell r="I64" t="str">
            <v>40702810000000000188</v>
          </cell>
          <cell r="K64">
            <v>8622008948</v>
          </cell>
          <cell r="L64">
            <v>890303003</v>
          </cell>
          <cell r="P64">
            <v>1038600300507</v>
          </cell>
          <cell r="W64">
            <v>628260</v>
          </cell>
          <cell r="X64" t="str">
            <v>Российская Федерация,  ХМАО-Югра,</v>
          </cell>
          <cell r="Y64" t="str">
            <v>г. Югорск</v>
          </cell>
          <cell r="Z64" t="str">
            <v>ул. Железнодорожная 16</v>
          </cell>
          <cell r="AA64">
            <v>629733</v>
          </cell>
          <cell r="AB64" t="str">
            <v>РФ, Тюменская обл., ЯНАО,</v>
          </cell>
          <cell r="AC64" t="str">
            <v>г. Надым</v>
          </cell>
          <cell r="AD64" t="str">
            <v>пос. Лесной, ОС-3, а/я -11</v>
          </cell>
          <cell r="AE64" t="str">
            <v>NSRSU9GBUX@ptline.ru</v>
          </cell>
          <cell r="AF64" t="str">
            <v>т. 4-87-70
ф. 4-87-16</v>
          </cell>
          <cell r="AG64" t="str">
            <v>нач. Малахов Владимир Яковлевич</v>
          </cell>
          <cell r="AH64" t="str">
            <v>нач. Малахов В. Я.</v>
          </cell>
          <cell r="AK64" t="str">
            <v>Кийко Антонина Вячеславовна 
т. 4-87-68</v>
          </cell>
          <cell r="AL64" t="str">
            <v>Кийко А. В.</v>
          </cell>
          <cell r="AQ64">
            <v>4</v>
          </cell>
          <cell r="AR64">
            <v>8</v>
          </cell>
          <cell r="AS64">
            <v>9</v>
          </cell>
          <cell r="AT64">
            <v>10</v>
          </cell>
          <cell r="AX64" t="str">
            <v>Договор</v>
          </cell>
          <cell r="AY64" t="str">
            <v>ПРОДАВЕЦ</v>
          </cell>
          <cell r="BI64">
            <v>1</v>
          </cell>
          <cell r="BJ64" t="str">
            <v>СУ - 9 ООО "Югорскремстройгаз"</v>
          </cell>
          <cell r="BK64" t="str">
            <v>г-ну Малахову В. Я.</v>
          </cell>
          <cell r="BL64" t="str">
            <v>Начальнику</v>
          </cell>
        </row>
        <row r="65">
          <cell r="A65">
            <v>20315</v>
          </cell>
          <cell r="B65" t="str">
            <v>ООО "Газпром добыча Надым"</v>
          </cell>
          <cell r="C65" t="str">
            <v>"Медвежинское  ГПУ" ООО "ГДН"</v>
          </cell>
          <cell r="D65" t="str">
            <v>12-315/2008    от 01.01.2008г.</v>
          </cell>
          <cell r="E65" t="str">
            <v>Новый</v>
          </cell>
          <cell r="F65" t="str">
            <v>филиал "Газпромбанк" (ОАО) в г. Надым</v>
          </cell>
          <cell r="G65" t="str">
            <v>047186898</v>
          </cell>
          <cell r="H65" t="str">
            <v>30101810100000000898</v>
          </cell>
          <cell r="I65" t="str">
            <v>40702810000000300576</v>
          </cell>
          <cell r="K65">
            <v>8903019871</v>
          </cell>
          <cell r="L65">
            <v>997250001</v>
          </cell>
          <cell r="M65" t="str">
            <v>11231</v>
          </cell>
          <cell r="O65" t="str">
            <v>00153761</v>
          </cell>
          <cell r="V65" t="str">
            <v>Перезаключить</v>
          </cell>
          <cell r="W65">
            <v>629730</v>
          </cell>
          <cell r="X65" t="str">
            <v>Российская Федерация,  Ямало-Ненецкий автономный округ</v>
          </cell>
          <cell r="Y65" t="str">
            <v>г. Надым</v>
          </cell>
          <cell r="Z65" t="str">
            <v>ул. Зверева, 1</v>
          </cell>
          <cell r="AA65">
            <v>629757</v>
          </cell>
          <cell r="AB65" t="str">
            <v>Российская Федерация, ЯНАО, Надымский р-он</v>
          </cell>
          <cell r="AC65" t="str">
            <v>п. Пангоды</v>
          </cell>
          <cell r="AD65" t="str">
            <v>ул. Ленина 20</v>
          </cell>
          <cell r="AE65" t="str">
            <v>manager@ongp.ru</v>
          </cell>
          <cell r="AF65" t="str">
            <v>т. 55-41-64, 
ф. 55-43-00, 
т. 55-46-69</v>
          </cell>
          <cell r="AG65" t="str">
            <v>нач. Медко Владимир Васильевич</v>
          </cell>
          <cell r="AH65" t="str">
            <v>нач. Медко В. В.</v>
          </cell>
          <cell r="AN65" t="str">
            <v>ОГЭ 53-214,52-274, ф. 52-805</v>
          </cell>
          <cell r="AO65" t="str">
            <v>Дог. отдел Грачев Сергей Леонидович 55-43-09</v>
          </cell>
          <cell r="AQ65">
            <v>8</v>
          </cell>
          <cell r="AR65">
            <v>4</v>
          </cell>
          <cell r="AS65">
            <v>5</v>
          </cell>
          <cell r="AT65">
            <v>6</v>
          </cell>
          <cell r="AU65">
            <v>10</v>
          </cell>
          <cell r="AV65">
            <v>11</v>
          </cell>
          <cell r="AX65" t="str">
            <v>Договор</v>
          </cell>
          <cell r="AY65" t="str">
            <v>ПРОДАВЕЦ</v>
          </cell>
          <cell r="BG65" t="str">
            <v>НГП</v>
          </cell>
          <cell r="BI65">
            <v>1</v>
          </cell>
          <cell r="BJ65" t="str">
            <v>ООО "Газпром добыча Надым"  филиал "Медвежинское Газопромысловое Управление"</v>
          </cell>
          <cell r="BK65" t="str">
            <v>г-ну И.В. Мельникову</v>
          </cell>
          <cell r="BL65" t="str">
            <v>И. о. начальника</v>
          </cell>
        </row>
        <row r="66">
          <cell r="A66">
            <v>20316</v>
          </cell>
          <cell r="B66" t="str">
            <v>ООО "Газпром добыча Надым"</v>
          </cell>
          <cell r="C66" t="str">
            <v>Медико-Санитарная Часть ООО "ГДН"</v>
          </cell>
          <cell r="D66" t="str">
            <v>12-316/2008    от 01.01.2008г.</v>
          </cell>
          <cell r="E66" t="str">
            <v>Новый</v>
          </cell>
          <cell r="F66" t="str">
            <v>филиал "Газпромбанк" (ОАО) в г. Надым</v>
          </cell>
          <cell r="G66" t="str">
            <v>047186898</v>
          </cell>
          <cell r="H66" t="str">
            <v>30101810100000000898</v>
          </cell>
          <cell r="I66" t="str">
            <v>40702810000000300576</v>
          </cell>
          <cell r="K66">
            <v>8903019871</v>
          </cell>
          <cell r="L66">
            <v>997250001</v>
          </cell>
          <cell r="M66" t="str">
            <v>11231</v>
          </cell>
          <cell r="O66" t="str">
            <v>00153761</v>
          </cell>
          <cell r="V66" t="str">
            <v>Перезаключить</v>
          </cell>
          <cell r="W66">
            <v>629730</v>
          </cell>
          <cell r="X66" t="str">
            <v>РФ, ЯНАО</v>
          </cell>
          <cell r="Y66" t="str">
            <v>г. Надым</v>
          </cell>
          <cell r="Z66" t="str">
            <v>ул.Зверева, 1</v>
          </cell>
          <cell r="AA66">
            <v>629730</v>
          </cell>
          <cell r="AB66" t="str">
            <v>РФ, ЯНАО</v>
          </cell>
          <cell r="AC66" t="str">
            <v>г. Надым</v>
          </cell>
          <cell r="AD66" t="str">
            <v>ул. Комсомольская 20а</v>
          </cell>
          <cell r="AE66" t="str">
            <v>medic@ongp.ru;Tdded@ongp.ru</v>
          </cell>
          <cell r="AF66" t="str">
            <v>т. 67-3-61, 
т. 67-8-30 
ф. 68-8-89</v>
          </cell>
          <cell r="AG66" t="str">
            <v>нач. Шишкина Татьяна Николаевна</v>
          </cell>
          <cell r="AH66" t="str">
            <v>нач. Шишкина Т. Н.</v>
          </cell>
          <cell r="AJ66" t="str">
            <v>вед.инж. Журавков Олег Валентинович 66-2-87</v>
          </cell>
          <cell r="AK66" t="str">
            <v>Шайхутдинова Нина Михайловна</v>
          </cell>
          <cell r="AL66" t="str">
            <v>Шайхутдинова Н. М.</v>
          </cell>
          <cell r="AM66" t="str">
            <v>Ермолина Елена Вячеславовна
т. 56-78-35</v>
          </cell>
          <cell r="AO66" t="str">
            <v>нач.ОПОТиЗ Лавицкая Л.И.</v>
          </cell>
          <cell r="AQ66">
            <v>8</v>
          </cell>
          <cell r="AR66">
            <v>4</v>
          </cell>
          <cell r="AS66">
            <v>5</v>
          </cell>
          <cell r="AT66">
            <v>6</v>
          </cell>
          <cell r="AU66">
            <v>10</v>
          </cell>
          <cell r="AV66">
            <v>11</v>
          </cell>
          <cell r="AX66" t="str">
            <v>Договор</v>
          </cell>
          <cell r="AY66" t="str">
            <v>ПРОДАВЕЦ</v>
          </cell>
          <cell r="BG66" t="str">
            <v>НГП</v>
          </cell>
          <cell r="BI66">
            <v>1</v>
          </cell>
          <cell r="BJ66" t="str">
            <v>ООО "Газпром добыча Надым" филиал  "Медико-Санитарная Часть"</v>
          </cell>
          <cell r="BK66" t="str">
            <v>г-же Шишкиной Т. Н.</v>
          </cell>
          <cell r="BL66" t="str">
            <v>Начальнику</v>
          </cell>
          <cell r="BO66">
            <v>1.0289999999999999</v>
          </cell>
          <cell r="BP66" t="str">
            <v>СМСО НГП</v>
          </cell>
        </row>
        <row r="67">
          <cell r="A67">
            <v>20317</v>
          </cell>
          <cell r="B67" t="str">
            <v>ООО "Луна"</v>
          </cell>
          <cell r="C67" t="str">
            <v>ООО "Луна"</v>
          </cell>
          <cell r="D67" t="str">
            <v>12-317/2007    от 01.01.2007г.</v>
          </cell>
          <cell r="F67" t="str">
            <v>"Западно-Сибирский банк" Сбербанка РФ ОАО г. Тюмень Надымское ОСБ №8028/029</v>
          </cell>
          <cell r="G67" t="str">
            <v>047102651</v>
          </cell>
          <cell r="H67" t="str">
            <v>30101810800000000651</v>
          </cell>
          <cell r="I67" t="str">
            <v>40702810667090100364</v>
          </cell>
          <cell r="K67">
            <v>8903017539</v>
          </cell>
          <cell r="L67">
            <v>890301001</v>
          </cell>
          <cell r="N67" t="str">
            <v>52.25</v>
          </cell>
          <cell r="P67">
            <v>1068903011297</v>
          </cell>
          <cell r="W67">
            <v>629730</v>
          </cell>
          <cell r="X67" t="str">
            <v>Тюменская обл. ЯНАО</v>
          </cell>
          <cell r="Y67" t="str">
            <v>г. Надым</v>
          </cell>
          <cell r="Z67" t="str">
            <v>пос. Лесной д. 14 кв. 5</v>
          </cell>
          <cell r="AA67">
            <v>629730</v>
          </cell>
          <cell r="AB67" t="str">
            <v>Тюменская обл. ЯНАО</v>
          </cell>
          <cell r="AC67" t="str">
            <v>г. Надым</v>
          </cell>
          <cell r="AD67" t="str">
            <v>пос. Лесной д. 14 кв. 5</v>
          </cell>
          <cell r="AF67" t="str">
            <v>т. 8-904-454-79-35</v>
          </cell>
          <cell r="AG67" t="str">
            <v>г.д. Сафаров Бекали Явер оглы</v>
          </cell>
          <cell r="AH67" t="str">
            <v>г.д. Сафаров Б. Я. О.</v>
          </cell>
          <cell r="AK67" t="str">
            <v>Кудашева Елена Ивановна</v>
          </cell>
          <cell r="AL67" t="str">
            <v>Кудашева Е. И.</v>
          </cell>
          <cell r="AQ67">
            <v>4</v>
          </cell>
          <cell r="AR67">
            <v>8</v>
          </cell>
          <cell r="AS67">
            <v>9</v>
          </cell>
          <cell r="AT67">
            <v>10</v>
          </cell>
          <cell r="AX67" t="str">
            <v>Договор</v>
          </cell>
          <cell r="AY67" t="str">
            <v>ПРОДАВЕЦ</v>
          </cell>
          <cell r="BI67">
            <v>1</v>
          </cell>
          <cell r="BJ67" t="str">
            <v>ООО "Луна"</v>
          </cell>
          <cell r="BK67" t="str">
            <v>г-ну Сафарову Б. Я. о.</v>
          </cell>
          <cell r="BL67" t="str">
            <v>Генеральному директору</v>
          </cell>
        </row>
        <row r="68">
          <cell r="A68">
            <v>20318</v>
          </cell>
          <cell r="B68" t="str">
            <v>ООО "Тибет"</v>
          </cell>
          <cell r="C68" t="str">
            <v>ООО "Тибет"</v>
          </cell>
          <cell r="D68" t="str">
            <v>12-318/2007    от 01.01.2007г.</v>
          </cell>
          <cell r="F68" t="str">
            <v>"Запсибкомбанк" ОАО г. Тюмень</v>
          </cell>
          <cell r="G68" t="str">
            <v>047130639</v>
          </cell>
          <cell r="H68" t="str">
            <v>30101810100000000639</v>
          </cell>
          <cell r="I68" t="str">
            <v>40702810900140000260</v>
          </cell>
          <cell r="K68">
            <v>8903010036</v>
          </cell>
          <cell r="L68">
            <v>890301001</v>
          </cell>
          <cell r="O68" t="str">
            <v>39353298</v>
          </cell>
          <cell r="P68">
            <v>1028900582611</v>
          </cell>
          <cell r="R68">
            <v>71174000000</v>
          </cell>
          <cell r="S68">
            <v>16</v>
          </cell>
          <cell r="T68">
            <v>65</v>
          </cell>
          <cell r="U68">
            <v>49013</v>
          </cell>
          <cell r="W68">
            <v>629730</v>
          </cell>
          <cell r="X68" t="str">
            <v>Тюменская обл. Ямало-Ненецкий автономный округ</v>
          </cell>
          <cell r="Y68" t="str">
            <v>г. Надым</v>
          </cell>
          <cell r="Z68" t="str">
            <v>ул. Кедровая д. 16 кв. 92</v>
          </cell>
          <cell r="AA68">
            <v>629730</v>
          </cell>
          <cell r="AB68" t="str">
            <v>Тюменская обл. Ямало-Ненецкий автономный округ</v>
          </cell>
          <cell r="AC68" t="str">
            <v>г. Надым</v>
          </cell>
          <cell r="AD68" t="str">
            <v>ул. Полярная 8</v>
          </cell>
          <cell r="AF68" t="str">
            <v>т. 97-020</v>
          </cell>
          <cell r="AG68" t="str">
            <v>д. Шерстюк Марина Анатольевна</v>
          </cell>
          <cell r="AH68" t="str">
            <v>д. Шерстюк М. А.</v>
          </cell>
          <cell r="AQ68">
            <v>4</v>
          </cell>
          <cell r="AR68">
            <v>8</v>
          </cell>
          <cell r="AS68">
            <v>9</v>
          </cell>
          <cell r="AT68">
            <v>10</v>
          </cell>
          <cell r="AX68" t="str">
            <v>Договор</v>
          </cell>
          <cell r="AY68" t="str">
            <v>ПРОДАВЕЦ</v>
          </cell>
          <cell r="BI68">
            <v>1</v>
          </cell>
          <cell r="BJ68" t="str">
            <v>ООО "Тибет"</v>
          </cell>
          <cell r="BK68" t="str">
            <v>г-же Шерстюк М. А.</v>
          </cell>
          <cell r="BL68" t="str">
            <v>Директору</v>
          </cell>
        </row>
        <row r="69">
          <cell r="A69">
            <v>20319</v>
          </cell>
          <cell r="B69" t="str">
            <v>МУП "Надежда"</v>
          </cell>
          <cell r="C69" t="str">
            <v>МУП "Надежда"</v>
          </cell>
          <cell r="D69" t="str">
            <v>12-319/2006    от 01.01.2006г.</v>
          </cell>
          <cell r="K69">
            <v>8903005205</v>
          </cell>
          <cell r="L69">
            <v>890301001</v>
          </cell>
          <cell r="X69" t="str">
            <v>Тюменская обл. ЯНАО</v>
          </cell>
          <cell r="Y69" t="str">
            <v>г. Надым</v>
          </cell>
          <cell r="AA69">
            <v>629730</v>
          </cell>
          <cell r="AB69" t="str">
            <v>Тюменская обл. ЯНАО</v>
          </cell>
          <cell r="AC69" t="str">
            <v>г. Надым</v>
          </cell>
          <cell r="AD69" t="str">
            <v>ул. Сенькина 2-А</v>
          </cell>
          <cell r="AF69" t="str">
            <v>т. 3-02-56</v>
          </cell>
          <cell r="AG69" t="str">
            <v>д. Калиновская Лариса Николаевна</v>
          </cell>
          <cell r="AH69" t="str">
            <v>д. Калиновская Л. Н.</v>
          </cell>
          <cell r="AQ69">
            <v>4</v>
          </cell>
          <cell r="AR69">
            <v>8</v>
          </cell>
          <cell r="AS69">
            <v>9</v>
          </cell>
          <cell r="AT69">
            <v>10</v>
          </cell>
          <cell r="AX69" t="str">
            <v>Договор</v>
          </cell>
          <cell r="AY69" t="str">
            <v>ПРОДАВЕЦ</v>
          </cell>
          <cell r="BI69">
            <v>1</v>
          </cell>
          <cell r="BJ69" t="str">
            <v>МУП "Надежда"</v>
          </cell>
          <cell r="BK69" t="str">
            <v>г-же Калиновской Л. Н.</v>
          </cell>
          <cell r="BL69" t="str">
            <v>Директору</v>
          </cell>
          <cell r="BO69">
            <v>4.0329999999999799</v>
          </cell>
          <cell r="BP69" t="str">
            <v>Химчистка 2эт 
ателье"Мод"</v>
          </cell>
        </row>
        <row r="70">
          <cell r="A70">
            <v>20320</v>
          </cell>
          <cell r="B70" t="str">
            <v>ООО "Промстройавтоматика"</v>
          </cell>
          <cell r="C70" t="str">
            <v>ООО "Промстройавтоматика"</v>
          </cell>
          <cell r="D70" t="str">
            <v>12-320/2006    от 01.01.2006г.</v>
          </cell>
          <cell r="F70" t="str">
            <v>"Запсибкомбанк" ОАО г. Салехард</v>
          </cell>
          <cell r="G70" t="str">
            <v>047182727</v>
          </cell>
          <cell r="H70" t="str">
            <v>30101810600000000727</v>
          </cell>
          <cell r="I70" t="str">
            <v>40702810300140000226</v>
          </cell>
          <cell r="K70">
            <v>8903022000</v>
          </cell>
          <cell r="L70">
            <v>890301001</v>
          </cell>
          <cell r="M70" t="str">
            <v>61110 
62000 
63100</v>
          </cell>
          <cell r="N70" t="str">
            <v>45.33, 45.33</v>
          </cell>
          <cell r="O70">
            <v>59642515</v>
          </cell>
          <cell r="P70">
            <v>1028900578630</v>
          </cell>
          <cell r="W70">
            <v>629730</v>
          </cell>
          <cell r="X70" t="str">
            <v>Тюменская обл. ЯНАО</v>
          </cell>
          <cell r="Y70" t="str">
            <v>г. Надым</v>
          </cell>
          <cell r="Z70" t="str">
            <v>Пождэпо д.2 кв. 56</v>
          </cell>
          <cell r="AA70">
            <v>629730</v>
          </cell>
          <cell r="AB70" t="str">
            <v>Тюменская обл. ЯНАО</v>
          </cell>
          <cell r="AC70" t="str">
            <v>г. Надым</v>
          </cell>
          <cell r="AD70" t="str">
            <v>пр-кт Ленинградский д.20 к.40</v>
          </cell>
          <cell r="AE70" t="str">
            <v>psa2004@bk.ru</v>
          </cell>
          <cell r="AF70" t="str">
            <v>т. 2-02-46</v>
          </cell>
          <cell r="AG70" t="str">
            <v>д. Сергиенко Владислав Валентинович</v>
          </cell>
          <cell r="AH70" t="str">
            <v>д. Сергиенко В. В.</v>
          </cell>
          <cell r="AK70" t="str">
            <v>Зубцова Елена Станиславновна</v>
          </cell>
          <cell r="AL70" t="str">
            <v>Зубцова Е. С.</v>
          </cell>
          <cell r="AQ70">
            <v>4</v>
          </cell>
          <cell r="AR70">
            <v>8</v>
          </cell>
          <cell r="AS70">
            <v>9</v>
          </cell>
          <cell r="AT70">
            <v>10</v>
          </cell>
          <cell r="AX70" t="str">
            <v>Договор</v>
          </cell>
          <cell r="AY70" t="str">
            <v>ПРОДАВЕЦ</v>
          </cell>
          <cell r="BI70">
            <v>1</v>
          </cell>
          <cell r="BJ70" t="str">
            <v>ООО "Промстройавтоматика"</v>
          </cell>
          <cell r="BK70" t="str">
            <v>г-ну Сергиенко В. В.</v>
          </cell>
          <cell r="BL70" t="str">
            <v>Директору</v>
          </cell>
          <cell r="BP70" t="str">
            <v>Ленинградский 20-40</v>
          </cell>
        </row>
        <row r="71">
          <cell r="A71">
            <v>20321</v>
          </cell>
          <cell r="B71" t="str">
            <v>МУП "Надымская городская типография"</v>
          </cell>
          <cell r="C71" t="str">
            <v>МУП "Надымская городская типография"</v>
          </cell>
          <cell r="D71" t="str">
            <v>12-321/2006    от 01.01.2006г.</v>
          </cell>
          <cell r="F71" t="str">
            <v>"Запсибкомбанк" ОАО г. Тюмень</v>
          </cell>
          <cell r="G71" t="str">
            <v>047130639</v>
          </cell>
          <cell r="H71" t="str">
            <v>30101810100000000639</v>
          </cell>
          <cell r="I71" t="str">
            <v>40702810900140000707</v>
          </cell>
          <cell r="K71">
            <v>8903000937</v>
          </cell>
          <cell r="L71">
            <v>890301001</v>
          </cell>
          <cell r="M71" t="str">
            <v>19400</v>
          </cell>
          <cell r="N71" t="str">
            <v>22.2</v>
          </cell>
          <cell r="O71" t="str">
            <v>05051522</v>
          </cell>
          <cell r="P71">
            <v>1028900579509</v>
          </cell>
          <cell r="W71">
            <v>629736</v>
          </cell>
          <cell r="X71" t="str">
            <v>ЯНАО</v>
          </cell>
          <cell r="Y71" t="str">
            <v>г. Надым</v>
          </cell>
          <cell r="Z71" t="str">
            <v>ул. Комсомольская д. 25</v>
          </cell>
          <cell r="AA71">
            <v>629736</v>
          </cell>
          <cell r="AB71" t="str">
            <v>ЯНАО</v>
          </cell>
          <cell r="AC71" t="str">
            <v>г. Надым</v>
          </cell>
          <cell r="AD71" t="str">
            <v>ул. Комсомольская д. 25</v>
          </cell>
          <cell r="AE71" t="str">
            <v>tipograf@nadym.ru</v>
          </cell>
          <cell r="AF71" t="str">
            <v>т. 3-26-86, 
т. 3-05-60</v>
          </cell>
          <cell r="AG71" t="str">
            <v>д. Онохов Андрей Александрович</v>
          </cell>
          <cell r="AH71" t="str">
            <v>д. Онохов А. А.</v>
          </cell>
          <cell r="AK71" t="str">
            <v>Шатилова Марина Анатольевна</v>
          </cell>
          <cell r="AL71" t="str">
            <v>Шатилова М. А.</v>
          </cell>
          <cell r="AM71" t="str">
            <v>Романовский Виктор Ефимович
т. 8-908-85-76-403</v>
          </cell>
          <cell r="AQ71">
            <v>4</v>
          </cell>
          <cell r="AR71">
            <v>8</v>
          </cell>
          <cell r="AS71">
            <v>9</v>
          </cell>
          <cell r="AT71">
            <v>10</v>
          </cell>
          <cell r="AX71" t="str">
            <v>Договор</v>
          </cell>
          <cell r="AY71" t="str">
            <v>ПРОДАВЕЦ</v>
          </cell>
          <cell r="BI71">
            <v>1</v>
          </cell>
          <cell r="BJ71" t="str">
            <v>МУП "Надымская городская типография"</v>
          </cell>
          <cell r="BK71" t="str">
            <v>г-ну Онохову А. А.</v>
          </cell>
          <cell r="BL71" t="str">
            <v>Директору</v>
          </cell>
          <cell r="BO71">
            <v>1.0269999999999999</v>
          </cell>
          <cell r="BP71" t="str">
            <v>зд Упр. Безопасности
НГП</v>
          </cell>
        </row>
        <row r="72">
          <cell r="A72">
            <v>20322</v>
          </cell>
          <cell r="B72" t="str">
            <v>МУП "Управление капитального строительства"</v>
          </cell>
          <cell r="C72" t="str">
            <v>МУП "УКС"</v>
          </cell>
          <cell r="D72" t="str">
            <v>12-322/2006    от 01.01.2006г.</v>
          </cell>
          <cell r="F72" t="str">
            <v>"Запсибкомбанк" ОАО г. Салехард</v>
          </cell>
          <cell r="G72" t="str">
            <v>047182727</v>
          </cell>
          <cell r="H72" t="str">
            <v>30101810600000000727</v>
          </cell>
          <cell r="I72" t="str">
            <v>40702810100140000989</v>
          </cell>
          <cell r="K72">
            <v>8903008277</v>
          </cell>
          <cell r="L72">
            <v>890301001</v>
          </cell>
          <cell r="M72" t="str">
            <v>69000</v>
          </cell>
          <cell r="O72" t="str">
            <v>31426448</v>
          </cell>
          <cell r="R72">
            <v>71174000000</v>
          </cell>
          <cell r="T72">
            <v>81</v>
          </cell>
          <cell r="U72">
            <v>32100</v>
          </cell>
          <cell r="W72">
            <v>629736</v>
          </cell>
          <cell r="X72" t="str">
            <v>Тюменская обл. ЯНАО</v>
          </cell>
          <cell r="Y72" t="str">
            <v>г. Надым</v>
          </cell>
          <cell r="Z72" t="str">
            <v>ул. Зверева д.8</v>
          </cell>
          <cell r="AA72">
            <v>629736</v>
          </cell>
          <cell r="AB72" t="str">
            <v>Тюменская обл. ЯНАО</v>
          </cell>
          <cell r="AC72" t="str">
            <v>г. Надым</v>
          </cell>
          <cell r="AD72" t="str">
            <v>ул. Зверева д.8</v>
          </cell>
          <cell r="AF72" t="str">
            <v>т. 3-10-86, 
т. 3-08-60  
ф. 3-11-61</v>
          </cell>
          <cell r="AG72" t="str">
            <v>нач. управ. Баев Сергей Борисович</v>
          </cell>
          <cell r="AH72" t="str">
            <v xml:space="preserve">нач. управ. Баев С.Б. </v>
          </cell>
          <cell r="AM72" t="str">
            <v>Цимбалюк Пётр Димянович 
т. 9-40-79</v>
          </cell>
          <cell r="AO72" t="str">
            <v>СДО - т.3-00-58 Людмила Григорьевна</v>
          </cell>
          <cell r="AQ72">
            <v>4</v>
          </cell>
          <cell r="AR72">
            <v>8</v>
          </cell>
          <cell r="AS72">
            <v>9</v>
          </cell>
          <cell r="AT72">
            <v>10</v>
          </cell>
          <cell r="AX72" t="str">
            <v>Договор</v>
          </cell>
          <cell r="AY72" t="str">
            <v>ПРОДАВЕЦ</v>
          </cell>
          <cell r="BI72">
            <v>1</v>
          </cell>
          <cell r="BJ72" t="str">
            <v>МУП "Управление капитального строительства"</v>
          </cell>
          <cell r="BK72" t="str">
            <v xml:space="preserve">г-ну Баеву С. Б. </v>
          </cell>
          <cell r="BL72" t="str">
            <v>Начальнику</v>
          </cell>
          <cell r="BO72">
            <v>1.016</v>
          </cell>
          <cell r="BP72" t="str">
            <v>"Центр занятости"</v>
          </cell>
        </row>
        <row r="73">
          <cell r="A73">
            <v>20323</v>
          </cell>
          <cell r="B73" t="str">
            <v>Надымский филиал ОАО "Севергазнефтестрой ХХI"</v>
          </cell>
          <cell r="C73" t="str">
            <v>ОАО "СГНС XXI"</v>
          </cell>
          <cell r="D73" t="str">
            <v>12-323/2006    от 01.01.2006г.</v>
          </cell>
          <cell r="F73" t="str">
            <v>ФКБ "Юниаструм банк" г. Тюмень</v>
          </cell>
          <cell r="G73" t="str">
            <v>047106987</v>
          </cell>
          <cell r="H73" t="str">
            <v>30101810200000000987</v>
          </cell>
          <cell r="I73" t="str">
            <v>40702810808000000376</v>
          </cell>
          <cell r="K73">
            <v>7705253444</v>
          </cell>
          <cell r="L73">
            <v>890303001</v>
          </cell>
          <cell r="M73" t="str">
            <v>61129</v>
          </cell>
          <cell r="O73" t="str">
            <v>59197624</v>
          </cell>
          <cell r="R73">
            <v>71174000000</v>
          </cell>
          <cell r="S73">
            <v>16</v>
          </cell>
          <cell r="T73">
            <v>90</v>
          </cell>
          <cell r="W73">
            <v>629008</v>
          </cell>
          <cell r="X73" t="str">
            <v xml:space="preserve"> ЯНАО</v>
          </cell>
          <cell r="Y73" t="str">
            <v>г. Салехард</v>
          </cell>
          <cell r="Z73" t="str">
            <v>ул. Ямальская д. 12 (1 этаж)</v>
          </cell>
          <cell r="AA73">
            <v>629730</v>
          </cell>
          <cell r="AB73" t="str">
            <v xml:space="preserve"> ЯНАО</v>
          </cell>
          <cell r="AC73" t="str">
            <v>г. Надым</v>
          </cell>
          <cell r="AD73" t="str">
            <v>п. Снежный пр. 14  админ. здание СУ-10</v>
          </cell>
          <cell r="AF73" t="str">
            <v>т. 9-42-29
ф/т. 9-42-41
т. (3452) 41-63-13</v>
          </cell>
          <cell r="AG73" t="str">
            <v>Помощник конкурсного управ. Ким Дмитрий Юрьевич</v>
          </cell>
          <cell r="AH73" t="str">
            <v>Помощник конкурсного управ. Ким Д. Ю.</v>
          </cell>
          <cell r="AI73" t="str">
            <v>Ким Дмитрий Юрьевич</v>
          </cell>
          <cell r="AK73" t="str">
            <v>Шевлякова Ольга Андреевна 
ф/т. 9-42-41</v>
          </cell>
          <cell r="AL73" t="str">
            <v>Шевлякова О. А.</v>
          </cell>
          <cell r="AQ73">
            <v>4</v>
          </cell>
          <cell r="AR73">
            <v>8</v>
          </cell>
          <cell r="AS73">
            <v>9</v>
          </cell>
          <cell r="AT73">
            <v>10</v>
          </cell>
          <cell r="AX73" t="str">
            <v>Договор</v>
          </cell>
          <cell r="AY73" t="str">
            <v>ПРОДАВЕЦ</v>
          </cell>
          <cell r="BI73">
            <v>1</v>
          </cell>
          <cell r="BJ73" t="str">
            <v>Надымский филиал ОАО "Севергазнефтестрой ХХI"</v>
          </cell>
          <cell r="BK73" t="str">
            <v>г-ну Киму Д. Ю.</v>
          </cell>
          <cell r="BL73" t="str">
            <v>Помощнику конкурсного управляющего</v>
          </cell>
          <cell r="BO73">
            <v>3.0030000000000001</v>
          </cell>
          <cell r="BP73" t="str">
            <v>проезд Аэропорт</v>
          </cell>
        </row>
        <row r="74">
          <cell r="A74">
            <v>20324</v>
          </cell>
          <cell r="B74" t="str">
            <v>ООО "Газпром трансгаз Югорск" Надымское ЛПУ МГ</v>
          </cell>
          <cell r="C74" t="str">
            <v>Надымское ЛПУ МГ</v>
          </cell>
          <cell r="D74" t="str">
            <v>12-324/2006    от 01.01.2006г.</v>
          </cell>
          <cell r="F74" t="str">
            <v>АБ "Газпромбанк" (ОАО) г. Югорск</v>
          </cell>
          <cell r="G74" t="str">
            <v>47175758</v>
          </cell>
          <cell r="H74" t="str">
            <v>30101810600000000758</v>
          </cell>
          <cell r="I74" t="str">
            <v>40702810600001000134</v>
          </cell>
          <cell r="K74">
            <v>8622000931</v>
          </cell>
          <cell r="L74">
            <v>890302004</v>
          </cell>
          <cell r="O74" t="str">
            <v>00116458</v>
          </cell>
          <cell r="W74">
            <v>628260</v>
          </cell>
          <cell r="X74" t="str">
            <v>Российская Федерация, Тюменская обл. Ханты-Мансийский автономный округ - Югра</v>
          </cell>
          <cell r="Y74" t="str">
            <v>г. Югорск</v>
          </cell>
          <cell r="Z74" t="str">
            <v>ул. Мира д. 15</v>
          </cell>
          <cell r="AA74">
            <v>629730</v>
          </cell>
          <cell r="AB74" t="str">
            <v>Тюменская обл. ЯНАО</v>
          </cell>
          <cell r="AC74" t="str">
            <v>г. Надым</v>
          </cell>
          <cell r="AD74" t="str">
            <v>КС "0 км."</v>
          </cell>
          <cell r="AE74" t="str">
            <v>info_na@ttggascom.ru</v>
          </cell>
          <cell r="AF74" t="str">
            <v>т. 16-2-70, 
ф. 16-2-16</v>
          </cell>
          <cell r="AG74" t="str">
            <v>Нач.Селезнев Виктор Викторович</v>
          </cell>
          <cell r="AH74" t="str">
            <v>Нач.Селезнев В.В.</v>
          </cell>
          <cell r="AM74" t="str">
            <v>ПротасовАлександр Николаевич 
т. 1-62-19</v>
          </cell>
          <cell r="AQ74">
            <v>4</v>
          </cell>
          <cell r="AR74">
            <v>8</v>
          </cell>
          <cell r="AS74">
            <v>9</v>
          </cell>
          <cell r="AT74">
            <v>10</v>
          </cell>
          <cell r="AX74" t="str">
            <v>Договор</v>
          </cell>
          <cell r="AY74" t="str">
            <v>ПРОДАВЕЦ</v>
          </cell>
          <cell r="BG74" t="str">
            <v>ТТГ</v>
          </cell>
          <cell r="BI74">
            <v>0</v>
          </cell>
          <cell r="BJ74" t="str">
            <v>ООО "Газпром трансгаз Югорск" Надымское ЛПУ МГ</v>
          </cell>
          <cell r="BK74" t="str">
            <v>г-ну Селезневу В. В.</v>
          </cell>
          <cell r="BL74" t="str">
            <v>Начальнику</v>
          </cell>
          <cell r="BP74" t="str">
            <v>107 км</v>
          </cell>
        </row>
        <row r="75">
          <cell r="A75">
            <v>20325</v>
          </cell>
          <cell r="B75" t="str">
            <v>ООО "Газпром добыча Надым"</v>
          </cell>
          <cell r="C75" t="str">
            <v>Нефтегазодобывающее Управление ООО "ГДН"</v>
          </cell>
          <cell r="D75" t="str">
            <v>12-325/2008    от 01.01.2008г.</v>
          </cell>
          <cell r="E75" t="str">
            <v>Новый</v>
          </cell>
          <cell r="F75" t="str">
            <v>филиал "Газпромбанк" (ОАО) в г. Надым</v>
          </cell>
          <cell r="G75" t="str">
            <v>047186898</v>
          </cell>
          <cell r="H75" t="str">
            <v>30101810100000000898</v>
          </cell>
          <cell r="I75" t="str">
            <v>40702810000000300576</v>
          </cell>
          <cell r="K75">
            <v>8903019871</v>
          </cell>
          <cell r="L75">
            <v>997250001</v>
          </cell>
          <cell r="M75" t="str">
            <v>11231</v>
          </cell>
          <cell r="O75" t="str">
            <v>00153761</v>
          </cell>
          <cell r="V75" t="str">
            <v>Перезаключить</v>
          </cell>
          <cell r="W75">
            <v>629730</v>
          </cell>
          <cell r="X75" t="str">
            <v>РФ Ямало-Ненецкий автономный округ</v>
          </cell>
          <cell r="Y75" t="str">
            <v>г. Надым</v>
          </cell>
          <cell r="Z75" t="str">
            <v>ул. Зверева, 1</v>
          </cell>
          <cell r="AA75">
            <v>629730</v>
          </cell>
          <cell r="AB75" t="str">
            <v>РФ ЯНАО</v>
          </cell>
          <cell r="AC75" t="str">
            <v>г. Надым</v>
          </cell>
          <cell r="AD75" t="str">
            <v>ул. Заводская д.12</v>
          </cell>
          <cell r="AF75" t="str">
            <v>т. 64-0-89 6
т. 4-0-86 
ф. 64-0-75</v>
          </cell>
          <cell r="AG75" t="str">
            <v>нач. Балаев Сергей Николаевич</v>
          </cell>
          <cell r="AH75" t="str">
            <v>нач. Балаев С. Н.</v>
          </cell>
          <cell r="AK75" t="str">
            <v>Довгань Антонина Григорьевна</v>
          </cell>
          <cell r="AL75" t="str">
            <v>Довгань А. Г.</v>
          </cell>
          <cell r="AQ75">
            <v>8</v>
          </cell>
          <cell r="AR75">
            <v>4</v>
          </cell>
          <cell r="AS75">
            <v>5</v>
          </cell>
          <cell r="AT75">
            <v>6</v>
          </cell>
          <cell r="AU75">
            <v>10</v>
          </cell>
          <cell r="AV75">
            <v>11</v>
          </cell>
          <cell r="AX75" t="str">
            <v>Договор</v>
          </cell>
          <cell r="AY75" t="str">
            <v>ПРОДАВЕЦ</v>
          </cell>
          <cell r="BG75" t="str">
            <v>НГП</v>
          </cell>
          <cell r="BI75">
            <v>1</v>
          </cell>
          <cell r="BJ75" t="str">
            <v>ООО "Газпром добыча Надым"  филиал "Надымское Нефтегазодобывающее Управление"</v>
          </cell>
          <cell r="BK75" t="str">
            <v>г-ну Балаеву С. Н.</v>
          </cell>
          <cell r="BL75" t="str">
            <v>Начальнику</v>
          </cell>
          <cell r="BO75">
            <v>1.0029999999999999</v>
          </cell>
          <cell r="BP75" t="str">
            <v>Заводсакая</v>
          </cell>
        </row>
        <row r="76">
          <cell r="A76">
            <v>20326</v>
          </cell>
          <cell r="B76" t="str">
            <v>НФ ООО "Авиаспецтехнология"</v>
          </cell>
          <cell r="C76" t="str">
            <v>НФ ООО "Авиаспецтехнология"</v>
          </cell>
          <cell r="D76" t="str">
            <v>12-326/2006    от 01.01.2006г.</v>
          </cell>
          <cell r="F76" t="str">
            <v>"Запсибкомбанк" ОАО г. Салехард</v>
          </cell>
          <cell r="G76" t="str">
            <v>047182727</v>
          </cell>
          <cell r="H76" t="str">
            <v>30101810600000000727</v>
          </cell>
          <cell r="I76" t="str">
            <v>40702810600140001093</v>
          </cell>
          <cell r="K76">
            <v>7725225460</v>
          </cell>
          <cell r="L76">
            <v>890302001</v>
          </cell>
          <cell r="W76">
            <v>115407</v>
          </cell>
          <cell r="X76" t="str">
            <v>РФ</v>
          </cell>
          <cell r="Y76" t="str">
            <v>г. Москва</v>
          </cell>
          <cell r="Z76" t="str">
            <v>ул. Якорная д.10 корп. 2</v>
          </cell>
          <cell r="AA76">
            <v>629730</v>
          </cell>
          <cell r="AB76" t="str">
            <v>Тюменская обл. ЯНАО</v>
          </cell>
          <cell r="AC76" t="str">
            <v>г. Надым</v>
          </cell>
          <cell r="AD76" t="str">
            <v>ул. Зверевая д.13</v>
          </cell>
          <cell r="AF76" t="str">
            <v>т/ф. 35-888</v>
          </cell>
          <cell r="AG76" t="str">
            <v>д. ф-ла Бояринова Наталья Тимофеевна  т. 35-888</v>
          </cell>
          <cell r="AH76" t="str">
            <v xml:space="preserve">д. ф-ла Бояринова Н.Т.  </v>
          </cell>
          <cell r="AQ76">
            <v>4</v>
          </cell>
          <cell r="AR76">
            <v>8</v>
          </cell>
          <cell r="AS76">
            <v>9</v>
          </cell>
          <cell r="AT76">
            <v>10</v>
          </cell>
          <cell r="AX76" t="str">
            <v>Договор</v>
          </cell>
          <cell r="AY76" t="str">
            <v>ПРОДАВЕЦ</v>
          </cell>
          <cell r="BI76">
            <v>1</v>
          </cell>
          <cell r="BJ76" t="str">
            <v>НФ ООО "Авиаспецтехнология"</v>
          </cell>
          <cell r="BK76" t="str">
            <v xml:space="preserve">г-же Бояриновой Н. Т.  </v>
          </cell>
          <cell r="BL76" t="str">
            <v>Директору</v>
          </cell>
          <cell r="BO76">
            <v>4.0119999999999898</v>
          </cell>
          <cell r="BP76" t="str">
            <v>Зверева 13</v>
          </cell>
        </row>
        <row r="77">
          <cell r="A77">
            <v>20327</v>
          </cell>
          <cell r="B77" t="str">
            <v>ОАО "Надымский Завод крупнопанельного домостроения"</v>
          </cell>
          <cell r="C77" t="str">
            <v>ОАО "НЗКПД"</v>
          </cell>
          <cell r="D77" t="str">
            <v>12-327/2007    от 01.01.2007г.</v>
          </cell>
          <cell r="F77" t="str">
            <v>"Запсибкомбанк" ОАО г. Тюмень</v>
          </cell>
          <cell r="G77" t="str">
            <v>047130639</v>
          </cell>
          <cell r="H77" t="str">
            <v>30101810100000000639</v>
          </cell>
          <cell r="I77" t="str">
            <v>40702810600140000340</v>
          </cell>
          <cell r="K77">
            <v>8903004650</v>
          </cell>
          <cell r="L77">
            <v>890301001</v>
          </cell>
          <cell r="M77" t="str">
            <v>16140</v>
          </cell>
          <cell r="O77" t="str">
            <v>05775852</v>
          </cell>
          <cell r="P77">
            <v>10289000577640</v>
          </cell>
          <cell r="R77">
            <v>71174000000</v>
          </cell>
          <cell r="T77">
            <v>47</v>
          </cell>
          <cell r="U77">
            <v>49001</v>
          </cell>
          <cell r="V77">
            <v>0</v>
          </cell>
          <cell r="W77">
            <v>629730</v>
          </cell>
          <cell r="X77" t="str">
            <v>ЯНАО</v>
          </cell>
          <cell r="Y77" t="str">
            <v>г. Надым</v>
          </cell>
          <cell r="Z77" t="str">
            <v xml:space="preserve">ул. Заводская </v>
          </cell>
          <cell r="AA77">
            <v>629730</v>
          </cell>
          <cell r="AB77" t="str">
            <v>ЯНАО</v>
          </cell>
          <cell r="AC77" t="str">
            <v>г. Надым</v>
          </cell>
          <cell r="AD77" t="str">
            <v xml:space="preserve">ул. Заводская </v>
          </cell>
          <cell r="AF77" t="str">
            <v>т. 9-60-70 
ф. 3-75-86 
дисп. 96-0-63</v>
          </cell>
          <cell r="AG77" t="str">
            <v>Конкурсный управ. Григорьев Владимир Владимирович</v>
          </cell>
          <cell r="AH77" t="str">
            <v>Конкурсный управ. Григорьев В. В.</v>
          </cell>
          <cell r="AJ77" t="str">
            <v>Файнштейн Марк Наумович</v>
          </cell>
          <cell r="AK77" t="str">
            <v>и. о. Марченко Оксана Николаевна</v>
          </cell>
          <cell r="AL77" t="str">
            <v>Марченко О. Н.</v>
          </cell>
          <cell r="AM77" t="str">
            <v>Петр Николаевич 96-7-55, 908 857 8876</v>
          </cell>
          <cell r="AQ77">
            <v>4</v>
          </cell>
          <cell r="AR77">
            <v>8</v>
          </cell>
          <cell r="AS77">
            <v>9</v>
          </cell>
          <cell r="AT77">
            <v>10</v>
          </cell>
          <cell r="AX77" t="str">
            <v>Договор</v>
          </cell>
          <cell r="AY77" t="str">
            <v>ПРОДАВЕЦ</v>
          </cell>
          <cell r="BH77" t="str">
            <v>есть</v>
          </cell>
          <cell r="BI77">
            <v>1</v>
          </cell>
          <cell r="BJ77" t="str">
            <v>ОАО "Надымский Завод крупнопанельного домостроения"</v>
          </cell>
          <cell r="BK77" t="str">
            <v>г-ну  Григорьеву В. В.</v>
          </cell>
          <cell r="BL77" t="str">
            <v>Конкурсному управляющему</v>
          </cell>
          <cell r="BO77">
            <v>6.008</v>
          </cell>
          <cell r="BP77" t="str">
            <v>"НЗКПД" 3 эт.</v>
          </cell>
        </row>
        <row r="78">
          <cell r="A78">
            <v>20328</v>
          </cell>
          <cell r="B78" t="str">
            <v>ОАО "Севергазстрой"</v>
          </cell>
          <cell r="C78" t="str">
            <v>ОАО "Севергазстрой"</v>
          </cell>
          <cell r="D78" t="str">
            <v>12-328/2008    от 01.01.2008г.</v>
          </cell>
          <cell r="E78" t="str">
            <v>Новый</v>
          </cell>
          <cell r="F78" t="str">
            <v>"Запсибкомбанк" ОАО г. Тюмень</v>
          </cell>
          <cell r="G78" t="str">
            <v>047130639</v>
          </cell>
          <cell r="H78" t="str">
            <v>30101810100000000639</v>
          </cell>
          <cell r="I78" t="str">
            <v>40702810700140000169</v>
          </cell>
          <cell r="K78">
            <v>8903000782</v>
          </cell>
          <cell r="L78">
            <v>891450001</v>
          </cell>
          <cell r="M78" t="str">
            <v>69000</v>
          </cell>
          <cell r="O78" t="str">
            <v>01289178</v>
          </cell>
          <cell r="P78">
            <v>1028900578640</v>
          </cell>
          <cell r="V78" t="str">
            <v>нет доп. Соглашения</v>
          </cell>
          <cell r="W78">
            <v>629736</v>
          </cell>
          <cell r="X78" t="str">
            <v>Россия,  Ямало-Ненецкий автономный округ, Тюменская обл.</v>
          </cell>
          <cell r="Y78" t="str">
            <v>г. Надым</v>
          </cell>
          <cell r="Z78" t="str">
            <v>ул. Зверева д.10</v>
          </cell>
          <cell r="AA78">
            <v>629736</v>
          </cell>
          <cell r="AB78" t="str">
            <v>Россия,  Ямало-Ненецкий автономный округ, Тюменская обл.</v>
          </cell>
          <cell r="AC78" t="str">
            <v>г. Надым</v>
          </cell>
          <cell r="AD78" t="str">
            <v>ул. Зверева д.10</v>
          </cell>
          <cell r="AF78" t="str">
            <v>т.3-62-00, 
ф.3-55-28</v>
          </cell>
          <cell r="AG78" t="str">
            <v>г.д. Сибирев Александр Владимирович</v>
          </cell>
          <cell r="AH78" t="str">
            <v>г.д. Сибирев А. В.</v>
          </cell>
          <cell r="AI78" t="str">
            <v>1-й зам. Белкин Василий Алексеевич 
т. 3-71-33</v>
          </cell>
          <cell r="AK78" t="str">
            <v>Илларионов Сергей Владимирович
т. 3-69-80</v>
          </cell>
          <cell r="AL78" t="str">
            <v>Илларионов С.В.</v>
          </cell>
          <cell r="AM78" t="str">
            <v>53-50-89 Анатолий Викторович</v>
          </cell>
          <cell r="AN78" t="str">
            <v xml:space="preserve"> </v>
          </cell>
          <cell r="AQ78">
            <v>8</v>
          </cell>
          <cell r="AR78">
            <v>4</v>
          </cell>
          <cell r="AS78">
            <v>5</v>
          </cell>
          <cell r="AT78">
            <v>6</v>
          </cell>
          <cell r="AU78">
            <v>9</v>
          </cell>
          <cell r="AX78" t="str">
            <v>Договор</v>
          </cell>
          <cell r="AY78" t="str">
            <v>ПРОДАВЕЦ</v>
          </cell>
          <cell r="BI78">
            <v>1</v>
          </cell>
          <cell r="BJ78" t="str">
            <v>ОАО "Севергазстрой"</v>
          </cell>
          <cell r="BK78" t="str">
            <v>г-ну Сибиреву А. В.</v>
          </cell>
          <cell r="BL78" t="str">
            <v>Генеральному директору</v>
          </cell>
          <cell r="BO78">
            <v>1.0089999999999999</v>
          </cell>
          <cell r="BP78" t="str">
            <v>проезд Зверева</v>
          </cell>
        </row>
        <row r="79">
          <cell r="A79">
            <v>20329</v>
          </cell>
          <cell r="B79" t="str">
            <v>ОАО "Северстроймонтаж"</v>
          </cell>
          <cell r="C79" t="str">
            <v>ОАО "Северстроймонтаж"</v>
          </cell>
          <cell r="D79" t="str">
            <v>12-329/2006    от 01.01.2006г.</v>
          </cell>
          <cell r="F79" t="str">
            <v>"Запсибкомбанк" ОАО г. Салехард</v>
          </cell>
          <cell r="G79" t="str">
            <v>047182727</v>
          </cell>
          <cell r="H79" t="str">
            <v>30101810600000000727</v>
          </cell>
          <cell r="I79" t="str">
            <v xml:space="preserve">40702810200140000177      40702810300140001034    </v>
          </cell>
          <cell r="K79">
            <v>8903002973</v>
          </cell>
          <cell r="L79">
            <v>890301001</v>
          </cell>
          <cell r="M79" t="str">
            <v>61129</v>
          </cell>
          <cell r="O79" t="str">
            <v>31124316</v>
          </cell>
          <cell r="W79">
            <v>629730</v>
          </cell>
          <cell r="X79" t="str">
            <v>Тюменская обл. ЯНАО</v>
          </cell>
          <cell r="Y79" t="str">
            <v>г. Надым</v>
          </cell>
          <cell r="Z79" t="str">
            <v>п. Лесной д.3/2</v>
          </cell>
          <cell r="AA79">
            <v>629730</v>
          </cell>
          <cell r="AB79" t="str">
            <v>Тюменская обл. ЯНАО</v>
          </cell>
          <cell r="AC79" t="str">
            <v>г. Надым</v>
          </cell>
          <cell r="AD79" t="str">
            <v>п. Лесной д.3/2</v>
          </cell>
          <cell r="AE79" t="str">
            <v>ssm@nadym.ru</v>
          </cell>
          <cell r="AF79" t="str">
            <v>ф. 3-08-75</v>
          </cell>
          <cell r="AG79" t="str">
            <v>г.д. Муханов Лев Николаевич т. 3-34-88</v>
          </cell>
          <cell r="AH79" t="str">
            <v>г.д. Муханов Л. Н.</v>
          </cell>
          <cell r="AK79" t="str">
            <v>Куликова Людмила Ивановна 
т. 94-028</v>
          </cell>
          <cell r="AL79" t="str">
            <v>Куликова Л. И.</v>
          </cell>
          <cell r="AM79" t="str">
            <v>Матченко Николай Васильевич 54-56-79</v>
          </cell>
          <cell r="AQ79">
            <v>4</v>
          </cell>
          <cell r="AR79">
            <v>8</v>
          </cell>
          <cell r="AS79">
            <v>9</v>
          </cell>
          <cell r="AT79">
            <v>10</v>
          </cell>
          <cell r="AX79" t="str">
            <v>Договор</v>
          </cell>
          <cell r="AY79" t="str">
            <v>ПРОДАВЕЦ</v>
          </cell>
          <cell r="BI79">
            <v>1</v>
          </cell>
          <cell r="BJ79" t="str">
            <v>ОАО "Северстроймонтаж"</v>
          </cell>
          <cell r="BK79" t="str">
            <v>г-ну Муханову Л. Н.</v>
          </cell>
          <cell r="BL79" t="str">
            <v>Генеральному директору</v>
          </cell>
          <cell r="BO79">
            <v>3.012</v>
          </cell>
          <cell r="BP79" t="str">
            <v>Лесной  3/2</v>
          </cell>
        </row>
        <row r="80">
          <cell r="A80">
            <v>20330</v>
          </cell>
          <cell r="B80" t="str">
            <v>ОАО "Уралсвязьинформ"</v>
          </cell>
          <cell r="C80" t="str">
            <v>ОАО "Уралсвязьинформ"</v>
          </cell>
          <cell r="D80" t="str">
            <v>12-330/2006    от 01.01.2006г.</v>
          </cell>
          <cell r="F80" t="str">
            <v>"Западно-Сибирский банк" Сбербанка РФ ОАО г. Тюмень Надымское ОСБ №8028/029</v>
          </cell>
          <cell r="G80" t="str">
            <v>047102651</v>
          </cell>
          <cell r="H80" t="str">
            <v>30101810800000000651</v>
          </cell>
          <cell r="I80" t="str">
            <v>40702810367090100169</v>
          </cell>
          <cell r="K80">
            <v>5902183094</v>
          </cell>
          <cell r="L80">
            <v>890431001</v>
          </cell>
          <cell r="M80" t="str">
            <v>52300</v>
          </cell>
          <cell r="O80" t="str">
            <v>59197647</v>
          </cell>
          <cell r="W80">
            <v>620014</v>
          </cell>
          <cell r="Y80" t="str">
            <v>г. Екатеринбург</v>
          </cell>
          <cell r="Z80" t="str">
            <v>ул. Московская 11</v>
          </cell>
          <cell r="AA80">
            <v>629300</v>
          </cell>
          <cell r="AB80" t="str">
            <v>Тюменская обл. ЯНАО</v>
          </cell>
          <cell r="AC80" t="str">
            <v>г. Н.Уренгой</v>
          </cell>
          <cell r="AD80" t="str">
            <v>ул. Интернациональная, 6</v>
          </cell>
          <cell r="AE80" t="str">
            <v>rus@nadym.ru</v>
          </cell>
          <cell r="AF80" t="str">
            <v>т. 31-451, 
т. 32-120, 
т. 3-44-55, 
ф. 3-84-40</v>
          </cell>
          <cell r="AG80" t="str">
            <v>д. Гребнев Сергей Леонидович</v>
          </cell>
          <cell r="AH80" t="str">
            <v>д. Гребнев С.Л.</v>
          </cell>
          <cell r="AK80" t="str">
            <v>Трубинина Людмила Артемовна 
т. 3-14-51</v>
          </cell>
          <cell r="AL80" t="str">
            <v>Трубинина Л. А. Расчетный отд 53-10-90</v>
          </cell>
          <cell r="AM80" t="str">
            <v>Наговицин Владимир Витальевич 
т. 3-56-30</v>
          </cell>
          <cell r="AO80" t="str">
            <v>Юристконсульт  Сыромятина Валентина Алексеевна т. 3-06-21</v>
          </cell>
          <cell r="AQ80">
            <v>4</v>
          </cell>
          <cell r="AR80">
            <v>8</v>
          </cell>
          <cell r="AS80">
            <v>9</v>
          </cell>
          <cell r="AT80">
            <v>10</v>
          </cell>
          <cell r="AX80" t="str">
            <v>Договор</v>
          </cell>
          <cell r="AY80" t="str">
            <v>ПРОДАВЕЦ</v>
          </cell>
          <cell r="BI80">
            <v>1</v>
          </cell>
          <cell r="BJ80" t="str">
            <v>НУ ТУЭС ЯНФЭ</v>
          </cell>
          <cell r="BK80" t="str">
            <v>г-ну Гребневу С. Л.</v>
          </cell>
          <cell r="BL80" t="str">
            <v>Директору</v>
          </cell>
          <cell r="BO80">
            <v>4.0189999999999904</v>
          </cell>
          <cell r="BP80" t="str">
            <v>Комсомольская 8
маг. "курьер" 2эт</v>
          </cell>
        </row>
        <row r="81">
          <cell r="A81">
            <v>20331</v>
          </cell>
          <cell r="B81" t="str">
            <v>ОАО "Акционерная Компания Специализированное Управление Строительства - 19"</v>
          </cell>
          <cell r="C81" t="str">
            <v>ОАО "АК СУС - 19"</v>
          </cell>
          <cell r="D81" t="str">
            <v>12-331/2006    от 01.01.2006г.</v>
          </cell>
          <cell r="F81" t="str">
            <v>"Запсибкомбанк" ОАО г. Салехард</v>
          </cell>
          <cell r="G81" t="str">
            <v>047182727</v>
          </cell>
          <cell r="H81" t="str">
            <v>30101810600000000727</v>
          </cell>
          <cell r="I81" t="str">
            <v>40702810400140000964</v>
          </cell>
          <cell r="K81">
            <v>8903003536</v>
          </cell>
          <cell r="L81">
            <v>890301001</v>
          </cell>
          <cell r="M81" t="str">
            <v>61127</v>
          </cell>
          <cell r="O81" t="str">
            <v>32140369</v>
          </cell>
          <cell r="P81">
            <v>1028900578200</v>
          </cell>
          <cell r="W81">
            <v>629730</v>
          </cell>
          <cell r="X81" t="str">
            <v>Тюменская обл. ЯНАО</v>
          </cell>
          <cell r="Y81" t="str">
            <v>г. Надым</v>
          </cell>
          <cell r="Z81" t="str">
            <v>8 проезд, стр. 3</v>
          </cell>
          <cell r="AA81">
            <v>629730</v>
          </cell>
          <cell r="AB81" t="str">
            <v>Тюменская обл. ЯНАО</v>
          </cell>
          <cell r="AC81" t="str">
            <v>г. Надым</v>
          </cell>
          <cell r="AD81" t="str">
            <v>8 проезд, стр. 3</v>
          </cell>
          <cell r="AF81" t="str">
            <v>т. 36-4-10, 
т. 36-7-38,  
т. 66-0-44, 
т. 66-0-45 
ф. 36-4-10</v>
          </cell>
          <cell r="AG81" t="str">
            <v>г.д. Кулинич А. Г.</v>
          </cell>
          <cell r="AH81" t="str">
            <v>г.д. Кулинич А. Г.</v>
          </cell>
          <cell r="AK81" t="str">
            <v>Карнаухова Т.А.</v>
          </cell>
          <cell r="AL81" t="str">
            <v>Карнаухова Т.А.</v>
          </cell>
          <cell r="AO81" t="str">
            <v>3-80-20 Богдан Иванович</v>
          </cell>
          <cell r="AQ81">
            <v>4</v>
          </cell>
          <cell r="AR81">
            <v>8</v>
          </cell>
          <cell r="AS81">
            <v>9</v>
          </cell>
          <cell r="AT81">
            <v>10</v>
          </cell>
          <cell r="AX81" t="str">
            <v>Договор</v>
          </cell>
          <cell r="AY81" t="str">
            <v>ПРОДАВЕЦ</v>
          </cell>
          <cell r="BI81">
            <v>1</v>
          </cell>
          <cell r="BJ81" t="str">
            <v>ОАО "Акционерная Компания Специализированное Управление Строительства - 19"</v>
          </cell>
          <cell r="BK81" t="str">
            <v>г-ну Кулиничу А. Г.</v>
          </cell>
          <cell r="BL81" t="str">
            <v>Генеральному директору</v>
          </cell>
          <cell r="BO81">
            <v>2.02</v>
          </cell>
          <cell r="BP81" t="str">
            <v>8 й проезд</v>
          </cell>
        </row>
        <row r="82">
          <cell r="A82">
            <v>20332</v>
          </cell>
          <cell r="B82" t="str">
            <v>ООО "Строитель - 3"</v>
          </cell>
          <cell r="C82" t="str">
            <v>ООО "Строитель - 3"</v>
          </cell>
          <cell r="D82" t="str">
            <v>12-332/2008    от 01.01.2008г.</v>
          </cell>
          <cell r="E82" t="str">
            <v>Новый</v>
          </cell>
          <cell r="F82" t="str">
            <v>"Запсибкомбанк" ОАО г. Тюмень</v>
          </cell>
          <cell r="G82" t="str">
            <v>047130639</v>
          </cell>
          <cell r="H82" t="str">
            <v>30101810100000000639</v>
          </cell>
          <cell r="I82" t="str">
            <v>40702810500120001278</v>
          </cell>
          <cell r="K82">
            <v>8902009937</v>
          </cell>
          <cell r="L82">
            <v>890201001</v>
          </cell>
          <cell r="N82" t="str">
            <v>45.11.1</v>
          </cell>
          <cell r="O82" t="str">
            <v>14077667</v>
          </cell>
          <cell r="P82">
            <v>1038900600309</v>
          </cell>
          <cell r="R82">
            <v>7117300000</v>
          </cell>
          <cell r="S82">
            <v>16</v>
          </cell>
          <cell r="T82">
            <v>65</v>
          </cell>
          <cell r="W82">
            <v>629400</v>
          </cell>
          <cell r="X82" t="str">
            <v>Ямало-Ненецкий автономный округ</v>
          </cell>
          <cell r="Y82" t="str">
            <v>г. Лабытнанги</v>
          </cell>
          <cell r="Z82" t="str">
            <v>ул. Советская д. 1</v>
          </cell>
          <cell r="AA82">
            <v>629008</v>
          </cell>
          <cell r="AB82" t="str">
            <v>Ямало-Ненецкий автономный округ</v>
          </cell>
          <cell r="AC82" t="str">
            <v>г. Салехард</v>
          </cell>
          <cell r="AD82" t="str">
            <v>ул. Республики, д. 78, секция 3</v>
          </cell>
          <cell r="AF82" t="str">
            <v>т. (34992) 5-19-33 
ф. (34992) 3-18-05</v>
          </cell>
          <cell r="AG82" t="str">
            <v>зам. дир. по производству Алексеев Василий Фёдорович</v>
          </cell>
          <cell r="AH82" t="str">
            <v>зам. дир. по производству Алексеев В. Ф.</v>
          </cell>
          <cell r="AQ82">
            <v>8</v>
          </cell>
          <cell r="AR82">
            <v>4</v>
          </cell>
          <cell r="AS82">
            <v>5</v>
          </cell>
          <cell r="AT82">
            <v>6</v>
          </cell>
          <cell r="AU82">
            <v>9</v>
          </cell>
          <cell r="AX82" t="str">
            <v>Договор</v>
          </cell>
          <cell r="AY82" t="str">
            <v>ПРОДАВЕЦ</v>
          </cell>
          <cell r="BI82">
            <v>1</v>
          </cell>
          <cell r="BJ82" t="str">
            <v>ООО "Строитель - 3"</v>
          </cell>
          <cell r="BK82" t="str">
            <v>г-ну Алексееву В. Ф.</v>
          </cell>
          <cell r="BL82" t="str">
            <v>Зам. директора по производству</v>
          </cell>
        </row>
        <row r="83">
          <cell r="A83">
            <v>20333</v>
          </cell>
          <cell r="B83" t="str">
            <v>ООО "Технопром"</v>
          </cell>
          <cell r="C83" t="str">
            <v>ООО "Технопром"</v>
          </cell>
          <cell r="D83" t="str">
            <v>12-333/2006    от 01.01.2006г.</v>
          </cell>
          <cell r="F83" t="str">
            <v>"Запсибкомбанк" ОАО г. Салехард</v>
          </cell>
          <cell r="G83" t="str">
            <v>047182727</v>
          </cell>
          <cell r="H83" t="str">
            <v>30101810600000000727</v>
          </cell>
          <cell r="I83" t="str">
            <v>40702810500140000165</v>
          </cell>
          <cell r="K83">
            <v>8903021736</v>
          </cell>
          <cell r="L83">
            <v>890301001</v>
          </cell>
          <cell r="M83" t="str">
            <v>71110</v>
          </cell>
          <cell r="O83" t="str">
            <v>26150872</v>
          </cell>
          <cell r="P83">
            <v>1028900579443</v>
          </cell>
          <cell r="W83">
            <v>629736</v>
          </cell>
          <cell r="X83" t="str">
            <v>Тюменская обл. ЯНАО</v>
          </cell>
          <cell r="Y83" t="str">
            <v>г. Надым</v>
          </cell>
          <cell r="Z83" t="str">
            <v>ул. Строителей д. 6-58</v>
          </cell>
          <cell r="AA83">
            <v>629736</v>
          </cell>
          <cell r="AB83" t="str">
            <v>Тюменская обл. ЯНАО</v>
          </cell>
          <cell r="AC83" t="str">
            <v>г. Надым</v>
          </cell>
          <cell r="AD83" t="str">
            <v>ул. Строителей д. 6-58</v>
          </cell>
          <cell r="AE83" t="str">
            <v>tekhnoprom2002@mail.ru</v>
          </cell>
          <cell r="AF83" t="str">
            <v>т. 3-88-67, 
т. 3-88-65</v>
          </cell>
          <cell r="AG83" t="str">
            <v>д. Захаров С. С.</v>
          </cell>
          <cell r="AH83" t="str">
            <v>д. Захаров С. С.</v>
          </cell>
          <cell r="AK83" t="str">
            <v>Чуракова Любовь Александровна</v>
          </cell>
          <cell r="AL83" t="str">
            <v>Чуракова Л. А.</v>
          </cell>
          <cell r="AQ83">
            <v>4</v>
          </cell>
          <cell r="AR83">
            <v>8</v>
          </cell>
          <cell r="AS83">
            <v>9</v>
          </cell>
          <cell r="AT83">
            <v>10</v>
          </cell>
          <cell r="AX83" t="str">
            <v>Договор</v>
          </cell>
          <cell r="AY83" t="str">
            <v>ПРОДАВЕЦ</v>
          </cell>
          <cell r="BI83">
            <v>1</v>
          </cell>
          <cell r="BJ83" t="str">
            <v>ООО "Технопром"</v>
          </cell>
          <cell r="BK83" t="str">
            <v>г-ну Куперману Б. С.</v>
          </cell>
          <cell r="BL83" t="str">
            <v>Директору</v>
          </cell>
          <cell r="BP83" t="str">
            <v>Строит.елей 6</v>
          </cell>
        </row>
        <row r="84">
          <cell r="A84">
            <v>20334</v>
          </cell>
          <cell r="B84" t="str">
            <v>ООО "Батыр"</v>
          </cell>
          <cell r="C84" t="str">
            <v>ООО "Батыр"</v>
          </cell>
          <cell r="D84" t="str">
            <v>12-334/2008    от 01.01.2008г.</v>
          </cell>
          <cell r="E84" t="str">
            <v>Новый</v>
          </cell>
          <cell r="F84" t="str">
            <v>"Запсибкомбанк" ОАО г. Салехард</v>
          </cell>
          <cell r="G84" t="str">
            <v>047182727</v>
          </cell>
          <cell r="H84" t="str">
            <v>30101810600000000727</v>
          </cell>
          <cell r="I84" t="str">
            <v>40702810900140000176</v>
          </cell>
          <cell r="K84">
            <v>8903001842</v>
          </cell>
          <cell r="L84">
            <v>890301001</v>
          </cell>
          <cell r="O84" t="str">
            <v>32742275</v>
          </cell>
          <cell r="V84" t="str">
            <v>нет доп. Соглашения</v>
          </cell>
          <cell r="W84">
            <v>629730</v>
          </cell>
          <cell r="X84" t="str">
            <v>Тюменская обл. ЯНАО</v>
          </cell>
          <cell r="Y84" t="str">
            <v>г. Надым</v>
          </cell>
          <cell r="Z84" t="str">
            <v>пр.Ленинградский торговая площадка "Север" павильон "Батыр"</v>
          </cell>
          <cell r="AA84">
            <v>629730</v>
          </cell>
          <cell r="AB84" t="str">
            <v>Тюменская обл. ЯНАО</v>
          </cell>
          <cell r="AC84" t="str">
            <v>г. Надым</v>
          </cell>
          <cell r="AD84" t="str">
            <v>пр.Ленинградский торговая площадка "Север" павильон "Батыр"</v>
          </cell>
          <cell r="AF84" t="str">
            <v>т/ф. 2-25-70</v>
          </cell>
          <cell r="AG84" t="str">
            <v>г.д. Макаров Николай Александрович</v>
          </cell>
          <cell r="AH84" t="str">
            <v>г.д. Макаров Н. А.</v>
          </cell>
          <cell r="AJ84" t="str">
            <v>зам. Ген. Дир.Белиникин Юрий Иванович</v>
          </cell>
          <cell r="AQ84">
            <v>8</v>
          </cell>
          <cell r="AR84">
            <v>4</v>
          </cell>
          <cell r="AS84">
            <v>5</v>
          </cell>
          <cell r="AT84">
            <v>6</v>
          </cell>
          <cell r="AU84">
            <v>9</v>
          </cell>
          <cell r="AX84" t="str">
            <v>Договор</v>
          </cell>
          <cell r="AY84" t="str">
            <v>ПРОДАВЕЦ</v>
          </cell>
          <cell r="BI84">
            <v>1</v>
          </cell>
          <cell r="BJ84" t="str">
            <v>ООО "Батыр"</v>
          </cell>
          <cell r="BK84" t="str">
            <v>г-ну Макарову Н. А.</v>
          </cell>
          <cell r="BL84" t="str">
            <v>Генеральному директору</v>
          </cell>
          <cell r="BO84">
            <v>5.0220000000000002</v>
          </cell>
          <cell r="BP84" t="str">
            <v>маг. Батыр</v>
          </cell>
        </row>
        <row r="85">
          <cell r="A85">
            <v>20335</v>
          </cell>
          <cell r="B85" t="str">
            <v>Муниципальное Унитарное Предприятие "Управление капитального строительства и капитального ремонта"</v>
          </cell>
          <cell r="C85" t="str">
            <v>МУП "УКСиКР"</v>
          </cell>
          <cell r="D85" t="str">
            <v>12-335/2008    от 01.01.2008г.</v>
          </cell>
          <cell r="E85" t="str">
            <v>Новый</v>
          </cell>
          <cell r="F85" t="str">
            <v>"Запсибкомбанк" ОАО г. Тюмень</v>
          </cell>
          <cell r="G85" t="str">
            <v>047130639</v>
          </cell>
          <cell r="H85" t="str">
            <v>30101810100000000639</v>
          </cell>
          <cell r="I85" t="str">
            <v>40702810900140001243</v>
          </cell>
          <cell r="K85">
            <v>8903027784</v>
          </cell>
          <cell r="L85">
            <v>890301001</v>
          </cell>
          <cell r="P85">
            <v>1078903004344</v>
          </cell>
          <cell r="R85">
            <v>71174000000</v>
          </cell>
          <cell r="W85">
            <v>629730</v>
          </cell>
          <cell r="X85" t="str">
            <v>ЯНАО</v>
          </cell>
          <cell r="Y85" t="str">
            <v>г. Надым</v>
          </cell>
          <cell r="Z85" t="str">
            <v>ул. Зверева 8</v>
          </cell>
          <cell r="AA85">
            <v>629730</v>
          </cell>
          <cell r="AB85" t="str">
            <v>ЯНАО</v>
          </cell>
          <cell r="AC85" t="str">
            <v>г. Надым</v>
          </cell>
          <cell r="AD85" t="str">
            <v>ул. Зверева 8</v>
          </cell>
          <cell r="AF85" t="str">
            <v>т. 3-10-86, 
т. 3-24-47
ф. 3-11-61</v>
          </cell>
          <cell r="AG85" t="str">
            <v>нач. управ. Баев Сергей Борисович</v>
          </cell>
          <cell r="AH85" t="str">
            <v xml:space="preserve">нач. управ. Баев С.Б. </v>
          </cell>
          <cell r="AK85" t="str">
            <v>Билозор Марина Викторовна 
т. 3-24-47</v>
          </cell>
          <cell r="AL85" t="str">
            <v>Билозор М. В.</v>
          </cell>
          <cell r="AM85" t="str">
            <v>Цимбалюк Пётр Димянович 
т. 9-40-79</v>
          </cell>
          <cell r="AO85" t="str">
            <v>СДО - т.3-00-58 Людмила Григорьевна</v>
          </cell>
          <cell r="AQ85">
            <v>4</v>
          </cell>
          <cell r="AR85">
            <v>8</v>
          </cell>
          <cell r="AS85">
            <v>9</v>
          </cell>
          <cell r="AT85">
            <v>10</v>
          </cell>
          <cell r="AX85" t="str">
            <v>Договор</v>
          </cell>
          <cell r="AY85" t="str">
            <v>ПРОДАВЕЦ</v>
          </cell>
          <cell r="BI85">
            <v>1</v>
          </cell>
          <cell r="BJ85" t="str">
            <v>Муниципальное Унитарное Предприятие "Управление капитального строительства и капитального ремонта"</v>
          </cell>
          <cell r="BK85" t="str">
            <v xml:space="preserve">г-ну Баеву С. Б. </v>
          </cell>
          <cell r="BL85" t="str">
            <v>Начальнику</v>
          </cell>
          <cell r="BO85">
            <v>1.016</v>
          </cell>
          <cell r="BP85" t="str">
            <v>"Центр занятости"</v>
          </cell>
        </row>
        <row r="86">
          <cell r="A86">
            <v>20336</v>
          </cell>
          <cell r="B86" t="str">
            <v>ООО "Дентамед-Надым"</v>
          </cell>
          <cell r="C86" t="str">
            <v>ООО "Дентамед-Надым"</v>
          </cell>
          <cell r="D86" t="str">
            <v>12-336/2006    от 01.01.2006г.</v>
          </cell>
          <cell r="F86" t="str">
            <v>"Запсибкомбанк" ОАО г. Салехард</v>
          </cell>
          <cell r="G86" t="str">
            <v>047182727</v>
          </cell>
          <cell r="H86" t="str">
            <v>30101810600000000727</v>
          </cell>
          <cell r="I86" t="str">
            <v>40702810600140000231</v>
          </cell>
          <cell r="K86">
            <v>8903022031</v>
          </cell>
          <cell r="L86">
            <v>890301001</v>
          </cell>
          <cell r="M86" t="str">
            <v>91514, 90310</v>
          </cell>
          <cell r="O86" t="str">
            <v>59642573</v>
          </cell>
          <cell r="W86">
            <v>629730</v>
          </cell>
          <cell r="X86" t="str">
            <v>Тюменская обл. ЯНАО</v>
          </cell>
          <cell r="Y86" t="str">
            <v>г. Надым</v>
          </cell>
          <cell r="Z86" t="str">
            <v>бульвар Стрижова, д.1</v>
          </cell>
          <cell r="AA86">
            <v>629730</v>
          </cell>
          <cell r="AB86" t="str">
            <v>Тюменская обл. ЯНАО</v>
          </cell>
          <cell r="AC86" t="str">
            <v>г. Надым</v>
          </cell>
          <cell r="AD86" t="str">
            <v>бульвар Стрижова, д.1</v>
          </cell>
          <cell r="AF86" t="str">
            <v>т.2-31-41, 
ф. 2-18-34</v>
          </cell>
          <cell r="AG86" t="str">
            <v>и.о. дир. Мягков М.С.</v>
          </cell>
          <cell r="AH86" t="str">
            <v>и.о. дир. Мягков М.С.</v>
          </cell>
          <cell r="AQ86">
            <v>4</v>
          </cell>
          <cell r="AR86">
            <v>8</v>
          </cell>
          <cell r="AS86">
            <v>9</v>
          </cell>
          <cell r="AT86">
            <v>10</v>
          </cell>
          <cell r="AX86" t="str">
            <v>Договор</v>
          </cell>
          <cell r="AY86" t="str">
            <v>ПРОДАВЕЦ</v>
          </cell>
          <cell r="BI86">
            <v>1</v>
          </cell>
          <cell r="BJ86" t="str">
            <v>ООО "Дентамед-Надым"</v>
          </cell>
          <cell r="BK86" t="str">
            <v>г-ну Мягкову М. С.</v>
          </cell>
          <cell r="BL86" t="str">
            <v>Директору</v>
          </cell>
          <cell r="BP86" t="str">
            <v xml:space="preserve">Стрижева 1  </v>
          </cell>
        </row>
        <row r="87">
          <cell r="A87">
            <v>20337</v>
          </cell>
          <cell r="B87" t="str">
            <v xml:space="preserve">Акционерный коммерческий Сберегательный банк Российской Федерации (открытое акционерное общество); Сбербанк России ОАО </v>
          </cell>
          <cell r="C87" t="str">
            <v xml:space="preserve">Надымское отделение ОСБ №8028 </v>
          </cell>
          <cell r="D87" t="str">
            <v>12-337/2008    от 01.01.2008г.</v>
          </cell>
          <cell r="E87" t="str">
            <v>Новый</v>
          </cell>
          <cell r="F87" t="str">
            <v>Западно-Сибирский банк СБ РФ, г. Тюмень</v>
          </cell>
          <cell r="G87" t="str">
            <v>047102651</v>
          </cell>
          <cell r="H87" t="str">
            <v>30101810800000000651</v>
          </cell>
          <cell r="I87" t="str">
            <v>30301810567000606709</v>
          </cell>
          <cell r="K87">
            <v>7707083893</v>
          </cell>
          <cell r="L87">
            <v>890302001</v>
          </cell>
          <cell r="M87" t="str">
            <v>96130</v>
          </cell>
          <cell r="V87" t="str">
            <v>нет доп. Соглашения</v>
          </cell>
          <cell r="W87">
            <v>117997</v>
          </cell>
          <cell r="Y87" t="str">
            <v>г. Москва</v>
          </cell>
          <cell r="Z87" t="str">
            <v>ул. Вавилова д. 19</v>
          </cell>
          <cell r="AA87">
            <v>629730</v>
          </cell>
          <cell r="AB87" t="str">
            <v>Тюменская обл. ЯНАО</v>
          </cell>
          <cell r="AC87" t="str">
            <v>г. Надым</v>
          </cell>
          <cell r="AD87" t="str">
            <v>пр.Ленинградский 11</v>
          </cell>
          <cell r="AF87" t="str">
            <v>т. 3-75-90, 
т. 3-74-84, 
ф. 3-75-90, 
т. 3-74-84</v>
          </cell>
          <cell r="AG87" t="str">
            <v>управ. Назаров Рамиль Ахметдинович</v>
          </cell>
          <cell r="AH87" t="str">
            <v>упр. Назаров Р. А.</v>
          </cell>
          <cell r="AK87" t="str">
            <v>Ведерникова Лариса Анатольевна</v>
          </cell>
          <cell r="AL87" t="str">
            <v>Ведерникова Л.А.</v>
          </cell>
          <cell r="AM87" t="str">
            <v>8-904-457-2557 Крюков Виктор Александрович</v>
          </cell>
          <cell r="AQ87">
            <v>4</v>
          </cell>
          <cell r="AR87">
            <v>8</v>
          </cell>
          <cell r="AS87">
            <v>9</v>
          </cell>
          <cell r="AT87">
            <v>10</v>
          </cell>
          <cell r="AX87" t="str">
            <v>Договор</v>
          </cell>
          <cell r="AY87" t="str">
            <v>ПРОДАВЕЦ</v>
          </cell>
          <cell r="BI87">
            <v>1</v>
          </cell>
          <cell r="BJ87" t="str">
            <v xml:space="preserve">Акционерный коммерческий Сберегательный банк Российской Федерации (открытое акционерное общество); Сбербанк России ОАО </v>
          </cell>
          <cell r="BK87" t="str">
            <v>г-ну Назарову Р. А.</v>
          </cell>
          <cell r="BL87" t="str">
            <v>Управляющему Надымским отделением Сбербанка № 8028</v>
          </cell>
          <cell r="BO87">
            <v>5.0170000000000003</v>
          </cell>
          <cell r="BP87" t="str">
            <v>Банк</v>
          </cell>
        </row>
        <row r="88">
          <cell r="A88">
            <v>20338</v>
          </cell>
          <cell r="B88" t="str">
            <v>Надымский филиал открытого акционерного общества "Страховое общество газовой промышленности"</v>
          </cell>
          <cell r="C88" t="str">
            <v>ОАО "СОГАЗ"</v>
          </cell>
          <cell r="D88" t="str">
            <v>12-338/2008    от 01.01.2008г.</v>
          </cell>
          <cell r="E88" t="str">
            <v>Новый</v>
          </cell>
          <cell r="F88" t="str">
            <v>филиал "Газпромбанк" (ОАО) в г. Надым</v>
          </cell>
          <cell r="G88" t="str">
            <v>047186898</v>
          </cell>
          <cell r="H88" t="str">
            <v>30101810100000000898</v>
          </cell>
          <cell r="I88" t="str">
            <v>40701810000000000013</v>
          </cell>
          <cell r="K88">
            <v>7736035485</v>
          </cell>
          <cell r="L88">
            <v>890303001</v>
          </cell>
          <cell r="M88" t="str">
            <v>96220</v>
          </cell>
          <cell r="O88" t="str">
            <v>71582170</v>
          </cell>
          <cell r="P88">
            <v>1027739820921</v>
          </cell>
          <cell r="W88">
            <v>629730</v>
          </cell>
          <cell r="X88" t="str">
            <v>Тюменская обл., ЯНАО,</v>
          </cell>
          <cell r="Y88" t="str">
            <v>г. Надым</v>
          </cell>
          <cell r="Z88" t="str">
            <v>ул. Зверева 8/1</v>
          </cell>
          <cell r="AA88">
            <v>629730</v>
          </cell>
          <cell r="AB88" t="str">
            <v>Тюменская обл. ЯНАО</v>
          </cell>
          <cell r="AC88" t="str">
            <v>г. Надым</v>
          </cell>
          <cell r="AD88" t="str">
            <v>ул. Зверева 8/1</v>
          </cell>
          <cell r="AF88" t="str">
            <v>т. 3-23-90, 
т. 3-89-90, 
ф. 6-77-14</v>
          </cell>
          <cell r="AG88" t="str">
            <v>д. Сюндюкова Альфия Хикматовна</v>
          </cell>
          <cell r="AH88" t="str">
            <v>д. Сюндюкова А. Х.</v>
          </cell>
          <cell r="AK88" t="str">
            <v>Иванова Роза Искандеровна</v>
          </cell>
          <cell r="AL88" t="str">
            <v>Иванова Р. И.</v>
          </cell>
          <cell r="AQ88">
            <v>8</v>
          </cell>
          <cell r="AR88">
            <v>4</v>
          </cell>
          <cell r="AS88">
            <v>5</v>
          </cell>
          <cell r="AT88">
            <v>6</v>
          </cell>
          <cell r="AU88">
            <v>9</v>
          </cell>
          <cell r="AX88" t="str">
            <v>Договор</v>
          </cell>
          <cell r="AY88" t="str">
            <v>ПРОДАВЕЦ</v>
          </cell>
          <cell r="BI88">
            <v>1</v>
          </cell>
          <cell r="BJ88" t="str">
            <v>Надымский филиал открытого акционерного общества "Страховое общество газовой промышленности"</v>
          </cell>
          <cell r="BK88" t="str">
            <v>г-же Сюндюковой А. Х.</v>
          </cell>
          <cell r="BL88" t="str">
            <v>Директору филиала</v>
          </cell>
          <cell r="BP88" t="str">
            <v>Центр занятости</v>
          </cell>
        </row>
        <row r="89">
          <cell r="A89">
            <v>20339</v>
          </cell>
          <cell r="B89" t="str">
            <v>ООО "Надымгоргаз"</v>
          </cell>
          <cell r="C89" t="str">
            <v>ООО "Надымгоргаз"</v>
          </cell>
          <cell r="D89" t="str">
            <v>12-339/2006    от 01.01.2006г.</v>
          </cell>
          <cell r="F89" t="str">
            <v>филиал ОАО "Уралсиб"  г. Тюмень</v>
          </cell>
          <cell r="G89" t="str">
            <v>047106957</v>
          </cell>
          <cell r="H89" t="str">
            <v>30101810900000000957</v>
          </cell>
          <cell r="I89" t="str">
            <v>40702810963020000074</v>
          </cell>
          <cell r="K89">
            <v>8903023028</v>
          </cell>
          <cell r="L89">
            <v>890301001</v>
          </cell>
          <cell r="M89" t="str">
            <v>4533, 40202</v>
          </cell>
          <cell r="O89" t="str">
            <v>71582000</v>
          </cell>
          <cell r="W89">
            <v>629733</v>
          </cell>
          <cell r="X89" t="str">
            <v>Тюменская обл. ЯНАО</v>
          </cell>
          <cell r="Y89" t="str">
            <v>г. Надым</v>
          </cell>
          <cell r="Z89" t="str">
            <v>п. ПСО-35</v>
          </cell>
          <cell r="AA89">
            <v>629733</v>
          </cell>
          <cell r="AB89" t="str">
            <v>Тюменская обл. ЯНАО</v>
          </cell>
          <cell r="AC89" t="str">
            <v>г. Надым</v>
          </cell>
          <cell r="AD89" t="str">
            <v>п. Лесной здание ООО "НРЭП"</v>
          </cell>
          <cell r="AF89" t="str">
            <v>ф. 3-26-96, 
т. 6-12-00</v>
          </cell>
          <cell r="AG89" t="str">
            <v>г.д. Сафин Азат Назипович т. 3-23-05</v>
          </cell>
          <cell r="AH89" t="str">
            <v>г.д. Сафин А. Н.</v>
          </cell>
          <cell r="AK89" t="str">
            <v>Кононенко Т.М.</v>
          </cell>
          <cell r="AL89" t="str">
            <v>Кононенко Т.М.</v>
          </cell>
          <cell r="AQ89">
            <v>4</v>
          </cell>
          <cell r="AR89">
            <v>8</v>
          </cell>
          <cell r="AS89">
            <v>9</v>
          </cell>
          <cell r="AT89">
            <v>10</v>
          </cell>
          <cell r="AX89" t="str">
            <v>Договор</v>
          </cell>
          <cell r="AY89" t="str">
            <v>ПРОДАВЕЦ</v>
          </cell>
          <cell r="BH89" t="str">
            <v>есть</v>
          </cell>
          <cell r="BI89">
            <v>1</v>
          </cell>
          <cell r="BJ89" t="str">
            <v>ООО "Надымгоргаз"</v>
          </cell>
          <cell r="BK89" t="str">
            <v>г-ну Сафину А. Н.</v>
          </cell>
          <cell r="BL89" t="str">
            <v>Генеральному директору</v>
          </cell>
          <cell r="BO89">
            <v>3.0150000000000001</v>
          </cell>
          <cell r="BP89" t="str">
            <v>Лесной зд. ГТЭР</v>
          </cell>
        </row>
        <row r="90">
          <cell r="A90">
            <v>20340</v>
          </cell>
          <cell r="B90" t="str">
            <v>ООО "НИГО"</v>
          </cell>
          <cell r="C90" t="str">
            <v>ООО "НИГО"</v>
          </cell>
          <cell r="D90" t="str">
            <v>12-340/2006    от 01.01.2006г.</v>
          </cell>
          <cell r="F90" t="str">
            <v>"Запсибкомбанк" ОАО г. Тюмень</v>
          </cell>
          <cell r="G90" t="str">
            <v>047130639</v>
          </cell>
          <cell r="H90" t="str">
            <v>30101810100000000639</v>
          </cell>
          <cell r="I90" t="str">
            <v>40702810500140000194</v>
          </cell>
          <cell r="K90">
            <v>8903021542</v>
          </cell>
          <cell r="L90">
            <v>890301001</v>
          </cell>
          <cell r="M90" t="str">
            <v>71110</v>
          </cell>
          <cell r="O90" t="str">
            <v>32121047</v>
          </cell>
          <cell r="P90">
            <v>1028900577860</v>
          </cell>
          <cell r="V90" t="str">
            <v>нет доп. Соглашения</v>
          </cell>
          <cell r="W90">
            <v>629730</v>
          </cell>
          <cell r="X90" t="str">
            <v>Ямало-Ненецкий АО</v>
          </cell>
          <cell r="Y90" t="str">
            <v>г. Надым</v>
          </cell>
          <cell r="Z90" t="str">
            <v>Ленинградский пр-т д.10 "Д" кв.1</v>
          </cell>
          <cell r="AA90">
            <v>629730</v>
          </cell>
          <cell r="AB90" t="str">
            <v>Ямало-Ненецкий АО</v>
          </cell>
          <cell r="AC90" t="str">
            <v>г. Надым</v>
          </cell>
          <cell r="AD90" t="str">
            <v>Ленинградский пр-т д.10 "Д" кв.1</v>
          </cell>
          <cell r="AE90" t="str">
            <v>nigo_off@ptline.ru</v>
          </cell>
          <cell r="AF90" t="str">
            <v>т. 3-64-40</v>
          </cell>
          <cell r="AG90" t="str">
            <v>г.д. Штыркова Нина Ивановна</v>
          </cell>
          <cell r="AH90" t="str">
            <v>г.д. Штыркова Н. И.</v>
          </cell>
          <cell r="AK90" t="str">
            <v>Исаева Людмила Борисовна</v>
          </cell>
          <cell r="AL90" t="str">
            <v>Исаева Л. Б.</v>
          </cell>
          <cell r="AM90" t="str">
            <v>Алексей
т. 597-4-97</v>
          </cell>
          <cell r="AQ90">
            <v>4</v>
          </cell>
          <cell r="AR90">
            <v>8</v>
          </cell>
          <cell r="AS90">
            <v>9</v>
          </cell>
          <cell r="AT90">
            <v>10</v>
          </cell>
          <cell r="AX90" t="str">
            <v>Договор</v>
          </cell>
          <cell r="AY90" t="str">
            <v>ПРОДАВЕЦ</v>
          </cell>
          <cell r="BI90">
            <v>1</v>
          </cell>
          <cell r="BJ90" t="str">
            <v>ООО "НИГО"</v>
          </cell>
          <cell r="BK90" t="str">
            <v>г-же Штырковой Н. И.</v>
          </cell>
          <cell r="BL90" t="str">
            <v>Генеральному директору</v>
          </cell>
          <cell r="BO90">
            <v>4.0219999999999896</v>
          </cell>
          <cell r="BP90" t="str">
            <v>Ленинград  10 ж</v>
          </cell>
        </row>
        <row r="91">
          <cell r="A91">
            <v>20341</v>
          </cell>
          <cell r="B91" t="str">
            <v>ООО "НИГО-1"</v>
          </cell>
          <cell r="C91" t="str">
            <v>ООО "НИГО-1"</v>
          </cell>
          <cell r="D91" t="str">
            <v>12-341/2006    от 01.01.2006г.</v>
          </cell>
          <cell r="F91" t="str">
            <v>"Запсибкомбанк" ОАО г. Салехард</v>
          </cell>
          <cell r="G91" t="str">
            <v>047182727</v>
          </cell>
          <cell r="H91" t="str">
            <v>30101810600000000727</v>
          </cell>
          <cell r="I91" t="str">
            <v>40702810600140000188</v>
          </cell>
          <cell r="K91">
            <v>8903020612</v>
          </cell>
          <cell r="L91">
            <v>890301001</v>
          </cell>
          <cell r="M91" t="str">
            <v>71210</v>
          </cell>
          <cell r="V91" t="str">
            <v>Расторгнуть</v>
          </cell>
          <cell r="W91">
            <v>629730</v>
          </cell>
          <cell r="X91" t="str">
            <v>Тюменская обл. ЯНАО</v>
          </cell>
          <cell r="Y91" t="str">
            <v>г. Надым</v>
          </cell>
          <cell r="Z91" t="str">
            <v>Ленинградский пр-т д.10-Д кв.1</v>
          </cell>
          <cell r="AA91">
            <v>629730</v>
          </cell>
          <cell r="AB91" t="str">
            <v>Тюменская обл. ЯНАО</v>
          </cell>
          <cell r="AC91" t="str">
            <v>г. Надым</v>
          </cell>
          <cell r="AD91" t="str">
            <v>Ленинградский пр-т д.10-Д кв.1</v>
          </cell>
          <cell r="AF91" t="str">
            <v>т. 3-64-40</v>
          </cell>
          <cell r="AG91" t="str">
            <v>д. Щурко Полина Александровна</v>
          </cell>
          <cell r="AH91" t="str">
            <v>д. Щурко П. А.</v>
          </cell>
          <cell r="AK91" t="str">
            <v>И.О. стар.бух. Коган У.В.</v>
          </cell>
          <cell r="AL91" t="str">
            <v>Коган У.В.</v>
          </cell>
          <cell r="AM91" t="str">
            <v>Алексей
т. 597-4-98</v>
          </cell>
          <cell r="BI91">
            <v>1</v>
          </cell>
          <cell r="BJ91" t="str">
            <v>ООО "НИГО-1"</v>
          </cell>
          <cell r="BK91" t="str">
            <v>г-же Щурко П. А.</v>
          </cell>
          <cell r="BL91" t="str">
            <v>Директору</v>
          </cell>
          <cell r="BO91">
            <v>4.0229999999999899</v>
          </cell>
          <cell r="BP91" t="str">
            <v>Ленинград  10 ж</v>
          </cell>
        </row>
        <row r="92">
          <cell r="A92">
            <v>20342</v>
          </cell>
          <cell r="B92" t="str">
            <v>ООО "НИГО-2"</v>
          </cell>
          <cell r="C92" t="str">
            <v>ООО "НИГО-2"</v>
          </cell>
          <cell r="D92" t="str">
            <v>12-342/2006    от 01.01.2006г.</v>
          </cell>
          <cell r="F92" t="str">
            <v>"Запсибкомбанк" ОАО г. Салехард</v>
          </cell>
          <cell r="G92" t="str">
            <v>047182727</v>
          </cell>
          <cell r="H92" t="str">
            <v>30101810600000000727</v>
          </cell>
          <cell r="I92" t="str">
            <v>40702810600140000191</v>
          </cell>
          <cell r="K92">
            <v>8903020620</v>
          </cell>
          <cell r="L92">
            <v>890301001</v>
          </cell>
          <cell r="M92" t="str">
            <v>71211</v>
          </cell>
          <cell r="O92" t="str">
            <v>55448673</v>
          </cell>
          <cell r="V92" t="str">
            <v>Расторгнуть</v>
          </cell>
          <cell r="W92">
            <v>629730</v>
          </cell>
          <cell r="X92" t="str">
            <v>Тюменская обл. ЯНАО</v>
          </cell>
          <cell r="Y92" t="str">
            <v>г. Надым</v>
          </cell>
          <cell r="Z92" t="str">
            <v>Ленинградский пр-т д.10-Д кв.1</v>
          </cell>
          <cell r="AA92">
            <v>629730</v>
          </cell>
          <cell r="AB92" t="str">
            <v>Тюменская обл. ЯНАО</v>
          </cell>
          <cell r="AC92" t="str">
            <v>г. Надым</v>
          </cell>
          <cell r="AD92" t="str">
            <v>Ленинградский пр-т д.10-Д кв.1</v>
          </cell>
          <cell r="AF92" t="str">
            <v>т. 3-64-40</v>
          </cell>
          <cell r="AG92" t="str">
            <v>д. Дзюба Ирина Сергеевна</v>
          </cell>
          <cell r="AH92" t="str">
            <v>д. Дзюба И. С.</v>
          </cell>
          <cell r="AK92" t="str">
            <v>Щурко Полина Александровна</v>
          </cell>
          <cell r="AL92" t="str">
            <v>Щурко П. А.</v>
          </cell>
          <cell r="AM92" t="str">
            <v>Алексей
т. 597-4-99</v>
          </cell>
          <cell r="BI92">
            <v>1</v>
          </cell>
          <cell r="BJ92" t="str">
            <v>ООО "НИГО-2"</v>
          </cell>
          <cell r="BK92" t="str">
            <v>г-же Дзюба И. С.</v>
          </cell>
          <cell r="BL92" t="str">
            <v>Директору</v>
          </cell>
          <cell r="BO92">
            <v>4.0239999999999903</v>
          </cell>
          <cell r="BP92" t="str">
            <v>Ленинград  10 ж</v>
          </cell>
        </row>
        <row r="93">
          <cell r="A93">
            <v>20343</v>
          </cell>
          <cell r="B93" t="str">
            <v>ООО "Надымское бюро оценки"</v>
          </cell>
          <cell r="C93" t="str">
            <v>ООО "Надымское бюро оценки"</v>
          </cell>
          <cell r="D93" t="str">
            <v>12-343/2007    от 01.12.2006г.</v>
          </cell>
          <cell r="F93" t="str">
            <v>филиал "Газпромбанк" (ОАО) в г. Надым</v>
          </cell>
          <cell r="G93" t="str">
            <v>047186898</v>
          </cell>
          <cell r="H93" t="str">
            <v>30101810100000000898</v>
          </cell>
          <cell r="I93" t="str">
            <v>40702810300000000592</v>
          </cell>
          <cell r="K93">
            <v>8903018613</v>
          </cell>
          <cell r="L93">
            <v>890301001</v>
          </cell>
          <cell r="M93" t="str">
            <v>83300, 80400</v>
          </cell>
          <cell r="O93" t="str">
            <v>457825666</v>
          </cell>
          <cell r="P93">
            <v>1028900580793</v>
          </cell>
          <cell r="W93">
            <v>629730</v>
          </cell>
          <cell r="X93" t="str">
            <v xml:space="preserve"> ЯНАО</v>
          </cell>
          <cell r="Y93" t="str">
            <v>г. Надым</v>
          </cell>
          <cell r="Z93" t="str">
            <v>ул. Зверева д.38 кв. 51</v>
          </cell>
          <cell r="AA93">
            <v>629730</v>
          </cell>
          <cell r="AB93" t="str">
            <v xml:space="preserve"> ЯНАО</v>
          </cell>
          <cell r="AC93" t="str">
            <v>г. Надым</v>
          </cell>
          <cell r="AD93" t="str">
            <v>ул. Заводская а/я 94</v>
          </cell>
          <cell r="AE93" t="str">
            <v>nboplus@ptline.ru</v>
          </cell>
          <cell r="AF93" t="str">
            <v>т. 97-000</v>
          </cell>
          <cell r="AG93" t="str">
            <v>д. Пузейчук Ростислав Васильевич</v>
          </cell>
          <cell r="AH93" t="str">
            <v>д. Пузейчук Р. В.</v>
          </cell>
          <cell r="AQ93">
            <v>4</v>
          </cell>
          <cell r="AR93">
            <v>8</v>
          </cell>
          <cell r="AS93">
            <v>9</v>
          </cell>
          <cell r="AT93">
            <v>10</v>
          </cell>
          <cell r="AX93" t="str">
            <v>Договор</v>
          </cell>
          <cell r="AY93" t="str">
            <v>ПРОДАВЕЦ</v>
          </cell>
          <cell r="BI93">
            <v>1</v>
          </cell>
          <cell r="BJ93" t="str">
            <v>ООО "Надымское бюро оценки"</v>
          </cell>
          <cell r="BK93" t="str">
            <v>г-ну Пузейчук Р. В.</v>
          </cell>
          <cell r="BL93" t="str">
            <v>Директору</v>
          </cell>
          <cell r="BP93" t="str">
            <v>напротив ЗКПД</v>
          </cell>
        </row>
        <row r="94">
          <cell r="A94">
            <v>20344</v>
          </cell>
          <cell r="B94" t="str">
            <v>ОАО "НК" Роснефть" - Ямалнефтепродукт"</v>
          </cell>
          <cell r="C94" t="str">
            <v>ОАО "Роснефть"</v>
          </cell>
          <cell r="D94" t="str">
            <v>12-344/2008    от 01.01.2008г.</v>
          </cell>
          <cell r="E94" t="str">
            <v>Новый</v>
          </cell>
          <cell r="F94" t="str">
            <v>ОАО "Всероссийский банк развития регионов", г. Москва</v>
          </cell>
          <cell r="G94" t="str">
            <v>044525880</v>
          </cell>
          <cell r="H94" t="str">
            <v>30101810900000000080</v>
          </cell>
          <cell r="I94" t="str">
            <v>40702810000000001401</v>
          </cell>
          <cell r="K94">
            <v>8901001325</v>
          </cell>
          <cell r="L94">
            <v>890101001</v>
          </cell>
          <cell r="N94" t="str">
            <v>51.51.2 - 51.51.3</v>
          </cell>
          <cell r="O94" t="str">
            <v>30474945</v>
          </cell>
          <cell r="P94">
            <v>1028900510880</v>
          </cell>
          <cell r="W94">
            <v>629003</v>
          </cell>
          <cell r="X94" t="str">
            <v>ЯНАО</v>
          </cell>
          <cell r="Y94" t="str">
            <v>г. Салехард</v>
          </cell>
          <cell r="Z94" t="str">
            <v>ул. Горького, д. 25</v>
          </cell>
          <cell r="AA94">
            <v>629730</v>
          </cell>
          <cell r="AB94" t="str">
            <v>ЯНАО</v>
          </cell>
          <cell r="AC94" t="str">
            <v>г. Надым</v>
          </cell>
          <cell r="AD94" t="str">
            <v>посёлок 107 км</v>
          </cell>
          <cell r="AF94" t="str">
            <v>т. 90-00-7 
т. 90-00-6 
т. 90-00-5</v>
          </cell>
          <cell r="AG94" t="str">
            <v>д. Павлов Сергей Аркадьевич</v>
          </cell>
          <cell r="AH94" t="str">
            <v>д. Павлов С. А.</v>
          </cell>
          <cell r="AM94" t="str">
            <v>59-00-04 Таратынов Александр Анатольевич</v>
          </cell>
          <cell r="AQ94">
            <v>4</v>
          </cell>
          <cell r="AR94">
            <v>8</v>
          </cell>
          <cell r="AS94">
            <v>9</v>
          </cell>
          <cell r="AT94">
            <v>10</v>
          </cell>
          <cell r="AX94" t="str">
            <v>Договор</v>
          </cell>
          <cell r="AY94" t="str">
            <v>ПРОДАВЕЦ</v>
          </cell>
          <cell r="BI94">
            <v>1</v>
          </cell>
          <cell r="BJ94" t="str">
            <v>ОАО "НК" Роснефть" - Ямалнефтепродукт" филиал "Надымское предприятие по обеспечению нефтепродуктами"</v>
          </cell>
          <cell r="BK94" t="str">
            <v>г-ну  Павлову С. А.</v>
          </cell>
          <cell r="BL94" t="str">
            <v>Директору</v>
          </cell>
          <cell r="BP94" t="str">
            <v>ОТПР. ПОЧТОЙ</v>
          </cell>
        </row>
        <row r="95">
          <cell r="A95">
            <v>20345</v>
          </cell>
          <cell r="B95" t="str">
            <v>"Газпромбанк" (Открытое акционерное общество)</v>
          </cell>
          <cell r="C95" t="str">
            <v>"Газпромбанк" г. Белоярский</v>
          </cell>
          <cell r="D95" t="str">
            <v>12-345/2006    от 01.01.2006г.</v>
          </cell>
          <cell r="F95" t="str">
            <v>Расчетно-кассовый центр г. Белоярский</v>
          </cell>
          <cell r="G95" t="str">
            <v>047176775</v>
          </cell>
          <cell r="H95" t="str">
            <v>30101810800000000775</v>
          </cell>
          <cell r="K95">
            <v>7744001497</v>
          </cell>
          <cell r="L95">
            <v>861102001</v>
          </cell>
          <cell r="M95" t="str">
            <v>96120</v>
          </cell>
          <cell r="O95" t="str">
            <v>09807684</v>
          </cell>
          <cell r="P95">
            <v>1027700167110</v>
          </cell>
          <cell r="R95">
            <v>45293590000</v>
          </cell>
          <cell r="S95">
            <v>41</v>
          </cell>
          <cell r="T95">
            <v>67</v>
          </cell>
          <cell r="U95">
            <v>15001</v>
          </cell>
          <cell r="W95">
            <v>117420</v>
          </cell>
          <cell r="Y95" t="str">
            <v>г. Москва</v>
          </cell>
          <cell r="Z95" t="str">
            <v>ул. Нвметкина, 16, корп. 1</v>
          </cell>
          <cell r="AA95">
            <v>628162</v>
          </cell>
          <cell r="AB95" t="str">
            <v>Российская Федерация Тюменская обл. Ханты-Мансийский автономный округ - Югра</v>
          </cell>
          <cell r="AC95" t="str">
            <v>г. Белоярский</v>
          </cell>
          <cell r="AD95" t="str">
            <v>ул. Молодости, 7а</v>
          </cell>
          <cell r="AF95" t="str">
            <v>(34670) 2-15-32, 
(34995) 49-704, 
т. 49-724, 
т. 2-00-20</v>
          </cell>
          <cell r="AG95" t="str">
            <v>Управляющий филиалом АБ Газпромбанк (ЗАО) в г. Белоярский Дорохова Любовь Григорьевна</v>
          </cell>
          <cell r="AH95" t="str">
            <v>Упр. Дорохова Л. Г.</v>
          </cell>
          <cell r="AI95" t="str">
            <v>Пустовар Антонина Ивановна</v>
          </cell>
          <cell r="AK95" t="str">
            <v>Безмерная Татьяна Васильевна</v>
          </cell>
          <cell r="AL95" t="str">
            <v>Безмерная Т. В.</v>
          </cell>
          <cell r="AQ95">
            <v>4</v>
          </cell>
          <cell r="AR95">
            <v>8</v>
          </cell>
          <cell r="AS95">
            <v>9</v>
          </cell>
          <cell r="AT95">
            <v>10</v>
          </cell>
          <cell r="AX95" t="str">
            <v>Договор</v>
          </cell>
          <cell r="AY95" t="str">
            <v>ПРОДАВЕЦ</v>
          </cell>
          <cell r="BI95">
            <v>1</v>
          </cell>
          <cell r="BJ95" t="str">
            <v>филиал "Газпромбанк" (ОАО) в г. Белоярский</v>
          </cell>
          <cell r="BK95" t="str">
            <v>г-же  Дороховой Л. Г.</v>
          </cell>
          <cell r="BL95" t="str">
            <v>Управляющему</v>
          </cell>
          <cell r="BO95">
            <v>3.0089999999999999</v>
          </cell>
          <cell r="BP95" t="str">
            <v xml:space="preserve"> ГОРКА</v>
          </cell>
        </row>
        <row r="96">
          <cell r="A96">
            <v>20346</v>
          </cell>
          <cell r="B96" t="str">
            <v>ООО "Парус 2"</v>
          </cell>
          <cell r="C96" t="str">
            <v>ООО "Парус 2"</v>
          </cell>
          <cell r="D96" t="str">
            <v>12-346/2006    от 01.01.2006г.</v>
          </cell>
          <cell r="F96" t="str">
            <v>"Западно-Сибирский банк" Сбербанка РФ ОАО г. Тюмень Надымское ОСБ №8028/029</v>
          </cell>
          <cell r="G96" t="str">
            <v>047102651</v>
          </cell>
          <cell r="H96" t="str">
            <v>30101810800000000651</v>
          </cell>
          <cell r="I96" t="str">
            <v>40702810567090100024</v>
          </cell>
          <cell r="K96">
            <v>8903001987</v>
          </cell>
          <cell r="L96">
            <v>890301001</v>
          </cell>
          <cell r="W96">
            <v>629730</v>
          </cell>
          <cell r="X96" t="str">
            <v>Тюменская обл. ЯНАО</v>
          </cell>
          <cell r="Y96" t="str">
            <v>г. Надым</v>
          </cell>
          <cell r="Z96" t="str">
            <v>ул. Геологоразведчиков д.7</v>
          </cell>
          <cell r="AA96">
            <v>629730</v>
          </cell>
          <cell r="AB96" t="str">
            <v>Тюменская обл. ЯНАО</v>
          </cell>
          <cell r="AC96" t="str">
            <v>г. Надым</v>
          </cell>
          <cell r="AD96" t="str">
            <v>ул. Геологоразведчиков д.7</v>
          </cell>
          <cell r="AF96" t="str">
            <v>т. 31-045, 
т. 34-038</v>
          </cell>
          <cell r="AG96" t="str">
            <v>д. Владимиров Владимир Дмитриевич</v>
          </cell>
          <cell r="AH96" t="str">
            <v>д. Владимиров В.Д.</v>
          </cell>
          <cell r="AI96" t="str">
            <v xml:space="preserve">  </v>
          </cell>
          <cell r="AK96" t="str">
            <v>Котова Лариса Витальевна</v>
          </cell>
          <cell r="AQ96">
            <v>4</v>
          </cell>
          <cell r="AR96">
            <v>8</v>
          </cell>
          <cell r="AS96">
            <v>9</v>
          </cell>
          <cell r="AT96">
            <v>10</v>
          </cell>
          <cell r="AX96" t="str">
            <v>Договор</v>
          </cell>
          <cell r="AY96" t="str">
            <v>ПРОДАВЕЦ</v>
          </cell>
          <cell r="BI96">
            <v>1</v>
          </cell>
          <cell r="BJ96" t="str">
            <v>ООО "Парус 2"</v>
          </cell>
          <cell r="BK96" t="str">
            <v>г-ну  Владимирову В. Д.</v>
          </cell>
          <cell r="BL96" t="str">
            <v>Директору</v>
          </cell>
          <cell r="BO96">
            <v>5.0039999999999996</v>
          </cell>
          <cell r="BP96" t="str">
            <v>маг. Возле мировых
судей</v>
          </cell>
        </row>
        <row r="97">
          <cell r="A97">
            <v>20347</v>
          </cell>
          <cell r="B97" t="str">
            <v>ООО "Районные Газовые сети"</v>
          </cell>
          <cell r="C97" t="str">
            <v>ООО "Районные Газовые сети"</v>
          </cell>
          <cell r="D97" t="str">
            <v>12-347/2006    от 01.01.2006г.</v>
          </cell>
          <cell r="F97" t="str">
            <v>"Запсибкомбанк" ОАО г. Тюмень</v>
          </cell>
          <cell r="G97" t="str">
            <v>047130639</v>
          </cell>
          <cell r="H97" t="str">
            <v>30101810100000000639</v>
          </cell>
          <cell r="I97" t="str">
            <v>40702810900140000794</v>
          </cell>
          <cell r="K97">
            <v>8903022680</v>
          </cell>
          <cell r="L97">
            <v>890301001</v>
          </cell>
          <cell r="N97" t="str">
            <v>40.20.2</v>
          </cell>
          <cell r="O97" t="str">
            <v>14078833</v>
          </cell>
          <cell r="P97">
            <v>1038900661348</v>
          </cell>
          <cell r="R97">
            <v>71174000000</v>
          </cell>
          <cell r="W97">
            <v>629736</v>
          </cell>
          <cell r="X97" t="str">
            <v xml:space="preserve"> ЯНАО</v>
          </cell>
          <cell r="Y97" t="str">
            <v>г. Надым</v>
          </cell>
          <cell r="Z97" t="str">
            <v>ул. Зверева д.3</v>
          </cell>
          <cell r="AA97">
            <v>629736</v>
          </cell>
          <cell r="AB97" t="str">
            <v xml:space="preserve"> ЯНАО</v>
          </cell>
          <cell r="AC97" t="str">
            <v>г. Надым</v>
          </cell>
          <cell r="AD97" t="str">
            <v>ул. Зверева д.3</v>
          </cell>
          <cell r="AF97" t="str">
            <v>т/ф 32-777</v>
          </cell>
          <cell r="AG97" t="str">
            <v>г.д. Портнов Владимир Григорьевич</v>
          </cell>
          <cell r="AH97" t="str">
            <v>г.д. В.Г. Портнов</v>
          </cell>
          <cell r="AK97" t="str">
            <v>Баландина Г.Л.</v>
          </cell>
          <cell r="AL97" t="str">
            <v>Баландина Г.Л.</v>
          </cell>
          <cell r="AQ97">
            <v>4</v>
          </cell>
          <cell r="AR97">
            <v>8</v>
          </cell>
          <cell r="AS97">
            <v>9</v>
          </cell>
          <cell r="AT97">
            <v>10</v>
          </cell>
          <cell r="AX97" t="str">
            <v>Договор</v>
          </cell>
          <cell r="AY97" t="str">
            <v>ПРОДАВЕЦ</v>
          </cell>
          <cell r="BI97">
            <v>1</v>
          </cell>
          <cell r="BJ97" t="str">
            <v>ООО "Районные Газовые сети"</v>
          </cell>
          <cell r="BK97" t="str">
            <v>г-ну Портнову В. Г.</v>
          </cell>
          <cell r="BL97" t="str">
            <v>Генеральному директору</v>
          </cell>
          <cell r="BO97">
            <v>4.0069999999999997</v>
          </cell>
          <cell r="BP97" t="str">
            <v>Зверева 3 с торца</v>
          </cell>
        </row>
        <row r="98">
          <cell r="A98">
            <v>20348</v>
          </cell>
          <cell r="B98" t="str">
            <v>ООО "ЭлитПрод"</v>
          </cell>
          <cell r="C98" t="str">
            <v>ООО "ЭлитПрод"</v>
          </cell>
          <cell r="D98" t="str">
            <v>12-348/2008    от 01.01.2008г.</v>
          </cell>
          <cell r="E98" t="str">
            <v>Новый</v>
          </cell>
          <cell r="F98" t="str">
            <v>филиал ОАО "Уралсиб"  г. Тюмень</v>
          </cell>
          <cell r="G98" t="str">
            <v>047106957</v>
          </cell>
          <cell r="H98" t="str">
            <v>30101810900000000957</v>
          </cell>
          <cell r="I98" t="str">
            <v>40702810263020000295</v>
          </cell>
          <cell r="K98">
            <v>8903016246</v>
          </cell>
          <cell r="L98">
            <v>890301001</v>
          </cell>
          <cell r="O98" t="str">
            <v>97400551</v>
          </cell>
          <cell r="P98">
            <v>1068903010813</v>
          </cell>
          <cell r="R98">
            <v>71174000000</v>
          </cell>
          <cell r="V98" t="str">
            <v>Перезаключить</v>
          </cell>
          <cell r="W98">
            <v>629730</v>
          </cell>
          <cell r="X98" t="str">
            <v xml:space="preserve"> ЯНАО</v>
          </cell>
          <cell r="Y98" t="str">
            <v>г. Надым</v>
          </cell>
          <cell r="Z98" t="str">
            <v>ул. Комсомольская 10 "Б"  кв. 13</v>
          </cell>
          <cell r="AA98">
            <v>629736</v>
          </cell>
          <cell r="AB98" t="str">
            <v xml:space="preserve"> ЯНАО</v>
          </cell>
          <cell r="AC98" t="str">
            <v>г. Надым</v>
          </cell>
          <cell r="AD98" t="str">
            <v>пос. СУ - 934</v>
          </cell>
          <cell r="AF98" t="str">
            <v>ф. 3-82-87 
т. 6-61-07</v>
          </cell>
          <cell r="AG98" t="str">
            <v>г.д. Закиев Надир Ярахметович</v>
          </cell>
          <cell r="AH98" t="str">
            <v>г.д. Закиев Н. Я.</v>
          </cell>
          <cell r="AK98" t="str">
            <v>Попова Ирина Сергеевна</v>
          </cell>
          <cell r="AL98" t="str">
            <v>Попова И. С.</v>
          </cell>
          <cell r="AO98" t="str">
            <v>538287, 89026216667 Лилия</v>
          </cell>
          <cell r="AQ98">
            <v>4</v>
          </cell>
          <cell r="AR98">
            <v>8</v>
          </cell>
          <cell r="AS98">
            <v>9</v>
          </cell>
          <cell r="AT98">
            <v>10</v>
          </cell>
          <cell r="AX98" t="str">
            <v>Договор</v>
          </cell>
          <cell r="AY98" t="str">
            <v>ПРОДАВЕЦ</v>
          </cell>
          <cell r="BI98">
            <v>1</v>
          </cell>
          <cell r="BJ98" t="str">
            <v>ООО "ЭлитПрод"</v>
          </cell>
          <cell r="BK98" t="str">
            <v>г-ну Закиеву Н. Я.</v>
          </cell>
          <cell r="BL98" t="str">
            <v>Генеральному директору</v>
          </cell>
          <cell r="BP98" t="str">
            <v>пос. Лесной маг. "Оазис"</v>
          </cell>
        </row>
        <row r="99">
          <cell r="A99">
            <v>20349</v>
          </cell>
          <cell r="B99" t="str">
            <v>ООО "Спецбурвод"</v>
          </cell>
          <cell r="C99" t="str">
            <v>ООО "Спецбурвод"</v>
          </cell>
          <cell r="D99" t="str">
            <v>12-349/2006    от 01.01.2006г.</v>
          </cell>
          <cell r="F99" t="str">
            <v>"Запсибкомбанк" ОАО г. Тюмень</v>
          </cell>
          <cell r="G99" t="str">
            <v>047102651</v>
          </cell>
          <cell r="H99" t="str">
            <v>30101810800000000651</v>
          </cell>
          <cell r="I99" t="str">
            <v>40702810267090100214</v>
          </cell>
          <cell r="K99" t="str">
            <v>0411113441</v>
          </cell>
          <cell r="L99" t="str">
            <v>041101001</v>
          </cell>
          <cell r="O99" t="str">
            <v>47212235</v>
          </cell>
          <cell r="V99" t="str">
            <v>нет доп. Соглашения</v>
          </cell>
          <cell r="W99">
            <v>649000</v>
          </cell>
          <cell r="X99" t="str">
            <v xml:space="preserve">Республика Алтай </v>
          </cell>
          <cell r="Y99" t="str">
            <v>г. Горно-Алтайск</v>
          </cell>
          <cell r="Z99" t="str">
            <v>ул. Комсомольская д. 13</v>
          </cell>
          <cell r="AA99">
            <v>629736</v>
          </cell>
          <cell r="AB99" t="str">
            <v>Тюменская обл. ЯНАО</v>
          </cell>
          <cell r="AC99" t="str">
            <v>г. Надым</v>
          </cell>
          <cell r="AD99" t="str">
            <v>8 проезд</v>
          </cell>
          <cell r="AE99" t="str">
            <v>specburvod@mail.ru</v>
          </cell>
          <cell r="AF99" t="str">
            <v xml:space="preserve">т. 368-68 
ф. 66-183 </v>
          </cell>
          <cell r="AG99" t="str">
            <v xml:space="preserve">д. Волков Анатолий Александрович </v>
          </cell>
          <cell r="AH99" t="str">
            <v>д. Волков А. А.</v>
          </cell>
          <cell r="AK99" t="str">
            <v>Старцева Анастасия Анатольевна 566191</v>
          </cell>
          <cell r="AL99" t="str">
            <v>Старцева А. А.</v>
          </cell>
          <cell r="AM99" t="str">
            <v>Образцов Петр Степанович 
т. 66-190</v>
          </cell>
          <cell r="AQ99">
            <v>4</v>
          </cell>
          <cell r="AR99">
            <v>8</v>
          </cell>
          <cell r="AS99">
            <v>9</v>
          </cell>
          <cell r="AT99">
            <v>10</v>
          </cell>
          <cell r="AX99" t="str">
            <v>Договор</v>
          </cell>
          <cell r="AY99" t="str">
            <v>ПРОДАВЕЦ</v>
          </cell>
          <cell r="BI99">
            <v>1</v>
          </cell>
          <cell r="BJ99" t="str">
            <v>ООО "Спецбурвод"</v>
          </cell>
          <cell r="BK99" t="str">
            <v>г-ну Волкову А. А.</v>
          </cell>
          <cell r="BL99" t="str">
            <v>Директору</v>
          </cell>
          <cell r="BO99">
            <v>2.0139999999999998</v>
          </cell>
          <cell r="BP99" t="str">
            <v>8й проезд</v>
          </cell>
        </row>
        <row r="100">
          <cell r="A100">
            <v>20350</v>
          </cell>
          <cell r="B100" t="str">
            <v>ООО "Тамикс"</v>
          </cell>
          <cell r="C100" t="str">
            <v>ООО "Тамикс"</v>
          </cell>
          <cell r="D100" t="str">
            <v>12-350/2006    от 01.01.2006г.</v>
          </cell>
          <cell r="F100" t="str">
            <v>"Запсибкомбанк" ОАО г. Салехард</v>
          </cell>
          <cell r="G100" t="str">
            <v>047182727</v>
          </cell>
          <cell r="H100" t="str">
            <v>30101810600000000727</v>
          </cell>
          <cell r="I100" t="str">
            <v>40702810300140000297</v>
          </cell>
          <cell r="K100">
            <v>8903004579</v>
          </cell>
          <cell r="L100">
            <v>890301001</v>
          </cell>
          <cell r="M100" t="str">
            <v>84100</v>
          </cell>
          <cell r="O100" t="str">
            <v>31432064</v>
          </cell>
          <cell r="P100">
            <v>1028900580114</v>
          </cell>
          <cell r="W100">
            <v>629730</v>
          </cell>
          <cell r="X100" t="str">
            <v>Тюменская обл. ЯНАО</v>
          </cell>
          <cell r="Y100" t="str">
            <v>г. Надым</v>
          </cell>
          <cell r="Z100" t="str">
            <v>пр. Ленинградский 24</v>
          </cell>
          <cell r="AA100">
            <v>629737</v>
          </cell>
          <cell r="AB100" t="str">
            <v>Тюменская обл. ЯНАО</v>
          </cell>
          <cell r="AC100" t="str">
            <v>г. Надым</v>
          </cell>
          <cell r="AD100" t="str">
            <v>пр. Ленинградский 24-5,6 под</v>
          </cell>
          <cell r="AF100" t="str">
            <v>3-66-26</v>
          </cell>
          <cell r="AG100" t="str">
            <v>Первушина  Татьяна Ильинична</v>
          </cell>
          <cell r="AH100" t="str">
            <v>Первушина  Т. И.</v>
          </cell>
          <cell r="AQ100">
            <v>4</v>
          </cell>
          <cell r="AR100">
            <v>8</v>
          </cell>
          <cell r="AS100">
            <v>9</v>
          </cell>
          <cell r="AT100">
            <v>10</v>
          </cell>
          <cell r="AX100" t="str">
            <v>Договор</v>
          </cell>
          <cell r="AY100" t="str">
            <v>ПРОДАВЕЦ</v>
          </cell>
          <cell r="BI100">
            <v>1</v>
          </cell>
          <cell r="BJ100" t="str">
            <v>ООО "Тамикс"</v>
          </cell>
          <cell r="BK100" t="str">
            <v>г-же Первушиной  Т. И.</v>
          </cell>
          <cell r="BL100" t="str">
            <v>Директору</v>
          </cell>
          <cell r="BP100" t="str">
            <v>Ленингр.24  5,6 подв</v>
          </cell>
        </row>
        <row r="101">
          <cell r="A101">
            <v>20351</v>
          </cell>
          <cell r="B101" t="str">
            <v>ООО "Фарм-Сервис"</v>
          </cell>
          <cell r="C101" t="str">
            <v>ООО "Фарм-Сервис"</v>
          </cell>
          <cell r="D101" t="str">
            <v>12-351/2006    от 01.01.2006г.</v>
          </cell>
          <cell r="F101" t="str">
            <v>филиал "Газпромбанк" (ОАО) в г. Надым</v>
          </cell>
          <cell r="G101" t="str">
            <v>047186898</v>
          </cell>
          <cell r="H101" t="str">
            <v>301018101000000000898</v>
          </cell>
          <cell r="I101" t="str">
            <v>40702810201000000196</v>
          </cell>
          <cell r="K101">
            <v>8903019462</v>
          </cell>
          <cell r="L101">
            <v>890301001</v>
          </cell>
          <cell r="M101" t="str">
            <v>71212</v>
          </cell>
          <cell r="O101" t="str">
            <v>48736489</v>
          </cell>
          <cell r="W101">
            <v>629736</v>
          </cell>
          <cell r="X101" t="str">
            <v>Тюменская обл. ЯНАО</v>
          </cell>
          <cell r="Y101" t="str">
            <v>г. Надым</v>
          </cell>
          <cell r="Z101" t="str">
            <v>ул. Зверева 50 кв. 381</v>
          </cell>
          <cell r="AA101">
            <v>629736</v>
          </cell>
          <cell r="AB101" t="str">
            <v>Тюменская обл. ЯНАО</v>
          </cell>
          <cell r="AC101" t="str">
            <v>г. Надым</v>
          </cell>
          <cell r="AD101" t="str">
            <v>ул. Зверева 50 кв. 381</v>
          </cell>
          <cell r="AE101" t="str">
            <v>farmserv89@mail.ru</v>
          </cell>
          <cell r="AF101" t="str">
            <v>т. 2-55-30, 
ф. 2-41-95</v>
          </cell>
          <cell r="AG101" t="str">
            <v>г.д. Гуцул Василий Сервилионович</v>
          </cell>
          <cell r="AH101" t="str">
            <v>г.д. Гуцул В. С.</v>
          </cell>
          <cell r="AK101" t="str">
            <v>Тарасова Майя Владимировна</v>
          </cell>
          <cell r="AL101" t="str">
            <v>Тарасова М. В.</v>
          </cell>
          <cell r="AQ101">
            <v>4</v>
          </cell>
          <cell r="AR101">
            <v>8</v>
          </cell>
          <cell r="AS101">
            <v>9</v>
          </cell>
          <cell r="AT101">
            <v>10</v>
          </cell>
          <cell r="AX101" t="str">
            <v>Договор</v>
          </cell>
          <cell r="AY101" t="str">
            <v>ПРОДАВЕЦ</v>
          </cell>
          <cell r="BI101">
            <v>1</v>
          </cell>
          <cell r="BJ101" t="str">
            <v>ООО "Фарм-Сервис"</v>
          </cell>
          <cell r="BK101" t="str">
            <v>г-ну  Гуцул В. С.</v>
          </cell>
          <cell r="BL101" t="str">
            <v>Генеральному директору</v>
          </cell>
          <cell r="BO101">
            <v>5.0410000000000004</v>
          </cell>
          <cell r="BP101" t="str">
            <v>Зверева 50-381</v>
          </cell>
        </row>
        <row r="102">
          <cell r="A102">
            <v>20352</v>
          </cell>
          <cell r="B102" t="str">
            <v>ООО "Экоспецстрой"</v>
          </cell>
          <cell r="C102" t="str">
            <v>ООО "Экоспецстрой"</v>
          </cell>
          <cell r="D102" t="str">
            <v>12-352/2006    от 01.01.2006г.</v>
          </cell>
          <cell r="F102" t="str">
            <v>"Запсибкомбанк" ОАО г. Надым</v>
          </cell>
          <cell r="G102" t="str">
            <v>047186784</v>
          </cell>
          <cell r="H102" t="str">
            <v>30101810900000000784</v>
          </cell>
          <cell r="I102" t="str">
            <v>40702810200000000058</v>
          </cell>
          <cell r="K102">
            <v>8903020980</v>
          </cell>
          <cell r="L102">
            <v>890301001</v>
          </cell>
          <cell r="W102">
            <v>629730</v>
          </cell>
          <cell r="X102" t="str">
            <v>Тюменская обл. ЯНАО</v>
          </cell>
          <cell r="Y102" t="str">
            <v>г. Надым</v>
          </cell>
          <cell r="Z102" t="str">
            <v>зд. ЗКПД</v>
          </cell>
          <cell r="AA102">
            <v>629730</v>
          </cell>
          <cell r="AB102" t="str">
            <v>Тюменская обл. ЯНАО</v>
          </cell>
          <cell r="AC102" t="str">
            <v>г. Надым</v>
          </cell>
          <cell r="AD102" t="str">
            <v>ул. Заводская, админ.зд. "НЗКПД"</v>
          </cell>
          <cell r="AF102" t="str">
            <v>т. 97-2-92, 
т. 49-1-66</v>
          </cell>
          <cell r="AG102" t="str">
            <v>д. Маркитан Николай Алексеевич</v>
          </cell>
          <cell r="AH102" t="str">
            <v>д. Маркитан Н. А.</v>
          </cell>
          <cell r="AK102" t="str">
            <v>Цимерман Ирина Владимировна</v>
          </cell>
          <cell r="AL102" t="str">
            <v>Цимерман И. В.</v>
          </cell>
          <cell r="AQ102">
            <v>4</v>
          </cell>
          <cell r="AR102">
            <v>8</v>
          </cell>
          <cell r="AS102">
            <v>9</v>
          </cell>
          <cell r="AT102">
            <v>10</v>
          </cell>
          <cell r="AX102" t="str">
            <v>Договор</v>
          </cell>
          <cell r="AY102" t="str">
            <v>ПРОДАВЕЦ</v>
          </cell>
          <cell r="BI102">
            <v>1</v>
          </cell>
          <cell r="BJ102" t="str">
            <v>ООО "Экоспецстрой"</v>
          </cell>
          <cell r="BK102" t="str">
            <v>г-ну Маркитану Н. А.</v>
          </cell>
          <cell r="BL102" t="str">
            <v>Директору</v>
          </cell>
          <cell r="BO102">
            <v>6.0090000000000003</v>
          </cell>
          <cell r="BP102" t="str">
            <v>"НЗКПД" 3 эт.</v>
          </cell>
        </row>
        <row r="103">
          <cell r="A103">
            <v>20353</v>
          </cell>
          <cell r="B103" t="str">
            <v>Инспекция Федеральной налоговой службы по г. Надыму Ямало- Ненецкого автономного округа</v>
          </cell>
          <cell r="C103" t="str">
            <v>Налоговая инспекция</v>
          </cell>
          <cell r="D103" t="str">
            <v>12-353/2008    от 29.12.2007г.</v>
          </cell>
          <cell r="E103" t="str">
            <v>Новый</v>
          </cell>
          <cell r="F103" t="str">
            <v>Управление Федерального Казначейства по ЯНАО</v>
          </cell>
          <cell r="G103" t="str">
            <v>047186000</v>
          </cell>
          <cell r="I103" t="str">
            <v>40105810400000010000</v>
          </cell>
          <cell r="J103">
            <v>3181501495</v>
          </cell>
          <cell r="K103">
            <v>8903009190</v>
          </cell>
          <cell r="L103">
            <v>890301001</v>
          </cell>
          <cell r="N103" t="str">
            <v>75.11.13</v>
          </cell>
          <cell r="O103" t="str">
            <v>34452893</v>
          </cell>
          <cell r="P103">
            <v>1048900204154</v>
          </cell>
          <cell r="V103" t="str">
            <v>Перезаключить</v>
          </cell>
          <cell r="W103">
            <v>629730</v>
          </cell>
          <cell r="X103" t="str">
            <v>Тюменская обл. ЯНАО</v>
          </cell>
          <cell r="Y103" t="str">
            <v>г. Надым</v>
          </cell>
          <cell r="Z103" t="str">
            <v>ул. Заводская</v>
          </cell>
          <cell r="AA103">
            <v>629730</v>
          </cell>
          <cell r="AB103" t="str">
            <v>Тюменская обл. ЯНАО</v>
          </cell>
          <cell r="AC103" t="str">
            <v>г. Надым</v>
          </cell>
          <cell r="AD103" t="str">
            <v>ул. Заводская</v>
          </cell>
          <cell r="AE103" t="str">
            <v>i8903@r89.nalog.ru</v>
          </cell>
          <cell r="AF103" t="str">
            <v>т. 50-15-12 
50-15-13
50-15-14</v>
          </cell>
          <cell r="AG103" t="str">
            <v>и.о. рук.  Советник налоговой службы РФ I ранга Бобенич Игорь Степанович</v>
          </cell>
          <cell r="AH103" t="str">
            <v>и.о. рук.  Советник налоговой службы РФ I ранга Бобенич И. С.</v>
          </cell>
          <cell r="AO103" t="str">
            <v>бух.
Семенова Елена
50-15-05</v>
          </cell>
          <cell r="AQ103">
            <v>4</v>
          </cell>
          <cell r="AR103">
            <v>7</v>
          </cell>
          <cell r="AS103">
            <v>8</v>
          </cell>
          <cell r="AT103">
            <v>5</v>
          </cell>
          <cell r="AU103">
            <v>6</v>
          </cell>
          <cell r="AV103">
            <v>9</v>
          </cell>
          <cell r="AX103" t="str">
            <v>Контракт</v>
          </cell>
          <cell r="AY103" t="str">
            <v>ПОСТАВЩИК</v>
          </cell>
          <cell r="BG103" t="str">
            <v>Бюджет</v>
          </cell>
          <cell r="BI103">
            <v>0</v>
          </cell>
          <cell r="BJ103" t="str">
            <v>Инспекция Федеральной налоговой службы по г. Надыму Ямало- Ненецкого автономного округа</v>
          </cell>
          <cell r="BK103" t="str">
            <v>г-ну Бобеничу И. С.</v>
          </cell>
          <cell r="BL103" t="str">
            <v xml:space="preserve">Советнику налоговой службы РФ I ранга </v>
          </cell>
          <cell r="BO103">
            <v>4.0030000000000001</v>
          </cell>
          <cell r="BP103" t="str">
            <v>напротив ЗКПД</v>
          </cell>
        </row>
        <row r="104">
          <cell r="A104">
            <v>20354</v>
          </cell>
          <cell r="B104" t="str">
            <v>ООО "Ямалгазпромстрой"</v>
          </cell>
          <cell r="C104" t="str">
            <v>ООО "Ямалгазпромстрой"</v>
          </cell>
          <cell r="D104" t="str">
            <v>12-354/2006    от 01.01.2006г.</v>
          </cell>
          <cell r="F104" t="str">
            <v>"Запсибкомбанк" ОАО г. Тюмень</v>
          </cell>
          <cell r="G104" t="str">
            <v>047130639</v>
          </cell>
          <cell r="H104" t="str">
            <v>30101810100000000639</v>
          </cell>
          <cell r="I104" t="str">
            <v>40702810100140001030</v>
          </cell>
          <cell r="K104">
            <v>8903022779</v>
          </cell>
          <cell r="L104">
            <v>890301001</v>
          </cell>
          <cell r="O104" t="str">
            <v>13516780</v>
          </cell>
          <cell r="P104">
            <v>1038900661909</v>
          </cell>
          <cell r="R104">
            <v>71174000000</v>
          </cell>
          <cell r="S104">
            <v>16</v>
          </cell>
          <cell r="T104">
            <v>65</v>
          </cell>
          <cell r="U104">
            <v>49014</v>
          </cell>
          <cell r="W104">
            <v>629736</v>
          </cell>
          <cell r="X104" t="str">
            <v>ЯНАО</v>
          </cell>
          <cell r="Y104" t="str">
            <v>г. Надым</v>
          </cell>
          <cell r="Z104" t="str">
            <v>ул. Зверева д.21а</v>
          </cell>
          <cell r="AA104">
            <v>629736</v>
          </cell>
          <cell r="AB104" t="str">
            <v>ЯНАО</v>
          </cell>
          <cell r="AC104" t="str">
            <v>г. Надым</v>
          </cell>
          <cell r="AD104" t="str">
            <v>ул. Зверева д.21а</v>
          </cell>
          <cell r="AF104" t="str">
            <v>т. 3-72-21, 
т. 66-7-51 
ф. 3-68-92, 
ф. 67-5-79</v>
          </cell>
          <cell r="AG104" t="str">
            <v>г.д. Кецеров Виктор Николаевич</v>
          </cell>
          <cell r="AH104" t="str">
            <v>г.д. Кецеров В. Н.</v>
          </cell>
          <cell r="AK104" t="str">
            <v>Мокеева Людмила Евгеньевна</v>
          </cell>
          <cell r="AL104" t="str">
            <v>Мокеева Л. Е.</v>
          </cell>
          <cell r="AQ104">
            <v>4</v>
          </cell>
          <cell r="AR104">
            <v>8</v>
          </cell>
          <cell r="AS104">
            <v>9</v>
          </cell>
          <cell r="AT104">
            <v>10</v>
          </cell>
          <cell r="AX104" t="str">
            <v>Договор</v>
          </cell>
          <cell r="AY104" t="str">
            <v>ПРОДАВЕЦ</v>
          </cell>
          <cell r="BI104">
            <v>1</v>
          </cell>
          <cell r="BJ104" t="str">
            <v>ООО "Ямалгазпромстрой"</v>
          </cell>
          <cell r="BK104" t="str">
            <v>г-ну Кецерову В. Н.</v>
          </cell>
          <cell r="BL104" t="str">
            <v>Генеральному директору</v>
          </cell>
          <cell r="BO104">
            <v>1.008</v>
          </cell>
          <cell r="BP104" t="str">
            <v>Зверева</v>
          </cell>
        </row>
        <row r="105">
          <cell r="A105">
            <v>20355</v>
          </cell>
          <cell r="B105" t="str">
            <v>Общественная организация Тюрских народов города Надыма и Надымского района "Васият"</v>
          </cell>
          <cell r="C105" t="str">
            <v>ООТН  "Васият"</v>
          </cell>
          <cell r="D105" t="str">
            <v>12-355/2008    от 01.01.2008г.</v>
          </cell>
          <cell r="E105" t="str">
            <v>Новый</v>
          </cell>
          <cell r="F105" t="str">
            <v>филиал ОАО "Уралсиб"  г. Тюмень</v>
          </cell>
          <cell r="G105" t="str">
            <v>047106957</v>
          </cell>
          <cell r="H105" t="str">
            <v>30101810900000000957</v>
          </cell>
          <cell r="I105" t="str">
            <v>40703810063020000012</v>
          </cell>
          <cell r="K105">
            <v>8903020203</v>
          </cell>
          <cell r="L105">
            <v>890301001</v>
          </cell>
          <cell r="P105">
            <v>1028900002240</v>
          </cell>
          <cell r="V105" t="str">
            <v>нет доп. Соглашения</v>
          </cell>
          <cell r="W105">
            <v>629730</v>
          </cell>
          <cell r="X105" t="str">
            <v>Тюменская обл. ЯНАО</v>
          </cell>
          <cell r="Y105" t="str">
            <v>г. Надым</v>
          </cell>
          <cell r="Z105" t="str">
            <v>п. Лесной</v>
          </cell>
          <cell r="AA105">
            <v>629736</v>
          </cell>
          <cell r="AB105" t="str">
            <v>Тюменская обл. ЯНАО</v>
          </cell>
          <cell r="AC105" t="str">
            <v>г. Надым</v>
          </cell>
          <cell r="AD105" t="str">
            <v>п. Лесной</v>
          </cell>
          <cell r="AF105" t="str">
            <v>т. 6-12-00 
ф. 3-26-96</v>
          </cell>
          <cell r="AG105" t="str">
            <v>Председатель Меджлиса Сафин Азат Назипович</v>
          </cell>
          <cell r="AH105" t="str">
            <v>Председатель Меджлиса Сафин А. Н.</v>
          </cell>
          <cell r="AQ105">
            <v>8</v>
          </cell>
          <cell r="AR105">
            <v>4</v>
          </cell>
          <cell r="AS105">
            <v>5</v>
          </cell>
          <cell r="AT105">
            <v>6</v>
          </cell>
          <cell r="AU105">
            <v>9</v>
          </cell>
          <cell r="AX105" t="str">
            <v>Договор</v>
          </cell>
          <cell r="AY105" t="str">
            <v>ПРОДАВЕЦ</v>
          </cell>
          <cell r="BI105">
            <v>0</v>
          </cell>
          <cell r="BJ105" t="str">
            <v>Общественная организация Тюрских народов города Надыма и Надымского района "Васият"</v>
          </cell>
          <cell r="BK105" t="str">
            <v>г-ну Сафину А. Н.</v>
          </cell>
          <cell r="BL105" t="str">
            <v>Председателю</v>
          </cell>
          <cell r="BO105">
            <v>3.016</v>
          </cell>
          <cell r="BP105" t="str">
            <v>зд. ГТЭР</v>
          </cell>
        </row>
        <row r="106">
          <cell r="A106">
            <v>20356</v>
          </cell>
          <cell r="B106" t="str">
            <v>ООО ПО "Арктур"</v>
          </cell>
          <cell r="C106" t="str">
            <v>ООО ПО "Арктур"</v>
          </cell>
          <cell r="D106" t="str">
            <v>12-356/2008    от 01.01.2008г.</v>
          </cell>
          <cell r="E106" t="str">
            <v>Новый</v>
          </cell>
          <cell r="F106" t="str">
            <v>филиал "Газпромбанк" (ОАО) в г. Надым</v>
          </cell>
          <cell r="G106" t="str">
            <v>047186898</v>
          </cell>
          <cell r="H106" t="str">
            <v>301018101000000000898</v>
          </cell>
          <cell r="I106" t="str">
            <v>40702810300000000411</v>
          </cell>
          <cell r="K106">
            <v>8903000670</v>
          </cell>
          <cell r="L106">
            <v>890301001</v>
          </cell>
          <cell r="M106" t="str">
            <v>19400</v>
          </cell>
          <cell r="O106" t="str">
            <v>31123920</v>
          </cell>
          <cell r="V106" t="str">
            <v>нет доп. Соглашения</v>
          </cell>
          <cell r="W106">
            <v>629730</v>
          </cell>
          <cell r="X106" t="str">
            <v>Тюменская обл. ЯНАО</v>
          </cell>
          <cell r="Y106" t="str">
            <v>г. Надым</v>
          </cell>
          <cell r="Z106" t="str">
            <v>ул. Набережная д. 42, кв. 2</v>
          </cell>
          <cell r="AA106">
            <v>629730</v>
          </cell>
          <cell r="AB106" t="str">
            <v>Тюменская обл. ЯНАО</v>
          </cell>
          <cell r="AC106" t="str">
            <v>г. Надым</v>
          </cell>
          <cell r="AD106" t="str">
            <v>ул. Набережная д. 42, кв. 2</v>
          </cell>
          <cell r="AF106" t="str">
            <v>т. 2-64-81, 
т. 63-2-24 
ф. 2-64-81</v>
          </cell>
          <cell r="AG106" t="str">
            <v>д. Белый Виктор Николаевич</v>
          </cell>
          <cell r="AH106" t="str">
            <v>д. Белый В. Н.</v>
          </cell>
          <cell r="AK106" t="str">
            <v>Цуркан Н.Г.</v>
          </cell>
          <cell r="AL106" t="str">
            <v>Цуркан Н.Г.</v>
          </cell>
          <cell r="AQ106">
            <v>4</v>
          </cell>
          <cell r="AR106">
            <v>8</v>
          </cell>
          <cell r="AS106">
            <v>9</v>
          </cell>
          <cell r="AT106">
            <v>10</v>
          </cell>
          <cell r="AX106" t="str">
            <v>Договор</v>
          </cell>
          <cell r="AY106" t="str">
            <v>ПРОДАВЕЦ</v>
          </cell>
          <cell r="BI106">
            <v>1</v>
          </cell>
          <cell r="BJ106" t="str">
            <v>ООО ПО "Арктур"</v>
          </cell>
          <cell r="BK106" t="str">
            <v>г-ну Белому В. Н.</v>
          </cell>
          <cell r="BL106" t="str">
            <v>Директору</v>
          </cell>
          <cell r="BP106" t="str">
            <v>Набережная  42</v>
          </cell>
        </row>
        <row r="107">
          <cell r="A107">
            <v>20357</v>
          </cell>
          <cell r="B107" t="str">
            <v>Федеральное государственное учреждение "Главное бюро медико-социальной экспертизы" по Ямало-Ненецкому автономному округу</v>
          </cell>
          <cell r="C107" t="str">
            <v>ФГУ "ГБ МСЭ" по ЯНАО</v>
          </cell>
          <cell r="D107" t="str">
            <v>12-357/2008    от 01.01.2008г.</v>
          </cell>
          <cell r="E107" t="str">
            <v>Новый</v>
          </cell>
          <cell r="F107" t="str">
            <v>Расчетно-кассовый центр г. Салехард</v>
          </cell>
          <cell r="G107" t="str">
            <v>047182000</v>
          </cell>
          <cell r="I107" t="str">
            <v>40105810400000010000</v>
          </cell>
          <cell r="K107">
            <v>8901016120</v>
          </cell>
          <cell r="L107">
            <v>890101001</v>
          </cell>
          <cell r="N107" t="str">
            <v>85.32; 85.12</v>
          </cell>
          <cell r="O107" t="str">
            <v>74736662</v>
          </cell>
          <cell r="P107">
            <v>1048900006176</v>
          </cell>
          <cell r="R107">
            <v>71171000000</v>
          </cell>
          <cell r="U107">
            <v>13228</v>
          </cell>
          <cell r="V107" t="str">
            <v>Перезаключить</v>
          </cell>
          <cell r="W107">
            <v>629007</v>
          </cell>
          <cell r="X107" t="str">
            <v>Тюменская обл. ЯНАО</v>
          </cell>
          <cell r="Y107" t="str">
            <v>г. Салехард</v>
          </cell>
          <cell r="Z107" t="str">
            <v>ул. Свердлова 41</v>
          </cell>
          <cell r="AA107">
            <v>629730</v>
          </cell>
          <cell r="AB107" t="str">
            <v>Тюменская обл. ЯНАО</v>
          </cell>
          <cell r="AC107" t="str">
            <v>г. Надым</v>
          </cell>
          <cell r="AD107" t="str">
            <v>ул. Полярная 18 кв 2</v>
          </cell>
          <cell r="AE107" t="str">
            <v>mseyanao@salekhard.ru</v>
          </cell>
          <cell r="AF107" t="str">
            <v>т. 3-84-37</v>
          </cell>
          <cell r="AG107" t="str">
            <v>Главный эксперт по медико-социальной экспертизе Городцова Надежда Павловна</v>
          </cell>
          <cell r="AH107" t="str">
            <v>Городцова Н. П.</v>
          </cell>
          <cell r="AK107" t="str">
            <v>Архипова Елена Павловна 
т. (34922) 4-08-85</v>
          </cell>
          <cell r="AL107" t="str">
            <v>Архипова Е. П.</v>
          </cell>
          <cell r="AQ107">
            <v>8</v>
          </cell>
          <cell r="AR107">
            <v>4</v>
          </cell>
          <cell r="AS107">
            <v>5</v>
          </cell>
          <cell r="AT107">
            <v>6</v>
          </cell>
          <cell r="AU107">
            <v>10</v>
          </cell>
          <cell r="AV107">
            <v>11</v>
          </cell>
          <cell r="AX107" t="str">
            <v>Договор</v>
          </cell>
          <cell r="AY107" t="str">
            <v>ПРОДАВЕЦ</v>
          </cell>
          <cell r="BG107" t="str">
            <v>Бюджет</v>
          </cell>
          <cell r="BI107">
            <v>0</v>
          </cell>
          <cell r="BJ107" t="str">
            <v>Федеральное государственное учреждение "Главное бюро медико-социальной экспертизы" по Ямало-Ненецкому автономному округу</v>
          </cell>
          <cell r="BK107" t="str">
            <v>г-же Городцовой Н. П.</v>
          </cell>
          <cell r="BL107" t="str">
            <v>Главному эксперту по медико-социальной экспертизе</v>
          </cell>
          <cell r="BO107">
            <v>4.0289999999999804</v>
          </cell>
          <cell r="BP107" t="str">
            <v>комсомольская 22</v>
          </cell>
        </row>
        <row r="108">
          <cell r="A108">
            <v>20358</v>
          </cell>
          <cell r="B108" t="str">
            <v>ООО "Престиж"</v>
          </cell>
          <cell r="C108" t="str">
            <v>ООО "Престиж"</v>
          </cell>
          <cell r="D108" t="str">
            <v>12-358/2008    от 01.02.2008г.</v>
          </cell>
          <cell r="E108" t="str">
            <v>Новый</v>
          </cell>
          <cell r="F108" t="str">
            <v>филиал ОАО "Уралсиб"  г. Тюмень</v>
          </cell>
          <cell r="G108" t="str">
            <v>047106957</v>
          </cell>
          <cell r="H108" t="str">
            <v>30101810900000000957</v>
          </cell>
          <cell r="I108" t="str">
            <v>40702810163020000078</v>
          </cell>
          <cell r="K108">
            <v>8903022923</v>
          </cell>
          <cell r="L108">
            <v>890301001</v>
          </cell>
          <cell r="N108" t="str">
            <v>60.23, 60.24, 67.13.4</v>
          </cell>
          <cell r="O108" t="str">
            <v>15385247</v>
          </cell>
          <cell r="P108">
            <v>1038900662723</v>
          </cell>
          <cell r="W108">
            <v>629736</v>
          </cell>
          <cell r="X108" t="str">
            <v>ЯНАО</v>
          </cell>
          <cell r="Y108" t="str">
            <v>г. Надым</v>
          </cell>
          <cell r="Z108" t="str">
            <v>ул. Зверева д.47, кв. 160</v>
          </cell>
          <cell r="AA108">
            <v>629736</v>
          </cell>
          <cell r="AB108" t="str">
            <v>ЯНАО</v>
          </cell>
          <cell r="AC108" t="str">
            <v>г. Надым</v>
          </cell>
          <cell r="AD108" t="str">
            <v>ул. Зверева д.47, кв. 160</v>
          </cell>
          <cell r="AF108" t="str">
            <v>т. 2-50-90, 
т. 2-06-66</v>
          </cell>
          <cell r="AG108" t="str">
            <v>д. Яковченко Василий Николаевич</v>
          </cell>
          <cell r="AH108" t="str">
            <v>д. Яковченко В. Н.</v>
          </cell>
          <cell r="AK108" t="str">
            <v>Якубенко Светлана Николаевна 
т. 2-06-66</v>
          </cell>
          <cell r="AL108" t="str">
            <v>Якубенко С. Н.</v>
          </cell>
          <cell r="AQ108">
            <v>8</v>
          </cell>
          <cell r="AR108">
            <v>4</v>
          </cell>
          <cell r="AS108">
            <v>5</v>
          </cell>
          <cell r="AT108">
            <v>6</v>
          </cell>
          <cell r="AU108">
            <v>9</v>
          </cell>
          <cell r="AX108" t="str">
            <v>Договор</v>
          </cell>
          <cell r="AY108" t="str">
            <v>ПРОДАВЕЦ</v>
          </cell>
          <cell r="BI108">
            <v>0.1</v>
          </cell>
          <cell r="BJ108" t="str">
            <v>ООО "Престиж"</v>
          </cell>
          <cell r="BK108" t="str">
            <v>г-ну Яковченко В. Н.</v>
          </cell>
          <cell r="BL108" t="str">
            <v>Директору</v>
          </cell>
          <cell r="BP108" t="str">
            <v>Передавать Ольге</v>
          </cell>
        </row>
        <row r="109">
          <cell r="A109">
            <v>20359</v>
          </cell>
          <cell r="B109" t="str">
            <v>Русская Православная Церковь Московский Патриархат Тобольско - Тюменская Епархия Местная Православная Религиозная Организация Приход Храма в честь Святителя Николая Чудотворца</v>
          </cell>
          <cell r="C109" t="str">
            <v>Приход  Храма</v>
          </cell>
          <cell r="D109" t="str">
            <v>12-359/2006    от 01.01.2006г.</v>
          </cell>
          <cell r="F109" t="str">
            <v>филиал ОАО "Уралсиб"  г. Тюмень</v>
          </cell>
          <cell r="G109" t="str">
            <v>047106957</v>
          </cell>
          <cell r="H109" t="str">
            <v>30101810900000000957</v>
          </cell>
          <cell r="I109" t="str">
            <v>40703810763020000011</v>
          </cell>
          <cell r="K109">
            <v>8903013252</v>
          </cell>
          <cell r="L109">
            <v>890301001</v>
          </cell>
          <cell r="W109">
            <v>629736</v>
          </cell>
          <cell r="X109" t="str">
            <v>Тюменская обл. ЯНАО</v>
          </cell>
          <cell r="Y109" t="str">
            <v>г. Надым</v>
          </cell>
          <cell r="Z109" t="str">
            <v>ул. Парковый проезд д.5</v>
          </cell>
          <cell r="AA109">
            <v>629730</v>
          </cell>
          <cell r="AB109" t="str">
            <v>Тюменская обл. ЯНАО</v>
          </cell>
          <cell r="AC109" t="str">
            <v>г. Надым</v>
          </cell>
          <cell r="AD109" t="str">
            <v>ул. Парковый проезд д.5</v>
          </cell>
          <cell r="AF109" t="str">
            <v>т. 3-04-32, 
т. 6-79-21</v>
          </cell>
          <cell r="AG109" t="str">
            <v>Настоятель Прихода Храма в честь Святителя Николая Чудотворца  иерей Артемий Почекутов</v>
          </cell>
          <cell r="AH109" t="str">
            <v>Настоятель Прихода Храма в честь Святителя Николая Чудотворца  иерей Артемий Почекутов</v>
          </cell>
          <cell r="AQ109">
            <v>4</v>
          </cell>
          <cell r="AR109">
            <v>8</v>
          </cell>
          <cell r="AS109">
            <v>9</v>
          </cell>
          <cell r="AT109">
            <v>10</v>
          </cell>
          <cell r="AX109" t="str">
            <v>Договор</v>
          </cell>
          <cell r="AY109" t="str">
            <v>ПРОДАВЕЦ</v>
          </cell>
          <cell r="BI109">
            <v>0</v>
          </cell>
          <cell r="BJ109" t="str">
            <v>Русская Православная Церковь Московский Патриархат Тобольско - Тюменская Епархия Местная Православная Религиозная Организация Приход Храма в честь Святителя Николая Чудотворца</v>
          </cell>
          <cell r="BK109" t="str">
            <v>иерею Артемию Почекутову</v>
          </cell>
          <cell r="BL109" t="str">
            <v>Настоятелю Прихода Храма</v>
          </cell>
          <cell r="BO109">
            <v>4.0209999999999901</v>
          </cell>
          <cell r="BP109" t="str">
            <v>Церковь</v>
          </cell>
        </row>
        <row r="110">
          <cell r="A110">
            <v>20360</v>
          </cell>
          <cell r="B110" t="str">
            <v>ООО СПО  "Промгражданстрой"</v>
          </cell>
          <cell r="C110" t="str">
            <v>ООО СПО  "Промгражданстрой"</v>
          </cell>
          <cell r="D110" t="str">
            <v>12-360/2006    от 01.01.2006г.</v>
          </cell>
          <cell r="F110" t="str">
            <v>"Западно-Сибирский банк" Сбербанка РФ ОАО г. Тюмень Надымское ОСБ №8028/029</v>
          </cell>
          <cell r="G110" t="str">
            <v>047102651</v>
          </cell>
          <cell r="H110" t="str">
            <v>30101810800000000651</v>
          </cell>
          <cell r="I110" t="str">
            <v>40702810567090100147</v>
          </cell>
          <cell r="K110">
            <v>8903020958</v>
          </cell>
          <cell r="L110">
            <v>890301001</v>
          </cell>
          <cell r="N110" t="str">
            <v>45.21.10</v>
          </cell>
          <cell r="O110" t="str">
            <v>57416625</v>
          </cell>
          <cell r="P110">
            <v>1028900580499</v>
          </cell>
          <cell r="R110">
            <v>71174000000</v>
          </cell>
          <cell r="V110" t="str">
            <v>нет доп. Соглашения</v>
          </cell>
          <cell r="W110">
            <v>629730</v>
          </cell>
          <cell r="X110" t="str">
            <v>ЯНАО</v>
          </cell>
          <cell r="Y110" t="str">
            <v>г. Надым</v>
          </cell>
          <cell r="Z110" t="str">
            <v>ул. Заводская здание ЗКПД</v>
          </cell>
          <cell r="AA110">
            <v>629730</v>
          </cell>
          <cell r="AB110" t="str">
            <v>ЯНАО</v>
          </cell>
          <cell r="AC110" t="str">
            <v>г. Надым</v>
          </cell>
          <cell r="AD110" t="str">
            <v>ул. Заводская, админ.зд. "НЗКПД"</v>
          </cell>
          <cell r="AF110" t="str">
            <v xml:space="preserve">
т. 96-5-01 ,
т. 96-5-02,
т. 96-5-67</v>
          </cell>
          <cell r="AG110" t="str">
            <v>д. Ольков Николай Васильевич</v>
          </cell>
          <cell r="AH110" t="str">
            <v>д. Ольков Н. В.</v>
          </cell>
          <cell r="AJ110" t="str">
            <v>Турлыкин Александр Ильич</v>
          </cell>
          <cell r="AK110" t="str">
            <v>Илишаев Игорь Семенович</v>
          </cell>
          <cell r="AL110" t="str">
            <v>Илишаев И. С.</v>
          </cell>
          <cell r="AM110" t="str">
            <v>Ростовщиков Александр Григорьевич 
т. 597-4-97</v>
          </cell>
          <cell r="AQ110">
            <v>4</v>
          </cell>
          <cell r="AR110">
            <v>8</v>
          </cell>
          <cell r="AS110">
            <v>9</v>
          </cell>
          <cell r="AT110">
            <v>10</v>
          </cell>
          <cell r="AX110" t="str">
            <v>Договор</v>
          </cell>
          <cell r="AY110" t="str">
            <v>ПРОДАВЕЦ</v>
          </cell>
          <cell r="BI110">
            <v>1</v>
          </cell>
          <cell r="BJ110" t="str">
            <v>ООО СПО  "Промгражданстрой"</v>
          </cell>
          <cell r="BK110" t="str">
            <v>г-ну Олькову Н. В.</v>
          </cell>
          <cell r="BL110" t="str">
            <v>Директору</v>
          </cell>
          <cell r="BO110">
            <v>6.0010000000000003</v>
          </cell>
          <cell r="BP110" t="str">
            <v>"НЗКПД" 1 эт.</v>
          </cell>
        </row>
        <row r="111">
          <cell r="A111">
            <v>20361</v>
          </cell>
          <cell r="B111" t="str">
            <v>"Строительно-монтажное управление № 8"  ООО "Югорскремстройгаз"</v>
          </cell>
          <cell r="C111" t="str">
            <v>СМУ-8 "Югорскремстройгаз"</v>
          </cell>
          <cell r="D111" t="str">
            <v>12-361/2008    от 01.02.2008г.</v>
          </cell>
          <cell r="E111" t="str">
            <v>Новый</v>
          </cell>
          <cell r="F111" t="str">
            <v>филиал "Газпромбанк" (ОАО) в г. Белоярский</v>
          </cell>
          <cell r="G111" t="str">
            <v>047177629</v>
          </cell>
          <cell r="H111" t="str">
            <v>30101810500000000629</v>
          </cell>
          <cell r="I111" t="str">
            <v>40702810300000000189</v>
          </cell>
          <cell r="K111">
            <v>8622008948</v>
          </cell>
          <cell r="L111">
            <v>890303002</v>
          </cell>
          <cell r="N111" t="str">
            <v>45.21.1, 45.21.2, 45.21.7, 45.11.2, 45.31, 45.32, 45.23.1</v>
          </cell>
          <cell r="O111" t="str">
            <v>14079985</v>
          </cell>
          <cell r="P111">
            <v>1038600300507</v>
          </cell>
          <cell r="R111">
            <v>71174000000</v>
          </cell>
          <cell r="S111">
            <v>49</v>
          </cell>
          <cell r="T111">
            <v>65</v>
          </cell>
          <cell r="U111">
            <v>49014</v>
          </cell>
          <cell r="W111">
            <v>629730</v>
          </cell>
          <cell r="X111" t="str">
            <v>ЯНАО</v>
          </cell>
          <cell r="Y111" t="str">
            <v>г. Надым</v>
          </cell>
          <cell r="Z111" t="str">
            <v>п. Лесной ОПС-3 а/я-15</v>
          </cell>
          <cell r="AA111">
            <v>629730</v>
          </cell>
          <cell r="AB111" t="str">
            <v>ЯНАО</v>
          </cell>
          <cell r="AC111" t="str">
            <v>г. Надым</v>
          </cell>
          <cell r="AD111" t="str">
            <v>п. Лесной ОПС-3 а/я-15</v>
          </cell>
          <cell r="AF111" t="str">
            <v>т.4-97-68, 
т. 4-97-70, 
ф. 4-97-16, 
ф.4-97-25</v>
          </cell>
          <cell r="AG111" t="str">
            <v>нач. Шаповал Валентин Анатольевич</v>
          </cell>
          <cell r="AH111" t="str">
            <v>нач. Шаповал В. А.</v>
          </cell>
          <cell r="AK111" t="str">
            <v>Дубошина Вита Александровна</v>
          </cell>
          <cell r="AL111" t="str">
            <v>Дубошина В. А.</v>
          </cell>
          <cell r="AQ111">
            <v>8</v>
          </cell>
          <cell r="AR111">
            <v>4</v>
          </cell>
          <cell r="AS111">
            <v>5</v>
          </cell>
          <cell r="AT111">
            <v>6</v>
          </cell>
          <cell r="AU111">
            <v>9</v>
          </cell>
          <cell r="AX111" t="str">
            <v>Договор</v>
          </cell>
          <cell r="AY111" t="str">
            <v>ПРОДАВЕЦ</v>
          </cell>
          <cell r="BI111">
            <v>1</v>
          </cell>
          <cell r="BJ111" t="str">
            <v>"Строительно-монтажное управление № 8"  ООО "Югорскремстройгаз"</v>
          </cell>
          <cell r="BK111" t="str">
            <v>г-ну Шаповалу В. А.</v>
          </cell>
          <cell r="BL111" t="str">
            <v>Начальнику</v>
          </cell>
        </row>
        <row r="112">
          <cell r="A112">
            <v>20362</v>
          </cell>
          <cell r="B112" t="str">
            <v xml:space="preserve"> Управление Федеральной служба по надзору в сфере защиты прав потребителей и благополучия человека по Ямало-Ненецкому автономному округу</v>
          </cell>
          <cell r="C112" t="str">
            <v>Управление Роспотребнадзора по ЯНАО</v>
          </cell>
          <cell r="D112" t="str">
            <v>12-362/2008    от 01.01.2008г.</v>
          </cell>
          <cell r="E112" t="str">
            <v>Новый</v>
          </cell>
          <cell r="F112" t="str">
            <v>Расчетно-кассовый центр г. Салехард</v>
          </cell>
          <cell r="G112" t="str">
            <v>047182000</v>
          </cell>
          <cell r="I112" t="str">
            <v>41058104000000010000</v>
          </cell>
          <cell r="J112" t="str">
            <v xml:space="preserve">  л/с 03141788385</v>
          </cell>
          <cell r="K112">
            <v>8901016427</v>
          </cell>
          <cell r="L112">
            <v>890101001</v>
          </cell>
          <cell r="O112" t="str">
            <v>76825938</v>
          </cell>
          <cell r="P112">
            <v>1058900002908</v>
          </cell>
          <cell r="R112">
            <v>71171000000</v>
          </cell>
          <cell r="V112" t="str">
            <v>Перезаключить</v>
          </cell>
          <cell r="W112">
            <v>629008</v>
          </cell>
          <cell r="X112" t="str">
            <v>Тюменская обл. ЯНАО</v>
          </cell>
          <cell r="Y112" t="str">
            <v>г. Салехард</v>
          </cell>
          <cell r="Z112" t="str">
            <v>ул. Титова д.10</v>
          </cell>
          <cell r="AA112">
            <v>629008</v>
          </cell>
          <cell r="AB112" t="str">
            <v>Тюменская обл. ЯНАО</v>
          </cell>
          <cell r="AC112" t="str">
            <v>г. Салехард</v>
          </cell>
          <cell r="AD112" t="str">
            <v>ул. Титова д.10</v>
          </cell>
          <cell r="AF112" t="str">
            <v>т/ф (34922) 4-13-12 (авт) 3-10-26
т.(3499) 53-02-20</v>
          </cell>
          <cell r="AG112" t="str">
            <v>Раенгулов Булат Мухамедович</v>
          </cell>
          <cell r="AH112" t="str">
            <v>Раенгулов Б. М.</v>
          </cell>
          <cell r="AK112" t="str">
            <v>Тибайкина Маргарита Васильевна</v>
          </cell>
          <cell r="AL112" t="str">
            <v>Тибайкина М. В.</v>
          </cell>
          <cell r="AN112" t="str">
            <v>бух. 3-27-78</v>
          </cell>
          <cell r="AS112">
            <v>5</v>
          </cell>
          <cell r="AX112" t="str">
            <v>Договор</v>
          </cell>
          <cell r="AY112" t="str">
            <v>ПРОДАВЕЦ</v>
          </cell>
          <cell r="BG112" t="str">
            <v>Бюджет</v>
          </cell>
          <cell r="BI112">
            <v>0</v>
          </cell>
          <cell r="BJ112" t="str">
            <v xml:space="preserve"> Управление Федеральной служба по надзору в сфере защиты прав потребителей и благополучия человека по Ямало-Ненецкому автономному округу</v>
          </cell>
          <cell r="BK112" t="str">
            <v>г-ну Раенгулову Б. М.</v>
          </cell>
          <cell r="BL112" t="str">
            <v>Руководителю</v>
          </cell>
          <cell r="BO112">
            <v>4.0349999999999797</v>
          </cell>
          <cell r="BP112" t="str">
            <v>зд СЭС</v>
          </cell>
          <cell r="BQ112" t="str">
            <v>Южная д.1</v>
          </cell>
        </row>
        <row r="113">
          <cell r="A113">
            <v>20363</v>
          </cell>
          <cell r="B113" t="str">
            <v>ОАО "ВымпелКом"</v>
          </cell>
          <cell r="C113" t="str">
            <v>ОАО "ВымпелКом"</v>
          </cell>
          <cell r="D113" t="str">
            <v>12-363/2006    от 01.01.2006г.</v>
          </cell>
          <cell r="F113" t="str">
            <v>ЗАО КБ "Ситибанк" г.Москва</v>
          </cell>
          <cell r="G113" t="str">
            <v>044525202</v>
          </cell>
          <cell r="H113" t="str">
            <v>30101810300000000202</v>
          </cell>
          <cell r="I113" t="str">
            <v>40702810900701545001</v>
          </cell>
          <cell r="K113">
            <v>7713076301</v>
          </cell>
          <cell r="L113">
            <v>720202001</v>
          </cell>
          <cell r="O113" t="str">
            <v>55937254</v>
          </cell>
          <cell r="W113">
            <v>127083</v>
          </cell>
          <cell r="Y113" t="str">
            <v>г.Москва</v>
          </cell>
          <cell r="Z113" t="str">
            <v>ул. Восьмого марта д. 10 стр. 14</v>
          </cell>
          <cell r="AA113">
            <v>625000</v>
          </cell>
          <cell r="AC113" t="str">
            <v>г. Тюмень</v>
          </cell>
          <cell r="AD113" t="str">
            <v>ул. Республики 49/1</v>
          </cell>
          <cell r="AF113" t="str">
            <v>ф. 41-62-80, 
ф. 41-27-77</v>
          </cell>
          <cell r="AG113" t="str">
            <v>д. Попов Сергей Николаевич т. (3452) 41-56-07</v>
          </cell>
          <cell r="AH113" t="str">
            <v>д. Попов С. Н.</v>
          </cell>
          <cell r="AK113" t="str">
            <v>Токарь Светлана Рудольфович т.41-56-07</v>
          </cell>
          <cell r="AL113" t="str">
            <v>Токарь С. Р.</v>
          </cell>
          <cell r="AM113" t="str">
            <v>Трофимов Кирилл Рудольфович т. 8-905-820-1444</v>
          </cell>
          <cell r="AQ113">
            <v>4</v>
          </cell>
          <cell r="AR113">
            <v>8</v>
          </cell>
          <cell r="AS113">
            <v>9</v>
          </cell>
          <cell r="AT113">
            <v>10</v>
          </cell>
          <cell r="AX113" t="str">
            <v>Договор</v>
          </cell>
          <cell r="AY113" t="str">
            <v>ПРОДАВЕЦ</v>
          </cell>
          <cell r="BI113">
            <v>1</v>
          </cell>
          <cell r="BJ113" t="str">
            <v>Тюменский филиал ОАО "ВымпелКом"</v>
          </cell>
          <cell r="BK113" t="str">
            <v>г-ну Попову С. Н.</v>
          </cell>
          <cell r="BL113" t="str">
            <v>Директору</v>
          </cell>
        </row>
        <row r="114">
          <cell r="A114">
            <v>20364</v>
          </cell>
          <cell r="B114" t="str">
            <v>ООО "Газпром добыча Надым"</v>
          </cell>
          <cell r="C114" t="str">
            <v>УКС ООО "ГДН"</v>
          </cell>
          <cell r="D114" t="str">
            <v>12-364/2008-ЭК    от 01.01.2008г.</v>
          </cell>
          <cell r="E114" t="str">
            <v>Новый</v>
          </cell>
          <cell r="F114" t="str">
            <v>филиал "Газпромбанк" (ОАО) в г. Надым</v>
          </cell>
          <cell r="G114" t="str">
            <v>047186898</v>
          </cell>
          <cell r="H114" t="str">
            <v>30101810100000000898</v>
          </cell>
          <cell r="I114" t="str">
            <v>40702810000000300576</v>
          </cell>
          <cell r="K114">
            <v>8903019871</v>
          </cell>
          <cell r="L114">
            <v>997250001</v>
          </cell>
          <cell r="V114" t="str">
            <v>Перезаключить</v>
          </cell>
          <cell r="W114">
            <v>629730</v>
          </cell>
          <cell r="X114" t="str">
            <v xml:space="preserve">РФ, ЯНАО, </v>
          </cell>
          <cell r="Y114" t="str">
            <v>г. Надым</v>
          </cell>
          <cell r="Z114" t="str">
            <v>ул. Зверева,  1</v>
          </cell>
          <cell r="AB114" t="str">
            <v>РФ, ЯНАО, 629730,</v>
          </cell>
          <cell r="AC114" t="str">
            <v>г. Надым,</v>
          </cell>
          <cell r="AD114" t="str">
            <v>ул. Кедровая, 8а</v>
          </cell>
          <cell r="AE114" t="str">
            <v>uks@ongp.ru</v>
          </cell>
          <cell r="AF114" t="str">
            <v>ф. 6-22-61 
т. 6-98-08</v>
          </cell>
          <cell r="AG114" t="str">
            <v>нач. Старцев Александр Иванович</v>
          </cell>
          <cell r="AH114" t="str">
            <v>нач. Старцев А. И.</v>
          </cell>
          <cell r="AI114" t="str">
            <v>Зам.нач. упр. Ревин С.А.</v>
          </cell>
          <cell r="AJ114" t="str">
            <v>Столяров Александр Алексеевич</v>
          </cell>
          <cell r="AK114" t="str">
            <v>Самунина Нина Михайловна</v>
          </cell>
          <cell r="AL114" t="str">
            <v>Самунина Н. М.</v>
          </cell>
          <cell r="AO114" t="str">
            <v>Дог. Отдел
Раиса Ахмадулловна
т.56-98-90</v>
          </cell>
          <cell r="AQ114">
            <v>8</v>
          </cell>
          <cell r="AR114">
            <v>4</v>
          </cell>
          <cell r="AS114">
            <v>5</v>
          </cell>
          <cell r="AT114">
            <v>6</v>
          </cell>
          <cell r="AU114">
            <v>10</v>
          </cell>
          <cell r="AV114">
            <v>11</v>
          </cell>
          <cell r="AX114" t="str">
            <v>Договор</v>
          </cell>
          <cell r="AY114" t="str">
            <v>ПРОДАВЕЦ</v>
          </cell>
          <cell r="BG114" t="str">
            <v>НГП</v>
          </cell>
          <cell r="BI114">
            <v>1</v>
          </cell>
          <cell r="BJ114" t="str">
            <v>ООО "Газпром добыча Надым" Управление капитального строительства</v>
          </cell>
          <cell r="BK114" t="str">
            <v>г-ну Старцеву А. И.</v>
          </cell>
          <cell r="BL114" t="str">
            <v>Начальнику</v>
          </cell>
          <cell r="BO114">
            <v>1.0169999999999999</v>
          </cell>
          <cell r="BP114" t="str">
            <v>Кедровая</v>
          </cell>
        </row>
        <row r="115">
          <cell r="A115">
            <v>20365</v>
          </cell>
          <cell r="B115" t="str">
            <v xml:space="preserve"> ООО "Надымгазпром"</v>
          </cell>
          <cell r="C115" t="str">
            <v>УИРС ООО "НГП"</v>
          </cell>
          <cell r="F115" t="str">
            <v>филиал "Газпромбанк" (ОАО) в г. Надым</v>
          </cell>
          <cell r="G115" t="str">
            <v>047186898</v>
          </cell>
          <cell r="H115" t="str">
            <v>301018101000000000898</v>
          </cell>
          <cell r="I115" t="str">
            <v>40702810000000300576</v>
          </cell>
          <cell r="K115">
            <v>8903019871</v>
          </cell>
          <cell r="L115">
            <v>997250001</v>
          </cell>
          <cell r="M115" t="str">
            <v>11231</v>
          </cell>
          <cell r="O115" t="str">
            <v>00153761</v>
          </cell>
          <cell r="V115" t="str">
            <v>Расторгнуть</v>
          </cell>
          <cell r="W115">
            <v>629730</v>
          </cell>
          <cell r="X115" t="str">
            <v>Ямало-Ненецкий автономный округ</v>
          </cell>
          <cell r="Y115" t="str">
            <v>г. Надым</v>
          </cell>
          <cell r="Z115" t="str">
            <v>ул. Зверева  1</v>
          </cell>
          <cell r="AA115">
            <v>629730</v>
          </cell>
          <cell r="AB115" t="str">
            <v>Тюменская обл. ЯНАО</v>
          </cell>
          <cell r="AC115" t="str">
            <v>г. Надым</v>
          </cell>
          <cell r="AD115" t="str">
            <v>ул. Заводская д.12</v>
          </cell>
          <cell r="AF115" t="str">
            <v>т. 64-099 
ф. 64-186</v>
          </cell>
          <cell r="AG115" t="str">
            <v>нач. Пивень Олег Александрович</v>
          </cell>
          <cell r="AH115" t="str">
            <v>нач. Пивень О. А.</v>
          </cell>
          <cell r="AK115" t="str">
            <v>Шиповская Елена Дмитриевна</v>
          </cell>
          <cell r="AL115" t="str">
            <v>Шиповская Е. Д.</v>
          </cell>
          <cell r="AM115" t="str">
            <v>т. 56-41-74</v>
          </cell>
          <cell r="BI115">
            <v>1</v>
          </cell>
          <cell r="BJ115" t="str">
            <v xml:space="preserve"> ООО "Надымгазпром" филиал "Управление Интенсификации и ремонта скважин"</v>
          </cell>
          <cell r="BK115" t="str">
            <v>г-ну Пивень О. А.</v>
          </cell>
          <cell r="BL115" t="str">
            <v>Начальнику</v>
          </cell>
          <cell r="BO115">
            <v>1.004</v>
          </cell>
          <cell r="BP115" t="str">
            <v>Заводская</v>
          </cell>
        </row>
        <row r="116">
          <cell r="A116">
            <v>20366</v>
          </cell>
          <cell r="B116" t="str">
            <v>ООО "Газпром добыча Надым"</v>
          </cell>
          <cell r="C116" t="str">
            <v>Надымгазснабкомплект ООО "ГДН"</v>
          </cell>
          <cell r="D116" t="str">
            <v>12-366/2008-ЭК    от 01.01.2008г.</v>
          </cell>
          <cell r="E116" t="str">
            <v>Новый</v>
          </cell>
          <cell r="F116" t="str">
            <v>филиал "Газпромбанк" (ОАО) в г. Надым</v>
          </cell>
          <cell r="G116" t="str">
            <v>047186898</v>
          </cell>
          <cell r="H116" t="str">
            <v>30101810100000000898</v>
          </cell>
          <cell r="I116" t="str">
            <v>40702810000000300576</v>
          </cell>
          <cell r="K116">
            <v>8903019871</v>
          </cell>
          <cell r="L116">
            <v>997250001</v>
          </cell>
          <cell r="M116" t="str">
            <v>11231</v>
          </cell>
          <cell r="O116" t="str">
            <v>00153761</v>
          </cell>
          <cell r="V116" t="str">
            <v>Перезаключить</v>
          </cell>
          <cell r="X116" t="str">
            <v>Российская Федерация, Ямало-Ненецкий автономный округ, 629730,</v>
          </cell>
          <cell r="Y116" t="str">
            <v>г. Надым,</v>
          </cell>
          <cell r="Z116" t="str">
            <v>ул. Зверева,  1</v>
          </cell>
          <cell r="AB116" t="str">
            <v>Российская Федерация , Ямало-Ненецкий автономный округ, 629736,</v>
          </cell>
          <cell r="AC116" t="str">
            <v>г. Надым,</v>
          </cell>
          <cell r="AD116" t="str">
            <v>ул. Зверева, 30</v>
          </cell>
          <cell r="AE116" t="str">
            <v>ngsk@ongp.ru</v>
          </cell>
          <cell r="AF116" t="str">
            <v>ф. 6-30-59 
т. 6-37-97,
т. 63-797</v>
          </cell>
          <cell r="AG116" t="str">
            <v>нач. Агрба Юрий Алексеевич</v>
          </cell>
          <cell r="AH116" t="str">
            <v>нач. Агрба Ю. А.</v>
          </cell>
          <cell r="AM116" t="str">
            <v>Долгушин Евгений Владимирович 
т. 6-34-75</v>
          </cell>
          <cell r="AQ116">
            <v>8</v>
          </cell>
          <cell r="AR116">
            <v>4</v>
          </cell>
          <cell r="AS116">
            <v>5</v>
          </cell>
          <cell r="AT116">
            <v>6</v>
          </cell>
          <cell r="AU116">
            <v>10</v>
          </cell>
          <cell r="AV116">
            <v>11</v>
          </cell>
          <cell r="AX116" t="str">
            <v>Договор</v>
          </cell>
          <cell r="AY116" t="str">
            <v>ПРОДАВЕЦ</v>
          </cell>
          <cell r="BG116" t="str">
            <v>НГП</v>
          </cell>
          <cell r="BI116">
            <v>1</v>
          </cell>
          <cell r="BJ116" t="str">
            <v>ООО "Газпром добыча Надым" филиал  управление "Надымгазснабкомплект"</v>
          </cell>
          <cell r="BK116" t="str">
            <v>г-ну Агрбе Ю. А.</v>
          </cell>
          <cell r="BL116" t="str">
            <v>Начальнику</v>
          </cell>
          <cell r="BO116">
            <v>1.0069999999999999</v>
          </cell>
          <cell r="BP116" t="str">
            <v>Зверева</v>
          </cell>
        </row>
        <row r="117">
          <cell r="A117">
            <v>20367</v>
          </cell>
          <cell r="B117" t="str">
            <v>ООО "НормаДент"</v>
          </cell>
          <cell r="C117" t="str">
            <v>ООО "НормаДент"</v>
          </cell>
          <cell r="D117" t="str">
            <v>12-367/2007 от 01.04.2007г.</v>
          </cell>
          <cell r="F117" t="str">
            <v>"Запсибкомбанк" ОАО г. Тюмень</v>
          </cell>
          <cell r="G117" t="str">
            <v>047130639</v>
          </cell>
          <cell r="H117" t="str">
            <v>30101810100000000639</v>
          </cell>
          <cell r="I117" t="str">
            <v>40702810100140001179</v>
          </cell>
          <cell r="K117">
            <v>8903026269</v>
          </cell>
          <cell r="L117">
            <v>890301001</v>
          </cell>
          <cell r="M117" t="str">
            <v>91514, 90310</v>
          </cell>
          <cell r="O117" t="str">
            <v>59642580</v>
          </cell>
          <cell r="P117">
            <v>1068903012716</v>
          </cell>
          <cell r="W117">
            <v>629730</v>
          </cell>
          <cell r="X117" t="str">
            <v>ЯНАО</v>
          </cell>
          <cell r="Y117" t="str">
            <v>г. Надым</v>
          </cell>
          <cell r="Z117" t="str">
            <v>ул. Зверева д. 41 пом. 71, 72</v>
          </cell>
          <cell r="AA117">
            <v>629730</v>
          </cell>
          <cell r="AB117" t="str">
            <v>ЯНАО</v>
          </cell>
          <cell r="AC117" t="str">
            <v>г. Надым</v>
          </cell>
          <cell r="AD117" t="str">
            <v>ул. Зверева д. 41 пом. 71, 72</v>
          </cell>
          <cell r="AF117" t="str">
            <v>т 
ф. 52-18-34</v>
          </cell>
          <cell r="AG117" t="str">
            <v>д. Мягков Михаил Сергеевич</v>
          </cell>
          <cell r="AH117" t="str">
            <v>д. Мягков М. С.</v>
          </cell>
          <cell r="AK117" t="str">
            <v>Сорокина Елена Александровна</v>
          </cell>
          <cell r="AL117" t="str">
            <v>Сорокина Е. А.</v>
          </cell>
          <cell r="AQ117">
            <v>4</v>
          </cell>
          <cell r="AR117">
            <v>8</v>
          </cell>
          <cell r="AS117">
            <v>9</v>
          </cell>
          <cell r="AT117">
            <v>10</v>
          </cell>
          <cell r="AX117" t="str">
            <v>Договор</v>
          </cell>
          <cell r="AY117" t="str">
            <v>ПРОДАВЕЦ</v>
          </cell>
          <cell r="BI117">
            <v>1</v>
          </cell>
          <cell r="BJ117" t="str">
            <v>ООО "НормаДент"</v>
          </cell>
          <cell r="BK117" t="str">
            <v>г-ну Мягкову М. С.</v>
          </cell>
          <cell r="BL117" t="str">
            <v>Директору</v>
          </cell>
        </row>
        <row r="118">
          <cell r="A118">
            <v>20368</v>
          </cell>
          <cell r="B118" t="str">
            <v>ОАО "Надымская Роспечать"</v>
          </cell>
          <cell r="C118" t="str">
            <v>ОАО "Надымская Роспечать"</v>
          </cell>
          <cell r="D118" t="str">
            <v>12-368/2007    от 01.11.2006г.</v>
          </cell>
          <cell r="F118" t="str">
            <v>"Запсибкомбанк" ОАО г. Тюмень</v>
          </cell>
          <cell r="G118" t="str">
            <v>047102651</v>
          </cell>
          <cell r="H118" t="str">
            <v>30101810800000000651</v>
          </cell>
          <cell r="I118" t="str">
            <v>40602810767090100005</v>
          </cell>
          <cell r="K118">
            <v>8903026300</v>
          </cell>
          <cell r="L118">
            <v>890301001</v>
          </cell>
          <cell r="N118" t="str">
            <v>52.47</v>
          </cell>
          <cell r="O118" t="str">
            <v>48736302</v>
          </cell>
          <cell r="P118">
            <v>1068903012750</v>
          </cell>
          <cell r="S118">
            <v>13</v>
          </cell>
          <cell r="T118">
            <v>47</v>
          </cell>
          <cell r="W118">
            <v>629736</v>
          </cell>
          <cell r="X118" t="str">
            <v>ЯНАО</v>
          </cell>
          <cell r="Y118" t="str">
            <v>г. Надым</v>
          </cell>
          <cell r="Z118" t="str">
            <v>ул. Комсомольская. 8</v>
          </cell>
          <cell r="AA118">
            <v>629736</v>
          </cell>
          <cell r="AB118" t="str">
            <v>ЯНАО</v>
          </cell>
          <cell r="AC118" t="str">
            <v>г. Надым</v>
          </cell>
          <cell r="AD118" t="str">
            <v>ул. Комсомольская. 8</v>
          </cell>
          <cell r="AF118" t="str">
            <v>т. 35-2-82</v>
          </cell>
          <cell r="AG118" t="str">
            <v>г.д. Заборских Валентина Павловна</v>
          </cell>
          <cell r="AH118" t="str">
            <v>г.д. Заборских В.П.</v>
          </cell>
          <cell r="AK118" t="str">
            <v>Олейникова Татьяна Григорьевна</v>
          </cell>
          <cell r="AL118" t="str">
            <v>Олейникова Т.Г.</v>
          </cell>
          <cell r="AQ118">
            <v>4</v>
          </cell>
          <cell r="AR118">
            <v>8</v>
          </cell>
          <cell r="AS118">
            <v>9</v>
          </cell>
          <cell r="AT118">
            <v>10</v>
          </cell>
          <cell r="AX118" t="str">
            <v>Договор</v>
          </cell>
          <cell r="AY118" t="str">
            <v>ПРОДАВЕЦ</v>
          </cell>
          <cell r="BI118">
            <v>1</v>
          </cell>
          <cell r="BJ118" t="str">
            <v>ОАО "Надымская Роспечать"</v>
          </cell>
          <cell r="BK118" t="str">
            <v>г-же Заборских В. П.</v>
          </cell>
          <cell r="BL118" t="str">
            <v>Генеральному директору</v>
          </cell>
          <cell r="BP118" t="str">
            <v>Комсомольская 8</v>
          </cell>
        </row>
        <row r="119">
          <cell r="A119">
            <v>20369</v>
          </cell>
          <cell r="B119" t="str">
            <v>ООО "Газпром добыча Надым"</v>
          </cell>
          <cell r="C119" t="str">
            <v>Управление РВР ООО "ГДН"</v>
          </cell>
          <cell r="D119" t="str">
            <v>12-369/2008    от 01.01.2008г.</v>
          </cell>
          <cell r="E119" t="str">
            <v>Новый</v>
          </cell>
          <cell r="F119" t="str">
            <v>филиал "Газпромбанк" (ОАО) в г. Надым</v>
          </cell>
          <cell r="G119" t="str">
            <v>047186898</v>
          </cell>
          <cell r="H119" t="str">
            <v>30101810100000000898</v>
          </cell>
          <cell r="I119" t="str">
            <v>40702810000000300576</v>
          </cell>
          <cell r="K119">
            <v>8903019871</v>
          </cell>
          <cell r="L119">
            <v>997250001</v>
          </cell>
          <cell r="M119" t="str">
            <v>11231</v>
          </cell>
          <cell r="O119" t="str">
            <v>00153761</v>
          </cell>
          <cell r="V119" t="str">
            <v>Перезаключить</v>
          </cell>
          <cell r="W119">
            <v>629730</v>
          </cell>
          <cell r="X119" t="str">
            <v>РФ, ЯНАО</v>
          </cell>
          <cell r="Y119" t="str">
            <v>г. Надым</v>
          </cell>
          <cell r="Z119" t="str">
            <v>ул. Зверева,. 1</v>
          </cell>
          <cell r="AA119">
            <v>629730</v>
          </cell>
          <cell r="AB119" t="str">
            <v>РФ, ЯНАО</v>
          </cell>
          <cell r="AC119" t="str">
            <v>г. Надым</v>
          </cell>
          <cell r="AD119" t="str">
            <v xml:space="preserve">ул. Заводская </v>
          </cell>
          <cell r="AE119" t="str">
            <v>nrmu@ongp.ru</v>
          </cell>
          <cell r="AF119" t="str">
            <v>т. 64-125, 
т. 64-711</v>
          </cell>
          <cell r="AG119" t="str">
            <v>нач. Отрешко Игорь Владимирович</v>
          </cell>
          <cell r="AH119" t="str">
            <v>нач. Отрешко И. В.</v>
          </cell>
          <cell r="AK119" t="str">
            <v>Цыро Валентина Ивановна</v>
          </cell>
          <cell r="AL119" t="str">
            <v>Цыро В. И.</v>
          </cell>
          <cell r="AM119" t="str">
            <v>Поддубнов Дмитрий Иванович 64711</v>
          </cell>
          <cell r="AQ119">
            <v>8</v>
          </cell>
          <cell r="AR119">
            <v>4</v>
          </cell>
          <cell r="AS119">
            <v>5</v>
          </cell>
          <cell r="AT119">
            <v>6</v>
          </cell>
          <cell r="AU119">
            <v>10</v>
          </cell>
          <cell r="AV119">
            <v>11</v>
          </cell>
          <cell r="AX119" t="str">
            <v>Договор</v>
          </cell>
          <cell r="AY119" t="str">
            <v>ПРОДАВЕЦ</v>
          </cell>
          <cell r="BG119" t="str">
            <v>НГП</v>
          </cell>
          <cell r="BI119">
            <v>1</v>
          </cell>
          <cell r="BJ119" t="str">
            <v>ООО "Газпром добыча Надым" филиал  "Управление Ремонтно-Восстановительных работ"</v>
          </cell>
          <cell r="BK119" t="str">
            <v>г-ну Отрешко И. В.</v>
          </cell>
          <cell r="BL119" t="str">
            <v>Начальнику</v>
          </cell>
          <cell r="BO119">
            <v>1.002</v>
          </cell>
          <cell r="BP119" t="str">
            <v>Заводская</v>
          </cell>
        </row>
        <row r="120">
          <cell r="A120">
            <v>20370</v>
          </cell>
          <cell r="B120" t="str">
            <v>ООО "Связьмонтаж"</v>
          </cell>
          <cell r="C120" t="str">
            <v>ООО "Связьмонтаж"</v>
          </cell>
          <cell r="D120" t="str">
            <v>12-370/2007    от 01.04.2007г.</v>
          </cell>
          <cell r="F120" t="str">
            <v>"Запсибкомбанк" ОАО г. Тюмень</v>
          </cell>
          <cell r="G120" t="str">
            <v>047130639</v>
          </cell>
          <cell r="H120" t="str">
            <v>30101810100000000639</v>
          </cell>
          <cell r="I120" t="str">
            <v>40702810400140000993</v>
          </cell>
          <cell r="K120">
            <v>8903023003</v>
          </cell>
          <cell r="L120">
            <v>890301001</v>
          </cell>
          <cell r="O120" t="str">
            <v>15385336</v>
          </cell>
          <cell r="P120">
            <v>1038900663120</v>
          </cell>
          <cell r="U120">
            <v>49013</v>
          </cell>
          <cell r="W120">
            <v>629730</v>
          </cell>
          <cell r="X120" t="str">
            <v>Ямало-Ненецкий автономный округ</v>
          </cell>
          <cell r="Y120" t="str">
            <v>г. Надым</v>
          </cell>
          <cell r="Z120" t="str">
            <v>ул. Комсомольская д. 8</v>
          </cell>
          <cell r="AA120">
            <v>629730</v>
          </cell>
          <cell r="AB120" t="str">
            <v>Ямало-Ненецкий автономный округ</v>
          </cell>
          <cell r="AC120" t="str">
            <v>г. Надым</v>
          </cell>
          <cell r="AD120" t="str">
            <v>ул. Комсомольская д. 8</v>
          </cell>
          <cell r="AF120" t="str">
            <v>т. 6-76-88 
ф. 3-23-53</v>
          </cell>
          <cell r="AG120" t="str">
            <v>г. д. Протопопова Наталья Валентиновна</v>
          </cell>
          <cell r="AH120" t="str">
            <v>г. д. Протопопова Н. В.</v>
          </cell>
          <cell r="AK120" t="str">
            <v>Кудашева Татьяна Борисовна</v>
          </cell>
          <cell r="AL120" t="str">
            <v>Кудашева Т. Б.</v>
          </cell>
          <cell r="AQ120">
            <v>4</v>
          </cell>
          <cell r="AR120">
            <v>8</v>
          </cell>
          <cell r="AS120">
            <v>9</v>
          </cell>
          <cell r="AT120">
            <v>10</v>
          </cell>
          <cell r="AX120" t="str">
            <v>Договор</v>
          </cell>
          <cell r="AY120" t="str">
            <v>ПРОДАВЕЦ</v>
          </cell>
          <cell r="BI120">
            <v>1</v>
          </cell>
          <cell r="BJ120" t="str">
            <v>ООО "Связьмонтаж"</v>
          </cell>
          <cell r="BK120" t="str">
            <v>г-же Протопоповой Н. В.</v>
          </cell>
          <cell r="BL120" t="str">
            <v>Генеральному директору</v>
          </cell>
          <cell r="BP120" t="str">
            <v>Комсомольская 8</v>
          </cell>
        </row>
        <row r="121">
          <cell r="A121">
            <v>20371</v>
          </cell>
          <cell r="B121" t="str">
            <v>ООО "Газпром добыча Надым"</v>
          </cell>
          <cell r="C121" t="str">
            <v>Управление Связи ООО "ГДН"</v>
          </cell>
          <cell r="D121" t="str">
            <v>12-371/2008    от 01.01.2008г.</v>
          </cell>
          <cell r="E121" t="str">
            <v>Новый</v>
          </cell>
          <cell r="F121" t="str">
            <v>филиал "Газпромбанк" (ОАО) в г. Надым</v>
          </cell>
          <cell r="G121" t="str">
            <v>047186898</v>
          </cell>
          <cell r="H121" t="str">
            <v>30101810100000000898</v>
          </cell>
          <cell r="I121" t="str">
            <v>40702810000000300576</v>
          </cell>
          <cell r="K121">
            <v>8903019871</v>
          </cell>
          <cell r="L121">
            <v>997250001</v>
          </cell>
          <cell r="M121" t="str">
            <v>11231</v>
          </cell>
          <cell r="O121" t="str">
            <v>00153761</v>
          </cell>
          <cell r="V121" t="str">
            <v>Перезаключить</v>
          </cell>
          <cell r="W121">
            <v>629730</v>
          </cell>
          <cell r="X121" t="str">
            <v>РФ, ЯНАО</v>
          </cell>
          <cell r="Y121" t="str">
            <v>г. Надым</v>
          </cell>
          <cell r="Z121" t="str">
            <v>ул. Зверева,. 1</v>
          </cell>
          <cell r="AA121">
            <v>629730</v>
          </cell>
          <cell r="AB121" t="str">
            <v>РФ, ЯНАО</v>
          </cell>
          <cell r="AC121" t="str">
            <v>г. Надым</v>
          </cell>
          <cell r="AD121" t="str">
            <v>ул. Полярная д.1</v>
          </cell>
          <cell r="AF121" t="str">
            <v>т. 6-66-20 
ф. 6-76-09</v>
          </cell>
          <cell r="AG121" t="str">
            <v>нач. Телепнев Александр Иванович</v>
          </cell>
          <cell r="AH121" t="str">
            <v>нач. Телепнев А.И.</v>
          </cell>
          <cell r="AQ121">
            <v>8</v>
          </cell>
          <cell r="AR121">
            <v>4</v>
          </cell>
          <cell r="AS121">
            <v>5</v>
          </cell>
          <cell r="AT121">
            <v>6</v>
          </cell>
          <cell r="AU121">
            <v>10</v>
          </cell>
          <cell r="AV121">
            <v>11</v>
          </cell>
          <cell r="AX121" t="str">
            <v>Договор</v>
          </cell>
          <cell r="AY121" t="str">
            <v>ПРОДАВЕЦ</v>
          </cell>
          <cell r="BG121" t="str">
            <v>НГП</v>
          </cell>
          <cell r="BI121">
            <v>1</v>
          </cell>
          <cell r="BJ121" t="str">
            <v>ООО "Газпром добыча Надым" филиал  "Управление Технологической Связи"</v>
          </cell>
          <cell r="BK121" t="str">
            <v>г-ну Телепневу А. И.</v>
          </cell>
          <cell r="BL121" t="str">
            <v>Начальнику</v>
          </cell>
          <cell r="BO121">
            <v>1.0209999999999999</v>
          </cell>
          <cell r="BP121" t="str">
            <v xml:space="preserve">Полярная 1(газпром-
энерго) </v>
          </cell>
        </row>
        <row r="122">
          <cell r="A122">
            <v>20372</v>
          </cell>
          <cell r="B122" t="str">
            <v>Управление Федеральной службы Российской Федерации по контролю за оборотом наркотиков по Ямало-Ненецкому автономному округу</v>
          </cell>
          <cell r="C122" t="str">
            <v>Управление ФСКН России по ЯНАО</v>
          </cell>
          <cell r="D122" t="str">
            <v>12-372/2008    от 01.01.2008г.</v>
          </cell>
          <cell r="E122" t="str">
            <v>Новый</v>
          </cell>
          <cell r="F122" t="str">
            <v>Расчетно-кассовый центр г. Салехард</v>
          </cell>
          <cell r="G122" t="str">
            <v>047182000</v>
          </cell>
          <cell r="I122" t="str">
            <v>40105810400000010000</v>
          </cell>
          <cell r="J122">
            <v>3204728945</v>
          </cell>
          <cell r="K122">
            <v>8902010107</v>
          </cell>
          <cell r="L122">
            <v>890101001</v>
          </cell>
          <cell r="M122" t="str">
            <v>97330</v>
          </cell>
          <cell r="N122" t="str">
            <v>75.11.12</v>
          </cell>
          <cell r="O122" t="str">
            <v>14869397</v>
          </cell>
          <cell r="P122">
            <v>1038900601123</v>
          </cell>
          <cell r="S122">
            <v>12</v>
          </cell>
          <cell r="T122">
            <v>81</v>
          </cell>
          <cell r="U122">
            <v>13195</v>
          </cell>
          <cell r="V122" t="str">
            <v>Перезаключить</v>
          </cell>
          <cell r="W122">
            <v>629002</v>
          </cell>
          <cell r="X122" t="str">
            <v>Ямало-Ненецкий автономный округ</v>
          </cell>
          <cell r="Y122" t="str">
            <v xml:space="preserve">г. Салехард </v>
          </cell>
          <cell r="Z122" t="str">
            <v>ул. Чупрова 31А</v>
          </cell>
          <cell r="AA122">
            <v>629400</v>
          </cell>
          <cell r="AB122" t="str">
            <v>Ямало-Ненецкий автономный округ</v>
          </cell>
          <cell r="AC122" t="str">
            <v>г. Лабытнанги</v>
          </cell>
          <cell r="AD122" t="str">
            <v>ул. Обская д. 57 Б</v>
          </cell>
          <cell r="AF122" t="str">
            <v xml:space="preserve">т. (34992) 5-37-30 
ф. (34992) 5-36-51
т. 5-73-21 </v>
          </cell>
          <cell r="AG122" t="str">
            <v>зам. нач. Новиков Владимир Викторович</v>
          </cell>
          <cell r="AH122" t="str">
            <v>зам. нач. Новиков В. В.</v>
          </cell>
          <cell r="AI122" t="str">
            <v>Новиков Владимир Викторович</v>
          </cell>
          <cell r="AK122" t="str">
            <v>Капитан Любовь Антониновна 
(34992) 5-37-12</v>
          </cell>
          <cell r="AL122" t="str">
            <v>Капитан Л. А.</v>
          </cell>
          <cell r="AS122">
            <v>8</v>
          </cell>
          <cell r="AX122" t="str">
            <v>Гос. контракт</v>
          </cell>
          <cell r="AY122" t="str">
            <v>ПОСТАВЩИК</v>
          </cell>
          <cell r="BG122" t="str">
            <v>Бюджет</v>
          </cell>
          <cell r="BI122">
            <v>0</v>
          </cell>
          <cell r="BJ122" t="str">
            <v>Управление Федеральной службы Российской Федерации по контролю за оборотом наркотиков по Ямало-Ненецкому автономному округу</v>
          </cell>
          <cell r="BK122" t="str">
            <v>г-ну Новикову В. В.</v>
          </cell>
          <cell r="BL122" t="str">
            <v>Заместителю начальника управления</v>
          </cell>
          <cell r="BO122">
            <v>4.0010000000000003</v>
          </cell>
          <cell r="BP122" t="str">
            <v>возле ГАИ</v>
          </cell>
        </row>
        <row r="123">
          <cell r="A123">
            <v>20373</v>
          </cell>
          <cell r="B123" t="str">
            <v>ООО "Газпром трансгаз Югорск"</v>
          </cell>
          <cell r="C123" t="str">
            <v>УТС "Югорскгазтелеком"</v>
          </cell>
          <cell r="D123" t="str">
            <v>12-373/2006    от 01.01.2006г.</v>
          </cell>
          <cell r="F123" t="str">
            <v>АБ "Газпромбанк" (ОАО) г. Югорск</v>
          </cell>
          <cell r="G123" t="str">
            <v>047175758</v>
          </cell>
          <cell r="H123" t="str">
            <v>30101810600000000758</v>
          </cell>
          <cell r="I123" t="str">
            <v>40702810401001010397</v>
          </cell>
          <cell r="K123">
            <v>8622000931</v>
          </cell>
          <cell r="L123">
            <v>862202009</v>
          </cell>
          <cell r="M123" t="str">
            <v>52300</v>
          </cell>
          <cell r="N123" t="str">
            <v>64.20.1; 64.20.2;64.20.3</v>
          </cell>
          <cell r="O123" t="str">
            <v>34935937</v>
          </cell>
          <cell r="P123">
            <v>1028601843918</v>
          </cell>
          <cell r="R123">
            <v>71187000000</v>
          </cell>
          <cell r="W123">
            <v>628260</v>
          </cell>
          <cell r="X123" t="str">
            <v>Российская Федерация, Тюменская область Ханты-Мансийский Автономный округ-Югра</v>
          </cell>
          <cell r="Y123" t="str">
            <v>г. Югорск</v>
          </cell>
          <cell r="Z123" t="str">
            <v>ул. Мира, 15</v>
          </cell>
          <cell r="AA123">
            <v>628260</v>
          </cell>
          <cell r="AB123" t="str">
            <v>Российская Федерация Тюменская область Ханты-Мансийский Автономный округ-Югра</v>
          </cell>
          <cell r="AC123" t="str">
            <v>г. Югорск</v>
          </cell>
          <cell r="AD123" t="str">
            <v>ул. 40 лет Победы д. 14</v>
          </cell>
          <cell r="AE123" t="str">
            <v>uts@uts.ttg.gazprom.ru</v>
          </cell>
          <cell r="AF123" t="str">
            <v>ф.(34675) 2-16-81   ф.(3499) 54-82-16</v>
          </cell>
          <cell r="AG123" t="str">
            <v>нач. Онопа Николай Филиппович</v>
          </cell>
          <cell r="AH123" t="str">
            <v>нач. Онопа Н. Ф.,</v>
          </cell>
          <cell r="AK123" t="str">
            <v>Руденко Татьяна Александровна 
т.(34675) 2-13-68</v>
          </cell>
          <cell r="AL123" t="str">
            <v>Руденко Т. А.</v>
          </cell>
          <cell r="AN123" t="str">
            <v>ПТО: 2-00-71, ф. 2-11-45</v>
          </cell>
          <cell r="AQ123">
            <v>4</v>
          </cell>
          <cell r="AR123">
            <v>8</v>
          </cell>
          <cell r="AS123">
            <v>9</v>
          </cell>
          <cell r="AT123">
            <v>10</v>
          </cell>
          <cell r="AX123" t="str">
            <v>Договор</v>
          </cell>
          <cell r="AY123" t="str">
            <v>ПРОДАВЕЦ</v>
          </cell>
          <cell r="BG123" t="str">
            <v>ТТГ</v>
          </cell>
          <cell r="BH123" t="str">
            <v>есть</v>
          </cell>
          <cell r="BI123">
            <v>1</v>
          </cell>
          <cell r="BJ123" t="str">
            <v>УТС "Югорскгазтелеком" ООО "Газпром трансгаз Югорск"</v>
          </cell>
          <cell r="BK123" t="str">
            <v>г-ну Онопа Н. Ф.</v>
          </cell>
          <cell r="BL123" t="str">
            <v>Начальнику</v>
          </cell>
          <cell r="BO123">
            <v>5.0060000000000002</v>
          </cell>
          <cell r="BP123" t="str">
            <v>напротив Мир. Судей</v>
          </cell>
        </row>
        <row r="124">
          <cell r="A124">
            <v>20374</v>
          </cell>
          <cell r="B124" t="str">
            <v>ФГУЗ  "Центр гигиены и эпидемиологии в ЯНАО"</v>
          </cell>
          <cell r="C124" t="str">
            <v xml:space="preserve">ФГУЗ Центр гигиены ЯНАО </v>
          </cell>
          <cell r="D124" t="str">
            <v>12-374/2008    от 01.01.2008г.</v>
          </cell>
          <cell r="E124" t="str">
            <v>Новый</v>
          </cell>
          <cell r="F124" t="str">
            <v>Расчетно-кассовый центр г. Салехард</v>
          </cell>
          <cell r="G124" t="str">
            <v>047182000</v>
          </cell>
          <cell r="I124" t="str">
            <v>40503810900001000001</v>
          </cell>
          <cell r="J124">
            <v>6141806923</v>
          </cell>
          <cell r="K124">
            <v>8901016378</v>
          </cell>
          <cell r="L124">
            <v>890303001</v>
          </cell>
          <cell r="N124" t="str">
            <v>85.14.5</v>
          </cell>
          <cell r="O124" t="str">
            <v>97401674</v>
          </cell>
          <cell r="P124">
            <v>1058900003270</v>
          </cell>
          <cell r="R124">
            <v>71174000000</v>
          </cell>
          <cell r="V124" t="str">
            <v>Перезаключить</v>
          </cell>
          <cell r="W124">
            <v>629008</v>
          </cell>
          <cell r="X124" t="str">
            <v>Тюменская обл. ЯНАО</v>
          </cell>
          <cell r="Y124" t="str">
            <v>г. Салехард</v>
          </cell>
          <cell r="Z124" t="str">
            <v>ул. Ямальская д.4</v>
          </cell>
          <cell r="AA124">
            <v>629730</v>
          </cell>
          <cell r="AB124" t="str">
            <v>Тюменская обл. ЯНАО</v>
          </cell>
          <cell r="AC124" t="str">
            <v>г. Надым</v>
          </cell>
          <cell r="AD124" t="str">
            <v>ул. Южная д.1</v>
          </cell>
          <cell r="AF124" t="str">
            <v>т. 3-07-50 
ф. 3-04-24</v>
          </cell>
          <cell r="AG124" t="str">
            <v>глав. врач  Ивлев Павел Александрович</v>
          </cell>
          <cell r="AH124" t="str">
            <v>глав. врач филиала Ивлев П. А.</v>
          </cell>
          <cell r="AK124" t="str">
            <v>И.о. Тюрина Фаузия Мирсаидовна</v>
          </cell>
          <cell r="AL124" t="str">
            <v>Тюрина Ф. М.</v>
          </cell>
          <cell r="AO124" t="str">
            <v>Экономист Вера Александровна каб. 12</v>
          </cell>
          <cell r="AS124">
            <v>5</v>
          </cell>
          <cell r="AX124" t="str">
            <v>Гос. контракт</v>
          </cell>
          <cell r="AY124" t="str">
            <v>ПОСТАВЩИК</v>
          </cell>
          <cell r="BG124" t="str">
            <v>Бюджет</v>
          </cell>
          <cell r="BI124">
            <v>0</v>
          </cell>
          <cell r="BJ124" t="str">
            <v>Филиал ФГУЗ  "Центр гигиены и эпидемиологии в ЯНАО" в г. Надыме</v>
          </cell>
          <cell r="BK124" t="str">
            <v>г-ну Ивлеву П. А.</v>
          </cell>
          <cell r="BL124" t="str">
            <v>Главному врачу</v>
          </cell>
          <cell r="BO124">
            <v>4.03599999999998</v>
          </cell>
          <cell r="BP124" t="str">
            <v>зд. СЭС</v>
          </cell>
        </row>
        <row r="125">
          <cell r="A125">
            <v>20375</v>
          </cell>
          <cell r="B125" t="str">
            <v>Филиал №3 Государственного учреждения-регионального отделения Фонда социального страхования РФ по ЯНАО</v>
          </cell>
          <cell r="C125" t="str">
            <v>Филиал №3  Соц.страх.</v>
          </cell>
          <cell r="D125" t="str">
            <v>12-375/2007   от 01.01.2007г.</v>
          </cell>
          <cell r="E125">
            <v>0</v>
          </cell>
          <cell r="F125" t="str">
            <v>Расчётно - кассовый центр г. Надым</v>
          </cell>
          <cell r="G125" t="str">
            <v>047186000</v>
          </cell>
          <cell r="I125" t="str">
            <v>40402810000000000001</v>
          </cell>
          <cell r="K125">
            <v>8901003072</v>
          </cell>
          <cell r="L125">
            <v>890302001</v>
          </cell>
          <cell r="M125" t="str">
            <v>96190</v>
          </cell>
          <cell r="O125" t="str">
            <v>39353430</v>
          </cell>
          <cell r="V125" t="str">
            <v>Перезаключить</v>
          </cell>
          <cell r="W125">
            <v>629730</v>
          </cell>
          <cell r="X125" t="str">
            <v>Тюменская обл. ЯНАО</v>
          </cell>
          <cell r="Y125" t="str">
            <v>г. Надым</v>
          </cell>
          <cell r="Z125" t="str">
            <v>ул. Комсомольская д. 22</v>
          </cell>
          <cell r="AA125">
            <v>629730</v>
          </cell>
          <cell r="AB125" t="str">
            <v>Тюменская обл. ЯНАО</v>
          </cell>
          <cell r="AC125" t="str">
            <v>г. Надым</v>
          </cell>
          <cell r="AD125" t="str">
            <v>ул. Комсомольская д. 22</v>
          </cell>
          <cell r="AF125" t="str">
            <v>т. 3-23-30 
ф. 3-31-00</v>
          </cell>
          <cell r="AG125" t="str">
            <v>д. Беличенко О.В.</v>
          </cell>
          <cell r="AH125" t="str">
            <v>д. Беличенко О.В.</v>
          </cell>
          <cell r="AK125" t="str">
            <v>Бажина О.Н.</v>
          </cell>
          <cell r="AL125" t="str">
            <v>Бажина О.Н.</v>
          </cell>
          <cell r="AQ125">
            <v>8</v>
          </cell>
          <cell r="AR125">
            <v>4</v>
          </cell>
          <cell r="AS125">
            <v>5</v>
          </cell>
          <cell r="AT125">
            <v>6</v>
          </cell>
          <cell r="AU125">
            <v>9</v>
          </cell>
          <cell r="AX125" t="str">
            <v>Договор</v>
          </cell>
          <cell r="AY125" t="str">
            <v>ПРОДАВЕЦ</v>
          </cell>
          <cell r="BG125" t="str">
            <v>Бюджет</v>
          </cell>
          <cell r="BI125">
            <v>0</v>
          </cell>
          <cell r="BJ125" t="str">
            <v>Филиал №3 Государственного учреждения-регионального отделения Фонда социального страхования РФ по ЯНАО</v>
          </cell>
          <cell r="BK125" t="str">
            <v>г-ну  Беличенко О. В.</v>
          </cell>
          <cell r="BL125" t="str">
            <v>Директору</v>
          </cell>
          <cell r="BO125">
            <v>5.0030000000000001</v>
          </cell>
          <cell r="BP125" t="str">
            <v>Комсомольская 22</v>
          </cell>
        </row>
        <row r="126">
          <cell r="A126">
            <v>20376</v>
          </cell>
          <cell r="B126" t="str">
            <v>Филиал государственного образовательного учреждения высшего профессионального образования "Тюменский государственный нефтегазовый университет" в г. Надыме им. В. В. Ремизова</v>
          </cell>
          <cell r="C126" t="str">
            <v>Филиал Тюменского ГНГУ</v>
          </cell>
          <cell r="D126" t="str">
            <v>12-376/2006    от 01.01.2006г.</v>
          </cell>
          <cell r="F126" t="str">
            <v>Расчетно-кассовый центр г. Салехард</v>
          </cell>
          <cell r="G126" t="str">
            <v>047182000</v>
          </cell>
          <cell r="I126" t="str">
            <v>40503810900001000001</v>
          </cell>
          <cell r="K126">
            <v>7202028202</v>
          </cell>
          <cell r="L126">
            <v>890302001</v>
          </cell>
          <cell r="M126" t="str">
            <v>92110</v>
          </cell>
          <cell r="N126" t="str">
            <v>80.30.1</v>
          </cell>
          <cell r="O126" t="str">
            <v>51014423</v>
          </cell>
          <cell r="P126">
            <v>1027200811483</v>
          </cell>
          <cell r="R126">
            <v>71174000000</v>
          </cell>
          <cell r="W126">
            <v>629730</v>
          </cell>
          <cell r="X126" t="str">
            <v>ЯНАО</v>
          </cell>
          <cell r="Y126" t="str">
            <v>г. Надым</v>
          </cell>
          <cell r="Z126" t="str">
            <v>ул. Комсомольская  д. 15а.</v>
          </cell>
          <cell r="AA126">
            <v>629730</v>
          </cell>
          <cell r="AB126" t="str">
            <v>ЯНАО</v>
          </cell>
          <cell r="AC126" t="str">
            <v>г. Надым</v>
          </cell>
          <cell r="AD126" t="str">
            <v>ул. Комсомольская  д. 15а.</v>
          </cell>
          <cell r="AE126" t="str">
            <v>tgngu@ptline.ru</v>
          </cell>
          <cell r="AF126" t="str">
            <v>т. 3-50-75 
ф. 3-50-75</v>
          </cell>
          <cell r="AG126" t="str">
            <v>д. Наумова Людмила  Александровна</v>
          </cell>
          <cell r="AH126" t="str">
            <v>д. Наумова Л. А.</v>
          </cell>
          <cell r="AK126" t="str">
            <v>Янбухтина Люция Насибулловна</v>
          </cell>
          <cell r="AL126" t="str">
            <v>Янбухтина Л. Н</v>
          </cell>
          <cell r="AQ126">
            <v>4</v>
          </cell>
          <cell r="AR126">
            <v>8</v>
          </cell>
          <cell r="AS126">
            <v>9</v>
          </cell>
          <cell r="AT126">
            <v>10</v>
          </cell>
          <cell r="AX126" t="str">
            <v>Договор</v>
          </cell>
          <cell r="AY126" t="str">
            <v>ПРОДАВЕЦ</v>
          </cell>
          <cell r="BI126">
            <v>0</v>
          </cell>
          <cell r="BJ126" t="str">
            <v>Филиал государственного образовательного учреждения высшего профессионального образования "Тюменский государственный нефтегазовый университет" в г. Надыме им. В. В. Ремизова</v>
          </cell>
          <cell r="BK126" t="str">
            <v>г-же  Наумовой Л. А.</v>
          </cell>
          <cell r="BL126" t="str">
            <v>Директору</v>
          </cell>
          <cell r="BO126">
            <v>4.0249999999999897</v>
          </cell>
          <cell r="BP126" t="str">
            <v>ТГНУ</v>
          </cell>
        </row>
        <row r="127">
          <cell r="A127">
            <v>20377</v>
          </cell>
          <cell r="B127" t="str">
            <v>ООО "Газпром добыча Надым"</v>
          </cell>
          <cell r="C127" t="str">
            <v>"ЯГПУ" ООО "ГДН"</v>
          </cell>
          <cell r="D127" t="str">
            <v>12-377/2008    от 01.01.2008г.</v>
          </cell>
          <cell r="E127" t="str">
            <v>Новый</v>
          </cell>
          <cell r="F127" t="str">
            <v>филиал "Газпромбанк" (ОАО) в г. Надым</v>
          </cell>
          <cell r="G127" t="str">
            <v>047186898</v>
          </cell>
          <cell r="H127" t="str">
            <v>30101810100000000898</v>
          </cell>
          <cell r="I127" t="str">
            <v>40702810000000300576</v>
          </cell>
          <cell r="K127">
            <v>8903019871</v>
          </cell>
          <cell r="L127">
            <v>997250001</v>
          </cell>
          <cell r="M127" t="str">
            <v>11231</v>
          </cell>
          <cell r="N127" t="str">
            <v>11.10.2</v>
          </cell>
          <cell r="O127" t="str">
            <v>00153761</v>
          </cell>
          <cell r="V127" t="str">
            <v>Перезаключить</v>
          </cell>
          <cell r="W127">
            <v>629730</v>
          </cell>
          <cell r="X127" t="str">
            <v>РФ, ЯНАО</v>
          </cell>
          <cell r="Y127" t="str">
            <v>г. Надым</v>
          </cell>
          <cell r="Z127" t="str">
            <v>ул. Зверева, 1</v>
          </cell>
          <cell r="AA127">
            <v>629730</v>
          </cell>
          <cell r="AB127" t="str">
            <v>РФ, ЯНАО</v>
          </cell>
          <cell r="AC127" t="str">
            <v>г. Надым</v>
          </cell>
          <cell r="AD127" t="str">
            <v>ул. Зверева 8/1</v>
          </cell>
          <cell r="AE127" t="str">
            <v>JGPU@ongp.ru</v>
          </cell>
          <cell r="AF127" t="str">
            <v>т. 67-492 
ф. 6-66-00</v>
          </cell>
          <cell r="AG127" t="str">
            <v>нач. Махмутов Камель Наилович</v>
          </cell>
          <cell r="AH127" t="str">
            <v>нач. Махмутов К.Н.</v>
          </cell>
          <cell r="AJ127" t="str">
            <v>Арефьев Виталий Васильевич</v>
          </cell>
          <cell r="AK127" t="str">
            <v>Непопчук Татьяна Николаевна 
т. 66-724 ф. 6-89-56</v>
          </cell>
          <cell r="AL127" t="str">
            <v>Непопчук Т. Н.</v>
          </cell>
          <cell r="AM127" t="str">
            <v>Коляка Андрей Викторович 
т. 67-742</v>
          </cell>
          <cell r="AN127" t="str">
            <v>ОГЭ
56-61-81</v>
          </cell>
          <cell r="AO127" t="str">
            <v>Дог. Отдел
Надежда Сергеевна
т.56-70-72</v>
          </cell>
          <cell r="AQ127">
            <v>8</v>
          </cell>
          <cell r="AR127">
            <v>4</v>
          </cell>
          <cell r="AS127">
            <v>5</v>
          </cell>
          <cell r="AT127">
            <v>6</v>
          </cell>
          <cell r="AU127">
            <v>10</v>
          </cell>
          <cell r="AV127">
            <v>11</v>
          </cell>
          <cell r="AX127" t="str">
            <v>Договор</v>
          </cell>
          <cell r="AY127" t="str">
            <v>ПРОДАВЕЦ</v>
          </cell>
          <cell r="BG127" t="str">
            <v>НГП</v>
          </cell>
          <cell r="BI127">
            <v>1</v>
          </cell>
          <cell r="BJ127" t="str">
            <v>ООО "Газпром добыча Надым" филиал  "Ямальское Газопромысловое Управление"</v>
          </cell>
          <cell r="BK127" t="str">
            <v>г-ну Махмутову К. Н.</v>
          </cell>
          <cell r="BL127" t="str">
            <v>Начальнику</v>
          </cell>
          <cell r="BO127">
            <v>1.0129999999999999</v>
          </cell>
          <cell r="BP127" t="str">
            <v>ул. Зверева "Центр занятости"</v>
          </cell>
        </row>
        <row r="128">
          <cell r="A128">
            <v>20378</v>
          </cell>
          <cell r="B128" t="str">
            <v>ГУ НИИ "Медицинских проблем крайнего севера" РАМН</v>
          </cell>
          <cell r="C128" t="str">
            <v>ГУ НИИ МПКС РАМН</v>
          </cell>
          <cell r="D128" t="str">
            <v>12-378/2008    от 01.01.2008г.</v>
          </cell>
          <cell r="E128" t="str">
            <v>Новый</v>
          </cell>
          <cell r="F128" t="str">
            <v>Расчётно - кассовый центр г. Надым</v>
          </cell>
          <cell r="G128" t="str">
            <v>047186000</v>
          </cell>
          <cell r="I128" t="str">
            <v>40603810100002000025</v>
          </cell>
          <cell r="K128">
            <v>8903015490</v>
          </cell>
          <cell r="L128">
            <v>890301001</v>
          </cell>
          <cell r="M128" t="str">
            <v>91511</v>
          </cell>
          <cell r="O128" t="str">
            <v>39353890</v>
          </cell>
          <cell r="W128">
            <v>629730</v>
          </cell>
          <cell r="X128" t="str">
            <v>Тюменская обл. ЯНАО</v>
          </cell>
          <cell r="Y128" t="str">
            <v>г. Надым</v>
          </cell>
          <cell r="Z128" t="str">
            <v>107 км.</v>
          </cell>
          <cell r="AA128">
            <v>629730</v>
          </cell>
          <cell r="AB128" t="str">
            <v>Тюменская обл. ЯНАО</v>
          </cell>
          <cell r="AC128" t="str">
            <v>г. Надым</v>
          </cell>
          <cell r="AD128" t="str">
            <v>107 км.</v>
          </cell>
          <cell r="AE128" t="str">
            <v>nii_mpks@nadym.ru</v>
          </cell>
          <cell r="AF128" t="str">
            <v>т. 3-03-20, 
т. 9-71-48  
ф. 9-74-53</v>
          </cell>
          <cell r="AG128" t="str">
            <v>д.ч-к. Буганов Анатолий Алексеевич</v>
          </cell>
          <cell r="AH128" t="str">
            <v>д.ч-к. Буганов А. А.</v>
          </cell>
          <cell r="AI128" t="str">
            <v>помошник д. по юр.вопросам Гуйвенко Арина Владимировна т. 97-1-53</v>
          </cell>
          <cell r="AK128" t="str">
            <v>Зиновьева Надежда Васильевна</v>
          </cell>
          <cell r="AL128" t="str">
            <v>Зиновьева Н. В.</v>
          </cell>
          <cell r="AQ128">
            <v>4</v>
          </cell>
          <cell r="AR128">
            <v>8</v>
          </cell>
          <cell r="AS128">
            <v>9</v>
          </cell>
          <cell r="AT128">
            <v>10</v>
          </cell>
          <cell r="AX128" t="str">
            <v>Договор</v>
          </cell>
          <cell r="AY128" t="str">
            <v>ПРОДАВЕЦ</v>
          </cell>
          <cell r="BI128">
            <v>0</v>
          </cell>
          <cell r="BJ128" t="str">
            <v>ГУ НИИ "Медицинских проблем крайнего севера" РАМН</v>
          </cell>
          <cell r="BK128" t="str">
            <v>г-ну  Буганову А. А.</v>
          </cell>
          <cell r="BL128" t="str">
            <v>Директору</v>
          </cell>
          <cell r="BP128" t="str">
            <v>107 КМ</v>
          </cell>
        </row>
        <row r="129">
          <cell r="A129">
            <v>20379</v>
          </cell>
          <cell r="B129" t="str">
            <v>ООО "Евросиб"</v>
          </cell>
          <cell r="C129" t="str">
            <v>ООО "Евросиб"</v>
          </cell>
          <cell r="D129" t="str">
            <v>12-379/2008    от 01.02.2008г.</v>
          </cell>
          <cell r="E129" t="str">
            <v>Новый</v>
          </cell>
          <cell r="F129" t="str">
            <v>филиал ОАО "Уралсиб"  г. Тюмень</v>
          </cell>
          <cell r="G129" t="str">
            <v>047106957</v>
          </cell>
          <cell r="H129" t="str">
            <v>30101810900000000957</v>
          </cell>
          <cell r="I129" t="str">
            <v>40702810163020000104</v>
          </cell>
          <cell r="K129">
            <v>8903023677</v>
          </cell>
          <cell r="L129">
            <v>890301001</v>
          </cell>
          <cell r="N129" t="str">
            <v>63.12.21</v>
          </cell>
          <cell r="O129" t="str">
            <v>73157206</v>
          </cell>
          <cell r="P129">
            <v>1048900201570</v>
          </cell>
          <cell r="R129">
            <v>71174000000</v>
          </cell>
          <cell r="S129">
            <v>16</v>
          </cell>
          <cell r="T129">
            <v>65</v>
          </cell>
          <cell r="U129">
            <v>49013</v>
          </cell>
          <cell r="W129">
            <v>629730</v>
          </cell>
          <cell r="X129" t="str">
            <v>РФ, ЯНАО</v>
          </cell>
          <cell r="Y129" t="str">
            <v>г.Надым</v>
          </cell>
          <cell r="Z129" t="str">
            <v>ул.Зверева, 13</v>
          </cell>
          <cell r="AA129">
            <v>629730</v>
          </cell>
          <cell r="AB129" t="str">
            <v>РФ, ЯНАО</v>
          </cell>
          <cell r="AC129" t="str">
            <v>г.Надым</v>
          </cell>
          <cell r="AD129" t="str">
            <v>ул. Зверева, 13</v>
          </cell>
          <cell r="AE129" t="str">
            <v>e-mail: evrosib@ptline.ru</v>
          </cell>
          <cell r="AF129" t="str">
            <v>т. 53-63-97
ф. 53-50-12</v>
          </cell>
          <cell r="AG129" t="str">
            <v>д. Тимофеев Владимир Викторович</v>
          </cell>
          <cell r="AH129" t="str">
            <v>д. Тимофеев В. В.</v>
          </cell>
          <cell r="AQ129">
            <v>8</v>
          </cell>
          <cell r="AR129">
            <v>4</v>
          </cell>
          <cell r="AS129">
            <v>5</v>
          </cell>
          <cell r="AT129">
            <v>6</v>
          </cell>
          <cell r="AU129">
            <v>9</v>
          </cell>
          <cell r="AX129" t="str">
            <v>Договор</v>
          </cell>
          <cell r="AY129" t="str">
            <v>ПРОДАВЕЦ</v>
          </cell>
          <cell r="BJ129" t="str">
            <v>ООО "Евросиб"</v>
          </cell>
          <cell r="BK129" t="str">
            <v>г-ну Тимофееву В. В.</v>
          </cell>
          <cell r="BL129" t="str">
            <v>Директору</v>
          </cell>
        </row>
        <row r="130">
          <cell r="A130">
            <v>20380</v>
          </cell>
          <cell r="B130" t="str">
            <v>ДОАО "Спецгазавтотранс"</v>
          </cell>
          <cell r="C130" t="str">
            <v xml:space="preserve">ДОАО "Спецгазавтотранс" </v>
          </cell>
          <cell r="D130" t="str">
            <v>12-380/2006    от 01.01.2006г.</v>
          </cell>
          <cell r="F130" t="str">
            <v>"Запсибкомбанк" ОАО г. Салехард</v>
          </cell>
          <cell r="G130" t="str">
            <v>047182727</v>
          </cell>
          <cell r="H130" t="str">
            <v>30101810600000000727</v>
          </cell>
          <cell r="I130" t="str">
            <v>40702810000140000128</v>
          </cell>
          <cell r="K130">
            <v>1834100050</v>
          </cell>
          <cell r="L130">
            <v>890302001</v>
          </cell>
          <cell r="M130" t="str">
            <v>14941</v>
          </cell>
          <cell r="O130" t="str">
            <v>39353186</v>
          </cell>
          <cell r="P130">
            <v>1021801586047</v>
          </cell>
          <cell r="W130">
            <v>426600</v>
          </cell>
          <cell r="X130" t="str">
            <v>Удмуртская Республика</v>
          </cell>
          <cell r="Y130" t="str">
            <v>г. Ижевск</v>
          </cell>
          <cell r="Z130" t="str">
            <v>Вотхинское шоссе, д.182.</v>
          </cell>
          <cell r="AA130">
            <v>629730</v>
          </cell>
          <cell r="AB130" t="str">
            <v>Тюменская обл. ЯНАО</v>
          </cell>
          <cell r="AC130" t="str">
            <v>г. Надым</v>
          </cell>
          <cell r="AD130" t="str">
            <v>6-й проезд панель "Ж"</v>
          </cell>
          <cell r="AE130" t="str">
            <v>sgat@ptline.ru</v>
          </cell>
          <cell r="AF130" t="str">
            <v>т. 35-7-63</v>
          </cell>
          <cell r="AG130" t="str">
            <v>д. филиала Поволоцкий Валерий Никодимович</v>
          </cell>
          <cell r="AH130" t="str">
            <v>Поволоцкий В. Н.</v>
          </cell>
          <cell r="AK130" t="str">
            <v>Булатова Татьяна Александровна</v>
          </cell>
          <cell r="AL130" t="str">
            <v>Булатова Т. А.</v>
          </cell>
          <cell r="AM130" t="str">
            <v>Никонов Владимир Тимофеевич т.5-67-147, 89026260127</v>
          </cell>
          <cell r="AQ130">
            <v>4</v>
          </cell>
          <cell r="AR130">
            <v>8</v>
          </cell>
          <cell r="AS130">
            <v>9</v>
          </cell>
          <cell r="AT130">
            <v>10</v>
          </cell>
          <cell r="AX130" t="str">
            <v>Договор</v>
          </cell>
          <cell r="AY130" t="str">
            <v>ПРОДАВЕЦ</v>
          </cell>
          <cell r="BI130">
            <v>1</v>
          </cell>
          <cell r="BJ130" t="str">
            <v>ДОАО "Спецгазавтотранс"</v>
          </cell>
          <cell r="BK130" t="str">
            <v>г-ну Поволоцкому В. Н.</v>
          </cell>
          <cell r="BL130" t="str">
            <v>Директору</v>
          </cell>
          <cell r="BO130">
            <v>2.0129999999999999</v>
          </cell>
          <cell r="BP130" t="str">
            <v>6 й проезд</v>
          </cell>
        </row>
        <row r="131">
          <cell r="A131">
            <v>20381</v>
          </cell>
          <cell r="B131" t="str">
            <v>ООО "Газпром добыча Надым"</v>
          </cell>
          <cell r="C131" t="str">
            <v>НУТТиСТ ООО "ГДН"</v>
          </cell>
          <cell r="D131" t="str">
            <v>12-381/2008-ЭК    от 01.01.2008г.</v>
          </cell>
          <cell r="E131" t="str">
            <v>Новый</v>
          </cell>
          <cell r="F131" t="str">
            <v>филиал "Газпромбанк" (ОАО) в г. Надым</v>
          </cell>
          <cell r="G131" t="str">
            <v>047186898</v>
          </cell>
          <cell r="H131" t="str">
            <v>30101810100000000898</v>
          </cell>
          <cell r="I131" t="str">
            <v>40702810000000300576</v>
          </cell>
          <cell r="K131">
            <v>8903019871</v>
          </cell>
          <cell r="L131">
            <v>997250001</v>
          </cell>
          <cell r="M131" t="str">
            <v>11231</v>
          </cell>
          <cell r="O131" t="str">
            <v>00153761</v>
          </cell>
          <cell r="V131" t="str">
            <v>Перезаключить</v>
          </cell>
          <cell r="W131">
            <v>0</v>
          </cell>
          <cell r="X131" t="str">
            <v>Российская Федерация, 629730, Ямало-Ненецкий автономный округ,</v>
          </cell>
          <cell r="Y131" t="str">
            <v>г. Надым,</v>
          </cell>
          <cell r="Z131" t="str">
            <v>ул. Зверева, 1.</v>
          </cell>
          <cell r="AA131">
            <v>0</v>
          </cell>
          <cell r="AB131" t="str">
            <v>Российская Федерация, 629730, Ямало-Ненецкий автономный округ,</v>
          </cell>
          <cell r="AC131" t="str">
            <v>г. Надым,</v>
          </cell>
          <cell r="AD131" t="str">
            <v>ул. Зверева, 1.</v>
          </cell>
          <cell r="AF131" t="str">
            <v xml:space="preserve">т/ф 64-445 </v>
          </cell>
          <cell r="AG131" t="str">
            <v>нач. Данильченко Петр Иванович</v>
          </cell>
          <cell r="AH131" t="str">
            <v>нач. Данильченко П.И.</v>
          </cell>
          <cell r="AJ131" t="str">
            <v>Андреев Ю.А.</v>
          </cell>
          <cell r="AM131" t="str">
            <v>56-42-59
56-40-90</v>
          </cell>
          <cell r="AQ131">
            <v>8</v>
          </cell>
          <cell r="AR131">
            <v>4</v>
          </cell>
          <cell r="AS131">
            <v>5</v>
          </cell>
          <cell r="AT131">
            <v>6</v>
          </cell>
          <cell r="AU131">
            <v>10</v>
          </cell>
          <cell r="AV131">
            <v>11</v>
          </cell>
          <cell r="AX131" t="str">
            <v>Договор</v>
          </cell>
          <cell r="AY131" t="str">
            <v>ПРОДАВЕЦ</v>
          </cell>
          <cell r="BG131" t="str">
            <v>НГП</v>
          </cell>
          <cell r="BI131">
            <v>1</v>
          </cell>
          <cell r="BJ131" t="str">
            <v>ООО "Газпром добыча Надым" Филиал "Надымское управление технологического транспорта и спецтехники"</v>
          </cell>
          <cell r="BK131" t="str">
            <v>г-ну Данильченко П. И.</v>
          </cell>
          <cell r="BL131" t="str">
            <v>Начальнику</v>
          </cell>
          <cell r="BO131">
            <v>1.0009999999999999</v>
          </cell>
          <cell r="BP131" t="str">
            <v>Заводская КАФТ</v>
          </cell>
        </row>
        <row r="132">
          <cell r="A132">
            <v>20382</v>
          </cell>
          <cell r="B132" t="str">
            <v>ЗАО "Новатор-93"</v>
          </cell>
          <cell r="C132" t="str">
            <v>ЗАО "Новатор-93"</v>
          </cell>
          <cell r="D132" t="str">
            <v>12-382/2006    от 01.01.2006г.</v>
          </cell>
          <cell r="F132" t="str">
            <v>"Запсибкомбанк" ОАО г. Салехард</v>
          </cell>
          <cell r="G132" t="str">
            <v>047182727</v>
          </cell>
          <cell r="H132" t="str">
            <v>30101810600000000727</v>
          </cell>
          <cell r="I132" t="str">
            <v>40702810400140000980</v>
          </cell>
          <cell r="K132">
            <v>8903007058</v>
          </cell>
          <cell r="L132">
            <v>890301001</v>
          </cell>
          <cell r="N132" t="str">
            <v>63.21.23</v>
          </cell>
          <cell r="O132" t="str">
            <v>32742163</v>
          </cell>
          <cell r="P132">
            <v>1028900578486</v>
          </cell>
          <cell r="W132">
            <v>629730</v>
          </cell>
          <cell r="X132" t="str">
            <v>Тюменская обл. ЯНАО</v>
          </cell>
          <cell r="Y132" t="str">
            <v>г. Надым</v>
          </cell>
          <cell r="Z132" t="str">
            <v>ул. Зверева 47-166</v>
          </cell>
          <cell r="AA132">
            <v>629730</v>
          </cell>
          <cell r="AB132" t="str">
            <v>Тюменская обл. ЯНАО</v>
          </cell>
          <cell r="AC132" t="str">
            <v>г. Надым</v>
          </cell>
          <cell r="AD132" t="str">
            <v>ул. Зверева 47-166</v>
          </cell>
          <cell r="AF132" t="str">
            <v>т. 21-808, 
т. 2-46-95</v>
          </cell>
          <cell r="AG132" t="str">
            <v>г.д. Быков Владимир Евгеньевич</v>
          </cell>
          <cell r="AH132" t="str">
            <v>г.д. Быков В. Е.</v>
          </cell>
          <cell r="AI132" t="str">
            <v>и.д. Баландин Юрий Владимирович</v>
          </cell>
          <cell r="AK132" t="str">
            <v>Корзо Любовь Ивановна</v>
          </cell>
          <cell r="AL132" t="str">
            <v>Корзо Л. И.</v>
          </cell>
          <cell r="AQ132">
            <v>4</v>
          </cell>
          <cell r="AR132">
            <v>8</v>
          </cell>
          <cell r="AS132">
            <v>9</v>
          </cell>
          <cell r="AT132">
            <v>10</v>
          </cell>
          <cell r="AX132" t="str">
            <v>Договор</v>
          </cell>
          <cell r="AY132" t="str">
            <v>ПРОДАВЕЦ</v>
          </cell>
          <cell r="BI132">
            <v>1</v>
          </cell>
          <cell r="BJ132" t="str">
            <v>ЗАО "Новатор-93"</v>
          </cell>
          <cell r="BK132" t="str">
            <v>г-ну Быкову В. Е.</v>
          </cell>
          <cell r="BL132" t="str">
            <v>Генеральному директору</v>
          </cell>
          <cell r="BP132" t="str">
            <v>ПЕРЕПРАВА</v>
          </cell>
        </row>
        <row r="133">
          <cell r="A133">
            <v>20383</v>
          </cell>
          <cell r="B133" t="str">
            <v xml:space="preserve">Отделение по г. Надыму и Надымскому району УФК по Ямало - Ненецкому автономному округу </v>
          </cell>
          <cell r="C133" t="str">
            <v>Казначейство по ЯНАО</v>
          </cell>
          <cell r="D133" t="str">
            <v>12-383/2007    от 01.01.2007г.</v>
          </cell>
          <cell r="E133">
            <v>0</v>
          </cell>
          <cell r="F133" t="str">
            <v>Расчетно-кассовый центр г. Салехард</v>
          </cell>
          <cell r="G133" t="str">
            <v>047182000</v>
          </cell>
          <cell r="I133" t="str">
            <v>40105810400000010000</v>
          </cell>
          <cell r="K133">
            <v>8903017592</v>
          </cell>
          <cell r="L133">
            <v>890301001</v>
          </cell>
          <cell r="O133" t="str">
            <v>43126533</v>
          </cell>
          <cell r="V133" t="str">
            <v>Перезаключить</v>
          </cell>
          <cell r="W133">
            <v>629730</v>
          </cell>
          <cell r="X133" t="str">
            <v>Тюменская обл. ЯНАО</v>
          </cell>
          <cell r="Y133" t="str">
            <v>г. Надым</v>
          </cell>
          <cell r="Z133" t="str">
            <v>ул. Зверева 47а</v>
          </cell>
          <cell r="AA133">
            <v>629730</v>
          </cell>
          <cell r="AB133" t="str">
            <v>Тюменская обл. ЯНАО</v>
          </cell>
          <cell r="AC133" t="str">
            <v>г. Надым</v>
          </cell>
          <cell r="AD133" t="str">
            <v>ул. Зверева 47а</v>
          </cell>
          <cell r="AF133" t="str">
            <v>т. 2-51-24, 
т. 2-50-67 Лена
т. 2-50-24 
ф.2-51-64</v>
          </cell>
          <cell r="AG133" t="str">
            <v>рук. Отд. Пивоварова Н.А.</v>
          </cell>
          <cell r="AH133" t="str">
            <v>Пивоварова Н.А.</v>
          </cell>
          <cell r="AK133" t="str">
            <v>Важничева Н.Н.</v>
          </cell>
          <cell r="AL133" t="str">
            <v>Важничева Н.Н.</v>
          </cell>
          <cell r="AQ133">
            <v>8</v>
          </cell>
          <cell r="AR133">
            <v>4</v>
          </cell>
          <cell r="AS133">
            <v>5</v>
          </cell>
          <cell r="AT133">
            <v>6</v>
          </cell>
          <cell r="AU133">
            <v>9</v>
          </cell>
          <cell r="AX133" t="str">
            <v>Договор</v>
          </cell>
          <cell r="AY133" t="str">
            <v>ПРОДАВЕЦ</v>
          </cell>
          <cell r="BG133" t="str">
            <v>Бюджет</v>
          </cell>
          <cell r="BI133">
            <v>0</v>
          </cell>
          <cell r="BJ133" t="str">
            <v xml:space="preserve">Отделение по г. Надыму и Надымскому району УФК по Ямало - Ненецкому автономному округу </v>
          </cell>
          <cell r="BK133" t="str">
            <v>г-же Пивоваровой Н. А.</v>
          </cell>
          <cell r="BL133" t="str">
            <v>Руководителю</v>
          </cell>
          <cell r="BP133" t="str">
            <v>Казначейство Звер 47</v>
          </cell>
        </row>
        <row r="134">
          <cell r="A134">
            <v>20384</v>
          </cell>
          <cell r="B134" t="str">
            <v>ООО "Норма"</v>
          </cell>
          <cell r="C134" t="str">
            <v>ООО "Норма"</v>
          </cell>
          <cell r="D134" t="str">
            <v>12-384/2006    от 01.01.2006г.</v>
          </cell>
          <cell r="F134" t="str">
            <v>филиал ОАО "Уралсиб"  г. Тюмень</v>
          </cell>
          <cell r="G134" t="str">
            <v>047106957</v>
          </cell>
          <cell r="H134" t="str">
            <v>30101810900000000957</v>
          </cell>
          <cell r="I134" t="str">
            <v>40702810063020000026</v>
          </cell>
          <cell r="K134">
            <v>8903021341</v>
          </cell>
          <cell r="L134">
            <v>890301001</v>
          </cell>
          <cell r="M134" t="str">
            <v>71211</v>
          </cell>
          <cell r="O134" t="str">
            <v>12501954</v>
          </cell>
          <cell r="W134">
            <v>629730</v>
          </cell>
          <cell r="X134" t="str">
            <v>Тюменская обл. ЯНАО</v>
          </cell>
          <cell r="Y134" t="str">
            <v>г. Надым</v>
          </cell>
          <cell r="Z134" t="str">
            <v>ул. Полярная, д.1</v>
          </cell>
          <cell r="AA134">
            <v>629730</v>
          </cell>
          <cell r="AB134" t="str">
            <v>Тюменская обл. ЯНАО</v>
          </cell>
          <cell r="AC134" t="str">
            <v>г. Надым</v>
          </cell>
          <cell r="AD134" t="str">
            <v>ул. Полярная, д.1</v>
          </cell>
          <cell r="AF134" t="str">
            <v>т. 349-95, 
ф.3-60-67</v>
          </cell>
          <cell r="AG134" t="str">
            <v>д. Никонов Игорь Владимирович</v>
          </cell>
          <cell r="AH134" t="str">
            <v>Никонов И.В.</v>
          </cell>
          <cell r="AK134" t="str">
            <v>Трякова Елена Юрьевна</v>
          </cell>
          <cell r="AL134" t="str">
            <v>Трякова Е. Ю.</v>
          </cell>
          <cell r="AQ134">
            <v>4</v>
          </cell>
          <cell r="AR134">
            <v>8</v>
          </cell>
          <cell r="AS134">
            <v>9</v>
          </cell>
          <cell r="AT134">
            <v>10</v>
          </cell>
          <cell r="AX134" t="str">
            <v>Договор</v>
          </cell>
          <cell r="AY134" t="str">
            <v>ПРОДАВЕЦ</v>
          </cell>
          <cell r="BI134">
            <v>1</v>
          </cell>
          <cell r="BJ134" t="str">
            <v>ООО "Норма"</v>
          </cell>
          <cell r="BK134" t="str">
            <v>г-ну Никонову И. В.</v>
          </cell>
          <cell r="BL134" t="str">
            <v>Руководителю</v>
          </cell>
          <cell r="BO134">
            <v>4.0309999999999802</v>
          </cell>
          <cell r="BP134" t="str">
            <v xml:space="preserve">маг."Бекас"
Полярная 1 </v>
          </cell>
        </row>
        <row r="135">
          <cell r="A135">
            <v>20385</v>
          </cell>
          <cell r="B135" t="str">
            <v>ОАО "РИТЭК</v>
          </cell>
          <cell r="C135" t="str">
            <v>ОАО "РИТЭКНадымнефть"</v>
          </cell>
          <cell r="D135" t="str">
            <v>12-385/2006    от 01.01.2006г.</v>
          </cell>
          <cell r="F135" t="str">
            <v>филиал ОАО "Уралсиб"  г. Тюмень</v>
          </cell>
          <cell r="G135" t="str">
            <v>047106957</v>
          </cell>
          <cell r="H135" t="str">
            <v>30101810900000000957</v>
          </cell>
          <cell r="I135" t="str">
            <v>40702810863020000310</v>
          </cell>
          <cell r="K135">
            <v>7736036626</v>
          </cell>
          <cell r="L135">
            <v>890303001</v>
          </cell>
          <cell r="M135" t="str">
            <v>11210</v>
          </cell>
          <cell r="N135" t="str">
            <v>11.10.11</v>
          </cell>
          <cell r="O135" t="str">
            <v>39356121</v>
          </cell>
          <cell r="P135">
            <v>10286101440955</v>
          </cell>
          <cell r="R135">
            <v>71174000000</v>
          </cell>
          <cell r="S135">
            <v>16</v>
          </cell>
          <cell r="T135">
            <v>47</v>
          </cell>
          <cell r="U135">
            <v>49014</v>
          </cell>
          <cell r="W135">
            <v>628486</v>
          </cell>
          <cell r="X135" t="str">
            <v>Россия, Тюменская область, Ханты-Мансийский автономный округ - Югра</v>
          </cell>
          <cell r="Y135" t="str">
            <v>г. Когалым</v>
          </cell>
          <cell r="Z135" t="str">
            <v>ул.Ноябрьская, д. 7</v>
          </cell>
          <cell r="AA135">
            <v>629730</v>
          </cell>
          <cell r="AB135" t="str">
            <v>Россия, Тюменская область, Ямало-Ненецкий автономный округ</v>
          </cell>
          <cell r="AC135" t="str">
            <v>г. Надым</v>
          </cell>
          <cell r="AD135" t="str">
            <v>8 проезд, административное здание ОАО "РИТЭК"</v>
          </cell>
          <cell r="AE135" t="str">
            <v>info@riteknn.ru</v>
          </cell>
          <cell r="AF135" t="str">
            <v>т. 93-122 
т. 93-240</v>
          </cell>
          <cell r="AG135" t="str">
            <v>нач. Шишкин Сергей Валентинович</v>
          </cell>
          <cell r="AH135" t="str">
            <v>нач. Шишкин С. В.</v>
          </cell>
          <cell r="AI135" t="str">
            <v>Масланов Александр Анатольевич</v>
          </cell>
          <cell r="AK135" t="str">
            <v>Горшенина Клавдия Васильевна</v>
          </cell>
          <cell r="AL135" t="str">
            <v>Горшенина К. В.</v>
          </cell>
          <cell r="AM135" t="str">
            <v>т. 93-222 Иван Иванович</v>
          </cell>
          <cell r="AQ135">
            <v>4</v>
          </cell>
          <cell r="AR135">
            <v>8</v>
          </cell>
          <cell r="AS135">
            <v>9</v>
          </cell>
          <cell r="AT135">
            <v>10</v>
          </cell>
          <cell r="AX135" t="str">
            <v>Договор</v>
          </cell>
          <cell r="AY135" t="str">
            <v>ПРОДАВЕЦ</v>
          </cell>
          <cell r="BI135">
            <v>1</v>
          </cell>
          <cell r="BJ135" t="str">
            <v>ОАО "РИТЭК"  филиал- НГДУ "РИТЭКНадымнефть"</v>
          </cell>
          <cell r="BK135" t="str">
            <v>г-ну Шишкину С. В.</v>
          </cell>
          <cell r="BL135" t="str">
            <v>Начальнику</v>
          </cell>
          <cell r="BO135">
            <v>2.0190000000000001</v>
          </cell>
          <cell r="BP135" t="str">
            <v>8 й проезд</v>
          </cell>
        </row>
        <row r="136">
          <cell r="A136">
            <v>20386</v>
          </cell>
          <cell r="B136" t="str">
            <v>ООО "Газпром добыча Надым"</v>
          </cell>
          <cell r="C136" t="str">
            <v>"Управление безопасности" ООО "ГДН"</v>
          </cell>
          <cell r="D136" t="str">
            <v>12-386/2008    от 01.01.2008г.</v>
          </cell>
          <cell r="E136" t="str">
            <v>Новый</v>
          </cell>
          <cell r="F136" t="str">
            <v>филиал "Газпромбанк" (ОАО) в г. Надым</v>
          </cell>
          <cell r="G136" t="str">
            <v>047186898</v>
          </cell>
          <cell r="H136" t="str">
            <v>30101810100000000898</v>
          </cell>
          <cell r="I136" t="str">
            <v>40702810000000300576</v>
          </cell>
          <cell r="K136">
            <v>8903019871</v>
          </cell>
          <cell r="L136">
            <v>997250001</v>
          </cell>
          <cell r="M136" t="str">
            <v>11231</v>
          </cell>
          <cell r="O136" t="str">
            <v>00153761</v>
          </cell>
          <cell r="P136">
            <v>1028900578080</v>
          </cell>
          <cell r="V136" t="str">
            <v>Перезаключить</v>
          </cell>
          <cell r="W136">
            <v>629730</v>
          </cell>
          <cell r="X136" t="str">
            <v>Ямало-Ненецкий автономный округ</v>
          </cell>
          <cell r="Y136" t="str">
            <v>г. Надым</v>
          </cell>
          <cell r="Z136" t="str">
            <v>ул. Зверева, 1</v>
          </cell>
          <cell r="AA136">
            <v>629730</v>
          </cell>
          <cell r="AB136" t="str">
            <v>Тюменская обл. ЯНАО</v>
          </cell>
          <cell r="AC136" t="str">
            <v>г. Надым</v>
          </cell>
          <cell r="AD136" t="str">
            <v>ул. Комсомольская,25</v>
          </cell>
          <cell r="AF136" t="str">
            <v>т. 67-186, 
ф. 67-467</v>
          </cell>
          <cell r="AG136" t="str">
            <v>нач. Шмелев Игорь Юрьевич</v>
          </cell>
          <cell r="AH136" t="str">
            <v>нач. Шмелев И. Ю.</v>
          </cell>
          <cell r="AQ136">
            <v>8</v>
          </cell>
          <cell r="AR136">
            <v>4</v>
          </cell>
          <cell r="AS136">
            <v>5</v>
          </cell>
          <cell r="AT136">
            <v>6</v>
          </cell>
          <cell r="AU136">
            <v>10</v>
          </cell>
          <cell r="AV136">
            <v>11</v>
          </cell>
          <cell r="AX136" t="str">
            <v>Договор</v>
          </cell>
          <cell r="AY136" t="str">
            <v>ПРОДАВЕЦ</v>
          </cell>
          <cell r="BG136" t="str">
            <v>НГП</v>
          </cell>
          <cell r="BI136">
            <v>1</v>
          </cell>
          <cell r="BJ136" t="str">
            <v xml:space="preserve">ООО "Газпром добыча Надым" филиал "Управление безопасности" </v>
          </cell>
          <cell r="BK136" t="str">
            <v>г-ну Шмелёву И. Ю.</v>
          </cell>
          <cell r="BL136" t="str">
            <v>Начальнику</v>
          </cell>
          <cell r="BO136">
            <v>1.0249999999999999</v>
          </cell>
          <cell r="BP136" t="str">
            <v>Комсомольская 25</v>
          </cell>
        </row>
        <row r="137">
          <cell r="A137">
            <v>20387</v>
          </cell>
          <cell r="B137" t="str">
            <v>Надымское Производственно-Техническое Управление "Надымгазремонт" ООО "Газпром трансгаз Югорск"</v>
          </cell>
          <cell r="C137" t="str">
            <v>ПТУ "Надымгазремонт"</v>
          </cell>
          <cell r="D137" t="str">
            <v>12-387/2006    от 01.01.2006г.</v>
          </cell>
          <cell r="F137" t="str">
            <v>филиал "Газпромбанк" (ОАО) г. Белоярский</v>
          </cell>
          <cell r="G137" t="str">
            <v>047177629</v>
          </cell>
          <cell r="H137" t="str">
            <v>301018105000000000629</v>
          </cell>
          <cell r="I137" t="str">
            <v>40702810700001000128</v>
          </cell>
          <cell r="K137">
            <v>8622000931</v>
          </cell>
          <cell r="L137">
            <v>890302003</v>
          </cell>
          <cell r="M137" t="str">
            <v>14912</v>
          </cell>
          <cell r="O137" t="str">
            <v>05799657</v>
          </cell>
          <cell r="W137">
            <v>628260</v>
          </cell>
          <cell r="X137" t="str">
            <v>РФ Тюменская обл. Ханты-Мансийский автономный округ - Югра</v>
          </cell>
          <cell r="Y137" t="str">
            <v>г. Югорск</v>
          </cell>
          <cell r="Z137" t="str">
            <v>ул. Мира д. 15</v>
          </cell>
          <cell r="AA137">
            <v>629730</v>
          </cell>
          <cell r="AB137" t="str">
            <v>Ямало-Ненецкий автономный округ,</v>
          </cell>
          <cell r="AC137" t="str">
            <v>г. Надым,</v>
          </cell>
          <cell r="AD137" t="str">
            <v>ул. Зверева, д.12</v>
          </cell>
          <cell r="AF137" t="str">
            <v>т. 49-170 
т/ф. 49-216</v>
          </cell>
          <cell r="AG137" t="str">
            <v>Холин Николай Михайлович</v>
          </cell>
          <cell r="AH137" t="str">
            <v>Холин Н. М.</v>
          </cell>
          <cell r="AJ137" t="str">
            <v>Жиров  Вячеслав Хрисанфович</v>
          </cell>
          <cell r="AK137" t="str">
            <v>Макеева Александра Степановна</v>
          </cell>
          <cell r="AL137" t="str">
            <v>Макеева А. С.</v>
          </cell>
          <cell r="AQ137">
            <v>4</v>
          </cell>
          <cell r="AR137">
            <v>8</v>
          </cell>
          <cell r="AS137">
            <v>9</v>
          </cell>
          <cell r="AT137">
            <v>10</v>
          </cell>
          <cell r="AX137" t="str">
            <v>Договор</v>
          </cell>
          <cell r="AY137" t="str">
            <v>ПРОДАВЕЦ</v>
          </cell>
          <cell r="BG137" t="str">
            <v>ТТГ</v>
          </cell>
          <cell r="BI137">
            <v>1</v>
          </cell>
          <cell r="BJ137" t="str">
            <v>Надымское Производственно-Техническое Управление "Надымгазремонт" ООО "Газпром трансгаз Югорск"</v>
          </cell>
          <cell r="BK137" t="str">
            <v>г-ну Холину Н. М.</v>
          </cell>
          <cell r="BL137" t="str">
            <v>Начальнику</v>
          </cell>
          <cell r="BO137">
            <v>1.0109999999999999</v>
          </cell>
          <cell r="BP137" t="str">
            <v>Зверева</v>
          </cell>
        </row>
        <row r="138">
          <cell r="A138">
            <v>20388</v>
          </cell>
          <cell r="B138" t="str">
            <v>ООО "Газпром трансгаз Югорск"</v>
          </cell>
          <cell r="C138" t="str">
            <v>УМТС и К ООО "ГТЮ"</v>
          </cell>
          <cell r="D138" t="str">
            <v>12-388/2006    от 01.01.2006г.</v>
          </cell>
          <cell r="F138" t="str">
            <v>АБ "Газпромбанк" (ОАО) г. Югорск</v>
          </cell>
          <cell r="G138" t="str">
            <v>47175758</v>
          </cell>
          <cell r="H138" t="str">
            <v>30101810600000000758</v>
          </cell>
          <cell r="I138" t="str">
            <v>40702810701001010181</v>
          </cell>
          <cell r="K138">
            <v>8622000931</v>
          </cell>
          <cell r="L138">
            <v>862202002</v>
          </cell>
          <cell r="M138" t="str">
            <v>50100</v>
          </cell>
          <cell r="O138" t="str">
            <v>04750073</v>
          </cell>
          <cell r="W138">
            <v>628260</v>
          </cell>
          <cell r="X138" t="str">
            <v>Российская Федерация Тюменская обл. Ханты-Мансийский автономный округ - Югра</v>
          </cell>
          <cell r="Y138" t="str">
            <v>г. Югорск</v>
          </cell>
          <cell r="Z138" t="str">
            <v>ул. Мира д. 15</v>
          </cell>
          <cell r="AA138">
            <v>628260</v>
          </cell>
          <cell r="AB138" t="str">
            <v>Российская Федерация Тюменская обл. Ханты-Мансийский автономный округ - Югра</v>
          </cell>
          <cell r="AC138" t="str">
            <v>г. Югорск</v>
          </cell>
          <cell r="AD138" t="str">
            <v>ул. Мира д. 15</v>
          </cell>
          <cell r="AF138" t="str">
            <v>(34675) 2-29-14 
ф.2-40-30</v>
          </cell>
          <cell r="AI138" t="str">
            <v>Бойко В.А.</v>
          </cell>
          <cell r="AJ138" t="str">
            <v>Бойко В.А.</v>
          </cell>
          <cell r="AM138" t="str">
            <v>Завардин Максим Александрович 2-99-67 (34675)</v>
          </cell>
          <cell r="AN138" t="str">
            <v>49-365, ф. 49-125 Ирина Анатольевна Шамаева</v>
          </cell>
          <cell r="AQ138">
            <v>4</v>
          </cell>
          <cell r="AR138">
            <v>8</v>
          </cell>
          <cell r="AS138">
            <v>9</v>
          </cell>
          <cell r="AT138">
            <v>10</v>
          </cell>
          <cell r="AX138" t="str">
            <v>Договор</v>
          </cell>
          <cell r="AY138" t="str">
            <v>ПРОДАВЕЦ</v>
          </cell>
          <cell r="BG138" t="str">
            <v>ТТГ</v>
          </cell>
          <cell r="BI138">
            <v>1</v>
          </cell>
          <cell r="BJ138" t="str">
            <v>"УМТС и К" ООО "Газпром трансгаз Югорск"</v>
          </cell>
          <cell r="BO138">
            <v>1.012</v>
          </cell>
          <cell r="BP138" t="str">
            <v xml:space="preserve">здание  Надымгазремонт </v>
          </cell>
        </row>
        <row r="139">
          <cell r="A139">
            <v>20389</v>
          </cell>
          <cell r="B139" t="str">
            <v>ООО "Северагропродукт"</v>
          </cell>
          <cell r="C139" t="str">
            <v>ООО "Северагропродукт"</v>
          </cell>
          <cell r="D139" t="str">
            <v>12-389/2006    от 01.01.2006г.</v>
          </cell>
          <cell r="F139" t="str">
            <v>"Запсибкомбанк" ОАО г. Салехард</v>
          </cell>
          <cell r="G139" t="str">
            <v>047182727</v>
          </cell>
          <cell r="H139" t="str">
            <v>30101810600000000727</v>
          </cell>
          <cell r="I139" t="str">
            <v>40702810800140001084</v>
          </cell>
          <cell r="K139">
            <v>8903024504</v>
          </cell>
          <cell r="L139">
            <v>890301001</v>
          </cell>
          <cell r="W139">
            <v>629730</v>
          </cell>
          <cell r="X139" t="str">
            <v>Тюменская обл. ЯНАО</v>
          </cell>
          <cell r="Y139" t="str">
            <v>г. Надым</v>
          </cell>
          <cell r="Z139" t="str">
            <v>ул. Полярная 1</v>
          </cell>
          <cell r="AA139">
            <v>629730</v>
          </cell>
          <cell r="AB139" t="str">
            <v>Тюменская обл. ЯНАО</v>
          </cell>
          <cell r="AC139" t="str">
            <v>г. Надым</v>
          </cell>
          <cell r="AD139" t="str">
            <v>ул. Полярная 1</v>
          </cell>
          <cell r="AF139" t="str">
            <v>т. 66-034</v>
          </cell>
          <cell r="AG139" t="str">
            <v>Варлаков Александр Михайлович</v>
          </cell>
          <cell r="AH139" t="str">
            <v>Варлаков А. М.</v>
          </cell>
          <cell r="AQ139">
            <v>4</v>
          </cell>
          <cell r="AR139">
            <v>8</v>
          </cell>
          <cell r="AS139">
            <v>9</v>
          </cell>
          <cell r="AT139">
            <v>10</v>
          </cell>
          <cell r="AX139" t="str">
            <v>Договор</v>
          </cell>
          <cell r="AY139" t="str">
            <v>ПРОДАВЕЦ</v>
          </cell>
          <cell r="BI139">
            <v>1</v>
          </cell>
          <cell r="BJ139" t="str">
            <v>ООО "Северагропродукт"</v>
          </cell>
          <cell r="BK139" t="str">
            <v>г-ну Варлакову А. М.</v>
          </cell>
          <cell r="BL139" t="str">
            <v>Руководителю</v>
          </cell>
        </row>
        <row r="140">
          <cell r="A140">
            <v>20390</v>
          </cell>
          <cell r="B140" t="str">
            <v>МУП "Северянка"</v>
          </cell>
          <cell r="C140" t="str">
            <v>МУП "Северянка"</v>
          </cell>
          <cell r="D140" t="str">
            <v>12-390/2006    от 01.01.2006г.</v>
          </cell>
          <cell r="F140" t="str">
            <v xml:space="preserve"> "Запсибкомбанк" ОАО г. Тюмень</v>
          </cell>
          <cell r="G140" t="str">
            <v>047130639</v>
          </cell>
          <cell r="H140" t="str">
            <v>30101810100000000639</v>
          </cell>
          <cell r="I140" t="str">
            <v>40702810600140000722</v>
          </cell>
          <cell r="K140">
            <v>8903006375</v>
          </cell>
          <cell r="L140">
            <v>890301001</v>
          </cell>
          <cell r="M140" t="str">
            <v>90310</v>
          </cell>
          <cell r="O140" t="str">
            <v>32139863</v>
          </cell>
          <cell r="P140">
            <v>1028900580477</v>
          </cell>
          <cell r="T140">
            <v>43</v>
          </cell>
          <cell r="W140">
            <v>629730</v>
          </cell>
          <cell r="X140" t="str">
            <v xml:space="preserve"> ЯНАО</v>
          </cell>
          <cell r="Y140" t="str">
            <v>г. Надым</v>
          </cell>
          <cell r="Z140" t="str">
            <v>пр.Ленинградский 19-2</v>
          </cell>
          <cell r="AA140">
            <v>629730</v>
          </cell>
          <cell r="AB140" t="str">
            <v xml:space="preserve"> ЯНАО</v>
          </cell>
          <cell r="AC140" t="str">
            <v>г. Надым</v>
          </cell>
          <cell r="AD140" t="str">
            <v>пр.Ленинградский 19-2</v>
          </cell>
          <cell r="AF140" t="str">
            <v>т/ф 2-02-76</v>
          </cell>
          <cell r="AG140" t="str">
            <v>Кокшарова Галина Николаевна</v>
          </cell>
          <cell r="AH140" t="str">
            <v>Кокшарова Г. Н.</v>
          </cell>
          <cell r="AK140" t="str">
            <v>Чернова Лариса Владимировна</v>
          </cell>
          <cell r="AL140" t="str">
            <v>Чернова Л. В.</v>
          </cell>
          <cell r="AQ140">
            <v>4</v>
          </cell>
          <cell r="AR140">
            <v>8</v>
          </cell>
          <cell r="AS140">
            <v>9</v>
          </cell>
          <cell r="AT140">
            <v>10</v>
          </cell>
          <cell r="AX140" t="str">
            <v>Договор</v>
          </cell>
          <cell r="AY140" t="str">
            <v>ПРОДАВЕЦ</v>
          </cell>
          <cell r="BI140">
            <v>1</v>
          </cell>
          <cell r="BJ140" t="str">
            <v>МУП "Северянка"</v>
          </cell>
          <cell r="BK140" t="str">
            <v>г-же Кокшаровой Г. Н.</v>
          </cell>
          <cell r="BL140" t="str">
            <v>Директору</v>
          </cell>
          <cell r="BP140" t="str">
            <v>Ленинградский 17
(парикмахерская)</v>
          </cell>
        </row>
        <row r="141">
          <cell r="A141">
            <v>20391</v>
          </cell>
          <cell r="B141" t="str">
            <v>Надымский филиал  Окружного фонда обязательного медицинского страхования ЯНАО</v>
          </cell>
          <cell r="C141" t="str">
            <v>Мед.Страх. ЯНАО</v>
          </cell>
          <cell r="D141" t="str">
            <v>12-391/2008    от 01.01.2008г.</v>
          </cell>
          <cell r="E141" t="str">
            <v>Новый</v>
          </cell>
          <cell r="F141" t="str">
            <v>Расчётно - кассовый центр г. Надым</v>
          </cell>
          <cell r="G141" t="str">
            <v>047186000</v>
          </cell>
          <cell r="I141" t="str">
            <v>40404810100000020002</v>
          </cell>
          <cell r="K141">
            <v>8901006041</v>
          </cell>
          <cell r="L141">
            <v>890302001</v>
          </cell>
          <cell r="M141" t="str">
            <v>96190</v>
          </cell>
          <cell r="O141" t="str">
            <v>34938752</v>
          </cell>
          <cell r="V141" t="str">
            <v>Перезаключить</v>
          </cell>
          <cell r="W141">
            <v>629730</v>
          </cell>
          <cell r="X141" t="str">
            <v>Тюменская обл. ЯНАО</v>
          </cell>
          <cell r="Y141" t="str">
            <v>г. Надым</v>
          </cell>
          <cell r="Z141" t="str">
            <v>пр.Ленинградский д. 24 кв. 72</v>
          </cell>
          <cell r="AA141">
            <v>629730</v>
          </cell>
          <cell r="AB141" t="str">
            <v>Тюменская обл. ЯНАО</v>
          </cell>
          <cell r="AC141" t="str">
            <v>г. Надым</v>
          </cell>
          <cell r="AD141" t="str">
            <v>пр.Ленинградский д. 24 кв. 72</v>
          </cell>
          <cell r="AF141" t="str">
            <v>т. 3-06-41 
ф. 3-73-60</v>
          </cell>
          <cell r="AG141" t="str">
            <v>д.Казимирова Лариса Ивановна</v>
          </cell>
          <cell r="AH141" t="str">
            <v>д.Казимирова Л.И.</v>
          </cell>
          <cell r="AJ141" t="str">
            <v>Андрийчук Е.А,</v>
          </cell>
          <cell r="AK141" t="str">
            <v>Андрийчук Е.А.</v>
          </cell>
          <cell r="AL141" t="str">
            <v>Андрийчук Е.А.</v>
          </cell>
          <cell r="AS141">
            <v>5</v>
          </cell>
          <cell r="AX141" t="str">
            <v>Договор</v>
          </cell>
          <cell r="AY141" t="str">
            <v>ПРОДАВЕЦ</v>
          </cell>
          <cell r="BG141" t="str">
            <v>Бюджет</v>
          </cell>
          <cell r="BI141">
            <v>0</v>
          </cell>
          <cell r="BJ141" t="str">
            <v>Надымский филиал  Окружного фонда обязательного медицинского страхования ЯНАО</v>
          </cell>
          <cell r="BK141" t="str">
            <v>г-же  Казимирова Л.И.</v>
          </cell>
          <cell r="BL141" t="str">
            <v>Директору</v>
          </cell>
          <cell r="BP141" t="str">
            <v>Ленинградский 24-72</v>
          </cell>
        </row>
        <row r="142">
          <cell r="A142">
            <v>20392</v>
          </cell>
          <cell r="B142" t="str">
            <v>ООО "Газпром добыча Надым"</v>
          </cell>
          <cell r="C142" t="str">
            <v>УСКиС ООО "ГДН"</v>
          </cell>
          <cell r="D142" t="str">
            <v>12-392/2008    от 01.01.2008г.</v>
          </cell>
          <cell r="E142" t="str">
            <v>Новый</v>
          </cell>
          <cell r="F142" t="str">
            <v>филиал "Газпромбанк" (ОАО) в г. Надым</v>
          </cell>
          <cell r="G142" t="str">
            <v>047186898</v>
          </cell>
          <cell r="H142" t="str">
            <v>30101810100000000898</v>
          </cell>
          <cell r="I142" t="str">
            <v>40702810000000300576</v>
          </cell>
          <cell r="K142">
            <v>8903019871</v>
          </cell>
          <cell r="L142">
            <v>997250001</v>
          </cell>
          <cell r="V142" t="str">
            <v>Перезаключить</v>
          </cell>
          <cell r="X142" t="str">
            <v>Российская Федерация, Ямало-Ненецкий автономный округ, 629730,</v>
          </cell>
          <cell r="Y142" t="str">
            <v>г. Надым</v>
          </cell>
          <cell r="Z142" t="str">
            <v>ул. Зверева, 1</v>
          </cell>
          <cell r="AA142">
            <v>629757</v>
          </cell>
          <cell r="AB142" t="str">
            <v>РФ, ЯНАО, Надымский р-он</v>
          </cell>
          <cell r="AC142" t="str">
            <v>п. Пангоды</v>
          </cell>
          <cell r="AD142" t="str">
            <v>Медвежинский проезд, 7</v>
          </cell>
          <cell r="AF142" t="str">
            <v>т. 53-993 
ф.525-80</v>
          </cell>
          <cell r="AG142" t="str">
            <v>нач. Хазиев Фарит Наильевич</v>
          </cell>
          <cell r="AH142" t="str">
            <v>нач. Хазиев Ф. Н.</v>
          </cell>
          <cell r="AQ142">
            <v>8</v>
          </cell>
          <cell r="AR142">
            <v>4</v>
          </cell>
          <cell r="AS142">
            <v>5</v>
          </cell>
          <cell r="AT142">
            <v>6</v>
          </cell>
          <cell r="AU142">
            <v>10</v>
          </cell>
          <cell r="AV142">
            <v>11</v>
          </cell>
          <cell r="AX142" t="str">
            <v>Договор</v>
          </cell>
          <cell r="AY142" t="str">
            <v>ПРОДАВЕЦ</v>
          </cell>
          <cell r="BG142" t="str">
            <v>НГП</v>
          </cell>
          <cell r="BI142">
            <v>0.5</v>
          </cell>
          <cell r="BJ142" t="str">
            <v>ООО "Газпром добыча Надым" филиал "Управление по содержанию коммуникаций и сооружений"</v>
          </cell>
          <cell r="BK142" t="str">
            <v>г-ну Хазиеву Ф. Н.</v>
          </cell>
          <cell r="BL142" t="str">
            <v>Начальнику</v>
          </cell>
        </row>
        <row r="143">
          <cell r="A143">
            <v>20393</v>
          </cell>
          <cell r="B143" t="str">
            <v>ОАО "Северспецподводстрой"</v>
          </cell>
          <cell r="C143" t="str">
            <v>ОАО "Северспецподводстрой"</v>
          </cell>
          <cell r="D143" t="str">
            <v>12-393/2006    от 01.01.2006г.</v>
          </cell>
          <cell r="F143" t="str">
            <v xml:space="preserve"> "Запсибкомбанк" ОАО г. Тюмень</v>
          </cell>
          <cell r="G143" t="str">
            <v>047130639</v>
          </cell>
          <cell r="H143" t="str">
            <v>30101810100000000639</v>
          </cell>
          <cell r="I143" t="str">
            <v>40702810500140000903</v>
          </cell>
          <cell r="K143">
            <v>8903002370</v>
          </cell>
          <cell r="L143">
            <v>890301001</v>
          </cell>
          <cell r="M143" t="str">
            <v>61132</v>
          </cell>
          <cell r="N143" t="str">
            <v>45.24.2</v>
          </cell>
          <cell r="O143" t="str">
            <v>01292996</v>
          </cell>
          <cell r="P143">
            <v>1028900578607</v>
          </cell>
          <cell r="S143">
            <v>41</v>
          </cell>
          <cell r="T143">
            <v>47</v>
          </cell>
          <cell r="W143">
            <v>629730</v>
          </cell>
          <cell r="X143" t="str">
            <v xml:space="preserve"> ЯНАО</v>
          </cell>
          <cell r="Y143" t="str">
            <v>г. Надым</v>
          </cell>
          <cell r="Z143" t="str">
            <v>проезд№14</v>
          </cell>
          <cell r="AA143">
            <v>629730</v>
          </cell>
          <cell r="AB143" t="str">
            <v xml:space="preserve"> ЯНАО</v>
          </cell>
          <cell r="AC143" t="str">
            <v>г. Надым</v>
          </cell>
          <cell r="AD143" t="str">
            <v>проезд№14</v>
          </cell>
          <cell r="AE143" t="str">
            <v>ssps@ptline.ru</v>
          </cell>
          <cell r="AF143" t="str">
            <v>т. 3-12-35 
ф.3-12-57 
т. 3-34-99, 
т. 6-12-67, 
ф. 4-99-12</v>
          </cell>
          <cell r="AG143" t="str">
            <v>г.д. Павлов Владимир Андреевич</v>
          </cell>
          <cell r="AH143" t="str">
            <v>г.д. Павлов В. А.</v>
          </cell>
          <cell r="AK143" t="str">
            <v>Гузенко Любовь Ивановна</v>
          </cell>
          <cell r="AL143" t="str">
            <v>Гузенко Л. И.</v>
          </cell>
          <cell r="AQ143">
            <v>4</v>
          </cell>
          <cell r="AR143">
            <v>8</v>
          </cell>
          <cell r="AS143">
            <v>9</v>
          </cell>
          <cell r="AT143">
            <v>10</v>
          </cell>
          <cell r="AX143" t="str">
            <v>Договор</v>
          </cell>
          <cell r="AY143" t="str">
            <v>ПРОДАВЕЦ</v>
          </cell>
          <cell r="BI143">
            <v>1</v>
          </cell>
          <cell r="BJ143" t="str">
            <v>ОАО "Северспецподводстрой"</v>
          </cell>
          <cell r="BK143" t="str">
            <v>г-ну Павлову В. А.</v>
          </cell>
          <cell r="BL143" t="str">
            <v>Генеральному директору</v>
          </cell>
          <cell r="BO143">
            <v>3.0009999999999999</v>
          </cell>
          <cell r="BP143" t="str">
            <v>ПСО(якорь)</v>
          </cell>
        </row>
        <row r="144">
          <cell r="A144">
            <v>20394</v>
          </cell>
          <cell r="B144" t="str">
            <v>Управление муниципального имущества Администрации муниципального образования город Надым</v>
          </cell>
          <cell r="C144" t="str">
            <v>"Управ. Муницип. Имущества"</v>
          </cell>
          <cell r="D144" t="str">
            <v>12-394/2008    от 01.01.2008г.</v>
          </cell>
          <cell r="E144" t="str">
            <v>Новый</v>
          </cell>
          <cell r="F144" t="str">
            <v>Расчетно-кассовый центр г. Салехард</v>
          </cell>
          <cell r="G144" t="str">
            <v>047182000</v>
          </cell>
          <cell r="I144">
            <v>4.0204810499999998E+19</v>
          </cell>
          <cell r="K144">
            <v>8903025561</v>
          </cell>
          <cell r="L144">
            <v>890301001</v>
          </cell>
          <cell r="O144">
            <v>79539890</v>
          </cell>
          <cell r="P144">
            <v>1068903000825</v>
          </cell>
          <cell r="R144">
            <v>71174000000</v>
          </cell>
          <cell r="S144">
            <v>14</v>
          </cell>
          <cell r="T144">
            <v>82</v>
          </cell>
          <cell r="U144">
            <v>32100</v>
          </cell>
          <cell r="V144" t="str">
            <v>Перезаключить</v>
          </cell>
          <cell r="W144">
            <v>629730</v>
          </cell>
          <cell r="X144" t="str">
            <v>Тюменская обл. Ямало-Ненецкий автономный округ</v>
          </cell>
          <cell r="Y144" t="str">
            <v>г. Надым</v>
          </cell>
          <cell r="Z144" t="str">
            <v>ул. Зверева, д. 5/1 а/я 26</v>
          </cell>
          <cell r="AA144">
            <v>629730</v>
          </cell>
          <cell r="AB144" t="str">
            <v>Тюменская обл. Ямало-Ненецкий автономный округ</v>
          </cell>
          <cell r="AC144" t="str">
            <v>г. Надым</v>
          </cell>
          <cell r="AD144" t="str">
            <v>ул. Зверева, д. 5/1 а/я 26</v>
          </cell>
          <cell r="AF144" t="str">
            <v xml:space="preserve">т/ф. 3-25-16 
</v>
          </cell>
          <cell r="AG144" t="str">
            <v>Нач. управ. Ульянов Роман Владимирович</v>
          </cell>
          <cell r="AH144" t="str">
            <v>Нач. управ. Ульянов Р. В.</v>
          </cell>
          <cell r="AK144" t="str">
            <v>3-50-13</v>
          </cell>
          <cell r="AQ144">
            <v>4</v>
          </cell>
          <cell r="AR144">
            <v>8</v>
          </cell>
          <cell r="AS144">
            <v>9</v>
          </cell>
          <cell r="AT144">
            <v>10</v>
          </cell>
          <cell r="AX144" t="str">
            <v>Договор</v>
          </cell>
          <cell r="AY144" t="str">
            <v>ПРОДАВЕЦ</v>
          </cell>
          <cell r="BG144" t="str">
            <v>Бюджет</v>
          </cell>
          <cell r="BI144">
            <v>0</v>
          </cell>
          <cell r="BJ144" t="str">
            <v>Управление муниципального имущества Администрации муниципального образования город Надым</v>
          </cell>
          <cell r="BK144" t="str">
            <v>г-ну Ульянову Р. В.</v>
          </cell>
          <cell r="BL144" t="str">
            <v>Заместителю Главы муниципального образования г. Надым, 
Начальнику Управления</v>
          </cell>
          <cell r="BP144" t="str">
            <v>ул.Полярная 5</v>
          </cell>
        </row>
        <row r="145">
          <cell r="A145">
            <v>20395</v>
          </cell>
          <cell r="B145" t="str">
            <v>ООО "Кристалл"</v>
          </cell>
          <cell r="C145" t="str">
            <v>ООО "Кристалл"</v>
          </cell>
          <cell r="D145" t="str">
            <v>12-395/2006    от 01.01.2006г.</v>
          </cell>
          <cell r="F145" t="str">
            <v>филиал ОАО "Уралсиб"  г. Тюмень</v>
          </cell>
          <cell r="G145" t="str">
            <v>047106957</v>
          </cell>
          <cell r="H145" t="str">
            <v>30101810900000000957</v>
          </cell>
          <cell r="I145" t="str">
            <v>40702810663020000002</v>
          </cell>
          <cell r="K145">
            <v>8903016729</v>
          </cell>
          <cell r="L145">
            <v>890301001</v>
          </cell>
          <cell r="M145">
            <v>80200</v>
          </cell>
          <cell r="N145" t="str">
            <v>63.12.21   63.12.22  50.50</v>
          </cell>
          <cell r="O145" t="str">
            <v>31443843</v>
          </cell>
          <cell r="P145">
            <v>1028900578300</v>
          </cell>
          <cell r="R145">
            <v>71174000000</v>
          </cell>
          <cell r="S145">
            <v>16</v>
          </cell>
          <cell r="T145">
            <v>65</v>
          </cell>
          <cell r="U145">
            <v>49014</v>
          </cell>
          <cell r="W145">
            <v>629730</v>
          </cell>
          <cell r="X145" t="str">
            <v>ЯНАО</v>
          </cell>
          <cell r="Y145" t="str">
            <v>г. Надым</v>
          </cell>
          <cell r="Z145" t="str">
            <v>ул. Зверева, д. 13</v>
          </cell>
          <cell r="AA145">
            <v>629730</v>
          </cell>
          <cell r="AB145" t="str">
            <v>ЯНАО</v>
          </cell>
          <cell r="AC145" t="str">
            <v>г. Надым</v>
          </cell>
          <cell r="AD145" t="str">
            <v>ул. Зверева д. 13</v>
          </cell>
          <cell r="AE145" t="str">
            <v>kristall@ptline.ru</v>
          </cell>
          <cell r="AF145" t="str">
            <v>т. 3-50-12 
ф.36-3-97</v>
          </cell>
          <cell r="AG145" t="str">
            <v>д. Тимофеев Владимир Викторович</v>
          </cell>
          <cell r="AH145" t="str">
            <v>д. Тимофеев В. В.</v>
          </cell>
          <cell r="AK145" t="str">
            <v>Богач Наталья Викторовна</v>
          </cell>
          <cell r="AL145" t="str">
            <v>Богач Н. В.</v>
          </cell>
          <cell r="AQ145">
            <v>4</v>
          </cell>
          <cell r="AR145">
            <v>8</v>
          </cell>
          <cell r="AS145">
            <v>9</v>
          </cell>
          <cell r="AT145">
            <v>10</v>
          </cell>
          <cell r="AX145" t="str">
            <v>Договор</v>
          </cell>
          <cell r="AY145" t="str">
            <v>ПРОДАВЕЦ</v>
          </cell>
          <cell r="BI145">
            <v>1</v>
          </cell>
          <cell r="BJ145" t="str">
            <v>ООО "Кристалл"</v>
          </cell>
          <cell r="BK145" t="str">
            <v>г-ну Тимофееву В. В.</v>
          </cell>
          <cell r="BL145" t="str">
            <v>Директору</v>
          </cell>
          <cell r="BO145">
            <v>4.0129999999999901</v>
          </cell>
          <cell r="BP145" t="str">
            <v>Зверева 13 2эт</v>
          </cell>
        </row>
        <row r="146">
          <cell r="A146">
            <v>20396</v>
          </cell>
          <cell r="B146" t="str">
            <v>Служба по надзору за техническим состоянием самоходных машин и других видов техники Ямало-Ненецкого автономного округа</v>
          </cell>
          <cell r="C146" t="str">
            <v>Служба технадзора ЯНАО</v>
          </cell>
          <cell r="D146" t="str">
            <v>12-396/2008    от 01.01.2008г.</v>
          </cell>
          <cell r="E146" t="str">
            <v>Новый</v>
          </cell>
          <cell r="F146" t="str">
            <v xml:space="preserve">  </v>
          </cell>
          <cell r="G146" t="str">
            <v>047182000</v>
          </cell>
          <cell r="I146" t="str">
            <v>40201810600000000002</v>
          </cell>
          <cell r="K146">
            <v>8901017156</v>
          </cell>
          <cell r="L146">
            <v>890101001</v>
          </cell>
          <cell r="N146" t="str">
            <v>75.11.1</v>
          </cell>
          <cell r="O146">
            <v>12503002</v>
          </cell>
          <cell r="P146">
            <v>1058900021509</v>
          </cell>
          <cell r="R146">
            <v>71171000000</v>
          </cell>
          <cell r="S146">
            <v>13</v>
          </cell>
          <cell r="T146">
            <v>81</v>
          </cell>
          <cell r="U146">
            <v>23145</v>
          </cell>
          <cell r="V146" t="str">
            <v>Перезаключить</v>
          </cell>
          <cell r="W146">
            <v>629008</v>
          </cell>
          <cell r="X146" t="str">
            <v>Россия, Ямало-Ненецкий автономный округ</v>
          </cell>
          <cell r="Y146" t="str">
            <v>г. Салехард</v>
          </cell>
          <cell r="Z146" t="str">
            <v>ул. Подшибякина , 21</v>
          </cell>
          <cell r="AA146">
            <v>629008</v>
          </cell>
          <cell r="AB146" t="str">
            <v>Россия, Ямало-Ненецкий автономный округ</v>
          </cell>
          <cell r="AC146" t="str">
            <v>г. Салехард</v>
          </cell>
          <cell r="AD146" t="str">
            <v>ул. Подшибякина , 21</v>
          </cell>
          <cell r="AE146" t="str">
            <v>gtnadzor@yamalinfo.ru</v>
          </cell>
          <cell r="AF146" t="str">
            <v>т. (34922) 3-49-78
т. (34922) 3-58-64</v>
          </cell>
          <cell r="AG146" t="str">
            <v>рук. Огородников Владимир Николаевич</v>
          </cell>
          <cell r="AH146" t="str">
            <v>рук. Огородников В. Н.</v>
          </cell>
          <cell r="AK146" t="str">
            <v>Григорьева Наталья Александровна</v>
          </cell>
          <cell r="AL146" t="str">
            <v>Григорьева Н. А.</v>
          </cell>
          <cell r="AS146">
            <v>5</v>
          </cell>
          <cell r="AX146" t="str">
            <v>Договор</v>
          </cell>
          <cell r="AY146" t="str">
            <v>ПРОДАВЕЦ</v>
          </cell>
          <cell r="BG146" t="str">
            <v>Бюджет</v>
          </cell>
          <cell r="BI146">
            <v>0</v>
          </cell>
          <cell r="BJ146" t="str">
            <v>Служба по надзору за техническим состоянием самоходных машин и других видов техники Ямало-Ненецкого автономного округа</v>
          </cell>
          <cell r="BK146" t="str">
            <v>г-ну Огородникову В. Н.</v>
          </cell>
          <cell r="BL146" t="str">
            <v>Руководителю</v>
          </cell>
          <cell r="BO146">
            <v>2.0009999999999999</v>
          </cell>
          <cell r="BP146" t="str">
            <v>Заводская 10</v>
          </cell>
        </row>
        <row r="147">
          <cell r="A147">
            <v>20397</v>
          </cell>
          <cell r="B147" t="str">
            <v>ООО "Волна"</v>
          </cell>
          <cell r="C147" t="str">
            <v>ООО"Волна"</v>
          </cell>
          <cell r="D147" t="str">
            <v>12-397/2006    от 01.01.2006г.</v>
          </cell>
          <cell r="F147" t="str">
            <v>"Запсибкомбанк" ОАО г. Салехард</v>
          </cell>
          <cell r="G147" t="str">
            <v>047182727</v>
          </cell>
          <cell r="H147" t="str">
            <v>30101810600000000727</v>
          </cell>
          <cell r="I147" t="str">
            <v>40702810700140001032</v>
          </cell>
          <cell r="K147">
            <v>8903021729</v>
          </cell>
          <cell r="L147">
            <v>890301001</v>
          </cell>
          <cell r="O147" t="str">
            <v>26150814</v>
          </cell>
          <cell r="P147">
            <v>2038900660896</v>
          </cell>
          <cell r="W147">
            <v>629730</v>
          </cell>
          <cell r="X147" t="str">
            <v>Тюменская обл. ЯНАО</v>
          </cell>
          <cell r="Y147" t="str">
            <v>г. Надым</v>
          </cell>
          <cell r="Z147" t="str">
            <v>ул. Зверева 49-423</v>
          </cell>
          <cell r="AA147">
            <v>629730</v>
          </cell>
          <cell r="AB147" t="str">
            <v>Тюменская обл. ЯНАО</v>
          </cell>
          <cell r="AC147" t="str">
            <v>г. Надым</v>
          </cell>
          <cell r="AD147" t="str">
            <v>ул. Пионерская 9</v>
          </cell>
          <cell r="AF147" t="str">
            <v>т. 3-82-18</v>
          </cell>
          <cell r="AG147" t="str">
            <v>д.Буяк Зинфира Марсовна</v>
          </cell>
          <cell r="AH147" t="str">
            <v>д. Буяк З. М.</v>
          </cell>
          <cell r="AQ147">
            <v>4</v>
          </cell>
          <cell r="AR147">
            <v>8</v>
          </cell>
          <cell r="AS147">
            <v>9</v>
          </cell>
          <cell r="AT147">
            <v>10</v>
          </cell>
          <cell r="AX147" t="str">
            <v>Договор</v>
          </cell>
          <cell r="AY147" t="str">
            <v>ПРОДАВЕЦ</v>
          </cell>
          <cell r="BI147">
            <v>1</v>
          </cell>
          <cell r="BJ147" t="str">
            <v>ООО "Волна"</v>
          </cell>
          <cell r="BK147" t="str">
            <v>г-же  Буяк З. М.</v>
          </cell>
          <cell r="BL147" t="str">
            <v>Директору</v>
          </cell>
          <cell r="BO147">
            <v>5.0090000000000003</v>
          </cell>
          <cell r="BP147" t="str">
            <v>Пионерская 9
(парикмахерская)</v>
          </cell>
        </row>
        <row r="148">
          <cell r="A148">
            <v>20398</v>
          </cell>
          <cell r="B148" t="str">
            <v>ООО "Елена"</v>
          </cell>
          <cell r="C148" t="str">
            <v>ООО "Елена"</v>
          </cell>
          <cell r="D148" t="str">
            <v>12-398/2006    от 01.10.2006г.</v>
          </cell>
          <cell r="K148">
            <v>8903015570</v>
          </cell>
          <cell r="L148">
            <v>890301001</v>
          </cell>
          <cell r="P148">
            <v>1068903010593</v>
          </cell>
          <cell r="W148">
            <v>629736</v>
          </cell>
          <cell r="X148" t="str">
            <v>Тюменская обл. ЯНАО</v>
          </cell>
          <cell r="Y148" t="str">
            <v>г. Надым</v>
          </cell>
          <cell r="Z148" t="str">
            <v>ул. Рыжкова 8 кв 192</v>
          </cell>
          <cell r="AA148">
            <v>629736</v>
          </cell>
          <cell r="AB148" t="str">
            <v>Тюменская обл. ЯНАО</v>
          </cell>
          <cell r="AC148" t="str">
            <v>г. Надым</v>
          </cell>
          <cell r="AD148" t="str">
            <v>ул. Рыжкова 8 кв 192</v>
          </cell>
          <cell r="AF148" t="str">
            <v>т. 2-56-12 
т. 8-902-626-77-61</v>
          </cell>
          <cell r="AG148" t="str">
            <v>д. Осадчук Елена Юрьевна</v>
          </cell>
          <cell r="AH148" t="str">
            <v>д. Осадчук Е. Ю.</v>
          </cell>
          <cell r="AQ148">
            <v>4</v>
          </cell>
          <cell r="AR148">
            <v>8</v>
          </cell>
          <cell r="AS148">
            <v>9</v>
          </cell>
          <cell r="AT148">
            <v>10</v>
          </cell>
          <cell r="AX148" t="str">
            <v>Договор</v>
          </cell>
          <cell r="AY148" t="str">
            <v>ПРОДАВЕЦ</v>
          </cell>
          <cell r="BJ148" t="str">
            <v>ООО "Елена"</v>
          </cell>
          <cell r="BK148" t="str">
            <v>г-же Осадчук Е. Ю.</v>
          </cell>
          <cell r="BL148" t="str">
            <v>Директору</v>
          </cell>
          <cell r="BP148" t="str">
            <v>Осадчук</v>
          </cell>
        </row>
        <row r="149">
          <cell r="A149">
            <v>20399</v>
          </cell>
          <cell r="B149" t="str">
            <v>ООО "УралПромСталь"</v>
          </cell>
          <cell r="C149" t="str">
            <v>ООО "УралПромСталь"</v>
          </cell>
          <cell r="D149" t="str">
            <v>12-399/2007    от 01.05.2007г.</v>
          </cell>
          <cell r="F149" t="str">
            <v>Уральский банк СБ РФ</v>
          </cell>
          <cell r="G149" t="str">
            <v>046577674</v>
          </cell>
          <cell r="H149" t="str">
            <v>30101810500000000674</v>
          </cell>
          <cell r="I149" t="str">
            <v>40702810016020103567</v>
          </cell>
          <cell r="K149">
            <v>6674130286</v>
          </cell>
          <cell r="L149">
            <v>667401001</v>
          </cell>
          <cell r="N149" t="str">
            <v>51.12.22</v>
          </cell>
          <cell r="O149" t="str">
            <v>72374195</v>
          </cell>
          <cell r="P149">
            <v>1046605182645</v>
          </cell>
          <cell r="R149">
            <v>65401390000</v>
          </cell>
          <cell r="S149">
            <v>16</v>
          </cell>
          <cell r="T149">
            <v>65</v>
          </cell>
          <cell r="U149">
            <v>49013</v>
          </cell>
          <cell r="W149">
            <v>620085</v>
          </cell>
          <cell r="X149" t="str">
            <v>Россия</v>
          </cell>
          <cell r="Y149" t="str">
            <v>г. Екатеринбург</v>
          </cell>
          <cell r="Z149" t="str">
            <v>ул. Ферганская 16 - 114</v>
          </cell>
          <cell r="AA149">
            <v>620137</v>
          </cell>
          <cell r="AB149" t="str">
            <v>Россия</v>
          </cell>
          <cell r="AC149" t="str">
            <v>г. Екатеренбург</v>
          </cell>
          <cell r="AD149" t="str">
            <v>ул. Волховская д. 2</v>
          </cell>
          <cell r="AF149" t="str">
            <v>т. () 369-01-01</v>
          </cell>
          <cell r="AG149" t="str">
            <v>исп. д. Чуркин Виктор Николаевич</v>
          </cell>
          <cell r="AH149" t="str">
            <v>исп. д. Чуркин В. Н.</v>
          </cell>
          <cell r="AM149" t="str">
            <v>Батраченко Александр Николаевич 
т. 3-19-24</v>
          </cell>
          <cell r="AQ149">
            <v>4</v>
          </cell>
          <cell r="AR149">
            <v>8</v>
          </cell>
          <cell r="AS149">
            <v>9</v>
          </cell>
          <cell r="AT149">
            <v>10</v>
          </cell>
          <cell r="AX149" t="str">
            <v>Договор</v>
          </cell>
          <cell r="AY149" t="str">
            <v>ПРОДАВЕЦ</v>
          </cell>
          <cell r="BI149">
            <v>1</v>
          </cell>
          <cell r="BJ149" t="str">
            <v>ООО "УралПромСталь"</v>
          </cell>
          <cell r="BK149" t="str">
            <v>г-ну Чуркину В. Н.</v>
          </cell>
          <cell r="BL149" t="str">
            <v>Исполнительному директору</v>
          </cell>
        </row>
        <row r="150">
          <cell r="A150">
            <v>20400</v>
          </cell>
          <cell r="B150" t="str">
            <v>МОО "Физкультурник"</v>
          </cell>
          <cell r="C150" t="str">
            <v>МОО "Физкультурник"</v>
          </cell>
          <cell r="D150" t="str">
            <v>12-400/2008    от 01.01.2008г.</v>
          </cell>
          <cell r="E150" t="str">
            <v>Новый</v>
          </cell>
          <cell r="F150" t="str">
            <v>"Запсибкомбанк" ОАО г. Тюмень</v>
          </cell>
          <cell r="G150" t="str">
            <v>047102651</v>
          </cell>
          <cell r="H150" t="str">
            <v>30101810800000000651</v>
          </cell>
          <cell r="I150" t="str">
            <v>40703810367090100061</v>
          </cell>
          <cell r="K150">
            <v>8903021574</v>
          </cell>
          <cell r="L150">
            <v>890301001</v>
          </cell>
          <cell r="V150" t="str">
            <v>нет доп. Соглашения</v>
          </cell>
          <cell r="W150">
            <v>629730</v>
          </cell>
          <cell r="X150" t="str">
            <v>Тюменская обл. ЯНАО</v>
          </cell>
          <cell r="Y150" t="str">
            <v>г. Надым</v>
          </cell>
          <cell r="Z150" t="str">
            <v>ул. Пионерская 9-26</v>
          </cell>
          <cell r="AA150">
            <v>629730</v>
          </cell>
          <cell r="AB150" t="str">
            <v>Тюменская обл. ЯНАО</v>
          </cell>
          <cell r="AC150" t="str">
            <v>г. Надым</v>
          </cell>
          <cell r="AD150" t="str">
            <v>ул. Комсомольская 20 п.2</v>
          </cell>
          <cell r="AF150" t="str">
            <v>т. 35-461</v>
          </cell>
          <cell r="AG150" t="str">
            <v>Пр-ль Фатьянов Виктор Евгеньевич</v>
          </cell>
          <cell r="AH150" t="str">
            <v>Пр-ль Фатьянов В. Е.</v>
          </cell>
          <cell r="AQ150">
            <v>4</v>
          </cell>
          <cell r="AR150">
            <v>8</v>
          </cell>
          <cell r="AS150">
            <v>9</v>
          </cell>
          <cell r="AT150">
            <v>10</v>
          </cell>
          <cell r="AX150" t="str">
            <v>Договор</v>
          </cell>
          <cell r="AY150" t="str">
            <v>ПРОДАВЕЦ</v>
          </cell>
          <cell r="BI150">
            <v>0</v>
          </cell>
          <cell r="BJ150" t="str">
            <v>МОО "Физкультурник"</v>
          </cell>
          <cell r="BK150" t="str">
            <v>г-ну Фатьянову В. Е.</v>
          </cell>
          <cell r="BL150" t="str">
            <v>Председателю</v>
          </cell>
          <cell r="BO150">
            <v>5.0010000000000003</v>
          </cell>
          <cell r="BP150" t="str">
            <v>Комсом 20 спорт кл
"Лидер"</v>
          </cell>
        </row>
        <row r="151">
          <cell r="A151">
            <v>20401</v>
          </cell>
          <cell r="B151" t="str">
            <v>ООО "СОЛ"</v>
          </cell>
          <cell r="C151" t="str">
            <v>ООО "СОЛ"</v>
          </cell>
          <cell r="D151" t="str">
            <v>12-401/2008    от 01.01.2008г.</v>
          </cell>
          <cell r="E151" t="str">
            <v>Новый</v>
          </cell>
          <cell r="F151" t="str">
            <v>"Запсибкомбанк" ОАО г. Тюмень</v>
          </cell>
          <cell r="G151" t="str">
            <v>047130639</v>
          </cell>
          <cell r="H151" t="str">
            <v>30101810100000000639</v>
          </cell>
          <cell r="I151" t="str">
            <v>40702810200140001082</v>
          </cell>
          <cell r="K151">
            <v>8903024487</v>
          </cell>
          <cell r="L151">
            <v>890301001</v>
          </cell>
          <cell r="N151" t="str">
            <v>92.72</v>
          </cell>
          <cell r="P151">
            <v>1058900405959</v>
          </cell>
          <cell r="V151" t="str">
            <v>нет доп. Соглашения</v>
          </cell>
          <cell r="W151">
            <v>629730</v>
          </cell>
          <cell r="X151" t="str">
            <v>РФ, ЯНАО</v>
          </cell>
          <cell r="Y151" t="str">
            <v>г. Надым</v>
          </cell>
          <cell r="Z151" t="str">
            <v>ул. Строителей д.1а кв. 22</v>
          </cell>
          <cell r="AA151">
            <v>629730</v>
          </cell>
          <cell r="AB151" t="str">
            <v>РФ, ЯНАО</v>
          </cell>
          <cell r="AC151" t="str">
            <v>г. Надым</v>
          </cell>
          <cell r="AD151" t="str">
            <v>ул. Строителей д.1а кв. 22</v>
          </cell>
          <cell r="AF151" t="str">
            <v xml:space="preserve">т. 3-80-90
т. 8-902-626-3404 </v>
          </cell>
          <cell r="AG151" t="str">
            <v>г.д. Башкирцева Ирина Владимировна</v>
          </cell>
          <cell r="AH151" t="str">
            <v>г.д. Башкирцева И. В.</v>
          </cell>
          <cell r="AK151" t="str">
            <v>Богданова Валентина Павловна</v>
          </cell>
          <cell r="AL151" t="str">
            <v>Богданова В. П.</v>
          </cell>
          <cell r="AM151" t="str">
            <v>Горюнов Борис Иванович</v>
          </cell>
          <cell r="AQ151">
            <v>8</v>
          </cell>
          <cell r="AR151">
            <v>4</v>
          </cell>
          <cell r="AS151">
            <v>5</v>
          </cell>
          <cell r="AT151">
            <v>6</v>
          </cell>
          <cell r="AU151">
            <v>9</v>
          </cell>
          <cell r="AX151" t="str">
            <v>Договор</v>
          </cell>
          <cell r="AY151" t="str">
            <v>ПРОДАВЕЦ</v>
          </cell>
          <cell r="BI151">
            <v>1</v>
          </cell>
          <cell r="BJ151" t="str">
            <v>ООО "СОЛ"</v>
          </cell>
          <cell r="BK151" t="str">
            <v>г-же Башкирцевой И. В.</v>
          </cell>
          <cell r="BL151" t="str">
            <v>Генеральному директору</v>
          </cell>
          <cell r="BO151">
            <v>4.0299999999999798</v>
          </cell>
          <cell r="BP151" t="str">
            <v>бизнесс клуб
"Лидер"</v>
          </cell>
        </row>
        <row r="152">
          <cell r="A152">
            <v>20402</v>
          </cell>
          <cell r="B152" t="str">
            <v>ООО "СтоматЛар"</v>
          </cell>
          <cell r="C152" t="str">
            <v>ООО "СтоматЛар"</v>
          </cell>
          <cell r="D152" t="str">
            <v>12-402/2006    от 01.01.2006г.</v>
          </cell>
          <cell r="F152" t="str">
            <v>"Запсибкомбанк" ОАО г. Салехард</v>
          </cell>
          <cell r="G152" t="str">
            <v>047182728</v>
          </cell>
          <cell r="H152" t="str">
            <v>30101810600000000727</v>
          </cell>
          <cell r="I152" t="str">
            <v>40702810400140000139</v>
          </cell>
          <cell r="K152">
            <v>8903002290</v>
          </cell>
          <cell r="L152">
            <v>890301001</v>
          </cell>
          <cell r="M152" t="str">
            <v>91514</v>
          </cell>
          <cell r="O152" t="str">
            <v>31420010</v>
          </cell>
          <cell r="W152">
            <v>629730</v>
          </cell>
          <cell r="X152" t="str">
            <v>Тюменская обл. ЯНАО</v>
          </cell>
          <cell r="Y152" t="str">
            <v>г. Надым</v>
          </cell>
          <cell r="Z152" t="str">
            <v>Ул Набережная д34 кв1-2</v>
          </cell>
          <cell r="AA152">
            <v>629730</v>
          </cell>
          <cell r="AB152" t="str">
            <v>Тюменская обл. ЯНАО</v>
          </cell>
          <cell r="AC152" t="str">
            <v>г. Надым</v>
          </cell>
          <cell r="AD152" t="str">
            <v>Ул Набережная д34 кв1-2</v>
          </cell>
          <cell r="AF152" t="str">
            <v>т. 2-63-26 
ф.2-62-00</v>
          </cell>
          <cell r="AG152" t="str">
            <v>д. Ларченко Леонид Егорович</v>
          </cell>
          <cell r="AH152" t="str">
            <v>д. Ларченко Л. Е.</v>
          </cell>
          <cell r="AJ152" t="str">
            <v>Д.Ларченко Леонид Егорович</v>
          </cell>
          <cell r="AM152" t="str">
            <v>Коковин Алексей Алексеевич</v>
          </cell>
          <cell r="AQ152">
            <v>4</v>
          </cell>
          <cell r="AR152">
            <v>8</v>
          </cell>
          <cell r="AS152">
            <v>9</v>
          </cell>
          <cell r="AT152">
            <v>10</v>
          </cell>
          <cell r="AX152" t="str">
            <v>Договор</v>
          </cell>
          <cell r="AY152" t="str">
            <v>ПРОДАВЕЦ</v>
          </cell>
          <cell r="BI152">
            <v>1</v>
          </cell>
          <cell r="BJ152" t="str">
            <v>ООО "СтоматЛар"</v>
          </cell>
          <cell r="BK152" t="str">
            <v>г-ну Ларченко Л. Е.</v>
          </cell>
          <cell r="BL152" t="str">
            <v>Директору</v>
          </cell>
          <cell r="BP152" t="str">
            <v>Набережная 38</v>
          </cell>
        </row>
        <row r="153">
          <cell r="A153">
            <v>20403</v>
          </cell>
          <cell r="B153" t="str">
            <v>ООО "Символ"</v>
          </cell>
          <cell r="C153" t="str">
            <v>ООО "Символ"</v>
          </cell>
          <cell r="D153" t="str">
            <v>12-403/2006    от 01.01.2006г.</v>
          </cell>
          <cell r="F153" t="str">
            <v>"Запсибкомбанк" ОАО г. Тюмень</v>
          </cell>
          <cell r="G153" t="str">
            <v>047130639</v>
          </cell>
          <cell r="H153" t="str">
            <v>30101810100000000639</v>
          </cell>
          <cell r="I153" t="str">
            <v>40702810900140000273</v>
          </cell>
          <cell r="K153">
            <v>8903004378</v>
          </cell>
          <cell r="L153">
            <v>890301001</v>
          </cell>
          <cell r="N153" t="str">
            <v>45.31 33.20.9 45.34 74.20.1 74.20.15</v>
          </cell>
          <cell r="P153">
            <v>1028900578101</v>
          </cell>
          <cell r="R153">
            <v>71174000000</v>
          </cell>
          <cell r="S153">
            <v>16</v>
          </cell>
          <cell r="T153">
            <v>65</v>
          </cell>
          <cell r="U153">
            <v>49013</v>
          </cell>
          <cell r="W153">
            <v>629730</v>
          </cell>
          <cell r="X153" t="str">
            <v>Ямало-Ненецкий автономный округ</v>
          </cell>
          <cell r="Y153" t="str">
            <v>г. Надым</v>
          </cell>
          <cell r="Z153" t="str">
            <v>ул. Зверева, дом 4, нежилое помещение  № 72</v>
          </cell>
          <cell r="AA153">
            <v>629730</v>
          </cell>
          <cell r="AB153" t="str">
            <v>Ямало-Ненецкий автономный округ</v>
          </cell>
          <cell r="AC153" t="str">
            <v>г. Надым</v>
          </cell>
          <cell r="AD153" t="str">
            <v>ул. Зверева, дом 4, нежилое помещение  № 72</v>
          </cell>
          <cell r="AF153" t="str">
            <v xml:space="preserve">т. 3-38-19  </v>
          </cell>
          <cell r="AG153" t="str">
            <v>д. Головкинский Юрий Владимирович</v>
          </cell>
          <cell r="AH153" t="str">
            <v>д. Головкинский Ю.В.</v>
          </cell>
          <cell r="AK153" t="str">
            <v>Месловская В. Ф.</v>
          </cell>
          <cell r="AL153" t="str">
            <v>Месловская В. Ф.</v>
          </cell>
          <cell r="AQ153">
            <v>4</v>
          </cell>
          <cell r="AR153">
            <v>8</v>
          </cell>
          <cell r="AS153">
            <v>9</v>
          </cell>
          <cell r="AT153">
            <v>10</v>
          </cell>
          <cell r="AX153" t="str">
            <v>Договор</v>
          </cell>
          <cell r="AY153" t="str">
            <v>ПРОДАВЕЦ</v>
          </cell>
          <cell r="BI153">
            <v>1</v>
          </cell>
          <cell r="BJ153" t="str">
            <v>ООО "Символ"</v>
          </cell>
          <cell r="BK153" t="str">
            <v>г-ну Головкинскому Ю. В.</v>
          </cell>
          <cell r="BL153" t="str">
            <v>Директору</v>
          </cell>
          <cell r="BP153" t="str">
            <v>Пионерская 1-8</v>
          </cell>
          <cell r="BQ153" t="str">
            <v xml:space="preserve"> Комсомольская 7-50   код49</v>
          </cell>
        </row>
        <row r="154">
          <cell r="A154">
            <v>20404</v>
          </cell>
          <cell r="B154" t="str">
            <v>ОАО "Фонд Ямал"</v>
          </cell>
          <cell r="C154" t="str">
            <v>ОАО "Фонд Ямал"</v>
          </cell>
          <cell r="D154" t="str">
            <v>12-404/2006    от 01.01.2006г.</v>
          </cell>
          <cell r="F154" t="str">
            <v>филиал ОАО "Уралсиб"  г. Тюмень</v>
          </cell>
          <cell r="G154" t="str">
            <v>047106957</v>
          </cell>
          <cell r="H154" t="str">
            <v>30101810900000000957</v>
          </cell>
          <cell r="I154" t="str">
            <v>40701810363020000002</v>
          </cell>
          <cell r="K154">
            <v>8901002833</v>
          </cell>
          <cell r="L154">
            <v>890301001</v>
          </cell>
          <cell r="O154" t="str">
            <v>12533339</v>
          </cell>
          <cell r="W154">
            <v>629730</v>
          </cell>
          <cell r="X154" t="str">
            <v>Тюменская обл. ЯНАО</v>
          </cell>
          <cell r="Y154" t="str">
            <v>г. Надым</v>
          </cell>
          <cell r="Z154" t="str">
            <v>ул. Комсомольская. 9</v>
          </cell>
          <cell r="AA154">
            <v>629730</v>
          </cell>
          <cell r="AB154" t="str">
            <v>Тюменская обл. ЯНАО</v>
          </cell>
          <cell r="AC154" t="str">
            <v>г. Надым</v>
          </cell>
          <cell r="AD154" t="str">
            <v>ул. Комсомольская. 9</v>
          </cell>
          <cell r="AF154" t="str">
            <v>т. 3-22-25</v>
          </cell>
          <cell r="AG154" t="str">
            <v>г.д. Скляров Евгений Юрьевич</v>
          </cell>
          <cell r="AH154" t="str">
            <v>г.д. Скляров Е. Ю.</v>
          </cell>
          <cell r="AJ154" t="str">
            <v>Скляров Евгений Юрьевич</v>
          </cell>
          <cell r="AQ154">
            <v>4</v>
          </cell>
          <cell r="AR154">
            <v>8</v>
          </cell>
          <cell r="AS154">
            <v>9</v>
          </cell>
          <cell r="AT154">
            <v>10</v>
          </cell>
          <cell r="AX154" t="str">
            <v>Договор</v>
          </cell>
          <cell r="AY154" t="str">
            <v>ПРОДАВЕЦ</v>
          </cell>
          <cell r="BI154">
            <v>1</v>
          </cell>
          <cell r="BJ154" t="str">
            <v>ОАО "Фонд Ямал"</v>
          </cell>
          <cell r="BK154" t="str">
            <v>г-ну Склярову Е. Ю.</v>
          </cell>
          <cell r="BL154" t="str">
            <v>Генеральному директору</v>
          </cell>
          <cell r="BO154">
            <v>4.0269999999999904</v>
          </cell>
          <cell r="BP154" t="str">
            <v>Комсомольская 9</v>
          </cell>
        </row>
        <row r="155">
          <cell r="A155">
            <v>20405</v>
          </cell>
          <cell r="B155" t="str">
            <v>МУП "Снежинка"</v>
          </cell>
          <cell r="C155" t="str">
            <v>МУП "Снежинка"</v>
          </cell>
          <cell r="D155" t="str">
            <v>12-405/2006    от 01.01.2006г.</v>
          </cell>
          <cell r="F155" t="str">
            <v>филиал ОАО "Уралсиб"  г. Тюмень</v>
          </cell>
          <cell r="G155" t="str">
            <v>047106957</v>
          </cell>
          <cell r="H155" t="str">
            <v>30101810900000000957</v>
          </cell>
          <cell r="I155" t="str">
            <v>40702810563020000018</v>
          </cell>
          <cell r="K155">
            <v>8903004219</v>
          </cell>
          <cell r="L155">
            <v>890301001</v>
          </cell>
          <cell r="M155" t="str">
            <v>19742, 71211</v>
          </cell>
          <cell r="O155" t="str">
            <v>32140062</v>
          </cell>
          <cell r="W155">
            <v>629730</v>
          </cell>
          <cell r="X155" t="str">
            <v>Тюменская обл. ЯНАО</v>
          </cell>
          <cell r="Y155" t="str">
            <v>г. Надым</v>
          </cell>
          <cell r="Z155" t="str">
            <v>ул. Сенькина 2-А</v>
          </cell>
          <cell r="AA155">
            <v>629730</v>
          </cell>
          <cell r="AB155" t="str">
            <v>Тюменская обл. ЯНАО</v>
          </cell>
          <cell r="AC155" t="str">
            <v>г. Надым</v>
          </cell>
          <cell r="AD155" t="str">
            <v>ул. Сенькина 2-А</v>
          </cell>
          <cell r="AF155" t="str">
            <v>т. 3-01-00</v>
          </cell>
          <cell r="AG155" t="str">
            <v>д. Дель Анна Владимировна</v>
          </cell>
          <cell r="AH155" t="str">
            <v>д. Дель А. В.</v>
          </cell>
          <cell r="AQ155">
            <v>4</v>
          </cell>
          <cell r="AR155">
            <v>8</v>
          </cell>
          <cell r="AS155">
            <v>9</v>
          </cell>
          <cell r="AT155">
            <v>10</v>
          </cell>
          <cell r="AX155" t="str">
            <v>Договор</v>
          </cell>
          <cell r="AY155" t="str">
            <v>ПРОДАВЕЦ</v>
          </cell>
          <cell r="BI155">
            <v>1</v>
          </cell>
          <cell r="BJ155" t="str">
            <v>МУП "Снежинка"</v>
          </cell>
          <cell r="BK155" t="str">
            <v>г-же Дель А. В.</v>
          </cell>
          <cell r="BL155" t="str">
            <v>Директору</v>
          </cell>
          <cell r="BO155">
            <v>4.0339999999999803</v>
          </cell>
          <cell r="BP155" t="str">
            <v>Химчистка</v>
          </cell>
        </row>
        <row r="156">
          <cell r="A156">
            <v>20406</v>
          </cell>
          <cell r="B156" t="str">
            <v>Государственное Учреждение "Надымский лесхоз"</v>
          </cell>
          <cell r="C156" t="str">
            <v>ГУ "Надымский лесхоз"</v>
          </cell>
          <cell r="D156" t="str">
            <v>12-406/2006    от 01.01.2006г.</v>
          </cell>
          <cell r="F156" t="str">
            <v>Расчетно-кассовый центр г. Салехард</v>
          </cell>
          <cell r="G156" t="str">
            <v>047182000</v>
          </cell>
          <cell r="I156" t="str">
            <v>40503810900001000001</v>
          </cell>
          <cell r="K156">
            <v>8903015757</v>
          </cell>
          <cell r="L156">
            <v>890301001</v>
          </cell>
          <cell r="M156" t="str">
            <v>31100</v>
          </cell>
          <cell r="O156" t="str">
            <v>39353499</v>
          </cell>
          <cell r="W156">
            <v>629730</v>
          </cell>
          <cell r="X156" t="str">
            <v>Тюменская обл. ЯНАО</v>
          </cell>
          <cell r="Y156" t="str">
            <v>г. Надым</v>
          </cell>
          <cell r="Z156" t="str">
            <v>ул. Зверева, 14</v>
          </cell>
          <cell r="AA156">
            <v>629730</v>
          </cell>
          <cell r="AB156" t="str">
            <v>Тюменская обл. ЯНАО</v>
          </cell>
          <cell r="AC156" t="str">
            <v>г. Надым</v>
          </cell>
          <cell r="AD156" t="str">
            <v>ул. Зверева 14</v>
          </cell>
          <cell r="AF156" t="str">
            <v>т. 3-53-49 
3-62-92</v>
          </cell>
          <cell r="AG156" t="str">
            <v>д. Солодов Александр Капитонович</v>
          </cell>
          <cell r="AH156" t="str">
            <v>д. Солодов А. К.</v>
          </cell>
          <cell r="AI156" t="str">
            <v>и.о. директора Вшивцев И.А.</v>
          </cell>
          <cell r="AQ156">
            <v>4</v>
          </cell>
          <cell r="AR156">
            <v>8</v>
          </cell>
          <cell r="AS156">
            <v>9</v>
          </cell>
          <cell r="AT156">
            <v>10</v>
          </cell>
          <cell r="AX156" t="str">
            <v>Договор</v>
          </cell>
          <cell r="AY156" t="str">
            <v>ПРОДАВЕЦ</v>
          </cell>
          <cell r="BG156" t="str">
            <v>Бюджет</v>
          </cell>
          <cell r="BI156">
            <v>0</v>
          </cell>
          <cell r="BJ156" t="str">
            <v>Государственное Учреждение "Надымский лесхоз"</v>
          </cell>
          <cell r="BK156" t="str">
            <v>г-ну Солодову А. К.</v>
          </cell>
          <cell r="BL156" t="str">
            <v>Директору</v>
          </cell>
          <cell r="BO156">
            <v>1.01</v>
          </cell>
          <cell r="BP156" t="str">
            <v>Зверева 14</v>
          </cell>
        </row>
        <row r="157">
          <cell r="A157">
            <v>20407</v>
          </cell>
          <cell r="B157" t="str">
            <v>ООО "Елена"</v>
          </cell>
          <cell r="C157" t="str">
            <v>ООО "Елена"</v>
          </cell>
          <cell r="D157" t="str">
            <v>12-407/2006    от 01.01.2006г.</v>
          </cell>
          <cell r="F157" t="str">
            <v>"Запсибкомбанк" ОАО г. Салехард</v>
          </cell>
          <cell r="G157" t="str">
            <v>047182727</v>
          </cell>
          <cell r="H157" t="str">
            <v>30101810600000000727</v>
          </cell>
          <cell r="I157" t="str">
            <v>40702810800140001000</v>
          </cell>
          <cell r="K157">
            <v>8903023130</v>
          </cell>
          <cell r="L157">
            <v>890301001</v>
          </cell>
          <cell r="W157">
            <v>629730</v>
          </cell>
          <cell r="X157" t="str">
            <v>Тюменская обл. ЯНАО</v>
          </cell>
          <cell r="Y157" t="str">
            <v>г. Надым</v>
          </cell>
          <cell r="Z157" t="str">
            <v>ул. Зверева 40-103</v>
          </cell>
          <cell r="AA157">
            <v>629730</v>
          </cell>
          <cell r="AB157" t="str">
            <v>Тюменская обл. ЯНАО</v>
          </cell>
          <cell r="AC157" t="str">
            <v>г. Надым</v>
          </cell>
          <cell r="AD157" t="str">
            <v>ул. Зверева 40-103</v>
          </cell>
          <cell r="AF157" t="str">
            <v>т. 2-42-40 
т. 2-41-73 бух.</v>
          </cell>
          <cell r="AG157" t="str">
            <v>Ходенков Виктор Викторович</v>
          </cell>
          <cell r="AH157" t="str">
            <v xml:space="preserve">Ходенков В. В. </v>
          </cell>
          <cell r="AK157" t="str">
            <v>Сокол Н. В.</v>
          </cell>
          <cell r="AL157" t="str">
            <v>Сокол Н. В.</v>
          </cell>
          <cell r="AQ157">
            <v>4</v>
          </cell>
          <cell r="AR157">
            <v>8</v>
          </cell>
          <cell r="AS157">
            <v>9</v>
          </cell>
          <cell r="AT157">
            <v>10</v>
          </cell>
          <cell r="AX157" t="str">
            <v>Договор</v>
          </cell>
          <cell r="AY157" t="str">
            <v>ПРОДАВЕЦ</v>
          </cell>
          <cell r="BI157">
            <v>1</v>
          </cell>
          <cell r="BJ157" t="str">
            <v>ООО "Елена"</v>
          </cell>
          <cell r="BK157" t="str">
            <v>г-ну Ходенкову В. В.</v>
          </cell>
          <cell r="BL157" t="str">
            <v>Директору</v>
          </cell>
          <cell r="BP157" t="str">
            <v>Зверева 40
(салон)</v>
          </cell>
        </row>
        <row r="158">
          <cell r="A158">
            <v>20408</v>
          </cell>
          <cell r="B158" t="str">
            <v>ООО "СаТек"</v>
          </cell>
          <cell r="C158" t="str">
            <v>ООО "СаТек"</v>
          </cell>
          <cell r="D158" t="str">
            <v>12-408/2006    от 01.01.2006г.</v>
          </cell>
          <cell r="F158" t="str">
            <v>"Западно-Сибирский банк" Сбербанка РФ ОАО г. Тюмень Надымское ОСБ №8028/029</v>
          </cell>
          <cell r="G158" t="str">
            <v>047102651</v>
          </cell>
          <cell r="H158" t="str">
            <v>30101810800000000651</v>
          </cell>
          <cell r="I158" t="str">
            <v>40702810467090100124</v>
          </cell>
          <cell r="K158">
            <v>8903020789</v>
          </cell>
          <cell r="L158">
            <v>890301001</v>
          </cell>
          <cell r="M158" t="str">
            <v>71311</v>
          </cell>
          <cell r="O158" t="str">
            <v>55448816</v>
          </cell>
          <cell r="P158">
            <v>1028900580521</v>
          </cell>
          <cell r="W158">
            <v>629730</v>
          </cell>
          <cell r="X158" t="str">
            <v>Тюменская обл. ЯНАО</v>
          </cell>
          <cell r="Y158" t="str">
            <v>г. Надым</v>
          </cell>
          <cell r="Z158" t="str">
            <v>ул. Геологоразведчиков 7-19</v>
          </cell>
          <cell r="AA158">
            <v>629730</v>
          </cell>
          <cell r="AB158" t="str">
            <v>Тюменская обл. ЯНАО</v>
          </cell>
          <cell r="AC158" t="str">
            <v>г. Надым</v>
          </cell>
          <cell r="AD158" t="str">
            <v>ул. Геологоразведчиков 7-19</v>
          </cell>
          <cell r="AF158" t="str">
            <v>т. 6-65-16</v>
          </cell>
          <cell r="AG158" t="str">
            <v>г.д. Лысенко Евгений Сергеевич</v>
          </cell>
          <cell r="AH158" t="str">
            <v>г.д. Лысенко Е. С.</v>
          </cell>
          <cell r="AQ158">
            <v>4</v>
          </cell>
          <cell r="AR158">
            <v>8</v>
          </cell>
          <cell r="AS158">
            <v>9</v>
          </cell>
          <cell r="AT158">
            <v>10</v>
          </cell>
          <cell r="AX158" t="str">
            <v>Договор</v>
          </cell>
          <cell r="AY158" t="str">
            <v>ПРОДАВЕЦ</v>
          </cell>
          <cell r="BI158">
            <v>1</v>
          </cell>
          <cell r="BJ158" t="str">
            <v>ООО "СаТек"</v>
          </cell>
          <cell r="BK158" t="str">
            <v>г-ну Лысенко Е. С.</v>
          </cell>
          <cell r="BL158" t="str">
            <v>Генеральному директору</v>
          </cell>
          <cell r="BO158">
            <v>5.0140000000000002</v>
          </cell>
          <cell r="BP158" t="str">
            <v>ул.Геологоразведчиков 7-19</v>
          </cell>
        </row>
        <row r="159">
          <cell r="A159">
            <v>20409</v>
          </cell>
          <cell r="B159" t="str">
            <v>ОАО "ГАЗКОМ"</v>
          </cell>
          <cell r="C159" t="str">
            <v>ОАО "ГАЗКОМ"</v>
          </cell>
          <cell r="D159" t="str">
            <v>12-409/2008   от 01.01.2008г.</v>
          </cell>
          <cell r="E159" t="str">
            <v>Новый</v>
          </cell>
          <cell r="F159" t="str">
            <v>АБ «Газпромбанк» (ОАО) г. Москва</v>
          </cell>
          <cell r="G159" t="str">
            <v>044525823</v>
          </cell>
          <cell r="H159" t="str">
            <v>30101810200000000823</v>
          </cell>
          <cell r="I159" t="str">
            <v>40702810500000000048</v>
          </cell>
          <cell r="K159">
            <v>5018035691</v>
          </cell>
          <cell r="L159">
            <v>509950001</v>
          </cell>
          <cell r="N159" t="str">
            <v>62.30  62.30.2  64.20  73.10  74.30  74.14  
74.20.31  74.20.11  28.22.9  32.20.2  35.30.41</v>
          </cell>
          <cell r="O159" t="str">
            <v>11737778</v>
          </cell>
          <cell r="P159">
            <v>1025002045177</v>
          </cell>
          <cell r="R159">
            <v>46434000000</v>
          </cell>
          <cell r="S159">
            <v>16</v>
          </cell>
          <cell r="T159">
            <v>47</v>
          </cell>
          <cell r="U159">
            <v>49014</v>
          </cell>
          <cell r="V159" t="str">
            <v>нет доп. Соглашения</v>
          </cell>
          <cell r="W159">
            <v>141070</v>
          </cell>
          <cell r="X159" t="str">
            <v>Российская Федерация, Московская обл.</v>
          </cell>
          <cell r="Y159" t="str">
            <v>г. Королёв</v>
          </cell>
          <cell r="Z159" t="str">
            <v>ул. Ленина,  д. 4 А</v>
          </cell>
          <cell r="AA159">
            <v>141070</v>
          </cell>
          <cell r="AB159" t="str">
            <v>Российская Федерация, Московская обл.</v>
          </cell>
          <cell r="AC159" t="str">
            <v>г. Королёв</v>
          </cell>
          <cell r="AD159" t="str">
            <v>ул. Калинина д. 15, КГУПС а/я 99</v>
          </cell>
          <cell r="AF159" t="str">
            <v>т. (495) 504-29-06 
т. (495) 504-29-07 
ф. (495) 504-29-11</v>
          </cell>
          <cell r="AG159" t="str">
            <v>г. д. Севастьянов Дмитрий Николаевич</v>
          </cell>
          <cell r="AH159" t="str">
            <v>г. д. Севастьянов Д. Н.</v>
          </cell>
          <cell r="AK159" t="str">
            <v>Ладыгина Ирина Леонидовна 
т. (495)504-29-13</v>
          </cell>
          <cell r="AL159" t="str">
            <v>Ладыгина И. Л.</v>
          </cell>
          <cell r="AQ159">
            <v>4</v>
          </cell>
          <cell r="AR159">
            <v>8</v>
          </cell>
          <cell r="AS159">
            <v>9</v>
          </cell>
          <cell r="AT159">
            <v>10</v>
          </cell>
          <cell r="AX159" t="str">
            <v>Договор</v>
          </cell>
          <cell r="AY159" t="str">
            <v>ПРОДАВЕЦ</v>
          </cell>
          <cell r="BI159">
            <v>1</v>
          </cell>
          <cell r="BJ159" t="str">
            <v>ОАО "ГАЗКОМ"</v>
          </cell>
          <cell r="BK159" t="str">
            <v>г-ну Севастьянову Д. Н.</v>
          </cell>
          <cell r="BL159" t="str">
            <v>Генеральному директору</v>
          </cell>
        </row>
        <row r="160">
          <cell r="A160">
            <v>20410</v>
          </cell>
          <cell r="B160" t="str">
            <v>ООО "Колви"</v>
          </cell>
          <cell r="C160" t="str">
            <v>ООО "Колви"</v>
          </cell>
          <cell r="D160" t="str">
            <v>12-410/2006    от 01.01.2006г.</v>
          </cell>
          <cell r="F160" t="str">
            <v>"Запсибкомбанк" ОАО г. Салехард</v>
          </cell>
          <cell r="G160" t="str">
            <v>047182727</v>
          </cell>
          <cell r="H160" t="str">
            <v>30101810600000000727</v>
          </cell>
          <cell r="I160" t="str">
            <v>40702810867090100009</v>
          </cell>
          <cell r="K160">
            <v>8903008380</v>
          </cell>
          <cell r="L160">
            <v>890301001</v>
          </cell>
          <cell r="M160" t="str">
            <v>71110</v>
          </cell>
          <cell r="O160" t="str">
            <v>34938870</v>
          </cell>
          <cell r="W160">
            <v>629735</v>
          </cell>
          <cell r="X160" t="str">
            <v>Тюменская обл. ЯНАО</v>
          </cell>
          <cell r="Y160" t="str">
            <v>г. Надым</v>
          </cell>
          <cell r="Z160" t="str">
            <v>ул. Зверева 46-167</v>
          </cell>
          <cell r="AA160">
            <v>629735</v>
          </cell>
          <cell r="AB160" t="str">
            <v>Тюменская обл. ЯНАО</v>
          </cell>
          <cell r="AC160" t="str">
            <v>г. Надым</v>
          </cell>
          <cell r="AD160" t="str">
            <v>ул. Зверева 46-167</v>
          </cell>
          <cell r="AF160" t="str">
            <v>т. 2-29-89</v>
          </cell>
          <cell r="AG160" t="str">
            <v>д. Колосков Виктор Фёдорович</v>
          </cell>
          <cell r="AH160" t="str">
            <v>д. Колосков В. Ф.</v>
          </cell>
          <cell r="AK160" t="str">
            <v>Колосков Виктор Фёдорович</v>
          </cell>
          <cell r="AL160" t="str">
            <v>Колосков В. Ф.</v>
          </cell>
          <cell r="AQ160">
            <v>4</v>
          </cell>
          <cell r="AR160">
            <v>8</v>
          </cell>
          <cell r="AS160">
            <v>9</v>
          </cell>
          <cell r="AT160">
            <v>10</v>
          </cell>
          <cell r="AX160" t="str">
            <v>Договор</v>
          </cell>
          <cell r="AY160" t="str">
            <v>ПРОДАВЕЦ</v>
          </cell>
          <cell r="BI160">
            <v>1</v>
          </cell>
          <cell r="BJ160" t="str">
            <v>ООО "Колви"</v>
          </cell>
          <cell r="BK160" t="str">
            <v>г-ну Колоскову В. Ф.</v>
          </cell>
          <cell r="BL160" t="str">
            <v>Директору</v>
          </cell>
          <cell r="BO160">
            <v>5.0389999999999997</v>
          </cell>
          <cell r="BP160" t="str">
            <v>Зверева 46-167</v>
          </cell>
        </row>
        <row r="161">
          <cell r="A161">
            <v>20411</v>
          </cell>
          <cell r="B161" t="str">
            <v>ООО "НадымОптТорг"</v>
          </cell>
          <cell r="C161" t="str">
            <v>ООО "НадымОптТорг"</v>
          </cell>
          <cell r="D161" t="str">
            <v>12-411/2006    от 01.01.2006г.</v>
          </cell>
          <cell r="F161" t="str">
            <v>"Западно-Сибирский банк" Сбербанка РФ ОАО г. Тюмень Надымское ОСБ №8028/029</v>
          </cell>
          <cell r="G161" t="str">
            <v>047102651</v>
          </cell>
          <cell r="H161" t="str">
            <v>30101810800000000651</v>
          </cell>
          <cell r="I161" t="str">
            <v>40702810667090100241</v>
          </cell>
          <cell r="K161">
            <v>8903023652</v>
          </cell>
          <cell r="L161">
            <v>890301001</v>
          </cell>
          <cell r="O161" t="str">
            <v>73157117</v>
          </cell>
          <cell r="W161">
            <v>629730</v>
          </cell>
          <cell r="X161" t="str">
            <v>Тюменская обл. ЯНАО</v>
          </cell>
          <cell r="Y161" t="str">
            <v>г. Надым</v>
          </cell>
          <cell r="Z161" t="str">
            <v>ул. Набережная 43-13</v>
          </cell>
          <cell r="AA161">
            <v>629730</v>
          </cell>
          <cell r="AB161" t="str">
            <v>Тюменская обл. ЯНАО</v>
          </cell>
          <cell r="AC161" t="str">
            <v>г. Надым</v>
          </cell>
          <cell r="AD161" t="str">
            <v>территория участка "Надымгазсервис" промзона панель "С"</v>
          </cell>
          <cell r="AF161" t="str">
            <v>т. 66-2-56 
ф.32-2-63  
т.9-68-68</v>
          </cell>
          <cell r="AG161" t="str">
            <v>г.д. Кулеш Вита Михайловна</v>
          </cell>
          <cell r="AH161" t="str">
            <v>г.д. Кулеш В. М.</v>
          </cell>
          <cell r="AQ161">
            <v>4</v>
          </cell>
          <cell r="AR161">
            <v>8</v>
          </cell>
          <cell r="AS161">
            <v>9</v>
          </cell>
          <cell r="AT161">
            <v>10</v>
          </cell>
          <cell r="AX161" t="str">
            <v>Договор</v>
          </cell>
          <cell r="AY161" t="str">
            <v>ПРОДАВЕЦ</v>
          </cell>
          <cell r="BI161">
            <v>1</v>
          </cell>
          <cell r="BJ161" t="str">
            <v>ООО "НадымОптТорг"</v>
          </cell>
          <cell r="BK161" t="str">
            <v>г-же  Кулеш В. М.</v>
          </cell>
          <cell r="BL161" t="str">
            <v>Генеральному директору</v>
          </cell>
          <cell r="BO161">
            <v>6.0019999999999998</v>
          </cell>
          <cell r="BP161" t="str">
            <v>"НЗКПД" 1 эт.</v>
          </cell>
        </row>
        <row r="162">
          <cell r="A162">
            <v>20412</v>
          </cell>
          <cell r="B162" t="str">
            <v>ООО "Надымдорстрой"</v>
          </cell>
          <cell r="C162" t="str">
            <v>ООО "Надымдорстрой"</v>
          </cell>
          <cell r="D162" t="str">
            <v>12-412/2008   от 01.01.2008г.</v>
          </cell>
          <cell r="E162" t="str">
            <v>Новый</v>
          </cell>
          <cell r="F162" t="str">
            <v>"Запсибкомбанк" ОАО г. Тюмень</v>
          </cell>
          <cell r="G162" t="str">
            <v>047130639</v>
          </cell>
          <cell r="H162" t="str">
            <v>30101810100000000639</v>
          </cell>
          <cell r="I162" t="str">
            <v>40702810800140000988</v>
          </cell>
          <cell r="K162">
            <v>8905028906</v>
          </cell>
          <cell r="L162">
            <v>667201001</v>
          </cell>
          <cell r="N162" t="str">
            <v>45.23.1</v>
          </cell>
          <cell r="O162" t="str">
            <v>57424576</v>
          </cell>
          <cell r="P162">
            <v>1028900705030</v>
          </cell>
          <cell r="R162">
            <v>71174000000</v>
          </cell>
          <cell r="W162">
            <v>620142</v>
          </cell>
          <cell r="X162" t="str">
            <v>Россия, Свердловская обл.,</v>
          </cell>
          <cell r="Y162" t="str">
            <v>г. Екатеринбург,</v>
          </cell>
          <cell r="Z162" t="str">
            <v>ул. Циолковского, д. 86</v>
          </cell>
          <cell r="AA162">
            <v>620142</v>
          </cell>
          <cell r="AB162" t="str">
            <v>Россия, Свердловская обл.,</v>
          </cell>
          <cell r="AC162" t="str">
            <v>г. Екатеринбург,</v>
          </cell>
          <cell r="AD162" t="str">
            <v>ул. Циолковского, д. 86</v>
          </cell>
          <cell r="AF162" t="str">
            <v>т. 2-55-56</v>
          </cell>
          <cell r="AG162" t="str">
            <v>г.д. Таджитдинов Эдуард Равкатович</v>
          </cell>
          <cell r="AH162" t="str">
            <v>г.д. Таджитдинов Э. Р.</v>
          </cell>
          <cell r="AK162" t="str">
            <v>Купцова Галина Михайловна</v>
          </cell>
          <cell r="AL162" t="str">
            <v>Купцова Г. М.</v>
          </cell>
          <cell r="AM162" t="str">
            <v>Сечко Александр Петрович 
т. 6-48-46</v>
          </cell>
          <cell r="AN162" t="str">
            <v>Пшеничная Татьяна Алексеевна 
т. 2-57-34</v>
          </cell>
          <cell r="AQ162">
            <v>8</v>
          </cell>
          <cell r="AR162">
            <v>4</v>
          </cell>
          <cell r="AS162">
            <v>5</v>
          </cell>
          <cell r="AT162">
            <v>6</v>
          </cell>
          <cell r="AU162">
            <v>9</v>
          </cell>
          <cell r="AX162" t="str">
            <v>Договор</v>
          </cell>
          <cell r="AY162" t="str">
            <v>ПРОДАВЕЦ</v>
          </cell>
          <cell r="BI162">
            <v>1</v>
          </cell>
          <cell r="BJ162" t="str">
            <v>ООО "Надымдорстрой"</v>
          </cell>
          <cell r="BK162" t="str">
            <v>г-ну Таджитдинову Э. Р.</v>
          </cell>
          <cell r="BL162" t="str">
            <v>Генеральному директору</v>
          </cell>
        </row>
        <row r="163">
          <cell r="A163">
            <v>20413</v>
          </cell>
          <cell r="B163" t="str">
            <v>ООО Фирма "Ямальская трассовая медсанчасть"</v>
          </cell>
          <cell r="C163" t="str">
            <v>ООО Фирма "Ямальская тр. медсанчасть"</v>
          </cell>
          <cell r="D163" t="str">
            <v>12-413/2006    от 01.01.2006г.</v>
          </cell>
          <cell r="F163" t="str">
            <v>"Запсибкомбанк" ОАО г. Салехард</v>
          </cell>
          <cell r="G163" t="str">
            <v>047182727</v>
          </cell>
          <cell r="H163" t="str">
            <v>30101810600000000727</v>
          </cell>
          <cell r="I163" t="str">
            <v>40702810900140001081</v>
          </cell>
          <cell r="K163">
            <v>8903024470</v>
          </cell>
          <cell r="L163">
            <v>890301001</v>
          </cell>
          <cell r="O163" t="str">
            <v>76827067</v>
          </cell>
          <cell r="P163">
            <v>1058900405915</v>
          </cell>
          <cell r="W163">
            <v>629730</v>
          </cell>
          <cell r="X163" t="str">
            <v>Россия Ямало-Ненецкий АО</v>
          </cell>
          <cell r="Y163" t="str">
            <v>г. Надым</v>
          </cell>
          <cell r="Z163" t="str">
            <v>Финский комплекс</v>
          </cell>
          <cell r="AA163">
            <v>629730</v>
          </cell>
          <cell r="AB163" t="str">
            <v>Россия Ямало-Ненецкий АО</v>
          </cell>
          <cell r="AC163" t="str">
            <v>г. Надым</v>
          </cell>
          <cell r="AD163" t="str">
            <v>Финский комплекс</v>
          </cell>
          <cell r="AF163" t="str">
            <v>т. 4-98-39
ф. 4-64-90
т. 3-54-30, 
т. 3-64-90</v>
          </cell>
          <cell r="AG163" t="str">
            <v>г.д. Стулов Дмитрий Константинович</v>
          </cell>
          <cell r="AH163" t="str">
            <v>г.д. Стулов Д.К.</v>
          </cell>
          <cell r="AK163" t="str">
            <v>Пулукчу Надежда Юльевна</v>
          </cell>
          <cell r="AL163" t="str">
            <v>Пулукчу Н. Ю.</v>
          </cell>
          <cell r="AQ163">
            <v>4</v>
          </cell>
          <cell r="AR163">
            <v>8</v>
          </cell>
          <cell r="AS163">
            <v>9</v>
          </cell>
          <cell r="AT163">
            <v>10</v>
          </cell>
          <cell r="AX163" t="str">
            <v>Договор</v>
          </cell>
          <cell r="AY163" t="str">
            <v>ПРОДАВЕЦ</v>
          </cell>
          <cell r="BI163">
            <v>1</v>
          </cell>
          <cell r="BJ163" t="str">
            <v>ООО Фирма "Ямальская трассовая медсанчасть"</v>
          </cell>
          <cell r="BK163" t="str">
            <v>г-ну Стулову Д. К.</v>
          </cell>
          <cell r="BL163" t="str">
            <v>Генеральному директору</v>
          </cell>
          <cell r="BO163">
            <v>3.0059999999999998</v>
          </cell>
          <cell r="BP163" t="str">
            <v>Финский комплекс</v>
          </cell>
        </row>
        <row r="164">
          <cell r="A164">
            <v>20414</v>
          </cell>
          <cell r="B164" t="str">
            <v>ООО "Нордрос"</v>
          </cell>
          <cell r="C164" t="str">
            <v>ООО "Нордрос"</v>
          </cell>
          <cell r="D164" t="str">
            <v>12-414/2006    от 01.01.2006г.</v>
          </cell>
          <cell r="F164" t="str">
            <v>"Западно-Сибирский банк" Сбербанка РФ ОАО г. Тюмень Надымское ОСБ №8028/029</v>
          </cell>
          <cell r="G164" t="str">
            <v>047102651</v>
          </cell>
          <cell r="H164" t="str">
            <v>30101810800000000651</v>
          </cell>
          <cell r="I164" t="str">
            <v>40702810267090100117</v>
          </cell>
          <cell r="K164">
            <v>8903004995</v>
          </cell>
          <cell r="L164">
            <v>890301001</v>
          </cell>
          <cell r="O164" t="str">
            <v>32742217</v>
          </cell>
          <cell r="P164">
            <v>1028900580466</v>
          </cell>
          <cell r="W164">
            <v>629730</v>
          </cell>
          <cell r="X164" t="str">
            <v>Тюменская обл. ЯНАО</v>
          </cell>
          <cell r="Y164" t="str">
            <v>г. Надым</v>
          </cell>
          <cell r="Z164" t="str">
            <v>ул. Набережная д. 52 оф. 45</v>
          </cell>
          <cell r="AA164">
            <v>629731</v>
          </cell>
          <cell r="AB164" t="str">
            <v>Тюменская обл. ЯНАО</v>
          </cell>
          <cell r="AC164" t="str">
            <v>г. Надым</v>
          </cell>
          <cell r="AD164" t="str">
            <v>здание ЗКПД (2-й этаж левая сторона)</v>
          </cell>
          <cell r="AE164" t="str">
            <v>nordros@rambler.ru</v>
          </cell>
          <cell r="AF164" t="str">
            <v>т. 9-69-51 
ф. 9-69-50
т. 2-61-53 
т. 2-32-18</v>
          </cell>
          <cell r="AG164" t="str">
            <v>д. Горбунова Лариса Валерьевна</v>
          </cell>
          <cell r="AH164" t="str">
            <v>д. Горбунова Л. В.</v>
          </cell>
          <cell r="AK164" t="str">
            <v>Фомичева Елена Николаевна 2-32-18, 2-61-53</v>
          </cell>
          <cell r="AL164" t="str">
            <v>Фомичева Е. Н.</v>
          </cell>
          <cell r="AQ164">
            <v>4</v>
          </cell>
          <cell r="AR164">
            <v>8</v>
          </cell>
          <cell r="AS164">
            <v>9</v>
          </cell>
          <cell r="AT164">
            <v>10</v>
          </cell>
          <cell r="AX164" t="str">
            <v>Договор</v>
          </cell>
          <cell r="AY164" t="str">
            <v>ПРОДАВЕЦ</v>
          </cell>
          <cell r="BI164">
            <v>1</v>
          </cell>
          <cell r="BJ164" t="str">
            <v>ООО "Нордрос"</v>
          </cell>
          <cell r="BK164" t="str">
            <v>г-же Горбуновой Л. В.</v>
          </cell>
          <cell r="BL164" t="str">
            <v>Директору</v>
          </cell>
          <cell r="BO164">
            <v>6.0049999999999999</v>
          </cell>
          <cell r="BP164" t="str">
            <v>"НЗКПД" 2 эт.</v>
          </cell>
        </row>
        <row r="165">
          <cell r="A165">
            <v>20415</v>
          </cell>
          <cell r="B165" t="str">
            <v>ОАО "Надымское Предприятие Железнодорожного Транспорта"</v>
          </cell>
          <cell r="C165" t="str">
            <v>ОАО "НПЖТ"</v>
          </cell>
          <cell r="D165" t="str">
            <v>12-415/2008    от 01.02.2008г.</v>
          </cell>
          <cell r="E165" t="str">
            <v>Новый</v>
          </cell>
          <cell r="F165" t="str">
            <v>филиал ОАО "Уралсиб"  г. Тюмень</v>
          </cell>
          <cell r="G165" t="str">
            <v>047106957</v>
          </cell>
          <cell r="H165" t="str">
            <v>30101810900000000957</v>
          </cell>
          <cell r="I165" t="str">
            <v>40702810863020000051</v>
          </cell>
          <cell r="K165">
            <v>8903006946</v>
          </cell>
          <cell r="L165">
            <v>890301001</v>
          </cell>
          <cell r="M165" t="str">
            <v>51114</v>
          </cell>
          <cell r="N165" t="str">
            <v>60.10.2</v>
          </cell>
          <cell r="O165" t="str">
            <v>32742177</v>
          </cell>
          <cell r="R165">
            <v>71156660000</v>
          </cell>
          <cell r="S165">
            <v>41</v>
          </cell>
          <cell r="T165">
            <v>47</v>
          </cell>
          <cell r="U165">
            <v>49001</v>
          </cell>
          <cell r="W165">
            <v>629763</v>
          </cell>
          <cell r="X165" t="str">
            <v>ЯНАО, Надымский район</v>
          </cell>
          <cell r="Y165" t="str">
            <v>Поселок Старый Надым</v>
          </cell>
          <cell r="Z165" t="str">
            <v>ОАО "НПЖТ"</v>
          </cell>
          <cell r="AA165">
            <v>629763</v>
          </cell>
          <cell r="AB165" t="str">
            <v>ЯНАО, Надымский район</v>
          </cell>
          <cell r="AC165" t="str">
            <v>Поселок Старый Надым</v>
          </cell>
          <cell r="AD165" t="str">
            <v>ААО "НПЖТ"</v>
          </cell>
          <cell r="AF165" t="str">
            <v>т/ф. 54-60-77</v>
          </cell>
          <cell r="AG165" t="str">
            <v>г.д.Тихонов Эдуард Витальевич</v>
          </cell>
          <cell r="AH165" t="str">
            <v>г.д. Тихонов Э.В.</v>
          </cell>
          <cell r="AK165" t="str">
            <v>Бойчук Галина Ивановна</v>
          </cell>
          <cell r="AL165" t="str">
            <v>Бойчук Г.И.</v>
          </cell>
          <cell r="AX165" t="str">
            <v>Договор</v>
          </cell>
          <cell r="AY165" t="str">
            <v>ПРОДАВЕЦ</v>
          </cell>
          <cell r="BI165">
            <v>1</v>
          </cell>
          <cell r="BJ165" t="str">
            <v>ОАО "Надымское Предприятие Железнодорожного Транспорта"</v>
          </cell>
          <cell r="BK165" t="str">
            <v>г-ну Тихонову Э.В.</v>
          </cell>
          <cell r="BL165" t="str">
            <v>Генеральному директору</v>
          </cell>
        </row>
        <row r="166">
          <cell r="A166">
            <v>20416</v>
          </cell>
          <cell r="B166" t="str">
            <v>ООО "Газпром добыча Надым"</v>
          </cell>
          <cell r="C166" t="str">
            <v>"Надымгазсервис" ООО "ГДН"</v>
          </cell>
          <cell r="D166" t="str">
            <v>12-416/2008    от 01.01.2008г.</v>
          </cell>
          <cell r="E166" t="str">
            <v>Новый</v>
          </cell>
          <cell r="F166" t="str">
            <v>филиал "Газпромбанк" (ОАО) в г. Надым</v>
          </cell>
          <cell r="G166" t="str">
            <v>047186898</v>
          </cell>
          <cell r="H166" t="str">
            <v>30101810100000000898</v>
          </cell>
          <cell r="I166" t="str">
            <v>40702810000000300576</v>
          </cell>
          <cell r="K166">
            <v>8903019871</v>
          </cell>
          <cell r="L166">
            <v>997250001</v>
          </cell>
          <cell r="V166" t="str">
            <v>Перезаключить</v>
          </cell>
          <cell r="W166">
            <v>629730</v>
          </cell>
          <cell r="X166" t="str">
            <v>РФ, ЯНАО</v>
          </cell>
          <cell r="Y166" t="str">
            <v>г. Надым</v>
          </cell>
          <cell r="Z166" t="str">
            <v>ул. Зверева, 1</v>
          </cell>
          <cell r="AA166">
            <v>629730</v>
          </cell>
          <cell r="AB166" t="str">
            <v>РФ, ЯНАО</v>
          </cell>
          <cell r="AC166" t="str">
            <v>г. Надым</v>
          </cell>
          <cell r="AD166" t="str">
            <v>ул. Полярная 1</v>
          </cell>
          <cell r="AF166" t="str">
            <v>т. 6-68-92
т. 6-74-75</v>
          </cell>
          <cell r="AG166" t="str">
            <v>д. Ли Роберт Владимирович</v>
          </cell>
          <cell r="AH166" t="str">
            <v>д. Ли Р. В.</v>
          </cell>
          <cell r="AJ166" t="str">
            <v>Ященко Юрий Григорьевич 
т. 67-234</v>
          </cell>
          <cell r="AK166" t="str">
            <v>Крупина Лидия Сергеевна 
т. 67-098</v>
          </cell>
          <cell r="AL166" t="str">
            <v>Крупина Л. С.</v>
          </cell>
          <cell r="AM166" t="str">
            <v>Котелевский Сергей Николаевич
т. 66-461</v>
          </cell>
          <cell r="AQ166">
            <v>8</v>
          </cell>
          <cell r="AR166">
            <v>4</v>
          </cell>
          <cell r="AS166">
            <v>5</v>
          </cell>
          <cell r="AT166">
            <v>6</v>
          </cell>
          <cell r="AU166">
            <v>10</v>
          </cell>
          <cell r="AV166">
            <v>11</v>
          </cell>
          <cell r="AX166" t="str">
            <v>Договор</v>
          </cell>
          <cell r="AY166" t="str">
            <v>ПРОДАВЕЦ</v>
          </cell>
          <cell r="BG166" t="str">
            <v>НГП</v>
          </cell>
          <cell r="BI166">
            <v>1</v>
          </cell>
          <cell r="BJ166" t="str">
            <v>ООО "Газпром добыча Надым" филиал  Фирма "Надымгазсервис"</v>
          </cell>
          <cell r="BK166" t="str">
            <v>г-ну  Ли Р. В.</v>
          </cell>
          <cell r="BL166" t="str">
            <v>Директору</v>
          </cell>
          <cell r="BO166">
            <v>1.018</v>
          </cell>
          <cell r="BP166" t="str">
            <v>Полярная 1</v>
          </cell>
        </row>
        <row r="167">
          <cell r="A167">
            <v>20417</v>
          </cell>
          <cell r="B167" t="str">
            <v xml:space="preserve">Управление Федеральной службы судебных приставов по ЯНАО </v>
          </cell>
          <cell r="C167" t="str">
            <v>Управление ФССП России по ЯНАО</v>
          </cell>
          <cell r="D167" t="str">
            <v>12-417/2007    от 01.01.2007г.</v>
          </cell>
          <cell r="F167" t="str">
            <v>Расчетно-кассовый центр г. Салехард</v>
          </cell>
          <cell r="G167" t="str">
            <v>047182000</v>
          </cell>
          <cell r="I167" t="str">
            <v>40105810400000010000</v>
          </cell>
          <cell r="J167" t="str">
            <v>03322785835</v>
          </cell>
          <cell r="K167">
            <v>8901016096</v>
          </cell>
          <cell r="L167">
            <v>890101001</v>
          </cell>
          <cell r="N167" t="str">
            <v>75.11.12</v>
          </cell>
          <cell r="O167" t="str">
            <v>74736366</v>
          </cell>
          <cell r="R167">
            <v>71171</v>
          </cell>
          <cell r="S167">
            <v>12</v>
          </cell>
          <cell r="T167">
            <v>81</v>
          </cell>
          <cell r="V167" t="str">
            <v>Расторгнуть</v>
          </cell>
          <cell r="W167">
            <v>629008</v>
          </cell>
          <cell r="X167" t="str">
            <v>Тюменская обл. ЯНАО</v>
          </cell>
          <cell r="Y167" t="str">
            <v>г. Салехард</v>
          </cell>
          <cell r="Z167" t="str">
            <v>ул. Матросова 26</v>
          </cell>
          <cell r="AA167">
            <v>629730</v>
          </cell>
          <cell r="AB167" t="str">
            <v>Тюменская обл. ЯНАО</v>
          </cell>
          <cell r="AC167" t="str">
            <v>г. Надым</v>
          </cell>
          <cell r="AD167" t="str">
            <v>ул. Заводская АТП 2</v>
          </cell>
          <cell r="AG167" t="str">
            <v>Руковод. Управ. Главный судебный пристав ЯНАО Шаповалов Дмитрий Александрович</v>
          </cell>
          <cell r="AH167" t="str">
            <v>Шаповалов Д. А.</v>
          </cell>
          <cell r="AK167" t="str">
            <v>Конева Елена Юрьевна</v>
          </cell>
          <cell r="AL167" t="str">
            <v>Конева Е. Ю.</v>
          </cell>
          <cell r="AQ167">
            <v>8</v>
          </cell>
          <cell r="AR167">
            <v>4</v>
          </cell>
          <cell r="AS167">
            <v>5</v>
          </cell>
          <cell r="AT167">
            <v>6</v>
          </cell>
          <cell r="AU167">
            <v>9</v>
          </cell>
          <cell r="AX167" t="str">
            <v>Договор</v>
          </cell>
          <cell r="AY167" t="str">
            <v>ПРОДАВЕЦ</v>
          </cell>
          <cell r="BG167" t="str">
            <v>Бюджет</v>
          </cell>
          <cell r="BI167">
            <v>0</v>
          </cell>
          <cell r="BJ167" t="str">
            <v xml:space="preserve">Управление Федеральной службы судебных приставов по ЯНАО </v>
          </cell>
          <cell r="BK167" t="str">
            <v>г-ну Шаповалову Д. А.</v>
          </cell>
          <cell r="BL167" t="str">
            <v>Руководителю</v>
          </cell>
          <cell r="BO167">
            <v>4.0039999999999996</v>
          </cell>
          <cell r="BP167" t="str">
            <v>Ззаводская</v>
          </cell>
        </row>
        <row r="168">
          <cell r="A168">
            <v>20418</v>
          </cell>
          <cell r="B168" t="str">
            <v>ОАО "Надымдорстрой"</v>
          </cell>
          <cell r="C168" t="str">
            <v>ОАО "Надымдорстрой"</v>
          </cell>
          <cell r="D168" t="str">
            <v>12-418/2006    от 01.01.2006г.</v>
          </cell>
          <cell r="F168" t="str">
            <v>"Запсибкомбанк" ОАО г. Тюмень</v>
          </cell>
          <cell r="G168" t="str">
            <v>047130639</v>
          </cell>
          <cell r="H168" t="str">
            <v>30101810100000000639</v>
          </cell>
          <cell r="I168" t="str">
            <v>40702810500140001096</v>
          </cell>
          <cell r="K168">
            <v>8903001962</v>
          </cell>
          <cell r="L168">
            <v>660850001</v>
          </cell>
          <cell r="M168" t="str">
            <v>69000</v>
          </cell>
          <cell r="N168" t="str">
            <v>45.21.20</v>
          </cell>
          <cell r="O168" t="str">
            <v>01380982</v>
          </cell>
          <cell r="P168">
            <v>1028900578090</v>
          </cell>
          <cell r="W168">
            <v>620075</v>
          </cell>
          <cell r="X168" t="str">
            <v>РФ, Свердловская обл.,</v>
          </cell>
          <cell r="Y168" t="str">
            <v>г. Екатеринбург,</v>
          </cell>
          <cell r="Z168" t="str">
            <v>ул. Белинского, 41, офис 3</v>
          </cell>
          <cell r="AA168">
            <v>620075</v>
          </cell>
          <cell r="AB168" t="str">
            <v>РФ, Свердловская обл.,</v>
          </cell>
          <cell r="AC168" t="str">
            <v>г. Екатеринбург,</v>
          </cell>
          <cell r="AD168" t="str">
            <v>ул. Белинского, 41, офис 3</v>
          </cell>
          <cell r="AE168" t="str">
            <v>nds@nadym.ru</v>
          </cell>
          <cell r="AF168" t="str">
            <v>т. 2-18-04, 
т. 2-57-24, 
т. 2-54-24,
ф. 2-67-87</v>
          </cell>
          <cell r="AG168" t="str">
            <v>г.д. Бородин Станислав Олегович</v>
          </cell>
          <cell r="AH168" t="str">
            <v>г.д. Бородин С. О.</v>
          </cell>
          <cell r="AK168" t="str">
            <v>Ветлужских Ольга Анатольевна</v>
          </cell>
          <cell r="AL168" t="str">
            <v>Ветлужских О. А.</v>
          </cell>
          <cell r="AQ168">
            <v>4</v>
          </cell>
          <cell r="AR168">
            <v>8</v>
          </cell>
          <cell r="AS168">
            <v>9</v>
          </cell>
          <cell r="AT168">
            <v>10</v>
          </cell>
          <cell r="AX168" t="str">
            <v>Договор</v>
          </cell>
          <cell r="AY168" t="str">
            <v>ПРОДАВЕЦ</v>
          </cell>
          <cell r="AZ168" t="str">
            <v>нет</v>
          </cell>
          <cell r="BA168" t="str">
            <v>нет</v>
          </cell>
          <cell r="BI168">
            <v>1</v>
          </cell>
          <cell r="BJ168" t="str">
            <v>ОАО "Надымдорстрой"</v>
          </cell>
          <cell r="BK168" t="str">
            <v>г-ну Бородину С. О.</v>
          </cell>
          <cell r="BL168" t="str">
            <v>Генеральному директору</v>
          </cell>
          <cell r="BO168">
            <v>1.0049999999999999</v>
          </cell>
          <cell r="BP168" t="str">
            <v>бывший Газком</v>
          </cell>
        </row>
        <row r="169">
          <cell r="A169">
            <v>20419</v>
          </cell>
          <cell r="B169" t="str">
            <v>Новый Абонент</v>
          </cell>
          <cell r="C169" t="str">
            <v>Новый Абонент</v>
          </cell>
          <cell r="BJ169" t="str">
            <v>Новый Абонент</v>
          </cell>
        </row>
        <row r="170">
          <cell r="A170">
            <v>20420</v>
          </cell>
          <cell r="B170" t="str">
            <v>ООО Строительная Компания"Северстрой"</v>
          </cell>
          <cell r="C170" t="str">
            <v>ООО СК"Северстрой"</v>
          </cell>
          <cell r="D170" t="str">
            <v>12-420/2006    от 01.01.2006г.</v>
          </cell>
          <cell r="F170" t="str">
            <v>филиал ОАО "Уралсиб"  г. Тюмень</v>
          </cell>
          <cell r="G170" t="str">
            <v>047106957</v>
          </cell>
          <cell r="H170" t="str">
            <v>30101810900000000957</v>
          </cell>
          <cell r="I170" t="str">
            <v>40702810400130000022</v>
          </cell>
          <cell r="K170" t="str">
            <v>0277048490</v>
          </cell>
          <cell r="L170" t="str">
            <v>027701001</v>
          </cell>
          <cell r="N170" t="str">
            <v>45.21.1</v>
          </cell>
          <cell r="O170" t="str">
            <v>55801419</v>
          </cell>
          <cell r="P170">
            <v>1020203085693</v>
          </cell>
          <cell r="R170">
            <v>80401385000</v>
          </cell>
          <cell r="S170">
            <v>16</v>
          </cell>
          <cell r="T170">
            <v>65</v>
          </cell>
          <cell r="U170">
            <v>49013</v>
          </cell>
          <cell r="W170">
            <v>450044</v>
          </cell>
          <cell r="X170" t="str">
            <v>РБ</v>
          </cell>
          <cell r="Y170" t="str">
            <v>г. Уфа</v>
          </cell>
          <cell r="Z170" t="str">
            <v>ул. Новочеркасская, д. 4</v>
          </cell>
          <cell r="AA170">
            <v>450044</v>
          </cell>
          <cell r="AB170" t="str">
            <v>РБ</v>
          </cell>
          <cell r="AC170" t="str">
            <v>г. Уфа</v>
          </cell>
          <cell r="AD170" t="str">
            <v>ул. Новочеркасская, д. 4</v>
          </cell>
          <cell r="AF170" t="str">
            <v>т/ф (347) 282-4892
т. (347) 273-81-74
т. 8-904-454-15-25</v>
          </cell>
          <cell r="AG170" t="str">
            <v>д. Стрельников Андрей Львович</v>
          </cell>
          <cell r="AH170" t="str">
            <v>Стрельников А. Л.</v>
          </cell>
          <cell r="AK170" t="str">
            <v>Колесникова Любовь Михайловна</v>
          </cell>
          <cell r="AL170" t="str">
            <v>Колесникова Л. М.</v>
          </cell>
          <cell r="AQ170">
            <v>4</v>
          </cell>
          <cell r="AR170">
            <v>8</v>
          </cell>
          <cell r="AS170">
            <v>9</v>
          </cell>
          <cell r="AT170">
            <v>10</v>
          </cell>
          <cell r="AX170" t="str">
            <v>Договор</v>
          </cell>
          <cell r="AY170" t="str">
            <v>ПРОДАВЕЦ</v>
          </cell>
          <cell r="BI170">
            <v>1</v>
          </cell>
          <cell r="BJ170" t="str">
            <v>ООО Строительная Компания"Северстрой"</v>
          </cell>
          <cell r="BK170" t="str">
            <v>г-ну Стрельникову А. Л.</v>
          </cell>
          <cell r="BL170" t="str">
            <v>Директору</v>
          </cell>
        </row>
        <row r="171">
          <cell r="A171">
            <v>20421</v>
          </cell>
          <cell r="B171" t="str">
            <v>ООО "СибтрансАрктик"</v>
          </cell>
          <cell r="C171" t="str">
            <v>ООО "СибтрансАрктик"</v>
          </cell>
          <cell r="D171" t="str">
            <v>12-421/2006    от 01.01.2006г.</v>
          </cell>
          <cell r="F171" t="str">
            <v>Филиал АБ "Газпромбанк" (ОАО) г. Тюмень</v>
          </cell>
          <cell r="G171" t="str">
            <v>047106866</v>
          </cell>
          <cell r="H171" t="str">
            <v>30101810800000000866</v>
          </cell>
          <cell r="I171" t="str">
            <v>40702810700000000065</v>
          </cell>
          <cell r="K171">
            <v>7203155186</v>
          </cell>
          <cell r="L171">
            <v>890301001</v>
          </cell>
          <cell r="M171" t="str">
            <v>61132</v>
          </cell>
          <cell r="O171" t="str">
            <v>21748079</v>
          </cell>
          <cell r="P171">
            <v>1047200670660</v>
          </cell>
          <cell r="R171">
            <v>71401368000</v>
          </cell>
          <cell r="W171">
            <v>625000</v>
          </cell>
          <cell r="Y171" t="str">
            <v>г. Тюмень</v>
          </cell>
          <cell r="Z171" t="str">
            <v>ул. Пермякова 3г</v>
          </cell>
          <cell r="AA171">
            <v>629730</v>
          </cell>
          <cell r="AB171" t="str">
            <v>Тюменская обл. ЯНАО</v>
          </cell>
          <cell r="AC171" t="str">
            <v>г. Надым</v>
          </cell>
          <cell r="AD171" t="str">
            <v>ул. Зверева 40 А 2подъезд</v>
          </cell>
          <cell r="AF171" t="str">
            <v>(3452) 41-10-51   
т. 2-54-22,
т. 2-48-32, 
т. 63-8-71</v>
          </cell>
          <cell r="AG171" t="str">
            <v>д. Самецкий Александр Евгеньевич</v>
          </cell>
          <cell r="AH171" t="str">
            <v>Самецкий А. Е.</v>
          </cell>
          <cell r="AI171" t="str">
            <v>Текутьев Александр Сергеевич</v>
          </cell>
          <cell r="AK171" t="str">
            <v>Ермакова Антонина Федоровна</v>
          </cell>
          <cell r="AL171" t="str">
            <v>Ермакова А. Ф.</v>
          </cell>
          <cell r="AQ171">
            <v>4</v>
          </cell>
          <cell r="AR171">
            <v>8</v>
          </cell>
          <cell r="AS171">
            <v>9</v>
          </cell>
          <cell r="AT171">
            <v>10</v>
          </cell>
          <cell r="AX171" t="str">
            <v>Договор</v>
          </cell>
          <cell r="AY171" t="str">
            <v>ПРОДАВЕЦ</v>
          </cell>
          <cell r="BI171">
            <v>1</v>
          </cell>
          <cell r="BJ171" t="str">
            <v>ООО "СибтрансАрктик"</v>
          </cell>
          <cell r="BK171" t="str">
            <v>г-ну Самецкому А. Е.</v>
          </cell>
          <cell r="BL171" t="str">
            <v>Директору</v>
          </cell>
          <cell r="BP171" t="str">
            <v>зверева 40а</v>
          </cell>
        </row>
        <row r="172">
          <cell r="A172">
            <v>20422</v>
          </cell>
          <cell r="B172" t="str">
            <v>Управление Судебного департамента в ЯНАО</v>
          </cell>
          <cell r="C172" t="str">
            <v>Управление Судебного департамента в ЯНАО</v>
          </cell>
          <cell r="D172" t="str">
            <v>12-422/2008    от 01.01.2008г.</v>
          </cell>
          <cell r="E172" t="str">
            <v>Новый</v>
          </cell>
          <cell r="F172" t="str">
            <v>Расчетно-кассовый центр г. Салехард</v>
          </cell>
          <cell r="G172" t="str">
            <v>047182000</v>
          </cell>
          <cell r="I172" t="str">
            <v>40105810400000010000</v>
          </cell>
          <cell r="J172" t="str">
            <v>03438499185</v>
          </cell>
          <cell r="K172">
            <v>8901009282</v>
          </cell>
          <cell r="L172">
            <v>890101001</v>
          </cell>
          <cell r="P172">
            <v>102900510484</v>
          </cell>
          <cell r="V172" t="str">
            <v>Перезаключить</v>
          </cell>
          <cell r="W172">
            <v>629007</v>
          </cell>
          <cell r="X172" t="str">
            <v>Тюменская обл. ЯНАО</v>
          </cell>
          <cell r="Y172" t="str">
            <v>г. Салехард</v>
          </cell>
          <cell r="Z172" t="str">
            <v>ул. З. Космодемьянской д.33</v>
          </cell>
          <cell r="AA172">
            <v>629007</v>
          </cell>
          <cell r="AB172" t="str">
            <v>Тюменская обл. ЯНАО</v>
          </cell>
          <cell r="AC172" t="str">
            <v>г. Салехард</v>
          </cell>
          <cell r="AD172" t="str">
            <v>ул. З. Космодемьянской д.33</v>
          </cell>
          <cell r="AE172" t="str">
            <v>usd@usd.salekhard.ru</v>
          </cell>
          <cell r="AF172" t="str">
            <v>т. (34922) 3-49-00, 
т. (34922) 3-40-39</v>
          </cell>
          <cell r="AG172" t="str">
            <v>Начальник Качалов Юрий Александрович</v>
          </cell>
          <cell r="AH172" t="str">
            <v>Качалов Ю. А.</v>
          </cell>
          <cell r="AK172" t="str">
            <v>Начальник ФЭО Шпырная Виктория Владимировна</v>
          </cell>
          <cell r="AL172" t="str">
            <v>Шпырная В. В.</v>
          </cell>
          <cell r="AO172" t="str">
            <v>Юрист Елена Сергеевна 
т. (34922) 3-41-33</v>
          </cell>
          <cell r="AQ172">
            <v>4</v>
          </cell>
          <cell r="AR172">
            <v>7</v>
          </cell>
          <cell r="AS172">
            <v>8</v>
          </cell>
          <cell r="AT172">
            <v>5</v>
          </cell>
          <cell r="AU172">
            <v>6</v>
          </cell>
          <cell r="AV172">
            <v>9</v>
          </cell>
          <cell r="AX172" t="str">
            <v>Гос. контракт</v>
          </cell>
          <cell r="AY172" t="str">
            <v>ПОСТАВЩИК</v>
          </cell>
          <cell r="BG172" t="str">
            <v>Бюджет</v>
          </cell>
          <cell r="BI172">
            <v>0</v>
          </cell>
          <cell r="BJ172" t="str">
            <v>Управление Судебного департамента в ЯНАО</v>
          </cell>
          <cell r="BK172" t="str">
            <v>г-ну Качалову Ю. А.</v>
          </cell>
          <cell r="BL172" t="str">
            <v>Руководителю</v>
          </cell>
          <cell r="BO172">
            <v>5.0069999999999997</v>
          </cell>
          <cell r="BP172" t="str">
            <v>Геолог-чиков 11</v>
          </cell>
        </row>
        <row r="173">
          <cell r="A173">
            <v>20423</v>
          </cell>
          <cell r="B173" t="str">
            <v>ОАО "Арктиктрансгазстрой"</v>
          </cell>
          <cell r="C173" t="str">
            <v>ОАО "Арктиктрансгазстрой"</v>
          </cell>
          <cell r="D173" t="str">
            <v>12-423/2006    от 01.01.2006г.</v>
          </cell>
          <cell r="F173" t="str">
            <v>филиал ОАО "Уралсиб"  г. Тюмень</v>
          </cell>
          <cell r="G173" t="str">
            <v>047106957</v>
          </cell>
          <cell r="H173" t="str">
            <v>30101810900000000957</v>
          </cell>
          <cell r="I173" t="str">
            <v>40702810463020000066</v>
          </cell>
          <cell r="K173">
            <v>8903002170</v>
          </cell>
          <cell r="L173">
            <v>890101001</v>
          </cell>
          <cell r="N173" t="str">
            <v>60.24.1</v>
          </cell>
          <cell r="O173" t="str">
            <v>33091147</v>
          </cell>
          <cell r="W173">
            <v>629730</v>
          </cell>
          <cell r="X173" t="str">
            <v>Тюменская обл. ЯНАО</v>
          </cell>
          <cell r="Y173" t="str">
            <v>г. Надым</v>
          </cell>
          <cell r="Z173" t="str">
            <v>Промзона</v>
          </cell>
          <cell r="AA173">
            <v>629730</v>
          </cell>
          <cell r="AB173" t="str">
            <v>Тюменская обл. ЯНАО</v>
          </cell>
          <cell r="AC173" t="str">
            <v>г. Надым</v>
          </cell>
          <cell r="AD173" t="str">
            <v>Промзона</v>
          </cell>
          <cell r="AF173" t="str">
            <v>т. 2-39-35, 
т. 2-20-25, 
ф. 2-07-89</v>
          </cell>
          <cell r="AG173" t="str">
            <v>к.у. Меньшенин Андрей Викторович</v>
          </cell>
          <cell r="AH173" t="str">
            <v>к.у. Меньшенин А.В.</v>
          </cell>
          <cell r="AK173" t="str">
            <v>Маслова Ираида Анатольевна</v>
          </cell>
          <cell r="AL173" t="str">
            <v>Маслова И. А.</v>
          </cell>
          <cell r="AQ173">
            <v>4</v>
          </cell>
          <cell r="AR173">
            <v>8</v>
          </cell>
          <cell r="AS173">
            <v>9</v>
          </cell>
          <cell r="AT173">
            <v>10</v>
          </cell>
          <cell r="AX173" t="str">
            <v>Договор</v>
          </cell>
          <cell r="AY173" t="str">
            <v>ПРОДАВЕЦ</v>
          </cell>
          <cell r="BI173">
            <v>1</v>
          </cell>
          <cell r="BJ173" t="str">
            <v>ОАО "Арктиктрансгазстрой"</v>
          </cell>
          <cell r="BK173" t="str">
            <v>г-ну Меньшенину А. В.</v>
          </cell>
          <cell r="BL173" t="str">
            <v>Конкурсному управляющему</v>
          </cell>
          <cell r="BO173">
            <v>2.0030000000000001</v>
          </cell>
          <cell r="BP173" t="str">
            <v>Промзона  пекарня
1 дверь</v>
          </cell>
        </row>
        <row r="174">
          <cell r="A174">
            <v>20424</v>
          </cell>
          <cell r="B174" t="str">
            <v>Надымская районная общественная организация профсоюза работников нефтяной, газовой отраслей промышленности и строительства РФ</v>
          </cell>
          <cell r="C174" t="str">
            <v>"Нефтегазстройпрофсоюз"</v>
          </cell>
          <cell r="D174" t="str">
            <v>12-424/2006    от 01.01.2006г.</v>
          </cell>
          <cell r="F174" t="str">
            <v>"Запсибкомбанк" ОАО г. Салехард</v>
          </cell>
          <cell r="G174" t="str">
            <v>047182727</v>
          </cell>
          <cell r="H174" t="str">
            <v>30101810600000000727</v>
          </cell>
          <cell r="I174" t="str">
            <v>40703810500140000054</v>
          </cell>
          <cell r="K174">
            <v>8903008020</v>
          </cell>
          <cell r="L174">
            <v>890101001</v>
          </cell>
          <cell r="N174" t="str">
            <v>91.20</v>
          </cell>
          <cell r="O174" t="str">
            <v>04829439</v>
          </cell>
          <cell r="P174">
            <v>1028900000227</v>
          </cell>
          <cell r="W174">
            <v>629730</v>
          </cell>
          <cell r="X174" t="str">
            <v>Тюменская обл. ЯНАО</v>
          </cell>
          <cell r="Y174" t="str">
            <v>г. Надым</v>
          </cell>
          <cell r="Z174" t="str">
            <v>ул. Пионерская 7-2</v>
          </cell>
          <cell r="AA174">
            <v>629730</v>
          </cell>
          <cell r="AB174" t="str">
            <v>Тюменская обл. ЯНАО</v>
          </cell>
          <cell r="AC174" t="str">
            <v>г. Надым</v>
          </cell>
          <cell r="AD174" t="str">
            <v>ул. Пионерская 7-2</v>
          </cell>
          <cell r="AF174" t="str">
            <v>т. 3-38-64, 
т. 3-39-80</v>
          </cell>
          <cell r="AG174" t="str">
            <v>пред. Щукина Вера Васильевна</v>
          </cell>
          <cell r="AH174" t="str">
            <v>Щукина В. В.</v>
          </cell>
          <cell r="AK174" t="str">
            <v>Кожинова Любовь Павловна</v>
          </cell>
          <cell r="AL174" t="str">
            <v>Кожинова Л. П.</v>
          </cell>
          <cell r="AQ174">
            <v>4</v>
          </cell>
          <cell r="AR174">
            <v>8</v>
          </cell>
          <cell r="AS174">
            <v>9</v>
          </cell>
          <cell r="AT174">
            <v>10</v>
          </cell>
          <cell r="AX174" t="str">
            <v>Договор</v>
          </cell>
          <cell r="AY174" t="str">
            <v>ПРОДАВЕЦ</v>
          </cell>
          <cell r="BI174">
            <v>1</v>
          </cell>
          <cell r="BJ174" t="str">
            <v>Надымская районная общественная организация профсоюза работников нефтяной, газовой отраслей промышленности и строительства РФ</v>
          </cell>
          <cell r="BK174" t="str">
            <v>г-же Щукиной В. В.</v>
          </cell>
          <cell r="BL174" t="str">
            <v>Председателю</v>
          </cell>
          <cell r="BO174">
            <v>5.0129999999999999</v>
          </cell>
          <cell r="BP174" t="str">
            <v>Пионерская 7-2</v>
          </cell>
        </row>
        <row r="175">
          <cell r="A175">
            <v>20425</v>
          </cell>
          <cell r="B175" t="str">
            <v>ООО "Сибтрансстрой"</v>
          </cell>
          <cell r="C175" t="str">
            <v>ООО "Сибтрансстрой"</v>
          </cell>
          <cell r="D175" t="str">
            <v>12-425/2006    от 01.01.2006г.</v>
          </cell>
          <cell r="F175" t="str">
            <v>"Запсибкомбанк" ОАО г. Салехард</v>
          </cell>
          <cell r="G175" t="str">
            <v>047182727</v>
          </cell>
          <cell r="H175" t="str">
            <v>30101810600000000727</v>
          </cell>
          <cell r="I175" t="str">
            <v>40702810900140000011</v>
          </cell>
          <cell r="K175">
            <v>8903020997</v>
          </cell>
          <cell r="L175">
            <v>890301001</v>
          </cell>
          <cell r="O175" t="str">
            <v>57420513</v>
          </cell>
          <cell r="P175">
            <v>1028900580532</v>
          </cell>
          <cell r="R175">
            <v>71174000000</v>
          </cell>
          <cell r="V175" t="str">
            <v>Расторгнуть</v>
          </cell>
          <cell r="W175">
            <v>629730</v>
          </cell>
          <cell r="X175" t="str">
            <v>Тюменская обл. ЯНАО</v>
          </cell>
          <cell r="Y175" t="str">
            <v>г.Надым</v>
          </cell>
          <cell r="Z175" t="str">
            <v>п. Лесной 10-44</v>
          </cell>
          <cell r="AA175">
            <v>629730</v>
          </cell>
          <cell r="AB175" t="str">
            <v>Тюменская обл. ЯНАО</v>
          </cell>
          <cell r="AC175" t="str">
            <v>г.Надым</v>
          </cell>
          <cell r="AD175" t="str">
            <v>п. Лесной 10-44</v>
          </cell>
          <cell r="AF175" t="str">
            <v xml:space="preserve">т. 8-922-460-34-27
т. 8-922-460-34-24
т. 64-867 </v>
          </cell>
          <cell r="AG175" t="str">
            <v>д. Витсут Лариса Анатольевна</v>
          </cell>
          <cell r="AH175" t="str">
            <v>д. Витсут Л. А.</v>
          </cell>
          <cell r="AK175" t="str">
            <v>Сударик Галина Николаевна 3-27-77</v>
          </cell>
          <cell r="AL175" t="str">
            <v>Сударик  Г. Н.</v>
          </cell>
          <cell r="BI175">
            <v>1</v>
          </cell>
          <cell r="BJ175" t="str">
            <v>ООО "Сибтрансстрой"</v>
          </cell>
          <cell r="BK175" t="str">
            <v>г-же Витсут Л. А.</v>
          </cell>
          <cell r="BL175" t="str">
            <v>Директору</v>
          </cell>
        </row>
        <row r="176">
          <cell r="A176">
            <v>20426</v>
          </cell>
          <cell r="B176" t="str">
            <v>Государственное учреждение 12 отряд Государственной противо-пожарной службы Главного управления МЧС России по ЯНАО</v>
          </cell>
          <cell r="C176" t="str">
            <v>12 ОГПС МЧС РФ по ЯНАО</v>
          </cell>
          <cell r="D176" t="str">
            <v>12-426/2008    от 01.01.2008г.</v>
          </cell>
          <cell r="E176" t="str">
            <v>Новый</v>
          </cell>
          <cell r="F176" t="str">
            <v>Расчетно-кассовый центр г. Салехард</v>
          </cell>
          <cell r="G176" t="str">
            <v>047182000</v>
          </cell>
          <cell r="I176" t="str">
            <v>40503810900001000001</v>
          </cell>
          <cell r="K176">
            <v>8903015355</v>
          </cell>
          <cell r="L176">
            <v>890301001</v>
          </cell>
          <cell r="M176" t="str">
            <v>90300</v>
          </cell>
          <cell r="O176" t="str">
            <v>08806101</v>
          </cell>
          <cell r="P176">
            <v>1038900663515</v>
          </cell>
          <cell r="V176" t="str">
            <v>Перезаключить</v>
          </cell>
          <cell r="W176">
            <v>629730</v>
          </cell>
          <cell r="X176" t="str">
            <v>Тюменская обл. ЯНАО</v>
          </cell>
          <cell r="Y176" t="str">
            <v>г. Надым</v>
          </cell>
          <cell r="Z176" t="str">
            <v>Проезд 1 дом 1</v>
          </cell>
          <cell r="AA176">
            <v>629730</v>
          </cell>
          <cell r="AB176" t="str">
            <v>Тюменская обл. ЯНАО</v>
          </cell>
          <cell r="AC176" t="str">
            <v>г. Надым</v>
          </cell>
          <cell r="AD176" t="str">
            <v>Проезд 1 дом 1</v>
          </cell>
          <cell r="AF176" t="str">
            <v>т. 2-21-56, 
т. 2-25-27</v>
          </cell>
          <cell r="AG176" t="str">
            <v>Начальник 12 ОГПС подполковник внутренней службы Баглей Игорь Викторович</v>
          </cell>
          <cell r="AH176" t="str">
            <v>Нач.  Баглей И. В.</v>
          </cell>
          <cell r="AK176" t="str">
            <v>Тришина Наталья Николаевна</v>
          </cell>
          <cell r="AL176" t="str">
            <v>Тришина Н. Н.</v>
          </cell>
          <cell r="AN176" t="str">
            <v>56-43-46 Юрий Евгеньевич</v>
          </cell>
          <cell r="AQ176">
            <v>8</v>
          </cell>
          <cell r="AR176">
            <v>4</v>
          </cell>
          <cell r="AS176">
            <v>5</v>
          </cell>
          <cell r="AT176">
            <v>6</v>
          </cell>
          <cell r="AU176">
            <v>10</v>
          </cell>
          <cell r="AV176">
            <v>11</v>
          </cell>
          <cell r="AX176" t="str">
            <v>Договор</v>
          </cell>
          <cell r="AY176" t="str">
            <v>ПРОДАВЕЦ</v>
          </cell>
          <cell r="BG176" t="str">
            <v>Бюджет</v>
          </cell>
          <cell r="BI176">
            <v>0</v>
          </cell>
          <cell r="BJ176" t="str">
            <v>Государственное учреждение 12 отряд Государственной противо-пожарной службы Главного управления МЧС России по ЯНАО</v>
          </cell>
          <cell r="BK176" t="str">
            <v>г-ну  Баглею И. В.</v>
          </cell>
          <cell r="BL176" t="str">
            <v>Начальнику</v>
          </cell>
          <cell r="BO176">
            <v>2.0089999999999999</v>
          </cell>
          <cell r="BP176" t="str">
            <v>Проезд аэропорт</v>
          </cell>
        </row>
        <row r="177">
          <cell r="A177">
            <v>20427</v>
          </cell>
          <cell r="B177" t="str">
            <v>ООО "Волна-Информ-Мед"</v>
          </cell>
          <cell r="C177" t="str">
            <v>ООО "Волна-информмед"</v>
          </cell>
          <cell r="D177" t="str">
            <v>12-427/2006    от 01.01.2006г.</v>
          </cell>
          <cell r="K177">
            <v>8903022465</v>
          </cell>
          <cell r="L177">
            <v>890301001</v>
          </cell>
          <cell r="N177" t="str">
            <v>85.11</v>
          </cell>
          <cell r="O177" t="str">
            <v>14075199</v>
          </cell>
          <cell r="P177">
            <v>1038900660589</v>
          </cell>
          <cell r="W177">
            <v>629730</v>
          </cell>
          <cell r="X177" t="str">
            <v>Тюменская обл. ЯНАО</v>
          </cell>
          <cell r="Y177" t="str">
            <v>г. Надым</v>
          </cell>
          <cell r="Z177" t="str">
            <v>ул. Полярная 17/1 к.59</v>
          </cell>
          <cell r="AA177">
            <v>629730</v>
          </cell>
          <cell r="AB177" t="str">
            <v>Тюменская обл. ЯНАО</v>
          </cell>
          <cell r="AC177" t="str">
            <v>г. Надым</v>
          </cell>
          <cell r="AD177" t="str">
            <v>ул. Полярная 18 к. 1</v>
          </cell>
          <cell r="AF177" t="str">
            <v>т. 35-4-35</v>
          </cell>
          <cell r="AG177" t="str">
            <v>д.Кутелец Александр Владимирович</v>
          </cell>
          <cell r="AH177" t="str">
            <v>д.Кутелец А. В.</v>
          </cell>
          <cell r="AQ177">
            <v>4</v>
          </cell>
          <cell r="AR177">
            <v>8</v>
          </cell>
          <cell r="AS177">
            <v>9</v>
          </cell>
          <cell r="AT177">
            <v>10</v>
          </cell>
          <cell r="AX177" t="str">
            <v>Договор</v>
          </cell>
          <cell r="AY177" t="str">
            <v>ПРОДАВЕЦ</v>
          </cell>
          <cell r="BJ177" t="str">
            <v>ООО "Волна-Информ-Мед"</v>
          </cell>
          <cell r="BK177" t="str">
            <v>г-ну .Кутелец А. В.</v>
          </cell>
          <cell r="BL177" t="str">
            <v>Директору</v>
          </cell>
          <cell r="BP177" t="str">
            <v>Полярная 17 2эт
танцы</v>
          </cell>
        </row>
        <row r="178">
          <cell r="A178">
            <v>20428</v>
          </cell>
          <cell r="B178" t="str">
            <v>ООО "ВКС - КТВ"</v>
          </cell>
          <cell r="C178" t="str">
            <v>ООО "ВКС - КТВ"</v>
          </cell>
          <cell r="D178" t="str">
            <v>12-428/2006    от 01.01.2006г.</v>
          </cell>
          <cell r="F178" t="str">
            <v>"Западно-Сибирский банк" Сбербанка РФ ОАО г. Тюмень Надымское ОСБ №8028/029</v>
          </cell>
          <cell r="G178" t="str">
            <v>047102651</v>
          </cell>
          <cell r="H178" t="str">
            <v>30101810800000000651</v>
          </cell>
          <cell r="I178" t="str">
            <v>40702810567090100260</v>
          </cell>
          <cell r="K178">
            <v>8903024092</v>
          </cell>
          <cell r="L178">
            <v>890301001</v>
          </cell>
          <cell r="M178" t="str">
            <v>93180</v>
          </cell>
          <cell r="O178" t="str">
            <v>47199670</v>
          </cell>
          <cell r="P178">
            <v>1048900204396</v>
          </cell>
          <cell r="W178">
            <v>629730</v>
          </cell>
          <cell r="X178" t="str">
            <v>Тюменская обл. ЯНАО</v>
          </cell>
          <cell r="Y178" t="str">
            <v>г. Надым</v>
          </cell>
          <cell r="Z178" t="str">
            <v>ул.Зверева 38-162</v>
          </cell>
          <cell r="AA178">
            <v>629730</v>
          </cell>
          <cell r="AB178" t="str">
            <v>Тюменская обл. ЯНАО</v>
          </cell>
          <cell r="AC178" t="str">
            <v>г. Надым</v>
          </cell>
          <cell r="AD178" t="str">
            <v>ул. Комсомольская 8</v>
          </cell>
          <cell r="AF178" t="str">
            <v>т. 2-48-50, 
ф. 2-48-51</v>
          </cell>
          <cell r="AG178" t="str">
            <v>г.д. Малахов Александр Анатольевич</v>
          </cell>
          <cell r="AH178" t="str">
            <v>г.д. Малахов А. А.</v>
          </cell>
          <cell r="AK178" t="str">
            <v>Овсянникова Зиновия Арестовна</v>
          </cell>
          <cell r="AL178" t="str">
            <v>Овсянникова З. А.</v>
          </cell>
          <cell r="AQ178">
            <v>4</v>
          </cell>
          <cell r="AR178">
            <v>8</v>
          </cell>
          <cell r="AS178">
            <v>9</v>
          </cell>
          <cell r="AT178">
            <v>10</v>
          </cell>
          <cell r="AX178" t="str">
            <v>Договор</v>
          </cell>
          <cell r="AY178" t="str">
            <v>ПРОДАВЕЦ</v>
          </cell>
          <cell r="BI178">
            <v>1</v>
          </cell>
          <cell r="BJ178" t="str">
            <v>ООО "ВКС - КТВ"</v>
          </cell>
          <cell r="BK178" t="str">
            <v>г-ну Малахову А. А.</v>
          </cell>
          <cell r="BL178" t="str">
            <v>Генеральному директору</v>
          </cell>
          <cell r="BO178">
            <v>5.0259999999999998</v>
          </cell>
          <cell r="BP178" t="str">
            <v>Северный гостинный 
двор</v>
          </cell>
        </row>
        <row r="179">
          <cell r="A179">
            <v>20429</v>
          </cell>
          <cell r="B179" t="str">
            <v>ЗАО СМК "АСТЭК-МЕД"</v>
          </cell>
          <cell r="C179" t="str">
            <v>ЗАО СМК "АСТЭК-МЕД"</v>
          </cell>
          <cell r="D179" t="str">
            <v>12-429/2008    от 01.01.2008г.</v>
          </cell>
          <cell r="E179" t="str">
            <v>Новый</v>
          </cell>
          <cell r="F179" t="str">
            <v>"Запсибкомбанк" ОАО г. Салехард</v>
          </cell>
          <cell r="G179" t="str">
            <v>047182727</v>
          </cell>
          <cell r="H179" t="str">
            <v>30101810600000000727</v>
          </cell>
          <cell r="I179" t="str">
            <v>40701810800140000002</v>
          </cell>
          <cell r="K179">
            <v>8903016447</v>
          </cell>
          <cell r="L179">
            <v>890301001</v>
          </cell>
          <cell r="N179" t="str">
            <v>66.0</v>
          </cell>
          <cell r="P179">
            <v>10289005580169</v>
          </cell>
          <cell r="R179">
            <v>71174000000</v>
          </cell>
          <cell r="V179" t="str">
            <v>нет доп. Соглашения</v>
          </cell>
          <cell r="W179">
            <v>629730</v>
          </cell>
          <cell r="X179" t="str">
            <v>Тюменская обл. ЯНАО</v>
          </cell>
          <cell r="Y179" t="str">
            <v>г. Надым</v>
          </cell>
          <cell r="Z179" t="str">
            <v>ул. Зверева 42-181</v>
          </cell>
          <cell r="AA179">
            <v>629730</v>
          </cell>
          <cell r="AB179" t="str">
            <v>Тюменская обл. ЯНАО</v>
          </cell>
          <cell r="AC179" t="str">
            <v>г. Надым</v>
          </cell>
          <cell r="AD179" t="str">
            <v>ул. Зверева 42-181</v>
          </cell>
          <cell r="AE179" t="str">
            <v>astek-med@yandex.ru</v>
          </cell>
          <cell r="AF179" t="str">
            <v>т. 246-06, 
т. 246-16, 
т. 246-26, 
т. 2-52-11</v>
          </cell>
          <cell r="AG179" t="str">
            <v>г.д. Ковальчук Людмила Викторовна</v>
          </cell>
          <cell r="AH179" t="str">
            <v>г.д. Ковальчук Л. В.</v>
          </cell>
          <cell r="AK179" t="str">
            <v>Макарова Ольга Ивановна</v>
          </cell>
          <cell r="AL179" t="str">
            <v>Макарова О. И.</v>
          </cell>
          <cell r="AQ179">
            <v>8</v>
          </cell>
          <cell r="AR179">
            <v>4</v>
          </cell>
          <cell r="AS179">
            <v>5</v>
          </cell>
          <cell r="AT179">
            <v>6</v>
          </cell>
          <cell r="AU179">
            <v>9</v>
          </cell>
          <cell r="AX179" t="str">
            <v>Договор</v>
          </cell>
          <cell r="AY179" t="str">
            <v>ПРОДАВЕЦ</v>
          </cell>
          <cell r="BI179">
            <v>1</v>
          </cell>
          <cell r="BJ179" t="str">
            <v>ЗАО СМК "АСТЭК-МЕД"</v>
          </cell>
          <cell r="BK179" t="str">
            <v>г-же Ковальчук Л. В.</v>
          </cell>
          <cell r="BL179" t="str">
            <v>Генеральному директору</v>
          </cell>
          <cell r="BO179">
            <v>5.0289999999999999</v>
          </cell>
          <cell r="BP179" t="str">
            <v>Зверева 42</v>
          </cell>
        </row>
        <row r="180">
          <cell r="A180">
            <v>20430</v>
          </cell>
          <cell r="B180" t="str">
            <v>ООО "Аврора"</v>
          </cell>
          <cell r="C180" t="str">
            <v>ООО "Аврора"</v>
          </cell>
          <cell r="D180" t="str">
            <v>12-430/2007    от 01.07.2007г.</v>
          </cell>
          <cell r="F180" t="str">
            <v>"Западно-Сибирский банк" Сбербанка РФ ОАО г. Тюмень Надымское ОСБ №8028/029</v>
          </cell>
          <cell r="G180" t="str">
            <v>047102651</v>
          </cell>
          <cell r="H180" t="str">
            <v>30101810800000000651</v>
          </cell>
          <cell r="I180" t="str">
            <v>40702810867090100368</v>
          </cell>
          <cell r="K180">
            <v>8903025963</v>
          </cell>
          <cell r="L180">
            <v>890301001</v>
          </cell>
          <cell r="P180">
            <v>1068903011561</v>
          </cell>
          <cell r="W180">
            <v>629735</v>
          </cell>
          <cell r="X180" t="str">
            <v>ЯНАО</v>
          </cell>
          <cell r="Y180" t="str">
            <v>г. Надым</v>
          </cell>
          <cell r="Z180" t="str">
            <v>пр-кт Ленинградский д. 5 кв. 30</v>
          </cell>
          <cell r="AA180">
            <v>629730</v>
          </cell>
          <cell r="AB180" t="str">
            <v>ЯНАО</v>
          </cell>
          <cell r="AC180" t="str">
            <v>г. Надым</v>
          </cell>
          <cell r="AD180" t="str">
            <v>пр-кт Ленинградский д. 5 кв. 30</v>
          </cell>
          <cell r="AE180" t="str">
            <v>avrora-nadym@mail.ru</v>
          </cell>
          <cell r="AF180" t="str">
            <v>т. 77-77-4 
ф. 2-56-29</v>
          </cell>
          <cell r="AG180" t="str">
            <v>г. д. Станкевич Галина Владимировна</v>
          </cell>
          <cell r="AH180" t="str">
            <v>г. д. Станкевич Г. В.</v>
          </cell>
          <cell r="AK180" t="str">
            <v>Станкевич Галина Владимировна</v>
          </cell>
          <cell r="AL180" t="str">
            <v>Станкевич Г. В.</v>
          </cell>
          <cell r="AQ180">
            <v>4</v>
          </cell>
          <cell r="AR180">
            <v>8</v>
          </cell>
          <cell r="AS180">
            <v>9</v>
          </cell>
          <cell r="AT180">
            <v>10</v>
          </cell>
          <cell r="AX180" t="str">
            <v>Договор</v>
          </cell>
          <cell r="AY180" t="str">
            <v>ПРОДАВЕЦ</v>
          </cell>
          <cell r="BI180">
            <v>1</v>
          </cell>
          <cell r="BJ180" t="str">
            <v>ООО "Аврора"</v>
          </cell>
          <cell r="BK180" t="str">
            <v>г-же Станкевич Г. В.</v>
          </cell>
          <cell r="BL180" t="str">
            <v>Генеральному директору</v>
          </cell>
        </row>
        <row r="181">
          <cell r="A181">
            <v>20431</v>
          </cell>
          <cell r="B181" t="str">
            <v>ЗАО акционерная страховая компания "АСТЭК"</v>
          </cell>
          <cell r="C181" t="str">
            <v>ЗАО АСК "АСТЭК"</v>
          </cell>
          <cell r="D181" t="str">
            <v>12-431/2008    от 01.01.2008г.</v>
          </cell>
          <cell r="E181" t="str">
            <v>Новый</v>
          </cell>
          <cell r="F181" t="str">
            <v>"Запсибкомбанк" ОАО г. Тюмень</v>
          </cell>
          <cell r="G181" t="str">
            <v>047130639</v>
          </cell>
          <cell r="H181" t="str">
            <v>30101810100000000639</v>
          </cell>
          <cell r="I181" t="str">
            <v>40701810400140000004</v>
          </cell>
          <cell r="K181">
            <v>8903002444</v>
          </cell>
          <cell r="L181">
            <v>890301001</v>
          </cell>
          <cell r="N181" t="str">
            <v>66.0</v>
          </cell>
          <cell r="O181" t="str">
            <v>29939459</v>
          </cell>
          <cell r="P181">
            <v>1028900578959</v>
          </cell>
          <cell r="R181">
            <v>71174000000</v>
          </cell>
          <cell r="S181">
            <v>16</v>
          </cell>
          <cell r="T181">
            <v>67</v>
          </cell>
          <cell r="U181">
            <v>49014</v>
          </cell>
          <cell r="V181" t="str">
            <v>нет доп. Соглашения</v>
          </cell>
          <cell r="W181">
            <v>629736</v>
          </cell>
          <cell r="X181" t="str">
            <v>ЯНАО</v>
          </cell>
          <cell r="Y181" t="str">
            <v>г. Надым</v>
          </cell>
          <cell r="Z181" t="str">
            <v>ул. Комсомольская, 1-51</v>
          </cell>
          <cell r="AA181">
            <v>629736</v>
          </cell>
          <cell r="AB181" t="str">
            <v>ЯНАО</v>
          </cell>
          <cell r="AC181" t="str">
            <v>г. Надым</v>
          </cell>
          <cell r="AD181" t="str">
            <v>ул. Комсомольская, 1-51</v>
          </cell>
          <cell r="AE181" t="str">
            <v>astek@nadym.ru</v>
          </cell>
          <cell r="AF181" t="str">
            <v>т. 53-66-75 
т. 53-78-72
ф. 53-77-22</v>
          </cell>
          <cell r="AG181" t="str">
            <v>г.д. Топоркова Татьяна Николаевна</v>
          </cell>
          <cell r="AH181" t="str">
            <v>г. д. Топоркова Т. Н.</v>
          </cell>
          <cell r="AK181" t="str">
            <v>Сутягина Оксана  Прокопьевна</v>
          </cell>
          <cell r="AL181" t="str">
            <v>Сутягина О.П.</v>
          </cell>
          <cell r="AO181" t="str">
            <v>Юрист Рагозин Александр Валерьевич</v>
          </cell>
          <cell r="AQ181">
            <v>4</v>
          </cell>
          <cell r="AR181">
            <v>8</v>
          </cell>
          <cell r="AS181">
            <v>9</v>
          </cell>
          <cell r="AT181">
            <v>10</v>
          </cell>
          <cell r="AX181" t="str">
            <v>Договор</v>
          </cell>
          <cell r="AY181" t="str">
            <v>ПРОДАВЕЦ</v>
          </cell>
          <cell r="BI181">
            <v>1</v>
          </cell>
          <cell r="BJ181" t="str">
            <v>ЗАО акционерная страховая компания "АСТЭК"</v>
          </cell>
          <cell r="BK181" t="str">
            <v>г-же Топорковой Т. Н.</v>
          </cell>
          <cell r="BL181" t="str">
            <v>Генеральному директору</v>
          </cell>
          <cell r="BO181">
            <v>1.0229999999999999</v>
          </cell>
          <cell r="BP181" t="str">
            <v xml:space="preserve">Комсомольская 1 </v>
          </cell>
        </row>
        <row r="182">
          <cell r="A182">
            <v>20432</v>
          </cell>
          <cell r="B182" t="str">
            <v>Новый Абонент</v>
          </cell>
          <cell r="C182" t="str">
            <v>Новый Абонент</v>
          </cell>
          <cell r="BJ182" t="str">
            <v>Новый Абонент</v>
          </cell>
        </row>
        <row r="183">
          <cell r="A183">
            <v>20433</v>
          </cell>
          <cell r="B183" t="str">
            <v>ООО "Стройгазинвест"</v>
          </cell>
          <cell r="C183" t="str">
            <v>ООО "Стройгазинвест"</v>
          </cell>
          <cell r="D183" t="str">
            <v>12-433/2006    от 01.01.2006г.</v>
          </cell>
          <cell r="F183" t="str">
            <v>"Запсибкомбанк" ОАО г. Тюмень</v>
          </cell>
          <cell r="G183" t="str">
            <v>047102651</v>
          </cell>
          <cell r="H183" t="str">
            <v>30101810800000000651</v>
          </cell>
          <cell r="I183" t="str">
            <v>40702810467090100140</v>
          </cell>
          <cell r="K183">
            <v>8903020796</v>
          </cell>
          <cell r="L183">
            <v>890301001</v>
          </cell>
          <cell r="N183" t="str">
            <v>61110</v>
          </cell>
          <cell r="O183" t="str">
            <v>55448845</v>
          </cell>
          <cell r="P183">
            <v>1028900579773</v>
          </cell>
          <cell r="W183">
            <v>629730</v>
          </cell>
          <cell r="X183" t="str">
            <v>Тюменская обл. ЯНАО</v>
          </cell>
          <cell r="Y183" t="str">
            <v>г. Надым</v>
          </cell>
          <cell r="Z183" t="str">
            <v>ул. Зверева 41-185</v>
          </cell>
          <cell r="AA183">
            <v>629730</v>
          </cell>
          <cell r="AB183" t="str">
            <v>Тюменская обл. ЯНАО</v>
          </cell>
          <cell r="AC183" t="str">
            <v>г. Надым</v>
          </cell>
          <cell r="AD183" t="str">
            <v>ул. Зверева 41-185</v>
          </cell>
          <cell r="AF183" t="str">
            <v>т. 2-22-74, 
т. 6-38-04</v>
          </cell>
          <cell r="AG183" t="str">
            <v>г..д. Солтык Николай Иванович</v>
          </cell>
          <cell r="AH183" t="str">
            <v>г..д. Солтык Н. И.</v>
          </cell>
          <cell r="AI183" t="str">
            <v>исп. Дир. Колисниченко С.А.</v>
          </cell>
          <cell r="AK183" t="str">
            <v>Аляшева Л.П.</v>
          </cell>
          <cell r="AL183" t="str">
            <v>Аляшева Л.П.</v>
          </cell>
          <cell r="AQ183">
            <v>4</v>
          </cell>
          <cell r="AR183">
            <v>8</v>
          </cell>
          <cell r="AS183">
            <v>9</v>
          </cell>
          <cell r="AT183">
            <v>10</v>
          </cell>
          <cell r="AX183" t="str">
            <v>Договор</v>
          </cell>
          <cell r="AY183" t="str">
            <v>ПРОДАВЕЦ</v>
          </cell>
          <cell r="BI183">
            <v>1</v>
          </cell>
          <cell r="BJ183" t="str">
            <v>ООО "Стройгазинвест"</v>
          </cell>
          <cell r="BK183" t="str">
            <v>г-ну Солтыку Н. И.</v>
          </cell>
          <cell r="BL183" t="str">
            <v>Генеральному директору</v>
          </cell>
          <cell r="BO183">
            <v>5.0270000000000001</v>
          </cell>
          <cell r="BP183" t="str">
            <v>Зверева 41-185</v>
          </cell>
        </row>
        <row r="184">
          <cell r="A184">
            <v>20434</v>
          </cell>
          <cell r="B184" t="str">
            <v>ООО "Газпром трансгаз Югорск" в лице филиала "Надымское управление технологического транспорта и специальной техники"</v>
          </cell>
          <cell r="C184" t="str">
            <v>ООО "ГТЮ" НУТТ и СТ</v>
          </cell>
          <cell r="D184" t="str">
            <v>12-434/2006    от 01.01.2006г.</v>
          </cell>
          <cell r="F184" t="str">
            <v>филиал "Газпромбанк" (ОАО) г. Белоярский</v>
          </cell>
          <cell r="G184" t="str">
            <v>047177629</v>
          </cell>
          <cell r="H184" t="str">
            <v>301018105000000000629</v>
          </cell>
          <cell r="I184" t="str">
            <v>40702810000001010135</v>
          </cell>
          <cell r="K184">
            <v>8622000931</v>
          </cell>
          <cell r="L184">
            <v>890302006</v>
          </cell>
          <cell r="N184" t="str">
            <v>60.24.1, 45.11.2</v>
          </cell>
          <cell r="O184" t="str">
            <v>04709861</v>
          </cell>
          <cell r="P184">
            <v>1028601843918</v>
          </cell>
          <cell r="R184">
            <v>71174000000</v>
          </cell>
          <cell r="S184">
            <v>16</v>
          </cell>
          <cell r="T184">
            <v>90</v>
          </cell>
          <cell r="U184">
            <v>41001</v>
          </cell>
          <cell r="W184">
            <v>628260</v>
          </cell>
          <cell r="X184" t="str">
            <v>Российская Федерация, Тюменская область, Ханты-Мансийский автономный округ - Югра</v>
          </cell>
          <cell r="Y184" t="str">
            <v>г. Югорск</v>
          </cell>
          <cell r="Z184" t="str">
            <v>ул. Мира д. 15</v>
          </cell>
          <cell r="AA184">
            <v>629730</v>
          </cell>
          <cell r="AB184" t="str">
            <v>Тюменская область, Ямало-Ненецкий автономный округ</v>
          </cell>
          <cell r="AC184" t="str">
            <v>г. Надым</v>
          </cell>
          <cell r="AD184" t="str">
            <v>ул. Топчева</v>
          </cell>
          <cell r="AF184" t="str">
            <v>т. 4-96-70, 
ф. 4-96-16</v>
          </cell>
          <cell r="AG184" t="str">
            <v>нач. Карташов Анатолий Николаевич</v>
          </cell>
          <cell r="AH184" t="str">
            <v>Нач.упр. Карташов А. Н.</v>
          </cell>
          <cell r="AJ184" t="str">
            <v>Кезиков Анатолий Анатольевич</v>
          </cell>
          <cell r="AK184" t="str">
            <v>Шубина Светлана Ивановна</v>
          </cell>
          <cell r="AL184" t="str">
            <v>Шубина С. И.</v>
          </cell>
          <cell r="AQ184">
            <v>4</v>
          </cell>
          <cell r="AR184">
            <v>8</v>
          </cell>
          <cell r="AS184">
            <v>9</v>
          </cell>
          <cell r="AT184">
            <v>10</v>
          </cell>
          <cell r="AX184" t="str">
            <v>Договор</v>
          </cell>
          <cell r="AY184" t="str">
            <v>ПРОДАВЕЦ</v>
          </cell>
          <cell r="BG184" t="str">
            <v>ТТГ</v>
          </cell>
          <cell r="BI184">
            <v>1</v>
          </cell>
          <cell r="BJ184" t="str">
            <v>Надымское УТТиСТ ООО "Газпром трансгаз Югорск"</v>
          </cell>
          <cell r="BK184" t="str">
            <v>г-ну Карташову А. Н.</v>
          </cell>
          <cell r="BL184" t="str">
            <v>Начальнику</v>
          </cell>
          <cell r="BO184">
            <v>3.0019999999999998</v>
          </cell>
          <cell r="BP184" t="str">
            <v>ПСО</v>
          </cell>
        </row>
        <row r="185">
          <cell r="A185">
            <v>20435</v>
          </cell>
          <cell r="B185" t="str">
            <v>ООО Научно-техническая фирма "Криос"</v>
          </cell>
          <cell r="C185" t="str">
            <v>ООО "Криос"</v>
          </cell>
          <cell r="D185" t="str">
            <v>12-435/2008    от 01.01.2008г.</v>
          </cell>
          <cell r="E185" t="str">
            <v>Новый</v>
          </cell>
          <cell r="F185" t="str">
            <v>Ульяновское ОСБ № 8588 г. Ульяновск</v>
          </cell>
          <cell r="G185" t="str">
            <v>047308602</v>
          </cell>
          <cell r="H185" t="str">
            <v>30101810000000000602</v>
          </cell>
          <cell r="I185" t="str">
            <v>40702810969110101286</v>
          </cell>
          <cell r="K185">
            <v>1103015427</v>
          </cell>
          <cell r="L185">
            <v>730201001</v>
          </cell>
          <cell r="N185" t="str">
            <v>45.12</v>
          </cell>
          <cell r="O185" t="str">
            <v>24966546</v>
          </cell>
          <cell r="V185" t="str">
            <v>нет доп. Соглашения</v>
          </cell>
          <cell r="W185">
            <v>433504</v>
          </cell>
          <cell r="X185" t="str">
            <v>Ульяновская обл.</v>
          </cell>
          <cell r="Y185" t="str">
            <v>г. Дмитровград</v>
          </cell>
          <cell r="Z185" t="str">
            <v>ул. Юнг Северного флота д. 20</v>
          </cell>
          <cell r="AE185" t="str">
            <v>krios@dgrad.ru</v>
          </cell>
          <cell r="AF185" t="str">
            <v>(842-35) 7-55-29, 
т. 7-73-39,
т. 7-93-13, 
(821-51) 7-82-27</v>
          </cell>
          <cell r="AG185" t="str">
            <v>д. Кондаков Владимир Васильевич</v>
          </cell>
          <cell r="AH185" t="str">
            <v>д. Кондаков В. В.</v>
          </cell>
          <cell r="AK185" t="str">
            <v>Сагалакова Татьяна Павловна</v>
          </cell>
          <cell r="AL185" t="str">
            <v>Сагалакова Т. П.</v>
          </cell>
          <cell r="AQ185">
            <v>4</v>
          </cell>
          <cell r="AR185">
            <v>8</v>
          </cell>
          <cell r="AS185">
            <v>9</v>
          </cell>
          <cell r="AT185">
            <v>10</v>
          </cell>
          <cell r="AX185" t="str">
            <v>Договор</v>
          </cell>
          <cell r="AY185" t="str">
            <v>ПРОДАВЕЦ</v>
          </cell>
          <cell r="BI185">
            <v>1</v>
          </cell>
          <cell r="BJ185" t="str">
            <v>ООО Научно-техническая фирма "Криос"</v>
          </cell>
          <cell r="BK185" t="str">
            <v>г-ну Кондакову В. В.</v>
          </cell>
          <cell r="BL185" t="str">
            <v>Директору</v>
          </cell>
          <cell r="BP185" t="str">
            <v>Кедровая 8 кв.148</v>
          </cell>
        </row>
        <row r="186">
          <cell r="A186">
            <v>20436</v>
          </cell>
          <cell r="B186" t="str">
            <v>Управление Федеральной службы по ветеринарному и фитосанитарному надзору по Тюменской области, Ямало-Ненецкоку и Ханты-Мансийскому автономным округам</v>
          </cell>
          <cell r="C186" t="str">
            <v>Ветеренарный надзор</v>
          </cell>
          <cell r="D186" t="str">
            <v>12-436/2008    от 01.01.2008г.</v>
          </cell>
          <cell r="E186" t="str">
            <v>Новый</v>
          </cell>
          <cell r="F186" t="str">
            <v>ГРКЦ ГУ Банка России по Тюменской обл.</v>
          </cell>
          <cell r="G186" t="str">
            <v>047102001</v>
          </cell>
          <cell r="I186" t="str">
            <v>40105810300000010001</v>
          </cell>
          <cell r="J186" t="str">
            <v>03081798150</v>
          </cell>
          <cell r="K186">
            <v>7203157641</v>
          </cell>
          <cell r="L186">
            <v>720301001</v>
          </cell>
          <cell r="N186" t="str">
            <v>75.11.11</v>
          </cell>
          <cell r="O186" t="str">
            <v>76820906</v>
          </cell>
          <cell r="P186">
            <v>1057200580414</v>
          </cell>
          <cell r="S186">
            <v>12</v>
          </cell>
          <cell r="T186">
            <v>81</v>
          </cell>
          <cell r="W186">
            <v>625001</v>
          </cell>
          <cell r="Y186" t="str">
            <v>г. Тюмень</v>
          </cell>
          <cell r="Z186" t="str">
            <v>ул. Льва Толстого, д. 35</v>
          </cell>
          <cell r="AA186">
            <v>625001</v>
          </cell>
          <cell r="AC186" t="str">
            <v>г. Тюмень</v>
          </cell>
          <cell r="AD186" t="str">
            <v>ул. Льва Толстого, д. 35</v>
          </cell>
          <cell r="AE186" t="str">
            <v xml:space="preserve">tumvet@ttknet.ru 
ufs72@ttknet.ru </v>
          </cell>
          <cell r="AF186" t="str">
            <v>т. 3-89-82 
т. (3452) 43-44-12 
ф. (3452) 43-21-96 
т. (3452) 43-22-91</v>
          </cell>
          <cell r="AG186" t="str">
            <v>рук. Федоров Юрий Викторович 
т/ф 32-29-16</v>
          </cell>
          <cell r="AH186" t="str">
            <v>рук. Федоров Ю. В.</v>
          </cell>
          <cell r="AK186" t="str">
            <v>Лучкина Татьяна Михайловна 
32-30-22, ф. 32-30-77</v>
          </cell>
          <cell r="AL186" t="str">
            <v>Лучкина Т. М.</v>
          </cell>
          <cell r="AQ186">
            <v>4</v>
          </cell>
          <cell r="AR186">
            <v>8</v>
          </cell>
          <cell r="AS186">
            <v>9</v>
          </cell>
          <cell r="AT186">
            <v>10</v>
          </cell>
          <cell r="AX186" t="str">
            <v>Договор</v>
          </cell>
          <cell r="AY186" t="str">
            <v>ПРОДАВЕЦ</v>
          </cell>
          <cell r="BI186">
            <v>1</v>
          </cell>
          <cell r="BJ186" t="str">
            <v>Управление Федеральной службы по ветеринарному и фитосанитарному надзору по Тюменской области, Ямало-Ненецкоку и Ханты-Мансийскому автономным округам</v>
          </cell>
          <cell r="BK186" t="str">
            <v>г-ну Федорову Ю. В.</v>
          </cell>
          <cell r="BL186" t="str">
            <v>Руководителю</v>
          </cell>
          <cell r="BP186" t="str">
            <v>Охотнадзор</v>
          </cell>
        </row>
        <row r="187">
          <cell r="A187">
            <v>20437</v>
          </cell>
          <cell r="B187" t="str">
            <v>ООО Научно-производственная инновационная фирма "Новые технологии"</v>
          </cell>
          <cell r="C187" t="str">
            <v>"Новые технологии"</v>
          </cell>
          <cell r="D187" t="str">
            <v>12-437/2008    от 01.12.2007г.</v>
          </cell>
          <cell r="E187" t="str">
            <v>Новый</v>
          </cell>
          <cell r="F187" t="str">
            <v>"Запсибкомбанк" ОАО г. Тюмень</v>
          </cell>
          <cell r="G187" t="str">
            <v>047130639</v>
          </cell>
          <cell r="H187" t="str">
            <v>30101810100000000639</v>
          </cell>
          <cell r="I187" t="str">
            <v>40702810500140000262</v>
          </cell>
          <cell r="K187">
            <v>8903016060</v>
          </cell>
          <cell r="L187">
            <v>890301001</v>
          </cell>
          <cell r="M187" t="str">
            <v>14912, 14971, 14972, 72200, 71211</v>
          </cell>
          <cell r="N187" t="str">
            <v>29</v>
          </cell>
          <cell r="O187" t="str">
            <v>42181346</v>
          </cell>
          <cell r="P187">
            <v>1038900660336</v>
          </cell>
          <cell r="W187">
            <v>629730</v>
          </cell>
          <cell r="X187" t="str">
            <v>РФ, ЯНАО</v>
          </cell>
          <cell r="Y187" t="str">
            <v>г. Надым</v>
          </cell>
          <cell r="Z187" t="str">
            <v>Промзона, панель "Д", проезд № 2</v>
          </cell>
          <cell r="AA187">
            <v>629730</v>
          </cell>
          <cell r="AB187" t="str">
            <v>РФ, ЯНАО</v>
          </cell>
          <cell r="AC187" t="str">
            <v>г. Надым</v>
          </cell>
          <cell r="AD187" t="str">
            <v>Промзона, панель "Д", проезд № 2</v>
          </cell>
          <cell r="AE187" t="str">
            <v>newtechnology@strogino-palace.ru</v>
          </cell>
          <cell r="AF187" t="str">
            <v>т. 9-78-98, 
т. 9-78-99,
ф. 9-78-97</v>
          </cell>
          <cell r="AG187" t="str">
            <v>г. д. Устюгов Дмитрий Николаевич</v>
          </cell>
          <cell r="AH187" t="str">
            <v>г. д. Устюгов Д. Н.</v>
          </cell>
          <cell r="AK187" t="str">
            <v>Кеба Наталья Ивановна</v>
          </cell>
          <cell r="AL187" t="str">
            <v>Кеба Н. И.</v>
          </cell>
          <cell r="AQ187">
            <v>8</v>
          </cell>
          <cell r="AR187">
            <v>4</v>
          </cell>
          <cell r="AS187">
            <v>5</v>
          </cell>
          <cell r="AT187">
            <v>6</v>
          </cell>
          <cell r="AU187">
            <v>9</v>
          </cell>
          <cell r="AX187" t="str">
            <v>Договор</v>
          </cell>
          <cell r="AY187" t="str">
            <v>ПРОДАВЕЦ</v>
          </cell>
          <cell r="BI187">
            <v>1</v>
          </cell>
          <cell r="BJ187" t="str">
            <v>ООО Научно-производственная инновационная фирма "Новые технологии"</v>
          </cell>
          <cell r="BK187" t="str">
            <v>г-ну Устюгову Д. Н.</v>
          </cell>
          <cell r="BL187" t="str">
            <v>Генеральному директору</v>
          </cell>
        </row>
        <row r="188">
          <cell r="A188">
            <v>20438</v>
          </cell>
          <cell r="B188" t="str">
            <v xml:space="preserve"> ООО "Севергазмонтаж"</v>
          </cell>
          <cell r="C188" t="str">
            <v xml:space="preserve"> ООО "Севергазмонтаж"</v>
          </cell>
          <cell r="D188" t="str">
            <v>12-438/2008    от 01.01.2008г.</v>
          </cell>
          <cell r="E188" t="str">
            <v>Новый</v>
          </cell>
          <cell r="F188" t="str">
            <v>КБ "КИП-банк" г. Москва</v>
          </cell>
          <cell r="G188" t="str">
            <v>044552964</v>
          </cell>
          <cell r="H188" t="str">
            <v>30101810000000000964</v>
          </cell>
          <cell r="I188" t="str">
            <v>40702810300000000493</v>
          </cell>
          <cell r="K188" t="str">
            <v>0411079590</v>
          </cell>
          <cell r="L188" t="str">
            <v>041101001</v>
          </cell>
          <cell r="N188" t="str">
            <v>45.11.1</v>
          </cell>
          <cell r="V188" t="str">
            <v>нет доп. Соглашения</v>
          </cell>
          <cell r="W188">
            <v>649000</v>
          </cell>
          <cell r="X188" t="str">
            <v>Республика Алтай</v>
          </cell>
          <cell r="Y188" t="str">
            <v>г.Горно-Алтайск</v>
          </cell>
          <cell r="Z188" t="str">
            <v>ул.Чорос Гуркина д.29</v>
          </cell>
          <cell r="AA188">
            <v>629730</v>
          </cell>
          <cell r="AB188" t="str">
            <v>Тюменская обл. ЯНАО</v>
          </cell>
          <cell r="AC188" t="str">
            <v>г. Надым</v>
          </cell>
          <cell r="AD188" t="str">
            <v>прЛенинградский д.20 кв.109</v>
          </cell>
          <cell r="AF188" t="str">
            <v>74-5-66</v>
          </cell>
          <cell r="AG188" t="str">
            <v>Багрова Ольга Валериевна</v>
          </cell>
          <cell r="AH188" t="str">
            <v>Багрова О. В.</v>
          </cell>
          <cell r="AM188" t="str">
            <v>Татьяна Владимировна 55-91-45</v>
          </cell>
          <cell r="AQ188">
            <v>4</v>
          </cell>
          <cell r="AR188">
            <v>8</v>
          </cell>
          <cell r="AS188">
            <v>9</v>
          </cell>
          <cell r="AT188">
            <v>10</v>
          </cell>
          <cell r="AX188" t="str">
            <v>Договор</v>
          </cell>
          <cell r="AY188" t="str">
            <v>ПРОДАВЕЦ</v>
          </cell>
          <cell r="BI188">
            <v>1</v>
          </cell>
          <cell r="BJ188" t="str">
            <v xml:space="preserve"> ООО "Севергазмонтаж"</v>
          </cell>
          <cell r="BP188" t="str">
            <v>Ленинградский 20.119</v>
          </cell>
        </row>
        <row r="189">
          <cell r="A189">
            <v>20439</v>
          </cell>
          <cell r="B189" t="str">
            <v>Новый Абонент</v>
          </cell>
          <cell r="C189" t="str">
            <v>Новый Абонент</v>
          </cell>
          <cell r="BJ189" t="str">
            <v>Новый Абонент</v>
          </cell>
        </row>
        <row r="190">
          <cell r="A190">
            <v>20440</v>
          </cell>
          <cell r="B190" t="str">
            <v>ООО "ЭНЕРГОНАЛАДКА"</v>
          </cell>
          <cell r="C190" t="str">
            <v>ООО "ЭНЕРГОНАЛАДКА"</v>
          </cell>
          <cell r="D190" t="str">
            <v>12-440/2006    от 01.01.2006г.</v>
          </cell>
          <cell r="F190" t="str">
            <v>филиал ОАО "Уралсиб"  г. Тюмень</v>
          </cell>
          <cell r="G190" t="str">
            <v>047106957</v>
          </cell>
          <cell r="H190" t="str">
            <v>30101810900000000957</v>
          </cell>
          <cell r="I190" t="str">
            <v>40702810863020000035</v>
          </cell>
          <cell r="K190">
            <v>8903020750</v>
          </cell>
          <cell r="L190">
            <v>890301001</v>
          </cell>
          <cell r="M190" t="str">
            <v>61134</v>
          </cell>
          <cell r="O190" t="str">
            <v>55448762</v>
          </cell>
          <cell r="P190">
            <v>1028900579718</v>
          </cell>
          <cell r="W190">
            <v>629757</v>
          </cell>
          <cell r="X190" t="str">
            <v>Тюменская обл. ЯНАО</v>
          </cell>
          <cell r="Y190" t="str">
            <v>г. Надым</v>
          </cell>
          <cell r="Z190" t="str">
            <v>ул. Пионерская 7</v>
          </cell>
          <cell r="AA190">
            <v>629757</v>
          </cell>
          <cell r="AB190" t="str">
            <v>Тюменская обл. ЯНАО</v>
          </cell>
          <cell r="AC190" t="str">
            <v>г. Надым</v>
          </cell>
          <cell r="AD190" t="str">
            <v>ул. Пионерская 7</v>
          </cell>
          <cell r="AF190" t="str">
            <v>т. 3-82-70</v>
          </cell>
          <cell r="AG190" t="str">
            <v>г.д. Валерий Александрович Бобровский</v>
          </cell>
          <cell r="AH190" t="str">
            <v xml:space="preserve">Бобровский В. А. </v>
          </cell>
          <cell r="AK190" t="str">
            <v>Гориленко Светлана Васильевна</v>
          </cell>
          <cell r="AL190" t="str">
            <v>Гориленко С. В.</v>
          </cell>
          <cell r="AQ190">
            <v>4</v>
          </cell>
          <cell r="AR190">
            <v>8</v>
          </cell>
          <cell r="AS190">
            <v>9</v>
          </cell>
          <cell r="AT190">
            <v>10</v>
          </cell>
          <cell r="AX190" t="str">
            <v>Договор</v>
          </cell>
          <cell r="AY190" t="str">
            <v>ПРОДАВЕЦ</v>
          </cell>
          <cell r="BI190">
            <v>1</v>
          </cell>
          <cell r="BJ190" t="str">
            <v>ООО "ЭНЕРГОНАЛАДКА"</v>
          </cell>
          <cell r="BK190" t="str">
            <v xml:space="preserve">г-ну Бобровскому В. А. </v>
          </cell>
          <cell r="BL190" t="str">
            <v>Генеральному директору</v>
          </cell>
          <cell r="BO190">
            <v>5.0119999999999996</v>
          </cell>
          <cell r="BP190" t="str">
            <v>Пионерская 7 1пд
(подвал)</v>
          </cell>
        </row>
        <row r="191">
          <cell r="A191">
            <v>20441</v>
          </cell>
          <cell r="B191" t="str">
            <v>Региональная общественная организация "Северная миссия"</v>
          </cell>
          <cell r="C191" t="str">
            <v>РОО "Северная миссия"</v>
          </cell>
          <cell r="D191" t="str">
            <v>12-441/2006    от 01.01.2006г.</v>
          </cell>
          <cell r="K191">
            <v>8903016550</v>
          </cell>
          <cell r="M191" t="str">
            <v>98600</v>
          </cell>
          <cell r="O191" t="str">
            <v>39354085</v>
          </cell>
          <cell r="W191">
            <v>629730</v>
          </cell>
          <cell r="X191" t="str">
            <v>Тюменская обл. ЯНАО</v>
          </cell>
          <cell r="Y191" t="str">
            <v>г. Надым</v>
          </cell>
          <cell r="Z191" t="str">
            <v>ул. Комсомольская 1-84</v>
          </cell>
          <cell r="AA191">
            <v>629730</v>
          </cell>
          <cell r="AB191" t="str">
            <v>Тюменская обл. ЯНАО</v>
          </cell>
          <cell r="AC191" t="str">
            <v>г. Надым</v>
          </cell>
          <cell r="AD191" t="str">
            <v>ул. Пионерская 7-3</v>
          </cell>
          <cell r="AF191" t="str">
            <v xml:space="preserve"> 8-909-197-4397  Геннадий</v>
          </cell>
          <cell r="AG191" t="str">
            <v>Председатель Правления Поляков Валерий Валерьевич</v>
          </cell>
          <cell r="AH191" t="str">
            <v>пр-ль Поляков В. В.</v>
          </cell>
          <cell r="AK191" t="str">
            <v>Председатель Правления Поляков Валерий Валерьевич</v>
          </cell>
          <cell r="AL191" t="str">
            <v xml:space="preserve"> Поляков В. В.</v>
          </cell>
          <cell r="AQ191">
            <v>4</v>
          </cell>
          <cell r="AR191">
            <v>8</v>
          </cell>
          <cell r="AS191">
            <v>9</v>
          </cell>
          <cell r="AT191">
            <v>10</v>
          </cell>
          <cell r="AX191" t="str">
            <v>Договор</v>
          </cell>
          <cell r="AY191" t="str">
            <v>ПРОДАВЕЦ</v>
          </cell>
          <cell r="BI191">
            <v>1</v>
          </cell>
          <cell r="BJ191" t="str">
            <v>Региональная общественная организация "Северная миссия"</v>
          </cell>
          <cell r="BK191" t="str">
            <v>г-ну Полякову В. В.</v>
          </cell>
          <cell r="BL191" t="str">
            <v>Председателю</v>
          </cell>
        </row>
        <row r="192">
          <cell r="A192">
            <v>20442</v>
          </cell>
          <cell r="B192" t="str">
            <v>Новый Абонент</v>
          </cell>
          <cell r="C192" t="str">
            <v>Новый Абонент</v>
          </cell>
          <cell r="BJ192" t="str">
            <v>Новый Абонент</v>
          </cell>
        </row>
        <row r="193">
          <cell r="A193">
            <v>20443</v>
          </cell>
          <cell r="B193" t="str">
            <v xml:space="preserve"> Федеральное государственное учреждение "Земельная кадастровая  палата" по Ямало-Ненецкому автономному округу</v>
          </cell>
          <cell r="C193" t="str">
            <v xml:space="preserve"> ФГУ "ЗКП" по ЯНАО</v>
          </cell>
          <cell r="D193" t="str">
            <v>12-443/2008    от 01.01.2008г.</v>
          </cell>
          <cell r="E193" t="str">
            <v>Новый</v>
          </cell>
          <cell r="F193" t="str">
            <v>Расчетно-кассовый центр г. Салехард</v>
          </cell>
          <cell r="G193" t="str">
            <v>04718200</v>
          </cell>
          <cell r="I193" t="str">
            <v>40105810400000010000</v>
          </cell>
          <cell r="J193" t="str">
            <v>03072499895</v>
          </cell>
          <cell r="K193">
            <v>8901011281</v>
          </cell>
          <cell r="L193">
            <v>890101001</v>
          </cell>
          <cell r="M193" t="str">
            <v>82000</v>
          </cell>
          <cell r="N193" t="str">
            <v>70.32.3</v>
          </cell>
          <cell r="O193" t="str">
            <v>54109408</v>
          </cell>
          <cell r="P193">
            <v>1028900512453</v>
          </cell>
          <cell r="R193">
            <v>71171000000</v>
          </cell>
          <cell r="S193">
            <v>12</v>
          </cell>
          <cell r="T193">
            <v>81</v>
          </cell>
          <cell r="U193">
            <v>13431</v>
          </cell>
          <cell r="V193" t="str">
            <v>Перезаключить</v>
          </cell>
          <cell r="W193">
            <v>629003</v>
          </cell>
          <cell r="X193" t="str">
            <v xml:space="preserve">Российская Федерация </v>
          </cell>
          <cell r="Y193" t="str">
            <v>г. Салехард</v>
          </cell>
          <cell r="Z193" t="str">
            <v>ул. Объездная-26</v>
          </cell>
          <cell r="AA193">
            <v>629003</v>
          </cell>
          <cell r="AB193" t="str">
            <v xml:space="preserve">Российская Федерация </v>
          </cell>
          <cell r="AC193" t="str">
            <v>г. Салехард</v>
          </cell>
          <cell r="AD193" t="str">
            <v>ул. Объездная-26</v>
          </cell>
          <cell r="AF193" t="str">
            <v>(34922) 4-35-00 (4-95-02)
(34995) 3-73-23</v>
          </cell>
          <cell r="AG193" t="str">
            <v>Директор ФГУ "ЗКП" по ЯНАО Домнин Д.В.</v>
          </cell>
          <cell r="AH193" t="str">
            <v>Домнин Д.В.</v>
          </cell>
          <cell r="AK193" t="str">
            <v>Катаева Светлана Ивановна</v>
          </cell>
          <cell r="AL193" t="str">
            <v>Катаева С.И.</v>
          </cell>
          <cell r="AS193">
            <v>9</v>
          </cell>
          <cell r="AX193" t="str">
            <v>Договор</v>
          </cell>
          <cell r="AY193" t="str">
            <v>ПРОДАВЕЦ</v>
          </cell>
          <cell r="BG193" t="str">
            <v>Бюджет</v>
          </cell>
          <cell r="BI193">
            <v>0</v>
          </cell>
          <cell r="BJ193" t="str">
            <v xml:space="preserve"> Федеральное государственное учреждение "Земельная кадастровая  палата" по Ямало-Ненецкому автономному округу</v>
          </cell>
          <cell r="BK193" t="str">
            <v>г-ну Домнину Д. В.</v>
          </cell>
          <cell r="BL193" t="str">
            <v>Руководителю</v>
          </cell>
          <cell r="BO193">
            <v>5.0019999999999998</v>
          </cell>
          <cell r="BP193" t="str">
            <v>Строителей 3а</v>
          </cell>
        </row>
        <row r="194">
          <cell r="A194">
            <v>20444</v>
          </cell>
          <cell r="B194" t="str">
            <v>Новый Абонент</v>
          </cell>
          <cell r="C194" t="str">
            <v>Новый Абонент</v>
          </cell>
          <cell r="BJ194" t="str">
            <v>Новый Абонент</v>
          </cell>
        </row>
        <row r="195">
          <cell r="A195">
            <v>20445</v>
          </cell>
          <cell r="B195" t="str">
            <v>Новый Абонент</v>
          </cell>
          <cell r="C195" t="str">
            <v>Новый Абонент</v>
          </cell>
          <cell r="BJ195" t="str">
            <v>Новый Абонент</v>
          </cell>
        </row>
        <row r="196">
          <cell r="A196">
            <v>20446</v>
          </cell>
          <cell r="B196" t="str">
            <v>Новый Абонент</v>
          </cell>
          <cell r="C196" t="str">
            <v>Новый Абонент</v>
          </cell>
          <cell r="BJ196" t="str">
            <v>Новый Абонент</v>
          </cell>
        </row>
        <row r="197">
          <cell r="A197">
            <v>20447</v>
          </cell>
          <cell r="B197" t="str">
            <v>Новый Абонент</v>
          </cell>
          <cell r="C197" t="str">
            <v>Новый Абонент</v>
          </cell>
          <cell r="BJ197" t="str">
            <v>Новый Абонент</v>
          </cell>
        </row>
        <row r="198">
          <cell r="A198">
            <v>20448</v>
          </cell>
          <cell r="B198" t="str">
            <v>Муниципальное учреждение Центр социальной помощи семье и детям "Домашний очаг"</v>
          </cell>
          <cell r="C198" t="str">
            <v>Центр "Домашний очаг"</v>
          </cell>
          <cell r="D198" t="str">
            <v>12-448/2008    от 01.01.2008г.</v>
          </cell>
          <cell r="E198" t="str">
            <v>Новый</v>
          </cell>
          <cell r="F198" t="str">
            <v>Расчетно-кассовый центр г. Салехард</v>
          </cell>
          <cell r="G198" t="str">
            <v>047182000</v>
          </cell>
          <cell r="I198" t="str">
            <v>40204810000000000007</v>
          </cell>
          <cell r="J198">
            <v>23100601</v>
          </cell>
          <cell r="K198">
            <v>8903019007</v>
          </cell>
          <cell r="L198">
            <v>890301001</v>
          </cell>
          <cell r="P198">
            <v>1028900579883</v>
          </cell>
          <cell r="V198" t="str">
            <v>Перезаключить</v>
          </cell>
          <cell r="W198">
            <v>629736</v>
          </cell>
          <cell r="X198" t="str">
            <v>ЯНАО</v>
          </cell>
          <cell r="Y198" t="str">
            <v>г. Надым,</v>
          </cell>
          <cell r="Z198" t="str">
            <v>пр-т Ленинградский,  дом 21</v>
          </cell>
          <cell r="AA198">
            <v>629736</v>
          </cell>
          <cell r="AB198" t="str">
            <v>ЯНАО</v>
          </cell>
          <cell r="AC198" t="str">
            <v>г. Надым,</v>
          </cell>
          <cell r="AD198" t="str">
            <v>пр-т Ленинградский,  дом 21</v>
          </cell>
          <cell r="AF198" t="str">
            <v>т. 2-23-76 
т. 2-51-01</v>
          </cell>
          <cell r="AG198" t="str">
            <v>рук. Карпова Ирина Игоревна</v>
          </cell>
          <cell r="AH198" t="str">
            <v>рук. Карпова И. И.</v>
          </cell>
          <cell r="AK198" t="str">
            <v>Климова Елена Николаевна</v>
          </cell>
          <cell r="AL198" t="str">
            <v>Климова Е. Н.</v>
          </cell>
          <cell r="AS198">
            <v>5</v>
          </cell>
          <cell r="AX198" t="str">
            <v>Контракт</v>
          </cell>
          <cell r="AY198" t="str">
            <v>ПОСТАВЩИК</v>
          </cell>
          <cell r="BG198" t="str">
            <v>Бюджет</v>
          </cell>
          <cell r="BJ198" t="str">
            <v>Муниципальное учреждение Центр социальной помощи семье и детям "Домашний очаг"</v>
          </cell>
          <cell r="BK198" t="str">
            <v>г-же Карповой И. И.</v>
          </cell>
          <cell r="BL198" t="str">
            <v>Руководителю</v>
          </cell>
        </row>
        <row r="199">
          <cell r="A199">
            <v>20449</v>
          </cell>
          <cell r="B199" t="str">
            <v>Ямало-Ненецкое региональное отделение Всероссийской политической партии "Единая Россия"</v>
          </cell>
          <cell r="C199" t="str">
            <v>Партия "Единая Россия"</v>
          </cell>
          <cell r="D199" t="str">
            <v>12-449/2006    от 01.01.2006г.</v>
          </cell>
          <cell r="F199" t="str">
            <v>"Западно-Сибирский банк" СБ РФ ОАО г. Тюмень Салехардское ОСБ №1790/044</v>
          </cell>
          <cell r="G199" t="str">
            <v>047102651</v>
          </cell>
          <cell r="H199" t="str">
            <v>30101810800000000651</v>
          </cell>
          <cell r="I199" t="str">
            <v>40703810967470100162</v>
          </cell>
          <cell r="K199">
            <v>8901012870</v>
          </cell>
          <cell r="L199">
            <v>890101001</v>
          </cell>
          <cell r="N199" t="str">
            <v>91.32</v>
          </cell>
          <cell r="O199" t="str">
            <v>26165796</v>
          </cell>
          <cell r="P199">
            <v>1038900000160</v>
          </cell>
          <cell r="R199" t="str">
            <v>71171000000</v>
          </cell>
          <cell r="W199">
            <v>629400</v>
          </cell>
          <cell r="X199" t="str">
            <v>ЯНАО</v>
          </cell>
          <cell r="Y199" t="str">
            <v>г. Салехард</v>
          </cell>
          <cell r="Z199" t="str">
            <v>ул. Республики 60-38</v>
          </cell>
          <cell r="AA199">
            <v>629400</v>
          </cell>
          <cell r="AB199" t="str">
            <v>ЯНАО</v>
          </cell>
          <cell r="AC199" t="str">
            <v>г. Салехард</v>
          </cell>
          <cell r="AD199" t="str">
            <v>ул. Республики 60-38</v>
          </cell>
          <cell r="AF199" t="str">
            <v>т. 3-19-71</v>
          </cell>
          <cell r="AG199" t="str">
            <v>Ермаков Александр Михайлович</v>
          </cell>
          <cell r="AH199" t="str">
            <v>Ермаков А. М.</v>
          </cell>
          <cell r="AK199" t="str">
            <v>Цяпенко Людмила Ивановна</v>
          </cell>
          <cell r="AL199" t="str">
            <v>Цяпенко Л. И.</v>
          </cell>
          <cell r="AQ199">
            <v>4</v>
          </cell>
          <cell r="AR199">
            <v>8</v>
          </cell>
          <cell r="AS199">
            <v>9</v>
          </cell>
          <cell r="AT199">
            <v>10</v>
          </cell>
          <cell r="AX199" t="str">
            <v>Договор</v>
          </cell>
          <cell r="AY199" t="str">
            <v>ПРОДАВЕЦ</v>
          </cell>
          <cell r="BI199">
            <v>1</v>
          </cell>
          <cell r="BJ199" t="str">
            <v>Ямало-Ненецкое региональное отделение Всероссийской политической партии "Единая Россия"</v>
          </cell>
          <cell r="BK199" t="str">
            <v>г-ну Ермакову А. М.</v>
          </cell>
          <cell r="BL199" t="str">
            <v>Руководителю исполкома</v>
          </cell>
          <cell r="BO199">
            <v>4.0109999999999904</v>
          </cell>
          <cell r="BP199" t="str">
            <v>Зерева 13</v>
          </cell>
        </row>
        <row r="200">
          <cell r="A200">
            <v>20450</v>
          </cell>
          <cell r="B200" t="str">
            <v>Новый Абонент</v>
          </cell>
          <cell r="C200" t="str">
            <v>Новый Абонент</v>
          </cell>
          <cell r="BJ200" t="str">
            <v>Новый Абонент</v>
          </cell>
        </row>
        <row r="201">
          <cell r="A201">
            <v>20451</v>
          </cell>
          <cell r="B201" t="str">
            <v>Новый Абонент</v>
          </cell>
          <cell r="C201" t="str">
            <v>Новый Абонент</v>
          </cell>
          <cell r="BJ201" t="str">
            <v>Новый Абонент</v>
          </cell>
        </row>
        <row r="202">
          <cell r="A202">
            <v>20452</v>
          </cell>
          <cell r="B202" t="str">
            <v>Новый Абонент</v>
          </cell>
          <cell r="C202" t="str">
            <v>Новый Абонент</v>
          </cell>
          <cell r="BJ202" t="str">
            <v>Новый Абонент</v>
          </cell>
        </row>
        <row r="203">
          <cell r="A203">
            <v>20453</v>
          </cell>
          <cell r="B203" t="str">
            <v>Новый Абонент</v>
          </cell>
          <cell r="C203" t="str">
            <v>Новый Абонент</v>
          </cell>
          <cell r="BJ203" t="str">
            <v>Новый Абонент</v>
          </cell>
        </row>
        <row r="204">
          <cell r="A204">
            <v>20454</v>
          </cell>
          <cell r="B204" t="str">
            <v>ООО "Артмалкс"</v>
          </cell>
          <cell r="C204" t="str">
            <v>ООО "Артмалкс"</v>
          </cell>
          <cell r="D204" t="str">
            <v>12-454/2006    от 01.01.2006г.</v>
          </cell>
          <cell r="F204" t="str">
            <v>"Запсибкомбанк" ОАО г. Салехард</v>
          </cell>
          <cell r="G204" t="str">
            <v>047182727</v>
          </cell>
          <cell r="H204" t="str">
            <v>30101810600000000727</v>
          </cell>
          <cell r="I204" t="str">
            <v>40702810400140001086</v>
          </cell>
          <cell r="K204">
            <v>8903001105</v>
          </cell>
          <cell r="L204">
            <v>890301001</v>
          </cell>
          <cell r="N204" t="str">
            <v>37.10.21, 51.12.23</v>
          </cell>
          <cell r="O204" t="str">
            <v>31432199</v>
          </cell>
          <cell r="P204">
            <v>1028900582138</v>
          </cell>
          <cell r="W204">
            <v>629730</v>
          </cell>
          <cell r="X204" t="str">
            <v>Тюменская обл. ЯНАО</v>
          </cell>
          <cell r="Y204" t="str">
            <v>г. Надым</v>
          </cell>
          <cell r="Z204" t="str">
            <v>ул. Комсомольская д.13</v>
          </cell>
          <cell r="AA204">
            <v>629730</v>
          </cell>
          <cell r="AB204" t="str">
            <v>Тюменская обл. ЯНАО</v>
          </cell>
          <cell r="AC204" t="str">
            <v>г. Надым</v>
          </cell>
          <cell r="AD204" t="str">
            <v>5 проезд пан  К</v>
          </cell>
          <cell r="AF204" t="str">
            <v>т. 8-922-20-13-335</v>
          </cell>
          <cell r="AG204" t="str">
            <v>г.д. Щиликанин Николай Геннадьевич</v>
          </cell>
          <cell r="AH204" t="str">
            <v>г.д. Щиликанин Н. Г.</v>
          </cell>
          <cell r="AK204" t="str">
            <v>Анжела Анатольевна 89026261961
т. т. 9-69-59</v>
          </cell>
          <cell r="AQ204">
            <v>4</v>
          </cell>
          <cell r="AR204">
            <v>8</v>
          </cell>
          <cell r="AS204">
            <v>9</v>
          </cell>
          <cell r="AT204">
            <v>10</v>
          </cell>
          <cell r="AX204" t="str">
            <v>Договор</v>
          </cell>
          <cell r="AY204" t="str">
            <v>ПРОДАВЕЦ</v>
          </cell>
          <cell r="BI204">
            <v>1</v>
          </cell>
          <cell r="BJ204" t="str">
            <v>ООО "Артмалкс"</v>
          </cell>
          <cell r="BK204" t="str">
            <v>г-ну  Щиликанину Н. Г.</v>
          </cell>
          <cell r="BL204" t="str">
            <v>Генеральному директору</v>
          </cell>
          <cell r="BO204">
            <v>6.0119999999999996</v>
          </cell>
          <cell r="BP204" t="str">
            <v>"НЗКПД" 3 эт., оф. № 13 "Каскад"</v>
          </cell>
        </row>
        <row r="205">
          <cell r="A205">
            <v>20455</v>
          </cell>
          <cell r="B205" t="str">
            <v>Департамент по  обеспечению деятельности мировых судей Ямало-Ненецкого автономного округа</v>
          </cell>
          <cell r="C205" t="str">
            <v>Мировые судьи ЯНАО</v>
          </cell>
          <cell r="D205" t="str">
            <v>12-455/2008    от 01.01.2008г.</v>
          </cell>
          <cell r="E205" t="str">
            <v>Новый</v>
          </cell>
          <cell r="F205" t="str">
            <v>Расчетно-кассовый центр г. Салехард</v>
          </cell>
          <cell r="G205" t="str">
            <v>04718200</v>
          </cell>
          <cell r="I205" t="str">
            <v>40201810200000100001</v>
          </cell>
          <cell r="J205" t="str">
            <v>094010001 в УК Департамента финансов ЯНАО</v>
          </cell>
          <cell r="K205">
            <v>8901016988</v>
          </cell>
          <cell r="L205">
            <v>890101001</v>
          </cell>
          <cell r="O205" t="str">
            <v>78191538</v>
          </cell>
          <cell r="P205">
            <v>1058900019606</v>
          </cell>
          <cell r="R205" t="str">
            <v>71171000000</v>
          </cell>
          <cell r="S205">
            <v>13</v>
          </cell>
          <cell r="T205">
            <v>81</v>
          </cell>
          <cell r="V205" t="str">
            <v>Перезаключить</v>
          </cell>
          <cell r="W205">
            <v>629008</v>
          </cell>
          <cell r="Y205" t="str">
            <v>г. Салехард</v>
          </cell>
          <cell r="Z205" t="str">
            <v>ул. Республики д.72</v>
          </cell>
          <cell r="AA205">
            <v>629008</v>
          </cell>
          <cell r="AC205" t="str">
            <v>г. Салехард</v>
          </cell>
          <cell r="AD205" t="str">
            <v>ул. Свердлова д.49</v>
          </cell>
          <cell r="AF205" t="str">
            <v>т. 3-35-06, 
т. 3-35-18</v>
          </cell>
          <cell r="AG205" t="str">
            <v>Директор департамента Терлецкая Надежда Николаена</v>
          </cell>
          <cell r="AH205" t="str">
            <v>д. Терлецкая Н. Н.</v>
          </cell>
          <cell r="AK205" t="str">
            <v>Розанова Галия Хамидовна 
т. 3-35-17</v>
          </cell>
          <cell r="AL205" t="str">
            <v>Розанова Г. Х.</v>
          </cell>
          <cell r="AS205">
            <v>5</v>
          </cell>
          <cell r="AX205" t="str">
            <v>Договор</v>
          </cell>
          <cell r="AY205" t="str">
            <v>ПРОДАВЕЦ</v>
          </cell>
          <cell r="BG205" t="str">
            <v>Бюджет</v>
          </cell>
          <cell r="BI205">
            <v>0</v>
          </cell>
          <cell r="BJ205" t="str">
            <v>Департамент по  обеспечению деятельности мировых судей Ямало-Ненецкого автономного округа</v>
          </cell>
          <cell r="BK205" t="str">
            <v>г-же Терлецкой Н. Н.</v>
          </cell>
          <cell r="BL205" t="str">
            <v>Директору</v>
          </cell>
          <cell r="BO205">
            <v>5.0049999999999999</v>
          </cell>
          <cell r="BP205" t="str">
            <v xml:space="preserve">мировые судьи
Геологоразв 1 </v>
          </cell>
        </row>
        <row r="206">
          <cell r="A206">
            <v>20456</v>
          </cell>
          <cell r="B206" t="str">
            <v>ОАО "Когалымнефтегеофизика"</v>
          </cell>
          <cell r="C206" t="str">
            <v>ОАО "Когалымнефтегеофизика"</v>
          </cell>
          <cell r="D206" t="str">
            <v>12-456/2008    от 01.01.2008г.</v>
          </cell>
          <cell r="E206" t="str">
            <v>Новый</v>
          </cell>
          <cell r="F206" t="str">
            <v>ФКБ "Петрокоммерц" г. Когалым</v>
          </cell>
          <cell r="G206" t="str">
            <v>047178806</v>
          </cell>
          <cell r="H206" t="str">
            <v>30101810100000000806</v>
          </cell>
          <cell r="I206" t="str">
            <v>40702810300000000238</v>
          </cell>
          <cell r="K206">
            <v>8608000016</v>
          </cell>
          <cell r="L206">
            <v>860801001</v>
          </cell>
          <cell r="M206" t="str">
            <v>85120</v>
          </cell>
          <cell r="O206" t="str">
            <v>00143691</v>
          </cell>
          <cell r="P206">
            <v>1028601441087</v>
          </cell>
          <cell r="R206">
            <v>71183000000</v>
          </cell>
          <cell r="S206">
            <v>41</v>
          </cell>
          <cell r="T206">
            <v>47</v>
          </cell>
          <cell r="U206">
            <v>49001</v>
          </cell>
          <cell r="V206" t="str">
            <v>нет доп. Соглашения</v>
          </cell>
          <cell r="W206">
            <v>628486</v>
          </cell>
          <cell r="X206" t="str">
            <v>Тюменская обл. ХМАО-Югра</v>
          </cell>
          <cell r="Y206" t="str">
            <v>г. Когалым</v>
          </cell>
          <cell r="Z206" t="str">
            <v>ул. Геофизиков 4</v>
          </cell>
          <cell r="AA206">
            <v>628486</v>
          </cell>
          <cell r="AB206" t="str">
            <v>Тюменская обл. ХМАО-Югра</v>
          </cell>
          <cell r="AC206" t="str">
            <v>г. Когалым</v>
          </cell>
          <cell r="AD206" t="str">
            <v>ул. Геофизиков 4</v>
          </cell>
          <cell r="AF206" t="str">
            <v>(34667) 4-45-45, 
т. 4-48-63, 
т. 4-45-39, 
Надым 525249
т. 4-45-48,
т. 4-45-44, 
т. 4-45-49</v>
          </cell>
          <cell r="AG206" t="str">
            <v>г.д. Кузнецов Евгений Георгиевич</v>
          </cell>
          <cell r="AH206" t="str">
            <v>г.д. Кузнецов Е. Г.</v>
          </cell>
          <cell r="AK206" t="str">
            <v>Савин Андрей Евгеньевич т. 4-45-49</v>
          </cell>
          <cell r="AL206" t="str">
            <v xml:space="preserve">Савин А.Е. </v>
          </cell>
          <cell r="AQ206">
            <v>4</v>
          </cell>
          <cell r="AR206">
            <v>8</v>
          </cell>
          <cell r="AS206">
            <v>9</v>
          </cell>
          <cell r="AT206">
            <v>10</v>
          </cell>
          <cell r="AX206" t="str">
            <v>Договор</v>
          </cell>
          <cell r="AY206" t="str">
            <v>ПРОДАВЕЦ</v>
          </cell>
          <cell r="BI206">
            <v>1</v>
          </cell>
          <cell r="BJ206" t="str">
            <v>ОАО "Когалымнефтегеофизика"</v>
          </cell>
          <cell r="BK206" t="str">
            <v>г-ну Кузнецову Е. Г.</v>
          </cell>
          <cell r="BL206" t="str">
            <v>Генеральному директору</v>
          </cell>
          <cell r="BP206" t="str">
            <v>Зверева49 -88</v>
          </cell>
        </row>
        <row r="207">
          <cell r="A207">
            <v>20457</v>
          </cell>
          <cell r="B207" t="str">
            <v>ООО "Надымспецтрансстрой"</v>
          </cell>
          <cell r="C207" t="str">
            <v>ООО "Надымспецтрансстрой"</v>
          </cell>
          <cell r="D207" t="str">
            <v>12-457/2006    от 01.01.2006г.</v>
          </cell>
          <cell r="F207" t="str">
            <v>филиал ОАО "Уралсиб"  г. Тюмень</v>
          </cell>
          <cell r="G207" t="str">
            <v>047106957</v>
          </cell>
          <cell r="H207" t="str">
            <v>30101810900000000957</v>
          </cell>
          <cell r="I207" t="str">
            <v>40702810763020000216</v>
          </cell>
          <cell r="K207" t="str">
            <v>0274062111</v>
          </cell>
          <cell r="L207">
            <v>890332001</v>
          </cell>
          <cell r="M207" t="str">
            <v>61129</v>
          </cell>
          <cell r="N207" t="str">
            <v>45.21.3</v>
          </cell>
          <cell r="O207" t="str">
            <v>12503611</v>
          </cell>
          <cell r="R207">
            <v>71174000000</v>
          </cell>
          <cell r="W207">
            <v>629730</v>
          </cell>
          <cell r="X207" t="str">
            <v>Тюменская обл. ЯНАО</v>
          </cell>
          <cell r="Y207" t="str">
            <v>г. Надым</v>
          </cell>
          <cell r="Z207" t="str">
            <v>проезд Аэропорт Панель С</v>
          </cell>
          <cell r="AA207">
            <v>629730</v>
          </cell>
          <cell r="AB207" t="str">
            <v>Тюменская обл. ЯНАО</v>
          </cell>
          <cell r="AC207" t="str">
            <v>г. Надым</v>
          </cell>
          <cell r="AD207" t="str">
            <v>проезд Аэропорт Панель С  здание 21 век 1эт</v>
          </cell>
          <cell r="AF207" t="str">
            <v>т. 64-3-97</v>
          </cell>
          <cell r="AG207" t="str">
            <v>г.д. Совершаев А.В.</v>
          </cell>
          <cell r="AH207" t="str">
            <v>г.д. Совершаев А.В.</v>
          </cell>
          <cell r="AK207" t="str">
            <v>Васильева Л.И.</v>
          </cell>
          <cell r="AL207" t="str">
            <v>Васильева Л.И.</v>
          </cell>
          <cell r="AQ207">
            <v>4</v>
          </cell>
          <cell r="AR207">
            <v>8</v>
          </cell>
          <cell r="AS207">
            <v>9</v>
          </cell>
          <cell r="AT207">
            <v>10</v>
          </cell>
          <cell r="AX207" t="str">
            <v>Договор</v>
          </cell>
          <cell r="AY207" t="str">
            <v>ПРОДАВЕЦ</v>
          </cell>
          <cell r="BI207">
            <v>1</v>
          </cell>
          <cell r="BJ207" t="str">
            <v>ООО "Надымспецтрансстрой"</v>
          </cell>
          <cell r="BK207" t="str">
            <v>г-ну Совершаеву А.В.</v>
          </cell>
          <cell r="BL207" t="str">
            <v>Генеральному директору</v>
          </cell>
          <cell r="BO207">
            <v>2.0059999999999998</v>
          </cell>
          <cell r="BP207" t="str">
            <v>зд. ОАО "СГНС XXI век"</v>
          </cell>
        </row>
        <row r="208">
          <cell r="A208">
            <v>20458</v>
          </cell>
          <cell r="B208" t="str">
            <v>ЗАО "Блок"</v>
          </cell>
          <cell r="C208" t="str">
            <v>ЗАО "Блок"</v>
          </cell>
          <cell r="D208" t="str">
            <v>12-458/2008    от 01.01.2008г.</v>
          </cell>
          <cell r="E208" t="str">
            <v>Новый</v>
          </cell>
          <cell r="F208" t="str">
            <v>Сургутский филиал ОАО "Тюменьэнергобанк" г.Сургут</v>
          </cell>
          <cell r="G208" t="str">
            <v>047144931</v>
          </cell>
          <cell r="H208" t="str">
            <v>30101810300000000931</v>
          </cell>
          <cell r="I208" t="str">
            <v>40702810300010000443</v>
          </cell>
          <cell r="K208">
            <v>8602059888</v>
          </cell>
          <cell r="L208">
            <v>861132001</v>
          </cell>
          <cell r="N208" t="str">
            <v>45.21.7</v>
          </cell>
          <cell r="O208" t="str">
            <v>13512492</v>
          </cell>
          <cell r="P208">
            <v>1038600506020</v>
          </cell>
          <cell r="R208">
            <v>71136000000</v>
          </cell>
          <cell r="S208">
            <v>16</v>
          </cell>
          <cell r="T208">
            <v>67</v>
          </cell>
          <cell r="V208" t="str">
            <v>нет доп. Соглашения</v>
          </cell>
          <cell r="W208">
            <v>628400</v>
          </cell>
          <cell r="X208" t="str">
            <v>ХМАО-Югра</v>
          </cell>
          <cell r="Y208" t="str">
            <v>г.Сургут</v>
          </cell>
          <cell r="Z208" t="str">
            <v>Восточный промышленный район,проезд ПР-1</v>
          </cell>
          <cell r="AA208">
            <v>629730</v>
          </cell>
          <cell r="AB208" t="str">
            <v>Тюменская обл. ЯНАО</v>
          </cell>
          <cell r="AC208" t="str">
            <v>г. Надым</v>
          </cell>
          <cell r="AD208" t="str">
            <v xml:space="preserve">ул. Заводская 5-143 </v>
          </cell>
          <cell r="AF208" t="str">
            <v>т. 2-18-98
(3462)51-80-64,ф.51-80-70</v>
          </cell>
          <cell r="AG208" t="str">
            <v>г.д. Толстых Юрий Иванович</v>
          </cell>
          <cell r="AH208" t="str">
            <v>г.д. Толстых Ю.И.</v>
          </cell>
          <cell r="AK208" t="str">
            <v>Злобина Галина Михайловна</v>
          </cell>
          <cell r="AL208" t="str">
            <v>Злобина Г.И.</v>
          </cell>
          <cell r="AQ208">
            <v>8</v>
          </cell>
          <cell r="AR208">
            <v>4</v>
          </cell>
          <cell r="AS208">
            <v>5</v>
          </cell>
          <cell r="AT208">
            <v>6</v>
          </cell>
          <cell r="AU208">
            <v>9</v>
          </cell>
          <cell r="AX208" t="str">
            <v>Договор</v>
          </cell>
          <cell r="AY208" t="str">
            <v>ПРОДАВЕЦ</v>
          </cell>
          <cell r="BI208">
            <v>1</v>
          </cell>
          <cell r="BJ208" t="str">
            <v>ЗАО "Блок"</v>
          </cell>
          <cell r="BK208" t="str">
            <v>г-ну Толстых</v>
          </cell>
          <cell r="BL208" t="str">
            <v>Генеральному директору</v>
          </cell>
          <cell r="BO208">
            <v>5.0359999999999996</v>
          </cell>
          <cell r="BP208" t="str">
            <v>Заводская 5 -143</v>
          </cell>
        </row>
        <row r="209">
          <cell r="A209">
            <v>20459</v>
          </cell>
          <cell r="B209" t="str">
            <v>ООО Агроторговая фирма "Нива"</v>
          </cell>
          <cell r="C209" t="str">
            <v>АФ "Нива"</v>
          </cell>
          <cell r="D209" t="str">
            <v>12-459/2006    от 01.05.2006г.</v>
          </cell>
          <cell r="F209" t="str">
            <v>"Запсибкомбанк" ОАО г. Салехард</v>
          </cell>
          <cell r="G209" t="str">
            <v>047182727</v>
          </cell>
          <cell r="H209" t="str">
            <v>30101810600000000727</v>
          </cell>
          <cell r="I209" t="str">
            <v>40702810000140001101</v>
          </cell>
          <cell r="K209">
            <v>8903024536</v>
          </cell>
          <cell r="L209">
            <v>890301001</v>
          </cell>
          <cell r="N209" t="str">
            <v>01.11.2</v>
          </cell>
          <cell r="P209">
            <v>1058900406432</v>
          </cell>
          <cell r="R209">
            <v>71174000000</v>
          </cell>
          <cell r="W209">
            <v>629730</v>
          </cell>
          <cell r="X209" t="str">
            <v>ЯНАО</v>
          </cell>
          <cell r="Y209" t="str">
            <v>г. Надым</v>
          </cell>
          <cell r="Z209" t="str">
            <v>Промзона здание торговой точки "Крестьянский дворик"</v>
          </cell>
          <cell r="AA209">
            <v>629730</v>
          </cell>
          <cell r="AB209" t="str">
            <v>ЯНАО</v>
          </cell>
          <cell r="AC209" t="str">
            <v>г. Надым</v>
          </cell>
          <cell r="AD209" t="str">
            <v>14-й проезд</v>
          </cell>
          <cell r="AF209" t="str">
            <v>т. 73-266, 
т. 2-30-43, 
т. 96-560, 
т. 8-9222864234</v>
          </cell>
          <cell r="AG209" t="str">
            <v>г.д. Штейнли Александр Николаевич</v>
          </cell>
          <cell r="AH209" t="str">
            <v>г.д. Штейнли А. Н.</v>
          </cell>
          <cell r="AK209" t="str">
            <v>Штейнли Галина Борисовна</v>
          </cell>
          <cell r="AL209" t="str">
            <v>Штейнли Г. Б.</v>
          </cell>
          <cell r="AQ209">
            <v>4</v>
          </cell>
          <cell r="AR209">
            <v>8</v>
          </cell>
          <cell r="AS209">
            <v>9</v>
          </cell>
          <cell r="AT209">
            <v>10</v>
          </cell>
          <cell r="AX209" t="str">
            <v>Договор</v>
          </cell>
          <cell r="AY209" t="str">
            <v>ПРОДАВЕЦ</v>
          </cell>
          <cell r="BI209">
            <v>1</v>
          </cell>
          <cell r="BJ209" t="str">
            <v>ООО Агроторговая фирма "Нива"</v>
          </cell>
          <cell r="BK209" t="str">
            <v>г-ну  Штейнли А. Н.</v>
          </cell>
          <cell r="BL209" t="str">
            <v>Генеральному директору</v>
          </cell>
          <cell r="BO209">
            <v>2.0110000000000001</v>
          </cell>
          <cell r="BP209" t="str">
            <v>Крестьянский рынок</v>
          </cell>
        </row>
        <row r="210">
          <cell r="A210">
            <v>20460</v>
          </cell>
          <cell r="B210" t="str">
            <v>Представительство компании "Беллстоун Констракшен Компани Лимитед"</v>
          </cell>
          <cell r="C210" t="str">
            <v>"Беллстоун ККЛ"</v>
          </cell>
          <cell r="D210" t="str">
            <v>12-460/2006    от 01.01.2006г.</v>
          </cell>
          <cell r="F210" t="str">
            <v>КБ "Нефтяной Альянс" ОАО, г. Москва</v>
          </cell>
          <cell r="G210" t="str">
            <v>044583994</v>
          </cell>
          <cell r="H210" t="str">
            <v>30101810100000000994</v>
          </cell>
          <cell r="I210" t="str">
            <v>40878100000000000006</v>
          </cell>
          <cell r="K210">
            <v>9909042220</v>
          </cell>
          <cell r="L210">
            <v>773851001</v>
          </cell>
          <cell r="N210" t="str">
            <v>74.40  74.11  74.13.1  74.14</v>
          </cell>
          <cell r="O210" t="str">
            <v>11548416</v>
          </cell>
          <cell r="W210">
            <v>107006</v>
          </cell>
          <cell r="X210" t="str">
            <v>РФ</v>
          </cell>
          <cell r="Y210" t="str">
            <v>г. Москва</v>
          </cell>
          <cell r="Z210" t="str">
            <v>ул. Ольховская д.45 стр. 1</v>
          </cell>
          <cell r="AA210">
            <v>107006</v>
          </cell>
          <cell r="AB210" t="str">
            <v>РФ</v>
          </cell>
          <cell r="AC210" t="str">
            <v>г. Москва</v>
          </cell>
          <cell r="AD210" t="str">
            <v>а/я 89</v>
          </cell>
          <cell r="AF210" t="str">
            <v>т. 3-88-37</v>
          </cell>
          <cell r="AG210" t="str">
            <v>Глава Представительства Компании  Кирьянов Борис Петрович</v>
          </cell>
          <cell r="AH210" t="str">
            <v>глава пред-ва Кирьянов Б. П.</v>
          </cell>
          <cell r="AI210" t="str">
            <v>Представитель компании  Григорьев Кирилл Андреевич</v>
          </cell>
          <cell r="AJ210" t="str">
            <v>Стенчук Юрий Анатольевич 5-38-837 доб.111</v>
          </cell>
          <cell r="AK210" t="str">
            <v>Комарова Наталья Александровна</v>
          </cell>
          <cell r="AL210" t="str">
            <v>Комарова Н. А.</v>
          </cell>
          <cell r="AQ210">
            <v>4</v>
          </cell>
          <cell r="AR210">
            <v>8</v>
          </cell>
          <cell r="AS210">
            <v>9</v>
          </cell>
          <cell r="AT210">
            <v>10</v>
          </cell>
          <cell r="AX210" t="str">
            <v>Договор</v>
          </cell>
          <cell r="AY210" t="str">
            <v>ПРОДАВЕЦ</v>
          </cell>
          <cell r="BJ210" t="str">
            <v>Представительство компании "Беллстоун Констракшен Компани Лимитед"</v>
          </cell>
          <cell r="BK210" t="str">
            <v>г-ну  Кирьянову Б. П.</v>
          </cell>
          <cell r="BL210" t="str">
            <v>Главе</v>
          </cell>
          <cell r="BO210">
            <v>1.024</v>
          </cell>
          <cell r="BP210" t="str">
            <v>РК "Победа"</v>
          </cell>
          <cell r="BQ210" t="str">
            <v>т. 3-88-37 администратор  8.495.540-30-30 доб. 206   Лукьянова Людмила Васильевна  38-836, 89224629762 Николай Марьянович</v>
          </cell>
        </row>
        <row r="211">
          <cell r="A211">
            <v>20461</v>
          </cell>
          <cell r="B211" t="str">
            <v>ООО "Арктикстройкислородсервис"</v>
          </cell>
          <cell r="C211" t="str">
            <v>"Арктикстройкислородсервис"</v>
          </cell>
          <cell r="D211" t="str">
            <v>12-461/2006    от 01.01.2006г.</v>
          </cell>
          <cell r="F211" t="str">
            <v>"Запсибкомбанк" ОАО г. Салехард</v>
          </cell>
          <cell r="G211" t="str">
            <v>047182727</v>
          </cell>
          <cell r="H211" t="str">
            <v>30101810600000000727</v>
          </cell>
          <cell r="I211" t="str">
            <v>40702810000140001088</v>
          </cell>
          <cell r="K211">
            <v>8903024617</v>
          </cell>
          <cell r="L211">
            <v>890301001</v>
          </cell>
          <cell r="N211" t="str">
            <v>24.11</v>
          </cell>
          <cell r="P211">
            <v>1058900412163</v>
          </cell>
          <cell r="W211">
            <v>629757</v>
          </cell>
          <cell r="X211" t="str">
            <v>Тюменская обл. ЯНАО</v>
          </cell>
          <cell r="Y211" t="str">
            <v>Надымский р-он п. Пангоды</v>
          </cell>
          <cell r="Z211" t="str">
            <v>ул. Звездная 76Б-5</v>
          </cell>
          <cell r="AA211">
            <v>629730</v>
          </cell>
          <cell r="AB211" t="str">
            <v>Тюменская обл. ЯНАО</v>
          </cell>
          <cell r="AC211" t="str">
            <v>г. Надым</v>
          </cell>
          <cell r="AD211" t="str">
            <v>р-он ЭЗСМ. Кислородная станция</v>
          </cell>
          <cell r="AF211" t="str">
            <v>т/ф 94-0-96, 
т. 66-8-68</v>
          </cell>
          <cell r="AG211" t="str">
            <v>Директор Кандауров Олег Владимирович</v>
          </cell>
          <cell r="AH211" t="str">
            <v>Дир. Кандауров О. В.</v>
          </cell>
          <cell r="AO211">
            <v>89026267677</v>
          </cell>
          <cell r="AQ211">
            <v>4</v>
          </cell>
          <cell r="AR211">
            <v>8</v>
          </cell>
          <cell r="AS211">
            <v>9</v>
          </cell>
          <cell r="AT211">
            <v>10</v>
          </cell>
          <cell r="AX211" t="str">
            <v>Договор</v>
          </cell>
          <cell r="AY211" t="str">
            <v>ПРОДАВЕЦ</v>
          </cell>
          <cell r="BI211">
            <v>1</v>
          </cell>
          <cell r="BJ211" t="str">
            <v>ООО "Арктикстройкислородсервис"</v>
          </cell>
          <cell r="BK211" t="str">
            <v>г-ну Кандаурову О. В.</v>
          </cell>
          <cell r="BL211" t="str">
            <v>Директору</v>
          </cell>
        </row>
        <row r="212">
          <cell r="A212">
            <v>20462</v>
          </cell>
          <cell r="B212" t="str">
            <v>Новый Абонент</v>
          </cell>
          <cell r="C212" t="str">
            <v>Новый Абонент</v>
          </cell>
          <cell r="BJ212" t="str">
            <v>Новый Абонент</v>
          </cell>
        </row>
        <row r="213">
          <cell r="A213">
            <v>20463</v>
          </cell>
          <cell r="B213" t="str">
            <v>ООО "VITA"</v>
          </cell>
          <cell r="C213" t="str">
            <v>ООО "VITA"</v>
          </cell>
          <cell r="D213" t="str">
            <v>12-463/2006    от 01.01.2006г.</v>
          </cell>
          <cell r="F213" t="str">
            <v>"Запсибкомбанк" ОАО г. Тюмень</v>
          </cell>
          <cell r="G213" t="str">
            <v>047102651</v>
          </cell>
          <cell r="H213" t="str">
            <v>30101810800000000651</v>
          </cell>
          <cell r="I213" t="str">
            <v>40702810867090100193</v>
          </cell>
          <cell r="K213">
            <v>8903022514</v>
          </cell>
          <cell r="L213">
            <v>890301001</v>
          </cell>
          <cell r="O213" t="str">
            <v>14075183</v>
          </cell>
          <cell r="P213">
            <v>1038900660688</v>
          </cell>
          <cell r="R213">
            <v>71174000000</v>
          </cell>
          <cell r="T213">
            <v>65</v>
          </cell>
          <cell r="U213">
            <v>49013</v>
          </cell>
          <cell r="W213">
            <v>629730</v>
          </cell>
          <cell r="X213" t="str">
            <v>Тюменская обл. ЯНАО</v>
          </cell>
          <cell r="Y213" t="str">
            <v>г. Надым</v>
          </cell>
          <cell r="Z213" t="str">
            <v>ул. Набережная Оруджева 8</v>
          </cell>
          <cell r="AA213">
            <v>629730</v>
          </cell>
          <cell r="AB213" t="str">
            <v>Тюменская обл. ЯНАО</v>
          </cell>
          <cell r="AC213" t="str">
            <v>г. Надым</v>
          </cell>
          <cell r="AD213" t="str">
            <v>ул. Набережная Оруджева 8</v>
          </cell>
          <cell r="AE213" t="str">
            <v>medcentre-vita@yandex.ru</v>
          </cell>
          <cell r="AF213" t="str">
            <v>т/ф 3-57-93, 
т. 38-0-57</v>
          </cell>
          <cell r="AG213" t="str">
            <v>д. Кавтасьева Ольга Ивановна</v>
          </cell>
          <cell r="AH213" t="str">
            <v>д. Кавтасьева О. И.</v>
          </cell>
          <cell r="AQ213">
            <v>4</v>
          </cell>
          <cell r="AR213">
            <v>8</v>
          </cell>
          <cell r="AS213">
            <v>9</v>
          </cell>
          <cell r="AT213">
            <v>10</v>
          </cell>
          <cell r="AX213" t="str">
            <v>Договор</v>
          </cell>
          <cell r="AY213" t="str">
            <v>ПРОДАВЕЦ</v>
          </cell>
          <cell r="BI213">
            <v>1</v>
          </cell>
          <cell r="BJ213" t="str">
            <v>ООО "VITA"</v>
          </cell>
          <cell r="BK213" t="str">
            <v>г-же  Кавтасьевой О. И.</v>
          </cell>
          <cell r="BL213" t="str">
            <v>Директору</v>
          </cell>
          <cell r="BP213" t="str">
            <v xml:space="preserve">Набережная 8 </v>
          </cell>
        </row>
        <row r="214">
          <cell r="A214">
            <v>20464</v>
          </cell>
          <cell r="B214" t="str">
            <v>ЗАО "Трест Ямалстройгаздобыча"</v>
          </cell>
          <cell r="C214" t="str">
            <v>ЗАО "ЯСГД"</v>
          </cell>
          <cell r="D214" t="str">
            <v>12-464/2008 от 01.01.2008г.</v>
          </cell>
          <cell r="E214" t="str">
            <v>Новый</v>
          </cell>
          <cell r="F214" t="str">
            <v>ОАО АКБ "Связь - банк" Кировский филиал</v>
          </cell>
          <cell r="G214" t="str">
            <v>043304763</v>
          </cell>
          <cell r="H214" t="str">
            <v>30101810200000000763</v>
          </cell>
          <cell r="I214" t="str">
            <v>40702810600140100905</v>
          </cell>
          <cell r="K214">
            <v>4348030643</v>
          </cell>
          <cell r="L214">
            <v>434550001</v>
          </cell>
          <cell r="M214" t="str">
            <v>61110</v>
          </cell>
          <cell r="O214" t="str">
            <v>46077775</v>
          </cell>
          <cell r="V214" t="str">
            <v>нет доп. Соглашения</v>
          </cell>
          <cell r="W214">
            <v>600030</v>
          </cell>
          <cell r="X214" t="str">
            <v>РФ</v>
          </cell>
          <cell r="Y214" t="str">
            <v>г. Киров</v>
          </cell>
          <cell r="Z214" t="str">
            <v>ул. Филатова, 12</v>
          </cell>
          <cell r="AA214">
            <v>629730</v>
          </cell>
          <cell r="AB214" t="str">
            <v>Тюменская обл. ЯНАО</v>
          </cell>
          <cell r="AC214" t="str">
            <v>г. Надым</v>
          </cell>
          <cell r="AD214" t="str">
            <v>8-й проезд</v>
          </cell>
          <cell r="AF214" t="str">
            <v>т. 68-7-69 
т.ф. 61-6-51</v>
          </cell>
          <cell r="AG214" t="str">
            <v>г.д. Шабалин Павел Николаевич</v>
          </cell>
          <cell r="AH214" t="str">
            <v>г.д. Шабалин П. Н.</v>
          </cell>
          <cell r="AQ214">
            <v>4</v>
          </cell>
          <cell r="AR214">
            <v>8</v>
          </cell>
          <cell r="AS214">
            <v>9</v>
          </cell>
          <cell r="AT214">
            <v>10</v>
          </cell>
          <cell r="AX214" t="str">
            <v>Договор</v>
          </cell>
          <cell r="AY214" t="str">
            <v>ПРОДАВЕЦ</v>
          </cell>
          <cell r="BI214">
            <v>1</v>
          </cell>
          <cell r="BJ214" t="str">
            <v>ЗАО "Трест Ямалстройгаздобыча"</v>
          </cell>
          <cell r="BK214" t="str">
            <v>г-ну Шабалину П. Н.</v>
          </cell>
          <cell r="BL214" t="str">
            <v>Генеральному директору</v>
          </cell>
          <cell r="BO214">
            <v>2.012</v>
          </cell>
          <cell r="BP214" t="str">
            <v>За 8 м проездом</v>
          </cell>
        </row>
        <row r="215">
          <cell r="A215">
            <v>20465</v>
          </cell>
          <cell r="B215" t="str">
            <v>ООО "Надымская вода"</v>
          </cell>
          <cell r="C215" t="str">
            <v>ООО "Надымская вода"</v>
          </cell>
          <cell r="D215" t="str">
            <v>12-465/2006    от 01.01.2006г.</v>
          </cell>
          <cell r="F215" t="str">
            <v>"Западно-Сибирский банк" Сбербанка РФ ОАО г. Тюмень Надымское ОСБ №8028/029</v>
          </cell>
          <cell r="G215" t="str">
            <v>047102651</v>
          </cell>
          <cell r="H215" t="str">
            <v>30101810800000000651</v>
          </cell>
          <cell r="I215" t="str">
            <v>40702810367090100376</v>
          </cell>
          <cell r="K215">
            <v>8903020933</v>
          </cell>
          <cell r="L215">
            <v>890301001</v>
          </cell>
          <cell r="M215" t="str">
            <v>80200</v>
          </cell>
          <cell r="O215" t="str">
            <v>57414879</v>
          </cell>
          <cell r="P215">
            <v>1058900581819</v>
          </cell>
          <cell r="R215">
            <v>71174000000</v>
          </cell>
          <cell r="U215">
            <v>49013</v>
          </cell>
          <cell r="W215">
            <v>629730</v>
          </cell>
          <cell r="X215" t="str">
            <v>ЯНАО</v>
          </cell>
          <cell r="Y215" t="str">
            <v>г. Надым</v>
          </cell>
          <cell r="Z215" t="str">
            <v>ул. Зверева 8</v>
          </cell>
          <cell r="AA215">
            <v>629730</v>
          </cell>
          <cell r="AB215" t="str">
            <v>ЯНАО</v>
          </cell>
          <cell r="AC215" t="str">
            <v>г. Надым</v>
          </cell>
          <cell r="AD215" t="str">
            <v>Проезд 1</v>
          </cell>
          <cell r="AF215" t="str">
            <v>т/ф 3-83-93, 
т. 66-086</v>
          </cell>
          <cell r="AG215" t="str">
            <v>г.д. Билава Василий Николаевич</v>
          </cell>
          <cell r="AH215" t="str">
            <v>г.д. Билава В. Н.</v>
          </cell>
          <cell r="AI215" t="str">
            <v>Богучарский Евгений Алексеевич</v>
          </cell>
          <cell r="AK215" t="str">
            <v>Манаева Татьяна Борисовна</v>
          </cell>
          <cell r="AL215" t="str">
            <v>Манаева Т. Б.</v>
          </cell>
          <cell r="AQ215">
            <v>4</v>
          </cell>
          <cell r="AR215">
            <v>8</v>
          </cell>
          <cell r="AS215">
            <v>9</v>
          </cell>
          <cell r="AT215">
            <v>10</v>
          </cell>
          <cell r="AX215" t="str">
            <v>Договор</v>
          </cell>
          <cell r="AY215" t="str">
            <v>ПРОДАВЕЦ</v>
          </cell>
          <cell r="BI215">
            <v>1</v>
          </cell>
          <cell r="BJ215" t="str">
            <v>ООО "Надымская вода"</v>
          </cell>
          <cell r="BK215" t="str">
            <v>г-ну Билава В. Н.</v>
          </cell>
          <cell r="BL215" t="str">
            <v>Генеральному директору</v>
          </cell>
        </row>
        <row r="216">
          <cell r="A216">
            <v>20466</v>
          </cell>
          <cell r="B216" t="str">
            <v>ООО "Ока"</v>
          </cell>
          <cell r="C216" t="str">
            <v>ООО "Ока"</v>
          </cell>
          <cell r="D216" t="str">
            <v>12-466/2008    от 01.01.2008г.</v>
          </cell>
          <cell r="E216" t="str">
            <v>Новый</v>
          </cell>
          <cell r="F216" t="str">
            <v>"Западно-Сибирский банк" Сбербанка РФ ОАО г. Тюмень Надымское ОСБ №8028/029</v>
          </cell>
          <cell r="G216" t="str">
            <v>047102651</v>
          </cell>
          <cell r="H216" t="str">
            <v>30101810800000000651</v>
          </cell>
          <cell r="I216" t="str">
            <v>40702810167090100204</v>
          </cell>
          <cell r="K216">
            <v>8903022708</v>
          </cell>
          <cell r="L216">
            <v>890301001</v>
          </cell>
          <cell r="N216" t="str">
            <v>74.20.35</v>
          </cell>
          <cell r="O216" t="str">
            <v>59642774</v>
          </cell>
          <cell r="R216">
            <v>71174000000</v>
          </cell>
          <cell r="S216">
            <v>16</v>
          </cell>
          <cell r="T216">
            <v>65</v>
          </cell>
          <cell r="U216">
            <v>49013</v>
          </cell>
          <cell r="V216" t="str">
            <v>в НУ нет Договора</v>
          </cell>
          <cell r="W216">
            <v>629730</v>
          </cell>
          <cell r="X216" t="str">
            <v>Тюменская обл. ЯНАО</v>
          </cell>
          <cell r="Y216" t="str">
            <v>г. Надым</v>
          </cell>
          <cell r="Z216" t="str">
            <v>ул. Пионерская 1 кв 1</v>
          </cell>
          <cell r="AA216">
            <v>629730</v>
          </cell>
          <cell r="AB216" t="str">
            <v>Тюменская обл. ЯНАО</v>
          </cell>
          <cell r="AC216" t="str">
            <v>г. Надым</v>
          </cell>
          <cell r="AD216" t="str">
            <v>ул. Пионерская 1 кв 1</v>
          </cell>
          <cell r="AF216" t="str">
            <v>т. 3-45-02  
т. 3-84-38</v>
          </cell>
          <cell r="AG216" t="str">
            <v>г.д. Голомёдова Оксана Ивановна</v>
          </cell>
          <cell r="AH216" t="str">
            <v>г.д. Голомёдова О. И.</v>
          </cell>
          <cell r="AK216" t="str">
            <v>Голомёдова Оксана Ивановна</v>
          </cell>
          <cell r="AL216" t="str">
            <v>Голомёдова О. И.</v>
          </cell>
          <cell r="AQ216">
            <v>8</v>
          </cell>
          <cell r="AR216">
            <v>4</v>
          </cell>
          <cell r="AS216">
            <v>5</v>
          </cell>
          <cell r="AT216">
            <v>6</v>
          </cell>
          <cell r="AU216">
            <v>9</v>
          </cell>
          <cell r="AX216" t="str">
            <v>Договор</v>
          </cell>
          <cell r="AY216" t="str">
            <v>ПРОДАВЕЦ</v>
          </cell>
          <cell r="BI216">
            <v>1</v>
          </cell>
          <cell r="BJ216" t="str">
            <v>ООО "Ока"</v>
          </cell>
          <cell r="BK216" t="str">
            <v>г-же Голомёдовой О. И.</v>
          </cell>
          <cell r="BL216" t="str">
            <v>Генеральному директору</v>
          </cell>
          <cell r="BO216">
            <v>5.0149999999999997</v>
          </cell>
          <cell r="BP216" t="str">
            <v>Полярная 1 -1</v>
          </cell>
        </row>
        <row r="217">
          <cell r="A217">
            <v>20467</v>
          </cell>
          <cell r="B217" t="str">
            <v>Новый Абонент</v>
          </cell>
          <cell r="C217" t="str">
            <v>Новый Абонент</v>
          </cell>
          <cell r="BJ217" t="str">
            <v>Новый Абонент</v>
          </cell>
        </row>
        <row r="218">
          <cell r="A218">
            <v>20468</v>
          </cell>
          <cell r="B218" t="str">
            <v>ФГУП "Почта России"</v>
          </cell>
          <cell r="C218" t="str">
            <v>ФГУП "Почта России"</v>
          </cell>
          <cell r="D218" t="str">
            <v>12-468/2006    от 01.09.2006г.</v>
          </cell>
          <cell r="G218" t="str">
            <v>047195753</v>
          </cell>
          <cell r="H218" t="str">
            <v>30101810700000000753</v>
          </cell>
          <cell r="I218" t="str">
            <v>40502810900000001320</v>
          </cell>
          <cell r="K218">
            <v>7724261610</v>
          </cell>
          <cell r="L218">
            <v>772401001</v>
          </cell>
          <cell r="M218" t="str">
            <v>52100</v>
          </cell>
          <cell r="N218" t="str">
            <v>64.11</v>
          </cell>
          <cell r="O218" t="str">
            <v>32745196</v>
          </cell>
          <cell r="P218">
            <v>1037724007276</v>
          </cell>
          <cell r="R218">
            <v>45296571000</v>
          </cell>
          <cell r="S218">
            <v>12</v>
          </cell>
          <cell r="T218">
            <v>42</v>
          </cell>
          <cell r="U218">
            <v>13156</v>
          </cell>
          <cell r="W218">
            <v>131000</v>
          </cell>
          <cell r="Y218" t="str">
            <v>г. Москва</v>
          </cell>
          <cell r="Z218" t="str">
            <v>ул. Варшавское шоссе д.37</v>
          </cell>
          <cell r="AA218">
            <v>629300</v>
          </cell>
          <cell r="AB218" t="str">
            <v>ЯНАО</v>
          </cell>
          <cell r="AC218" t="str">
            <v>г. Новый Уренгой</v>
          </cell>
          <cell r="AD218" t="str">
            <v>ул. Интернациональная д. 6</v>
          </cell>
          <cell r="AE218" t="str">
            <v>ndm@ufps.ru</v>
          </cell>
          <cell r="AF218" t="str">
            <v>(34949) 4-62-19, 
4-64-53; 
(34995) 3-57-95, 
ф.3-57-95, 
т. 3-71-24, 
т. 3-56-49</v>
          </cell>
          <cell r="AG218" t="str">
            <v>Начальник Кулик Лидия Адамовна</v>
          </cell>
          <cell r="AH218" t="str">
            <v>Начальник Кулик Л. А.</v>
          </cell>
          <cell r="AK218" t="str">
            <v>Панаинте Светлана Николаевна</v>
          </cell>
          <cell r="AL218" t="str">
            <v>Панаинте С. Н.</v>
          </cell>
          <cell r="AN218" t="str">
            <v>3-81-12 Анна Владимировна</v>
          </cell>
          <cell r="AQ218">
            <v>4</v>
          </cell>
          <cell r="AR218">
            <v>8</v>
          </cell>
          <cell r="AS218">
            <v>9</v>
          </cell>
          <cell r="AT218">
            <v>10</v>
          </cell>
          <cell r="AX218" t="str">
            <v>Договор</v>
          </cell>
          <cell r="AY218" t="str">
            <v>ПРОДАВЕЦ</v>
          </cell>
          <cell r="BI218">
            <v>0</v>
          </cell>
          <cell r="BJ218" t="str">
            <v>ОСП Новоуренгойский почтамт филиал УФПС ЯНАО  ФГУП "Почта России"</v>
          </cell>
          <cell r="BK218" t="str">
            <v>г-же  Кулик Л. А.</v>
          </cell>
          <cell r="BL218" t="str">
            <v>Начальнику</v>
          </cell>
          <cell r="BP218" t="str">
            <v>Комсомольская 8</v>
          </cell>
        </row>
        <row r="219">
          <cell r="A219">
            <v>20469</v>
          </cell>
          <cell r="B219" t="str">
            <v>Общество с ограниченной ответственностью авиапредприятие "НАДЫМСПЕЦАВИА"</v>
          </cell>
          <cell r="C219" t="str">
            <v>ООО  "НАДЫМСПЕЦАВИА"</v>
          </cell>
          <cell r="D219" t="str">
            <v>12-469/2006    от 01.04.2006г.</v>
          </cell>
          <cell r="F219" t="str">
            <v>"Западно-Сибирский банк" Сбербанка РФ ОАО г. Тюмень Надымское ОСБ №8028/029</v>
          </cell>
          <cell r="G219" t="str">
            <v>047102651</v>
          </cell>
          <cell r="H219" t="str">
            <v>30101810800000000651</v>
          </cell>
          <cell r="I219" t="str">
            <v>40702810967090100080</v>
          </cell>
          <cell r="K219">
            <v>8903019550</v>
          </cell>
          <cell r="L219">
            <v>890301001</v>
          </cell>
          <cell r="M219" t="str">
            <v>51300</v>
          </cell>
          <cell r="N219" t="str">
            <v>62.20</v>
          </cell>
          <cell r="O219" t="str">
            <v>51014386</v>
          </cell>
          <cell r="P219">
            <v>1028900582347</v>
          </cell>
          <cell r="W219">
            <v>629732</v>
          </cell>
          <cell r="X219" t="str">
            <v>РФ ЯНАО</v>
          </cell>
          <cell r="Y219" t="str">
            <v>г. Надым</v>
          </cell>
          <cell r="Z219" t="str">
            <v>Аэропорт</v>
          </cell>
          <cell r="AA219">
            <v>629732</v>
          </cell>
          <cell r="AB219" t="str">
            <v>РФ ЯНАО</v>
          </cell>
          <cell r="AC219" t="str">
            <v>г. Надым</v>
          </cell>
          <cell r="AD219" t="str">
            <v>Аэропорт</v>
          </cell>
          <cell r="AE219" t="str">
            <v>nsavia@pochta.ru</v>
          </cell>
          <cell r="AF219" t="str">
            <v>т. 45-275, 
т. 45-065</v>
          </cell>
          <cell r="AG219" t="str">
            <v>г.д. Рожков Николай Михайлович</v>
          </cell>
          <cell r="AH219" t="str">
            <v>г.д. Рожков Н. М.</v>
          </cell>
          <cell r="AI219" t="str">
            <v>Зам. Нач. Пуртов Юрий Георгиевич  45086</v>
          </cell>
          <cell r="AK219" t="str">
            <v>Чирик Наталья Юрьевна              45-0-69</v>
          </cell>
          <cell r="AL219" t="str">
            <v>Чирик Н. Ю.</v>
          </cell>
          <cell r="AQ219">
            <v>4</v>
          </cell>
          <cell r="AR219">
            <v>8</v>
          </cell>
          <cell r="AS219">
            <v>9</v>
          </cell>
          <cell r="AT219">
            <v>10</v>
          </cell>
          <cell r="AX219" t="str">
            <v>Договор</v>
          </cell>
          <cell r="AY219" t="str">
            <v>ПРОДАВЕЦ</v>
          </cell>
          <cell r="BI219">
            <v>1</v>
          </cell>
          <cell r="BJ219" t="str">
            <v>Общество с ограниченной ответственностью авиапредприятие "НАДЫМСПЕЦАВИА"</v>
          </cell>
          <cell r="BK219" t="str">
            <v>г-ну Рожкову Н. М.</v>
          </cell>
          <cell r="BL219" t="str">
            <v>Генеральному директору</v>
          </cell>
          <cell r="BO219">
            <v>4.008</v>
          </cell>
        </row>
        <row r="220">
          <cell r="A220">
            <v>20470</v>
          </cell>
          <cell r="B220" t="str">
            <v>Новый Абонент</v>
          </cell>
          <cell r="C220" t="str">
            <v>Новый Абонент</v>
          </cell>
          <cell r="BJ220" t="str">
            <v>Новый Абонент</v>
          </cell>
        </row>
        <row r="221">
          <cell r="A221">
            <v>20471</v>
          </cell>
          <cell r="B221" t="str">
            <v>ГСК "Лотос"</v>
          </cell>
          <cell r="C221" t="str">
            <v>ГСК "Лотос"</v>
          </cell>
          <cell r="D221" t="str">
            <v>12-471/2006    от 01.01.2006г.</v>
          </cell>
          <cell r="K221">
            <v>8903019832</v>
          </cell>
          <cell r="L221">
            <v>890301001</v>
          </cell>
          <cell r="M221" t="str">
            <v>51600</v>
          </cell>
          <cell r="O221" t="str">
            <v>51014558</v>
          </cell>
          <cell r="P221">
            <v>1028900582810</v>
          </cell>
          <cell r="R221">
            <v>71174000000</v>
          </cell>
          <cell r="S221">
            <v>19</v>
          </cell>
          <cell r="T221">
            <v>85</v>
          </cell>
          <cell r="U221">
            <v>49006</v>
          </cell>
          <cell r="W221">
            <v>626711</v>
          </cell>
          <cell r="X221" t="str">
            <v xml:space="preserve"> ЯНАО</v>
          </cell>
          <cell r="Y221" t="str">
            <v>г. Надым</v>
          </cell>
          <cell r="Z221" t="str">
            <v>ул. Зверева 39-149</v>
          </cell>
          <cell r="AA221">
            <v>626711</v>
          </cell>
          <cell r="AB221" t="str">
            <v xml:space="preserve"> ЯНАО</v>
          </cell>
          <cell r="AC221" t="str">
            <v>г. Надым</v>
          </cell>
          <cell r="AD221" t="str">
            <v>ул. Зверева 39-149</v>
          </cell>
          <cell r="AF221" t="str">
            <v>т. 2-05-13</v>
          </cell>
          <cell r="AG221" t="str">
            <v>пред. Щербина Н.Г.</v>
          </cell>
          <cell r="AH221" t="str">
            <v>пред. Щербина Н.Г.</v>
          </cell>
          <cell r="AQ221">
            <v>4</v>
          </cell>
          <cell r="AR221">
            <v>8</v>
          </cell>
          <cell r="AS221">
            <v>9</v>
          </cell>
          <cell r="AT221">
            <v>10</v>
          </cell>
          <cell r="AX221" t="str">
            <v>Договор</v>
          </cell>
          <cell r="AY221" t="str">
            <v>ПРОДАВЕЦ</v>
          </cell>
          <cell r="BI221">
            <v>1</v>
          </cell>
          <cell r="BJ221" t="str">
            <v>ГСК "Лотос"</v>
          </cell>
          <cell r="BK221" t="str">
            <v>г-ну Щербина Н. Г.</v>
          </cell>
          <cell r="BL221" t="str">
            <v>Председателю</v>
          </cell>
        </row>
        <row r="222">
          <cell r="A222">
            <v>20472</v>
          </cell>
          <cell r="B222" t="str">
            <v>ООО "Велис"</v>
          </cell>
          <cell r="C222" t="str">
            <v>ООО "Велис"</v>
          </cell>
          <cell r="D222" t="str">
            <v>12-472/2007    от 01.12.2006г.</v>
          </cell>
          <cell r="F222" t="str">
            <v>филиал ОАО "Уралсиб"  г. Тюмень</v>
          </cell>
          <cell r="G222" t="str">
            <v>047106957</v>
          </cell>
          <cell r="H222" t="str">
            <v>30101810900000000957</v>
          </cell>
          <cell r="I222" t="str">
            <v>40702810663020000293</v>
          </cell>
          <cell r="K222">
            <v>8903015394</v>
          </cell>
          <cell r="L222">
            <v>890301001</v>
          </cell>
          <cell r="P222">
            <v>1068903010582</v>
          </cell>
          <cell r="W222">
            <v>629730</v>
          </cell>
          <cell r="X222" t="str">
            <v xml:space="preserve"> ЯНАО</v>
          </cell>
          <cell r="Y222" t="str">
            <v>г. Надым</v>
          </cell>
          <cell r="Z222" t="str">
            <v>ул. Зверева д.44 кв.236</v>
          </cell>
          <cell r="AA222">
            <v>629730</v>
          </cell>
          <cell r="AB222" t="str">
            <v xml:space="preserve"> ЯНАО</v>
          </cell>
          <cell r="AC222" t="str">
            <v>г. Надым</v>
          </cell>
          <cell r="AD222" t="str">
            <v>ул. Зверева д.44 кв.236</v>
          </cell>
          <cell r="AE222" t="str">
            <v>Siyanie2@ptline.ru</v>
          </cell>
          <cell r="AF222" t="str">
            <v>т. 3-87-56</v>
          </cell>
          <cell r="AG222" t="str">
            <v>г. д. Гусак Жанна Алексеевна</v>
          </cell>
          <cell r="AH222" t="str">
            <v>г. д. Гусак Ж. А.</v>
          </cell>
          <cell r="AQ222">
            <v>4</v>
          </cell>
          <cell r="AR222">
            <v>8</v>
          </cell>
          <cell r="AS222">
            <v>9</v>
          </cell>
          <cell r="AT222">
            <v>10</v>
          </cell>
          <cell r="AX222" t="str">
            <v>Договор</v>
          </cell>
          <cell r="AY222" t="str">
            <v>ПРОДАВЕЦ</v>
          </cell>
          <cell r="BI222">
            <v>1</v>
          </cell>
          <cell r="BJ222" t="str">
            <v>ООО "Велис"</v>
          </cell>
          <cell r="BK222" t="str">
            <v>г-же Гусак Ж. А.</v>
          </cell>
          <cell r="BL222" t="str">
            <v>Генеральному директору</v>
          </cell>
          <cell r="BO222">
            <v>3.0049999999999999</v>
          </cell>
          <cell r="BP222" t="str">
            <v>фин.компл. Северное Сияние</v>
          </cell>
        </row>
        <row r="223">
          <cell r="A223">
            <v>20473</v>
          </cell>
          <cell r="B223" t="str">
            <v>Новый Абонент</v>
          </cell>
          <cell r="C223" t="str">
            <v>Новый Абонент</v>
          </cell>
          <cell r="BJ223" t="str">
            <v>Новый Абонент</v>
          </cell>
        </row>
        <row r="224">
          <cell r="A224">
            <v>20474</v>
          </cell>
          <cell r="B224" t="str">
            <v>Новый Абонент</v>
          </cell>
          <cell r="C224" t="str">
            <v>Новый Абонент</v>
          </cell>
          <cell r="BJ224" t="str">
            <v>Новый Абонент</v>
          </cell>
        </row>
        <row r="225">
          <cell r="A225">
            <v>20475</v>
          </cell>
          <cell r="B225" t="str">
            <v>ООО "Перекрёсток"</v>
          </cell>
          <cell r="C225" t="str">
            <v>ООО "Перекрёсток"</v>
          </cell>
          <cell r="D225" t="str">
            <v>12-475/2007    от 01.01.2007г.</v>
          </cell>
          <cell r="F225" t="str">
            <v>"Запсибкомбанк" ОАО г. Тюмень</v>
          </cell>
          <cell r="G225" t="str">
            <v>047130639</v>
          </cell>
          <cell r="H225" t="str">
            <v>30101810000000000639</v>
          </cell>
          <cell r="I225" t="str">
            <v>40702810200140000232</v>
          </cell>
          <cell r="K225">
            <v>8903019470</v>
          </cell>
          <cell r="L225">
            <v>890301001</v>
          </cell>
          <cell r="M225" t="str">
            <v>51510</v>
          </cell>
          <cell r="O225" t="str">
            <v>51014305</v>
          </cell>
          <cell r="P225">
            <v>1028900578850</v>
          </cell>
          <cell r="Q225" t="str">
            <v>000334163</v>
          </cell>
          <cell r="W225">
            <v>629730</v>
          </cell>
          <cell r="X225" t="str">
            <v>Тюменская обл. ЯНАО</v>
          </cell>
          <cell r="Y225" t="str">
            <v>г. Надым</v>
          </cell>
          <cell r="Z225" t="str">
            <v>ул Зверева д. 46 кв. 193</v>
          </cell>
          <cell r="AA225">
            <v>629730</v>
          </cell>
          <cell r="AB225" t="str">
            <v>Тюменская обл. ЯНАО</v>
          </cell>
          <cell r="AC225" t="str">
            <v>г. Надым</v>
          </cell>
          <cell r="AD225" t="str">
            <v>ул. Заводская, 5-й проезд</v>
          </cell>
          <cell r="AF225" t="str">
            <v>т. 9-73-07</v>
          </cell>
          <cell r="AG225" t="str">
            <v>д. Мельников Василий Юрьевич</v>
          </cell>
          <cell r="AH225" t="str">
            <v>д. Мельников В. Ю.</v>
          </cell>
          <cell r="AQ225">
            <v>4</v>
          </cell>
          <cell r="AR225">
            <v>8</v>
          </cell>
          <cell r="AS225">
            <v>9</v>
          </cell>
          <cell r="AT225">
            <v>10</v>
          </cell>
          <cell r="AX225" t="str">
            <v>Договор</v>
          </cell>
          <cell r="AY225" t="str">
            <v>ПРОДАВЕЦ</v>
          </cell>
          <cell r="BI225">
            <v>1</v>
          </cell>
          <cell r="BJ225" t="str">
            <v>ООО "Перекрёсток"</v>
          </cell>
          <cell r="BK225" t="str">
            <v>г-ну Мельникову В. Ю.</v>
          </cell>
          <cell r="BL225" t="str">
            <v>Директору</v>
          </cell>
          <cell r="BP225" t="str">
            <v>5 й проезд</v>
          </cell>
        </row>
        <row r="226">
          <cell r="A226">
            <v>20476</v>
          </cell>
          <cell r="B226" t="str">
            <v>Новый Абонент</v>
          </cell>
          <cell r="C226" t="str">
            <v>Новый Абонент</v>
          </cell>
          <cell r="BJ226" t="str">
            <v>Новый Абонент</v>
          </cell>
        </row>
        <row r="227">
          <cell r="A227">
            <v>20477</v>
          </cell>
          <cell r="B227" t="str">
            <v>Новый Абонент</v>
          </cell>
          <cell r="C227" t="str">
            <v>Новый Абонент</v>
          </cell>
          <cell r="BJ227" t="str">
            <v>Новый Абонент</v>
          </cell>
        </row>
        <row r="228">
          <cell r="A228">
            <v>20478</v>
          </cell>
          <cell r="B228" t="str">
            <v>Новый Абонент</v>
          </cell>
          <cell r="C228" t="str">
            <v>Новый Абонент</v>
          </cell>
          <cell r="BJ228" t="str">
            <v>Новый Абонент</v>
          </cell>
        </row>
        <row r="229">
          <cell r="A229">
            <v>20479</v>
          </cell>
          <cell r="B229" t="str">
            <v>Новый Абонент</v>
          </cell>
          <cell r="C229" t="str">
            <v>Новый Абонент</v>
          </cell>
          <cell r="BJ229" t="str">
            <v>Новый Абонент</v>
          </cell>
        </row>
        <row r="230">
          <cell r="A230">
            <v>20480</v>
          </cell>
          <cell r="B230" t="str">
            <v>Новый Абонент</v>
          </cell>
          <cell r="C230" t="str">
            <v>Новый Абонент</v>
          </cell>
          <cell r="BJ230" t="str">
            <v>Новый Абонент</v>
          </cell>
        </row>
        <row r="231">
          <cell r="A231">
            <v>20481</v>
          </cell>
          <cell r="B231" t="str">
            <v>Новый Абонент</v>
          </cell>
          <cell r="C231" t="str">
            <v>Новый Абонент</v>
          </cell>
          <cell r="BJ231" t="str">
            <v>Новый Абонент</v>
          </cell>
        </row>
        <row r="232">
          <cell r="A232">
            <v>20482</v>
          </cell>
          <cell r="B232" t="str">
            <v>Новый Абонент</v>
          </cell>
          <cell r="C232" t="str">
            <v>Новый Абонент</v>
          </cell>
          <cell r="BJ232" t="str">
            <v>Новый Абонент</v>
          </cell>
        </row>
        <row r="233">
          <cell r="A233">
            <v>20483</v>
          </cell>
          <cell r="B233" t="str">
            <v>Новый Абонент</v>
          </cell>
          <cell r="C233" t="str">
            <v>Новый Абонент</v>
          </cell>
          <cell r="BJ233" t="str">
            <v>Новый Абонент</v>
          </cell>
        </row>
        <row r="234">
          <cell r="A234">
            <v>20484</v>
          </cell>
          <cell r="B234" t="str">
            <v>Новый Абонент</v>
          </cell>
          <cell r="C234" t="str">
            <v>Новый Абонент</v>
          </cell>
          <cell r="BJ234" t="str">
            <v>Новый Абонент</v>
          </cell>
        </row>
        <row r="235">
          <cell r="A235">
            <v>20485</v>
          </cell>
          <cell r="B235" t="str">
            <v>Новый Абонент</v>
          </cell>
          <cell r="C235" t="str">
            <v>Новый Абонент</v>
          </cell>
          <cell r="BJ235" t="str">
            <v>Новый Абонент</v>
          </cell>
        </row>
        <row r="236">
          <cell r="A236">
            <v>20486</v>
          </cell>
          <cell r="B236" t="str">
            <v>Новый Абонент</v>
          </cell>
          <cell r="C236" t="str">
            <v>Новый Абонент</v>
          </cell>
          <cell r="BJ236" t="str">
            <v>Новый Абонент</v>
          </cell>
        </row>
        <row r="237">
          <cell r="A237">
            <v>20487</v>
          </cell>
          <cell r="B237" t="str">
            <v>Новый Абонент</v>
          </cell>
          <cell r="C237" t="str">
            <v>Новый Абонент</v>
          </cell>
          <cell r="BJ237" t="str">
            <v>Новый Абонент</v>
          </cell>
        </row>
        <row r="238">
          <cell r="A238">
            <v>20488</v>
          </cell>
          <cell r="B238" t="str">
            <v>Новый Абонент</v>
          </cell>
          <cell r="C238" t="str">
            <v>Новый Абонент</v>
          </cell>
          <cell r="BJ238" t="str">
            <v>Новый Абонент</v>
          </cell>
        </row>
        <row r="239">
          <cell r="A239">
            <v>20489</v>
          </cell>
          <cell r="B239" t="str">
            <v>Новый Абонент</v>
          </cell>
          <cell r="C239" t="str">
            <v>Новый Абонент</v>
          </cell>
          <cell r="BJ239" t="str">
            <v>Новый Абонент</v>
          </cell>
        </row>
        <row r="240">
          <cell r="A240">
            <v>20490</v>
          </cell>
          <cell r="B240" t="str">
            <v>Новый Абонент</v>
          </cell>
          <cell r="C240" t="str">
            <v>Новый Абонент</v>
          </cell>
          <cell r="BJ240" t="str">
            <v>Новый Абонент</v>
          </cell>
        </row>
        <row r="241">
          <cell r="A241">
            <v>20491</v>
          </cell>
          <cell r="B241" t="str">
            <v>Новый Абонент</v>
          </cell>
          <cell r="C241" t="str">
            <v>Новый Абонент</v>
          </cell>
          <cell r="BJ241" t="str">
            <v>Новый Абонент</v>
          </cell>
        </row>
        <row r="242">
          <cell r="A242">
            <v>20492</v>
          </cell>
          <cell r="B242" t="str">
            <v>Новый Абонент</v>
          </cell>
          <cell r="C242" t="str">
            <v>Новый Абонент</v>
          </cell>
          <cell r="BJ242" t="str">
            <v>Новый Абонент</v>
          </cell>
        </row>
        <row r="243">
          <cell r="A243">
            <v>20493</v>
          </cell>
          <cell r="B243" t="str">
            <v>Новый Абонент</v>
          </cell>
          <cell r="C243" t="str">
            <v>Новый Абонент</v>
          </cell>
          <cell r="BJ243" t="str">
            <v>Новый Абонент</v>
          </cell>
        </row>
        <row r="244">
          <cell r="A244">
            <v>20494</v>
          </cell>
          <cell r="B244" t="str">
            <v>Новый Абонент</v>
          </cell>
          <cell r="C244" t="str">
            <v>Новый Абонент</v>
          </cell>
          <cell r="BJ244" t="str">
            <v>Новый Абонент</v>
          </cell>
        </row>
        <row r="245">
          <cell r="A245">
            <v>20495</v>
          </cell>
          <cell r="B245" t="str">
            <v>Новый Абонент</v>
          </cell>
          <cell r="C245" t="str">
            <v>Новый Абонент</v>
          </cell>
          <cell r="BJ245" t="str">
            <v>Новый Абонент</v>
          </cell>
        </row>
        <row r="246">
          <cell r="A246">
            <v>20496</v>
          </cell>
          <cell r="B246" t="str">
            <v>Новый Абонент</v>
          </cell>
          <cell r="C246" t="str">
            <v>Новый Абонент</v>
          </cell>
          <cell r="BJ246" t="str">
            <v>Новый Абонент</v>
          </cell>
        </row>
        <row r="247">
          <cell r="A247">
            <v>20497</v>
          </cell>
          <cell r="B247" t="str">
            <v>Новый Абонент</v>
          </cell>
          <cell r="C247" t="str">
            <v>Новый Абонент</v>
          </cell>
          <cell r="BJ247" t="str">
            <v>Новый Абонент</v>
          </cell>
        </row>
        <row r="248">
          <cell r="A248">
            <v>20498</v>
          </cell>
          <cell r="B248" t="str">
            <v>Новый Абонент</v>
          </cell>
          <cell r="C248" t="str">
            <v>Новый Абонент</v>
          </cell>
          <cell r="BJ248" t="str">
            <v>Новый Абонент</v>
          </cell>
        </row>
        <row r="249">
          <cell r="A249">
            <v>20499</v>
          </cell>
          <cell r="B249" t="str">
            <v>Новый Абонент</v>
          </cell>
          <cell r="C249" t="str">
            <v>Новый Абонент</v>
          </cell>
          <cell r="BJ249" t="str">
            <v>Новый Абонент</v>
          </cell>
        </row>
        <row r="250">
          <cell r="A250">
            <v>20500</v>
          </cell>
          <cell r="B250" t="str">
            <v>Новый Абонент</v>
          </cell>
          <cell r="C250" t="str">
            <v>Новый Абонент</v>
          </cell>
          <cell r="BJ250" t="str">
            <v>Новый Абонент</v>
          </cell>
        </row>
        <row r="251">
          <cell r="A251">
            <v>20501</v>
          </cell>
          <cell r="B251" t="str">
            <v>ИП  Алиев Агаверди Ибрагим оглы</v>
          </cell>
          <cell r="C251" t="str">
            <v>ИП  Алиев А. И. о.</v>
          </cell>
          <cell r="D251" t="str">
            <v>12-501/2006    от 01.01.2006г.</v>
          </cell>
          <cell r="K251">
            <v>890300154280</v>
          </cell>
          <cell r="W251">
            <v>629730</v>
          </cell>
          <cell r="X251" t="str">
            <v>Тюменская обл. ЯНАО</v>
          </cell>
          <cell r="Y251" t="str">
            <v>г. Надым</v>
          </cell>
          <cell r="Z251" t="str">
            <v>ул. Комсомольская 1</v>
          </cell>
          <cell r="AA251">
            <v>629730</v>
          </cell>
          <cell r="AB251" t="str">
            <v>Тюменская обл. ЯНАО</v>
          </cell>
          <cell r="AC251" t="str">
            <v>г. Надым</v>
          </cell>
          <cell r="AD251" t="str">
            <v>ул. Комсомольская 1</v>
          </cell>
          <cell r="AF251" t="str">
            <v xml:space="preserve"> </v>
          </cell>
          <cell r="AG251" t="str">
            <v>ИП  Алиев Агаверди Ибрагим оглы</v>
          </cell>
          <cell r="AH251" t="str">
            <v>ИП  Алиев А. И. о.</v>
          </cell>
          <cell r="AQ251">
            <v>4</v>
          </cell>
          <cell r="AR251">
            <v>8</v>
          </cell>
          <cell r="AS251">
            <v>9</v>
          </cell>
          <cell r="AT251">
            <v>10</v>
          </cell>
          <cell r="AX251" t="str">
            <v>Договор</v>
          </cell>
          <cell r="AY251" t="str">
            <v>ПРОДАВЕЦ</v>
          </cell>
          <cell r="BI251">
            <v>1</v>
          </cell>
          <cell r="BJ251" t="str">
            <v>ИП  Алиев Агаверди Ибрагим оглы</v>
          </cell>
          <cell r="BK251" t="str">
            <v>г-ну  Алиеву А. И. о.</v>
          </cell>
          <cell r="BL251" t="str">
            <v>Индивидуальному предпринимателю</v>
          </cell>
        </row>
        <row r="252">
          <cell r="A252">
            <v>20502</v>
          </cell>
          <cell r="B252" t="str">
            <v>ИП  Вердиев Гамлет Магоммедали оглы</v>
          </cell>
          <cell r="C252" t="str">
            <v>ИП  Вердиев Г.М.</v>
          </cell>
          <cell r="D252" t="str">
            <v>12-502/2006    от 01.01.2006г.</v>
          </cell>
          <cell r="F252" t="str">
            <v>"Запсибкомбанк" ОАО г. Тюмень</v>
          </cell>
          <cell r="G252" t="str">
            <v>047102651</v>
          </cell>
          <cell r="H252" t="str">
            <v>30101810800000000651</v>
          </cell>
          <cell r="I252" t="str">
            <v>40802810267090100224</v>
          </cell>
          <cell r="K252">
            <v>890305112251</v>
          </cell>
          <cell r="O252" t="str">
            <v>0135889096</v>
          </cell>
          <cell r="W252">
            <v>629730</v>
          </cell>
          <cell r="X252" t="str">
            <v>Тюменская обл. ЯНАО</v>
          </cell>
          <cell r="Y252" t="str">
            <v>г. Надым</v>
          </cell>
          <cell r="Z252" t="str">
            <v>ул. Зверева д.39 кв. 6</v>
          </cell>
          <cell r="AA252">
            <v>629730</v>
          </cell>
          <cell r="AB252" t="str">
            <v>Тюменская обл. ЯНАО</v>
          </cell>
          <cell r="AC252" t="str">
            <v>г. Надым</v>
          </cell>
          <cell r="AD252" t="str">
            <v>ул. Зверева д.39 кв. 6</v>
          </cell>
          <cell r="AF252" t="str">
            <v>т. 9-68-09, 
т. 6-71-95  
т. 8-902-626-71-95</v>
          </cell>
          <cell r="AG252" t="str">
            <v>ИП  Вердиев Гамлет Магоммедали оглы</v>
          </cell>
          <cell r="AH252" t="str">
            <v>ИП  Вердиев Г.М.</v>
          </cell>
          <cell r="AQ252">
            <v>4</v>
          </cell>
          <cell r="AR252">
            <v>8</v>
          </cell>
          <cell r="AS252">
            <v>9</v>
          </cell>
          <cell r="AT252">
            <v>10</v>
          </cell>
          <cell r="AX252" t="str">
            <v>Договор</v>
          </cell>
          <cell r="AY252" t="str">
            <v>ПРОДАВЕЦ</v>
          </cell>
          <cell r="BI252">
            <v>1</v>
          </cell>
          <cell r="BJ252" t="str">
            <v>ИП  Вердиев Гамлет Магоммедали оглы</v>
          </cell>
          <cell r="BK252" t="str">
            <v>г-ну  Вердиеву Г. М.</v>
          </cell>
          <cell r="BL252" t="str">
            <v>Индивидуальному предпринимателю</v>
          </cell>
        </row>
        <row r="253">
          <cell r="A253">
            <v>20503</v>
          </cell>
          <cell r="B253" t="str">
            <v>ИП Габдуллин Фаат Лутфуллинович</v>
          </cell>
          <cell r="C253" t="str">
            <v>ИП  Габдуллин Ф. Л.</v>
          </cell>
          <cell r="D253" t="str">
            <v>12-503/2006    от 01.01.2006г.</v>
          </cell>
          <cell r="F253" t="str">
            <v>"Западно-Сибирский банк" Сбербанка РФ ОАО г. Тюмень Надымское ОСБ №8028/029</v>
          </cell>
          <cell r="G253" t="str">
            <v>047102651</v>
          </cell>
          <cell r="H253" t="str">
            <v>30101810800000000651</v>
          </cell>
          <cell r="I253" t="str">
            <v>40802810467090100134</v>
          </cell>
          <cell r="K253">
            <v>890300084138</v>
          </cell>
          <cell r="W253">
            <v>629730</v>
          </cell>
          <cell r="X253" t="str">
            <v>Тюменская обл. ЯНАО</v>
          </cell>
          <cell r="Y253" t="str">
            <v>г. Надым</v>
          </cell>
          <cell r="Z253" t="str">
            <v>ул. Комсомольская д.20 кв. 1</v>
          </cell>
          <cell r="AA253">
            <v>629730</v>
          </cell>
          <cell r="AB253" t="str">
            <v>Тюменская обл. ЯНАО</v>
          </cell>
          <cell r="AC253" t="str">
            <v>г. Надым</v>
          </cell>
          <cell r="AD253" t="str">
            <v>ул. Комсомольская д.20 кв. 1</v>
          </cell>
          <cell r="AF253" t="str">
            <v>т. 38-435 т. 34-042  т. 61-069</v>
          </cell>
          <cell r="AG253" t="str">
            <v>ИП Габдуллин Фаат Лутфуллинович</v>
          </cell>
          <cell r="AH253" t="str">
            <v>ИП  Габдуллин Ф. Л.</v>
          </cell>
          <cell r="AK253" t="str">
            <v>Раводина Татьяна Станиславовна</v>
          </cell>
          <cell r="AL253" t="str">
            <v>Раводина Т. С.</v>
          </cell>
          <cell r="AQ253">
            <v>4</v>
          </cell>
          <cell r="AR253">
            <v>8</v>
          </cell>
          <cell r="AS253">
            <v>9</v>
          </cell>
          <cell r="AT253">
            <v>10</v>
          </cell>
          <cell r="AX253" t="str">
            <v>Договор</v>
          </cell>
          <cell r="AY253" t="str">
            <v>ПРОДАВЕЦ</v>
          </cell>
          <cell r="BI253">
            <v>1</v>
          </cell>
          <cell r="BJ253" t="str">
            <v>ИП Габдуллин Фаат Лутфуллинович</v>
          </cell>
          <cell r="BK253" t="str">
            <v>г-ну  Габдуллину Ф. Л.</v>
          </cell>
          <cell r="BL253" t="str">
            <v>Индивидуальному предпринимателю</v>
          </cell>
          <cell r="BO253">
            <v>6.0069999999999997</v>
          </cell>
          <cell r="BP253" t="str">
            <v>Комсомольская 20 маг Диор</v>
          </cell>
        </row>
        <row r="254">
          <cell r="A254">
            <v>20504</v>
          </cell>
          <cell r="B254" t="str">
            <v>ИП Маркевич Михаил Васильевич</v>
          </cell>
          <cell r="C254" t="str">
            <v>ИП  Маркевич М.В.</v>
          </cell>
          <cell r="D254" t="str">
            <v>12-504/2006    от 01.01.2006г.</v>
          </cell>
          <cell r="F254" t="str">
            <v>"Запсибкомбанк" ОАО г. Тюмень</v>
          </cell>
          <cell r="G254" t="str">
            <v>047130639</v>
          </cell>
          <cell r="H254" t="str">
            <v>30101810100000000639</v>
          </cell>
          <cell r="I254" t="str">
            <v>40802810500140000065</v>
          </cell>
          <cell r="K254">
            <v>890300010305</v>
          </cell>
          <cell r="P254">
            <v>304890302800062</v>
          </cell>
          <cell r="W254">
            <v>629730</v>
          </cell>
          <cell r="X254" t="str">
            <v>ЯНАО</v>
          </cell>
          <cell r="Y254" t="str">
            <v>г. Надым</v>
          </cell>
          <cell r="Z254" t="str">
            <v>пр. Ленинградский д.11 кв. 60</v>
          </cell>
          <cell r="AA254">
            <v>629730</v>
          </cell>
          <cell r="AB254" t="str">
            <v>ЯНАО</v>
          </cell>
          <cell r="AC254" t="str">
            <v>г. Надым</v>
          </cell>
          <cell r="AD254" t="str">
            <v>пр. Ленинградский д.11 кв. 60</v>
          </cell>
          <cell r="AE254" t="str">
            <v>avrora04@mail.ru</v>
          </cell>
          <cell r="AF254" t="str">
            <v>т.6-32-92 
ф. 6-32-97</v>
          </cell>
          <cell r="AG254" t="str">
            <v>ИП Маркевич Михаил Васильевич</v>
          </cell>
          <cell r="AH254" t="str">
            <v>ИП  Маркевич М.В.</v>
          </cell>
          <cell r="AQ254">
            <v>4</v>
          </cell>
          <cell r="AR254">
            <v>8</v>
          </cell>
          <cell r="AS254">
            <v>9</v>
          </cell>
          <cell r="AT254">
            <v>10</v>
          </cell>
          <cell r="AX254" t="str">
            <v>Договор</v>
          </cell>
          <cell r="AY254" t="str">
            <v>ПРОДАВЕЦ</v>
          </cell>
          <cell r="BI254">
            <v>1</v>
          </cell>
          <cell r="BJ254" t="str">
            <v>ИП Маркевич Михаил Васильевич</v>
          </cell>
          <cell r="BK254" t="str">
            <v>г-ну  Маркевичу М. В.</v>
          </cell>
          <cell r="BL254" t="str">
            <v>Индивидуальному предпринимателю</v>
          </cell>
          <cell r="BP254" t="str">
            <v>Ленинградский 24 мир Подарков</v>
          </cell>
        </row>
        <row r="255">
          <cell r="A255">
            <v>20505</v>
          </cell>
          <cell r="B255" t="str">
            <v>ИП Кобзарёв Николай Владимирович</v>
          </cell>
          <cell r="C255" t="str">
            <v>ИП Кобзарёв Н. В.</v>
          </cell>
          <cell r="D255" t="str">
            <v>12-505/2008    от 01.02.2008г.</v>
          </cell>
          <cell r="K255">
            <v>890303355097</v>
          </cell>
          <cell r="AG255" t="str">
            <v>ИП Кобзарев Николай Владимирович</v>
          </cell>
          <cell r="AH255" t="str">
            <v>ИП Кобзарев Н.В.</v>
          </cell>
          <cell r="AX255" t="str">
            <v>Договор</v>
          </cell>
          <cell r="AY255" t="str">
            <v>ПРОДАВЕЦ</v>
          </cell>
          <cell r="BJ255" t="str">
            <v>ИП Кобзарёв Николай Владимирович</v>
          </cell>
          <cell r="BK255" t="str">
            <v>г-ну Кобзареву Н.В.</v>
          </cell>
          <cell r="BL255" t="str">
            <v>Индивидуальному предпринимателю</v>
          </cell>
        </row>
        <row r="256">
          <cell r="A256">
            <v>20506</v>
          </cell>
          <cell r="B256" t="str">
            <v>ИП Марченко Марина Викторовна</v>
          </cell>
          <cell r="C256" t="str">
            <v>ИП Марченко М. В.</v>
          </cell>
          <cell r="D256" t="str">
            <v>12-506/2006    от 01.01.2006г.</v>
          </cell>
          <cell r="K256">
            <v>890300125472</v>
          </cell>
          <cell r="P256">
            <v>304890317000222</v>
          </cell>
          <cell r="W256">
            <v>629730</v>
          </cell>
          <cell r="X256" t="str">
            <v>Тюменская обл. ЯНАО</v>
          </cell>
          <cell r="Y256" t="str">
            <v>г. Надым</v>
          </cell>
          <cell r="Z256" t="str">
            <v>ул. Зверева д. 29 кв. 54</v>
          </cell>
          <cell r="AA256">
            <v>629730</v>
          </cell>
          <cell r="AB256" t="str">
            <v>Тюменская обл. ЯНАО</v>
          </cell>
          <cell r="AC256" t="str">
            <v>г. Надым</v>
          </cell>
          <cell r="AD256" t="str">
            <v>ул. Зверева д. 29 кв. 54 маг. Престиж</v>
          </cell>
          <cell r="AF256" t="str">
            <v>т. 38-333</v>
          </cell>
          <cell r="AG256" t="str">
            <v>ИП Марченко Марина Викторовна</v>
          </cell>
          <cell r="AH256" t="str">
            <v>ИП Марченко М. В.</v>
          </cell>
          <cell r="AQ256">
            <v>4</v>
          </cell>
          <cell r="AR256">
            <v>8</v>
          </cell>
          <cell r="AS256">
            <v>9</v>
          </cell>
          <cell r="AT256">
            <v>10</v>
          </cell>
          <cell r="AX256" t="str">
            <v>Договор</v>
          </cell>
          <cell r="AY256" t="str">
            <v>ПРОДАВЕЦ</v>
          </cell>
          <cell r="BI256">
            <v>1</v>
          </cell>
          <cell r="BJ256" t="str">
            <v>ИП Марченко Марина Викторовна</v>
          </cell>
          <cell r="BK256" t="str">
            <v>г-же Марченко М. В.</v>
          </cell>
          <cell r="BL256" t="str">
            <v>Индивидуальному предпринимателю</v>
          </cell>
          <cell r="BO256">
            <v>5.0369999999999999</v>
          </cell>
          <cell r="BP256" t="str">
            <v>маг. Престиж 
Заводская 5</v>
          </cell>
        </row>
        <row r="257">
          <cell r="A257">
            <v>20507</v>
          </cell>
          <cell r="B257" t="str">
            <v>ИП Аливердиев Теймур Гейбулла оглы</v>
          </cell>
          <cell r="C257" t="str">
            <v>ИП Аливердиев Т.Г.о.</v>
          </cell>
          <cell r="D257" t="str">
            <v>12-507/2006    от 01.01.2006г.</v>
          </cell>
          <cell r="K257">
            <v>890300198569</v>
          </cell>
          <cell r="W257">
            <v>629730</v>
          </cell>
          <cell r="X257" t="str">
            <v>Тюменская обл. ЯНАО</v>
          </cell>
          <cell r="Y257" t="str">
            <v>г. Надым</v>
          </cell>
          <cell r="Z257" t="str">
            <v>ул. Полярная д.14 кв. 67</v>
          </cell>
          <cell r="AA257">
            <v>629730</v>
          </cell>
          <cell r="AB257" t="str">
            <v>Тюменская обл. ЯНАО</v>
          </cell>
          <cell r="AC257" t="str">
            <v>г. Надым</v>
          </cell>
          <cell r="AD257" t="str">
            <v>ул. Полярная д.14 кв. 67</v>
          </cell>
          <cell r="AF257" t="str">
            <v>т. 36-001 
т. 8-902-626-7823</v>
          </cell>
          <cell r="AG257" t="str">
            <v>ИП Аливердиев Теймур Гейбулла оглы</v>
          </cell>
          <cell r="AH257" t="str">
            <v>ИП Аливердиев Т.Г.о.</v>
          </cell>
          <cell r="AK257" t="str">
            <v>Елена 8-922-452-8363</v>
          </cell>
          <cell r="AQ257">
            <v>4</v>
          </cell>
          <cell r="AR257">
            <v>8</v>
          </cell>
          <cell r="AS257">
            <v>9</v>
          </cell>
          <cell r="AT257">
            <v>10</v>
          </cell>
          <cell r="AX257" t="str">
            <v>Договор</v>
          </cell>
          <cell r="AY257" t="str">
            <v>ПРОДАВЕЦ</v>
          </cell>
          <cell r="BI257">
            <v>1</v>
          </cell>
          <cell r="BJ257" t="str">
            <v>ИП Аливердиев Теймур Гейбулла оглы</v>
          </cell>
          <cell r="BK257" t="str">
            <v>г-ну Аливердиеву Т. Г. о.</v>
          </cell>
          <cell r="BL257" t="str">
            <v>Индивидуальному предпринимателю</v>
          </cell>
          <cell r="BO257">
            <v>4.01799999999999</v>
          </cell>
          <cell r="BP257" t="str">
            <v>джокер</v>
          </cell>
        </row>
        <row r="258">
          <cell r="A258">
            <v>20508</v>
          </cell>
          <cell r="B258" t="str">
            <v>ИП Мурчич Инна Анатольевна</v>
          </cell>
          <cell r="C258" t="str">
            <v>ИП Мурчич И. А.</v>
          </cell>
          <cell r="D258" t="str">
            <v>12-508/2006    от 01.01.2006г.</v>
          </cell>
          <cell r="K258">
            <v>890303597321</v>
          </cell>
          <cell r="P258">
            <v>304890316300127</v>
          </cell>
          <cell r="W258">
            <v>629730</v>
          </cell>
          <cell r="X258" t="str">
            <v>Тюменская обл. ЯНАО</v>
          </cell>
          <cell r="Y258" t="str">
            <v>г. Надым</v>
          </cell>
          <cell r="Z258" t="str">
            <v>ул. Заводская д. 3А кв. 71</v>
          </cell>
          <cell r="AA258">
            <v>629730</v>
          </cell>
          <cell r="AB258" t="str">
            <v>Тюменская обл. ЯНАО</v>
          </cell>
          <cell r="AC258" t="str">
            <v>г. Надым</v>
          </cell>
          <cell r="AD258" t="str">
            <v>ул. Заводская д. 5А</v>
          </cell>
          <cell r="AF258" t="str">
            <v>р. 3-83-61 д. 2-50-71</v>
          </cell>
          <cell r="AG258" t="str">
            <v>ИП Мурчич Инна Анатольевна</v>
          </cell>
          <cell r="AH258" t="str">
            <v>ИП Мурчич И. А.</v>
          </cell>
          <cell r="AQ258">
            <v>4</v>
          </cell>
          <cell r="AR258">
            <v>8</v>
          </cell>
          <cell r="AS258">
            <v>9</v>
          </cell>
          <cell r="AT258">
            <v>10</v>
          </cell>
          <cell r="AX258" t="str">
            <v>Договор</v>
          </cell>
          <cell r="AY258" t="str">
            <v>ПРОДАВЕЦ</v>
          </cell>
          <cell r="BI258">
            <v>1</v>
          </cell>
          <cell r="BJ258" t="str">
            <v>ИП Мурчич Инна Анатольевна</v>
          </cell>
          <cell r="BK258" t="str">
            <v>г-же Мурчич И. А.</v>
          </cell>
          <cell r="BL258" t="str">
            <v>Индивидуальному предпринимателю</v>
          </cell>
          <cell r="BO258">
            <v>5.0350000000000001</v>
          </cell>
          <cell r="BP258" t="str">
            <v>Заводская 5 Фотолаборатория</v>
          </cell>
        </row>
        <row r="259">
          <cell r="A259">
            <v>20509</v>
          </cell>
          <cell r="B259" t="str">
            <v>ИП Мингебаева Виктория Юрьевна</v>
          </cell>
          <cell r="C259" t="str">
            <v>ИП Мингебаева В. Ю.</v>
          </cell>
          <cell r="D259" t="str">
            <v>12-509/2006    от 01.01.2006г.</v>
          </cell>
          <cell r="F259" t="str">
            <v>филиал ОАО "Уралсиб"  г. Тюмень</v>
          </cell>
          <cell r="G259" t="str">
            <v>047106957</v>
          </cell>
          <cell r="H259" t="str">
            <v>30101810900000000957</v>
          </cell>
          <cell r="I259" t="str">
            <v>40802810563020000125</v>
          </cell>
          <cell r="K259">
            <v>890300476777</v>
          </cell>
          <cell r="P259">
            <v>304890307100091</v>
          </cell>
          <cell r="Q259">
            <v>3273</v>
          </cell>
          <cell r="W259">
            <v>629730</v>
          </cell>
          <cell r="X259" t="str">
            <v>Тюменская обл. ЯНАО</v>
          </cell>
          <cell r="Y259" t="str">
            <v>г. Надым</v>
          </cell>
          <cell r="Z259" t="str">
            <v>ул. Зверева д. 38А кв 12</v>
          </cell>
          <cell r="AA259">
            <v>629730</v>
          </cell>
          <cell r="AB259" t="str">
            <v>Тюменская обл. ЯНАО</v>
          </cell>
          <cell r="AC259" t="str">
            <v>г. Надым</v>
          </cell>
          <cell r="AD259" t="str">
            <v>ул. Зверева д. 42 кв 183</v>
          </cell>
          <cell r="AF259" t="str">
            <v>т. 594008 
т. 594009</v>
          </cell>
          <cell r="AG259" t="str">
            <v>ИП Мингебаева Виктория Юрьевна</v>
          </cell>
          <cell r="AH259" t="str">
            <v>ИП Мингебаева В. Ю.</v>
          </cell>
          <cell r="AQ259">
            <v>4</v>
          </cell>
          <cell r="AR259">
            <v>8</v>
          </cell>
          <cell r="AS259">
            <v>9</v>
          </cell>
          <cell r="AT259">
            <v>10</v>
          </cell>
          <cell r="AX259" t="str">
            <v>Договор</v>
          </cell>
          <cell r="AY259" t="str">
            <v>ПРОДАВЕЦ</v>
          </cell>
          <cell r="BI259">
            <v>1</v>
          </cell>
          <cell r="BJ259" t="str">
            <v>ИП Мингебаева Виктория Юрьевна</v>
          </cell>
          <cell r="BK259" t="str">
            <v>г-же Мингебаевой В. Ю.</v>
          </cell>
          <cell r="BL259" t="str">
            <v>Индивидуальному предпринимателю</v>
          </cell>
          <cell r="BP259" t="str">
            <v>пос. Лесной "Мясной Рай" 
отдавать Любовь Александровне</v>
          </cell>
        </row>
        <row r="260">
          <cell r="A260">
            <v>20510</v>
          </cell>
          <cell r="B260" t="str">
            <v>ИП Бертолло Владимир Олегович</v>
          </cell>
          <cell r="C260" t="str">
            <v>ИП Бертолло В. О.</v>
          </cell>
          <cell r="D260" t="str">
            <v>12-510/2006    от 01.01.2006г.</v>
          </cell>
          <cell r="F260" t="str">
            <v>"Запсибкомбанк" ОАО г. Салехард</v>
          </cell>
          <cell r="G260" t="str">
            <v>047182727</v>
          </cell>
          <cell r="H260" t="str">
            <v>301018106000000000727</v>
          </cell>
          <cell r="I260" t="str">
            <v>4080281020014000013</v>
          </cell>
          <cell r="K260">
            <v>890300179541</v>
          </cell>
          <cell r="W260">
            <v>629730</v>
          </cell>
          <cell r="X260" t="str">
            <v>Тюменская обл. ЯНАО</v>
          </cell>
          <cell r="Y260" t="str">
            <v>г. Надым</v>
          </cell>
          <cell r="Z260" t="str">
            <v>ул. Кедровая 8 кв. 75</v>
          </cell>
          <cell r="AA260">
            <v>629730</v>
          </cell>
          <cell r="AB260" t="str">
            <v>Тюменская обл. ЯНАО</v>
          </cell>
          <cell r="AC260" t="str">
            <v>г. Надым</v>
          </cell>
          <cell r="AD260" t="str">
            <v>ул. Кедровая 8 кв. 75</v>
          </cell>
          <cell r="AE260" t="str">
            <v>tutti-nadym@list.ru</v>
          </cell>
          <cell r="AF260" t="str">
            <v>т. 66-33-9 
т. 9-41-13 т. 3-14-66, 90-038</v>
          </cell>
          <cell r="AG260" t="str">
            <v>ИП Бертолло Владимир Олегович</v>
          </cell>
          <cell r="AH260" t="str">
            <v>ИП Бертолло В. О.</v>
          </cell>
          <cell r="AQ260">
            <v>4</v>
          </cell>
          <cell r="AR260">
            <v>8</v>
          </cell>
          <cell r="AS260">
            <v>9</v>
          </cell>
          <cell r="AT260">
            <v>10</v>
          </cell>
          <cell r="AX260" t="str">
            <v>Договор</v>
          </cell>
          <cell r="AY260" t="str">
            <v>ПРОДАВЕЦ</v>
          </cell>
          <cell r="BI260">
            <v>1</v>
          </cell>
          <cell r="BJ260" t="str">
            <v>ИП Бертолло Владимир Олегович</v>
          </cell>
          <cell r="BK260" t="str">
            <v>г-ну Бертолло В. О.</v>
          </cell>
          <cell r="BL260" t="str">
            <v>Индивидуальному предпринимателю</v>
          </cell>
          <cell r="BO260">
            <v>3.0179999999999998</v>
          </cell>
          <cell r="BP260" t="str">
            <v>перед кислородкой 
станцией офис</v>
          </cell>
        </row>
        <row r="261">
          <cell r="A261">
            <v>20511</v>
          </cell>
          <cell r="B261" t="str">
            <v>ИП Науменко Жанна Ивановна</v>
          </cell>
          <cell r="C261" t="str">
            <v>ИП Науменко Ж. И.</v>
          </cell>
          <cell r="D261" t="str">
            <v>12-511/2006    от 01.01.2006г.</v>
          </cell>
          <cell r="K261">
            <v>890300195286</v>
          </cell>
          <cell r="P261">
            <v>304890325100010</v>
          </cell>
          <cell r="Q261">
            <v>2836</v>
          </cell>
          <cell r="W261">
            <v>629713</v>
          </cell>
          <cell r="X261" t="str">
            <v>Тюменская обл. ЯНАО</v>
          </cell>
          <cell r="Y261" t="str">
            <v>пос. Старый Надым</v>
          </cell>
          <cell r="Z261" t="str">
            <v>п. Восточный д. 95</v>
          </cell>
          <cell r="AA261">
            <v>629730</v>
          </cell>
          <cell r="AB261" t="str">
            <v>Тюменская обл. ЯНАО</v>
          </cell>
          <cell r="AC261" t="str">
            <v>пос. Старый Надым</v>
          </cell>
          <cell r="AD261" t="str">
            <v>АТП - 6 маг. "Алёнушка"</v>
          </cell>
          <cell r="AF261" t="str">
            <v>т. 46-0-43</v>
          </cell>
          <cell r="AG261" t="str">
            <v>ИП Науменко Жанна Ивановна</v>
          </cell>
          <cell r="AH261" t="str">
            <v>ИП Науменко Ж. И.</v>
          </cell>
          <cell r="AQ261">
            <v>4</v>
          </cell>
          <cell r="AR261">
            <v>8</v>
          </cell>
          <cell r="AS261">
            <v>9</v>
          </cell>
          <cell r="AT261">
            <v>10</v>
          </cell>
          <cell r="AX261" t="str">
            <v>Договор</v>
          </cell>
          <cell r="AY261" t="str">
            <v>ПРОДАВЕЦ</v>
          </cell>
          <cell r="BI261">
            <v>1</v>
          </cell>
          <cell r="BJ261" t="str">
            <v>ИП Науменко Жанна Ивановна</v>
          </cell>
          <cell r="BK261" t="str">
            <v>г-же Науменко Ж. И.</v>
          </cell>
          <cell r="BL261" t="str">
            <v>Индивидуальному предпринимателю</v>
          </cell>
          <cell r="BP261" t="str">
            <v>ст. НАДЫМ</v>
          </cell>
        </row>
        <row r="262">
          <cell r="A262">
            <v>20512</v>
          </cell>
          <cell r="B262" t="str">
            <v>ИП Буркина Лиля Рифгатовна</v>
          </cell>
          <cell r="C262" t="str">
            <v>ИП Буркина Л. Р.</v>
          </cell>
          <cell r="D262" t="str">
            <v>12-512/2006    от 01.01.2006г.</v>
          </cell>
          <cell r="F262" t="str">
            <v>"Запсибкомбанк" ОАО г. Тюмень</v>
          </cell>
          <cell r="G262" t="str">
            <v>047102651</v>
          </cell>
          <cell r="H262" t="str">
            <v>30101810800000000651</v>
          </cell>
          <cell r="I262" t="str">
            <v>40802810867090100239</v>
          </cell>
          <cell r="K262">
            <v>890300025566</v>
          </cell>
          <cell r="W262">
            <v>629730</v>
          </cell>
          <cell r="X262" t="str">
            <v>Тюменская обл. ЯНАО</v>
          </cell>
          <cell r="Y262" t="str">
            <v>г. Надым</v>
          </cell>
          <cell r="Z262" t="str">
            <v>пр. Ленинградский д.20 кв. 4</v>
          </cell>
          <cell r="AA262">
            <v>629730</v>
          </cell>
          <cell r="AB262" t="str">
            <v>Тюменская обл. ЯНАО</v>
          </cell>
          <cell r="AC262" t="str">
            <v>г. Надым</v>
          </cell>
          <cell r="AD262" t="str">
            <v>пр. Ленинградский д.20 кв. 4</v>
          </cell>
          <cell r="AF262" t="str">
            <v>3-54-58, 3-13-12, 2-05-20</v>
          </cell>
          <cell r="AG262" t="str">
            <v>ИП Буркина Лиля Рифгатовна 3-54-58</v>
          </cell>
          <cell r="AH262" t="str">
            <v>ИП Буркина Л.Р.</v>
          </cell>
          <cell r="AK262" t="str">
            <v>Бойко Юлия Оскиановна</v>
          </cell>
          <cell r="AL262" t="str">
            <v>Бойко Ю. О.</v>
          </cell>
          <cell r="AM262" t="str">
            <v>Орлова Наталья Викторовна</v>
          </cell>
          <cell r="AQ262">
            <v>4</v>
          </cell>
          <cell r="AR262">
            <v>8</v>
          </cell>
          <cell r="AS262">
            <v>9</v>
          </cell>
          <cell r="AT262">
            <v>10</v>
          </cell>
          <cell r="AX262" t="str">
            <v>Договор</v>
          </cell>
          <cell r="AY262" t="str">
            <v>ПРОДАВЕЦ</v>
          </cell>
          <cell r="BI262">
            <v>1</v>
          </cell>
          <cell r="BJ262" t="str">
            <v>ИП Буркина Лиля Рифгатовна</v>
          </cell>
          <cell r="BK262" t="str">
            <v>г-же Буркиной Л. Р.</v>
          </cell>
          <cell r="BL262" t="str">
            <v>Индивидуальному предпринимателю</v>
          </cell>
          <cell r="BP262" t="str">
            <v>пл.Север маг.Гранд</v>
          </cell>
        </row>
        <row r="263">
          <cell r="A263">
            <v>20513</v>
          </cell>
          <cell r="B263" t="str">
            <v>ИП Саурин Михаил Гаврилович</v>
          </cell>
          <cell r="C263" t="str">
            <v>ИП Саурин М. Г.</v>
          </cell>
          <cell r="D263" t="str">
            <v>12-513/2006    от 01.01.2006г.</v>
          </cell>
          <cell r="F263" t="str">
            <v>"Запсибкомбанк" ОАО г. Тюмень</v>
          </cell>
          <cell r="G263" t="str">
            <v>047102651</v>
          </cell>
          <cell r="H263" t="str">
            <v>30101810800000000651</v>
          </cell>
          <cell r="K263">
            <v>890300365940</v>
          </cell>
          <cell r="P263">
            <v>304890331600043</v>
          </cell>
          <cell r="W263">
            <v>629730</v>
          </cell>
          <cell r="X263" t="str">
            <v>Тюменская обл. ЯНАО</v>
          </cell>
          <cell r="Y263" t="str">
            <v>г. Надым</v>
          </cell>
          <cell r="Z263" t="str">
            <v>ул. Комсомольская д.12 кв. 30</v>
          </cell>
          <cell r="AA263">
            <v>629730</v>
          </cell>
          <cell r="AB263" t="str">
            <v>Тюменская обл. ЯНАО</v>
          </cell>
          <cell r="AC263" t="str">
            <v>г. Надым</v>
          </cell>
          <cell r="AD263" t="str">
            <v>ул. Комсомольская д.12 кв. 30</v>
          </cell>
          <cell r="AF263" t="str">
            <v>т. 8-922-2233-711</v>
          </cell>
          <cell r="AG263" t="str">
            <v>ИП Саурин Михаил Гаврилович</v>
          </cell>
          <cell r="AH263" t="str">
            <v>ИП Саурин М.Г.</v>
          </cell>
          <cell r="AK263" t="str">
            <v>Анжела Анатольевна 
т. 9-69-59</v>
          </cell>
          <cell r="AQ263">
            <v>4</v>
          </cell>
          <cell r="AR263">
            <v>8</v>
          </cell>
          <cell r="AS263">
            <v>9</v>
          </cell>
          <cell r="AT263">
            <v>10</v>
          </cell>
          <cell r="AX263" t="str">
            <v>Договор</v>
          </cell>
          <cell r="AY263" t="str">
            <v>ПРОДАВЕЦ</v>
          </cell>
          <cell r="BI263">
            <v>1</v>
          </cell>
          <cell r="BJ263" t="str">
            <v>ИП Саурин Михаил Гаврилович</v>
          </cell>
          <cell r="BK263" t="str">
            <v>г-ну Саурину М. Г.</v>
          </cell>
          <cell r="BL263" t="str">
            <v>Индивидуальному предпринимателю</v>
          </cell>
          <cell r="BO263">
            <v>6.0129999999999999</v>
          </cell>
          <cell r="BP263" t="str">
            <v>"НЗКПД" 3 эт., оф. № 13 "Каскад"</v>
          </cell>
        </row>
        <row r="264">
          <cell r="A264">
            <v>20514</v>
          </cell>
          <cell r="B264" t="str">
            <v>ИП Гашимов Ильгам Алишах оглы</v>
          </cell>
          <cell r="C264" t="str">
            <v>ИП Гашимов И. А.</v>
          </cell>
          <cell r="D264" t="str">
            <v>12-514/2006    от 01.01.2006г.</v>
          </cell>
          <cell r="F264" t="str">
            <v>"Запсибкомбанк" ОАО г. Салехард</v>
          </cell>
          <cell r="G264" t="str">
            <v>047182727</v>
          </cell>
          <cell r="H264" t="str">
            <v>301018106000000000727</v>
          </cell>
          <cell r="I264" t="str">
            <v>40802810000140000719</v>
          </cell>
          <cell r="K264">
            <v>890300046100</v>
          </cell>
          <cell r="P264">
            <v>304890309800127</v>
          </cell>
          <cell r="W264">
            <v>629730</v>
          </cell>
          <cell r="X264" t="str">
            <v>Тюменская обл. ЯНАО</v>
          </cell>
          <cell r="Y264" t="str">
            <v>г. Надым</v>
          </cell>
          <cell r="Z264" t="str">
            <v>ул. Зверева д. 44 кв. 50</v>
          </cell>
          <cell r="AA264">
            <v>629730</v>
          </cell>
          <cell r="AB264" t="str">
            <v>Тюменская обл. ЯНАО</v>
          </cell>
          <cell r="AC264" t="str">
            <v>г. Надым</v>
          </cell>
          <cell r="AD264" t="str">
            <v>ул. Зверева д. 46А</v>
          </cell>
          <cell r="AF264" t="str">
            <v>т. 2-55-72, 
т. 7-29-22,
т.д. 2-49-41</v>
          </cell>
          <cell r="AG264" t="str">
            <v>ИП Гашимов Ильгам Алишах оглы</v>
          </cell>
          <cell r="AH264" t="str">
            <v>ИП Гашимов И. А. о.</v>
          </cell>
          <cell r="AQ264">
            <v>4</v>
          </cell>
          <cell r="AR264">
            <v>8</v>
          </cell>
          <cell r="AS264">
            <v>9</v>
          </cell>
          <cell r="AT264">
            <v>10</v>
          </cell>
          <cell r="AX264" t="str">
            <v>Договор</v>
          </cell>
          <cell r="AY264" t="str">
            <v>ПРОДАВЕЦ</v>
          </cell>
          <cell r="BI264">
            <v>1</v>
          </cell>
          <cell r="BJ264" t="str">
            <v>ИП Гашимов Ильгам Алишах оглы</v>
          </cell>
          <cell r="BK264" t="str">
            <v>г-ну Гашимову И. А. о.</v>
          </cell>
          <cell r="BL264" t="str">
            <v>Индивидуальному предпринимателю</v>
          </cell>
          <cell r="BP264" t="str">
            <v>11 мкр. Маг. "Эрлайс "</v>
          </cell>
        </row>
        <row r="265">
          <cell r="A265">
            <v>20515</v>
          </cell>
          <cell r="B265" t="str">
            <v>ИП Лесниченко Евгений Михайлович</v>
          </cell>
          <cell r="C265" t="str">
            <v>ИП Лесниченко Е. М.</v>
          </cell>
          <cell r="D265" t="str">
            <v>12-515/2006    от 01.04.2006г.</v>
          </cell>
          <cell r="F265" t="str">
            <v>"Запсибкомбанк" ОАО г. Тюмень</v>
          </cell>
          <cell r="G265" t="str">
            <v>047102651</v>
          </cell>
          <cell r="H265" t="str">
            <v>30101810800000000651</v>
          </cell>
          <cell r="I265" t="str">
            <v>40802810367090100056</v>
          </cell>
          <cell r="K265">
            <v>890300097602</v>
          </cell>
          <cell r="P265">
            <v>304890318900050</v>
          </cell>
          <cell r="W265">
            <v>629730</v>
          </cell>
          <cell r="X265" t="str">
            <v>Тюменская обл. ЯНАО</v>
          </cell>
          <cell r="Y265" t="str">
            <v>г. Надым</v>
          </cell>
          <cell r="Z265" t="str">
            <v>п. Лесной 1/3-11</v>
          </cell>
          <cell r="AA265">
            <v>629730</v>
          </cell>
          <cell r="AB265" t="str">
            <v>Тюменская обл. ЯНАО</v>
          </cell>
          <cell r="AC265" t="str">
            <v>г. Надым</v>
          </cell>
          <cell r="AD265" t="str">
            <v>п. Лесной 1/3-11</v>
          </cell>
          <cell r="AF265" t="str">
            <v>т.53-60-10  
т. 8-902-626-76-68</v>
          </cell>
          <cell r="AG265" t="str">
            <v>ИП Лесниченко Евгений Михайлович</v>
          </cell>
          <cell r="AH265" t="str">
            <v>ИП Лесниченко Е. М.</v>
          </cell>
          <cell r="AQ265">
            <v>4</v>
          </cell>
          <cell r="AR265">
            <v>8</v>
          </cell>
          <cell r="AS265">
            <v>9</v>
          </cell>
          <cell r="AT265">
            <v>10</v>
          </cell>
          <cell r="AX265" t="str">
            <v>Договор</v>
          </cell>
          <cell r="AY265" t="str">
            <v>ПРОДАВЕЦ</v>
          </cell>
          <cell r="BI265">
            <v>1</v>
          </cell>
          <cell r="BJ265" t="str">
            <v>ИП Лесниченко Евгений Михайлович</v>
          </cell>
          <cell r="BK265" t="str">
            <v>г-ну Лесниченко Е. М.</v>
          </cell>
          <cell r="BL265" t="str">
            <v>Индивидуальному предпринимателю</v>
          </cell>
        </row>
        <row r="266">
          <cell r="A266">
            <v>20516</v>
          </cell>
          <cell r="B266" t="str">
            <v>ИП Манжосов Пётр Николаевич</v>
          </cell>
          <cell r="C266" t="str">
            <v>ИП Манжосов П.Н.</v>
          </cell>
          <cell r="D266" t="str">
            <v>12-516/2006    от 01.01.2006г.</v>
          </cell>
          <cell r="F266" t="str">
            <v>"Запсибкомбанк" ОАО г. Салехард</v>
          </cell>
          <cell r="G266" t="str">
            <v>047182727</v>
          </cell>
          <cell r="H266" t="str">
            <v>301018106000000000727</v>
          </cell>
          <cell r="I266" t="str">
            <v>40802810700140000195</v>
          </cell>
          <cell r="K266">
            <v>890300069793</v>
          </cell>
          <cell r="W266">
            <v>629730</v>
          </cell>
          <cell r="X266" t="str">
            <v>Тюменская обл. ЯНАО</v>
          </cell>
          <cell r="Y266" t="str">
            <v>г. Надым</v>
          </cell>
          <cell r="Z266" t="str">
            <v>ул. Кедровая 12-129</v>
          </cell>
          <cell r="AA266">
            <v>629730</v>
          </cell>
          <cell r="AB266" t="str">
            <v>Тюменская обл. ЯНАО</v>
          </cell>
          <cell r="AC266" t="str">
            <v>г. Надым</v>
          </cell>
          <cell r="AD266" t="str">
            <v>ул. Кедровая 12-129</v>
          </cell>
          <cell r="AF266" t="str">
            <v>т. 3-20-98</v>
          </cell>
          <cell r="AG266" t="str">
            <v>ИП Манжосов Пётр Николаевич</v>
          </cell>
          <cell r="AH266" t="str">
            <v>ИП Манжосов П.Н.</v>
          </cell>
          <cell r="AQ266">
            <v>4</v>
          </cell>
          <cell r="AR266">
            <v>8</v>
          </cell>
          <cell r="AS266">
            <v>9</v>
          </cell>
          <cell r="AT266">
            <v>10</v>
          </cell>
          <cell r="AX266" t="str">
            <v>Договор</v>
          </cell>
          <cell r="AY266" t="str">
            <v>ПРОДАВЕЦ</v>
          </cell>
          <cell r="BI266">
            <v>1</v>
          </cell>
          <cell r="BJ266" t="str">
            <v>ИП Манжосов Пётр Николаевич</v>
          </cell>
          <cell r="BK266" t="str">
            <v>г-ну  Манжосову П. Н.</v>
          </cell>
          <cell r="BL266" t="str">
            <v>Индивидуальному предпринимателю</v>
          </cell>
          <cell r="BP266" t="str">
            <v>маг. Какаду</v>
          </cell>
        </row>
        <row r="267">
          <cell r="A267">
            <v>20517</v>
          </cell>
          <cell r="B267" t="str">
            <v>Новый Абонент</v>
          </cell>
          <cell r="C267" t="str">
            <v>Новый Абонент</v>
          </cell>
          <cell r="AE267" t="str">
            <v xml:space="preserve"> </v>
          </cell>
          <cell r="BJ267" t="str">
            <v>Новый Абонент</v>
          </cell>
        </row>
        <row r="268">
          <cell r="A268">
            <v>20518</v>
          </cell>
          <cell r="B268" t="str">
            <v>ИП Козаренко Анатолий Ильич</v>
          </cell>
          <cell r="C268" t="str">
            <v>ИП Козаренко А. И.</v>
          </cell>
          <cell r="D268" t="str">
            <v>12-518/2006    от 01.01.2006г.</v>
          </cell>
          <cell r="F268" t="str">
            <v>"Запсибкомбанк" ОАО г. Салехард</v>
          </cell>
          <cell r="G268" t="str">
            <v>047182727</v>
          </cell>
          <cell r="H268" t="str">
            <v>301018106000000000727</v>
          </cell>
          <cell r="I268" t="str">
            <v>40702810900140000192</v>
          </cell>
          <cell r="K268">
            <v>890300007990</v>
          </cell>
          <cell r="P268">
            <v>304890307900014</v>
          </cell>
          <cell r="W268">
            <v>629730</v>
          </cell>
          <cell r="X268" t="str">
            <v>Тюменская обл. ЯНАО</v>
          </cell>
          <cell r="Y268" t="str">
            <v>г. Надым</v>
          </cell>
          <cell r="Z268" t="str">
            <v>ул Зверева д. 49 кв. 334</v>
          </cell>
          <cell r="AA268">
            <v>629730</v>
          </cell>
          <cell r="AB268" t="str">
            <v>Тюменская обл. ЯНАО</v>
          </cell>
          <cell r="AC268" t="str">
            <v>г. Надым</v>
          </cell>
          <cell r="AD268" t="str">
            <v>ул Зверева д. 49 кв. 334</v>
          </cell>
          <cell r="AF268" t="str">
            <v>т. 36-0-52 
т. 2-00-63 
ф. 3-88-50 
т. 8-902-626-39-60</v>
          </cell>
          <cell r="AG268" t="str">
            <v>ИП Козаренко Анатолий Ильич</v>
          </cell>
          <cell r="AH268" t="str">
            <v>ИП Козаренко А. И.</v>
          </cell>
          <cell r="AQ268">
            <v>4</v>
          </cell>
          <cell r="AR268">
            <v>8</v>
          </cell>
          <cell r="AS268">
            <v>9</v>
          </cell>
          <cell r="AT268">
            <v>10</v>
          </cell>
          <cell r="AX268" t="str">
            <v>Договор</v>
          </cell>
          <cell r="AY268" t="str">
            <v>ПРОДАВЕЦ</v>
          </cell>
          <cell r="BI268">
            <v>1</v>
          </cell>
          <cell r="BJ268" t="str">
            <v>ИП Козаренко Анатолий Ильич</v>
          </cell>
          <cell r="BK268" t="str">
            <v>г-ну Козаренко А. И.</v>
          </cell>
          <cell r="BL268" t="str">
            <v>Индивидуальному предпринимателю</v>
          </cell>
          <cell r="BP268" t="str">
            <v>маг.Меркурий</v>
          </cell>
        </row>
        <row r="269">
          <cell r="A269">
            <v>20519</v>
          </cell>
          <cell r="B269" t="str">
            <v>ИП Савенко Евгений Дмитриевич</v>
          </cell>
          <cell r="C269" t="str">
            <v>ИП Савенко Е.Д.</v>
          </cell>
          <cell r="D269" t="str">
            <v>12-519/2006    от 01.01.2006г.</v>
          </cell>
          <cell r="F269" t="str">
            <v>"Запсибкомбанк" ОАО г. Тюмень</v>
          </cell>
          <cell r="G269" t="str">
            <v>047102651</v>
          </cell>
          <cell r="H269" t="str">
            <v>30101810800000000651</v>
          </cell>
          <cell r="I269" t="str">
            <v>40802810367090100124</v>
          </cell>
          <cell r="K269">
            <v>890300177600</v>
          </cell>
          <cell r="P269">
            <v>404890319800021</v>
          </cell>
          <cell r="W269">
            <v>629736</v>
          </cell>
          <cell r="X269" t="str">
            <v>Тюменская обл. ЯНАО</v>
          </cell>
          <cell r="Y269" t="str">
            <v>г. Надым</v>
          </cell>
          <cell r="Z269" t="str">
            <v>ул Зверева 56-36</v>
          </cell>
          <cell r="AA269">
            <v>629730</v>
          </cell>
          <cell r="AB269" t="str">
            <v>Тюменская обл. ЯНАО</v>
          </cell>
          <cell r="AC269" t="str">
            <v>г. Надым</v>
          </cell>
          <cell r="AD269" t="str">
            <v>Проезд 13 панель "С"</v>
          </cell>
          <cell r="AF269" t="str">
            <v>т/ф 6-40-71,ф.5-49-122</v>
          </cell>
          <cell r="AG269" t="str">
            <v>ИП Савенко Евгений Дмитриевич</v>
          </cell>
          <cell r="AH269" t="str">
            <v>ИП Савенко Е.Д.</v>
          </cell>
          <cell r="AQ269">
            <v>4</v>
          </cell>
          <cell r="AR269">
            <v>8</v>
          </cell>
          <cell r="AS269">
            <v>9</v>
          </cell>
          <cell r="AT269">
            <v>10</v>
          </cell>
          <cell r="AX269" t="str">
            <v>Договор</v>
          </cell>
          <cell r="AY269" t="str">
            <v>ПРОДАВЕЦ</v>
          </cell>
          <cell r="BI269">
            <v>1</v>
          </cell>
          <cell r="BJ269" t="str">
            <v>ИП Савенко Евгений Дмитриевич</v>
          </cell>
          <cell r="BK269" t="str">
            <v>г-ну Савенко Е. Д.</v>
          </cell>
          <cell r="BL269" t="str">
            <v>Индивидуальному предпринимателю</v>
          </cell>
          <cell r="BO269">
            <v>2.0099999999999998</v>
          </cell>
          <cell r="BP269" t="str">
            <v>маг. "ИКС" проезд 14</v>
          </cell>
        </row>
        <row r="270">
          <cell r="A270">
            <v>20520</v>
          </cell>
          <cell r="B270" t="str">
            <v>ИП Манжосова Ирина Александровна</v>
          </cell>
          <cell r="C270" t="str">
            <v>ИП Манжосова И.А.</v>
          </cell>
          <cell r="D270" t="str">
            <v>12-520/2006    от 01.01.2006г.</v>
          </cell>
          <cell r="F270" t="str">
            <v>"Запсибкомбанк" ОАО г. Надым</v>
          </cell>
          <cell r="G270" t="str">
            <v>047186784</v>
          </cell>
          <cell r="H270" t="str">
            <v>30101810900000000784</v>
          </cell>
          <cell r="I270" t="str">
            <v>40802810200140000193</v>
          </cell>
          <cell r="K270">
            <v>890300022283</v>
          </cell>
          <cell r="W270">
            <v>629730</v>
          </cell>
          <cell r="X270" t="str">
            <v>Тюменская обл. ЯНАО</v>
          </cell>
          <cell r="Y270" t="str">
            <v>г. Надым</v>
          </cell>
          <cell r="Z270" t="str">
            <v>ул. Кедровая 12-129</v>
          </cell>
          <cell r="AA270">
            <v>629730</v>
          </cell>
          <cell r="AB270" t="str">
            <v>Тюменская обл. ЯНАО</v>
          </cell>
          <cell r="AC270" t="str">
            <v>г. Надым</v>
          </cell>
          <cell r="AD270" t="str">
            <v>ул. Кедровая 12-129</v>
          </cell>
          <cell r="AF270" t="str">
            <v>т/ф 3-20-98 
ф. 3-72-70</v>
          </cell>
          <cell r="AG270" t="str">
            <v>ИП Манжосова Ирина Александровна</v>
          </cell>
          <cell r="AH270" t="str">
            <v>ИП Манжосова И.А.</v>
          </cell>
          <cell r="AQ270">
            <v>4</v>
          </cell>
          <cell r="AR270">
            <v>8</v>
          </cell>
          <cell r="AS270">
            <v>9</v>
          </cell>
          <cell r="AT270">
            <v>10</v>
          </cell>
          <cell r="AX270" t="str">
            <v>Договор</v>
          </cell>
          <cell r="AY270" t="str">
            <v>ПРОДАВЕЦ</v>
          </cell>
          <cell r="BI270">
            <v>1</v>
          </cell>
          <cell r="BJ270" t="str">
            <v>ИП Манжосова Ирина Александровна</v>
          </cell>
          <cell r="BK270" t="str">
            <v>г-же Манжосовой И. А.</v>
          </cell>
          <cell r="BL270" t="str">
            <v>Индивидуальному предпринимателю</v>
          </cell>
          <cell r="BP270" t="str">
            <v>маг. Какаду</v>
          </cell>
        </row>
        <row r="271">
          <cell r="A271">
            <v>20521</v>
          </cell>
          <cell r="B271" t="str">
            <v>Новый Абонент</v>
          </cell>
          <cell r="C271" t="str">
            <v>Новый Абонент</v>
          </cell>
          <cell r="BJ271" t="str">
            <v>Новый Абонент</v>
          </cell>
        </row>
        <row r="272">
          <cell r="A272">
            <v>20522</v>
          </cell>
          <cell r="B272" t="str">
            <v>ИП Мусихин Сергей Геннадьевич</v>
          </cell>
          <cell r="C272" t="str">
            <v>ИП Мусихин С.Г.</v>
          </cell>
          <cell r="D272" t="str">
            <v>12-522/2008 от 01.01.2008</v>
          </cell>
          <cell r="F272" t="str">
            <v>"Запсибкомбанк" ОАО г. Тюмень</v>
          </cell>
          <cell r="G272" t="str">
            <v>047130639</v>
          </cell>
          <cell r="H272" t="str">
            <v>30101810100000000639</v>
          </cell>
          <cell r="I272" t="str">
            <v>40702810600140000088</v>
          </cell>
          <cell r="K272">
            <v>890300017928</v>
          </cell>
          <cell r="N272" t="str">
            <v>55.11 60.24 60.23 45.2 50.50 50.3 52.12</v>
          </cell>
          <cell r="O272" t="str">
            <v>01277004914</v>
          </cell>
          <cell r="P272">
            <v>304890315200023</v>
          </cell>
          <cell r="W272">
            <v>629730</v>
          </cell>
          <cell r="X272" t="str">
            <v>ЯНАО</v>
          </cell>
          <cell r="Y272" t="str">
            <v>г. Надым</v>
          </cell>
          <cell r="Z272" t="str">
            <v>ул Зверева д.49 кв.386</v>
          </cell>
          <cell r="AA272">
            <v>629730</v>
          </cell>
          <cell r="AB272" t="str">
            <v>ЯНАО</v>
          </cell>
          <cell r="AC272" t="str">
            <v>г. Надым</v>
          </cell>
          <cell r="AD272" t="str">
            <v>ул Зверева д.49 кв.386</v>
          </cell>
          <cell r="AF272" t="str">
            <v>т.2-25-35</v>
          </cell>
          <cell r="AG272" t="str">
            <v>ИП Мусихин Сергей Геннадьевич</v>
          </cell>
          <cell r="AH272" t="str">
            <v>ИП Мусихин С.Г.</v>
          </cell>
          <cell r="AQ272">
            <v>8</v>
          </cell>
          <cell r="AR272">
            <v>4</v>
          </cell>
          <cell r="AS272">
            <v>5</v>
          </cell>
          <cell r="AT272">
            <v>6</v>
          </cell>
          <cell r="AU272">
            <v>9</v>
          </cell>
          <cell r="AX272" t="str">
            <v>Договор</v>
          </cell>
          <cell r="AY272" t="str">
            <v>ПРОДАВЕЦ</v>
          </cell>
          <cell r="BI272">
            <v>1</v>
          </cell>
          <cell r="BJ272" t="str">
            <v>ИП Мусихин Сергей Геннадьевич</v>
          </cell>
          <cell r="BK272" t="str">
            <v>г-ну Мусихину С. Г.</v>
          </cell>
          <cell r="BL272" t="str">
            <v>Индивидуальному предпринимателю</v>
          </cell>
        </row>
        <row r="273">
          <cell r="A273">
            <v>20523</v>
          </cell>
          <cell r="B273" t="str">
            <v>Новый Абонент</v>
          </cell>
          <cell r="C273" t="str">
            <v>Новый Абонент</v>
          </cell>
          <cell r="BJ273" t="str">
            <v>Новый Абонент</v>
          </cell>
        </row>
        <row r="274">
          <cell r="A274">
            <v>20524</v>
          </cell>
          <cell r="B274" t="str">
            <v>Кооператив по строительству и эксплуатации гаражей "Катран"</v>
          </cell>
          <cell r="C274" t="str">
            <v>КС и ЭГ "Катран"</v>
          </cell>
          <cell r="D274" t="str">
            <v>12-524/2006    от 01.01.2006г.</v>
          </cell>
          <cell r="K274">
            <v>8903022088</v>
          </cell>
          <cell r="L274">
            <v>890301001</v>
          </cell>
          <cell r="M274" t="str">
            <v>51600</v>
          </cell>
          <cell r="O274" t="str">
            <v>59642538</v>
          </cell>
          <cell r="P274">
            <v>1028900580994</v>
          </cell>
          <cell r="V274" t="str">
            <v>Расторгнуть</v>
          </cell>
          <cell r="W274">
            <v>629730</v>
          </cell>
          <cell r="X274" t="str">
            <v>Тюменская обл. ЯНАО</v>
          </cell>
          <cell r="Y274" t="str">
            <v>г. Надым</v>
          </cell>
          <cell r="Z274" t="str">
            <v>8 проезд</v>
          </cell>
          <cell r="AA274">
            <v>629730</v>
          </cell>
          <cell r="AB274" t="str">
            <v>Тюменская обл. ЯНАО</v>
          </cell>
          <cell r="AC274" t="str">
            <v>г. Надым</v>
          </cell>
          <cell r="AD274" t="str">
            <v>в/г СТПС панель "П"  Заводская 3-12</v>
          </cell>
          <cell r="AF274" t="str">
            <v>сот.892222-33-7-11 ф.52-26-18</v>
          </cell>
          <cell r="AG274" t="str">
            <v>пред. Девятый Николай Александрович</v>
          </cell>
          <cell r="AH274" t="str">
            <v>пред. Девятый Н. А.</v>
          </cell>
          <cell r="BI274">
            <v>0</v>
          </cell>
          <cell r="BJ274" t="str">
            <v>Кооператив по строительству и эксплуатации гаражей "Катран"</v>
          </cell>
          <cell r="BK274" t="str">
            <v>г-ну Девятому Н. А.</v>
          </cell>
          <cell r="BL274" t="str">
            <v>Председателю</v>
          </cell>
        </row>
        <row r="275">
          <cell r="A275">
            <v>20525</v>
          </cell>
          <cell r="B275" t="str">
            <v>ИП Пуляева Лучия Викторовна</v>
          </cell>
          <cell r="C275" t="str">
            <v>ИП Пуляева Л. В.</v>
          </cell>
          <cell r="D275" t="str">
            <v>12-525/2006    от 01.01.2006г.</v>
          </cell>
          <cell r="F275" t="str">
            <v>"Запсибкомбанк" ОАО г. Салехард</v>
          </cell>
          <cell r="G275" t="str">
            <v>047182727</v>
          </cell>
          <cell r="H275" t="str">
            <v>301018106000000000727</v>
          </cell>
          <cell r="I275" t="str">
            <v>40802810000140000086</v>
          </cell>
          <cell r="K275">
            <v>890300026908</v>
          </cell>
          <cell r="W275">
            <v>629758</v>
          </cell>
          <cell r="X275" t="str">
            <v>Тюменская обл. ЯНАО</v>
          </cell>
          <cell r="Y275" t="str">
            <v>Надымский р-он п. Пангоды</v>
          </cell>
          <cell r="Z275" t="str">
            <v>ул. Строителей д.2 кв. 2</v>
          </cell>
          <cell r="AA275">
            <v>629758</v>
          </cell>
          <cell r="AB275" t="str">
            <v>Тюменская обл. ЯНАО</v>
          </cell>
          <cell r="AC275" t="str">
            <v>Надымский р-он п. Пангоды</v>
          </cell>
          <cell r="AD275" t="str">
            <v>ул. Строителей д.2 кв. 2</v>
          </cell>
          <cell r="AF275" t="str">
            <v>т. 3-80-53</v>
          </cell>
          <cell r="AG275" t="str">
            <v>ИП Пуляева Лучия Викторовна</v>
          </cell>
          <cell r="AH275" t="str">
            <v>ИП Пуляева Л. В.</v>
          </cell>
          <cell r="AQ275">
            <v>4</v>
          </cell>
          <cell r="AR275">
            <v>8</v>
          </cell>
          <cell r="AS275">
            <v>9</v>
          </cell>
          <cell r="AT275">
            <v>10</v>
          </cell>
          <cell r="AX275" t="str">
            <v>Договор</v>
          </cell>
          <cell r="AY275" t="str">
            <v>ПРОДАВЕЦ</v>
          </cell>
          <cell r="BI275">
            <v>1</v>
          </cell>
          <cell r="BJ275" t="str">
            <v>ИП Пуляева Лучия Викторовна</v>
          </cell>
          <cell r="BK275" t="str">
            <v>г-же Пуляевой Л. В.</v>
          </cell>
          <cell r="BL275" t="str">
            <v>Индивидуальному предпринимателю</v>
          </cell>
          <cell r="BO275">
            <v>6.0110000000000001</v>
          </cell>
          <cell r="BP275" t="str">
            <v>"НЗКПД" 3 эт.</v>
          </cell>
        </row>
        <row r="276">
          <cell r="A276">
            <v>20526</v>
          </cell>
          <cell r="B276" t="str">
            <v>ИП Руфуллаев Шохрат Нифтулла оглы</v>
          </cell>
          <cell r="C276" t="str">
            <v>ИП Руфуллаев Ш.Н.</v>
          </cell>
          <cell r="D276" t="str">
            <v>12-526/2006    от 01.01.2006г.</v>
          </cell>
          <cell r="K276">
            <v>890300052908</v>
          </cell>
          <cell r="W276">
            <v>629730</v>
          </cell>
          <cell r="X276" t="str">
            <v>Тюменская обл. ЯНАО</v>
          </cell>
          <cell r="Y276" t="str">
            <v>г. Надым</v>
          </cell>
          <cell r="Z276" t="str">
            <v>ул. Зверева 45</v>
          </cell>
          <cell r="AA276">
            <v>629730</v>
          </cell>
          <cell r="AB276" t="str">
            <v>Тюменская обл. ЯНАО</v>
          </cell>
          <cell r="AC276" t="str">
            <v>г. Надым</v>
          </cell>
          <cell r="AD276" t="str">
            <v>ул. Зверева 45</v>
          </cell>
          <cell r="AF276" t="str">
            <v>т. 8-922-469-97-75 89220520188</v>
          </cell>
          <cell r="AG276" t="str">
            <v>ИП Руфуллаев Ш.Н.</v>
          </cell>
          <cell r="AH276" t="str">
            <v>ИП Руфуллаев Ш.Н.</v>
          </cell>
          <cell r="AQ276">
            <v>4</v>
          </cell>
          <cell r="AR276">
            <v>8</v>
          </cell>
          <cell r="AS276">
            <v>9</v>
          </cell>
          <cell r="AT276">
            <v>10</v>
          </cell>
          <cell r="AX276" t="str">
            <v>Договор</v>
          </cell>
          <cell r="AY276" t="str">
            <v>ПРОДАВЕЦ</v>
          </cell>
          <cell r="BI276">
            <v>1</v>
          </cell>
          <cell r="BJ276" t="str">
            <v>ИП Руфуллаев Шохрат Нифтулла оглы</v>
          </cell>
          <cell r="BK276" t="str">
            <v>г-ну Руфуллаеву Ш. Н.</v>
          </cell>
          <cell r="BL276" t="str">
            <v>Индивидуальному предпринимателю</v>
          </cell>
        </row>
        <row r="277">
          <cell r="A277">
            <v>20527</v>
          </cell>
          <cell r="B277" t="str">
            <v>Новый Абонент</v>
          </cell>
          <cell r="C277" t="str">
            <v>Новый Абонент</v>
          </cell>
          <cell r="BJ277" t="str">
            <v>Новый Абонент</v>
          </cell>
        </row>
        <row r="278">
          <cell r="A278">
            <v>20528</v>
          </cell>
          <cell r="B278" t="str">
            <v>ИП Третьяк Олег Владимирович</v>
          </cell>
          <cell r="C278" t="str">
            <v>ИП Третьяк О. В.</v>
          </cell>
          <cell r="D278" t="str">
            <v>12-528/2008    от 01.01.2008г.</v>
          </cell>
          <cell r="E278" t="str">
            <v>Новый</v>
          </cell>
          <cell r="F278" t="str">
            <v>филиал ОАО "Уралсиб"  г. Тюмень</v>
          </cell>
          <cell r="G278" t="str">
            <v>047106957</v>
          </cell>
          <cell r="H278" t="str">
            <v>30101810900000000957</v>
          </cell>
          <cell r="I278" t="str">
            <v>40802810863020000016</v>
          </cell>
          <cell r="K278">
            <v>890302285143</v>
          </cell>
          <cell r="O278" t="str">
            <v>0127869573</v>
          </cell>
          <cell r="V278" t="str">
            <v>нет доп. Соглашения</v>
          </cell>
          <cell r="W278">
            <v>629730</v>
          </cell>
          <cell r="X278" t="str">
            <v>Тюменская обл. ЯНАО</v>
          </cell>
          <cell r="Y278" t="str">
            <v>г. Надым</v>
          </cell>
          <cell r="Z278" t="str">
            <v>ул. Полярная 2а</v>
          </cell>
          <cell r="AA278">
            <v>629730</v>
          </cell>
          <cell r="AB278" t="str">
            <v>Тюменская обл. ЯНАО</v>
          </cell>
          <cell r="AC278" t="str">
            <v>г. Надым</v>
          </cell>
          <cell r="AD278" t="str">
            <v>ул. Полярная 2а</v>
          </cell>
          <cell r="AF278" t="str">
            <v>т/ф 67-6-40, 67-7-47</v>
          </cell>
          <cell r="AG278" t="str">
            <v>ИП Третьяк Олег Владимирович</v>
          </cell>
          <cell r="AH278" t="str">
            <v>ИП Третьяк О. В.</v>
          </cell>
          <cell r="AQ278">
            <v>4</v>
          </cell>
          <cell r="AR278">
            <v>8</v>
          </cell>
          <cell r="AS278">
            <v>9</v>
          </cell>
          <cell r="AT278">
            <v>10</v>
          </cell>
          <cell r="AX278" t="str">
            <v>Договор</v>
          </cell>
          <cell r="AY278" t="str">
            <v>ПРОДАВЕЦ</v>
          </cell>
          <cell r="BI278">
            <v>1</v>
          </cell>
          <cell r="BJ278" t="str">
            <v>ИП Третьяк Олег Владимирович</v>
          </cell>
          <cell r="BK278" t="str">
            <v>г-ну Третьяк О. В.</v>
          </cell>
          <cell r="BL278" t="str">
            <v>Индивидуальному предпринимателю</v>
          </cell>
          <cell r="BO278">
            <v>6.0030000000000001</v>
          </cell>
          <cell r="BP278" t="str">
            <v>"НЗКПД" 1 эт.</v>
          </cell>
        </row>
        <row r="279">
          <cell r="A279">
            <v>20529</v>
          </cell>
          <cell r="B279" t="str">
            <v>Новый Абонент</v>
          </cell>
          <cell r="C279" t="str">
            <v>Новый Абонент</v>
          </cell>
          <cell r="BJ279" t="str">
            <v>Новый Абонент</v>
          </cell>
        </row>
        <row r="280">
          <cell r="A280">
            <v>20530</v>
          </cell>
          <cell r="B280" t="str">
            <v>ИП Шагута Виктор Иванович</v>
          </cell>
          <cell r="C280" t="str">
            <v>ИП Шагута В.И.</v>
          </cell>
          <cell r="D280" t="str">
            <v>12-530/2006    от 01.01.2006г.</v>
          </cell>
          <cell r="K280">
            <v>890300116887</v>
          </cell>
          <cell r="W280">
            <v>629730</v>
          </cell>
          <cell r="X280" t="str">
            <v>Тюменская обл. ЯНАО</v>
          </cell>
          <cell r="Y280" t="str">
            <v>г. Надым</v>
          </cell>
          <cell r="Z280" t="str">
            <v>пр. Ленинградский д. 11 кв. 268</v>
          </cell>
          <cell r="AA280">
            <v>629730</v>
          </cell>
          <cell r="AB280" t="str">
            <v>Тюменская обл. ЯНАО</v>
          </cell>
          <cell r="AC280" t="str">
            <v>г. Надым</v>
          </cell>
          <cell r="AD280" t="str">
            <v>пр. Ленинградский д. 11 кв. 268</v>
          </cell>
          <cell r="AF280" t="str">
            <v>р. 3-83-61 д. 2-50-71</v>
          </cell>
          <cell r="AG280" t="str">
            <v>ИП Шагута Виктор Иванович</v>
          </cell>
          <cell r="AH280" t="str">
            <v>ИП Шагута В.И.</v>
          </cell>
          <cell r="AQ280">
            <v>4</v>
          </cell>
          <cell r="AR280">
            <v>8</v>
          </cell>
          <cell r="AS280">
            <v>9</v>
          </cell>
          <cell r="AT280">
            <v>10</v>
          </cell>
          <cell r="AX280" t="str">
            <v>Договор</v>
          </cell>
          <cell r="AY280" t="str">
            <v>ПРОДАВЕЦ</v>
          </cell>
          <cell r="BI280">
            <v>1</v>
          </cell>
          <cell r="BJ280" t="str">
            <v>ИП Шагута Виктор Иванович</v>
          </cell>
          <cell r="BK280" t="str">
            <v>г-ну Шагута В. И.</v>
          </cell>
          <cell r="BL280" t="str">
            <v>Индивидуальному предпринимателю</v>
          </cell>
          <cell r="BO280">
            <v>5.0199999999999996</v>
          </cell>
          <cell r="BP280" t="str">
            <v>"Телеателье"
Ленинградский 11и</v>
          </cell>
        </row>
        <row r="281">
          <cell r="A281">
            <v>20531</v>
          </cell>
          <cell r="B281" t="str">
            <v>ГСК  "Автомобилист - Надым"</v>
          </cell>
          <cell r="C281" t="str">
            <v>ГСК  "Автомобилист - Надым"</v>
          </cell>
          <cell r="D281" t="str">
            <v>12-531/2006    от 01.01.2006г.</v>
          </cell>
          <cell r="K281">
            <v>8903022232</v>
          </cell>
          <cell r="L281">
            <v>890301001</v>
          </cell>
          <cell r="W281">
            <v>629730</v>
          </cell>
          <cell r="X281" t="str">
            <v>Тюменская обл. ЯНАО</v>
          </cell>
          <cell r="Y281" t="str">
            <v>г. Надым</v>
          </cell>
          <cell r="Z281" t="str">
            <v>ул. Геологоразведчиков</v>
          </cell>
          <cell r="AA281">
            <v>629731</v>
          </cell>
          <cell r="AB281" t="str">
            <v>Тюменская обл. ЯНАО</v>
          </cell>
          <cell r="AC281" t="str">
            <v>г. Надым</v>
          </cell>
          <cell r="AD281" t="str">
            <v>ул. Геологоразведчиков</v>
          </cell>
          <cell r="AF281" t="str">
            <v>т.д. 3-40-37         т.д. 3-50-86</v>
          </cell>
          <cell r="AG281" t="str">
            <v xml:space="preserve">пред. Харьковский Владимир Николаевич  т.д. 3-40-37 </v>
          </cell>
          <cell r="AH281" t="str">
            <v xml:space="preserve">пред. Харьковский В. Н.  </v>
          </cell>
          <cell r="AM281" t="str">
            <v xml:space="preserve"> Харьковский Сергей Владимирович  т.д. 3-50-86</v>
          </cell>
          <cell r="AQ281">
            <v>4</v>
          </cell>
          <cell r="AR281">
            <v>8</v>
          </cell>
          <cell r="AS281">
            <v>9</v>
          </cell>
          <cell r="AT281">
            <v>10</v>
          </cell>
          <cell r="AX281" t="str">
            <v>Договор</v>
          </cell>
          <cell r="AY281" t="str">
            <v>ПРОДАВЕЦ</v>
          </cell>
          <cell r="BI281">
            <v>0</v>
          </cell>
          <cell r="BJ281" t="str">
            <v>ГСК  "Автомобилист - Надым"</v>
          </cell>
          <cell r="BK281" t="str">
            <v>г-ну Харьковскому В. Н.</v>
          </cell>
          <cell r="BL281" t="str">
            <v>Председателю</v>
          </cell>
        </row>
        <row r="282">
          <cell r="A282">
            <v>20532</v>
          </cell>
          <cell r="B282" t="str">
            <v>ГСК  "Гидрант"</v>
          </cell>
          <cell r="C282" t="str">
            <v>ГСК  "Гидрант"</v>
          </cell>
          <cell r="D282" t="str">
            <v>12-532/2006    от 01.01.2006г.</v>
          </cell>
          <cell r="K282">
            <v>8903016228</v>
          </cell>
          <cell r="L282">
            <v>890301001</v>
          </cell>
          <cell r="W282">
            <v>629730</v>
          </cell>
          <cell r="X282" t="str">
            <v>Тюменская обл. ЯНАО</v>
          </cell>
          <cell r="Y282" t="str">
            <v>г. Надым</v>
          </cell>
          <cell r="Z282" t="str">
            <v>Заводская 5-212</v>
          </cell>
          <cell r="AA282">
            <v>629732</v>
          </cell>
          <cell r="AB282" t="str">
            <v>Тюменская обл. ЯНАО</v>
          </cell>
          <cell r="AC282" t="str">
            <v>г. Надым</v>
          </cell>
          <cell r="AD282" t="str">
            <v>ул. Заводская 5-212</v>
          </cell>
          <cell r="AF282" t="str">
            <v>52-20-50 т.д. 56-46-91т.р.</v>
          </cell>
          <cell r="AG282" t="str">
            <v>Михайленко Юрий Федорович( не рук.)</v>
          </cell>
          <cell r="AQ282">
            <v>4</v>
          </cell>
          <cell r="AR282">
            <v>8</v>
          </cell>
          <cell r="AS282">
            <v>9</v>
          </cell>
          <cell r="AT282">
            <v>10</v>
          </cell>
          <cell r="AX282" t="str">
            <v>Договор</v>
          </cell>
          <cell r="AY282" t="str">
            <v>ПРОДАВЕЦ</v>
          </cell>
          <cell r="BI282">
            <v>0</v>
          </cell>
          <cell r="BJ282" t="str">
            <v>ГСК  "Гидрант"</v>
          </cell>
          <cell r="BK282" t="str">
            <v>г-ну Михайленко Ю.Ф.</v>
          </cell>
        </row>
        <row r="283">
          <cell r="A283">
            <v>20533</v>
          </cell>
          <cell r="B283" t="str">
            <v>ГСК  "Ураган"</v>
          </cell>
          <cell r="C283" t="str">
            <v>ГСК  "Ураган"</v>
          </cell>
          <cell r="D283" t="str">
            <v>12-533/2006    от 01.01.2006г.</v>
          </cell>
          <cell r="K283">
            <v>8903021870</v>
          </cell>
          <cell r="L283">
            <v>890301001</v>
          </cell>
          <cell r="M283" t="str">
            <v>51600</v>
          </cell>
          <cell r="W283">
            <v>629730</v>
          </cell>
          <cell r="X283" t="str">
            <v>Тюменская обл. ЯНАО</v>
          </cell>
          <cell r="Y283" t="str">
            <v>г. Надым</v>
          </cell>
          <cell r="Z283" t="str">
            <v>п. Лесной д. 10/13 кв.13</v>
          </cell>
          <cell r="AA283">
            <v>629730</v>
          </cell>
          <cell r="AB283" t="str">
            <v>Тюменская обл. ЯНАО</v>
          </cell>
          <cell r="AC283" t="str">
            <v>г. Надым</v>
          </cell>
          <cell r="AD283" t="str">
            <v>п. Лесной д. 10/13 кв.13</v>
          </cell>
          <cell r="AF283" t="str">
            <v>67720    т,с, 89026268028</v>
          </cell>
          <cell r="AG283" t="str">
            <v>прел. Сенатов Олег Иванович</v>
          </cell>
          <cell r="AH283" t="str">
            <v>прел. Сенатов О. И.</v>
          </cell>
          <cell r="AM283" t="str">
            <v>Комиссаров Владимир</v>
          </cell>
          <cell r="AQ283">
            <v>4</v>
          </cell>
          <cell r="AR283">
            <v>8</v>
          </cell>
          <cell r="AS283">
            <v>9</v>
          </cell>
          <cell r="AT283">
            <v>10</v>
          </cell>
          <cell r="AX283" t="str">
            <v>Договор</v>
          </cell>
          <cell r="AY283" t="str">
            <v>ПРОДАВЕЦ</v>
          </cell>
          <cell r="BI283">
            <v>0</v>
          </cell>
          <cell r="BJ283" t="str">
            <v>ГСК  "Ураган"</v>
          </cell>
          <cell r="BK283" t="str">
            <v>г-ну Сенатову О. И.</v>
          </cell>
          <cell r="BL283" t="str">
            <v>Председателю</v>
          </cell>
        </row>
        <row r="284">
          <cell r="A284">
            <v>20534</v>
          </cell>
          <cell r="B284" t="str">
            <v>КССГ "Автостоп"</v>
          </cell>
          <cell r="C284" t="str">
            <v>КССГ "Автостоп"</v>
          </cell>
          <cell r="D284" t="str">
            <v>12-534/2006    от 01.01.2006г.</v>
          </cell>
          <cell r="K284">
            <v>8903016983</v>
          </cell>
          <cell r="L284">
            <v>890301001</v>
          </cell>
          <cell r="O284" t="str">
            <v>43126214</v>
          </cell>
          <cell r="P284">
            <v>1028900581753</v>
          </cell>
          <cell r="W284">
            <v>629730</v>
          </cell>
          <cell r="X284" t="str">
            <v>Тюменская обл. ЯНАО</v>
          </cell>
          <cell r="Y284" t="str">
            <v>г. Надым</v>
          </cell>
          <cell r="Z284" t="str">
            <v>ул. Зверева 38-120</v>
          </cell>
          <cell r="AA284">
            <v>629730</v>
          </cell>
          <cell r="AB284" t="str">
            <v>Тюменская обл. ЯНАО</v>
          </cell>
          <cell r="AC284" t="str">
            <v>г. Надым</v>
          </cell>
          <cell r="AD284" t="str">
            <v>ул. Зверева 38-120</v>
          </cell>
          <cell r="AF284" t="str">
            <v>т. 6-34-35 сот. 8-902-626-0441</v>
          </cell>
          <cell r="AG284" t="str">
            <v xml:space="preserve">Пред. Дубнюк Виктор Иванович </v>
          </cell>
          <cell r="AH284" t="str">
            <v>Пред. Дубнюк В. И.</v>
          </cell>
          <cell r="AQ284">
            <v>4</v>
          </cell>
          <cell r="AR284">
            <v>8</v>
          </cell>
          <cell r="AS284">
            <v>9</v>
          </cell>
          <cell r="AT284">
            <v>10</v>
          </cell>
          <cell r="AX284" t="str">
            <v>Договор</v>
          </cell>
          <cell r="AY284" t="str">
            <v>ПРОДАВЕЦ</v>
          </cell>
          <cell r="BI284">
            <v>0</v>
          </cell>
          <cell r="BJ284" t="str">
            <v>КССГ "Автостоп"</v>
          </cell>
          <cell r="BK284" t="str">
            <v>г-ну Дубнюк В. И.</v>
          </cell>
          <cell r="BL284" t="str">
            <v>Председателю</v>
          </cell>
        </row>
        <row r="285">
          <cell r="A285">
            <v>20535</v>
          </cell>
          <cell r="B285" t="str">
            <v>ГСК "Барс"</v>
          </cell>
          <cell r="C285" t="str">
            <v>ГСК "Барс"</v>
          </cell>
          <cell r="D285" t="str">
            <v>12-535/2006    от 01.01.2006г.</v>
          </cell>
          <cell r="K285">
            <v>8903016310</v>
          </cell>
          <cell r="L285">
            <v>890301001</v>
          </cell>
          <cell r="W285">
            <v>629730</v>
          </cell>
          <cell r="X285" t="str">
            <v>Тюменская обл. ЯНАО</v>
          </cell>
          <cell r="Y285" t="str">
            <v>г. Надым</v>
          </cell>
          <cell r="Z285" t="str">
            <v>п. Лесной</v>
          </cell>
          <cell r="AA285">
            <v>629730</v>
          </cell>
          <cell r="AB285" t="str">
            <v>Тюменская обл. ЯНАО</v>
          </cell>
          <cell r="AC285" t="str">
            <v>г. Надым</v>
          </cell>
          <cell r="AD285" t="str">
            <v>п. Лесной</v>
          </cell>
          <cell r="AF285" t="str">
            <v>т/ф. 3-62-92 
т.д. 2-16-84
т. 8-902-626-23-73</v>
          </cell>
          <cell r="AG285" t="str">
            <v>пр-тель Садыков Нургали Шайгитдинович</v>
          </cell>
          <cell r="AH285" t="str">
            <v>пр-тель Садыков Н. Ш.</v>
          </cell>
          <cell r="AQ285">
            <v>4</v>
          </cell>
          <cell r="AR285">
            <v>8</v>
          </cell>
          <cell r="AS285">
            <v>9</v>
          </cell>
          <cell r="AT285">
            <v>10</v>
          </cell>
          <cell r="AX285" t="str">
            <v>Договор</v>
          </cell>
          <cell r="AY285" t="str">
            <v>ПРОДАВЕЦ</v>
          </cell>
          <cell r="BI285">
            <v>0</v>
          </cell>
          <cell r="BJ285" t="str">
            <v>ГСК "Барс"</v>
          </cell>
          <cell r="BK285" t="str">
            <v>г-ну Садыкову Н. Ш.</v>
          </cell>
          <cell r="BL285" t="str">
            <v>Председателю</v>
          </cell>
        </row>
        <row r="286">
          <cell r="A286">
            <v>20536</v>
          </cell>
          <cell r="B286" t="str">
            <v>ГСК "Вираж-1"</v>
          </cell>
          <cell r="C286" t="str">
            <v>ГСК "Вираж-1"</v>
          </cell>
          <cell r="D286" t="str">
            <v>12-536/2006    от 01.01.2006г.</v>
          </cell>
          <cell r="K286">
            <v>8903022105</v>
          </cell>
          <cell r="L286">
            <v>890301001</v>
          </cell>
          <cell r="M286" t="str">
            <v>51600</v>
          </cell>
          <cell r="O286" t="str">
            <v>59642745</v>
          </cell>
          <cell r="R286">
            <v>71174000000</v>
          </cell>
          <cell r="U286">
            <v>49006</v>
          </cell>
          <cell r="W286">
            <v>629730</v>
          </cell>
          <cell r="X286" t="str">
            <v>Тюменская обл. ЯНАО</v>
          </cell>
          <cell r="Y286" t="str">
            <v>г. Надым</v>
          </cell>
          <cell r="Z286" t="str">
            <v>ул. Зверева 41-102</v>
          </cell>
          <cell r="AA286">
            <v>629730</v>
          </cell>
          <cell r="AB286" t="str">
            <v>Тюменская обл. ЯНАО</v>
          </cell>
          <cell r="AC286" t="str">
            <v>г. Надым</v>
          </cell>
          <cell r="AD286" t="str">
            <v>ул. Зверева 41-102</v>
          </cell>
          <cell r="AF286" t="str">
            <v>т. 2-27-54</v>
          </cell>
          <cell r="AG286" t="str">
            <v>Пред. Кудря Николай Иванович</v>
          </cell>
          <cell r="AH286" t="str">
            <v>Пред. Кудря Н.И.</v>
          </cell>
          <cell r="AQ286">
            <v>4</v>
          </cell>
          <cell r="AR286">
            <v>8</v>
          </cell>
          <cell r="AS286">
            <v>9</v>
          </cell>
          <cell r="AT286">
            <v>10</v>
          </cell>
          <cell r="AX286" t="str">
            <v>Договор</v>
          </cell>
          <cell r="AY286" t="str">
            <v>ПРОДАВЕЦ</v>
          </cell>
          <cell r="BI286">
            <v>0</v>
          </cell>
          <cell r="BJ286" t="str">
            <v>ГСК "Вираж-1"</v>
          </cell>
          <cell r="BK286" t="str">
            <v>г-ну Кудря Н. И.</v>
          </cell>
          <cell r="BL286" t="str">
            <v>Председателю</v>
          </cell>
        </row>
        <row r="287">
          <cell r="A287">
            <v>20537</v>
          </cell>
          <cell r="B287" t="str">
            <v>КСиЭГ "ОЗОН"</v>
          </cell>
          <cell r="C287" t="str">
            <v>КСиЭГ "ОЗОН"</v>
          </cell>
          <cell r="D287" t="str">
            <v>12-537/2006    от 01.01.2006г.</v>
          </cell>
          <cell r="K287">
            <v>8903040070</v>
          </cell>
          <cell r="L287">
            <v>890301001</v>
          </cell>
          <cell r="W287">
            <v>629730</v>
          </cell>
          <cell r="X287" t="str">
            <v>Тюменская обл. ЯНАО</v>
          </cell>
          <cell r="Y287" t="str">
            <v>г. Надым</v>
          </cell>
          <cell r="Z287" t="str">
            <v>ул. Зверева 50 кв. 53</v>
          </cell>
          <cell r="AA287">
            <v>629730</v>
          </cell>
          <cell r="AB287" t="str">
            <v>Тюменская обл. ЯНАО</v>
          </cell>
          <cell r="AC287" t="str">
            <v>г. Надым</v>
          </cell>
          <cell r="AD287" t="str">
            <v>8-й проезд панель "М"</v>
          </cell>
          <cell r="AF287" t="str">
            <v>т/ф 6-42-59 
т 2-58-93</v>
          </cell>
          <cell r="AG287" t="str">
            <v>пред. Будило Василий Николаевич</v>
          </cell>
          <cell r="AH287" t="str">
            <v>пред. Будило В.Н.</v>
          </cell>
          <cell r="AQ287">
            <v>4</v>
          </cell>
          <cell r="AR287">
            <v>8</v>
          </cell>
          <cell r="AS287">
            <v>9</v>
          </cell>
          <cell r="AT287">
            <v>10</v>
          </cell>
          <cell r="AX287" t="str">
            <v>Договор</v>
          </cell>
          <cell r="AY287" t="str">
            <v>ПРОДАВЕЦ</v>
          </cell>
          <cell r="BI287">
            <v>0</v>
          </cell>
          <cell r="BJ287" t="str">
            <v>КСиЭГ "ОЗОН"</v>
          </cell>
          <cell r="BK287" t="str">
            <v>г-ну Будило В.Н.</v>
          </cell>
          <cell r="BL287" t="str">
            <v>Председателю</v>
          </cell>
        </row>
        <row r="288">
          <cell r="A288">
            <v>20538</v>
          </cell>
          <cell r="B288" t="str">
            <v>ГСК "Пилот"</v>
          </cell>
          <cell r="C288" t="str">
            <v>ГСК "Пилот"</v>
          </cell>
          <cell r="D288" t="str">
            <v>12-538/2006    от 01.01.2006г.</v>
          </cell>
          <cell r="K288">
            <v>8903016341</v>
          </cell>
          <cell r="L288">
            <v>890301001</v>
          </cell>
          <cell r="W288">
            <v>629730</v>
          </cell>
          <cell r="X288" t="str">
            <v>Тюменская обл. ЯНАО</v>
          </cell>
          <cell r="Y288" t="str">
            <v>г. Надым</v>
          </cell>
          <cell r="Z288" t="str">
            <v>ул. Набережная д.23, кв. 30</v>
          </cell>
          <cell r="AA288">
            <v>629730</v>
          </cell>
          <cell r="AB288" t="str">
            <v>Тюменская обл. ЯНАО</v>
          </cell>
          <cell r="AC288" t="str">
            <v>г. Надым</v>
          </cell>
          <cell r="AD288" t="str">
            <v>ул. Набережная д.23, кв. 30</v>
          </cell>
          <cell r="AF288" t="str">
            <v>т. 2-59-41, 
т.2-01-32 
т. 8-902-626-38-32</v>
          </cell>
          <cell r="AG288" t="str">
            <v>пред. Столбовой Алексей Александрович</v>
          </cell>
          <cell r="AH288" t="str">
            <v>пред. Столбовой А. А.</v>
          </cell>
          <cell r="AI288" t="str">
            <v>з. пред. Череда Валерий Иванович</v>
          </cell>
          <cell r="AQ288">
            <v>4</v>
          </cell>
          <cell r="AR288">
            <v>8</v>
          </cell>
          <cell r="AS288">
            <v>9</v>
          </cell>
          <cell r="AT288">
            <v>10</v>
          </cell>
          <cell r="AX288" t="str">
            <v>Договор</v>
          </cell>
          <cell r="AY288" t="str">
            <v>ПРОДАВЕЦ</v>
          </cell>
          <cell r="BI288">
            <v>0</v>
          </cell>
          <cell r="BJ288" t="str">
            <v>ГСК "Пилот"</v>
          </cell>
          <cell r="BK288" t="str">
            <v>г-ну Столбовому А. А.</v>
          </cell>
          <cell r="BL288" t="str">
            <v>Председателю</v>
          </cell>
        </row>
        <row r="289">
          <cell r="A289">
            <v>20539</v>
          </cell>
          <cell r="B289" t="str">
            <v>ГСК "Прогресс"</v>
          </cell>
          <cell r="C289" t="str">
            <v>ГСК "Прогресс"</v>
          </cell>
          <cell r="D289" t="str">
            <v>12-539/2006    от 01.01.2006г.</v>
          </cell>
          <cell r="K289">
            <v>8903004956</v>
          </cell>
          <cell r="L289">
            <v>890301001</v>
          </cell>
          <cell r="W289">
            <v>629730</v>
          </cell>
          <cell r="X289" t="str">
            <v>Тюменская обл. ЯНАО</v>
          </cell>
          <cell r="Y289" t="str">
            <v>г. Надым</v>
          </cell>
          <cell r="Z289" t="str">
            <v>п. Лесной проезд №1</v>
          </cell>
          <cell r="AA289">
            <v>629730</v>
          </cell>
          <cell r="AB289" t="str">
            <v>Тюменская обл. ЯНАО</v>
          </cell>
          <cell r="AC289" t="str">
            <v>г. Надым</v>
          </cell>
          <cell r="AD289" t="str">
            <v>п. Лесной проезд №1</v>
          </cell>
          <cell r="AF289" t="str">
            <v>т. 8-902-621-75-94</v>
          </cell>
          <cell r="AG289" t="str">
            <v>Пред. Костин Сергей Вячеславович</v>
          </cell>
          <cell r="AH289" t="str">
            <v>Пред. Костин С. В.</v>
          </cell>
          <cell r="AQ289">
            <v>4</v>
          </cell>
          <cell r="AR289">
            <v>8</v>
          </cell>
          <cell r="AS289">
            <v>9</v>
          </cell>
          <cell r="AT289">
            <v>10</v>
          </cell>
          <cell r="AX289" t="str">
            <v>Договор</v>
          </cell>
          <cell r="AY289" t="str">
            <v>ПРОДАВЕЦ</v>
          </cell>
          <cell r="BI289">
            <v>0</v>
          </cell>
          <cell r="BJ289" t="str">
            <v>ГСК "Прогресс"</v>
          </cell>
          <cell r="BK289" t="str">
            <v>г-ну  Костину С. В.</v>
          </cell>
          <cell r="BL289" t="str">
            <v>Председателю</v>
          </cell>
        </row>
        <row r="290">
          <cell r="A290">
            <v>20540</v>
          </cell>
          <cell r="B290" t="str">
            <v>ГСК "Чайка-2"</v>
          </cell>
          <cell r="C290" t="str">
            <v>ГСК "Чайка-2"</v>
          </cell>
          <cell r="D290" t="str">
            <v>12-540/2006    от 01.01.2006г.</v>
          </cell>
          <cell r="K290">
            <v>8903019575</v>
          </cell>
          <cell r="L290">
            <v>890301001</v>
          </cell>
          <cell r="P290">
            <v>1028900581698</v>
          </cell>
          <cell r="W290">
            <v>629730</v>
          </cell>
          <cell r="X290" t="str">
            <v>Тюменская обл. ЯНАО</v>
          </cell>
          <cell r="Y290" t="str">
            <v>г. Надым</v>
          </cell>
          <cell r="Z290" t="str">
            <v>Промзона, 8-й проезд, територия АТП-7</v>
          </cell>
          <cell r="AA290">
            <v>629730</v>
          </cell>
          <cell r="AB290" t="str">
            <v>Тюменская обл. ЯНАО</v>
          </cell>
          <cell r="AC290" t="str">
            <v>г. Надым</v>
          </cell>
          <cell r="AD290" t="str">
            <v>Промзона, 8-й проезд, територия АТП-7</v>
          </cell>
          <cell r="AF290" t="str">
            <v>т. 2-50-10</v>
          </cell>
          <cell r="AG290" t="str">
            <v>пред. Нигматулин Александр Хусаинович</v>
          </cell>
          <cell r="AH290" t="str">
            <v>пред. Нигматулин А. Х.</v>
          </cell>
          <cell r="AQ290">
            <v>4</v>
          </cell>
          <cell r="AR290">
            <v>8</v>
          </cell>
          <cell r="AS290">
            <v>9</v>
          </cell>
          <cell r="AT290">
            <v>10</v>
          </cell>
          <cell r="AX290" t="str">
            <v>Договор</v>
          </cell>
          <cell r="AY290" t="str">
            <v>ПРОДАВЕЦ</v>
          </cell>
          <cell r="BI290">
            <v>0</v>
          </cell>
          <cell r="BJ290" t="str">
            <v>ГСК "Чайка-2"</v>
          </cell>
          <cell r="BK290" t="str">
            <v>г-ну Нигматулину А. Х.</v>
          </cell>
          <cell r="BL290" t="str">
            <v>Председателю</v>
          </cell>
        </row>
        <row r="291">
          <cell r="A291">
            <v>20541</v>
          </cell>
          <cell r="B291" t="str">
            <v>ИП Шейко Ольга Викторовна</v>
          </cell>
          <cell r="C291" t="str">
            <v>ИП Шейко О.В.</v>
          </cell>
          <cell r="D291" t="str">
            <v>12-541/2006    от 01.01.2006г.</v>
          </cell>
          <cell r="K291">
            <v>890300023167</v>
          </cell>
          <cell r="O291">
            <v>127986919</v>
          </cell>
          <cell r="P291">
            <v>304890315400018</v>
          </cell>
          <cell r="W291">
            <v>629730</v>
          </cell>
          <cell r="X291" t="str">
            <v>Тюменская обл. ЯНАО</v>
          </cell>
          <cell r="Y291" t="str">
            <v>Надымский р-он</v>
          </cell>
          <cell r="Z291" t="str">
            <v>пос.Старый Надым АТБ-6 б.61</v>
          </cell>
          <cell r="AA291">
            <v>629730</v>
          </cell>
          <cell r="AB291" t="str">
            <v>Тюменская обл. ЯНАО</v>
          </cell>
          <cell r="AC291" t="str">
            <v>Надамский р-он</v>
          </cell>
          <cell r="AD291" t="str">
            <v>пос.Старый Надым АТБ-6 б.61</v>
          </cell>
          <cell r="AF291" t="str">
            <v>3-45-85</v>
          </cell>
          <cell r="AG291" t="str">
            <v>ИП Шейко Ольга Викторовна</v>
          </cell>
          <cell r="AH291" t="str">
            <v>ИП Шейко О.В.</v>
          </cell>
          <cell r="AQ291">
            <v>4</v>
          </cell>
          <cell r="AR291">
            <v>8</v>
          </cell>
          <cell r="AS291">
            <v>9</v>
          </cell>
          <cell r="AT291">
            <v>10</v>
          </cell>
          <cell r="AX291" t="str">
            <v>Договор</v>
          </cell>
          <cell r="AY291" t="str">
            <v>ПРОДАВЕЦ</v>
          </cell>
          <cell r="BI291">
            <v>1</v>
          </cell>
          <cell r="BJ291" t="str">
            <v>ИП Шейко Ольга Викторовна</v>
          </cell>
          <cell r="BK291" t="str">
            <v>г-же Шейко О. В.</v>
          </cell>
          <cell r="BL291" t="str">
            <v>Индивидуальному предпринимателю</v>
          </cell>
          <cell r="BP291" t="str">
            <v>маг.Бастон</v>
          </cell>
        </row>
        <row r="292">
          <cell r="A292">
            <v>20542</v>
          </cell>
          <cell r="B292" t="str">
            <v>ИП Козачек Ольга Григорьевна</v>
          </cell>
          <cell r="C292" t="str">
            <v>ИП Козачек О. Г.</v>
          </cell>
          <cell r="D292" t="str">
            <v>12-542/2006    от 01.01.2006г.</v>
          </cell>
          <cell r="F292" t="str">
            <v>филиал ОАО "Уралсиб"  г. Тюмень</v>
          </cell>
          <cell r="G292" t="str">
            <v>047106957</v>
          </cell>
          <cell r="H292" t="str">
            <v>30101810900000000957</v>
          </cell>
          <cell r="I292" t="str">
            <v>40802810763020000019</v>
          </cell>
          <cell r="K292">
            <v>890303937338</v>
          </cell>
          <cell r="P292">
            <v>304890316200027</v>
          </cell>
          <cell r="W292">
            <v>629730</v>
          </cell>
          <cell r="X292" t="str">
            <v>Тюменская обл. ЯНАО</v>
          </cell>
          <cell r="Y292" t="str">
            <v>г. Надым</v>
          </cell>
          <cell r="Z292" t="str">
            <v>Финский комплекс</v>
          </cell>
          <cell r="AA292">
            <v>629730</v>
          </cell>
          <cell r="AB292" t="str">
            <v>Тюменская обл. ЯНАО</v>
          </cell>
          <cell r="AC292" t="str">
            <v>г. Надым</v>
          </cell>
          <cell r="AD292" t="str">
            <v>Финский комплекс</v>
          </cell>
          <cell r="AF292" t="str">
            <v>4-97-95,ф.3-06-26 8-902-626-7141</v>
          </cell>
          <cell r="AG292" t="str">
            <v>ИП Козачек Ольга Григорьевна</v>
          </cell>
          <cell r="AH292" t="str">
            <v>ИП Козачек О. Г.</v>
          </cell>
          <cell r="AQ292">
            <v>4</v>
          </cell>
          <cell r="AR292">
            <v>8</v>
          </cell>
          <cell r="AS292">
            <v>9</v>
          </cell>
          <cell r="AT292">
            <v>10</v>
          </cell>
          <cell r="AX292" t="str">
            <v>Договор</v>
          </cell>
          <cell r="AY292" t="str">
            <v>ПРОДАВЕЦ</v>
          </cell>
          <cell r="BI292">
            <v>1</v>
          </cell>
          <cell r="BJ292" t="str">
            <v>ИП Козачек Ольга Григорьевна</v>
          </cell>
          <cell r="BK292" t="str">
            <v>г-же Козачек О. Г.</v>
          </cell>
          <cell r="BL292" t="str">
            <v>Индивидуальному предпринимателю</v>
          </cell>
          <cell r="BO292">
            <v>3.0070000000000001</v>
          </cell>
          <cell r="BP292" t="str">
            <v>Пекаррня финский</v>
          </cell>
        </row>
        <row r="293">
          <cell r="A293">
            <v>20543</v>
          </cell>
          <cell r="B293" t="str">
            <v>ИП Елецкая Оксана Владимировна</v>
          </cell>
          <cell r="C293" t="str">
            <v>ИП Елецкая О.В.</v>
          </cell>
          <cell r="D293" t="str">
            <v>12-543/2007    от 01.02.2007г.</v>
          </cell>
          <cell r="K293">
            <v>231293512436</v>
          </cell>
          <cell r="P293">
            <v>304231214900276</v>
          </cell>
          <cell r="X293" t="str">
            <v>Краснодарский край</v>
          </cell>
          <cell r="Y293" t="str">
            <v>г.Краснодар</v>
          </cell>
          <cell r="Z293" t="str">
            <v>Садовый 12</v>
          </cell>
          <cell r="AA293">
            <v>629730</v>
          </cell>
          <cell r="AB293" t="str">
            <v>Тюменская обл. ЯНАО</v>
          </cell>
          <cell r="AC293" t="str">
            <v>г. Надым</v>
          </cell>
          <cell r="AD293" t="str">
            <v>ул. Рыжкова 8</v>
          </cell>
          <cell r="AG293" t="str">
            <v>ИП Елецкая Оксана Владимировна</v>
          </cell>
          <cell r="AH293" t="str">
            <v>ИП Елецкая О.В.</v>
          </cell>
          <cell r="AQ293">
            <v>4</v>
          </cell>
          <cell r="AR293">
            <v>8</v>
          </cell>
          <cell r="AS293">
            <v>9</v>
          </cell>
          <cell r="AT293">
            <v>10</v>
          </cell>
          <cell r="AX293" t="str">
            <v>Договор</v>
          </cell>
          <cell r="AY293" t="str">
            <v>ПРОДАВЕЦ</v>
          </cell>
          <cell r="BI293">
            <v>1</v>
          </cell>
          <cell r="BJ293" t="str">
            <v>ИП Елецкая Оксана Владимировна</v>
          </cell>
          <cell r="BK293" t="str">
            <v>г-же Елецкой О. В.</v>
          </cell>
          <cell r="BL293" t="str">
            <v>Индивидуальному предпринимателю</v>
          </cell>
        </row>
        <row r="294">
          <cell r="A294">
            <v>20544</v>
          </cell>
          <cell r="B294" t="str">
            <v>ГСК "Скорпион"</v>
          </cell>
          <cell r="C294" t="str">
            <v>ГСК "Скорпион"</v>
          </cell>
          <cell r="D294" t="str">
            <v>12-544/2006    от 01.01.2006г.</v>
          </cell>
          <cell r="K294">
            <v>8903018388</v>
          </cell>
          <cell r="L294">
            <v>890301001</v>
          </cell>
          <cell r="P294">
            <v>1028900581863</v>
          </cell>
          <cell r="Q294">
            <v>361</v>
          </cell>
          <cell r="W294">
            <v>629730</v>
          </cell>
          <cell r="X294" t="str">
            <v>Тюменская обл. ЯНАО</v>
          </cell>
          <cell r="Y294" t="str">
            <v>г. Надым</v>
          </cell>
          <cell r="Z294" t="str">
            <v>проезд "Аэропорт" панель "С"</v>
          </cell>
          <cell r="AA294">
            <v>629730</v>
          </cell>
          <cell r="AB294" t="str">
            <v>Тюменская обл. ЯНАО</v>
          </cell>
          <cell r="AC294" t="str">
            <v>г. Надым</v>
          </cell>
          <cell r="AD294" t="str">
            <v>проезд "Аэропорт" панель "С"</v>
          </cell>
          <cell r="AF294" t="str">
            <v>Юрий Михайлович      89224683781</v>
          </cell>
          <cell r="AG294" t="str">
            <v>п-тель Ваторин Юрий Фёдорович</v>
          </cell>
          <cell r="AH294" t="str">
            <v>п-тель Ваторин Ю. Ф.</v>
          </cell>
          <cell r="AQ294">
            <v>4</v>
          </cell>
          <cell r="AR294">
            <v>8</v>
          </cell>
          <cell r="AS294">
            <v>9</v>
          </cell>
          <cell r="AT294">
            <v>10</v>
          </cell>
          <cell r="AX294" t="str">
            <v>Договор</v>
          </cell>
          <cell r="AY294" t="str">
            <v>ПРОДАВЕЦ</v>
          </cell>
          <cell r="BI294">
            <v>0</v>
          </cell>
          <cell r="BJ294" t="str">
            <v>ГСК "Скорпион"</v>
          </cell>
          <cell r="BK294" t="str">
            <v>г-ну Ваторин Ю. Ф.</v>
          </cell>
          <cell r="BL294" t="str">
            <v>Председателю</v>
          </cell>
        </row>
        <row r="295">
          <cell r="A295">
            <v>20545</v>
          </cell>
          <cell r="B295" t="str">
            <v>ГСК "Ольга"</v>
          </cell>
          <cell r="C295" t="str">
            <v>ГСК "Ольга"</v>
          </cell>
          <cell r="D295" t="str">
            <v>12-545/2006    от 01.01.2006г.</v>
          </cell>
          <cell r="K295">
            <v>8903018468</v>
          </cell>
          <cell r="L295">
            <v>890301001</v>
          </cell>
          <cell r="W295">
            <v>629730</v>
          </cell>
          <cell r="X295" t="str">
            <v>Тюменская обл. ЯНАО</v>
          </cell>
          <cell r="Y295" t="str">
            <v>г. Надым</v>
          </cell>
          <cell r="AA295">
            <v>629730</v>
          </cell>
          <cell r="AB295" t="str">
            <v>Тюменская обл. ЯНАО</v>
          </cell>
          <cell r="AC295" t="str">
            <v>г. Надым</v>
          </cell>
          <cell r="AG295" t="str">
            <v>пред. Столярчук Василий Иванович</v>
          </cell>
          <cell r="AH295" t="str">
            <v>пред. Столярчук В. И.</v>
          </cell>
          <cell r="AQ295">
            <v>4</v>
          </cell>
          <cell r="AR295">
            <v>8</v>
          </cell>
          <cell r="AS295">
            <v>9</v>
          </cell>
          <cell r="AT295">
            <v>10</v>
          </cell>
          <cell r="AX295" t="str">
            <v>Договор</v>
          </cell>
          <cell r="AY295" t="str">
            <v>ПРОДАВЕЦ</v>
          </cell>
          <cell r="BI295">
            <v>0</v>
          </cell>
          <cell r="BJ295" t="str">
            <v>ГСК "Ольга"</v>
          </cell>
          <cell r="BK295" t="str">
            <v>г-ну Столярчуку В. И.</v>
          </cell>
          <cell r="BL295" t="str">
            <v>Председателю</v>
          </cell>
        </row>
        <row r="296">
          <cell r="A296">
            <v>20546</v>
          </cell>
          <cell r="B296" t="str">
            <v>ИП Дунец Тарас Михайлович</v>
          </cell>
          <cell r="C296" t="str">
            <v>ИП Дунец Т.М.</v>
          </cell>
          <cell r="D296" t="str">
            <v>12-546/2006    от 01.01.2006г.</v>
          </cell>
          <cell r="F296" t="str">
            <v>"Западно-Сибирский банк" Сбербанка РФ ОАО г. Тюмень Надымское ОСБ №8028/029</v>
          </cell>
          <cell r="G296" t="str">
            <v>047102651</v>
          </cell>
          <cell r="H296" t="str">
            <v>30101810800000000651</v>
          </cell>
          <cell r="I296" t="str">
            <v>40802810667090100251</v>
          </cell>
          <cell r="K296">
            <v>890300245353</v>
          </cell>
          <cell r="W296">
            <v>629730</v>
          </cell>
          <cell r="X296" t="str">
            <v>Тюменская обл. ЯНАО</v>
          </cell>
          <cell r="Y296" t="str">
            <v>г. Надым</v>
          </cell>
          <cell r="Z296" t="str">
            <v>ул.Сенькина 2 А</v>
          </cell>
          <cell r="AA296">
            <v>629730</v>
          </cell>
          <cell r="AB296" t="str">
            <v>Тюменская обл. ЯНАО</v>
          </cell>
          <cell r="AC296" t="str">
            <v>г. Надым</v>
          </cell>
          <cell r="AD296" t="str">
            <v>ул. Полярная 9-26</v>
          </cell>
          <cell r="AE296" t="str">
            <v>dunetc@mail.ru</v>
          </cell>
          <cell r="AF296" t="str">
            <v>т.3-14-84;т. 33-0-88</v>
          </cell>
          <cell r="AG296" t="str">
            <v>ИП Дунец Тарас Михайлович</v>
          </cell>
          <cell r="AH296" t="str">
            <v>ИП Дунец Т.М.</v>
          </cell>
          <cell r="AQ296">
            <v>4</v>
          </cell>
          <cell r="AR296">
            <v>8</v>
          </cell>
          <cell r="AS296">
            <v>9</v>
          </cell>
          <cell r="AT296">
            <v>10</v>
          </cell>
          <cell r="AX296" t="str">
            <v>Договор</v>
          </cell>
          <cell r="AY296" t="str">
            <v>ПРОДАВЕЦ</v>
          </cell>
          <cell r="BI296">
            <v>1</v>
          </cell>
          <cell r="BJ296" t="str">
            <v>ИП Дунец Тарас Михайлович</v>
          </cell>
          <cell r="BK296" t="str">
            <v>г-ну Дунец Т. М.</v>
          </cell>
          <cell r="BL296" t="str">
            <v>Индивидуальному предпринимателю</v>
          </cell>
        </row>
        <row r="297">
          <cell r="A297">
            <v>20547</v>
          </cell>
          <cell r="B297" t="str">
            <v>ИП Бобрышев Юрий Васильевич</v>
          </cell>
          <cell r="C297" t="str">
            <v>ИП Бобрышев Ю.В.</v>
          </cell>
          <cell r="D297" t="str">
            <v>12-547/2008    от 01.01.2008г.</v>
          </cell>
          <cell r="E297" t="str">
            <v>Новый</v>
          </cell>
          <cell r="F297" t="str">
            <v>"Запсибкомбанк" ОАО г. Салехард</v>
          </cell>
          <cell r="G297" t="str">
            <v>047182727</v>
          </cell>
          <cell r="H297" t="str">
            <v>30101810600000000727</v>
          </cell>
          <cell r="I297" t="str">
            <v>40802810700140000001</v>
          </cell>
          <cell r="K297">
            <v>890300029338</v>
          </cell>
          <cell r="Q297">
            <v>442</v>
          </cell>
          <cell r="V297" t="str">
            <v>нет доп. Соглашения</v>
          </cell>
          <cell r="W297">
            <v>629730</v>
          </cell>
          <cell r="X297" t="str">
            <v>Тюменская обл. ЯНАО</v>
          </cell>
          <cell r="Y297" t="str">
            <v>г. Надым</v>
          </cell>
          <cell r="Z297" t="str">
            <v>пр.Ленинградский 2-17</v>
          </cell>
          <cell r="AA297">
            <v>629730</v>
          </cell>
          <cell r="AB297" t="str">
            <v>Тюменская обл. ЯНАО</v>
          </cell>
          <cell r="AC297" t="str">
            <v>г. Надым</v>
          </cell>
          <cell r="AD297" t="str">
            <v>пр.Ленинградский 2-17  студия МИЛА</v>
          </cell>
          <cell r="AE297" t="str">
            <v xml:space="preserve"> </v>
          </cell>
          <cell r="AF297" t="str">
            <v>т. 25-0-25 
ф.63-7-43</v>
          </cell>
          <cell r="AG297" t="str">
            <v>ИП Бобрышев Юрий Васильевич</v>
          </cell>
          <cell r="AH297" t="str">
            <v>ИП Бобрышев Ю.В.</v>
          </cell>
          <cell r="AQ297">
            <v>4</v>
          </cell>
          <cell r="AR297">
            <v>8</v>
          </cell>
          <cell r="AS297">
            <v>9</v>
          </cell>
          <cell r="AT297">
            <v>10</v>
          </cell>
          <cell r="AX297" t="str">
            <v>Договор</v>
          </cell>
          <cell r="AY297" t="str">
            <v>ПРОДАВЕЦ</v>
          </cell>
          <cell r="BI297">
            <v>1</v>
          </cell>
          <cell r="BJ297" t="str">
            <v>ИП Бобрышев Юрий Васильевич</v>
          </cell>
          <cell r="BK297" t="str">
            <v>г-ну Бобрышеву Ю. В.</v>
          </cell>
          <cell r="BL297" t="str">
            <v>Индивидуальному предпринимателю</v>
          </cell>
          <cell r="BP297" t="str">
            <v>пр. Ленинградский 2 студия Мила</v>
          </cell>
        </row>
        <row r="298">
          <cell r="A298">
            <v>20548</v>
          </cell>
          <cell r="B298" t="str">
            <v>ГСК "Дорожник"</v>
          </cell>
          <cell r="C298" t="str">
            <v>ГСК "Дорожник"</v>
          </cell>
          <cell r="D298" t="str">
            <v>12-548/2006    от 01.01.2006г.</v>
          </cell>
          <cell r="K298">
            <v>8903017948</v>
          </cell>
          <cell r="L298">
            <v>890301001</v>
          </cell>
          <cell r="P298">
            <v>1058900412075</v>
          </cell>
          <cell r="W298">
            <v>629730</v>
          </cell>
          <cell r="X298" t="str">
            <v>Тюменская обл. ЯНАО</v>
          </cell>
          <cell r="Y298" t="str">
            <v>г. Надым</v>
          </cell>
          <cell r="Z298" t="str">
            <v>пр.Ленинградский 1/1-19</v>
          </cell>
          <cell r="AA298">
            <v>629730</v>
          </cell>
          <cell r="AB298" t="str">
            <v>Тюменская обл. ЯНАО</v>
          </cell>
          <cell r="AC298" t="str">
            <v>г. Надым</v>
          </cell>
          <cell r="AD298" t="str">
            <v>СУ - 934</v>
          </cell>
          <cell r="AE298" t="str">
            <v xml:space="preserve"> </v>
          </cell>
          <cell r="AF298" t="str">
            <v>63-045, 45-5-22</v>
          </cell>
          <cell r="AG298" t="str">
            <v>Луковенко Виктор Николаевич</v>
          </cell>
          <cell r="AH298" t="str">
            <v>Луковенко В.Н.</v>
          </cell>
          <cell r="AM298" t="str">
            <v>Дырда Дмитрий Николаевич</v>
          </cell>
          <cell r="AQ298">
            <v>4</v>
          </cell>
          <cell r="AR298">
            <v>8</v>
          </cell>
          <cell r="AS298">
            <v>9</v>
          </cell>
          <cell r="AT298">
            <v>10</v>
          </cell>
          <cell r="AX298" t="str">
            <v>Договор</v>
          </cell>
          <cell r="AY298" t="str">
            <v>ПРОДАВЕЦ</v>
          </cell>
          <cell r="BI298">
            <v>0</v>
          </cell>
          <cell r="BJ298" t="str">
            <v>ГСК "Дорожник"</v>
          </cell>
          <cell r="BK298" t="str">
            <v>г-ну Луковенко В. Н.</v>
          </cell>
          <cell r="BL298" t="str">
            <v>Председателю</v>
          </cell>
        </row>
        <row r="299">
          <cell r="A299">
            <v>20549</v>
          </cell>
          <cell r="B299" t="str">
            <v>ГСК "БАС"</v>
          </cell>
          <cell r="C299" t="str">
            <v>ГСК "БАС"</v>
          </cell>
          <cell r="D299" t="str">
            <v>12-549/2006    от 01.01.2006г.</v>
          </cell>
          <cell r="K299">
            <v>8903013693</v>
          </cell>
          <cell r="L299">
            <v>890301001</v>
          </cell>
          <cell r="W299">
            <v>629730</v>
          </cell>
          <cell r="X299" t="str">
            <v>Тюменская обл. ЯНАО</v>
          </cell>
          <cell r="Y299" t="str">
            <v>г. Надым</v>
          </cell>
          <cell r="Z299" t="str">
            <v>3 "А" мкр.</v>
          </cell>
          <cell r="AA299">
            <v>629730</v>
          </cell>
          <cell r="AB299" t="str">
            <v>Тюменская обл. ЯНАО</v>
          </cell>
          <cell r="AC299" t="str">
            <v>г. Надым</v>
          </cell>
          <cell r="AD299" t="str">
            <v>3 "А" мкр.</v>
          </cell>
          <cell r="AF299" t="str">
            <v>д.53-32-97  8-961-552-47-80</v>
          </cell>
          <cell r="AG299" t="str">
            <v>п-тель Крыловский Олег Иванович</v>
          </cell>
          <cell r="AH299" t="str">
            <v>п-тель Крыловский О. И.</v>
          </cell>
          <cell r="AQ299">
            <v>4</v>
          </cell>
          <cell r="AR299">
            <v>8</v>
          </cell>
          <cell r="AS299">
            <v>9</v>
          </cell>
          <cell r="AT299">
            <v>10</v>
          </cell>
          <cell r="AX299" t="str">
            <v>Договор</v>
          </cell>
          <cell r="AY299" t="str">
            <v>ПРОДАВЕЦ</v>
          </cell>
          <cell r="BI299">
            <v>0</v>
          </cell>
          <cell r="BJ299" t="str">
            <v>ГСК "БАС"</v>
          </cell>
          <cell r="BK299" t="str">
            <v>г-ну Крыловскому О. И.</v>
          </cell>
          <cell r="BL299" t="str">
            <v>Председателю</v>
          </cell>
        </row>
        <row r="300">
          <cell r="A300">
            <v>20550</v>
          </cell>
          <cell r="B300" t="str">
            <v>ИП Суханкина Ирина Зинуровна</v>
          </cell>
          <cell r="C300" t="str">
            <v>ИП Суханкина И. З.</v>
          </cell>
          <cell r="D300" t="str">
            <v>12-550/2006    от 01.01.2006г.</v>
          </cell>
          <cell r="K300">
            <v>890300581002</v>
          </cell>
          <cell r="W300">
            <v>629730</v>
          </cell>
          <cell r="X300" t="str">
            <v>Тюменская обл. ЯНАО</v>
          </cell>
          <cell r="Y300" t="str">
            <v>г. Надым</v>
          </cell>
          <cell r="Z300" t="str">
            <v>ул. Пионерская д. 5 кв. 4</v>
          </cell>
          <cell r="AA300">
            <v>629730</v>
          </cell>
          <cell r="AB300" t="str">
            <v>Тюменская обл. ЯНАО</v>
          </cell>
          <cell r="AC300" t="str">
            <v>г. Надым</v>
          </cell>
          <cell r="AD300" t="str">
            <v>ул. Пионерская д. 5 кв. 2</v>
          </cell>
          <cell r="AF300" t="str">
            <v>т. 3-45-46</v>
          </cell>
          <cell r="AG300" t="str">
            <v>ИП Суханкина Ирина Зиноровна</v>
          </cell>
          <cell r="AH300" t="str">
            <v>ИП Суханкина И. З.</v>
          </cell>
          <cell r="AQ300">
            <v>4</v>
          </cell>
          <cell r="AR300">
            <v>8</v>
          </cell>
          <cell r="AS300">
            <v>9</v>
          </cell>
          <cell r="AT300">
            <v>10</v>
          </cell>
          <cell r="AX300" t="str">
            <v>Договор</v>
          </cell>
          <cell r="AY300" t="str">
            <v>ПРОДАВЕЦ</v>
          </cell>
          <cell r="BI300">
            <v>1</v>
          </cell>
          <cell r="BJ300" t="str">
            <v>ИП Суханкина Ирина Зинуровна</v>
          </cell>
          <cell r="BK300" t="str">
            <v>г-же Суханкиной И. З.</v>
          </cell>
          <cell r="BL300" t="str">
            <v>Индивидуальному предпринимателю</v>
          </cell>
          <cell r="BP300" t="str">
            <v>Пионерская 5 маг. Дельта</v>
          </cell>
        </row>
        <row r="301">
          <cell r="A301">
            <v>20551</v>
          </cell>
          <cell r="B301" t="str">
            <v>ИП Муртузов Асали Икрамович</v>
          </cell>
          <cell r="C301" t="str">
            <v>ИП Муртузов А.И.</v>
          </cell>
          <cell r="D301" t="str">
            <v>12-551/2006    от 01.01.2006г.</v>
          </cell>
          <cell r="F301" t="str">
            <v>филиал ОАО "Уралсиб"  г. Тюмень</v>
          </cell>
          <cell r="G301" t="str">
            <v>047106957</v>
          </cell>
          <cell r="H301" t="str">
            <v>30101810900000000957</v>
          </cell>
          <cell r="I301" t="str">
            <v>40802810463020000005</v>
          </cell>
          <cell r="K301">
            <v>890300056910</v>
          </cell>
          <cell r="P301">
            <v>304890304900048</v>
          </cell>
          <cell r="Q301">
            <v>1093</v>
          </cell>
          <cell r="W301">
            <v>629730</v>
          </cell>
          <cell r="X301" t="str">
            <v>Тюменская обл. ЯНАО</v>
          </cell>
          <cell r="Y301" t="str">
            <v>г. Надым</v>
          </cell>
          <cell r="Z301" t="str">
            <v>пр.Ленинградский 10д-16</v>
          </cell>
          <cell r="AA301">
            <v>629730</v>
          </cell>
          <cell r="AB301" t="str">
            <v>Тюменская обл. ЯНАО</v>
          </cell>
          <cell r="AC301" t="str">
            <v>г. Надым</v>
          </cell>
          <cell r="AD301" t="str">
            <v>пр.Ленинградский 10д-16</v>
          </cell>
          <cell r="AF301" t="str">
            <v>т. 3-41-30</v>
          </cell>
          <cell r="AG301" t="str">
            <v>ИП Муртузов Асали Икрамович</v>
          </cell>
          <cell r="AH301" t="str">
            <v>ИП Муртузов А.И.</v>
          </cell>
          <cell r="AQ301">
            <v>4</v>
          </cell>
          <cell r="AR301">
            <v>8</v>
          </cell>
          <cell r="AS301">
            <v>9</v>
          </cell>
          <cell r="AT301">
            <v>10</v>
          </cell>
          <cell r="AX301" t="str">
            <v>Договор</v>
          </cell>
          <cell r="AY301" t="str">
            <v>ПРОДАВЕЦ</v>
          </cell>
          <cell r="BI301">
            <v>1</v>
          </cell>
          <cell r="BJ301" t="str">
            <v>ИП Муртузов Асали Икрамович</v>
          </cell>
          <cell r="BK301" t="str">
            <v>г-ну Муртузову А. И.</v>
          </cell>
          <cell r="BL301" t="str">
            <v>Индивидуальному предпринимателю</v>
          </cell>
          <cell r="BP301" t="str">
            <v>Комсомольская 10 а маг. Эльза</v>
          </cell>
        </row>
        <row r="302">
          <cell r="A302">
            <v>20552</v>
          </cell>
          <cell r="B302" t="str">
            <v>ИП Бобрышева Людмила Михайловна</v>
          </cell>
          <cell r="C302" t="str">
            <v>ИП Бобрышева Л. М.</v>
          </cell>
          <cell r="D302" t="str">
            <v>12-552/2008    от 01.02.2008г.</v>
          </cell>
          <cell r="F302" t="str">
            <v>Надымский филиал "Запсибкомбанк" РКЦ Тюменский г. Тюмень</v>
          </cell>
          <cell r="G302" t="str">
            <v>047130639</v>
          </cell>
          <cell r="H302" t="str">
            <v>30101810100000000639</v>
          </cell>
          <cell r="I302" t="str">
            <v>40802810200140000307</v>
          </cell>
          <cell r="K302">
            <v>890300372383</v>
          </cell>
          <cell r="L302">
            <v>890302001</v>
          </cell>
          <cell r="P302">
            <v>307890336300010</v>
          </cell>
          <cell r="W302">
            <v>629730</v>
          </cell>
          <cell r="X302" t="str">
            <v>Тюменская обл. ЯНАО</v>
          </cell>
          <cell r="Y302" t="str">
            <v>г. Надым</v>
          </cell>
          <cell r="Z302" t="str">
            <v>пр.Ленинградский 2-17</v>
          </cell>
          <cell r="AA302">
            <v>629730</v>
          </cell>
          <cell r="AB302" t="str">
            <v>Тюменская обл. ЯНАО</v>
          </cell>
          <cell r="AC302" t="str">
            <v>г. Надым</v>
          </cell>
          <cell r="AD302" t="str">
            <v>пр.Ленинградский 2-17  студия МИЛА</v>
          </cell>
          <cell r="AF302" t="str">
            <v>т. 25-0-25 сот. 89026262745
ф.63-7-43</v>
          </cell>
          <cell r="AG302" t="str">
            <v>ИП Бобрышева Людмила Михайловна</v>
          </cell>
          <cell r="AH302" t="str">
            <v>ИП Бобрышева Л. М.</v>
          </cell>
          <cell r="AQ302">
            <v>8</v>
          </cell>
          <cell r="AR302">
            <v>4</v>
          </cell>
          <cell r="AS302">
            <v>5</v>
          </cell>
          <cell r="AT302">
            <v>6</v>
          </cell>
          <cell r="AU302">
            <v>9</v>
          </cell>
          <cell r="AX302" t="str">
            <v>Договор</v>
          </cell>
          <cell r="AY302" t="str">
            <v>ПРОДАВЕЦ</v>
          </cell>
          <cell r="BI302">
            <v>1</v>
          </cell>
          <cell r="BJ302" t="str">
            <v>ИП Бобрышева Людмила Михайловна</v>
          </cell>
          <cell r="BK302" t="str">
            <v>г-же Бобрышевой Л.М.</v>
          </cell>
          <cell r="BL302" t="str">
            <v>Индивидуальному предпринимателю</v>
          </cell>
          <cell r="BP302" t="str">
            <v>пр. Ленинградский 2 студия Мила</v>
          </cell>
        </row>
        <row r="303">
          <cell r="A303">
            <v>20553</v>
          </cell>
          <cell r="B303" t="str">
            <v>ИП Варченко Виталий Иванович</v>
          </cell>
          <cell r="C303" t="str">
            <v>ИП Варченко В.И.</v>
          </cell>
          <cell r="D303" t="str">
            <v>12-553/2006    от 01.01.2006г.</v>
          </cell>
          <cell r="K303">
            <v>890300069605</v>
          </cell>
          <cell r="P303">
            <v>304890316300031</v>
          </cell>
          <cell r="Q303">
            <v>1038</v>
          </cell>
          <cell r="W303">
            <v>629730</v>
          </cell>
          <cell r="X303" t="str">
            <v>Тюменская обл. ЯНАО</v>
          </cell>
          <cell r="Y303" t="str">
            <v>г. Надым</v>
          </cell>
          <cell r="Z303" t="str">
            <v>ул. Зверева д. 38 кв. 193</v>
          </cell>
          <cell r="AA303">
            <v>629730</v>
          </cell>
          <cell r="AB303" t="str">
            <v>Тюменская обл. ЯНАО</v>
          </cell>
          <cell r="AC303" t="str">
            <v>г. Надым</v>
          </cell>
          <cell r="AD303" t="str">
            <v>ул. Комсомольская д.14</v>
          </cell>
          <cell r="AF303" t="str">
            <v>т. 3-16-34</v>
          </cell>
          <cell r="AG303" t="str">
            <v>ИП Варченко Виталий Иванович</v>
          </cell>
          <cell r="AH303" t="str">
            <v>ИП Варченко В.И.</v>
          </cell>
          <cell r="AQ303">
            <v>4</v>
          </cell>
          <cell r="AR303">
            <v>8</v>
          </cell>
          <cell r="AS303">
            <v>9</v>
          </cell>
          <cell r="AT303">
            <v>10</v>
          </cell>
          <cell r="AX303" t="str">
            <v>Договор</v>
          </cell>
          <cell r="AY303" t="str">
            <v>ПРОДАВЕЦ</v>
          </cell>
          <cell r="BI303">
            <v>1</v>
          </cell>
          <cell r="BJ303" t="str">
            <v>ИП Варченко Виталий Иванович</v>
          </cell>
          <cell r="BK303" t="str">
            <v>г-ну Варченко В. И.</v>
          </cell>
          <cell r="BL303" t="str">
            <v>Индивидуальному предпринимателю</v>
          </cell>
          <cell r="BP303" t="str">
            <v>Комсомольская 14  Фото</v>
          </cell>
        </row>
        <row r="304">
          <cell r="A304">
            <v>20554</v>
          </cell>
          <cell r="B304" t="str">
            <v>ГСК "ЯРОТО"</v>
          </cell>
          <cell r="C304" t="str">
            <v>ГСК "ЯРОТО"</v>
          </cell>
          <cell r="D304" t="str">
            <v>12-554/2006    от 01.01.2006г.</v>
          </cell>
          <cell r="K304">
            <v>8903014464</v>
          </cell>
          <cell r="L304">
            <v>890301001</v>
          </cell>
          <cell r="W304">
            <v>629730</v>
          </cell>
          <cell r="X304" t="str">
            <v>Тюменская обл. ЯНАО</v>
          </cell>
          <cell r="Y304" t="str">
            <v>г. Надым</v>
          </cell>
          <cell r="Z304" t="str">
            <v>Промзона 8-й проезд</v>
          </cell>
          <cell r="AA304">
            <v>629730</v>
          </cell>
          <cell r="AB304" t="str">
            <v>Тюменская обл. ЯНАО</v>
          </cell>
          <cell r="AC304" t="str">
            <v>г. Надым</v>
          </cell>
          <cell r="AD304" t="str">
            <v>Промзона 8-й проезд</v>
          </cell>
          <cell r="AF304" t="str">
            <v>т. 2-12-33</v>
          </cell>
          <cell r="AG304" t="str">
            <v>пред. Ковригин Александр Николаевич</v>
          </cell>
          <cell r="AH304" t="str">
            <v>пред. Ковригин А. Н.</v>
          </cell>
          <cell r="AQ304">
            <v>4</v>
          </cell>
          <cell r="AR304">
            <v>8</v>
          </cell>
          <cell r="AS304">
            <v>9</v>
          </cell>
          <cell r="AT304">
            <v>10</v>
          </cell>
          <cell r="AX304" t="str">
            <v>Договор</v>
          </cell>
          <cell r="AY304" t="str">
            <v>ПРОДАВЕЦ</v>
          </cell>
          <cell r="BI304">
            <v>0</v>
          </cell>
          <cell r="BJ304" t="str">
            <v>ГСК "ЯРОТО"</v>
          </cell>
          <cell r="BK304" t="str">
            <v>г-ну Ковригину А. Н.</v>
          </cell>
          <cell r="BL304" t="str">
            <v>Председателю</v>
          </cell>
        </row>
        <row r="305">
          <cell r="A305">
            <v>20555</v>
          </cell>
          <cell r="B305" t="str">
            <v>ИП Бережная Лариса Ивановна</v>
          </cell>
          <cell r="C305" t="str">
            <v>ИП Бережная Л.И.</v>
          </cell>
          <cell r="D305" t="str">
            <v>12-555/2006    от 01.01.2006г.</v>
          </cell>
          <cell r="K305">
            <v>890300491207</v>
          </cell>
          <cell r="P305">
            <v>304890307100080</v>
          </cell>
          <cell r="Q305">
            <v>3294</v>
          </cell>
          <cell r="W305">
            <v>629730</v>
          </cell>
          <cell r="X305" t="str">
            <v>Тюменская обл. ЯНАО</v>
          </cell>
          <cell r="Y305" t="str">
            <v>г. Надым</v>
          </cell>
          <cell r="Z305" t="str">
            <v>пр-кт Ленинградский 11</v>
          </cell>
          <cell r="AA305">
            <v>629730</v>
          </cell>
          <cell r="AB305" t="str">
            <v>Тюменская обл. ЯНАО</v>
          </cell>
          <cell r="AC305" t="str">
            <v>г. Надым</v>
          </cell>
          <cell r="AD305" t="str">
            <v>пр-кт Ленинградский 11</v>
          </cell>
          <cell r="AF305" t="str">
            <v>т. 3-14-40</v>
          </cell>
          <cell r="AG305" t="str">
            <v>Бережная Лариса Ивановна</v>
          </cell>
          <cell r="AH305" t="str">
            <v>ИП Бережная Л.И.</v>
          </cell>
          <cell r="AQ305">
            <v>4</v>
          </cell>
          <cell r="AR305">
            <v>8</v>
          </cell>
          <cell r="AS305">
            <v>9</v>
          </cell>
          <cell r="AT305">
            <v>10</v>
          </cell>
          <cell r="AX305" t="str">
            <v>Договор</v>
          </cell>
          <cell r="AY305" t="str">
            <v>ПРОДАВЕЦ</v>
          </cell>
          <cell r="BI305">
            <v>1</v>
          </cell>
          <cell r="BJ305" t="str">
            <v>ИП Бережная Лариса Ивановна</v>
          </cell>
          <cell r="BK305" t="str">
            <v>г-же Бережной Л. И.</v>
          </cell>
          <cell r="BL305" t="str">
            <v>Индивидуальному предпринимателю</v>
          </cell>
          <cell r="BO305">
            <v>5.0190000000000001</v>
          </cell>
          <cell r="BP305" t="str">
            <v>ЗАВИТОК</v>
          </cell>
        </row>
        <row r="306">
          <cell r="A306">
            <v>20556</v>
          </cell>
          <cell r="B306" t="str">
            <v>Новый Абонент</v>
          </cell>
          <cell r="C306" t="str">
            <v>Новый Абонент</v>
          </cell>
          <cell r="BJ306" t="str">
            <v>Новый Абонент</v>
          </cell>
        </row>
        <row r="307">
          <cell r="A307">
            <v>20557</v>
          </cell>
          <cell r="B307" t="str">
            <v>ГСК "Южный"</v>
          </cell>
          <cell r="C307" t="str">
            <v>ГСК "Южный"</v>
          </cell>
          <cell r="D307" t="str">
            <v>12-557/2006    от 01.01.2006г.</v>
          </cell>
          <cell r="K307">
            <v>8903018740</v>
          </cell>
          <cell r="L307">
            <v>890301001</v>
          </cell>
          <cell r="W307">
            <v>629730</v>
          </cell>
          <cell r="X307" t="str">
            <v>Тюменская обл. ЯНАО</v>
          </cell>
          <cell r="Y307" t="str">
            <v>г. Надым</v>
          </cell>
          <cell r="Z307" t="str">
            <v>ул. Набережная 39-7</v>
          </cell>
          <cell r="AA307">
            <v>629730</v>
          </cell>
          <cell r="AB307" t="str">
            <v>Тюменская обл. ЯНАО</v>
          </cell>
          <cell r="AC307" t="str">
            <v>г. Надым</v>
          </cell>
          <cell r="AD307" t="str">
            <v>ул. Набережная 39-7</v>
          </cell>
          <cell r="AF307" t="str">
            <v>с.8-922-464-0055     р.56-86-27</v>
          </cell>
          <cell r="AG307" t="str">
            <v>пр-ль Честяков Вячеслав Владимирович</v>
          </cell>
          <cell r="AH307" t="str">
            <v>пр-ль Честяков В. В.</v>
          </cell>
          <cell r="AQ307">
            <v>4</v>
          </cell>
          <cell r="AR307">
            <v>8</v>
          </cell>
          <cell r="AS307">
            <v>9</v>
          </cell>
          <cell r="AT307">
            <v>10</v>
          </cell>
          <cell r="AX307" t="str">
            <v>Договор</v>
          </cell>
          <cell r="AY307" t="str">
            <v>ПРОДАВЕЦ</v>
          </cell>
          <cell r="BI307">
            <v>0</v>
          </cell>
          <cell r="BJ307" t="str">
            <v>ГСК "Южный"</v>
          </cell>
          <cell r="BK307" t="str">
            <v>г-ну Сухаревскому В. И.</v>
          </cell>
          <cell r="BL307" t="str">
            <v>Председателю</v>
          </cell>
        </row>
        <row r="308">
          <cell r="A308">
            <v>20558</v>
          </cell>
          <cell r="B308" t="str">
            <v>ИП Санкин Владимир Алексеевич</v>
          </cell>
          <cell r="C308" t="str">
            <v>ИП Санкин В. А.</v>
          </cell>
          <cell r="D308" t="str">
            <v>12-558/2006    от 01.01.2006г.</v>
          </cell>
          <cell r="K308">
            <v>890301903492</v>
          </cell>
          <cell r="P308">
            <v>304890310700032</v>
          </cell>
          <cell r="Q308">
            <v>4209</v>
          </cell>
          <cell r="W308">
            <v>629730</v>
          </cell>
          <cell r="X308" t="str">
            <v>Тюменская обл. ЯНАО</v>
          </cell>
          <cell r="Y308" t="str">
            <v>г. Надым</v>
          </cell>
          <cell r="Z308" t="str">
            <v>ул. Рыжкова 8-116</v>
          </cell>
          <cell r="AA308">
            <v>629730</v>
          </cell>
          <cell r="AB308" t="str">
            <v>Тюменская обл. ЯНАО</v>
          </cell>
          <cell r="AC308" t="str">
            <v>г. Надым</v>
          </cell>
          <cell r="AD308" t="str">
            <v>ул. Зверева 3/2</v>
          </cell>
          <cell r="AF308" t="str">
            <v>д. 2-39-80 
т. 8-902-626-59-85</v>
          </cell>
          <cell r="AG308" t="str">
            <v>ИП Санкин Владимир Алексеевич</v>
          </cell>
          <cell r="AH308" t="str">
            <v>ИП Санкин В. А.</v>
          </cell>
          <cell r="AQ308">
            <v>4</v>
          </cell>
          <cell r="AR308">
            <v>8</v>
          </cell>
          <cell r="AS308">
            <v>9</v>
          </cell>
          <cell r="AT308">
            <v>10</v>
          </cell>
          <cell r="AX308" t="str">
            <v>Договор</v>
          </cell>
          <cell r="AY308" t="str">
            <v>ПРОДАВЕЦ</v>
          </cell>
          <cell r="BI308">
            <v>1</v>
          </cell>
          <cell r="BJ308" t="str">
            <v>ИП Санкин Владимир Алексеевич</v>
          </cell>
          <cell r="BK308" t="str">
            <v>г-ну  Санкину  В. А.</v>
          </cell>
          <cell r="BL308" t="str">
            <v>Индивидуальному предпринимателю</v>
          </cell>
          <cell r="BP308" t="str">
            <v>Зверева 3/2 "ЗОО"</v>
          </cell>
        </row>
        <row r="309">
          <cell r="A309">
            <v>20559</v>
          </cell>
          <cell r="B309" t="str">
            <v>ИП  Гарбар Галина Викторовна</v>
          </cell>
          <cell r="C309" t="str">
            <v>ИП  Гарбар Г. В.</v>
          </cell>
          <cell r="D309" t="str">
            <v>12-559/2006    от 01.01.2006г.</v>
          </cell>
          <cell r="K309" t="str">
            <v>026825614333</v>
          </cell>
          <cell r="P309">
            <v>304890305600065</v>
          </cell>
          <cell r="Q309">
            <v>3706</v>
          </cell>
          <cell r="W309">
            <v>629730</v>
          </cell>
          <cell r="X309" t="str">
            <v>Тюменская обл. ЯНАО</v>
          </cell>
          <cell r="Y309" t="str">
            <v>г. Надым</v>
          </cell>
          <cell r="Z309" t="str">
            <v>ул. Зверева 38 кв. 192</v>
          </cell>
          <cell r="AA309">
            <v>629730</v>
          </cell>
          <cell r="AB309" t="str">
            <v>Тюменская обл. ЯНАО</v>
          </cell>
          <cell r="AC309" t="str">
            <v>г. Надым</v>
          </cell>
          <cell r="AD309" t="str">
            <v>ул. Зверева 38 кв. 192</v>
          </cell>
          <cell r="AG309" t="str">
            <v>ИП  Гарбар Галина Викторовна</v>
          </cell>
          <cell r="AH309" t="str">
            <v>ИП  Гарбар Г. В.</v>
          </cell>
          <cell r="AQ309">
            <v>4</v>
          </cell>
          <cell r="AR309">
            <v>8</v>
          </cell>
          <cell r="AS309">
            <v>9</v>
          </cell>
          <cell r="AT309">
            <v>10</v>
          </cell>
          <cell r="AX309" t="str">
            <v>Договор</v>
          </cell>
          <cell r="AY309" t="str">
            <v>ПРОДАВЕЦ</v>
          </cell>
          <cell r="BI309">
            <v>1</v>
          </cell>
          <cell r="BJ309" t="str">
            <v>ИП  Гарбар Галина Викторовна</v>
          </cell>
          <cell r="BK309" t="str">
            <v>г-же   Гарбар Г. В.</v>
          </cell>
          <cell r="BL309" t="str">
            <v>Индивидуальному предпринимателю</v>
          </cell>
        </row>
        <row r="310">
          <cell r="A310">
            <v>20560</v>
          </cell>
          <cell r="B310" t="str">
            <v>Кооператив по строительству и эксплуатации "Маховик"</v>
          </cell>
          <cell r="C310" t="str">
            <v>КСиЭ  "Маховик"</v>
          </cell>
          <cell r="D310" t="str">
            <v>12-560/2006    от 01.01.2006г.</v>
          </cell>
          <cell r="K310">
            <v>8903016461</v>
          </cell>
          <cell r="L310">
            <v>890301001</v>
          </cell>
          <cell r="M310" t="str">
            <v>51600</v>
          </cell>
          <cell r="O310" t="str">
            <v>26150642</v>
          </cell>
          <cell r="P310">
            <v>1028900582171</v>
          </cell>
          <cell r="W310">
            <v>629730</v>
          </cell>
          <cell r="X310" t="str">
            <v>Тюменская обл. ЯНАО</v>
          </cell>
          <cell r="Y310" t="str">
            <v>г. Надым</v>
          </cell>
          <cell r="Z310" t="str">
            <v>ул. Зверева 21 кв. 64</v>
          </cell>
          <cell r="AA310">
            <v>629730</v>
          </cell>
          <cell r="AB310" t="str">
            <v>Тюменская обл. ЯНАО</v>
          </cell>
          <cell r="AC310" t="str">
            <v>г. Надым</v>
          </cell>
          <cell r="AD310" t="str">
            <v>ул. Зверева 21 кв. 64</v>
          </cell>
          <cell r="AF310" t="str">
            <v>т. 8-902-626-4171</v>
          </cell>
          <cell r="AG310" t="str">
            <v>Сатыева Виктория Васильевна</v>
          </cell>
          <cell r="AH310" t="str">
            <v>Сатыева В. В.</v>
          </cell>
          <cell r="AI310" t="str">
            <v>Тищенко Александр Владимирович</v>
          </cell>
          <cell r="AQ310">
            <v>4</v>
          </cell>
          <cell r="AR310">
            <v>8</v>
          </cell>
          <cell r="AS310">
            <v>9</v>
          </cell>
          <cell r="AT310">
            <v>10</v>
          </cell>
          <cell r="AX310" t="str">
            <v>Договор</v>
          </cell>
          <cell r="AY310" t="str">
            <v>ПРОДАВЕЦ</v>
          </cell>
          <cell r="BI310">
            <v>1</v>
          </cell>
          <cell r="BJ310" t="str">
            <v>Кооператив по строительству и эксплуатации "Маховик"</v>
          </cell>
          <cell r="BK310" t="str">
            <v>г-же Сатыевой В. В.</v>
          </cell>
          <cell r="BL310" t="str">
            <v>Председателю</v>
          </cell>
        </row>
        <row r="311">
          <cell r="A311">
            <v>20561</v>
          </cell>
          <cell r="B311" t="str">
            <v>ИП Плазун Филюза Фаисхановна</v>
          </cell>
          <cell r="C311" t="str">
            <v>ИП Плазун Ф. Ф.</v>
          </cell>
          <cell r="D311" t="str">
            <v>12-561/2006    от 01.01.2006г.</v>
          </cell>
          <cell r="K311">
            <v>890300059808</v>
          </cell>
          <cell r="P311">
            <v>304890308500072</v>
          </cell>
          <cell r="Q311">
            <v>921</v>
          </cell>
          <cell r="W311">
            <v>629730</v>
          </cell>
          <cell r="X311" t="str">
            <v>Тюменская обл. ЯНАО</v>
          </cell>
          <cell r="Y311" t="str">
            <v>г. Надым</v>
          </cell>
          <cell r="Z311" t="str">
            <v>ул. Кедровая д. 18</v>
          </cell>
          <cell r="AA311">
            <v>629730</v>
          </cell>
          <cell r="AB311" t="str">
            <v>Тюменская обл. ЯНАО</v>
          </cell>
          <cell r="AC311" t="str">
            <v>г. Надым</v>
          </cell>
          <cell r="AD311" t="str">
            <v>ул. Кедровая д. 18</v>
          </cell>
          <cell r="AF311" t="str">
            <v>т. 66-3-53 89026266476    89224668371</v>
          </cell>
          <cell r="AG311" t="str">
            <v>ИП Плазун Филюза Фаисхановна</v>
          </cell>
          <cell r="AH311" t="str">
            <v>ИП Плазун Ф. Ф.</v>
          </cell>
          <cell r="AQ311">
            <v>4</v>
          </cell>
          <cell r="AR311">
            <v>8</v>
          </cell>
          <cell r="AS311">
            <v>9</v>
          </cell>
          <cell r="AT311">
            <v>10</v>
          </cell>
          <cell r="AX311" t="str">
            <v>Договор</v>
          </cell>
          <cell r="AY311" t="str">
            <v>ПРОДАВЕЦ</v>
          </cell>
          <cell r="BI311">
            <v>1</v>
          </cell>
          <cell r="BJ311" t="str">
            <v>ИП Плазун Филюза Фаисхановна</v>
          </cell>
          <cell r="BK311" t="str">
            <v>г-же  Плазун Ф. Ф.</v>
          </cell>
          <cell r="BL311" t="str">
            <v>Индивидуальному предпринимателю</v>
          </cell>
          <cell r="BP311" t="str">
            <v>на Кедровой салон Улыбка</v>
          </cell>
        </row>
        <row r="312">
          <cell r="A312">
            <v>20562</v>
          </cell>
          <cell r="B312" t="str">
            <v>ИП Белый Виктор Николаевич</v>
          </cell>
          <cell r="C312" t="str">
            <v>ИП  Белый В. Н.</v>
          </cell>
          <cell r="D312" t="str">
            <v>12-562/2006    от 01.01.2006г.</v>
          </cell>
          <cell r="F312" t="str">
            <v>филиал "Газпромбанк" (ОАО) в г. Надым</v>
          </cell>
          <cell r="G312" t="str">
            <v>047186898</v>
          </cell>
          <cell r="H312" t="str">
            <v>30101810100000000898</v>
          </cell>
          <cell r="I312" t="str">
            <v>40802810600000000707</v>
          </cell>
          <cell r="K312">
            <v>890300043131</v>
          </cell>
          <cell r="L312">
            <v>890301001</v>
          </cell>
          <cell r="P312">
            <v>304890312100010</v>
          </cell>
          <cell r="W312">
            <v>629730</v>
          </cell>
          <cell r="X312" t="str">
            <v>Тюменская обл. ЯНАО</v>
          </cell>
          <cell r="Y312" t="str">
            <v>г. Надым</v>
          </cell>
          <cell r="Z312" t="str">
            <v>ул. Набережная д. 42, кв. 2</v>
          </cell>
          <cell r="AA312">
            <v>629730</v>
          </cell>
          <cell r="AB312" t="str">
            <v>Тюменская обл. ЯНАО</v>
          </cell>
          <cell r="AC312" t="str">
            <v>г. Надым</v>
          </cell>
          <cell r="AD312" t="str">
            <v>ул. Набережная д. 42, кв. 2</v>
          </cell>
          <cell r="AE312" t="str">
            <v>msport@mail.ru</v>
          </cell>
          <cell r="AF312" t="str">
            <v>т/ф. 3-82-40, 
т/ф. 3-82-30.</v>
          </cell>
          <cell r="AG312" t="str">
            <v>ИП Белый Виктор Николаевич</v>
          </cell>
          <cell r="AH312" t="str">
            <v>ИП  Белый В. Н.</v>
          </cell>
          <cell r="AI312" t="str">
            <v>Николайчик Константин Сильвесторович</v>
          </cell>
          <cell r="AJ312">
            <v>89026265853</v>
          </cell>
          <cell r="AK312" t="str">
            <v>Наталья Генадьевна 
т. 2-64-81</v>
          </cell>
          <cell r="AM312">
            <v>9026265853</v>
          </cell>
          <cell r="AQ312">
            <v>4</v>
          </cell>
          <cell r="AR312">
            <v>8</v>
          </cell>
          <cell r="AS312">
            <v>9</v>
          </cell>
          <cell r="AT312">
            <v>10</v>
          </cell>
          <cell r="AX312" t="str">
            <v>Договор</v>
          </cell>
          <cell r="AY312" t="str">
            <v>ПРОДАВЕЦ</v>
          </cell>
          <cell r="AZ312" t="str">
            <v>нет</v>
          </cell>
          <cell r="BA312" t="str">
            <v>нет</v>
          </cell>
          <cell r="BB312" t="str">
            <v>нет</v>
          </cell>
          <cell r="BI312">
            <v>1</v>
          </cell>
          <cell r="BJ312" t="str">
            <v>ИП Белый Виктор Николаевич</v>
          </cell>
          <cell r="BK312" t="str">
            <v>г-ну   Белому  В. Н.</v>
          </cell>
          <cell r="BL312" t="str">
            <v>Индивидуальному предпринимателю</v>
          </cell>
          <cell r="BP312" t="str">
            <v>маг.Арктур</v>
          </cell>
        </row>
        <row r="313">
          <cell r="A313">
            <v>20563</v>
          </cell>
          <cell r="B313" t="str">
            <v>ИП Вагина Светлана Александровна</v>
          </cell>
          <cell r="C313" t="str">
            <v>ИП Вагина С.А.</v>
          </cell>
          <cell r="D313" t="str">
            <v>12-563/2006    от 01.01.2006г.</v>
          </cell>
          <cell r="F313" t="str">
            <v>филиал ОАО "Уралсиб"  г. Тюмень</v>
          </cell>
          <cell r="G313" t="str">
            <v>047106957</v>
          </cell>
          <cell r="H313" t="str">
            <v>30101810900000000957</v>
          </cell>
          <cell r="I313" t="str">
            <v>40802810563020000015</v>
          </cell>
          <cell r="K313">
            <v>890300028609</v>
          </cell>
          <cell r="P313">
            <v>304890309900031</v>
          </cell>
          <cell r="Q313">
            <v>1144</v>
          </cell>
          <cell r="W313">
            <v>629730</v>
          </cell>
          <cell r="X313" t="str">
            <v>Тюменская обл. ЯНАО</v>
          </cell>
          <cell r="Y313" t="str">
            <v>г. Надым</v>
          </cell>
          <cell r="Z313" t="str">
            <v>ул. Комсомольская д. 10б кв. 35</v>
          </cell>
          <cell r="AA313">
            <v>629730</v>
          </cell>
          <cell r="AB313" t="str">
            <v>Тюменская обл. ЯНАО</v>
          </cell>
          <cell r="AC313" t="str">
            <v>г. Надым</v>
          </cell>
          <cell r="AD313" t="str">
            <v>ул. Комсомольская д. 10б кв. 35</v>
          </cell>
          <cell r="AF313" t="str">
            <v>т. 37-37-2  
т. 2-52-15   
8-902-626-9851</v>
          </cell>
          <cell r="AG313" t="str">
            <v>ИП Вагина Светлана Александровна</v>
          </cell>
          <cell r="AH313" t="str">
            <v>ИП Вагина С.А.</v>
          </cell>
          <cell r="AI313" t="str">
            <v>Рогин Алексеей Юрьевич</v>
          </cell>
          <cell r="AQ313">
            <v>4</v>
          </cell>
          <cell r="AR313">
            <v>8</v>
          </cell>
          <cell r="AS313">
            <v>9</v>
          </cell>
          <cell r="AT313">
            <v>10</v>
          </cell>
          <cell r="AX313" t="str">
            <v>Договор</v>
          </cell>
          <cell r="AY313" t="str">
            <v>ПРОДАВЕЦ</v>
          </cell>
          <cell r="BI313">
            <v>1</v>
          </cell>
          <cell r="BJ313" t="str">
            <v>ИП Вагина Светлана Александровна</v>
          </cell>
          <cell r="BK313" t="str">
            <v>г-же Вагиной С. А.</v>
          </cell>
          <cell r="BL313" t="str">
            <v>Индивидуальному предпринимателю</v>
          </cell>
          <cell r="BO313">
            <v>5.0209999999999999</v>
          </cell>
          <cell r="BP313" t="str">
            <v>Светлячок</v>
          </cell>
        </row>
        <row r="314">
          <cell r="A314">
            <v>20564</v>
          </cell>
          <cell r="B314" t="str">
            <v>ИП Фоменко Сергей Николаевич</v>
          </cell>
          <cell r="C314" t="str">
            <v>ИП Фоменко С.Н.</v>
          </cell>
          <cell r="D314" t="str">
            <v>12-564/2006    от 01.01.2006г.</v>
          </cell>
          <cell r="K314">
            <v>890300045604</v>
          </cell>
          <cell r="W314">
            <v>629730</v>
          </cell>
          <cell r="X314" t="str">
            <v>Тюменская обл. ЯНАО</v>
          </cell>
          <cell r="Y314" t="str">
            <v>г. Надым</v>
          </cell>
          <cell r="Z314" t="str">
            <v>ул. Комсомольская д.29</v>
          </cell>
          <cell r="AA314">
            <v>629730</v>
          </cell>
          <cell r="AB314" t="str">
            <v>Тюменская обл. ЯНАО</v>
          </cell>
          <cell r="AC314" t="str">
            <v>г. Надым</v>
          </cell>
          <cell r="AD314" t="str">
            <v>ул. Комсомольская д.29</v>
          </cell>
          <cell r="AF314" t="str">
            <v>т. 3-44-08 
ф. 4-73-30</v>
          </cell>
          <cell r="AG314" t="str">
            <v>ИП Фоменко Сергей Николаевич</v>
          </cell>
          <cell r="AH314" t="str">
            <v>ИП Фоменко С.Н.</v>
          </cell>
          <cell r="AJ314" t="str">
            <v>Фоменко Сергей Николаевич</v>
          </cell>
          <cell r="AQ314">
            <v>4</v>
          </cell>
          <cell r="AR314">
            <v>8</v>
          </cell>
          <cell r="AS314">
            <v>9</v>
          </cell>
          <cell r="AT314">
            <v>10</v>
          </cell>
          <cell r="AX314" t="str">
            <v>Договор</v>
          </cell>
          <cell r="AY314" t="str">
            <v>ПРОДАВЕЦ</v>
          </cell>
          <cell r="BI314">
            <v>1</v>
          </cell>
          <cell r="BJ314" t="str">
            <v>ИП Фоменко Сергей Николаевич</v>
          </cell>
          <cell r="BK314" t="str">
            <v>г-ну  Фоменко С. Н.</v>
          </cell>
          <cell r="BL314" t="str">
            <v>Индивидуальному предпринимателю</v>
          </cell>
          <cell r="BO314">
            <v>4.0279999999999898</v>
          </cell>
          <cell r="BP314" t="str">
            <v>Комсомольская 29</v>
          </cell>
        </row>
        <row r="315">
          <cell r="A315">
            <v>20565</v>
          </cell>
          <cell r="B315" t="str">
            <v>ГСК "Авиатор"</v>
          </cell>
          <cell r="C315" t="str">
            <v>ГСК "Авиатор"</v>
          </cell>
          <cell r="D315" t="str">
            <v>12-565/2006    от 01.01.2006г.</v>
          </cell>
          <cell r="K315">
            <v>8903021694</v>
          </cell>
          <cell r="L315">
            <v>890301001</v>
          </cell>
          <cell r="M315" t="str">
            <v>51600</v>
          </cell>
          <cell r="O315" t="str">
            <v>26150524</v>
          </cell>
          <cell r="P315">
            <v>1028900580983</v>
          </cell>
          <cell r="Q315">
            <v>147</v>
          </cell>
          <cell r="W315">
            <v>629730</v>
          </cell>
          <cell r="X315" t="str">
            <v>Тюменская обл. ЯНАО</v>
          </cell>
          <cell r="Y315" t="str">
            <v>г. Надым</v>
          </cell>
          <cell r="Z315" t="str">
            <v>ул. Зверева 50-336</v>
          </cell>
          <cell r="AA315">
            <v>629730</v>
          </cell>
          <cell r="AB315" t="str">
            <v>Тюменская обл. ЯНАО</v>
          </cell>
          <cell r="AC315" t="str">
            <v>г. Надым</v>
          </cell>
          <cell r="AD315" t="str">
            <v>ул. Зверева 50-336</v>
          </cell>
          <cell r="AF315" t="str">
            <v>т. 2-46-78 
т. 6-44-07</v>
          </cell>
          <cell r="AG315" t="str">
            <v xml:space="preserve">пред.Киркин В.М. </v>
          </cell>
          <cell r="AH315" t="str">
            <v xml:space="preserve">Пред.Киркин В.М. </v>
          </cell>
          <cell r="AJ315" t="str">
            <v>Пред.Киркин В.М.</v>
          </cell>
          <cell r="AQ315">
            <v>4</v>
          </cell>
          <cell r="AR315">
            <v>8</v>
          </cell>
          <cell r="AS315">
            <v>9</v>
          </cell>
          <cell r="AT315">
            <v>10</v>
          </cell>
          <cell r="AX315" t="str">
            <v>Договор</v>
          </cell>
          <cell r="AY315" t="str">
            <v>ПРОДАВЕЦ</v>
          </cell>
          <cell r="BI315">
            <v>0</v>
          </cell>
          <cell r="BJ315" t="str">
            <v>ГСК "Авиатор"</v>
          </cell>
          <cell r="BK315" t="str">
            <v xml:space="preserve">г-ну  Киркину  В. М. </v>
          </cell>
          <cell r="BL315" t="str">
            <v>Председателю</v>
          </cell>
        </row>
        <row r="316">
          <cell r="A316">
            <v>20566</v>
          </cell>
          <cell r="B316" t="str">
            <v>ИП Рашмаков Олег Константинович</v>
          </cell>
          <cell r="C316" t="str">
            <v>ИП Рашмаков О. К.</v>
          </cell>
          <cell r="D316" t="str">
            <v>12-566/2006    от 01.01.2006г.</v>
          </cell>
          <cell r="K316">
            <v>890300001893</v>
          </cell>
          <cell r="P316">
            <v>304890309800105</v>
          </cell>
          <cell r="W316">
            <v>629730</v>
          </cell>
          <cell r="X316" t="str">
            <v>Тюменская обл. ЯНАО</v>
          </cell>
          <cell r="Y316" t="str">
            <v>г. Надым</v>
          </cell>
          <cell r="Z316" t="str">
            <v>ул. Зверева 29</v>
          </cell>
          <cell r="AA316">
            <v>629730</v>
          </cell>
          <cell r="AB316" t="str">
            <v>Тюменская обл. ЯНАО</v>
          </cell>
          <cell r="AC316" t="str">
            <v>г. Надым</v>
          </cell>
          <cell r="AD316" t="str">
            <v>ул. Зверева д. 29</v>
          </cell>
          <cell r="AF316" t="str">
            <v>т. 2-45-70 
т. 8-904-454-44-72</v>
          </cell>
          <cell r="AG316" t="str">
            <v>ИП Рашмаков Олег Константинович</v>
          </cell>
          <cell r="AH316" t="str">
            <v>ИП Рашмаков О. К.</v>
          </cell>
          <cell r="AQ316">
            <v>4</v>
          </cell>
          <cell r="AR316">
            <v>8</v>
          </cell>
          <cell r="AS316">
            <v>9</v>
          </cell>
          <cell r="AT316">
            <v>10</v>
          </cell>
          <cell r="AX316" t="str">
            <v>Договор</v>
          </cell>
          <cell r="AY316" t="str">
            <v>ПРОДАВЕЦ</v>
          </cell>
          <cell r="BI316">
            <v>1</v>
          </cell>
          <cell r="BJ316" t="str">
            <v>ИП Рашмаков Олег Константинович</v>
          </cell>
          <cell r="BK316" t="str">
            <v>г-ну  Рашмакову О. К.</v>
          </cell>
          <cell r="BL316" t="str">
            <v>Индивидуальному предпринимателю</v>
          </cell>
        </row>
        <row r="317">
          <cell r="A317">
            <v>20567</v>
          </cell>
          <cell r="B317" t="str">
            <v>ИП Чавтараев Арсен Гамзатович</v>
          </cell>
          <cell r="C317" t="str">
            <v>ИП Чавтараев А.Г.</v>
          </cell>
          <cell r="D317" t="str">
            <v>12-567/2006    от 01.01.2006г.</v>
          </cell>
          <cell r="K317">
            <v>890300061733</v>
          </cell>
          <cell r="P317">
            <v>304770000404862</v>
          </cell>
          <cell r="Q317">
            <v>457</v>
          </cell>
          <cell r="W317">
            <v>629730</v>
          </cell>
          <cell r="X317" t="str">
            <v>Тюменская обл. ЯНАО</v>
          </cell>
          <cell r="Y317" t="str">
            <v>г. Надым</v>
          </cell>
          <cell r="Z317" t="str">
            <v>пр-т Ленинградский  11</v>
          </cell>
          <cell r="AA317">
            <v>629730</v>
          </cell>
          <cell r="AB317" t="str">
            <v>Тюменская обл. ЯНАО</v>
          </cell>
          <cell r="AC317" t="str">
            <v>г. Надым</v>
          </cell>
          <cell r="AD317" t="str">
            <v>пр-т Ленинградский  11 маг. Радуга</v>
          </cell>
          <cell r="AF317" t="str">
            <v>р.53-80-07</v>
          </cell>
          <cell r="AG317" t="str">
            <v>ИП Чавтараев Арсен Гамзатович</v>
          </cell>
          <cell r="AH317" t="str">
            <v>ИП Чавтараев А.Г.</v>
          </cell>
          <cell r="AQ317">
            <v>4</v>
          </cell>
          <cell r="AR317">
            <v>8</v>
          </cell>
          <cell r="AS317">
            <v>9</v>
          </cell>
          <cell r="AT317">
            <v>10</v>
          </cell>
          <cell r="AX317" t="str">
            <v>Договор</v>
          </cell>
          <cell r="AY317" t="str">
            <v>ПРОДАВЕЦ</v>
          </cell>
          <cell r="BI317">
            <v>1</v>
          </cell>
          <cell r="BJ317" t="str">
            <v>ИП Чавтараев Арсен Гамзатович</v>
          </cell>
          <cell r="BK317" t="str">
            <v>г-ну  Чавтараеву А. Г.</v>
          </cell>
          <cell r="BL317" t="str">
            <v>Индивидуальному предпринимателю</v>
          </cell>
          <cell r="BO317">
            <v>5.0179999999999998</v>
          </cell>
          <cell r="BP317" t="str">
            <v>маг. РАДУГА</v>
          </cell>
        </row>
        <row r="318">
          <cell r="A318">
            <v>20568</v>
          </cell>
          <cell r="B318" t="str">
            <v>ИП Антощенко Александр Александрович</v>
          </cell>
          <cell r="C318" t="str">
            <v>ИП Антощенко А.А.</v>
          </cell>
          <cell r="D318" t="str">
            <v>12-568/2006    от 01.01.2006г.</v>
          </cell>
          <cell r="K318">
            <v>890300024040</v>
          </cell>
          <cell r="P318">
            <v>304890307100061</v>
          </cell>
          <cell r="W318">
            <v>629730</v>
          </cell>
          <cell r="X318" t="str">
            <v>Тюменская обл. ЯНАО</v>
          </cell>
          <cell r="Y318" t="str">
            <v>г. Надым</v>
          </cell>
          <cell r="Z318" t="str">
            <v>ул. Зверева,д.46, под.6</v>
          </cell>
          <cell r="AA318">
            <v>629730</v>
          </cell>
          <cell r="AB318" t="str">
            <v>Тюменская обл. ЯНАО</v>
          </cell>
          <cell r="AC318" t="str">
            <v>г. Надым</v>
          </cell>
          <cell r="AD318" t="str">
            <v>ул. Зверева,д.46, под.6</v>
          </cell>
          <cell r="AF318" t="str">
            <v>52-33-10                          8-902-626-12-18</v>
          </cell>
          <cell r="AG318" t="str">
            <v>ИП Антощенко Александр Александрович</v>
          </cell>
          <cell r="AH318" t="str">
            <v>ИП Антощенко А.А.</v>
          </cell>
          <cell r="AQ318">
            <v>4</v>
          </cell>
          <cell r="AR318">
            <v>8</v>
          </cell>
          <cell r="AS318">
            <v>9</v>
          </cell>
          <cell r="AT318">
            <v>10</v>
          </cell>
          <cell r="AX318" t="str">
            <v>Договор</v>
          </cell>
          <cell r="AY318" t="str">
            <v>ПРОДАВЕЦ</v>
          </cell>
          <cell r="BI318">
            <v>1</v>
          </cell>
          <cell r="BJ318" t="str">
            <v>ИП Антощенко Александр Александрович</v>
          </cell>
          <cell r="BK318" t="str">
            <v>г-ну  Антощенко А. А.</v>
          </cell>
          <cell r="BL318" t="str">
            <v>Индивидуальному предпринимателю</v>
          </cell>
          <cell r="BP318" t="str">
            <v>КЕША</v>
          </cell>
        </row>
        <row r="319">
          <cell r="A319">
            <v>20569</v>
          </cell>
          <cell r="B319" t="str">
            <v>ИП Лутошкина Елена Михайловна</v>
          </cell>
          <cell r="C319" t="str">
            <v>ИП Лутошкина Е.М.</v>
          </cell>
          <cell r="D319" t="str">
            <v>12-569/2006    от 01.01.2006г.</v>
          </cell>
          <cell r="F319" t="str">
            <v>"Запсибкомбанк" ОАО г. Салехард</v>
          </cell>
          <cell r="G319" t="str">
            <v>047182727</v>
          </cell>
          <cell r="H319" t="str">
            <v>30101810600000000727</v>
          </cell>
          <cell r="I319" t="str">
            <v>40802810200140000213</v>
          </cell>
          <cell r="K319">
            <v>890300282267</v>
          </cell>
          <cell r="P319">
            <v>304890328900051</v>
          </cell>
          <cell r="W319">
            <v>629730</v>
          </cell>
          <cell r="X319" t="str">
            <v>Тюменская обл. ЯНАО</v>
          </cell>
          <cell r="Y319" t="str">
            <v>г. Надым</v>
          </cell>
          <cell r="Z319" t="str">
            <v>ул. Заводская 2-64</v>
          </cell>
          <cell r="AA319">
            <v>629730</v>
          </cell>
          <cell r="AB319" t="str">
            <v>Тюменская обл. ЯНАО</v>
          </cell>
          <cell r="AC319" t="str">
            <v>г. Надым</v>
          </cell>
          <cell r="AD319" t="str">
            <v>ул. Заводская 2-64</v>
          </cell>
          <cell r="AF319" t="str">
            <v>56-42-96</v>
          </cell>
          <cell r="AG319" t="str">
            <v>ИП Лутошкина Елена Михайловна</v>
          </cell>
          <cell r="AH319" t="str">
            <v>ИП Лутошкина Е.М.</v>
          </cell>
          <cell r="AQ319">
            <v>4</v>
          </cell>
          <cell r="AR319">
            <v>8</v>
          </cell>
          <cell r="AS319">
            <v>9</v>
          </cell>
          <cell r="AT319">
            <v>10</v>
          </cell>
          <cell r="AX319" t="str">
            <v>Договор</v>
          </cell>
          <cell r="AY319" t="str">
            <v>ПРОДАВЕЦ</v>
          </cell>
          <cell r="BI319">
            <v>1</v>
          </cell>
          <cell r="BJ319" t="str">
            <v>ИП Лутошкина Елена Михайловна</v>
          </cell>
          <cell r="BK319" t="str">
            <v>г-же Лутошкиной Е. М.</v>
          </cell>
          <cell r="BL319" t="str">
            <v>Индивидуальному предпринимателю</v>
          </cell>
          <cell r="BO319">
            <v>2.004</v>
          </cell>
          <cell r="BP319" t="str">
            <v>Пекарня на выезде панель д</v>
          </cell>
        </row>
        <row r="320">
          <cell r="A320">
            <v>20570</v>
          </cell>
          <cell r="B320" t="str">
            <v>ИП Бойцов Сергей Анатольевич</v>
          </cell>
          <cell r="C320" t="str">
            <v>ИП Бойцов С.А.</v>
          </cell>
          <cell r="D320" t="str">
            <v>12-570/2006    от 01.01.2006г.</v>
          </cell>
          <cell r="F320" t="str">
            <v>филиал "Газпромбанк" (ОАО) в г. Надым</v>
          </cell>
          <cell r="G320" t="str">
            <v>047186898</v>
          </cell>
          <cell r="H320" t="str">
            <v>301018101000000000898</v>
          </cell>
          <cell r="I320" t="str">
            <v>40802810700000000047</v>
          </cell>
          <cell r="K320">
            <v>890300115900</v>
          </cell>
          <cell r="P320">
            <v>304890305800080</v>
          </cell>
          <cell r="W320">
            <v>629730</v>
          </cell>
          <cell r="X320" t="str">
            <v>Тюменская обл. ЯНАО</v>
          </cell>
          <cell r="Y320" t="str">
            <v>г. Надым</v>
          </cell>
          <cell r="Z320" t="str">
            <v>ул. Зверева 38б</v>
          </cell>
          <cell r="AA320">
            <v>629734</v>
          </cell>
          <cell r="AB320" t="str">
            <v>Тюменская обл. ЯНАО</v>
          </cell>
          <cell r="AC320" t="str">
            <v>г. Надым</v>
          </cell>
          <cell r="AD320" t="str">
            <v>ул. Зверева 38б</v>
          </cell>
          <cell r="AE320" t="str">
            <v>vladas@ptline.ru</v>
          </cell>
          <cell r="AF320" t="str">
            <v>т. 3-60-19    
т. 2-58-33</v>
          </cell>
          <cell r="AG320" t="str">
            <v>ИП Бойцов Сергей Анатольевич</v>
          </cell>
          <cell r="AH320" t="str">
            <v>ИП Бойцов С.А.</v>
          </cell>
          <cell r="AQ320">
            <v>4</v>
          </cell>
          <cell r="AR320">
            <v>8</v>
          </cell>
          <cell r="AS320">
            <v>9</v>
          </cell>
          <cell r="AT320">
            <v>10</v>
          </cell>
          <cell r="AX320" t="str">
            <v>Договор</v>
          </cell>
          <cell r="AY320" t="str">
            <v>ПРОДАВЕЦ</v>
          </cell>
          <cell r="BI320">
            <v>1</v>
          </cell>
          <cell r="BJ320" t="str">
            <v>ИП Бойцов Сергей Анатольевич</v>
          </cell>
          <cell r="BK320" t="str">
            <v>г-ну Бойцову С. А.</v>
          </cell>
          <cell r="BL320" t="str">
            <v>Индивидуальному предпринимателю</v>
          </cell>
          <cell r="BP320" t="str">
            <v>маг. Влада мелкооптовый</v>
          </cell>
        </row>
        <row r="321">
          <cell r="A321">
            <v>20571</v>
          </cell>
          <cell r="B321" t="str">
            <v>ИП Чеберда Андрей Валериевич</v>
          </cell>
          <cell r="C321" t="str">
            <v>ИП Чеберда А.В.</v>
          </cell>
          <cell r="D321" t="str">
            <v>12-571/2006    от 01.01.2006г.</v>
          </cell>
          <cell r="F321" t="str">
            <v>"Запсибкомбанк" ОАО г. Салехард</v>
          </cell>
          <cell r="G321" t="str">
            <v>047182727</v>
          </cell>
          <cell r="H321" t="str">
            <v>30101810600000000727</v>
          </cell>
          <cell r="I321" t="str">
            <v>40802810000140000125</v>
          </cell>
          <cell r="K321">
            <v>890300045851</v>
          </cell>
          <cell r="P321">
            <v>304890330300076</v>
          </cell>
          <cell r="W321">
            <v>629730</v>
          </cell>
          <cell r="X321" t="str">
            <v>Тюменская обл. ЯНАО</v>
          </cell>
          <cell r="Y321" t="str">
            <v>г. Надым</v>
          </cell>
          <cell r="Z321" t="str">
            <v>пр-т Ленинградский  1/1 кв. 28</v>
          </cell>
          <cell r="AA321">
            <v>629730</v>
          </cell>
          <cell r="AB321" t="str">
            <v>Тюменская обл. ЯНАО</v>
          </cell>
          <cell r="AC321" t="str">
            <v>г. Надым</v>
          </cell>
          <cell r="AD321" t="str">
            <v>ул. Зверева 8/1</v>
          </cell>
          <cell r="AF321" t="str">
            <v>т. 3-22-10, 
т. 6-70-44                т. 52-13-76</v>
          </cell>
          <cell r="AG321" t="str">
            <v>ИП Чеберда Андрей Валериевич</v>
          </cell>
          <cell r="AH321" t="str">
            <v>ИП Чеберда А.В.</v>
          </cell>
          <cell r="AQ321">
            <v>4</v>
          </cell>
          <cell r="AR321">
            <v>8</v>
          </cell>
          <cell r="AS321">
            <v>9</v>
          </cell>
          <cell r="AT321">
            <v>10</v>
          </cell>
          <cell r="AX321" t="str">
            <v>Договор</v>
          </cell>
          <cell r="AY321" t="str">
            <v>ПРОДАВЕЦ</v>
          </cell>
          <cell r="BI321">
            <v>1</v>
          </cell>
          <cell r="BJ321" t="str">
            <v>ИП Чеберда Андрей Валериевич</v>
          </cell>
          <cell r="BK321" t="str">
            <v>г-ну Чеберда А. В.</v>
          </cell>
          <cell r="BL321" t="str">
            <v>Индивидуальному предпринимателю</v>
          </cell>
          <cell r="BO321">
            <v>5.016</v>
          </cell>
          <cell r="BP321" t="str">
            <v>ЗОО маг.</v>
          </cell>
        </row>
        <row r="322">
          <cell r="A322">
            <v>20572</v>
          </cell>
          <cell r="B322" t="str">
            <v>ИП Лялин Николай Николаевич</v>
          </cell>
          <cell r="C322" t="str">
            <v>ИП Лялин Н. Н.</v>
          </cell>
          <cell r="D322" t="str">
            <v>12-572/2006    от 01.01.2006г.</v>
          </cell>
          <cell r="F322" t="str">
            <v>"Запсибкомбанк" ОАО г. Салехард</v>
          </cell>
          <cell r="G322" t="str">
            <v>047182727</v>
          </cell>
          <cell r="H322" t="str">
            <v>30101810600000000727</v>
          </cell>
          <cell r="I322" t="str">
            <v>40802810100140000177</v>
          </cell>
          <cell r="K322">
            <v>890300047305</v>
          </cell>
          <cell r="P322">
            <v>304890309300081</v>
          </cell>
          <cell r="Q322" t="str">
            <v>496</v>
          </cell>
          <cell r="W322">
            <v>629730</v>
          </cell>
          <cell r="X322" t="str">
            <v>Тюменская обл. ЯНАО</v>
          </cell>
          <cell r="Y322" t="str">
            <v>г. Надым</v>
          </cell>
          <cell r="Z322" t="str">
            <v>ул. Комсомольская д. 10"Б" кв. 1</v>
          </cell>
          <cell r="AA322">
            <v>629730</v>
          </cell>
          <cell r="AB322" t="str">
            <v>Тюменская обл. ЯНАО</v>
          </cell>
          <cell r="AC322" t="str">
            <v>г. Надым</v>
          </cell>
          <cell r="AD322" t="str">
            <v>7-й проезд, р-он гор. Рынка т/п "Метелица"</v>
          </cell>
          <cell r="AE322" t="str">
            <v>jmal@ptline.ru</v>
          </cell>
          <cell r="AF322" t="str">
            <v>т. 9-63-78               59-0002 планета</v>
          </cell>
          <cell r="AG322" t="str">
            <v>ИП Лялин Николай Николаевич</v>
          </cell>
          <cell r="AH322" t="str">
            <v>ИП Лялин  Н. Н.</v>
          </cell>
          <cell r="AQ322">
            <v>4</v>
          </cell>
          <cell r="AR322">
            <v>8</v>
          </cell>
          <cell r="AS322">
            <v>9</v>
          </cell>
          <cell r="AT322">
            <v>10</v>
          </cell>
          <cell r="AX322" t="str">
            <v>Договор</v>
          </cell>
          <cell r="AY322" t="str">
            <v>ПРОДАВЕЦ</v>
          </cell>
          <cell r="BI322">
            <v>1</v>
          </cell>
          <cell r="BJ322" t="str">
            <v>ИП Лялин Николай Николаевич</v>
          </cell>
          <cell r="BK322" t="str">
            <v>г-ну Лялину  Н. Н.</v>
          </cell>
          <cell r="BL322" t="str">
            <v>Индивидуальному предпринимателю</v>
          </cell>
          <cell r="BO322">
            <v>3.01</v>
          </cell>
          <cell r="BP322" t="str">
            <v>маг. Планета</v>
          </cell>
        </row>
        <row r="323">
          <cell r="A323">
            <v>20573</v>
          </cell>
          <cell r="B323" t="str">
            <v>Новый Абонент</v>
          </cell>
          <cell r="C323" t="str">
            <v>Новый Абонент</v>
          </cell>
          <cell r="BJ323" t="str">
            <v>Новый Абонент</v>
          </cell>
        </row>
        <row r="324">
          <cell r="A324">
            <v>20574</v>
          </cell>
          <cell r="B324" t="str">
            <v>ИП Гаврилова Валентина Григорьевна</v>
          </cell>
          <cell r="C324" t="str">
            <v>ИП Гаврилова В. Г.</v>
          </cell>
          <cell r="D324" t="str">
            <v>12-574/2006    от 01.01.2006г.</v>
          </cell>
          <cell r="K324">
            <v>890300143295</v>
          </cell>
          <cell r="P324">
            <v>304890303700060</v>
          </cell>
          <cell r="W324">
            <v>629730</v>
          </cell>
          <cell r="X324" t="str">
            <v>Тюменская обл. ЯНАО</v>
          </cell>
          <cell r="Y324" t="str">
            <v>г. Надым</v>
          </cell>
          <cell r="Z324" t="str">
            <v>ул. Зверва д. 41 кв. 73</v>
          </cell>
          <cell r="AA324">
            <v>629730</v>
          </cell>
          <cell r="AB324" t="str">
            <v>Тюменская обл. ЯНАО</v>
          </cell>
          <cell r="AC324" t="str">
            <v>г. Надым</v>
          </cell>
          <cell r="AD324" t="str">
            <v>ул. Зверва д. 41 кв. 73</v>
          </cell>
          <cell r="AF324" t="str">
            <v>52-24-57 Каскад             52-69-94</v>
          </cell>
          <cell r="AG324" t="str">
            <v>ИП Гаврилова Валентина Григорьевна</v>
          </cell>
          <cell r="AH324" t="str">
            <v>ИП Гаврилова В. Г.</v>
          </cell>
          <cell r="AQ324">
            <v>4</v>
          </cell>
          <cell r="AR324">
            <v>8</v>
          </cell>
          <cell r="AS324">
            <v>9</v>
          </cell>
          <cell r="AT324">
            <v>10</v>
          </cell>
          <cell r="AX324" t="str">
            <v>Договор</v>
          </cell>
          <cell r="AY324" t="str">
            <v>ПРОДАВЕЦ</v>
          </cell>
          <cell r="BI324">
            <v>1</v>
          </cell>
          <cell r="BJ324" t="str">
            <v>ИП Гаврилова Валентина Григорьевна</v>
          </cell>
          <cell r="BK324" t="str">
            <v>г-же Гавриловой В. Г.</v>
          </cell>
          <cell r="BL324" t="str">
            <v>Индивидуальному предпринимателю</v>
          </cell>
          <cell r="BP324" t="str">
            <v>Зверева 41 маг. Каскад</v>
          </cell>
        </row>
        <row r="325">
          <cell r="A325">
            <v>20575</v>
          </cell>
          <cell r="B325" t="str">
            <v>Новый Абонент</v>
          </cell>
          <cell r="C325" t="str">
            <v>Новый Абонент</v>
          </cell>
          <cell r="BJ325" t="str">
            <v>Новый Абонент</v>
          </cell>
        </row>
        <row r="326">
          <cell r="A326">
            <v>20576</v>
          </cell>
          <cell r="B326" t="str">
            <v>ИП Хакимова Валентина Ивановна</v>
          </cell>
          <cell r="C326" t="str">
            <v>ИП Хакимова В. И.</v>
          </cell>
          <cell r="D326" t="str">
            <v>12-576/2006    от 01.01.2006г.</v>
          </cell>
          <cell r="K326">
            <v>890300057261</v>
          </cell>
          <cell r="P326">
            <v>304890305100041</v>
          </cell>
          <cell r="W326">
            <v>629730</v>
          </cell>
          <cell r="X326" t="str">
            <v>Тюменская обл. ЯНАО</v>
          </cell>
          <cell r="Y326" t="str">
            <v>г. Надым</v>
          </cell>
          <cell r="Z326" t="str">
            <v>ул. Зверева 44 /82,83</v>
          </cell>
          <cell r="AA326">
            <v>629730</v>
          </cell>
          <cell r="AB326" t="str">
            <v>Тюменская обл. ЯНАО</v>
          </cell>
          <cell r="AC326" t="str">
            <v>г. Надым</v>
          </cell>
          <cell r="AD326" t="str">
            <v>ул. Зверева 44 /82,83</v>
          </cell>
          <cell r="AF326" t="str">
            <v>т. 2-12-22 
т. 64-3-76</v>
          </cell>
          <cell r="AG326" t="str">
            <v>ИП Хакимова Валентина Ивановна</v>
          </cell>
          <cell r="AH326" t="str">
            <v>ИП Хакимова В. И.</v>
          </cell>
          <cell r="AQ326">
            <v>4</v>
          </cell>
          <cell r="AR326">
            <v>8</v>
          </cell>
          <cell r="AS326">
            <v>9</v>
          </cell>
          <cell r="AT326">
            <v>10</v>
          </cell>
          <cell r="AX326" t="str">
            <v>Договор</v>
          </cell>
          <cell r="AY326" t="str">
            <v>ПРОДАВЕЦ</v>
          </cell>
          <cell r="BI326">
            <v>1</v>
          </cell>
          <cell r="BJ326" t="str">
            <v>ИП Хакимова Валентина Ивановна</v>
          </cell>
          <cell r="BK326" t="str">
            <v>г-же Хакимовой В. И.</v>
          </cell>
          <cell r="BL326" t="str">
            <v>Индивидуальному предпринимателю</v>
          </cell>
          <cell r="BO326">
            <v>5.0380000000000003</v>
          </cell>
          <cell r="BP326" t="str">
            <v>кафе Регина</v>
          </cell>
        </row>
        <row r="327">
          <cell r="A327">
            <v>20577</v>
          </cell>
          <cell r="B327" t="str">
            <v>ИП Дутка Василий Михайлович</v>
          </cell>
          <cell r="C327" t="str">
            <v>ИП Дутка В.М.</v>
          </cell>
          <cell r="D327" t="str">
            <v>12-577/2006    от 01.01.2006г.</v>
          </cell>
          <cell r="F327" t="str">
            <v>филиал ОАО "Уралсиб"  г. Тюмень</v>
          </cell>
          <cell r="G327" t="str">
            <v>047106957</v>
          </cell>
          <cell r="H327" t="str">
            <v>30101810900000000957</v>
          </cell>
          <cell r="I327" t="str">
            <v>40802810363020000037</v>
          </cell>
          <cell r="K327">
            <v>890300043205</v>
          </cell>
          <cell r="P327">
            <v>304890334300024</v>
          </cell>
          <cell r="Q327">
            <v>403558</v>
          </cell>
          <cell r="W327">
            <v>629730</v>
          </cell>
          <cell r="X327" t="str">
            <v>Тюменская обл. ЯНАО</v>
          </cell>
          <cell r="Y327" t="str">
            <v>г. Надым</v>
          </cell>
          <cell r="Z327" t="str">
            <v>ул. Геофизиков 12а</v>
          </cell>
          <cell r="AA327">
            <v>629730</v>
          </cell>
          <cell r="AB327" t="str">
            <v>Тюменская обл. ЯНАО</v>
          </cell>
          <cell r="AC327" t="str">
            <v>г. Надым</v>
          </cell>
          <cell r="AD327" t="str">
            <v>ул. Геофизиков 12а</v>
          </cell>
          <cell r="AF327" t="str">
            <v xml:space="preserve">
ф. 2-35-98</v>
          </cell>
          <cell r="AG327" t="str">
            <v>ИП Дутка Василий Михайлович</v>
          </cell>
          <cell r="AH327" t="str">
            <v>ИП Дутка В.М.</v>
          </cell>
          <cell r="AQ327">
            <v>4</v>
          </cell>
          <cell r="AR327">
            <v>8</v>
          </cell>
          <cell r="AS327">
            <v>9</v>
          </cell>
          <cell r="AT327">
            <v>10</v>
          </cell>
          <cell r="AX327" t="str">
            <v>Договор</v>
          </cell>
          <cell r="AY327" t="str">
            <v>ПРОДАВЕЦ</v>
          </cell>
          <cell r="BI327">
            <v>1</v>
          </cell>
          <cell r="BJ327" t="str">
            <v>ИП Дутка Василий Михайлович</v>
          </cell>
          <cell r="BK327" t="str">
            <v>г-ну Дутка В. М.</v>
          </cell>
          <cell r="BL327" t="str">
            <v>Индивидуальному предпринимателю</v>
          </cell>
        </row>
        <row r="328">
          <cell r="A328">
            <v>20578</v>
          </cell>
          <cell r="B328" t="str">
            <v>ИП Саламатов Андрей Ганнадьевич</v>
          </cell>
          <cell r="C328" t="str">
            <v>ИП Саламатов А. Г.</v>
          </cell>
          <cell r="D328" t="str">
            <v>12-578/2006    от 01.01.2006г.</v>
          </cell>
          <cell r="F328" t="str">
            <v>"Запсибкомбанк" ОАО г. Салехард</v>
          </cell>
          <cell r="G328" t="str">
            <v>047182727</v>
          </cell>
          <cell r="H328" t="str">
            <v>30101810600000000727</v>
          </cell>
          <cell r="I328" t="str">
            <v>40802810000140000099</v>
          </cell>
          <cell r="K328">
            <v>890300344604</v>
          </cell>
          <cell r="P328">
            <v>304890306300041</v>
          </cell>
          <cell r="W328">
            <v>629730</v>
          </cell>
          <cell r="X328" t="str">
            <v>Тюменская обл. ЯНАО</v>
          </cell>
          <cell r="Y328" t="str">
            <v>г. Надым</v>
          </cell>
          <cell r="Z328" t="str">
            <v>ул. Строителей д.3а, кв. 25</v>
          </cell>
          <cell r="AA328">
            <v>629730</v>
          </cell>
          <cell r="AB328" t="str">
            <v>Тюменская обл. ЯНАО</v>
          </cell>
          <cell r="AC328" t="str">
            <v>г. Надым</v>
          </cell>
          <cell r="AD328" t="str">
            <v>ул. Строителей д.3а, кв. 25</v>
          </cell>
          <cell r="AF328" t="str">
            <v>т. 3-22-66 
т. 2-01-23</v>
          </cell>
          <cell r="AG328" t="str">
            <v>ИП Саламатов Андрей Ганнадьевич</v>
          </cell>
          <cell r="AH328" t="str">
            <v>ИП Саламатов А. Г.</v>
          </cell>
          <cell r="AQ328">
            <v>4</v>
          </cell>
          <cell r="AR328">
            <v>8</v>
          </cell>
          <cell r="AS328">
            <v>9</v>
          </cell>
          <cell r="AT328">
            <v>10</v>
          </cell>
          <cell r="AX328" t="str">
            <v>Договор</v>
          </cell>
          <cell r="AY328" t="str">
            <v>ПРОДАВЕЦ</v>
          </cell>
          <cell r="BI328">
            <v>1</v>
          </cell>
          <cell r="BJ328" t="str">
            <v>ИП Саламатов Андрей Ганнадьевич</v>
          </cell>
          <cell r="BK328" t="str">
            <v>г-ну Саламатову А. Г.</v>
          </cell>
          <cell r="BL328" t="str">
            <v>Индивидуальному предпринимателю</v>
          </cell>
          <cell r="BP328" t="str">
            <v>Зверева 49 маг. Школьник</v>
          </cell>
        </row>
        <row r="329">
          <cell r="A329">
            <v>20579</v>
          </cell>
          <cell r="B329" t="str">
            <v>ИП Борисевич Анна Николаевна</v>
          </cell>
          <cell r="C329" t="str">
            <v>ИП Борисевич А.Н.</v>
          </cell>
          <cell r="D329" t="str">
            <v>12-579/2006    от 01.01.2006г.</v>
          </cell>
          <cell r="K329">
            <v>890300168620</v>
          </cell>
          <cell r="P329">
            <v>304890310000012</v>
          </cell>
          <cell r="W329">
            <v>629730</v>
          </cell>
          <cell r="X329" t="str">
            <v>Тюменская обл. ЯНАО</v>
          </cell>
          <cell r="Y329" t="str">
            <v>г. Надым</v>
          </cell>
          <cell r="Z329" t="str">
            <v>ул. Зверева 44 кв 154</v>
          </cell>
          <cell r="AA329">
            <v>629730</v>
          </cell>
          <cell r="AB329" t="str">
            <v>Тюменская обл. ЯНАО</v>
          </cell>
          <cell r="AC329" t="str">
            <v>г. Надым</v>
          </cell>
          <cell r="AD329" t="str">
            <v>ул. Зверева 46</v>
          </cell>
          <cell r="AF329" t="str">
            <v>т. 2-39-38 
т. 8-902-626-44-33</v>
          </cell>
          <cell r="AG329" t="str">
            <v>ИП Борисевич Анна Николаевна</v>
          </cell>
          <cell r="AH329" t="str">
            <v>ИП Борисевич А.Н.</v>
          </cell>
          <cell r="AQ329">
            <v>4</v>
          </cell>
          <cell r="AR329">
            <v>8</v>
          </cell>
          <cell r="AS329">
            <v>9</v>
          </cell>
          <cell r="AT329">
            <v>10</v>
          </cell>
          <cell r="AX329" t="str">
            <v>Договор</v>
          </cell>
          <cell r="AY329" t="str">
            <v>ПРОДАВЕЦ</v>
          </cell>
          <cell r="BI329">
            <v>1</v>
          </cell>
          <cell r="BJ329" t="str">
            <v>ИП Борисевич Анна Николаевна</v>
          </cell>
          <cell r="BK329" t="str">
            <v>г-же Борисевич А. Н.</v>
          </cell>
          <cell r="BL329" t="str">
            <v>Индивидуальному предпринимателю</v>
          </cell>
          <cell r="BP329" t="str">
            <v>маг. Луна возле ТЦ Надым</v>
          </cell>
        </row>
        <row r="330">
          <cell r="A330">
            <v>20580</v>
          </cell>
          <cell r="B330" t="str">
            <v>ИП Астафьев Николай Михайлович</v>
          </cell>
          <cell r="C330" t="str">
            <v>ИП Астафьев Н.М.</v>
          </cell>
          <cell r="D330" t="str">
            <v>12-580/2006    от 01.01.2006г.</v>
          </cell>
          <cell r="F330" t="str">
            <v>"Запсибкомбанк" ОАО г. Салехард</v>
          </cell>
          <cell r="G330" t="str">
            <v>047182727</v>
          </cell>
          <cell r="H330" t="str">
            <v>30101810600000000727</v>
          </cell>
          <cell r="I330" t="str">
            <v>40702810400140000042</v>
          </cell>
          <cell r="K330">
            <v>890303656168</v>
          </cell>
          <cell r="P330">
            <v>304890307100072</v>
          </cell>
          <cell r="W330">
            <v>629730</v>
          </cell>
          <cell r="X330" t="str">
            <v>Тюменская обл. ЯНАО</v>
          </cell>
          <cell r="Y330" t="str">
            <v>г. Надым</v>
          </cell>
          <cell r="Z330" t="str">
            <v>ул. Кедровая д. 8 кв. 85</v>
          </cell>
          <cell r="AA330">
            <v>629730</v>
          </cell>
          <cell r="AB330" t="str">
            <v>Тюменская обл. ЯНАО</v>
          </cell>
          <cell r="AC330" t="str">
            <v>г. Надым</v>
          </cell>
          <cell r="AD330" t="str">
            <v>ул. Зверева 39</v>
          </cell>
          <cell r="AE330" t="str">
            <v>kast51@mail.ru</v>
          </cell>
          <cell r="AF330" t="str">
            <v>т. 3-05-26</v>
          </cell>
          <cell r="AG330" t="str">
            <v>ИП Астафьев Николай Михайлович</v>
          </cell>
          <cell r="AH330" t="str">
            <v>ИП Астафьев Н.М.</v>
          </cell>
          <cell r="AQ330">
            <v>4</v>
          </cell>
          <cell r="AR330">
            <v>8</v>
          </cell>
          <cell r="AS330">
            <v>9</v>
          </cell>
          <cell r="AT330">
            <v>10</v>
          </cell>
          <cell r="AX330" t="str">
            <v>Договор</v>
          </cell>
          <cell r="AY330" t="str">
            <v>ПРОДАВЕЦ</v>
          </cell>
          <cell r="BI330">
            <v>1</v>
          </cell>
          <cell r="BJ330" t="str">
            <v>ИП Астафьев Николай Михайлович</v>
          </cell>
          <cell r="BK330" t="str">
            <v>г-ну Астафьеву Н. М.</v>
          </cell>
          <cell r="BL330" t="str">
            <v>Индивидуальному предпринимателю</v>
          </cell>
          <cell r="BP330" t="str">
            <v>Зверева 39 Фото</v>
          </cell>
        </row>
        <row r="331">
          <cell r="A331">
            <v>20581</v>
          </cell>
          <cell r="B331" t="str">
            <v>ИП Мамедов Ясин Музаффар.о.</v>
          </cell>
          <cell r="C331" t="str">
            <v>ИП Мамедов Я.М.о.</v>
          </cell>
          <cell r="D331" t="str">
            <v>12-581/2006    от 01.01.2006г.</v>
          </cell>
          <cell r="F331" t="str">
            <v>"Западно-Сибирский банк" Сбербанка РФ ОАО г. Тюмень Надымское ОСБ №8028/029</v>
          </cell>
          <cell r="G331" t="str">
            <v>047102651</v>
          </cell>
          <cell r="H331" t="str">
            <v>30101810800000000651</v>
          </cell>
          <cell r="I331" t="str">
            <v>40802810567090100076</v>
          </cell>
          <cell r="K331">
            <v>890300085653</v>
          </cell>
          <cell r="P331">
            <v>304770000199340</v>
          </cell>
          <cell r="W331">
            <v>629730</v>
          </cell>
          <cell r="X331" t="str">
            <v>Тюменская обл. ЯНАО</v>
          </cell>
          <cell r="Y331" t="str">
            <v>г. Надым</v>
          </cell>
          <cell r="Z331" t="str">
            <v>ул. Комсомольская д. 7 кв. 26</v>
          </cell>
          <cell r="AA331">
            <v>629730</v>
          </cell>
          <cell r="AB331" t="str">
            <v>Тюменская обл. ЯНАО</v>
          </cell>
          <cell r="AC331" t="str">
            <v>г. Надым</v>
          </cell>
          <cell r="AD331" t="str">
            <v>ул. Зверева 3/1</v>
          </cell>
          <cell r="AF331" t="str">
            <v>с. 8-922-451-6021     т. 49-4-63</v>
          </cell>
          <cell r="AG331" t="str">
            <v>ИП Мамедов Ясин Музаффар.о.</v>
          </cell>
          <cell r="AH331" t="str">
            <v>ИП Мамедов Я.М.о.</v>
          </cell>
          <cell r="AQ331">
            <v>4</v>
          </cell>
          <cell r="AR331">
            <v>8</v>
          </cell>
          <cell r="AS331">
            <v>9</v>
          </cell>
          <cell r="AT331">
            <v>10</v>
          </cell>
          <cell r="AX331" t="str">
            <v>Договор</v>
          </cell>
          <cell r="AY331" t="str">
            <v>ПРОДАВЕЦ</v>
          </cell>
          <cell r="BI331">
            <v>1</v>
          </cell>
          <cell r="BJ331" t="str">
            <v>ИП Мамедов Ясин Музаффар.о.</v>
          </cell>
          <cell r="BK331" t="str">
            <v>г-ну Мамедову Я. М. о.</v>
          </cell>
          <cell r="BL331" t="str">
            <v>Индивидуальному предпринимателю</v>
          </cell>
          <cell r="BP331" t="str">
            <v>Офис в маг. Мега</v>
          </cell>
        </row>
        <row r="332">
          <cell r="A332">
            <v>20582</v>
          </cell>
          <cell r="B332" t="str">
            <v>ИП Худайбердин Марат Минибулатович</v>
          </cell>
          <cell r="C332" t="str">
            <v>ИП Худайбердин М.М.</v>
          </cell>
          <cell r="D332" t="str">
            <v>12-582/2006    от 01.01.2006г.</v>
          </cell>
          <cell r="K332">
            <v>890300173839</v>
          </cell>
          <cell r="P332">
            <v>304890309800042</v>
          </cell>
          <cell r="W332">
            <v>629730</v>
          </cell>
          <cell r="X332" t="str">
            <v>Тюменская обл. ЯНАО</v>
          </cell>
          <cell r="Y332" t="str">
            <v>г. Надым</v>
          </cell>
          <cell r="Z332" t="str">
            <v>ул. Кедровая д. 16 кв. 217</v>
          </cell>
          <cell r="AA332">
            <v>629730</v>
          </cell>
          <cell r="AB332" t="str">
            <v>Тюменская обл. ЯНАО</v>
          </cell>
          <cell r="AC332" t="str">
            <v>г. Надым</v>
          </cell>
          <cell r="AD332" t="str">
            <v>ул. Кедровая д. 16 кв. 217</v>
          </cell>
          <cell r="AF332" t="str">
            <v>т. 3-33-78 
т. 8-908-85-79-414</v>
          </cell>
          <cell r="AG332" t="str">
            <v>ИП Худайбердин Марат Минибулатович</v>
          </cell>
          <cell r="AH332" t="str">
            <v>ИП Худайбердин М.М.</v>
          </cell>
          <cell r="AQ332">
            <v>4</v>
          </cell>
          <cell r="AR332">
            <v>8</v>
          </cell>
          <cell r="AS332">
            <v>9</v>
          </cell>
          <cell r="AT332">
            <v>10</v>
          </cell>
          <cell r="AX332" t="str">
            <v>Договор</v>
          </cell>
          <cell r="AY332" t="str">
            <v>ПРОДАВЕЦ</v>
          </cell>
          <cell r="BI332">
            <v>1</v>
          </cell>
          <cell r="BJ332" t="str">
            <v>ИП Худайбердин Марат Минибулатович</v>
          </cell>
          <cell r="BK332" t="str">
            <v>г-ну Худайбердину М. М.</v>
          </cell>
          <cell r="BL332" t="str">
            <v>Индивидуальному предпринимателю</v>
          </cell>
          <cell r="BO332">
            <v>3.0110000000000001</v>
          </cell>
          <cell r="BP332" t="str">
            <v>Автомагазин в лесном</v>
          </cell>
        </row>
        <row r="333">
          <cell r="A333">
            <v>20583</v>
          </cell>
          <cell r="B333" t="str">
            <v>ИП Асадов Асад Дашдамир оглы</v>
          </cell>
          <cell r="C333" t="str">
            <v>ИП Асадов А.Д.о.</v>
          </cell>
          <cell r="D333" t="str">
            <v>12-583/2006    от 01.01.2006г.</v>
          </cell>
          <cell r="F333" t="str">
            <v xml:space="preserve">                                                                             </v>
          </cell>
          <cell r="K333">
            <v>890300044336</v>
          </cell>
          <cell r="P333">
            <v>304890329200113</v>
          </cell>
          <cell r="W333">
            <v>629730</v>
          </cell>
          <cell r="X333" t="str">
            <v>Тюменская обл. ЯНАО</v>
          </cell>
          <cell r="Y333" t="str">
            <v>пос. Старый Надым</v>
          </cell>
          <cell r="Z333" t="str">
            <v>СМУ-1 д. 18 кв 11</v>
          </cell>
          <cell r="AA333">
            <v>629730</v>
          </cell>
          <cell r="AB333" t="str">
            <v>Тюменская обл. ЯНАО</v>
          </cell>
          <cell r="AC333" t="str">
            <v>пос. Старый Надым</v>
          </cell>
          <cell r="AD333" t="str">
            <v>СМУ-1 д. 18 кв 11</v>
          </cell>
          <cell r="AF333" t="str">
            <v>т. 4-61-77   
т. 8-908-85-93-232</v>
          </cell>
          <cell r="AG333" t="str">
            <v>ИП Асадов Асад Дашдамир оглы</v>
          </cell>
          <cell r="AH333" t="str">
            <v>ИП Асадов А.Д.о.</v>
          </cell>
          <cell r="AQ333">
            <v>4</v>
          </cell>
          <cell r="AR333">
            <v>8</v>
          </cell>
          <cell r="AS333">
            <v>9</v>
          </cell>
          <cell r="AT333">
            <v>10</v>
          </cell>
          <cell r="AX333" t="str">
            <v>Договор</v>
          </cell>
          <cell r="AY333" t="str">
            <v>ПРОДАВЕЦ</v>
          </cell>
          <cell r="BI333">
            <v>1</v>
          </cell>
          <cell r="BJ333" t="str">
            <v>ИП Асадов Асад Дашдамир оглы</v>
          </cell>
          <cell r="BK333" t="str">
            <v>г-ну Асадову А. Д. о.</v>
          </cell>
          <cell r="BL333" t="str">
            <v>Индивидуальному предпринимателю</v>
          </cell>
        </row>
        <row r="334">
          <cell r="A334">
            <v>20584</v>
          </cell>
          <cell r="B334" t="str">
            <v>ИП Рзаев Нусраддин Искендерович оглы</v>
          </cell>
          <cell r="C334" t="str">
            <v>ИП Рзаев Н.И.о.</v>
          </cell>
          <cell r="D334" t="str">
            <v>12-584/2006    от 01.01.2006г.</v>
          </cell>
          <cell r="K334">
            <v>890304861937</v>
          </cell>
          <cell r="P334">
            <v>304890317800012</v>
          </cell>
          <cell r="W334">
            <v>629730</v>
          </cell>
          <cell r="X334" t="str">
            <v>Тюменская обл. ЯНАО</v>
          </cell>
          <cell r="Y334" t="str">
            <v>г. Надым</v>
          </cell>
          <cell r="Z334" t="str">
            <v>пр-т Ленинградский д. 10 кв. 15</v>
          </cell>
          <cell r="AA334">
            <v>629730</v>
          </cell>
          <cell r="AB334" t="str">
            <v>Тюменская обл. ЯНАО</v>
          </cell>
          <cell r="AC334" t="str">
            <v>г. Надым</v>
          </cell>
          <cell r="AD334" t="str">
            <v>пр-т Ленинградский д. 10 кв. 15</v>
          </cell>
          <cell r="AF334" t="str">
            <v>т. 2-52-13</v>
          </cell>
          <cell r="AG334" t="str">
            <v>ИП Рзаев Нусраддин Искендерович оглы</v>
          </cell>
          <cell r="AH334" t="str">
            <v>ИП Рзаев Н.И.о.</v>
          </cell>
          <cell r="AQ334">
            <v>4</v>
          </cell>
          <cell r="AR334">
            <v>8</v>
          </cell>
          <cell r="AS334">
            <v>9</v>
          </cell>
          <cell r="AT334">
            <v>10</v>
          </cell>
          <cell r="AX334" t="str">
            <v>Договор</v>
          </cell>
          <cell r="AY334" t="str">
            <v>ПРОДАВЕЦ</v>
          </cell>
          <cell r="BI334">
            <v>1</v>
          </cell>
          <cell r="BJ334" t="str">
            <v>ИП Рзаев Нусраддин Искендерович оглы</v>
          </cell>
          <cell r="BK334" t="str">
            <v>г-ну Рзаеву Н. И. о.</v>
          </cell>
          <cell r="BL334" t="str">
            <v>Индивидуальному предпринимателю</v>
          </cell>
          <cell r="BP334" t="str">
            <v>Ленингр. 10 маг. Авто</v>
          </cell>
        </row>
        <row r="335">
          <cell r="A335">
            <v>20585</v>
          </cell>
          <cell r="B335" t="str">
            <v>ИП Ахтичанова ЗульфияРамильевна</v>
          </cell>
          <cell r="C335" t="str">
            <v>ИП Ахтичанова З.Р.</v>
          </cell>
          <cell r="D335" t="str">
            <v>12-585/2006    от 01.01.2006г.</v>
          </cell>
          <cell r="K335">
            <v>890300166158</v>
          </cell>
          <cell r="P335">
            <v>304890306200015</v>
          </cell>
          <cell r="W335">
            <v>629730</v>
          </cell>
          <cell r="X335" t="str">
            <v>Тюменская обл. ЯНАО</v>
          </cell>
          <cell r="Y335" t="str">
            <v>г. Надым</v>
          </cell>
          <cell r="Z335" t="str">
            <v>ул. Зверева д. 49</v>
          </cell>
          <cell r="AA335">
            <v>629730</v>
          </cell>
          <cell r="AB335" t="str">
            <v>Тюменская обл. ЯНАО</v>
          </cell>
          <cell r="AC335" t="str">
            <v>г. Надым</v>
          </cell>
          <cell r="AD335" t="str">
            <v>ул. Зверева д. 49 п. 7</v>
          </cell>
          <cell r="AG335" t="str">
            <v>ИП Ахтичанова ЗульфияРамильевна</v>
          </cell>
          <cell r="AH335" t="str">
            <v>ИП Ахтичанова З.Р.</v>
          </cell>
          <cell r="AQ335">
            <v>4</v>
          </cell>
          <cell r="AR335">
            <v>8</v>
          </cell>
          <cell r="AS335">
            <v>9</v>
          </cell>
          <cell r="AT335">
            <v>10</v>
          </cell>
          <cell r="AX335" t="str">
            <v>Договор</v>
          </cell>
          <cell r="AY335" t="str">
            <v>ПРОДАВЕЦ</v>
          </cell>
          <cell r="BI335">
            <v>1</v>
          </cell>
          <cell r="BJ335" t="str">
            <v>ИП Ахтичанова ЗульфияРамильевна</v>
          </cell>
          <cell r="BK335" t="str">
            <v>г-же Ахтичановой З. Р.</v>
          </cell>
          <cell r="BL335" t="str">
            <v>Индивидуальному предпринимателю</v>
          </cell>
        </row>
        <row r="336">
          <cell r="A336">
            <v>20586</v>
          </cell>
          <cell r="B336" t="str">
            <v>ИП Коняшина Наталья Ивановна</v>
          </cell>
          <cell r="C336" t="str">
            <v>ИП Коняшина Н. И.</v>
          </cell>
          <cell r="D336" t="str">
            <v>12-586/2006    от 01.01.2006г.</v>
          </cell>
          <cell r="K336">
            <v>890300822949</v>
          </cell>
          <cell r="P336">
            <v>304890304300109</v>
          </cell>
          <cell r="W336">
            <v>629730</v>
          </cell>
          <cell r="X336" t="str">
            <v>Тюменская обл. ЯНАО</v>
          </cell>
          <cell r="Y336" t="str">
            <v>г. Надым</v>
          </cell>
          <cell r="Z336" t="str">
            <v>пр. Ленинградский д. 11 кв. 244</v>
          </cell>
          <cell r="AA336">
            <v>629730</v>
          </cell>
          <cell r="AB336" t="str">
            <v>Тюменская обл. ЯНАО</v>
          </cell>
          <cell r="AC336" t="str">
            <v>г. Надым</v>
          </cell>
          <cell r="AD336" t="str">
            <v>пр. Ленинградский д. 11 кв. 244</v>
          </cell>
          <cell r="AF336" t="str">
            <v>89026269121 Василий Федорович</v>
          </cell>
          <cell r="AG336" t="str">
            <v>ИП Коняшина Наталья Ивановна</v>
          </cell>
          <cell r="AH336" t="str">
            <v>ИП Коняшина Н. И.</v>
          </cell>
          <cell r="AQ336">
            <v>4</v>
          </cell>
          <cell r="AR336">
            <v>8</v>
          </cell>
          <cell r="AS336">
            <v>9</v>
          </cell>
          <cell r="AT336">
            <v>10</v>
          </cell>
          <cell r="AX336" t="str">
            <v>Договор</v>
          </cell>
          <cell r="AY336" t="str">
            <v>ПРОДАВЕЦ</v>
          </cell>
          <cell r="BI336">
            <v>1</v>
          </cell>
          <cell r="BJ336" t="str">
            <v>ИП Коняшина Наталья Ивановна</v>
          </cell>
          <cell r="BK336" t="str">
            <v>г-же Коняшиной Н. И.</v>
          </cell>
          <cell r="BL336" t="str">
            <v>Индивидуальному предпринимателю</v>
          </cell>
          <cell r="BO336">
            <v>4.0049999999999999</v>
          </cell>
          <cell r="BP336" t="str">
            <v>МИР ЦВЕТОВ возле перекрестка</v>
          </cell>
        </row>
        <row r="337">
          <cell r="A337">
            <v>20587</v>
          </cell>
          <cell r="B337" t="str">
            <v>ИП Степанова Надежда Васильевна</v>
          </cell>
          <cell r="C337" t="str">
            <v>ИП Степанова Н. В.</v>
          </cell>
          <cell r="D337" t="str">
            <v>12-587/2006    от 01.01.2006г.</v>
          </cell>
          <cell r="K337">
            <v>890300803216</v>
          </cell>
          <cell r="P337">
            <v>304890317500080</v>
          </cell>
          <cell r="W337">
            <v>629730</v>
          </cell>
          <cell r="X337" t="str">
            <v>Тюменская обл. ЯНАО</v>
          </cell>
          <cell r="Y337" t="str">
            <v>г. Надым</v>
          </cell>
          <cell r="Z337" t="str">
            <v xml:space="preserve">ул. Комсомольская 1-3 </v>
          </cell>
          <cell r="AA337">
            <v>629730</v>
          </cell>
          <cell r="AB337" t="str">
            <v>Тюменская обл. ЯНАО</v>
          </cell>
          <cell r="AC337" t="str">
            <v>г. Надым</v>
          </cell>
          <cell r="AD337" t="str">
            <v>ул. Комсомольская 1-3</v>
          </cell>
          <cell r="AF337" t="str">
            <v>т. 3-04-09                53-22-00</v>
          </cell>
          <cell r="AG337" t="str">
            <v>ИП Степанова Надежда Васильевна</v>
          </cell>
          <cell r="AH337" t="str">
            <v>ИП Степанова Н. В.</v>
          </cell>
          <cell r="AQ337">
            <v>4</v>
          </cell>
          <cell r="AR337">
            <v>8</v>
          </cell>
          <cell r="AS337">
            <v>9</v>
          </cell>
          <cell r="AT337">
            <v>10</v>
          </cell>
          <cell r="AX337" t="str">
            <v>Договор</v>
          </cell>
          <cell r="AY337" t="str">
            <v>ПРОДАВЕЦ</v>
          </cell>
          <cell r="BI337">
            <v>1</v>
          </cell>
          <cell r="BJ337" t="str">
            <v>ИП Степанова Надежда Васильевна</v>
          </cell>
          <cell r="BK337" t="str">
            <v>г-же Степановой Н. В.</v>
          </cell>
          <cell r="BL337" t="str">
            <v>Индивидуальному предпринимателю</v>
          </cell>
          <cell r="BO337">
            <v>1.026</v>
          </cell>
          <cell r="BP337" t="str">
            <v>парик.Эдем</v>
          </cell>
        </row>
        <row r="338">
          <cell r="A338">
            <v>20588</v>
          </cell>
          <cell r="B338" t="str">
            <v>ИП Федюнькина Мария Алексеевна</v>
          </cell>
          <cell r="C338" t="str">
            <v>ИП Федюнькина М. А.</v>
          </cell>
          <cell r="D338" t="str">
            <v>12-588/2006    от 01.01.2006г.</v>
          </cell>
          <cell r="K338">
            <v>890300026129</v>
          </cell>
          <cell r="P338">
            <v>304890302700188</v>
          </cell>
          <cell r="W338">
            <v>629730</v>
          </cell>
          <cell r="X338" t="str">
            <v>Тюменская обл. ЯНАО</v>
          </cell>
          <cell r="Y338" t="str">
            <v>г. Надым</v>
          </cell>
          <cell r="Z338" t="str">
            <v>пр-т Ленинградский д. 9 кв. 1</v>
          </cell>
          <cell r="AA338">
            <v>629730</v>
          </cell>
          <cell r="AB338" t="str">
            <v>Тюменская обл. ЯНАО</v>
          </cell>
          <cell r="AC338" t="str">
            <v>г. Надым</v>
          </cell>
          <cell r="AD338" t="str">
            <v>пр-т Ленинградский д. 9 кв. 1</v>
          </cell>
          <cell r="AF338" t="str">
            <v>т. 2-15-41</v>
          </cell>
          <cell r="AG338" t="str">
            <v>ИП Федюнькина Мария Алексеевна</v>
          </cell>
          <cell r="AH338" t="str">
            <v>ИП Федюнькина М. А.</v>
          </cell>
          <cell r="AQ338">
            <v>4</v>
          </cell>
          <cell r="AR338">
            <v>8</v>
          </cell>
          <cell r="AS338">
            <v>9</v>
          </cell>
          <cell r="AT338">
            <v>10</v>
          </cell>
          <cell r="AX338" t="str">
            <v>Договор</v>
          </cell>
          <cell r="AY338" t="str">
            <v>ПРОДАВЕЦ</v>
          </cell>
          <cell r="BI338">
            <v>1</v>
          </cell>
          <cell r="BJ338" t="str">
            <v>ИП Федюнькина Мария Алексеевна</v>
          </cell>
          <cell r="BK338" t="str">
            <v>г-же Федюнькиной М. А.</v>
          </cell>
          <cell r="BL338" t="str">
            <v>Индивидуальному предпринимателю</v>
          </cell>
        </row>
        <row r="339">
          <cell r="A339">
            <v>20589</v>
          </cell>
          <cell r="B339" t="str">
            <v>ГСК "Западный"</v>
          </cell>
          <cell r="C339" t="str">
            <v>ГСК "Западный"</v>
          </cell>
          <cell r="D339" t="str">
            <v>12-589/2006    от 01.01.2006г.</v>
          </cell>
          <cell r="K339">
            <v>8903017169</v>
          </cell>
          <cell r="L339">
            <v>890301001</v>
          </cell>
          <cell r="P339">
            <v>2058900426462</v>
          </cell>
          <cell r="Q339" t="str">
            <v>000433569</v>
          </cell>
          <cell r="W339">
            <v>629730</v>
          </cell>
          <cell r="X339" t="str">
            <v>Тюменская обл. ЯНАО</v>
          </cell>
          <cell r="Y339" t="str">
            <v>г. Надым</v>
          </cell>
          <cell r="Z339" t="str">
            <v>р-он Химчистки</v>
          </cell>
          <cell r="AA339">
            <v>629730</v>
          </cell>
          <cell r="AB339" t="str">
            <v>Тюменская обл. ЯНАО</v>
          </cell>
          <cell r="AC339" t="str">
            <v>г. Надым</v>
          </cell>
          <cell r="AD339" t="str">
            <v>р-он Химчистки</v>
          </cell>
          <cell r="AF339" t="str">
            <v xml:space="preserve">с.89044573052 д.53-4884  </v>
          </cell>
          <cell r="AG339" t="str">
            <v>Пред. Казаков Николай Владимирович</v>
          </cell>
          <cell r="AH339" t="str">
            <v>Пред. Казаков Н. В.</v>
          </cell>
          <cell r="AQ339">
            <v>4</v>
          </cell>
          <cell r="AR339">
            <v>8</v>
          </cell>
          <cell r="AS339">
            <v>9</v>
          </cell>
          <cell r="AT339">
            <v>10</v>
          </cell>
          <cell r="AX339" t="str">
            <v>Договор</v>
          </cell>
          <cell r="AY339" t="str">
            <v>ПРОДАВЕЦ</v>
          </cell>
          <cell r="BI339">
            <v>0</v>
          </cell>
          <cell r="BJ339" t="str">
            <v>ГСК "Западный"</v>
          </cell>
          <cell r="BK339" t="str">
            <v>г-ну Казакову Н. В.</v>
          </cell>
          <cell r="BL339" t="str">
            <v>Председателю</v>
          </cell>
        </row>
        <row r="340">
          <cell r="A340">
            <v>20590</v>
          </cell>
          <cell r="B340" t="str">
            <v>ИП Басова Татьяна Петровна</v>
          </cell>
          <cell r="C340" t="str">
            <v>ИП Басова Т. П.</v>
          </cell>
          <cell r="D340" t="str">
            <v>12-590/2008    от 01.01.2008г.</v>
          </cell>
          <cell r="E340" t="str">
            <v>Новый</v>
          </cell>
          <cell r="K340">
            <v>890311100281</v>
          </cell>
          <cell r="P340">
            <v>304890304200084</v>
          </cell>
          <cell r="V340" t="str">
            <v>нет доп. Соглашения</v>
          </cell>
          <cell r="W340">
            <v>629730</v>
          </cell>
          <cell r="X340" t="str">
            <v>Тюменская обл. ЯНАО</v>
          </cell>
          <cell r="Y340" t="str">
            <v>г. Надым</v>
          </cell>
          <cell r="Z340" t="str">
            <v>Заводская 4 -167</v>
          </cell>
          <cell r="AA340">
            <v>629730</v>
          </cell>
          <cell r="AB340" t="str">
            <v>Тюменская обл. ЯНАО</v>
          </cell>
          <cell r="AC340" t="str">
            <v>г. Надым</v>
          </cell>
          <cell r="AD340" t="str">
            <v>ул. Заводская 4 -167</v>
          </cell>
          <cell r="AF340" t="str">
            <v>т. 2-12-98</v>
          </cell>
          <cell r="AG340" t="str">
            <v>ИП Басова Татьяна Петровна</v>
          </cell>
          <cell r="AH340" t="str">
            <v>ИП Басова Т. П.</v>
          </cell>
          <cell r="AQ340">
            <v>8</v>
          </cell>
          <cell r="AR340">
            <v>4</v>
          </cell>
          <cell r="AS340">
            <v>5</v>
          </cell>
          <cell r="AT340">
            <v>6</v>
          </cell>
          <cell r="AU340">
            <v>9</v>
          </cell>
          <cell r="AX340" t="str">
            <v>Договор</v>
          </cell>
          <cell r="AY340" t="str">
            <v>ПРОДАВЕЦ</v>
          </cell>
          <cell r="BI340">
            <v>1</v>
          </cell>
          <cell r="BJ340" t="str">
            <v>ИП Басова Татьяна Петровна</v>
          </cell>
          <cell r="BK340" t="str">
            <v>г-же Басовой Т. П.</v>
          </cell>
          <cell r="BL340" t="str">
            <v>Индивидуальному предпринимателю</v>
          </cell>
          <cell r="BP340" t="str">
            <v>мастерская  зв. 2в</v>
          </cell>
        </row>
        <row r="341">
          <cell r="A341">
            <v>20591</v>
          </cell>
          <cell r="B341" t="str">
            <v>ИП Клешнева Инна Николаевна</v>
          </cell>
          <cell r="C341" t="str">
            <v>ИП Клешнева И.Н.</v>
          </cell>
          <cell r="D341" t="str">
            <v>12-591/2006    от 01.01.2006г.</v>
          </cell>
          <cell r="K341">
            <v>890304861937</v>
          </cell>
          <cell r="P341">
            <v>304890314700151</v>
          </cell>
          <cell r="W341">
            <v>629730</v>
          </cell>
          <cell r="X341" t="str">
            <v>Тюменская обл. ЯНАО</v>
          </cell>
          <cell r="Y341" t="str">
            <v>г. Надым</v>
          </cell>
          <cell r="Z341" t="str">
            <v>ул. Заводская 2-151</v>
          </cell>
          <cell r="AA341">
            <v>629730</v>
          </cell>
          <cell r="AB341" t="str">
            <v>Тюменская обл. ЯНАО</v>
          </cell>
          <cell r="AC341" t="str">
            <v>г. Надым</v>
          </cell>
          <cell r="AD341" t="str">
            <v>ул. Заводская 2-151</v>
          </cell>
          <cell r="AF341" t="str">
            <v>т. 2-16-89</v>
          </cell>
          <cell r="AG341" t="str">
            <v>ИП Клешнева Инна Николаевна</v>
          </cell>
          <cell r="AH341" t="str">
            <v>ИП Клешнева И.Н.</v>
          </cell>
          <cell r="AQ341">
            <v>4</v>
          </cell>
          <cell r="AR341">
            <v>8</v>
          </cell>
          <cell r="AS341">
            <v>9</v>
          </cell>
          <cell r="AT341">
            <v>10</v>
          </cell>
          <cell r="AX341" t="str">
            <v>Договор</v>
          </cell>
          <cell r="AY341" t="str">
            <v>ПРОДАВЕЦ</v>
          </cell>
          <cell r="BI341">
            <v>1</v>
          </cell>
          <cell r="BJ341" t="str">
            <v>ИП Клешнева Инна Николаевна</v>
          </cell>
          <cell r="BK341" t="str">
            <v>г-же Клешневой И. Н.</v>
          </cell>
          <cell r="BL341" t="str">
            <v>Индивидуальному предпринимателю</v>
          </cell>
        </row>
        <row r="342">
          <cell r="A342">
            <v>20592</v>
          </cell>
          <cell r="B342" t="str">
            <v>ИП Шушпанников Роман Борисович</v>
          </cell>
          <cell r="C342" t="str">
            <v>ИП Шушпанников Р. Б.</v>
          </cell>
          <cell r="D342" t="str">
            <v>12-592/2006    от 01.01.2006г.</v>
          </cell>
          <cell r="K342">
            <v>890300200190</v>
          </cell>
          <cell r="P342">
            <v>304890308200032</v>
          </cell>
          <cell r="W342">
            <v>629730</v>
          </cell>
          <cell r="X342" t="str">
            <v>Тюменская обл. ЯНАО</v>
          </cell>
          <cell r="Y342" t="str">
            <v>г. Надым</v>
          </cell>
          <cell r="Z342" t="str">
            <v>Зверева 42-102</v>
          </cell>
          <cell r="AA342">
            <v>629730</v>
          </cell>
          <cell r="AB342" t="str">
            <v>Тюменская обл. ЯНАО</v>
          </cell>
          <cell r="AC342" t="str">
            <v>г. Надым</v>
          </cell>
          <cell r="AD342" t="str">
            <v>ул. Зверева 42-102</v>
          </cell>
          <cell r="AG342" t="str">
            <v>ИП Шушпанников Роман Борисович</v>
          </cell>
          <cell r="AH342" t="str">
            <v>ИП Шушпанников Р. Б.</v>
          </cell>
          <cell r="AQ342">
            <v>4</v>
          </cell>
          <cell r="AR342">
            <v>8</v>
          </cell>
          <cell r="AS342">
            <v>9</v>
          </cell>
          <cell r="AT342">
            <v>10</v>
          </cell>
          <cell r="AX342" t="str">
            <v>Договор</v>
          </cell>
          <cell r="AY342" t="str">
            <v>ПРОДАВЕЦ</v>
          </cell>
          <cell r="BI342">
            <v>1</v>
          </cell>
          <cell r="BJ342" t="str">
            <v>ИП Шушпанников Роман Борисович</v>
          </cell>
          <cell r="BK342" t="str">
            <v>г-ну Шушпанникову Р. Б.</v>
          </cell>
          <cell r="BL342" t="str">
            <v>Индивидуальному предпринимателю</v>
          </cell>
          <cell r="BO342">
            <v>5.0309999999999997</v>
          </cell>
          <cell r="BP342" t="str">
            <v>ул. Заводская 2В "Узел связи"</v>
          </cell>
        </row>
        <row r="343">
          <cell r="A343">
            <v>20593</v>
          </cell>
          <cell r="B343" t="str">
            <v>ИП Гаджиев Ахмед Аббас оглы</v>
          </cell>
          <cell r="C343" t="str">
            <v>ИП Гаджиев А. А. о.</v>
          </cell>
          <cell r="D343" t="str">
            <v>12-593/2006    от 01.01.2006г.</v>
          </cell>
          <cell r="K343">
            <v>890300157315</v>
          </cell>
          <cell r="P343">
            <v>304890307200072</v>
          </cell>
          <cell r="W343">
            <v>629730</v>
          </cell>
          <cell r="X343" t="str">
            <v>Тюменская обл. ЯНАО</v>
          </cell>
          <cell r="Y343" t="str">
            <v>г. Надым</v>
          </cell>
          <cell r="Z343" t="str">
            <v>ул. Зверева д. 42 к. 160</v>
          </cell>
          <cell r="AA343">
            <v>629730</v>
          </cell>
          <cell r="AB343" t="str">
            <v>Тюменская обл. ЯНАО</v>
          </cell>
          <cell r="AC343" t="str">
            <v>г. Надым</v>
          </cell>
          <cell r="AD343" t="str">
            <v>ул. Зверева д. 42 к. 160</v>
          </cell>
          <cell r="AF343" t="str">
            <v xml:space="preserve"> офис 596717</v>
          </cell>
          <cell r="AG343" t="str">
            <v>ИП Гаджиев Ахмед Аббас оглы</v>
          </cell>
          <cell r="AH343" t="str">
            <v>ИП Гаджиев А. А. о.</v>
          </cell>
          <cell r="AQ343">
            <v>4</v>
          </cell>
          <cell r="AR343">
            <v>8</v>
          </cell>
          <cell r="AS343">
            <v>9</v>
          </cell>
          <cell r="AT343">
            <v>10</v>
          </cell>
          <cell r="AX343" t="str">
            <v>Договор</v>
          </cell>
          <cell r="AY343" t="str">
            <v>ПРОДАВЕЦ</v>
          </cell>
          <cell r="BI343">
            <v>1</v>
          </cell>
          <cell r="BJ343" t="str">
            <v>ИП Гаджиев Ахмед Аббас оглы</v>
          </cell>
          <cell r="BK343" t="str">
            <v>г-ну Гаджиеву А. А. о.</v>
          </cell>
          <cell r="BL343" t="str">
            <v>Индивидуальному предпринимателю</v>
          </cell>
          <cell r="BO343">
            <v>6.01</v>
          </cell>
          <cell r="BP343" t="str">
            <v>"НЗКПД" 3 эт налево 2 дверь Офис</v>
          </cell>
        </row>
        <row r="344">
          <cell r="A344">
            <v>20594</v>
          </cell>
          <cell r="B344" t="str">
            <v>ИП Фузейн Валерий Юрьевич</v>
          </cell>
          <cell r="C344" t="str">
            <v>ИП Фузейн В.Ю.</v>
          </cell>
          <cell r="D344" t="str">
            <v>12-594/2008    от 01.01.2008г.</v>
          </cell>
          <cell r="E344" t="str">
            <v>Новый</v>
          </cell>
          <cell r="K344">
            <v>890300012888</v>
          </cell>
          <cell r="P344">
            <v>304890311900125</v>
          </cell>
          <cell r="V344" t="str">
            <v>нет доп. Соглашения</v>
          </cell>
          <cell r="W344">
            <v>629730</v>
          </cell>
          <cell r="X344" t="str">
            <v>Тюменская обл. ЯНАО</v>
          </cell>
          <cell r="Y344" t="str">
            <v>г. Надым</v>
          </cell>
          <cell r="Z344" t="str">
            <v>ул. Заводская 2в</v>
          </cell>
          <cell r="AA344">
            <v>629730</v>
          </cell>
          <cell r="AB344" t="str">
            <v>Тюменская обл. ЯНАО</v>
          </cell>
          <cell r="AC344" t="str">
            <v>г. Надым</v>
          </cell>
          <cell r="AD344" t="str">
            <v>ул. Заводская 2в</v>
          </cell>
          <cell r="AF344" t="str">
            <v xml:space="preserve">т. 72-222 
т. 3-38-28 
т. 3-13-13 </v>
          </cell>
          <cell r="AG344" t="str">
            <v>ИП Фузейн Валерий Юрьевич</v>
          </cell>
          <cell r="AH344" t="str">
            <v>ИП Фузейн В.Ю.</v>
          </cell>
          <cell r="AQ344">
            <v>4</v>
          </cell>
          <cell r="AR344">
            <v>8</v>
          </cell>
          <cell r="AS344">
            <v>9</v>
          </cell>
          <cell r="AT344">
            <v>10</v>
          </cell>
          <cell r="AX344" t="str">
            <v>Договор</v>
          </cell>
          <cell r="AY344" t="str">
            <v>ПРОДАВЕЦ</v>
          </cell>
          <cell r="BI344">
            <v>1</v>
          </cell>
          <cell r="BJ344" t="str">
            <v>ИП Фузейн Валерий Юрьевич</v>
          </cell>
          <cell r="BK344" t="str">
            <v>г-ну Фузейн В. Ю.</v>
          </cell>
          <cell r="BL344" t="str">
            <v>Индивидуальному предпринимателю</v>
          </cell>
          <cell r="BO344">
            <v>5.0330000000000004</v>
          </cell>
          <cell r="BP344" t="str">
            <v>маг. На Переговорке</v>
          </cell>
        </row>
        <row r="345">
          <cell r="A345">
            <v>20595</v>
          </cell>
          <cell r="B345" t="str">
            <v>ИП Петрухина Алла Николаевна</v>
          </cell>
          <cell r="C345" t="str">
            <v>ИП Петрухина А.Н.</v>
          </cell>
          <cell r="D345" t="str">
            <v>12-595/2006    от 01.01.2006г.</v>
          </cell>
          <cell r="K345">
            <v>890300428879</v>
          </cell>
          <cell r="W345">
            <v>629730</v>
          </cell>
          <cell r="X345" t="str">
            <v>Тюменская обл. ЯНАО</v>
          </cell>
          <cell r="Y345" t="str">
            <v>г. Надым</v>
          </cell>
          <cell r="Z345" t="str">
            <v>ул. Зверева д. 49 кв. 235</v>
          </cell>
          <cell r="AA345">
            <v>629730</v>
          </cell>
          <cell r="AB345" t="str">
            <v>Тюменская обл. ЯНАО</v>
          </cell>
          <cell r="AC345" t="str">
            <v>г. Надым</v>
          </cell>
          <cell r="AD345" t="str">
            <v>ул. Зверева д. 47 А</v>
          </cell>
          <cell r="AF345" t="str">
            <v>т. 2-53-78</v>
          </cell>
          <cell r="AG345" t="str">
            <v>ИП Петрухина Алла Николаевна</v>
          </cell>
          <cell r="AH345" t="str">
            <v>ИП Петрухина А.Н.</v>
          </cell>
          <cell r="AQ345">
            <v>4</v>
          </cell>
          <cell r="AR345">
            <v>8</v>
          </cell>
          <cell r="AS345">
            <v>9</v>
          </cell>
          <cell r="AT345">
            <v>10</v>
          </cell>
          <cell r="AX345" t="str">
            <v>Договор</v>
          </cell>
          <cell r="AY345" t="str">
            <v>ПРОДАВЕЦ</v>
          </cell>
          <cell r="BI345">
            <v>1</v>
          </cell>
          <cell r="BJ345" t="str">
            <v>ИП Петрухина Алла Николаевна</v>
          </cell>
          <cell r="BK345" t="str">
            <v>г-же Петрухиной А. Н.</v>
          </cell>
          <cell r="BL345" t="str">
            <v>Индивидуальному предпринимателю</v>
          </cell>
          <cell r="BP345" t="str">
            <v>ресторан Гелиос</v>
          </cell>
        </row>
        <row r="346">
          <cell r="A346">
            <v>20596</v>
          </cell>
          <cell r="B346" t="str">
            <v>ИП Бобров Валерий Владимирович</v>
          </cell>
          <cell r="C346" t="str">
            <v>ИП Бобров В.В.</v>
          </cell>
          <cell r="D346" t="str">
            <v>12-596/2006    от 01.01.2006г.</v>
          </cell>
          <cell r="F346" t="str">
            <v>"Западно-Сибирский банк" Сбербанка РФ ОАО г. Тюмень Надымское ОСБ №8028/029</v>
          </cell>
          <cell r="G346" t="str">
            <v>047102651</v>
          </cell>
          <cell r="H346" t="str">
            <v>30101810800000000651</v>
          </cell>
          <cell r="I346" t="str">
            <v>40802810867090100190</v>
          </cell>
          <cell r="K346">
            <v>761400001015</v>
          </cell>
          <cell r="P346">
            <v>304890312600045</v>
          </cell>
          <cell r="W346">
            <v>629730</v>
          </cell>
          <cell r="X346" t="str">
            <v>Тюменская обл. ЯНАО</v>
          </cell>
          <cell r="Y346" t="str">
            <v>г. Надым</v>
          </cell>
          <cell r="Z346" t="str">
            <v>ул. Зверева 52-6</v>
          </cell>
          <cell r="AA346">
            <v>629730</v>
          </cell>
          <cell r="AB346" t="str">
            <v>Тюменская обл. ЯНАО</v>
          </cell>
          <cell r="AC346" t="str">
            <v>г. Надым</v>
          </cell>
          <cell r="AD346" t="str">
            <v>ул. Зверева 52-6</v>
          </cell>
          <cell r="AF346" t="str">
            <v>т. 3-46-56</v>
          </cell>
          <cell r="AG346" t="str">
            <v>ИП Бобров Валерий Владимирович</v>
          </cell>
          <cell r="AH346" t="str">
            <v>ИП Бобров В.В.</v>
          </cell>
          <cell r="AQ346">
            <v>4</v>
          </cell>
          <cell r="AR346">
            <v>8</v>
          </cell>
          <cell r="AS346">
            <v>9</v>
          </cell>
          <cell r="AT346">
            <v>10</v>
          </cell>
          <cell r="AX346" t="str">
            <v>Договор</v>
          </cell>
          <cell r="AY346" t="str">
            <v>ПРОДАВЕЦ</v>
          </cell>
          <cell r="BI346">
            <v>1</v>
          </cell>
          <cell r="BJ346" t="str">
            <v>ИП Бобров Валерий Владимирович</v>
          </cell>
          <cell r="BK346" t="str">
            <v>г-ну Боброву В. В.</v>
          </cell>
          <cell r="BL346" t="str">
            <v>Индивидуальному предпринимателю</v>
          </cell>
        </row>
        <row r="347">
          <cell r="A347">
            <v>20597</v>
          </cell>
          <cell r="B347" t="str">
            <v>ИП Глушаков Николай Афанасьевич</v>
          </cell>
          <cell r="C347" t="str">
            <v>ИП Глушаков Н. А.</v>
          </cell>
          <cell r="D347" t="str">
            <v>12-597/2006    от 01.01.2006г.</v>
          </cell>
          <cell r="K347">
            <v>890300039054</v>
          </cell>
          <cell r="P347">
            <v>304890314700032</v>
          </cell>
          <cell r="W347">
            <v>629730</v>
          </cell>
          <cell r="X347" t="str">
            <v>Тюменская обл. ЯНАО</v>
          </cell>
          <cell r="Y347" t="str">
            <v>г. Надым</v>
          </cell>
          <cell r="Z347" t="str">
            <v>ул. Полярная д. 7 кв. 51</v>
          </cell>
          <cell r="AA347">
            <v>629730</v>
          </cell>
          <cell r="AB347" t="str">
            <v>Тюменская обл. ЯНАО</v>
          </cell>
          <cell r="AC347" t="str">
            <v>г. Надым</v>
          </cell>
          <cell r="AD347" t="str">
            <v>ул. Зверева д. 3/1</v>
          </cell>
          <cell r="AF347" t="str">
            <v>т. 6-14-50</v>
          </cell>
          <cell r="AG347" t="str">
            <v>ИП Глушаков Николай Афанасьевич</v>
          </cell>
          <cell r="AH347" t="str">
            <v>ИП Глушаков Н. А.</v>
          </cell>
          <cell r="AQ347">
            <v>4</v>
          </cell>
          <cell r="AR347">
            <v>8</v>
          </cell>
          <cell r="AS347">
            <v>9</v>
          </cell>
          <cell r="AT347">
            <v>10</v>
          </cell>
          <cell r="AX347" t="str">
            <v>Договор</v>
          </cell>
          <cell r="AY347" t="str">
            <v>ПРОДАВЕЦ</v>
          </cell>
          <cell r="BI347">
            <v>1</v>
          </cell>
          <cell r="BJ347" t="str">
            <v>ИП Глушаков Николай Афанасьевич</v>
          </cell>
          <cell r="BK347" t="str">
            <v>г-ну Глушакову Н. А.</v>
          </cell>
          <cell r="BL347" t="str">
            <v>Индивидуальному предпринимателю</v>
          </cell>
          <cell r="BP347" t="str">
            <v>Зверева 3/1 Ремонт обуви</v>
          </cell>
        </row>
        <row r="348">
          <cell r="A348">
            <v>20598</v>
          </cell>
          <cell r="B348" t="str">
            <v>ИП Мамедов Васиф Керим оглы</v>
          </cell>
          <cell r="C348" t="str">
            <v>ИП Мамедов В.К.</v>
          </cell>
          <cell r="D348" t="str">
            <v>12-598/2006    от 01.01.2006г.</v>
          </cell>
          <cell r="K348">
            <v>890303287023</v>
          </cell>
          <cell r="P348">
            <v>304890308200065</v>
          </cell>
          <cell r="W348">
            <v>629730</v>
          </cell>
          <cell r="X348" t="str">
            <v>Тюменская обл. ЯНАО</v>
          </cell>
          <cell r="Y348" t="str">
            <v>г. Надым</v>
          </cell>
          <cell r="Z348" t="str">
            <v>ул. Полярная д. 8 кв. 10</v>
          </cell>
          <cell r="AA348">
            <v>629730</v>
          </cell>
          <cell r="AB348" t="str">
            <v>Тюменская обл. ЯНАО</v>
          </cell>
          <cell r="AC348" t="str">
            <v>г. Надым</v>
          </cell>
          <cell r="AD348" t="str">
            <v>ул. Зверева 51</v>
          </cell>
          <cell r="AG348" t="str">
            <v>ИП Мамедов Васиф Керим оглы</v>
          </cell>
          <cell r="AH348" t="str">
            <v xml:space="preserve">                                                                                                  </v>
          </cell>
          <cell r="AQ348">
            <v>4</v>
          </cell>
          <cell r="AR348">
            <v>8</v>
          </cell>
          <cell r="AS348">
            <v>9</v>
          </cell>
          <cell r="AT348">
            <v>10</v>
          </cell>
          <cell r="AX348" t="str">
            <v>Договор</v>
          </cell>
          <cell r="AY348" t="str">
            <v>ПРОДАВЕЦ</v>
          </cell>
          <cell r="BI348">
            <v>1</v>
          </cell>
          <cell r="BJ348" t="str">
            <v>ИП Мамедов Васиф Керим оглы</v>
          </cell>
          <cell r="BK348" t="str">
            <v>г-ну Мамедову В. К.</v>
          </cell>
          <cell r="BL348" t="str">
            <v>Индивидуальному предпринимателю</v>
          </cell>
          <cell r="BO348">
            <v>5.0419999999999998</v>
          </cell>
          <cell r="BP348" t="str">
            <v>ул. Зверева 51 "Ремонт обуви"</v>
          </cell>
        </row>
        <row r="349">
          <cell r="A349">
            <v>20599</v>
          </cell>
          <cell r="B349" t="str">
            <v>ИП Мокан Федор Сергеевич</v>
          </cell>
          <cell r="C349" t="str">
            <v>ИП Мокан Ф. С.</v>
          </cell>
          <cell r="D349" t="str">
            <v>12-599/2006    от 01.01.2006г.</v>
          </cell>
          <cell r="F349" t="str">
            <v>"Западно-Сибирский банк" Сбербанка РФ ОАО г. Тюмень Надымское ОСБ №8028/029</v>
          </cell>
          <cell r="G349" t="str">
            <v>047102651</v>
          </cell>
          <cell r="H349" t="str">
            <v>30101810800000000651</v>
          </cell>
          <cell r="I349" t="str">
            <v>40802810167090100023</v>
          </cell>
          <cell r="K349">
            <v>890300057409</v>
          </cell>
          <cell r="P349">
            <v>304890304800056</v>
          </cell>
          <cell r="W349">
            <v>629730</v>
          </cell>
          <cell r="X349" t="str">
            <v>Тюменская обл. ЯНАО</v>
          </cell>
          <cell r="Y349" t="str">
            <v>г. Надым</v>
          </cell>
          <cell r="Z349" t="str">
            <v>Звереав д. 50 кв. 401</v>
          </cell>
          <cell r="AA349">
            <v>629730</v>
          </cell>
          <cell r="AB349" t="str">
            <v>Тюменская обл. ЯНАО</v>
          </cell>
          <cell r="AC349" t="str">
            <v>г. Надым</v>
          </cell>
          <cell r="AD349" t="str">
            <v>ул. Звереав д. 50 кв. 401</v>
          </cell>
          <cell r="AE349" t="str">
            <v>Okean@ptline.ru</v>
          </cell>
          <cell r="AF349" t="str">
            <v>т. 536-300 
д.521-706  
р.538-919</v>
          </cell>
          <cell r="AG349" t="str">
            <v>ИП Мокан Федор Сергеевич</v>
          </cell>
          <cell r="AH349" t="str">
            <v>ИП Мокан Ф. С.</v>
          </cell>
          <cell r="AQ349">
            <v>4</v>
          </cell>
          <cell r="AR349">
            <v>8</v>
          </cell>
          <cell r="AS349">
            <v>9</v>
          </cell>
          <cell r="AT349">
            <v>10</v>
          </cell>
          <cell r="AX349" t="str">
            <v>Договор</v>
          </cell>
          <cell r="AY349" t="str">
            <v>ПРОДАВЕЦ</v>
          </cell>
          <cell r="BI349">
            <v>1</v>
          </cell>
          <cell r="BJ349" t="str">
            <v>ИП Мокан Федор Сергеевич</v>
          </cell>
          <cell r="BK349" t="str">
            <v>г-ну Мокан Ф. С.</v>
          </cell>
          <cell r="BL349" t="str">
            <v>Индивидуальному предпринимателю</v>
          </cell>
        </row>
        <row r="350">
          <cell r="A350">
            <v>20600</v>
          </cell>
          <cell r="B350" t="str">
            <v>ИП Селезнева Лариса Викторовна</v>
          </cell>
          <cell r="C350" t="str">
            <v>ИП Селезнева Л. В.</v>
          </cell>
          <cell r="D350" t="str">
            <v>12-600/2006    от 01.01.2006г.</v>
          </cell>
          <cell r="F350" t="str">
            <v>"Западно-Сибирский банк" Сбербанка РФ ОАО г. Тюмень Надымское ОСБ №8028/029</v>
          </cell>
          <cell r="G350" t="str">
            <v>047102651</v>
          </cell>
          <cell r="H350" t="str">
            <v>30101810800000000651</v>
          </cell>
          <cell r="I350" t="str">
            <v>40802810667090100206</v>
          </cell>
          <cell r="K350">
            <v>890303971106</v>
          </cell>
          <cell r="P350">
            <v>304890318900061</v>
          </cell>
          <cell r="W350">
            <v>629730</v>
          </cell>
          <cell r="X350" t="str">
            <v>Тюменская обл. ЯНАО</v>
          </cell>
          <cell r="Y350" t="str">
            <v>г. Надым</v>
          </cell>
          <cell r="Z350" t="str">
            <v>ул. Комсомольская 12/3-4</v>
          </cell>
          <cell r="AA350">
            <v>629730</v>
          </cell>
          <cell r="AB350" t="str">
            <v>Тюменская обл. ЯНАО</v>
          </cell>
          <cell r="AC350" t="str">
            <v>г. Надым</v>
          </cell>
          <cell r="AD350" t="str">
            <v>ул. Комсомольская 12-15</v>
          </cell>
          <cell r="AF350" t="str">
            <v>т. 4-95-40 
т. 3-82-57</v>
          </cell>
          <cell r="AG350" t="str">
            <v>ИП Селезнева Лариса Викторовна</v>
          </cell>
          <cell r="AH350" t="str">
            <v>ИП Селезнева Л. В.</v>
          </cell>
          <cell r="AQ350">
            <v>4</v>
          </cell>
          <cell r="AR350">
            <v>8</v>
          </cell>
          <cell r="AS350">
            <v>9</v>
          </cell>
          <cell r="AT350">
            <v>10</v>
          </cell>
          <cell r="AX350" t="str">
            <v>Договор</v>
          </cell>
          <cell r="AY350" t="str">
            <v>ПРОДАВЕЦ</v>
          </cell>
          <cell r="BI350">
            <v>1</v>
          </cell>
          <cell r="BJ350" t="str">
            <v>ИП Селезнева Лариса Викторовна</v>
          </cell>
          <cell r="BK350" t="str">
            <v>г-же Селезневой Л. В.</v>
          </cell>
          <cell r="BL350" t="str">
            <v>Индивидуальному предпринимателю</v>
          </cell>
          <cell r="BP350" t="str">
            <v>маг. Сева Комсомольская 12</v>
          </cell>
        </row>
        <row r="351">
          <cell r="A351">
            <v>20601</v>
          </cell>
          <cell r="B351" t="str">
            <v>ИП Илларионов Алексей Евгеньевич</v>
          </cell>
          <cell r="C351" t="str">
            <v>ИП Илларионов А. Е.</v>
          </cell>
          <cell r="D351" t="str">
            <v>12-601/2006    от 01.01.2006г.</v>
          </cell>
          <cell r="F351" t="str">
            <v>"Запсибкомбанк" ОАО г. Салехард</v>
          </cell>
          <cell r="G351" t="str">
            <v>047182727</v>
          </cell>
          <cell r="H351" t="str">
            <v>30101810600000000727</v>
          </cell>
          <cell r="I351" t="str">
            <v>40802810000140000154</v>
          </cell>
          <cell r="K351">
            <v>890305244766</v>
          </cell>
          <cell r="P351">
            <v>304890322600013</v>
          </cell>
          <cell r="W351">
            <v>629730</v>
          </cell>
          <cell r="X351" t="str">
            <v>Тюменская обл. ЯНАО</v>
          </cell>
          <cell r="Y351" t="str">
            <v>г. Надым</v>
          </cell>
          <cell r="Z351" t="str">
            <v>ул. Зверева 44-193</v>
          </cell>
          <cell r="AA351">
            <v>629730</v>
          </cell>
          <cell r="AB351" t="str">
            <v>Тюменская обл. ЯНАО</v>
          </cell>
          <cell r="AC351" t="str">
            <v>г. Надым</v>
          </cell>
          <cell r="AD351" t="str">
            <v>ул. Зверева 44-193</v>
          </cell>
          <cell r="AE351" t="str">
            <v>komtek2005@mail.ru</v>
          </cell>
          <cell r="AF351" t="str">
            <v>т. 73-696</v>
          </cell>
          <cell r="AG351" t="str">
            <v>Илларинов Алексей Евгеньевич</v>
          </cell>
          <cell r="AH351" t="str">
            <v>Илларинов А. Е.</v>
          </cell>
          <cell r="AQ351">
            <v>4</v>
          </cell>
          <cell r="AR351">
            <v>8</v>
          </cell>
          <cell r="AS351">
            <v>9</v>
          </cell>
          <cell r="AT351">
            <v>10</v>
          </cell>
          <cell r="AX351" t="str">
            <v>Договор</v>
          </cell>
          <cell r="AY351" t="str">
            <v>ПРОДАВЕЦ</v>
          </cell>
          <cell r="BI351">
            <v>1</v>
          </cell>
          <cell r="BJ351" t="str">
            <v>ИП Илларионов Алексей Евгеньевич</v>
          </cell>
          <cell r="BK351" t="str">
            <v>г-ну Илларинову А. Е.</v>
          </cell>
          <cell r="BL351" t="str">
            <v>Индивидуальному предпринимателю</v>
          </cell>
          <cell r="BP351" t="str">
            <v>Зверева 44 маг.Комтек</v>
          </cell>
        </row>
        <row r="352">
          <cell r="A352">
            <v>20602</v>
          </cell>
          <cell r="B352" t="str">
            <v>ИП Колюшева Анна Владимировна</v>
          </cell>
          <cell r="C352" t="str">
            <v>ИП Колюшева А.Н.</v>
          </cell>
          <cell r="D352" t="str">
            <v>12-602/2007    от 01.03.2007г.</v>
          </cell>
          <cell r="K352">
            <v>890304448040</v>
          </cell>
          <cell r="P352">
            <v>305890332700022</v>
          </cell>
          <cell r="W352">
            <v>629730</v>
          </cell>
          <cell r="X352" t="str">
            <v>Тюменская обл. ЯНАО</v>
          </cell>
          <cell r="Y352" t="str">
            <v>г. Надым</v>
          </cell>
          <cell r="Z352" t="str">
            <v>ул. Заводская 2-112</v>
          </cell>
          <cell r="AA352">
            <v>629730</v>
          </cell>
          <cell r="AB352" t="str">
            <v>Тюменская обл. ЯНАО</v>
          </cell>
          <cell r="AC352" t="str">
            <v>г. Надым</v>
          </cell>
          <cell r="AD352" t="str">
            <v>ул. Заводская 11</v>
          </cell>
          <cell r="AF352" t="str">
            <v>52-14-06  56-41-51</v>
          </cell>
          <cell r="AG352" t="str">
            <v>ИП Колюшева Анна Владимировна</v>
          </cell>
          <cell r="AH352" t="str">
            <v>ИП Колюшева А.Н.</v>
          </cell>
          <cell r="AQ352">
            <v>4</v>
          </cell>
          <cell r="AR352">
            <v>8</v>
          </cell>
          <cell r="AS352">
            <v>9</v>
          </cell>
          <cell r="AT352">
            <v>10</v>
          </cell>
          <cell r="AX352" t="str">
            <v>Договор</v>
          </cell>
          <cell r="AY352" t="str">
            <v>ПРОДАВЕЦ</v>
          </cell>
          <cell r="BI352">
            <v>1</v>
          </cell>
          <cell r="BJ352" t="str">
            <v>ИП Колюшева Анна Владимировна</v>
          </cell>
          <cell r="BK352" t="str">
            <v>г-же Колюшевой А. В.</v>
          </cell>
          <cell r="BL352" t="str">
            <v>Индивидуальному предпринимателю</v>
          </cell>
          <cell r="BP352" t="str">
            <v>Салон красоты Манго</v>
          </cell>
        </row>
        <row r="353">
          <cell r="A353">
            <v>20603</v>
          </cell>
          <cell r="B353" t="str">
            <v>ИП Игнатцов Александр Васильевич</v>
          </cell>
          <cell r="C353" t="str">
            <v>ИП Игнатцов А.В.</v>
          </cell>
          <cell r="D353" t="str">
            <v>12-603/2006    от 01.01.2006г.</v>
          </cell>
          <cell r="F353" t="str">
            <v>"Запсибкомбанк" ОАО г. Салехард</v>
          </cell>
          <cell r="G353" t="str">
            <v>047182727</v>
          </cell>
          <cell r="H353" t="str">
            <v>30101810600000000727</v>
          </cell>
          <cell r="I353" t="str">
            <v>40802810800140000024</v>
          </cell>
          <cell r="K353">
            <v>890300054831</v>
          </cell>
          <cell r="P353">
            <v>304890308200043</v>
          </cell>
          <cell r="W353">
            <v>629730</v>
          </cell>
          <cell r="X353" t="str">
            <v>Тюменская обл. ЯНАО</v>
          </cell>
          <cell r="Y353" t="str">
            <v>г. Надым</v>
          </cell>
          <cell r="Z353" t="str">
            <v>ул. Зверева 42-55</v>
          </cell>
          <cell r="AA353">
            <v>629730</v>
          </cell>
          <cell r="AB353" t="str">
            <v>Тюменская обл. ЯНАО</v>
          </cell>
          <cell r="AC353" t="str">
            <v>г. Надым</v>
          </cell>
          <cell r="AD353" t="str">
            <v>ул. Комсомольская 1 т/п "Приз"</v>
          </cell>
          <cell r="AF353" t="str">
            <v xml:space="preserve"> 
т. 2-20-65, 
т. 8-902-626-95-88</v>
          </cell>
          <cell r="AG353" t="str">
            <v>ИП Игнатцов Александр Васильевич</v>
          </cell>
          <cell r="AH353" t="str">
            <v>ИП Игнатцов А.В.</v>
          </cell>
          <cell r="AI353" t="str">
            <v xml:space="preserve">Влад Гурьянов т. 2-10-43 </v>
          </cell>
          <cell r="AQ353">
            <v>4</v>
          </cell>
          <cell r="AR353">
            <v>8</v>
          </cell>
          <cell r="AS353">
            <v>9</v>
          </cell>
          <cell r="AT353">
            <v>10</v>
          </cell>
          <cell r="AX353" t="str">
            <v>Договор</v>
          </cell>
          <cell r="AY353" t="str">
            <v>ПРОДАВЕЦ</v>
          </cell>
          <cell r="BI353">
            <v>1</v>
          </cell>
          <cell r="BJ353" t="str">
            <v>ИП Игнатцов Александр Васильевич</v>
          </cell>
          <cell r="BK353" t="str">
            <v>г-ну Игнатцову А. В.</v>
          </cell>
          <cell r="BL353" t="str">
            <v>Индивидуальному предпринимателю</v>
          </cell>
          <cell r="BP353" t="str">
            <v>ул. Комсомольская 1 т/п "Приз"</v>
          </cell>
        </row>
        <row r="354">
          <cell r="A354">
            <v>20604</v>
          </cell>
          <cell r="B354" t="str">
            <v>ИП Дегтяренко Александр Викторович</v>
          </cell>
          <cell r="C354" t="str">
            <v>ИП Дегтяренко А.В.</v>
          </cell>
          <cell r="D354" t="str">
            <v>12-604/2006    от 01.01.2006г.</v>
          </cell>
          <cell r="F354" t="str">
            <v>"Западно-Сибирский банк" Сбербанка РФ ОАО г. Тюмень Надымское ОСБ №8028/029</v>
          </cell>
          <cell r="G354" t="str">
            <v>047102651</v>
          </cell>
          <cell r="H354" t="str">
            <v>30101810800000000651</v>
          </cell>
          <cell r="I354" t="str">
            <v>40802810667090100219</v>
          </cell>
          <cell r="K354">
            <v>890301788313</v>
          </cell>
          <cell r="P354">
            <v>304890310400055</v>
          </cell>
          <cell r="W354">
            <v>629730</v>
          </cell>
          <cell r="X354" t="str">
            <v>Тюменская обл. ЯНАО</v>
          </cell>
          <cell r="Y354" t="str">
            <v>г. Надым</v>
          </cell>
          <cell r="Z354" t="str">
            <v>ул. Заводская д. 5 кв. 189</v>
          </cell>
          <cell r="AA354">
            <v>629730</v>
          </cell>
          <cell r="AB354" t="str">
            <v>Тюменская обл. ЯНАО</v>
          </cell>
          <cell r="AC354" t="str">
            <v>г. Надым</v>
          </cell>
          <cell r="AD354" t="str">
            <v>ул. Зверева 38-67</v>
          </cell>
          <cell r="AE354" t="str">
            <v>autonad@mail.ru</v>
          </cell>
          <cell r="AF354" t="str">
            <v>т. 49-1-73 
т. 2-55-85</v>
          </cell>
          <cell r="AG354" t="str">
            <v>ИП Дегтяренко Александр Викторович</v>
          </cell>
          <cell r="AH354" t="str">
            <v>ИП Дегтяренко А.В.</v>
          </cell>
          <cell r="AQ354">
            <v>4</v>
          </cell>
          <cell r="AR354">
            <v>8</v>
          </cell>
          <cell r="AS354">
            <v>9</v>
          </cell>
          <cell r="AT354">
            <v>10</v>
          </cell>
          <cell r="AX354" t="str">
            <v>Договор</v>
          </cell>
          <cell r="AY354" t="str">
            <v>ПРОДАВЕЦ</v>
          </cell>
          <cell r="BD354">
            <v>0</v>
          </cell>
          <cell r="BI354">
            <v>1</v>
          </cell>
          <cell r="BJ354" t="str">
            <v>ИП Дегтяренко Александр Викторович</v>
          </cell>
          <cell r="BK354" t="str">
            <v>г-ну Дегтяренко А. В.</v>
          </cell>
          <cell r="BL354" t="str">
            <v>Индивидуальному предпринимателю</v>
          </cell>
          <cell r="BO354">
            <v>5.0250000000000004</v>
          </cell>
          <cell r="BP354" t="str">
            <v>маг. "Токи-Авто"</v>
          </cell>
        </row>
        <row r="355">
          <cell r="A355">
            <v>20605</v>
          </cell>
          <cell r="B355" t="str">
            <v>ИП Михайлов Виктор Михайлович</v>
          </cell>
          <cell r="C355" t="str">
            <v>ИП Михайлов В.М.</v>
          </cell>
          <cell r="D355" t="str">
            <v>12-605/2008    от 01.12.2007г.</v>
          </cell>
          <cell r="F355" t="str">
            <v>"Западно-Сибирский банк" Сбербанка РФ ОАО г. Тюмень Надымское ОСБ №8028/029</v>
          </cell>
          <cell r="G355" t="str">
            <v>047102651</v>
          </cell>
          <cell r="H355" t="str">
            <v>30101810800000000651</v>
          </cell>
          <cell r="I355" t="str">
            <v>40802810267090100363</v>
          </cell>
          <cell r="K355">
            <v>890300164143</v>
          </cell>
          <cell r="P355">
            <v>304890305700013</v>
          </cell>
          <cell r="W355">
            <v>629735</v>
          </cell>
          <cell r="X355" t="str">
            <v>ЯНАО</v>
          </cell>
          <cell r="Y355" t="str">
            <v>г. Надым</v>
          </cell>
          <cell r="Z355" t="str">
            <v>ул. Заводская д. 1 кв. 91</v>
          </cell>
          <cell r="AA355">
            <v>629735</v>
          </cell>
          <cell r="AB355" t="str">
            <v>ЯНАО</v>
          </cell>
          <cell r="AC355" t="str">
            <v>г. Надым</v>
          </cell>
          <cell r="AD355" t="str">
            <v>ул. Заводская д. 1 кв. 91</v>
          </cell>
          <cell r="AF355" t="str">
            <v>т. 2-52-42, 2-53-32, ф.3-55-70, 89044540625</v>
          </cell>
          <cell r="AG355" t="str">
            <v>ИП Михайлов Виктор Михайлович</v>
          </cell>
          <cell r="AH355" t="str">
            <v>ИП Михайлов В.М.</v>
          </cell>
          <cell r="AI355" t="str">
            <v>Лидия Ивановна 89044540625</v>
          </cell>
          <cell r="AQ355">
            <v>4</v>
          </cell>
          <cell r="AR355">
            <v>8</v>
          </cell>
          <cell r="AS355">
            <v>9</v>
          </cell>
          <cell r="AT355">
            <v>10</v>
          </cell>
          <cell r="AX355" t="str">
            <v>Договор</v>
          </cell>
          <cell r="AY355" t="str">
            <v>ПРОДАВЕЦ</v>
          </cell>
          <cell r="BI355">
            <v>1</v>
          </cell>
          <cell r="BJ355" t="str">
            <v>ИП Михайлов Виктор Михайлович</v>
          </cell>
          <cell r="BK355" t="str">
            <v>г-ну Михайлову В.М.</v>
          </cell>
          <cell r="BL355" t="str">
            <v>Индивидуальному предпринимателю</v>
          </cell>
        </row>
        <row r="356">
          <cell r="A356">
            <v>20606</v>
          </cell>
          <cell r="B356" t="str">
            <v>ИП Носова Инна Семеновна</v>
          </cell>
          <cell r="C356" t="str">
            <v>ИП Носова И. С.</v>
          </cell>
          <cell r="D356" t="str">
            <v>12-606/2006    от 01.01.2006г.</v>
          </cell>
          <cell r="K356">
            <v>890300252960</v>
          </cell>
          <cell r="P356">
            <v>304890310400130</v>
          </cell>
          <cell r="W356">
            <v>629730</v>
          </cell>
          <cell r="X356" t="str">
            <v>Тюменская обл. ЯНАО</v>
          </cell>
          <cell r="Y356" t="str">
            <v>г. Надым</v>
          </cell>
          <cell r="Z356" t="str">
            <v>ул. Зверева 41</v>
          </cell>
          <cell r="AA356">
            <v>629730</v>
          </cell>
          <cell r="AB356" t="str">
            <v>Тюменская обл. ЯНАО</v>
          </cell>
          <cell r="AC356" t="str">
            <v>г. Надым</v>
          </cell>
          <cell r="AD356" t="str">
            <v>ул. Зверева 41</v>
          </cell>
          <cell r="AF356" t="str">
            <v>т. 8-922-284-20-60  
т. 2-39-43  
д. 2-48-72</v>
          </cell>
          <cell r="AG356" t="str">
            <v>ИП Носова Инна Семеновна</v>
          </cell>
          <cell r="AH356" t="str">
            <v>ИП Носова И. С.</v>
          </cell>
          <cell r="AQ356">
            <v>4</v>
          </cell>
          <cell r="AR356">
            <v>8</v>
          </cell>
          <cell r="AS356">
            <v>9</v>
          </cell>
          <cell r="AT356">
            <v>10</v>
          </cell>
          <cell r="AX356" t="str">
            <v>Договор</v>
          </cell>
          <cell r="AY356" t="str">
            <v>ПРОДАВЕЦ</v>
          </cell>
          <cell r="BI356">
            <v>1</v>
          </cell>
          <cell r="BJ356" t="str">
            <v>ИП Носова Инна Семеновна</v>
          </cell>
          <cell r="BK356" t="str">
            <v>г-же Носовой И. С.</v>
          </cell>
          <cell r="BL356" t="str">
            <v>Индивидуальному предпринимателю</v>
          </cell>
          <cell r="BO356">
            <v>5.0279999999999996</v>
          </cell>
          <cell r="BP356" t="str">
            <v>ул. Зверева 41 ф-н "Фотоплюс"</v>
          </cell>
        </row>
        <row r="357">
          <cell r="A357">
            <v>20607</v>
          </cell>
          <cell r="B357" t="str">
            <v>ИП Отрешко Ирина Александровна</v>
          </cell>
          <cell r="C357" t="str">
            <v>ИП Отрешко И. А.</v>
          </cell>
          <cell r="D357" t="str">
            <v>12-607/2006    от 01.01.2006г.</v>
          </cell>
          <cell r="K357">
            <v>890300011757</v>
          </cell>
          <cell r="P357">
            <v>304890302600066</v>
          </cell>
          <cell r="W357">
            <v>629730</v>
          </cell>
          <cell r="X357" t="str">
            <v>Тюменская обл. ЯНАО</v>
          </cell>
          <cell r="Y357" t="str">
            <v>г. Надым</v>
          </cell>
          <cell r="Z357" t="str">
            <v>ул. Полярная д. 5 кв. 15</v>
          </cell>
          <cell r="AA357">
            <v>629730</v>
          </cell>
          <cell r="AB357" t="str">
            <v>Тюменская обл. ЯНАО</v>
          </cell>
          <cell r="AC357" t="str">
            <v>г. Надым</v>
          </cell>
          <cell r="AD357" t="str">
            <v>ул. Зверева 42-143</v>
          </cell>
          <cell r="AF357" t="str">
            <v>т. 2-47-35 
т. 8-902-626-96-07</v>
          </cell>
          <cell r="AG357" t="str">
            <v>ИП Отрешко Ирина Александровна</v>
          </cell>
          <cell r="AH357" t="str">
            <v>ИП Отрешко И. А.</v>
          </cell>
          <cell r="AQ357">
            <v>4</v>
          </cell>
          <cell r="AR357">
            <v>8</v>
          </cell>
          <cell r="AS357">
            <v>9</v>
          </cell>
          <cell r="AT357">
            <v>10</v>
          </cell>
          <cell r="AX357" t="str">
            <v>Договор</v>
          </cell>
          <cell r="AY357" t="str">
            <v>ПРОДАВЕЦ</v>
          </cell>
          <cell r="BI357">
            <v>1</v>
          </cell>
          <cell r="BJ357" t="str">
            <v>ИП Отрешко Ирина Александровна</v>
          </cell>
          <cell r="BK357" t="str">
            <v>г-же Отрешко И. А.</v>
          </cell>
          <cell r="BL357" t="str">
            <v>Индивидуальному предпринимателю</v>
          </cell>
          <cell r="BO357">
            <v>5.04</v>
          </cell>
          <cell r="BP357" t="str">
            <v>кафе Лакомка на Заводской</v>
          </cell>
        </row>
        <row r="358">
          <cell r="A358">
            <v>20608</v>
          </cell>
          <cell r="B358" t="str">
            <v>Новый Абонент</v>
          </cell>
          <cell r="C358" t="str">
            <v>Новый Абонент</v>
          </cell>
          <cell r="BJ358" t="str">
            <v>Новый Абонент</v>
          </cell>
        </row>
        <row r="359">
          <cell r="A359">
            <v>20609</v>
          </cell>
          <cell r="B359" t="str">
            <v>Новый Абонент</v>
          </cell>
          <cell r="C359" t="str">
            <v>Новый Абонент</v>
          </cell>
          <cell r="BJ359" t="str">
            <v>Новый Абонент</v>
          </cell>
        </row>
        <row r="360">
          <cell r="A360">
            <v>20610</v>
          </cell>
          <cell r="B360" t="str">
            <v>ИП Солдатов Юрий Михайлович</v>
          </cell>
          <cell r="C360" t="str">
            <v>ИП Солдатов Ю.М.</v>
          </cell>
          <cell r="D360" t="str">
            <v>12-610/2006    от 01.01.2006г.</v>
          </cell>
          <cell r="K360">
            <v>890300048997</v>
          </cell>
          <cell r="P360">
            <v>304890304100125</v>
          </cell>
          <cell r="W360">
            <v>629730</v>
          </cell>
          <cell r="X360" t="str">
            <v>Тюменская обл. ЯНАО</v>
          </cell>
          <cell r="Y360" t="str">
            <v>г. Надым</v>
          </cell>
          <cell r="Z360" t="str">
            <v>ул. Заводская 6 под.1</v>
          </cell>
          <cell r="AA360">
            <v>629730</v>
          </cell>
          <cell r="AB360" t="str">
            <v>Тюменская обл. ЯНАО</v>
          </cell>
          <cell r="AC360" t="str">
            <v>г. Надым</v>
          </cell>
          <cell r="AD360" t="str">
            <v>ул. Зверева 42 -121</v>
          </cell>
          <cell r="AF360" t="str">
            <v>т. 8-902-626-79-50  с. 8-909-795-92-01
д. 2-13-53</v>
          </cell>
          <cell r="AG360" t="str">
            <v>ИП Солдатов Юрий Михайлович</v>
          </cell>
          <cell r="AH360" t="str">
            <v>ИП Солдатов Ю.М.</v>
          </cell>
          <cell r="AQ360">
            <v>4</v>
          </cell>
          <cell r="AR360">
            <v>8</v>
          </cell>
          <cell r="AS360">
            <v>9</v>
          </cell>
          <cell r="AT360">
            <v>10</v>
          </cell>
          <cell r="AX360" t="str">
            <v>Договор</v>
          </cell>
          <cell r="AY360" t="str">
            <v>ПРОДАВЕЦ</v>
          </cell>
          <cell r="BI360">
            <v>1</v>
          </cell>
          <cell r="BJ360" t="str">
            <v>ИП Солдатов Юрий Михайлович</v>
          </cell>
          <cell r="BK360" t="str">
            <v>г-ну Солдатову Ю.М.</v>
          </cell>
          <cell r="BL360" t="str">
            <v>Индивидуальному предпринимателю</v>
          </cell>
          <cell r="BP360" t="str">
            <v>ул. Зверева Пиво-3</v>
          </cell>
        </row>
        <row r="361">
          <cell r="A361">
            <v>20611</v>
          </cell>
          <cell r="B361" t="str">
            <v>ИП Чалый Александр Николаевич</v>
          </cell>
          <cell r="C361" t="str">
            <v>ИП Чалый А.Н.</v>
          </cell>
          <cell r="D361" t="str">
            <v>12-611/2006    от 01.01.2006г.</v>
          </cell>
          <cell r="K361">
            <v>890309600014</v>
          </cell>
          <cell r="P361">
            <v>304890307700050</v>
          </cell>
          <cell r="W361">
            <v>629730</v>
          </cell>
          <cell r="X361" t="str">
            <v>Тюменская обл. ЯНАО</v>
          </cell>
          <cell r="Y361" t="str">
            <v>г. Надым</v>
          </cell>
          <cell r="Z361" t="str">
            <v>ул. Заводская 3</v>
          </cell>
          <cell r="AA361">
            <v>629730</v>
          </cell>
          <cell r="AB361" t="str">
            <v>Тюменская обл. ЯНАО</v>
          </cell>
          <cell r="AC361" t="str">
            <v>г. Надым</v>
          </cell>
          <cell r="AD361" t="str">
            <v>ул. Заводская 3</v>
          </cell>
          <cell r="AF361" t="str">
            <v>т. 6-48-00</v>
          </cell>
          <cell r="AG361" t="str">
            <v>ИП Чалый Александр Николаевич</v>
          </cell>
          <cell r="AH361" t="str">
            <v>ИП Чалый А.Н.</v>
          </cell>
          <cell r="AQ361">
            <v>4</v>
          </cell>
          <cell r="AR361">
            <v>8</v>
          </cell>
          <cell r="AS361">
            <v>9</v>
          </cell>
          <cell r="AT361">
            <v>10</v>
          </cell>
          <cell r="AX361" t="str">
            <v>Договор</v>
          </cell>
          <cell r="AY361" t="str">
            <v>ПРОДАВЕЦ</v>
          </cell>
          <cell r="BI361">
            <v>1</v>
          </cell>
          <cell r="BJ361" t="str">
            <v>ИП Чалый Александр Николаевич</v>
          </cell>
          <cell r="BK361" t="str">
            <v>г-ну Чалому А. Н.</v>
          </cell>
          <cell r="BL361" t="str">
            <v>Индивидуальному предпринимателю</v>
          </cell>
          <cell r="BP361" t="str">
            <v>Заводская 3 маг. Лазурит</v>
          </cell>
        </row>
        <row r="362">
          <cell r="A362">
            <v>20612</v>
          </cell>
          <cell r="B362" t="str">
            <v>ИП Валиев Владимир Фаридович</v>
          </cell>
          <cell r="C362" t="str">
            <v>ИП Валиев В.Ф.</v>
          </cell>
          <cell r="D362" t="str">
            <v>12-612/2006    от 01.01.2006г.</v>
          </cell>
          <cell r="K362">
            <v>890300831140</v>
          </cell>
          <cell r="P362">
            <v>304890309900042</v>
          </cell>
          <cell r="W362">
            <v>629730</v>
          </cell>
          <cell r="X362" t="str">
            <v>Тюменская обл. ЯНАО</v>
          </cell>
          <cell r="Y362" t="str">
            <v>г. Надым</v>
          </cell>
          <cell r="Z362" t="str">
            <v>ул. Зверева д. 28 кв. 6</v>
          </cell>
          <cell r="AA362">
            <v>629730</v>
          </cell>
          <cell r="AB362" t="str">
            <v>Тюменская обл. ЯНАО</v>
          </cell>
          <cell r="AC362" t="str">
            <v>г. Надым</v>
          </cell>
          <cell r="AD362" t="str">
            <v>ул. Заводская 2В</v>
          </cell>
          <cell r="AF362" t="str">
            <v>т. 2-20-20 
т. 4-14-62</v>
          </cell>
          <cell r="AG362" t="str">
            <v>ИП Валиев Владимир Фаридович</v>
          </cell>
          <cell r="AH362" t="str">
            <v>ИП Валиев В.Ф.</v>
          </cell>
          <cell r="AQ362">
            <v>4</v>
          </cell>
          <cell r="AR362">
            <v>8</v>
          </cell>
          <cell r="AS362">
            <v>9</v>
          </cell>
          <cell r="AT362">
            <v>10</v>
          </cell>
          <cell r="AX362" t="str">
            <v>Договор</v>
          </cell>
          <cell r="AY362" t="str">
            <v>ПРОДАВЕЦ</v>
          </cell>
          <cell r="BI362">
            <v>1</v>
          </cell>
          <cell r="BJ362" t="str">
            <v>ИП Валиев Владимир Фаридович</v>
          </cell>
          <cell r="BK362" t="str">
            <v>г-ну Валиеву В. Ф.</v>
          </cell>
          <cell r="BL362" t="str">
            <v>Индивидуальному предпринимателю</v>
          </cell>
          <cell r="BO362">
            <v>5.032</v>
          </cell>
          <cell r="BP362" t="str">
            <v>ул. Заводская 2В "Ювелирка"</v>
          </cell>
        </row>
        <row r="363">
          <cell r="A363">
            <v>20613</v>
          </cell>
          <cell r="B363" t="str">
            <v>ИП Марченко Сергей Владимирович</v>
          </cell>
          <cell r="C363" t="str">
            <v>ИП Марченко С. В.</v>
          </cell>
          <cell r="D363" t="str">
            <v>12-613/2006    от 01.01.2006г.</v>
          </cell>
          <cell r="K363">
            <v>890300283398</v>
          </cell>
          <cell r="P363">
            <v>304890302600055</v>
          </cell>
          <cell r="W363">
            <v>629730</v>
          </cell>
          <cell r="X363" t="str">
            <v>Тюменская обл. ЯНАО</v>
          </cell>
          <cell r="Y363" t="str">
            <v>г. Надым</v>
          </cell>
          <cell r="Z363" t="str">
            <v>ул. Зверева 42-1</v>
          </cell>
          <cell r="AA363">
            <v>629730</v>
          </cell>
          <cell r="AB363" t="str">
            <v>Тюменская обл. ЯНАО</v>
          </cell>
          <cell r="AC363" t="str">
            <v>г. Надым</v>
          </cell>
          <cell r="AD363" t="str">
            <v>ул. Зверева 42-1</v>
          </cell>
          <cell r="AF363" t="str">
            <v>т. 3-87-30 
т. 3-80-82 раб
т. 8-902-626-3987</v>
          </cell>
          <cell r="AG363" t="str">
            <v>ИП Марченко Сергей Владимирович</v>
          </cell>
          <cell r="AH363" t="str">
            <v>ИП Марченко С. В.</v>
          </cell>
          <cell r="AQ363">
            <v>4</v>
          </cell>
          <cell r="AR363">
            <v>8</v>
          </cell>
          <cell r="AS363">
            <v>9</v>
          </cell>
          <cell r="AT363">
            <v>10</v>
          </cell>
          <cell r="AX363" t="str">
            <v>Договор</v>
          </cell>
          <cell r="AY363" t="str">
            <v>ПРОДАВЕЦ</v>
          </cell>
          <cell r="BI363">
            <v>1</v>
          </cell>
          <cell r="BJ363" t="str">
            <v>ИП Марченко Сергей Владимирович</v>
          </cell>
          <cell r="BK363" t="str">
            <v>г-ну Марченко С. В.</v>
          </cell>
          <cell r="BL363" t="str">
            <v>Индивидуальному предпринимателю</v>
          </cell>
          <cell r="BO363">
            <v>5.03</v>
          </cell>
          <cell r="BP363" t="str">
            <v>Зв 42  салон</v>
          </cell>
        </row>
        <row r="364">
          <cell r="A364">
            <v>20614</v>
          </cell>
          <cell r="B364" t="str">
            <v>ИП Сафаров Равиль Рахматуллович</v>
          </cell>
          <cell r="C364" t="str">
            <v>ИП Сафаров Р. Р.</v>
          </cell>
          <cell r="D364" t="str">
            <v>12-614/2006    от 01.01.2006г.</v>
          </cell>
          <cell r="F364" t="str">
            <v>филиал ОАО "Уралсиб"  г. Тюмень</v>
          </cell>
          <cell r="G364" t="str">
            <v>047106957</v>
          </cell>
          <cell r="H364" t="str">
            <v>30101810900000000957</v>
          </cell>
          <cell r="I364" t="str">
            <v>40802810563020000060</v>
          </cell>
          <cell r="K364">
            <v>890300055320</v>
          </cell>
          <cell r="P364">
            <v>304890308900018</v>
          </cell>
          <cell r="W364">
            <v>629730</v>
          </cell>
          <cell r="X364" t="str">
            <v>Тюменская обл. ЯНАО</v>
          </cell>
          <cell r="Y364" t="str">
            <v>г. Надым</v>
          </cell>
          <cell r="Z364" t="str">
            <v>ул. Зверева 49-177</v>
          </cell>
          <cell r="AA364">
            <v>629730</v>
          </cell>
          <cell r="AB364" t="str">
            <v>Тюменская обл. ЯНАО</v>
          </cell>
          <cell r="AC364" t="str">
            <v>г. Надым</v>
          </cell>
          <cell r="AD364" t="str">
            <v>ул. Зверева 49-177</v>
          </cell>
          <cell r="AF364" t="str">
            <v>р. 3-80-15, 
д. 2-15-88</v>
          </cell>
          <cell r="AG364" t="str">
            <v>ИП Сафаров Равиль Рахматуллович</v>
          </cell>
          <cell r="AH364" t="str">
            <v>ИП Сафаров Р. Р.</v>
          </cell>
          <cell r="AQ364">
            <v>4</v>
          </cell>
          <cell r="AR364">
            <v>8</v>
          </cell>
          <cell r="AS364">
            <v>9</v>
          </cell>
          <cell r="AT364">
            <v>10</v>
          </cell>
          <cell r="AX364" t="str">
            <v>Договор</v>
          </cell>
          <cell r="AY364" t="str">
            <v>ПРОДАВЕЦ</v>
          </cell>
          <cell r="BI364">
            <v>1</v>
          </cell>
          <cell r="BJ364" t="str">
            <v>ИП Сафаров Равиль Рахматуллович</v>
          </cell>
          <cell r="BK364" t="str">
            <v>г-ну Сафарову Р. Р.</v>
          </cell>
          <cell r="BL364" t="str">
            <v>Индивидуальному предпринимателю</v>
          </cell>
          <cell r="BP364" t="str">
            <v>маг. Юрмис</v>
          </cell>
        </row>
        <row r="365">
          <cell r="A365">
            <v>20615</v>
          </cell>
          <cell r="B365" t="str">
            <v>ИП Гусейнов Зейналадбы Намаз оглы</v>
          </cell>
          <cell r="C365" t="str">
            <v>ИП Гусейнов З. Н. о.</v>
          </cell>
          <cell r="D365" t="str">
            <v>12-615/2006    от 01.01.2006г.</v>
          </cell>
          <cell r="K365">
            <v>890300227146</v>
          </cell>
          <cell r="P365">
            <v>304890308900018</v>
          </cell>
          <cell r="W365">
            <v>629730</v>
          </cell>
          <cell r="X365" t="str">
            <v>Тюменская обл. ЯНАО</v>
          </cell>
          <cell r="Y365" t="str">
            <v>пос. Старый Надым</v>
          </cell>
          <cell r="Z365" t="str">
            <v>СМУ - 1 д. 17 кв. 12</v>
          </cell>
          <cell r="AA365">
            <v>629730</v>
          </cell>
          <cell r="AB365" t="str">
            <v>Тюменская обл. ЯНАО</v>
          </cell>
          <cell r="AC365" t="str">
            <v>г. Надым</v>
          </cell>
          <cell r="AD365" t="str">
            <v>ул. Строителей 1А</v>
          </cell>
          <cell r="AF365" t="str">
            <v>т. 56-88-64 
т. 52-01-41
т. 578-777</v>
          </cell>
          <cell r="AG365" t="str">
            <v>ИП Гусейнов Зейналадбы Намаз оглы</v>
          </cell>
          <cell r="AH365" t="str">
            <v>ИП Гусейнов З. Н. о.</v>
          </cell>
          <cell r="AQ365">
            <v>4</v>
          </cell>
          <cell r="AR365">
            <v>8</v>
          </cell>
          <cell r="AS365">
            <v>9</v>
          </cell>
          <cell r="AT365">
            <v>10</v>
          </cell>
          <cell r="AX365" t="str">
            <v>Договор</v>
          </cell>
          <cell r="AY365" t="str">
            <v>ПРОДАВЕЦ</v>
          </cell>
          <cell r="BI365">
            <v>1</v>
          </cell>
          <cell r="BJ365" t="str">
            <v>ИП Гусейнов Зейналадбы Намаз оглы</v>
          </cell>
          <cell r="BK365" t="str">
            <v>г-ну Гусейнову З. Н. о.</v>
          </cell>
          <cell r="BL365" t="str">
            <v>Индивидуальному предпринимателю</v>
          </cell>
          <cell r="BP365" t="str">
            <v>Строителей 1а маг. Эдельвейс</v>
          </cell>
        </row>
        <row r="366">
          <cell r="A366">
            <v>20616</v>
          </cell>
          <cell r="B366" t="str">
            <v>ИП Авраменко Руслан Васильевич</v>
          </cell>
          <cell r="C366" t="str">
            <v>ИП Авраменко Р. В.</v>
          </cell>
          <cell r="D366" t="str">
            <v>12-616/2006    от 01.01.2006г.</v>
          </cell>
          <cell r="K366">
            <v>890300182030</v>
          </cell>
          <cell r="P366">
            <v>304890327400047</v>
          </cell>
          <cell r="W366">
            <v>629730</v>
          </cell>
          <cell r="X366" t="str">
            <v>Тюменская обл. ЯНАО</v>
          </cell>
          <cell r="Y366" t="str">
            <v>г. Надым</v>
          </cell>
          <cell r="Z366" t="str">
            <v>ул. Геологоразведчиков д. 3 кв. 20</v>
          </cell>
          <cell r="AA366">
            <v>629730</v>
          </cell>
          <cell r="AB366" t="str">
            <v>Тюменская обл. ЯНАО</v>
          </cell>
          <cell r="AC366" t="str">
            <v>г. Надым</v>
          </cell>
          <cell r="AD366" t="str">
            <v>ул. Геологоразведчиков д. 3 кв. 20</v>
          </cell>
          <cell r="AF366" t="str">
            <v>89026262532   546018</v>
          </cell>
          <cell r="AG366" t="str">
            <v>ИП Авраменко Руслан Васильевич</v>
          </cell>
          <cell r="AH366" t="str">
            <v>ИП Авраменко Р. В.</v>
          </cell>
          <cell r="AQ366">
            <v>4</v>
          </cell>
          <cell r="AR366">
            <v>8</v>
          </cell>
          <cell r="AS366">
            <v>9</v>
          </cell>
          <cell r="AT366">
            <v>10</v>
          </cell>
          <cell r="AX366" t="str">
            <v>Договор</v>
          </cell>
          <cell r="AY366" t="str">
            <v>ПРОДАВЕЦ</v>
          </cell>
          <cell r="BI366">
            <v>1</v>
          </cell>
          <cell r="BJ366" t="str">
            <v>ИП Авраменко Руслан Васильевич</v>
          </cell>
          <cell r="BK366" t="str">
            <v>г-ну Авраменко Р. В.</v>
          </cell>
          <cell r="BL366" t="str">
            <v>Индивидуальному предпринимателю</v>
          </cell>
        </row>
        <row r="367">
          <cell r="A367">
            <v>20617</v>
          </cell>
          <cell r="B367" t="str">
            <v>ИП Ибрагимхалилова Гаранфиль Иса Кызы.</v>
          </cell>
          <cell r="C367" t="str">
            <v>ИП Ибрагимхалилова Г.И.</v>
          </cell>
          <cell r="D367" t="str">
            <v>12-617/2006    от 01.01.2006г.</v>
          </cell>
          <cell r="K367">
            <v>890305580933</v>
          </cell>
          <cell r="P367">
            <v>304890312600012</v>
          </cell>
          <cell r="W367">
            <v>629730</v>
          </cell>
          <cell r="X367" t="str">
            <v>Тюменская обл. ЯНАО</v>
          </cell>
          <cell r="Y367" t="str">
            <v>пос. Старый Надым</v>
          </cell>
          <cell r="Z367" t="str">
            <v>НГПС 3-11</v>
          </cell>
          <cell r="AA367">
            <v>629730</v>
          </cell>
          <cell r="AB367" t="str">
            <v>Тюменская обл. ЯНАО</v>
          </cell>
          <cell r="AC367" t="str">
            <v>пос. Старый Надым</v>
          </cell>
          <cell r="AD367" t="str">
            <v>НГПС 3-11</v>
          </cell>
          <cell r="AF367" t="str">
            <v>т. 4-63-49 с 8-904-454-1861</v>
          </cell>
          <cell r="AG367" t="str">
            <v>ИП Ибрагимхалилова Гаранфиль Иса Кызы.</v>
          </cell>
          <cell r="AH367" t="str">
            <v>ИП Ибрагимхалилова Г. И. .</v>
          </cell>
          <cell r="AQ367">
            <v>4</v>
          </cell>
          <cell r="AR367">
            <v>8</v>
          </cell>
          <cell r="AS367">
            <v>9</v>
          </cell>
          <cell r="AT367">
            <v>10</v>
          </cell>
          <cell r="AX367" t="str">
            <v>Договор</v>
          </cell>
          <cell r="AY367" t="str">
            <v>ПРОДАВЕЦ</v>
          </cell>
          <cell r="BI367">
            <v>1</v>
          </cell>
          <cell r="BJ367" t="str">
            <v>ИП Ибрагимхалилова Гаранфиль Иса Кызы.</v>
          </cell>
          <cell r="BK367" t="str">
            <v>г-же Ибрагимхалиловой  Г. И. к.</v>
          </cell>
          <cell r="BL367" t="str">
            <v>Индивидуальному предпринимателю</v>
          </cell>
        </row>
        <row r="368">
          <cell r="A368">
            <v>20618</v>
          </cell>
          <cell r="B368" t="str">
            <v>Новый Абонент</v>
          </cell>
          <cell r="C368" t="str">
            <v>Новый Абонент</v>
          </cell>
          <cell r="BJ368" t="str">
            <v>Новый Абонент</v>
          </cell>
        </row>
        <row r="369">
          <cell r="A369">
            <v>20619</v>
          </cell>
          <cell r="B369" t="str">
            <v>ИП Штепенко Людмила Александровна</v>
          </cell>
          <cell r="C369" t="str">
            <v>ИП Штепенко Л.А.</v>
          </cell>
          <cell r="D369" t="str">
            <v>12-619/2008    от 01.01.2008г.</v>
          </cell>
          <cell r="E369" t="str">
            <v>Новый</v>
          </cell>
          <cell r="F369" t="str">
            <v>"Запсибкомбанк" ОАО г. Салехард</v>
          </cell>
          <cell r="G369" t="str">
            <v>047182727</v>
          </cell>
          <cell r="H369" t="str">
            <v>30101810600000000727</v>
          </cell>
          <cell r="I369" t="str">
            <v>40802810800140000147</v>
          </cell>
          <cell r="K369">
            <v>890300485820</v>
          </cell>
          <cell r="P369">
            <v>304890305600076</v>
          </cell>
          <cell r="V369" t="str">
            <v>нет доп. Соглашения</v>
          </cell>
          <cell r="W369">
            <v>629730</v>
          </cell>
          <cell r="X369" t="str">
            <v>Тюменская обл. ЯНАО</v>
          </cell>
          <cell r="Y369" t="str">
            <v>г. Надым</v>
          </cell>
          <cell r="Z369" t="str">
            <v>ул. Строителей 3-7</v>
          </cell>
          <cell r="AA369">
            <v>629730</v>
          </cell>
          <cell r="AB369" t="str">
            <v>Тюменская обл. ЯНАО</v>
          </cell>
          <cell r="AC369" t="str">
            <v>г. Надым</v>
          </cell>
          <cell r="AD369" t="str">
            <v>ул. Зверева 3/1</v>
          </cell>
          <cell r="AF369" t="str">
            <v>т. 3-59-52, 
т. 3-55-10</v>
          </cell>
          <cell r="AG369" t="str">
            <v>ИП Штепенко Людмила Александровна</v>
          </cell>
          <cell r="AH369" t="str">
            <v>ИП Штепенко Л.А.</v>
          </cell>
          <cell r="AQ369">
            <v>4</v>
          </cell>
          <cell r="AR369">
            <v>8</v>
          </cell>
          <cell r="AS369">
            <v>9</v>
          </cell>
          <cell r="AT369">
            <v>10</v>
          </cell>
          <cell r="AX369" t="str">
            <v>Договор</v>
          </cell>
          <cell r="AY369" t="str">
            <v>ПРОДАВЕЦ</v>
          </cell>
          <cell r="BI369">
            <v>1</v>
          </cell>
          <cell r="BJ369" t="str">
            <v>ИП Штепенко Людмила Александровна</v>
          </cell>
          <cell r="BK369" t="str">
            <v>г-же Штепенко Л. А.</v>
          </cell>
          <cell r="BL369" t="str">
            <v>Индивидуальному предпринимателю</v>
          </cell>
          <cell r="BP369" t="str">
            <v>Зверева 3/1 Парикмахерская</v>
          </cell>
        </row>
        <row r="370">
          <cell r="A370">
            <v>20620</v>
          </cell>
          <cell r="B370" t="str">
            <v>Гаражно-Строительное Товарищество "Виктор"</v>
          </cell>
          <cell r="C370" t="str">
            <v>ГСТ "Виктор"</v>
          </cell>
          <cell r="D370" t="str">
            <v>12-620/2006    от 01.01.2006г.</v>
          </cell>
          <cell r="K370">
            <v>8903025279</v>
          </cell>
          <cell r="L370">
            <v>890301001</v>
          </cell>
          <cell r="W370">
            <v>629730</v>
          </cell>
          <cell r="X370" t="str">
            <v>Тюменская обл. ЯНАО</v>
          </cell>
          <cell r="Y370" t="str">
            <v>г. Надым</v>
          </cell>
          <cell r="Z370" t="str">
            <v>ул. Геологоразведчиков</v>
          </cell>
          <cell r="AA370">
            <v>629730</v>
          </cell>
          <cell r="AB370" t="str">
            <v>Тюменская обл. ЯНАО</v>
          </cell>
          <cell r="AC370" t="str">
            <v>г. Надым</v>
          </cell>
          <cell r="AD370" t="str">
            <v>ул. Геологоразведчиков</v>
          </cell>
          <cell r="AE370" t="str">
            <v>ком 24-12</v>
          </cell>
          <cell r="AF370" t="str">
            <v>т. 35-605                    56-11-11</v>
          </cell>
          <cell r="AG370" t="str">
            <v xml:space="preserve">пред-ль Колосов Сергей Владимирович </v>
          </cell>
          <cell r="AH370" t="str">
            <v>пред-ль Колосов С. В.</v>
          </cell>
          <cell r="AQ370">
            <v>4</v>
          </cell>
          <cell r="AR370">
            <v>8</v>
          </cell>
          <cell r="AS370">
            <v>9</v>
          </cell>
          <cell r="AT370">
            <v>10</v>
          </cell>
          <cell r="AX370" t="str">
            <v>Договор</v>
          </cell>
          <cell r="AY370" t="str">
            <v>ПРОДАВЕЦ</v>
          </cell>
          <cell r="BJ370" t="str">
            <v>Гаражно-Строительное Товарищество "Виктор"</v>
          </cell>
          <cell r="BK370" t="str">
            <v>г-ну Колосову С. В.</v>
          </cell>
          <cell r="BL370" t="str">
            <v>Председателю</v>
          </cell>
        </row>
        <row r="371">
          <cell r="A371">
            <v>20621</v>
          </cell>
          <cell r="B371" t="str">
            <v>Новый Абонент</v>
          </cell>
          <cell r="C371" t="str">
            <v>Новый Абонент</v>
          </cell>
          <cell r="BJ371" t="str">
            <v>Новый Абонент</v>
          </cell>
        </row>
        <row r="372">
          <cell r="A372">
            <v>20622</v>
          </cell>
          <cell r="B372" t="str">
            <v>ИП Павлюк Мария Васильевна</v>
          </cell>
          <cell r="C372" t="str">
            <v>ИП Павлюк М. В.</v>
          </cell>
          <cell r="D372" t="str">
            <v>12-622/2006    от 01.01.2006г.</v>
          </cell>
          <cell r="F372" t="str">
            <v>"Запсибкомбанк" ОАО г. Салехард</v>
          </cell>
          <cell r="G372" t="str">
            <v>047182727</v>
          </cell>
          <cell r="H372" t="str">
            <v>30101810600000000727</v>
          </cell>
          <cell r="I372" t="str">
            <v>40802810700140000027</v>
          </cell>
          <cell r="K372">
            <v>890300006933</v>
          </cell>
          <cell r="P372">
            <v>304890311100072</v>
          </cell>
          <cell r="W372">
            <v>629730</v>
          </cell>
          <cell r="X372" t="str">
            <v>Тюменская обл. ЯНАО</v>
          </cell>
          <cell r="Y372" t="str">
            <v>г. Надым</v>
          </cell>
          <cell r="Z372" t="str">
            <v>ул. Полярная 7-11</v>
          </cell>
          <cell r="AA372">
            <v>629730</v>
          </cell>
          <cell r="AB372" t="str">
            <v>Тюменская обл. ЯНАО</v>
          </cell>
          <cell r="AC372" t="str">
            <v>г. Надым</v>
          </cell>
          <cell r="AD372" t="str">
            <v>ул. Полярная 7-11</v>
          </cell>
          <cell r="AF372" t="str">
            <v>т. 3-26-56 
т. 8-902-621-6232 
ф. 32-855</v>
          </cell>
          <cell r="AG372" t="str">
            <v>ИП Павлюк Мария Васильевна</v>
          </cell>
          <cell r="AH372" t="str">
            <v>ИП Павлюк М. В.</v>
          </cell>
          <cell r="AK372" t="str">
            <v>Бойчук Надежда Петровна</v>
          </cell>
          <cell r="AL372" t="str">
            <v>Бойчук Н. П.</v>
          </cell>
          <cell r="AQ372">
            <v>4</v>
          </cell>
          <cell r="AR372">
            <v>8</v>
          </cell>
          <cell r="AS372">
            <v>9</v>
          </cell>
          <cell r="AT372">
            <v>10</v>
          </cell>
          <cell r="AX372" t="str">
            <v>Договор</v>
          </cell>
          <cell r="AY372" t="str">
            <v>ПРОДАВЕЦ</v>
          </cell>
          <cell r="BI372">
            <v>1</v>
          </cell>
          <cell r="BJ372" t="str">
            <v>ИП Павлюк Мария Васильевна</v>
          </cell>
          <cell r="BK372" t="str">
            <v>г-же Павлюк М. В.</v>
          </cell>
          <cell r="BL372" t="str">
            <v>Индивидуальному предпринимателю</v>
          </cell>
          <cell r="BP372" t="str">
            <v>маг. Мечта</v>
          </cell>
        </row>
        <row r="373">
          <cell r="A373">
            <v>20623</v>
          </cell>
          <cell r="B373" t="str">
            <v>ИП Гамидов Ровшан Ширмамед оглы</v>
          </cell>
          <cell r="C373" t="str">
            <v>ИП Гамидов Р.Ш.о.</v>
          </cell>
          <cell r="D373" t="str">
            <v>12-623/2006    от 01.01.2006г.</v>
          </cell>
          <cell r="K373">
            <v>890302415473</v>
          </cell>
          <cell r="P373">
            <v>304890314600073</v>
          </cell>
          <cell r="W373">
            <v>629730</v>
          </cell>
          <cell r="X373" t="str">
            <v>Тюменская обл. ЯНАО</v>
          </cell>
          <cell r="Y373" t="str">
            <v>г. Надым</v>
          </cell>
          <cell r="Z373" t="str">
            <v>ул. Ямальская 5-97</v>
          </cell>
          <cell r="AA373">
            <v>629730</v>
          </cell>
          <cell r="AB373" t="str">
            <v>Тюменская обл. ЯНАО</v>
          </cell>
          <cell r="AC373" t="str">
            <v>г. Надым</v>
          </cell>
          <cell r="AD373" t="str">
            <v>ул. Ямальская 5-97</v>
          </cell>
          <cell r="AF373" t="str">
            <v>т. 2-82-92 
д.2-33-12 
т. 8-902-626-65-64</v>
          </cell>
          <cell r="AG373" t="str">
            <v>ИП Гамидов Ровшан Ширмамед оглы</v>
          </cell>
          <cell r="AH373" t="str">
            <v>ИП Гамидов Р.Ш.о.</v>
          </cell>
          <cell r="AQ373">
            <v>4</v>
          </cell>
          <cell r="AR373">
            <v>8</v>
          </cell>
          <cell r="AS373">
            <v>9</v>
          </cell>
          <cell r="AT373">
            <v>10</v>
          </cell>
          <cell r="AX373" t="str">
            <v>Договор</v>
          </cell>
          <cell r="AY373" t="str">
            <v>ПРОДАВЕЦ</v>
          </cell>
          <cell r="BI373">
            <v>1</v>
          </cell>
          <cell r="BJ373" t="str">
            <v>ИП Гамидов Ровшан Ширмамед оглы</v>
          </cell>
          <cell r="BK373" t="str">
            <v>г-ну Гамидову Р. Ш. о.</v>
          </cell>
          <cell r="BL373" t="str">
            <v>Индивидуальному предпринимателю</v>
          </cell>
          <cell r="BP373" t="str">
            <v>район "ЗСКБ" маг. Афины</v>
          </cell>
        </row>
        <row r="374">
          <cell r="A374">
            <v>20624</v>
          </cell>
          <cell r="B374" t="str">
            <v>ИП Шахгулиев Тахир Камил оглы</v>
          </cell>
          <cell r="C374" t="str">
            <v>ИП Шахгулиев Т. К.о.</v>
          </cell>
          <cell r="D374" t="str">
            <v>12-624/2006    от 01.01.2006г.</v>
          </cell>
          <cell r="K374">
            <v>890301845071</v>
          </cell>
          <cell r="P374">
            <v>304890314700076</v>
          </cell>
          <cell r="W374">
            <v>629758</v>
          </cell>
          <cell r="X374" t="str">
            <v>Тюменская обл. ЯНАО</v>
          </cell>
          <cell r="Y374" t="str">
            <v>Надымский р-он п. Пангоды</v>
          </cell>
          <cell r="Z374" t="str">
            <v>п. Заполярный общ. 2 к.26</v>
          </cell>
          <cell r="AA374">
            <v>629730</v>
          </cell>
          <cell r="AB374" t="str">
            <v>Тюменская обл. ЯНАО</v>
          </cell>
          <cell r="AC374" t="str">
            <v>г. Надым</v>
          </cell>
          <cell r="AD374" t="str">
            <v>ул. Комсомольская 10б</v>
          </cell>
          <cell r="AF374" t="str">
            <v>т. 2-82-92 
д.2-33-12 
т. 8-902-626-65-64</v>
          </cell>
          <cell r="AG374" t="str">
            <v>Шахгулиев Тахир Камил оглы</v>
          </cell>
          <cell r="AH374" t="str">
            <v>Шахгулиев Т. К.о.</v>
          </cell>
          <cell r="AQ374">
            <v>4</v>
          </cell>
          <cell r="AR374">
            <v>8</v>
          </cell>
          <cell r="AS374">
            <v>9</v>
          </cell>
          <cell r="AT374">
            <v>10</v>
          </cell>
          <cell r="AX374" t="str">
            <v>Договор</v>
          </cell>
          <cell r="AY374" t="str">
            <v>ПРОДАВЕЦ</v>
          </cell>
          <cell r="BI374">
            <v>1</v>
          </cell>
          <cell r="BJ374" t="str">
            <v>ИП Шахгулиев Тахир Камил оглы</v>
          </cell>
          <cell r="BK374" t="str">
            <v>г-ну Шахгулиеву Т. К.о.</v>
          </cell>
          <cell r="BL374" t="str">
            <v>Индивидуальному предпринимателю</v>
          </cell>
          <cell r="BP374" t="str">
            <v>Комсомольская 12 "У Тахира"</v>
          </cell>
        </row>
        <row r="375">
          <cell r="A375">
            <v>20625</v>
          </cell>
          <cell r="B375" t="str">
            <v>ИП Прохоров Сергей Михайлович</v>
          </cell>
          <cell r="C375" t="str">
            <v>Прохоров С М</v>
          </cell>
          <cell r="D375" t="str">
            <v>12-625/2006    от 01.01.2006г.</v>
          </cell>
          <cell r="K375">
            <v>890301774825</v>
          </cell>
          <cell r="P375">
            <v>304890323000023</v>
          </cell>
          <cell r="W375">
            <v>629730</v>
          </cell>
          <cell r="X375" t="str">
            <v>Тюменская обл. ЯНАО</v>
          </cell>
          <cell r="Y375" t="str">
            <v>г. Надым</v>
          </cell>
          <cell r="Z375" t="str">
            <v>п. Лесной д. 12 кв. 18</v>
          </cell>
          <cell r="AA375">
            <v>629730</v>
          </cell>
          <cell r="AB375" t="str">
            <v>Тюменская обл. ЯНАО</v>
          </cell>
          <cell r="AC375" t="str">
            <v>г. Надым</v>
          </cell>
          <cell r="AD375" t="str">
            <v>ул. Топчева   ПСО - 35</v>
          </cell>
          <cell r="AG375" t="str">
            <v>ИП Прохоров Сергей Михайлович</v>
          </cell>
          <cell r="AH375" t="str">
            <v>ИП Прохоров С. М.</v>
          </cell>
          <cell r="AQ375">
            <v>4</v>
          </cell>
          <cell r="AR375">
            <v>8</v>
          </cell>
          <cell r="AS375">
            <v>9</v>
          </cell>
          <cell r="AT375">
            <v>10</v>
          </cell>
          <cell r="AX375" t="str">
            <v>Договор</v>
          </cell>
          <cell r="AY375" t="str">
            <v>ПРОДАВЕЦ</v>
          </cell>
          <cell r="BI375">
            <v>1</v>
          </cell>
          <cell r="BJ375" t="str">
            <v>ИП Прохоров Сергей Михайлович</v>
          </cell>
          <cell r="BK375" t="str">
            <v>г-ну Прохорову С. М.</v>
          </cell>
          <cell r="BL375" t="str">
            <v>Индивидуальному предпринимателю</v>
          </cell>
          <cell r="BO375">
            <v>3.004</v>
          </cell>
          <cell r="BP375" t="str">
            <v>автомойка   ПСО</v>
          </cell>
        </row>
        <row r="376">
          <cell r="A376">
            <v>20626</v>
          </cell>
          <cell r="B376" t="str">
            <v>ИП Борунов Александр  Николаевич</v>
          </cell>
          <cell r="C376" t="str">
            <v>ИП Борунов А.Н.</v>
          </cell>
          <cell r="D376" t="str">
            <v>12-626/2006    от 01.01.2006г.</v>
          </cell>
          <cell r="F376" t="str">
            <v>"Запсибкомбанк" ОАО г. Салехард</v>
          </cell>
          <cell r="G376" t="str">
            <v>047182727</v>
          </cell>
          <cell r="H376" t="str">
            <v>30101810600000000727</v>
          </cell>
          <cell r="I376" t="str">
            <v>40802810500140000175</v>
          </cell>
          <cell r="K376">
            <v>890300193346</v>
          </cell>
          <cell r="P376">
            <v>304890305100011</v>
          </cell>
          <cell r="W376">
            <v>629730</v>
          </cell>
          <cell r="X376" t="str">
            <v>Тюменская обл. ЯНАО</v>
          </cell>
          <cell r="Y376" t="str">
            <v>г. Надым</v>
          </cell>
          <cell r="Z376" t="str">
            <v>ул. Зверева д. 44 кв. 99</v>
          </cell>
          <cell r="AA376">
            <v>629730</v>
          </cell>
          <cell r="AB376" t="str">
            <v>Тюменская обл. ЯНАО</v>
          </cell>
          <cell r="AC376" t="str">
            <v>г. Надым</v>
          </cell>
          <cell r="AD376" t="str">
            <v>ул. Зверева д. 44 кв. 99</v>
          </cell>
          <cell r="AF376" t="str">
            <v>т. 66-8-06</v>
          </cell>
          <cell r="AG376" t="str">
            <v>ИП Борунов Александр  Николаевич</v>
          </cell>
          <cell r="AH376" t="str">
            <v>Борунов А.Н</v>
          </cell>
          <cell r="AQ376">
            <v>4</v>
          </cell>
          <cell r="AR376">
            <v>8</v>
          </cell>
          <cell r="AS376">
            <v>9</v>
          </cell>
          <cell r="AT376">
            <v>10</v>
          </cell>
          <cell r="AX376" t="str">
            <v>Договор</v>
          </cell>
          <cell r="AY376" t="str">
            <v>ПРОДАВЕЦ</v>
          </cell>
          <cell r="BI376">
            <v>1</v>
          </cell>
          <cell r="BJ376" t="str">
            <v>ИП Борунов Александр  Николаевич</v>
          </cell>
          <cell r="BK376" t="str">
            <v>г-ну Борунову  А. Н.</v>
          </cell>
          <cell r="BL376" t="str">
            <v>Индивидуальному предпринимателю</v>
          </cell>
          <cell r="BP376" t="str">
            <v>3а мкр.  МАГ. Купец</v>
          </cell>
        </row>
        <row r="377">
          <cell r="A377">
            <v>20627</v>
          </cell>
          <cell r="B377" t="str">
            <v>ИП Голуб Виктория Юрьевна</v>
          </cell>
          <cell r="C377" t="str">
            <v>ИП Голуб В.Ю.</v>
          </cell>
          <cell r="D377" t="str">
            <v>12-627/2006    от 01.01.2006г.</v>
          </cell>
          <cell r="K377">
            <v>890304200040</v>
          </cell>
          <cell r="P377">
            <v>304890304200040</v>
          </cell>
          <cell r="W377">
            <v>629730</v>
          </cell>
          <cell r="X377" t="str">
            <v>Тюменская обл. ЯНАО</v>
          </cell>
          <cell r="Y377" t="str">
            <v>г. Надым</v>
          </cell>
          <cell r="Z377" t="str">
            <v>ул. Пионерская 1-30</v>
          </cell>
          <cell r="AA377">
            <v>629730</v>
          </cell>
          <cell r="AB377" t="str">
            <v>Тюменская обл. ЯНАО</v>
          </cell>
          <cell r="AC377" t="str">
            <v>г. Надым</v>
          </cell>
          <cell r="AD377" t="str">
            <v>ул. Пионерская 1-30</v>
          </cell>
          <cell r="AF377" t="str">
            <v>т. 3-09-13</v>
          </cell>
          <cell r="AG377" t="str">
            <v>ИП Голуб Виктория Юрьевна</v>
          </cell>
          <cell r="AH377" t="str">
            <v>ИП Голуб В.Ю.</v>
          </cell>
          <cell r="AQ377">
            <v>4</v>
          </cell>
          <cell r="AR377">
            <v>8</v>
          </cell>
          <cell r="AS377">
            <v>9</v>
          </cell>
          <cell r="AT377">
            <v>10</v>
          </cell>
          <cell r="AX377" t="str">
            <v>Договор</v>
          </cell>
          <cell r="AY377" t="str">
            <v>ПРОДАВЕЦ</v>
          </cell>
          <cell r="BI377">
            <v>1</v>
          </cell>
          <cell r="BJ377" t="str">
            <v>ИП Голуб Виктория Юрьевна</v>
          </cell>
          <cell r="BK377" t="str">
            <v>г-же Голуб В. Ю.</v>
          </cell>
          <cell r="BL377" t="str">
            <v>Индивидуальному предпринимателю</v>
          </cell>
        </row>
        <row r="378">
          <cell r="A378">
            <v>20628</v>
          </cell>
          <cell r="B378" t="str">
            <v>ИП Афанасенко Валерий Михайлович</v>
          </cell>
          <cell r="C378" t="str">
            <v>ИП Афанасенко В. М.</v>
          </cell>
          <cell r="D378" t="str">
            <v>12-628/2006    от 01.01.2006г.</v>
          </cell>
          <cell r="K378">
            <v>890300032550</v>
          </cell>
          <cell r="P378">
            <v>304890335500065</v>
          </cell>
          <cell r="W378">
            <v>629730</v>
          </cell>
          <cell r="X378" t="str">
            <v>Тюменская обл. ЯНАО</v>
          </cell>
          <cell r="Y378" t="str">
            <v>г. Надым</v>
          </cell>
          <cell r="Z378" t="str">
            <v xml:space="preserve">ул. Зверева 3/1 </v>
          </cell>
          <cell r="AA378">
            <v>629730</v>
          </cell>
          <cell r="AB378" t="str">
            <v>Тюменская обл. ЯНАО</v>
          </cell>
          <cell r="AC378" t="str">
            <v>г. Надым</v>
          </cell>
          <cell r="AD378" t="str">
            <v xml:space="preserve">ул. Зверева 3/1 </v>
          </cell>
          <cell r="AF378" t="str">
            <v>т. 36-700</v>
          </cell>
          <cell r="AG378" t="str">
            <v>ИП Афанасенко Валерий Михайлович</v>
          </cell>
          <cell r="AH378" t="str">
            <v>ИП Афанасенко В. М.</v>
          </cell>
          <cell r="AQ378">
            <v>4</v>
          </cell>
          <cell r="AR378">
            <v>8</v>
          </cell>
          <cell r="AS378">
            <v>9</v>
          </cell>
          <cell r="AT378">
            <v>10</v>
          </cell>
          <cell r="AX378" t="str">
            <v>Договор</v>
          </cell>
          <cell r="AY378" t="str">
            <v>ПРОДАВЕЦ</v>
          </cell>
          <cell r="BI378">
            <v>1</v>
          </cell>
          <cell r="BJ378" t="str">
            <v>ИП Афанасенко Валерий Михайлович</v>
          </cell>
          <cell r="BK378" t="str">
            <v>г-ну Афанасенко В. М.</v>
          </cell>
          <cell r="BL378" t="str">
            <v>Индивидуальному предпринимателю</v>
          </cell>
          <cell r="BP378" t="str">
            <v>Час. Мастерская</v>
          </cell>
        </row>
        <row r="379">
          <cell r="A379">
            <v>20629</v>
          </cell>
          <cell r="B379" t="str">
            <v>ИП Шаблевский Анатолий Григорьевич</v>
          </cell>
          <cell r="C379" t="str">
            <v>ИП Шаблевский А. Г.</v>
          </cell>
          <cell r="D379" t="str">
            <v>12-629/2006    от 01.01.2006г.</v>
          </cell>
          <cell r="K379">
            <v>890300216610</v>
          </cell>
          <cell r="P379">
            <v>304890334900018</v>
          </cell>
          <cell r="W379">
            <v>629730</v>
          </cell>
          <cell r="X379" t="str">
            <v>Тюменская обл. ЯНАО</v>
          </cell>
          <cell r="Y379" t="str">
            <v>г. Надым</v>
          </cell>
          <cell r="Z379" t="str">
            <v>ул. Строителей д. 7 кв. 78</v>
          </cell>
          <cell r="AA379">
            <v>629730</v>
          </cell>
          <cell r="AB379" t="str">
            <v>Тюменская обл. ЯНАО</v>
          </cell>
          <cell r="AC379" t="str">
            <v>г. Надым</v>
          </cell>
          <cell r="AD379" t="str">
            <v>ул. Строителей д. 7 кв. 78</v>
          </cell>
          <cell r="AF379" t="str">
            <v>т. 3-68-61 53-32-72</v>
          </cell>
          <cell r="AG379" t="str">
            <v>ИП Шаблевский Анатолий Григорьевич</v>
          </cell>
          <cell r="AH379" t="str">
            <v>ИП Шаблевский А. Г.</v>
          </cell>
          <cell r="AQ379">
            <v>4</v>
          </cell>
          <cell r="AR379">
            <v>8</v>
          </cell>
          <cell r="AS379">
            <v>9</v>
          </cell>
          <cell r="AT379">
            <v>10</v>
          </cell>
          <cell r="AX379" t="str">
            <v>Договор</v>
          </cell>
          <cell r="AY379" t="str">
            <v>ПРОДАВЕЦ</v>
          </cell>
          <cell r="BI379">
            <v>1</v>
          </cell>
          <cell r="BJ379" t="str">
            <v>ИП Шаблевский Анатолий Григорьевич</v>
          </cell>
          <cell r="BK379" t="str">
            <v>г-ну Шаблевскому А. Г.</v>
          </cell>
          <cell r="BL379" t="str">
            <v>Индивидуальному предпринимателю</v>
          </cell>
          <cell r="BP379" t="str">
            <v>маг. Ника</v>
          </cell>
        </row>
        <row r="380">
          <cell r="A380">
            <v>20630</v>
          </cell>
          <cell r="B380" t="str">
            <v>ИП  Шинкаренко Елена Николаевна</v>
          </cell>
          <cell r="C380" t="str">
            <v>Шинкаренко Е. Н.</v>
          </cell>
          <cell r="D380" t="str">
            <v>12-630/2006    от 01.01.2006г.</v>
          </cell>
          <cell r="K380">
            <v>890300019474</v>
          </cell>
          <cell r="P380">
            <v>304890307600052</v>
          </cell>
          <cell r="W380">
            <v>629730</v>
          </cell>
          <cell r="X380" t="str">
            <v>Тюменская обл. ЯНАО</v>
          </cell>
          <cell r="Y380" t="str">
            <v>г. Надым</v>
          </cell>
          <cell r="Z380" t="str">
            <v>ул. Заводская д. 5 кв. 64</v>
          </cell>
          <cell r="AA380">
            <v>629730</v>
          </cell>
          <cell r="AB380" t="str">
            <v>Тюменская обл. ЯНАО</v>
          </cell>
          <cell r="AC380" t="str">
            <v>г. Надым</v>
          </cell>
          <cell r="AD380" t="str">
            <v>ул. Зверева д. 46 кв. 3</v>
          </cell>
          <cell r="AF380" t="str">
            <v>52-52-33
520027</v>
          </cell>
          <cell r="AG380" t="str">
            <v>ИП  Шинкаренко Елена Николаевна</v>
          </cell>
          <cell r="AH380" t="str">
            <v>ИП  Шинкаренко Е. Н.</v>
          </cell>
          <cell r="AQ380">
            <v>4</v>
          </cell>
          <cell r="AR380">
            <v>8</v>
          </cell>
          <cell r="AS380">
            <v>9</v>
          </cell>
          <cell r="AT380">
            <v>10</v>
          </cell>
          <cell r="AX380" t="str">
            <v>Договор</v>
          </cell>
          <cell r="AY380" t="str">
            <v>ПРОДАВЕЦ</v>
          </cell>
          <cell r="BI380">
            <v>1</v>
          </cell>
          <cell r="BJ380" t="str">
            <v>ИП  Шинкаренко Елена Николаевна</v>
          </cell>
          <cell r="BK380" t="str">
            <v>г-же  Шинкаренко Е. Н.</v>
          </cell>
          <cell r="BL380" t="str">
            <v>Индивидуальному предпринимателю</v>
          </cell>
          <cell r="BP380" t="str">
            <v>Зверева 46 маг. Эллада</v>
          </cell>
        </row>
        <row r="381">
          <cell r="A381">
            <v>20631</v>
          </cell>
          <cell r="B381" t="str">
            <v>Новый Абонент</v>
          </cell>
          <cell r="C381" t="str">
            <v>Новый Абонент</v>
          </cell>
          <cell r="BJ381" t="str">
            <v>Новый Абонент</v>
          </cell>
        </row>
        <row r="382">
          <cell r="A382">
            <v>20632</v>
          </cell>
          <cell r="B382" t="str">
            <v>ИП Смирнова Наталья Александровна</v>
          </cell>
          <cell r="C382" t="str">
            <v>ИП Смирнова Н. А.</v>
          </cell>
          <cell r="D382" t="str">
            <v>12-632/2006    от 01.01.2006г.</v>
          </cell>
          <cell r="K382">
            <v>890300166790</v>
          </cell>
          <cell r="P382">
            <v>304890335700016</v>
          </cell>
          <cell r="W382">
            <v>629730</v>
          </cell>
          <cell r="X382" t="str">
            <v>Тюменская обл. ЯНАО</v>
          </cell>
          <cell r="Y382" t="str">
            <v>г. Надым</v>
          </cell>
          <cell r="Z382" t="str">
            <v>пр. Ленинградский д. 11 кв. 66</v>
          </cell>
          <cell r="AA382">
            <v>629730</v>
          </cell>
          <cell r="AB382" t="str">
            <v>Тюменская обл. ЯНАО</v>
          </cell>
          <cell r="AC382" t="str">
            <v>г. Надым</v>
          </cell>
          <cell r="AD382" t="str">
            <v>пр. Комсомольская д. 31</v>
          </cell>
          <cell r="AF382" t="str">
            <v>т. 3-05-93   89224567912</v>
          </cell>
          <cell r="AG382" t="str">
            <v>ИП Смирнова Наталья Александровна</v>
          </cell>
          <cell r="AH382" t="str">
            <v>ИП Смирнова Н. А.</v>
          </cell>
          <cell r="AQ382">
            <v>4</v>
          </cell>
          <cell r="AR382">
            <v>8</v>
          </cell>
          <cell r="AS382">
            <v>9</v>
          </cell>
          <cell r="AT382">
            <v>10</v>
          </cell>
          <cell r="AX382" t="str">
            <v>Договор</v>
          </cell>
          <cell r="AY382" t="str">
            <v>ПРОДАВЕЦ</v>
          </cell>
          <cell r="BI382">
            <v>1</v>
          </cell>
          <cell r="BJ382" t="str">
            <v>ИП Смирнова Наталья Александровна</v>
          </cell>
          <cell r="BK382" t="str">
            <v>г-же Смирновой  Н. А.</v>
          </cell>
          <cell r="BL382" t="str">
            <v>Индивидуальному предпринимателю</v>
          </cell>
          <cell r="BO382">
            <v>4.0369999999999999</v>
          </cell>
          <cell r="BP382" t="str">
            <v>маг. "Виктория" напротив ЦРБ</v>
          </cell>
        </row>
        <row r="383">
          <cell r="A383">
            <v>20633</v>
          </cell>
          <cell r="B383" t="str">
            <v>ИП Кулиев Эльчин Исмаил оглы</v>
          </cell>
          <cell r="C383" t="str">
            <v>ИП Кулиев Э. И. о.</v>
          </cell>
          <cell r="D383" t="str">
            <v>12-633/2006    от 01.01.2006г.</v>
          </cell>
          <cell r="K383">
            <v>622400072311</v>
          </cell>
          <cell r="P383">
            <v>305890302100013</v>
          </cell>
          <cell r="W383">
            <v>629730</v>
          </cell>
          <cell r="X383" t="str">
            <v>Тюменская обл. ЯНАО</v>
          </cell>
          <cell r="Y383" t="str">
            <v>г. Надым</v>
          </cell>
          <cell r="Z383" t="str">
            <v>ул. Зверева д. 50 кв. 279</v>
          </cell>
          <cell r="AA383">
            <v>629730</v>
          </cell>
          <cell r="AB383" t="str">
            <v>Тюменская обл. ЯНАО</v>
          </cell>
          <cell r="AC383" t="str">
            <v>г. Надым</v>
          </cell>
          <cell r="AD383" t="str">
            <v>ул. Комсомольская 16 п. 2</v>
          </cell>
          <cell r="AF383" t="str">
            <v>т. 3-89-81</v>
          </cell>
          <cell r="AG383" t="str">
            <v>ИП Кулиев Эльчин Исмаил оглы</v>
          </cell>
          <cell r="AH383" t="str">
            <v>ИП Кулиев Э. И. о.</v>
          </cell>
          <cell r="AQ383">
            <v>4</v>
          </cell>
          <cell r="AR383">
            <v>8</v>
          </cell>
          <cell r="AS383">
            <v>9</v>
          </cell>
          <cell r="AT383">
            <v>10</v>
          </cell>
          <cell r="AX383" t="str">
            <v>Договор</v>
          </cell>
          <cell r="AY383" t="str">
            <v>ПРОДАВЕЦ</v>
          </cell>
          <cell r="BI383">
            <v>1</v>
          </cell>
          <cell r="BJ383" t="str">
            <v>ИП Кулиев Эльчин Исмаил оглы</v>
          </cell>
          <cell r="BK383" t="str">
            <v>г-ну Кулиеву Э. И. о.</v>
          </cell>
          <cell r="BL383" t="str">
            <v>Индивидуальному предпринимателю</v>
          </cell>
          <cell r="BP383" t="str">
            <v>Комс. 16 маг. Выбор</v>
          </cell>
        </row>
        <row r="384">
          <cell r="A384">
            <v>20634</v>
          </cell>
          <cell r="B384" t="str">
            <v>ИП Копцев Сергей Владимирович</v>
          </cell>
          <cell r="C384" t="str">
            <v>ИП Копцев С.В.</v>
          </cell>
          <cell r="D384" t="str">
            <v>12-634/2006    от 01.01.2006г.</v>
          </cell>
          <cell r="K384">
            <v>526300478780</v>
          </cell>
          <cell r="P384">
            <v>304890307800066</v>
          </cell>
          <cell r="W384">
            <v>629730</v>
          </cell>
          <cell r="X384" t="str">
            <v>Тюменская обл. ЯНАО</v>
          </cell>
          <cell r="Y384" t="str">
            <v>г. Надым</v>
          </cell>
          <cell r="Z384" t="str">
            <v>ул. Набережная д. 50 кв. 1</v>
          </cell>
          <cell r="AA384">
            <v>629730</v>
          </cell>
          <cell r="AB384" t="str">
            <v>Тюменская обл. ЯНАО</v>
          </cell>
          <cell r="AC384" t="str">
            <v>г. Надым</v>
          </cell>
          <cell r="AD384" t="str">
            <v>Промзона р-он ОАО "СТПС"</v>
          </cell>
          <cell r="AF384" t="str">
            <v>т. 8-908-85-722-82</v>
          </cell>
          <cell r="AG384" t="str">
            <v>ИП Копцев Сергей Владимирович</v>
          </cell>
          <cell r="AH384" t="str">
            <v>ИП Копцев С. В.</v>
          </cell>
          <cell r="AQ384">
            <v>4</v>
          </cell>
          <cell r="AR384">
            <v>8</v>
          </cell>
          <cell r="AS384">
            <v>9</v>
          </cell>
          <cell r="AT384">
            <v>10</v>
          </cell>
          <cell r="AX384" t="str">
            <v>Договор</v>
          </cell>
          <cell r="AY384" t="str">
            <v>ПРОДАВЕЦ</v>
          </cell>
          <cell r="BI384">
            <v>1</v>
          </cell>
          <cell r="BJ384" t="str">
            <v>ИП Копцев Сергей Владимирович</v>
          </cell>
          <cell r="BK384" t="str">
            <v>г-ну Копцеву С. В.</v>
          </cell>
          <cell r="BL384" t="str">
            <v>Индивидуальному предпринимателю</v>
          </cell>
          <cell r="BP384" t="str">
            <v>на выезде маг. Валентина</v>
          </cell>
        </row>
        <row r="385">
          <cell r="A385">
            <v>20635</v>
          </cell>
          <cell r="B385" t="str">
            <v>ИП Турок Орэст Иванович</v>
          </cell>
          <cell r="C385" t="str">
            <v>ИП Турок О.И.</v>
          </cell>
          <cell r="D385" t="str">
            <v>12-635/2007   от 01.01.2007г.</v>
          </cell>
          <cell r="F385" t="str">
            <v>"Запсибкомбанк" ОАО г. Салехард</v>
          </cell>
          <cell r="G385" t="str">
            <v>047182727</v>
          </cell>
          <cell r="H385" t="str">
            <v>30101810600000000727</v>
          </cell>
          <cell r="I385" t="str">
            <v>40802810400140000136</v>
          </cell>
          <cell r="K385">
            <v>890305613071</v>
          </cell>
          <cell r="P385">
            <v>304890331600087</v>
          </cell>
          <cell r="W385">
            <v>629730</v>
          </cell>
          <cell r="X385" t="str">
            <v>Тюменская обл. ЯНАО</v>
          </cell>
          <cell r="Y385" t="str">
            <v>г. Надым</v>
          </cell>
          <cell r="Z385" t="str">
            <v>ул. Геологоразведчиков 7-11</v>
          </cell>
          <cell r="AA385">
            <v>629730</v>
          </cell>
          <cell r="AB385" t="str">
            <v>Тюменская обл. ЯНАО</v>
          </cell>
          <cell r="AC385" t="str">
            <v>г. Надым</v>
          </cell>
          <cell r="AD385" t="str">
            <v>ул. Геологоразведчиков 7-11</v>
          </cell>
          <cell r="AF385" t="str">
            <v>т. 8-904-454-98-43,  
т. 3-56-04, 
т. 9-73-83,ф.97-380</v>
          </cell>
          <cell r="AG385" t="str">
            <v>ИП Турок Орэст Иванович</v>
          </cell>
          <cell r="AH385" t="str">
            <v>ИП Турок О. И.</v>
          </cell>
          <cell r="AQ385">
            <v>4</v>
          </cell>
          <cell r="AR385">
            <v>8</v>
          </cell>
          <cell r="AS385">
            <v>9</v>
          </cell>
          <cell r="AT385">
            <v>10</v>
          </cell>
          <cell r="AX385" t="str">
            <v>Договор</v>
          </cell>
          <cell r="AY385" t="str">
            <v>ПРОДАВЕЦ</v>
          </cell>
          <cell r="BI385">
            <v>1</v>
          </cell>
          <cell r="BJ385" t="str">
            <v>ИП Турок Орэст Иванович</v>
          </cell>
          <cell r="BK385" t="str">
            <v>г-ну Турок О. И.</v>
          </cell>
          <cell r="BL385" t="str">
            <v>Индивидуальному предпринимателю</v>
          </cell>
          <cell r="BP385" t="str">
            <v>Оптовый склад Степан Разин</v>
          </cell>
        </row>
        <row r="386">
          <cell r="A386">
            <v>20636</v>
          </cell>
          <cell r="B386" t="str">
            <v>ИП Лень Виктор Владимирович</v>
          </cell>
          <cell r="C386" t="str">
            <v>ИП Лень В. В.</v>
          </cell>
          <cell r="D386" t="str">
            <v>12-636/2006    от 01.01.2006г.</v>
          </cell>
          <cell r="F386" t="str">
            <v>"Запсибкомбанк" ОАО г. Салехард</v>
          </cell>
          <cell r="G386" t="str">
            <v>047182727</v>
          </cell>
          <cell r="H386" t="str">
            <v>30101810600000000727</v>
          </cell>
          <cell r="I386" t="str">
            <v>40802810300140000074</v>
          </cell>
          <cell r="K386">
            <v>890300227393</v>
          </cell>
          <cell r="P386">
            <v>304890302300037</v>
          </cell>
          <cell r="W386">
            <v>629730</v>
          </cell>
          <cell r="X386" t="str">
            <v>ЯНАО</v>
          </cell>
          <cell r="Y386" t="str">
            <v>г. Надым</v>
          </cell>
          <cell r="Z386" t="str">
            <v>ул. Зверева 49-190</v>
          </cell>
          <cell r="AA386">
            <v>629730</v>
          </cell>
          <cell r="AB386" t="str">
            <v>ЯНАО</v>
          </cell>
          <cell r="AC386" t="str">
            <v>г. Надым</v>
          </cell>
          <cell r="AD386" t="str">
            <v>ул. Пионерская 9</v>
          </cell>
          <cell r="AF386" t="str">
            <v>т. 3-46-84  
т. 8-922-45-101-77</v>
          </cell>
          <cell r="AG386" t="str">
            <v>ИП Лень Виктор Владимирович</v>
          </cell>
          <cell r="AH386" t="str">
            <v>ИП Лень В. В.</v>
          </cell>
          <cell r="AQ386">
            <v>4</v>
          </cell>
          <cell r="AR386">
            <v>8</v>
          </cell>
          <cell r="AS386">
            <v>9</v>
          </cell>
          <cell r="AT386">
            <v>10</v>
          </cell>
          <cell r="AX386" t="str">
            <v>Договор</v>
          </cell>
          <cell r="AY386" t="str">
            <v>ПРОДАВЕЦ</v>
          </cell>
          <cell r="BI386">
            <v>1</v>
          </cell>
          <cell r="BJ386" t="str">
            <v>ИП Лень Виктор Владимирович</v>
          </cell>
          <cell r="BK386" t="str">
            <v>г-ну Лень В. В.</v>
          </cell>
          <cell r="BL386" t="str">
            <v>Индивидуальному предпринимателю</v>
          </cell>
          <cell r="BO386">
            <v>5.01</v>
          </cell>
          <cell r="BP386" t="str">
            <v>маг. ДЕНДИ</v>
          </cell>
        </row>
        <row r="387">
          <cell r="A387">
            <v>20637</v>
          </cell>
          <cell r="B387" t="str">
            <v>Новый Абонент</v>
          </cell>
          <cell r="C387" t="str">
            <v>Новый Абонент</v>
          </cell>
          <cell r="BJ387" t="str">
            <v>Новый Абонент</v>
          </cell>
        </row>
        <row r="388">
          <cell r="A388">
            <v>20638</v>
          </cell>
          <cell r="B388" t="str">
            <v>Новый Абонент</v>
          </cell>
          <cell r="C388" t="str">
            <v>Новый Абонент</v>
          </cell>
          <cell r="BJ388" t="str">
            <v>Новый Абонент</v>
          </cell>
        </row>
        <row r="389">
          <cell r="A389">
            <v>20639</v>
          </cell>
          <cell r="B389" t="str">
            <v>Новый Абонент</v>
          </cell>
          <cell r="C389" t="str">
            <v>Новый Абонент</v>
          </cell>
          <cell r="BJ389" t="str">
            <v>Новый Абонент</v>
          </cell>
        </row>
        <row r="390">
          <cell r="A390">
            <v>20640</v>
          </cell>
          <cell r="B390" t="str">
            <v>Потребительский кооператив по строительству и эксплуатации гаражей для личного автотранспорта "Север"</v>
          </cell>
          <cell r="C390" t="str">
            <v>ГСК "Север"</v>
          </cell>
          <cell r="D390" t="str">
            <v>12-640/2008    от 01.02.2008г.</v>
          </cell>
          <cell r="E390" t="str">
            <v>Новый</v>
          </cell>
          <cell r="F390" t="str">
            <v>филиал ОАО "Уралсиб"  г. Тюмень</v>
          </cell>
          <cell r="G390" t="str">
            <v>047106957</v>
          </cell>
          <cell r="H390" t="str">
            <v>30101810900000000957</v>
          </cell>
          <cell r="I390" t="str">
            <v>40702810963020000003</v>
          </cell>
          <cell r="K390">
            <v>8903023701</v>
          </cell>
          <cell r="L390">
            <v>890301001</v>
          </cell>
          <cell r="N390" t="str">
            <v>45.21.1,  45.25.7</v>
          </cell>
          <cell r="O390" t="str">
            <v>54107119</v>
          </cell>
          <cell r="P390">
            <v>1048900201668</v>
          </cell>
          <cell r="W390">
            <v>629730</v>
          </cell>
          <cell r="X390" t="str">
            <v>Ямало-Ненецкий автономный округ</v>
          </cell>
          <cell r="Y390" t="str">
            <v>г. Надым, пос. ПСО-35</v>
          </cell>
          <cell r="Z390" t="str">
            <v>адм. здание ООО "НРЭП" ГСК "Север"</v>
          </cell>
          <cell r="AA390">
            <v>629733</v>
          </cell>
          <cell r="AB390" t="str">
            <v>Ямало-Ненецкий автономный округ</v>
          </cell>
          <cell r="AC390" t="str">
            <v>г. Надым, пос. ПСО-35</v>
          </cell>
          <cell r="AD390" t="str">
            <v>зд. ООО "ГТЭР" ГСК "Север"</v>
          </cell>
          <cell r="AF390" t="str">
            <v>т/ф. 6-10-04</v>
          </cell>
          <cell r="AG390" t="str">
            <v>п-тель Нурдинов Родион Искакович</v>
          </cell>
          <cell r="AH390" t="str">
            <v>п-тель Нурдинов Р. И.</v>
          </cell>
          <cell r="AX390" t="str">
            <v>Договор</v>
          </cell>
          <cell r="AY390" t="str">
            <v>ПРОДАВЕЦ</v>
          </cell>
          <cell r="BI390">
            <v>0</v>
          </cell>
          <cell r="BJ390" t="str">
            <v>Потребительский кооператив по строительству и эксплуатации гаражей для личного автотранспорта "Север"</v>
          </cell>
          <cell r="BK390" t="str">
            <v>г-ну Нурдинову Р. И.</v>
          </cell>
          <cell r="BL390" t="str">
            <v>Председателю</v>
          </cell>
        </row>
        <row r="391">
          <cell r="A391">
            <v>20641</v>
          </cell>
          <cell r="B391" t="str">
            <v>ГСК "Экипаж"</v>
          </cell>
          <cell r="C391" t="str">
            <v>ГСК "Экипаж"</v>
          </cell>
          <cell r="D391" t="str">
            <v>12-641/2006    от 01.01.2006г.</v>
          </cell>
          <cell r="K391">
            <v>8903015179</v>
          </cell>
          <cell r="L391">
            <v>890301001</v>
          </cell>
          <cell r="P391">
            <v>1028900582105</v>
          </cell>
          <cell r="W391">
            <v>629730</v>
          </cell>
          <cell r="X391" t="str">
            <v>Тюменская обл. ЯНАО</v>
          </cell>
          <cell r="Y391" t="str">
            <v>г. Надым</v>
          </cell>
          <cell r="Z391" t="str">
            <v>ул. Полярная д. 1</v>
          </cell>
          <cell r="AA391">
            <v>629730</v>
          </cell>
          <cell r="AB391" t="str">
            <v>Тюменская обл. ЯНАО</v>
          </cell>
          <cell r="AC391" t="str">
            <v>г. Надым</v>
          </cell>
          <cell r="AD391" t="str">
            <v>ул. Набережная д. 4 кв. 48</v>
          </cell>
          <cell r="AF391" t="str">
            <v>т. 67-8-35</v>
          </cell>
          <cell r="AG391" t="str">
            <v>пр-тель Мартиросян Самвел Карапетович</v>
          </cell>
          <cell r="AH391" t="str">
            <v>пр-тель Мартиросян С. К.</v>
          </cell>
          <cell r="AQ391">
            <v>4</v>
          </cell>
          <cell r="AR391">
            <v>8</v>
          </cell>
          <cell r="AS391">
            <v>9</v>
          </cell>
          <cell r="AT391">
            <v>10</v>
          </cell>
          <cell r="AX391" t="str">
            <v>Договор</v>
          </cell>
          <cell r="AY391" t="str">
            <v>ПРОДАВЕЦ</v>
          </cell>
          <cell r="BI391">
            <v>0</v>
          </cell>
          <cell r="BJ391" t="str">
            <v>ГСК "Экипаж"</v>
          </cell>
          <cell r="BK391" t="str">
            <v>г-ну  Мартиросяну С. К.</v>
          </cell>
          <cell r="BL391" t="str">
            <v>Председателю</v>
          </cell>
        </row>
        <row r="392">
          <cell r="A392">
            <v>20642</v>
          </cell>
          <cell r="B392" t="str">
            <v>КСиЭГ "Тоги"</v>
          </cell>
          <cell r="C392" t="str">
            <v>КСиЭГ "Тоги"</v>
          </cell>
          <cell r="D392" t="str">
            <v>12-642/2007    от 01.07.2007г.</v>
          </cell>
          <cell r="K392">
            <v>8903021119</v>
          </cell>
          <cell r="L392">
            <v>890301001</v>
          </cell>
          <cell r="P392">
            <v>1028900582424</v>
          </cell>
          <cell r="W392">
            <v>629730</v>
          </cell>
          <cell r="X392" t="str">
            <v>Тюменская обл. ЯНАО</v>
          </cell>
          <cell r="Y392" t="str">
            <v>г. Надым</v>
          </cell>
          <cell r="Z392" t="str">
            <v>ул. Зверева д. 49 кв. 164</v>
          </cell>
          <cell r="AA392">
            <v>629730</v>
          </cell>
          <cell r="AB392" t="str">
            <v>Тюменская обл. ЯНАО</v>
          </cell>
          <cell r="AC392" t="str">
            <v>г. Надым</v>
          </cell>
          <cell r="AD392" t="str">
            <v>ул. Зверева д. 49 кв. 164</v>
          </cell>
          <cell r="AF392" t="str">
            <v>т. 8-902-626-15-32 
т. 2-21-39</v>
          </cell>
          <cell r="AG392" t="str">
            <v>пр-тель Коков Владислав Султанович</v>
          </cell>
          <cell r="AH392" t="str">
            <v>пр-тель Коков В. С.</v>
          </cell>
          <cell r="AI392" t="str">
            <v>Смирнов Яков</v>
          </cell>
          <cell r="AQ392">
            <v>4</v>
          </cell>
          <cell r="AR392">
            <v>8</v>
          </cell>
          <cell r="AS392">
            <v>9</v>
          </cell>
          <cell r="AT392">
            <v>10</v>
          </cell>
          <cell r="AX392" t="str">
            <v>Договор</v>
          </cell>
          <cell r="AY392" t="str">
            <v>ПРОДАВЕЦ</v>
          </cell>
          <cell r="BI392">
            <v>0</v>
          </cell>
          <cell r="BJ392" t="str">
            <v>КСиЭГ "Тоги"</v>
          </cell>
          <cell r="BK392" t="str">
            <v>г-ну Кокову В. С.</v>
          </cell>
          <cell r="BL392" t="str">
            <v>Председателю</v>
          </cell>
          <cell r="BP392" t="str">
            <v>Забирают сами</v>
          </cell>
        </row>
        <row r="393">
          <cell r="A393">
            <v>20643</v>
          </cell>
          <cell r="B393" t="str">
            <v>ИП Панченко Зоя Николаевна</v>
          </cell>
          <cell r="C393" t="str">
            <v>ИП Панченко З. Н.</v>
          </cell>
          <cell r="D393" t="str">
            <v>12-643/2006    от 01.01.2006г.</v>
          </cell>
          <cell r="K393">
            <v>231200661780</v>
          </cell>
          <cell r="P393">
            <v>304231233700063</v>
          </cell>
          <cell r="W393">
            <v>629730</v>
          </cell>
          <cell r="X393" t="str">
            <v>Тюменская обл. ЯНАО</v>
          </cell>
          <cell r="Y393" t="str">
            <v>г. Надым</v>
          </cell>
          <cell r="Z393" t="str">
            <v>пр. Ленинградский д. 20 кв. 42</v>
          </cell>
          <cell r="AA393">
            <v>629730</v>
          </cell>
          <cell r="AB393" t="str">
            <v>Тюменская обл. ЯНАО</v>
          </cell>
          <cell r="AC393" t="str">
            <v>г. Надым</v>
          </cell>
          <cell r="AD393" t="str">
            <v>пр. Ленинградский</v>
          </cell>
          <cell r="AF393" t="str">
            <v>т. 2-23-08</v>
          </cell>
          <cell r="AG393" t="str">
            <v>ИП Панченко Зоя Николаевна</v>
          </cell>
          <cell r="AH393" t="str">
            <v>ИП Панченко З. Н.</v>
          </cell>
          <cell r="AQ393">
            <v>4</v>
          </cell>
          <cell r="AR393">
            <v>8</v>
          </cell>
          <cell r="AS393">
            <v>9</v>
          </cell>
          <cell r="AT393">
            <v>10</v>
          </cell>
          <cell r="AX393" t="str">
            <v>Договор</v>
          </cell>
          <cell r="AY393" t="str">
            <v>ПРОДАВЕЦ</v>
          </cell>
          <cell r="BI393">
            <v>1</v>
          </cell>
          <cell r="BJ393" t="str">
            <v>ИП Панченко Зоя Николаевна</v>
          </cell>
          <cell r="BK393" t="str">
            <v>г-же Панченко З. Н.</v>
          </cell>
          <cell r="BL393" t="str">
            <v>Индивидуальному предпринимателю</v>
          </cell>
          <cell r="BO393">
            <v>5.0229999999999997</v>
          </cell>
          <cell r="BP393" t="str">
            <v>Цветы  лен.прос.</v>
          </cell>
        </row>
        <row r="394">
          <cell r="A394">
            <v>20644</v>
          </cell>
          <cell r="B394" t="str">
            <v>ИП Кураев Сергей Анатольевич</v>
          </cell>
          <cell r="C394" t="str">
            <v>ИП Кураев С.А.</v>
          </cell>
          <cell r="D394" t="str">
            <v>12-644/2008    от 01.01.2008г.</v>
          </cell>
          <cell r="E394" t="str">
            <v>Новый</v>
          </cell>
          <cell r="K394">
            <v>890300160766</v>
          </cell>
          <cell r="N394" t="str">
            <v>50,62</v>
          </cell>
          <cell r="P394">
            <v>304890314500070</v>
          </cell>
          <cell r="V394" t="str">
            <v>нет доп. Соглашения</v>
          </cell>
          <cell r="W394">
            <v>629730</v>
          </cell>
          <cell r="X394" t="str">
            <v>Тюменская обл. ЯНАО</v>
          </cell>
          <cell r="Y394" t="str">
            <v>г. Надым</v>
          </cell>
          <cell r="Z394" t="str">
            <v>пр. Ленинградский 2-41</v>
          </cell>
          <cell r="AA394">
            <v>629730</v>
          </cell>
          <cell r="AB394" t="str">
            <v>Тюменская обл. ЯНАО</v>
          </cell>
          <cell r="AC394" t="str">
            <v>г. Надым</v>
          </cell>
          <cell r="AD394" t="str">
            <v>пр. Ленинградский 2-41</v>
          </cell>
          <cell r="AF394" t="str">
            <v>т. 63-4-32, 
т. 8-908-857-8295, 
т. 8-922-462-9917</v>
          </cell>
          <cell r="AG394" t="str">
            <v>ИП Кураев Сергей Анатольевич</v>
          </cell>
          <cell r="AH394" t="str">
            <v>ИП Кураев С.А.</v>
          </cell>
          <cell r="AQ394">
            <v>4</v>
          </cell>
          <cell r="AR394">
            <v>8</v>
          </cell>
          <cell r="AS394">
            <v>9</v>
          </cell>
          <cell r="AT394">
            <v>10</v>
          </cell>
          <cell r="AX394" t="str">
            <v>Договор</v>
          </cell>
          <cell r="AY394" t="str">
            <v>ПРОДАВЕЦ</v>
          </cell>
          <cell r="BI394">
            <v>1</v>
          </cell>
          <cell r="BJ394" t="str">
            <v>ИП Кураев Сергей Анатольевич</v>
          </cell>
          <cell r="BK394" t="str">
            <v>г-ну Кураеву С. А.</v>
          </cell>
          <cell r="BL394" t="str">
            <v>Индивидуальному предпринимателю</v>
          </cell>
        </row>
        <row r="395">
          <cell r="A395">
            <v>20645</v>
          </cell>
          <cell r="B395" t="str">
            <v>Новый Абонент</v>
          </cell>
          <cell r="C395" t="str">
            <v>Новый Абонент</v>
          </cell>
          <cell r="BJ395" t="str">
            <v>Новый Абонент</v>
          </cell>
        </row>
        <row r="396">
          <cell r="A396">
            <v>20646</v>
          </cell>
          <cell r="B396" t="str">
            <v>Новый Абонент</v>
          </cell>
          <cell r="C396" t="str">
            <v>Новый Абонент</v>
          </cell>
          <cell r="BJ396" t="str">
            <v>Новый Абонент</v>
          </cell>
        </row>
        <row r="397">
          <cell r="A397">
            <v>20647</v>
          </cell>
          <cell r="B397" t="str">
            <v>ИП Мансуров Талип Муталлапович</v>
          </cell>
          <cell r="C397" t="str">
            <v>ИП Мансуров Т.М.</v>
          </cell>
          <cell r="D397" t="str">
            <v>12-647/2006    от 01.01.2006г.</v>
          </cell>
          <cell r="F397" t="str">
            <v>"Запсибкомбанк" ОАО г. Салехард</v>
          </cell>
          <cell r="G397" t="str">
            <v>047182727</v>
          </cell>
          <cell r="H397" t="str">
            <v>30101810600000000727</v>
          </cell>
          <cell r="I397" t="str">
            <v>40802810500140000023</v>
          </cell>
          <cell r="K397">
            <v>890300111279</v>
          </cell>
          <cell r="P397">
            <v>304890311200064</v>
          </cell>
          <cell r="W397">
            <v>629730</v>
          </cell>
          <cell r="X397" t="str">
            <v>Тюменская обл. ЯНАО</v>
          </cell>
          <cell r="Y397" t="str">
            <v>г. Надым</v>
          </cell>
          <cell r="Z397" t="str">
            <v>пр. Ленинградский 2-60</v>
          </cell>
          <cell r="AA397">
            <v>629730</v>
          </cell>
          <cell r="AB397" t="str">
            <v>Тюменская обл. ЯНАО</v>
          </cell>
          <cell r="AC397" t="str">
            <v>г. Надым</v>
          </cell>
          <cell r="AD397" t="str">
            <v>ул. Зверева 44</v>
          </cell>
          <cell r="AF397" t="str">
            <v>т. 63-221, 
т. 2-55-35</v>
          </cell>
          <cell r="AG397" t="str">
            <v>ИП Мансуров Талип Муталлапович</v>
          </cell>
          <cell r="AH397" t="str">
            <v>ИП Мансуров Т.М.</v>
          </cell>
          <cell r="AQ397">
            <v>4</v>
          </cell>
          <cell r="AR397">
            <v>8</v>
          </cell>
          <cell r="AS397">
            <v>9</v>
          </cell>
          <cell r="AT397">
            <v>10</v>
          </cell>
          <cell r="AX397" t="str">
            <v>Договор</v>
          </cell>
          <cell r="AY397" t="str">
            <v>ПРОДАВЕЦ</v>
          </cell>
          <cell r="BI397">
            <v>1</v>
          </cell>
          <cell r="BJ397" t="str">
            <v>ИП Мансуров Талип Муталлапович</v>
          </cell>
          <cell r="BK397" t="str">
            <v>г-ну Мансурову Т. М.</v>
          </cell>
          <cell r="BL397" t="str">
            <v>Индивидуальному предпринимателю</v>
          </cell>
        </row>
        <row r="398">
          <cell r="A398">
            <v>20648</v>
          </cell>
          <cell r="B398" t="str">
            <v>Новый Абонент</v>
          </cell>
          <cell r="C398" t="str">
            <v>Новый Абонент</v>
          </cell>
          <cell r="BJ398" t="str">
            <v>Новый Абонент</v>
          </cell>
        </row>
        <row r="399">
          <cell r="A399">
            <v>20649</v>
          </cell>
          <cell r="B399" t="str">
            <v>гр. Ломако Пётр Сергеевич</v>
          </cell>
          <cell r="C399" t="str">
            <v>гр. Ломако П. С.</v>
          </cell>
          <cell r="D399" t="str">
            <v>12-649/2006    от 01.01.2006г.</v>
          </cell>
          <cell r="W399">
            <v>629730</v>
          </cell>
          <cell r="X399" t="str">
            <v>Тюменская обл. ЯНАО</v>
          </cell>
          <cell r="Y399" t="str">
            <v>г. Надым</v>
          </cell>
          <cell r="AA399">
            <v>629730</v>
          </cell>
          <cell r="AB399" t="str">
            <v>Тюменская обл. ЯНАО</v>
          </cell>
          <cell r="AC399" t="str">
            <v>г. Надым</v>
          </cell>
          <cell r="AF399" t="str">
            <v>53-88-03 139к вахта</v>
          </cell>
          <cell r="AG399" t="str">
            <v>гр. Ломако Пётр Сергеевич</v>
          </cell>
          <cell r="AH399" t="str">
            <v>гр. Ломако П. С.</v>
          </cell>
          <cell r="AQ399">
            <v>4</v>
          </cell>
          <cell r="AR399">
            <v>8</v>
          </cell>
          <cell r="AS399">
            <v>9</v>
          </cell>
          <cell r="AT399">
            <v>10</v>
          </cell>
          <cell r="AX399" t="str">
            <v>Договор</v>
          </cell>
          <cell r="AY399" t="str">
            <v>ПРОДАВЕЦ</v>
          </cell>
          <cell r="BI399">
            <v>1</v>
          </cell>
          <cell r="BJ399" t="str">
            <v>гр. Ломако Пётр Сергеевич</v>
          </cell>
          <cell r="BK399" t="str">
            <v>г-ну Ломако П. С.</v>
          </cell>
          <cell r="BP399" t="str">
            <v>Звер 49 Колясочная</v>
          </cell>
        </row>
        <row r="400">
          <cell r="A400">
            <v>20650</v>
          </cell>
          <cell r="B400" t="str">
            <v>Новый Абонент</v>
          </cell>
          <cell r="C400" t="str">
            <v>Новый Абонент</v>
          </cell>
          <cell r="BJ400" t="str">
            <v>Новый Абонент</v>
          </cell>
        </row>
        <row r="401">
          <cell r="A401">
            <v>20651</v>
          </cell>
          <cell r="B401" t="str">
            <v>ИП Тулюпа Руслан Владимирович</v>
          </cell>
          <cell r="C401" t="str">
            <v>ИП Тулюпа Р. В.</v>
          </cell>
          <cell r="D401" t="str">
            <v>12-651/2008    от 01.01.2008г.</v>
          </cell>
          <cell r="E401" t="str">
            <v>Новый</v>
          </cell>
          <cell r="K401">
            <v>890300205488</v>
          </cell>
          <cell r="P401">
            <v>306890304600047</v>
          </cell>
          <cell r="V401" t="str">
            <v>нет доп. Соглашения</v>
          </cell>
          <cell r="W401">
            <v>629730</v>
          </cell>
          <cell r="X401" t="str">
            <v>Тюменская обл. ЯНАО</v>
          </cell>
          <cell r="Y401" t="str">
            <v>г. Надым</v>
          </cell>
          <cell r="Z401" t="str">
            <v>ул. Геологоразведчиков д. 3 кв. 53</v>
          </cell>
          <cell r="AA401">
            <v>629730</v>
          </cell>
          <cell r="AB401" t="str">
            <v>Тюменская обл. ЯНАО</v>
          </cell>
          <cell r="AC401" t="str">
            <v>г. Надым</v>
          </cell>
          <cell r="AD401" t="str">
            <v>ул. Рыжкова д. 8 под. 6</v>
          </cell>
          <cell r="AF401" t="str">
            <v>т. 8-922-45-92-290 
т. 8-922-45-92-487</v>
          </cell>
          <cell r="AG401" t="str">
            <v>ИП Тулюпа Руслан Владимирович</v>
          </cell>
          <cell r="AH401" t="str">
            <v>ИП Тулюпа Р. В.</v>
          </cell>
          <cell r="AQ401">
            <v>4</v>
          </cell>
          <cell r="AR401">
            <v>8</v>
          </cell>
          <cell r="AS401">
            <v>9</v>
          </cell>
          <cell r="AT401">
            <v>10</v>
          </cell>
          <cell r="AX401" t="str">
            <v>Договор</v>
          </cell>
          <cell r="AY401" t="str">
            <v>ПРОДАВЕЦ</v>
          </cell>
          <cell r="BI401">
            <v>1</v>
          </cell>
          <cell r="BJ401" t="str">
            <v>ИП Тулюпа Руслан Владимирович</v>
          </cell>
          <cell r="BK401" t="str">
            <v>г-ну Тулюпа Р. В.</v>
          </cell>
          <cell r="BL401" t="str">
            <v>Индивидуальному предпринимателю</v>
          </cell>
          <cell r="BP401" t="str">
            <v>Рыжкова 8 Ремонт обуви</v>
          </cell>
        </row>
        <row r="402">
          <cell r="A402">
            <v>20652</v>
          </cell>
          <cell r="B402" t="str">
            <v>Новый Абонент</v>
          </cell>
          <cell r="C402" t="str">
            <v>Новый Абонент</v>
          </cell>
          <cell r="BJ402" t="str">
            <v>Новый Абонент</v>
          </cell>
        </row>
        <row r="403">
          <cell r="A403">
            <v>20653</v>
          </cell>
          <cell r="B403" t="str">
            <v>Новый Абонент</v>
          </cell>
          <cell r="C403" t="str">
            <v>Новый Абонент</v>
          </cell>
          <cell r="BJ403" t="str">
            <v>Новый Абонент</v>
          </cell>
        </row>
        <row r="404">
          <cell r="A404">
            <v>20654</v>
          </cell>
          <cell r="B404" t="str">
            <v>ИП Вялова Снежана Александровна</v>
          </cell>
          <cell r="C404" t="str">
            <v>ИП Вялова С. А.</v>
          </cell>
          <cell r="D404" t="str">
            <v>12-654/2006    от 01.01.2006г.</v>
          </cell>
          <cell r="K404">
            <v>890305848267</v>
          </cell>
          <cell r="P404">
            <v>304890307700011</v>
          </cell>
          <cell r="V404" t="str">
            <v>нет договора</v>
          </cell>
          <cell r="W404">
            <v>629730</v>
          </cell>
          <cell r="X404" t="str">
            <v>Тюменская обл. ЯНАО</v>
          </cell>
          <cell r="Y404" t="str">
            <v>г. Надым</v>
          </cell>
          <cell r="Z404" t="str">
            <v>ул. Комсомольская 1-5</v>
          </cell>
          <cell r="AA404">
            <v>629730</v>
          </cell>
          <cell r="AB404" t="str">
            <v>Тюменская обл. ЯНАО</v>
          </cell>
          <cell r="AC404" t="str">
            <v>г. Надым</v>
          </cell>
          <cell r="AD404" t="str">
            <v xml:space="preserve">ул. Комсомольская 1-5 </v>
          </cell>
          <cell r="AF404" t="str">
            <v>т. 3-80-61</v>
          </cell>
          <cell r="AG404" t="str">
            <v>ИП Вялова Снежана Александровна</v>
          </cell>
          <cell r="AH404" t="str">
            <v>ИП Вялова С. А.</v>
          </cell>
          <cell r="AQ404">
            <v>4</v>
          </cell>
          <cell r="AR404">
            <v>8</v>
          </cell>
          <cell r="AS404">
            <v>9</v>
          </cell>
          <cell r="AT404">
            <v>10</v>
          </cell>
          <cell r="AX404" t="str">
            <v>Договор</v>
          </cell>
          <cell r="AY404" t="str">
            <v>ПРОДАВЕЦ</v>
          </cell>
          <cell r="BI404">
            <v>1</v>
          </cell>
          <cell r="BJ404" t="str">
            <v>ИП Вялова Снежана Александровна</v>
          </cell>
          <cell r="BK404" t="str">
            <v>г-же Вяловой С. А.</v>
          </cell>
          <cell r="BL404" t="str">
            <v>Индивидуальному предпринимателю</v>
          </cell>
        </row>
        <row r="405">
          <cell r="A405">
            <v>20655</v>
          </cell>
          <cell r="B405" t="str">
            <v>ИП Талюра Игорь Леонидович</v>
          </cell>
          <cell r="C405" t="str">
            <v>ИП Талюра И.Л.</v>
          </cell>
          <cell r="D405" t="str">
            <v>12-655/2006    от 01.01.2006г.</v>
          </cell>
          <cell r="K405">
            <v>890300132832</v>
          </cell>
          <cell r="W405">
            <v>629730</v>
          </cell>
          <cell r="X405" t="str">
            <v>Тюменская обл. ЯНАО</v>
          </cell>
          <cell r="Y405" t="str">
            <v>г. Надым</v>
          </cell>
          <cell r="Z405" t="str">
            <v>ул. Полярная 17-45</v>
          </cell>
          <cell r="AA405">
            <v>629730</v>
          </cell>
          <cell r="AB405" t="str">
            <v>Тюменская обл. ЯНАО</v>
          </cell>
          <cell r="AC405" t="str">
            <v>г. Надым</v>
          </cell>
          <cell r="AD405" t="str">
            <v>ул. Полярная 17-45</v>
          </cell>
          <cell r="AF405" t="str">
            <v>т. 53-89-32</v>
          </cell>
          <cell r="AG405" t="str">
            <v>ИП Талюра Игорь Леонидович</v>
          </cell>
          <cell r="AH405" t="str">
            <v>ИП Талюра И. Л.</v>
          </cell>
          <cell r="AQ405">
            <v>4</v>
          </cell>
          <cell r="AR405">
            <v>8</v>
          </cell>
          <cell r="AS405">
            <v>9</v>
          </cell>
          <cell r="AT405">
            <v>10</v>
          </cell>
          <cell r="AX405" t="str">
            <v>Договор</v>
          </cell>
          <cell r="AY405" t="str">
            <v>ПРОДАВЕЦ</v>
          </cell>
          <cell r="BJ405" t="str">
            <v>ИП Талюра Игорь Леонидович</v>
          </cell>
          <cell r="BK405" t="str">
            <v>г-ну Талюра И. Л.</v>
          </cell>
          <cell r="BL405" t="str">
            <v>Индивидуальному предпринимателю</v>
          </cell>
        </row>
        <row r="406">
          <cell r="A406">
            <v>20656</v>
          </cell>
          <cell r="B406" t="str">
            <v>Новый Абонент</v>
          </cell>
          <cell r="C406" t="str">
            <v>Новый Абонент</v>
          </cell>
          <cell r="BJ406" t="str">
            <v>Новый Абонент</v>
          </cell>
        </row>
        <row r="407">
          <cell r="A407">
            <v>20657</v>
          </cell>
          <cell r="B407" t="str">
            <v>гр. Покровский Владимир Орестович</v>
          </cell>
          <cell r="C407" t="str">
            <v>гр. Покровский В. О.</v>
          </cell>
          <cell r="D407" t="str">
            <v>12-657/2006    от 01.01.2006г.</v>
          </cell>
          <cell r="K407">
            <v>890300418510</v>
          </cell>
          <cell r="V407" t="str">
            <v>Перезаключить</v>
          </cell>
          <cell r="W407">
            <v>629730</v>
          </cell>
          <cell r="X407" t="str">
            <v>Тюменская обл. ЯНАО</v>
          </cell>
          <cell r="Y407" t="str">
            <v>г. Надым</v>
          </cell>
          <cell r="Z407" t="str">
            <v>ул. Кедровая 16 - 123</v>
          </cell>
          <cell r="AA407">
            <v>629730</v>
          </cell>
          <cell r="AB407" t="str">
            <v>Тюменская обл. ЯНАО</v>
          </cell>
          <cell r="AC407" t="str">
            <v>г. Надым</v>
          </cell>
          <cell r="AD407" t="str">
            <v>ул. Кедровая 16 - 123</v>
          </cell>
          <cell r="AF407" t="str">
            <v>т. 6-60-51 
т. 3-41-20</v>
          </cell>
          <cell r="AG407" t="str">
            <v>гр. Покровский Владимир Орестович</v>
          </cell>
          <cell r="AH407" t="str">
            <v>гр. Покровский В. О.</v>
          </cell>
          <cell r="AQ407">
            <v>4</v>
          </cell>
          <cell r="AR407">
            <v>8</v>
          </cell>
          <cell r="AS407">
            <v>9</v>
          </cell>
          <cell r="AT407">
            <v>10</v>
          </cell>
          <cell r="AX407" t="str">
            <v>Договор</v>
          </cell>
          <cell r="AY407" t="str">
            <v>ПРОДАВЕЦ</v>
          </cell>
          <cell r="BI407">
            <v>1</v>
          </cell>
          <cell r="BJ407" t="str">
            <v>гр. Покровский Владимир Орестович</v>
          </cell>
          <cell r="BK407" t="str">
            <v>г-ну  Покровскому В. О.</v>
          </cell>
        </row>
        <row r="408">
          <cell r="A408">
            <v>20658</v>
          </cell>
          <cell r="B408" t="str">
            <v>гр. Куликова Надежда Юрьевна</v>
          </cell>
          <cell r="C408" t="str">
            <v>гр. Куликова Н. Ю.</v>
          </cell>
          <cell r="D408" t="str">
            <v>12-658/2006    от 01.01.2006г.</v>
          </cell>
          <cell r="K408">
            <v>890300671834</v>
          </cell>
          <cell r="V408" t="str">
            <v>Перезаключить</v>
          </cell>
          <cell r="W408">
            <v>629730</v>
          </cell>
          <cell r="X408" t="str">
            <v>Тюменская обл. ЯНАО</v>
          </cell>
          <cell r="Y408" t="str">
            <v>г. Надым</v>
          </cell>
          <cell r="Z408" t="str">
            <v>ул. Кедровая 8 - 176</v>
          </cell>
          <cell r="AA408">
            <v>629730</v>
          </cell>
          <cell r="AB408" t="str">
            <v>Тюменская обл. ЯНАО</v>
          </cell>
          <cell r="AC408" t="str">
            <v>г. Надым</v>
          </cell>
          <cell r="AD408" t="str">
            <v>ул. Кедровая 8 - 176</v>
          </cell>
          <cell r="AF408" t="str">
            <v>т. 3-76-94</v>
          </cell>
          <cell r="AG408" t="str">
            <v>гр. Куликова Надежда Юрьевна</v>
          </cell>
          <cell r="AH408" t="str">
            <v>гр. Куликова Н. Ю.</v>
          </cell>
          <cell r="AQ408">
            <v>4</v>
          </cell>
          <cell r="AR408">
            <v>8</v>
          </cell>
          <cell r="AS408">
            <v>9</v>
          </cell>
          <cell r="AT408">
            <v>10</v>
          </cell>
          <cell r="AX408" t="str">
            <v>Договор</v>
          </cell>
          <cell r="AY408" t="str">
            <v>ПРОДАВЕЦ</v>
          </cell>
          <cell r="BI408">
            <v>0</v>
          </cell>
          <cell r="BJ408" t="str">
            <v>гр. Куликова Надежда Юрьевна</v>
          </cell>
          <cell r="BK408" t="str">
            <v>г-же  Куликовой  Н. Ю.</v>
          </cell>
        </row>
        <row r="409">
          <cell r="A409">
            <v>20659</v>
          </cell>
          <cell r="B409" t="str">
            <v>гр. Дашкаев Александр Васильевич</v>
          </cell>
          <cell r="C409" t="str">
            <v>гр. Дашкаев А. В.</v>
          </cell>
          <cell r="D409" t="str">
            <v>12-659/2006    от 01.01.2006г.</v>
          </cell>
          <cell r="K409">
            <v>890301748769</v>
          </cell>
          <cell r="V409" t="str">
            <v>Перезаключить</v>
          </cell>
          <cell r="W409">
            <v>629730</v>
          </cell>
          <cell r="X409" t="str">
            <v>Тюменская обл. ЯНАО</v>
          </cell>
          <cell r="Y409" t="str">
            <v>г. Надым</v>
          </cell>
          <cell r="Z409" t="str">
            <v>ул. Кедровая д.12 кв. 44</v>
          </cell>
          <cell r="AA409">
            <v>629730</v>
          </cell>
          <cell r="AB409" t="str">
            <v>Тюменская обл. ЯНАО</v>
          </cell>
          <cell r="AC409" t="str">
            <v>г. Надым</v>
          </cell>
          <cell r="AD409" t="str">
            <v>ул. Кедровая д.12 кв. 44</v>
          </cell>
          <cell r="AG409" t="str">
            <v>гр. Дашкаев Александр Васильевич</v>
          </cell>
          <cell r="AH409" t="str">
            <v>гр. Дашкаев А. В.</v>
          </cell>
          <cell r="AQ409">
            <v>4</v>
          </cell>
          <cell r="AR409">
            <v>8</v>
          </cell>
          <cell r="AS409">
            <v>9</v>
          </cell>
          <cell r="AT409">
            <v>10</v>
          </cell>
          <cell r="AX409" t="str">
            <v>Договор</v>
          </cell>
          <cell r="AY409" t="str">
            <v>ПРОДАВЕЦ</v>
          </cell>
          <cell r="BI409">
            <v>0</v>
          </cell>
          <cell r="BJ409" t="str">
            <v>гр. Дашкаев Александр Васильевич</v>
          </cell>
          <cell r="BK409" t="str">
            <v>г-ну Дашкаеву  А. В.</v>
          </cell>
        </row>
        <row r="410">
          <cell r="A410">
            <v>20660</v>
          </cell>
          <cell r="B410" t="str">
            <v>ИП Джафарова Шалале Зияд кызы</v>
          </cell>
          <cell r="C410" t="str">
            <v>ИП Джафарова Ш. З. к.</v>
          </cell>
          <cell r="D410" t="str">
            <v>12-660/2006    от 01.01.2006г.</v>
          </cell>
          <cell r="K410">
            <v>890300040959</v>
          </cell>
          <cell r="P410">
            <v>304890308400016</v>
          </cell>
          <cell r="W410">
            <v>629730</v>
          </cell>
          <cell r="X410" t="str">
            <v>Тюменская обл. ЯНАО</v>
          </cell>
          <cell r="Y410" t="str">
            <v>г. Надым</v>
          </cell>
          <cell r="Z410" t="str">
            <v>ул. Зверева 50-128</v>
          </cell>
          <cell r="AA410">
            <v>629730</v>
          </cell>
          <cell r="AB410" t="str">
            <v>Тюменская обл. ЯНАО</v>
          </cell>
          <cell r="AC410" t="str">
            <v>г. Надым</v>
          </cell>
          <cell r="AD410" t="str">
            <v>пр. Ленинградский 2/1 - 53</v>
          </cell>
          <cell r="AF410" t="str">
            <v>т. 2-18-13 
т. 7-46-86</v>
          </cell>
          <cell r="AG410" t="str">
            <v>ИП Джафарова Шалале Зияд кызы</v>
          </cell>
          <cell r="AH410" t="str">
            <v>ИП Джафарова Ш. З. к.</v>
          </cell>
          <cell r="AQ410">
            <v>4</v>
          </cell>
          <cell r="AR410">
            <v>8</v>
          </cell>
          <cell r="AS410">
            <v>9</v>
          </cell>
          <cell r="AT410">
            <v>10</v>
          </cell>
          <cell r="AX410" t="str">
            <v>Договор</v>
          </cell>
          <cell r="AY410" t="str">
            <v>ПРОДАВЕЦ</v>
          </cell>
          <cell r="BI410">
            <v>1</v>
          </cell>
          <cell r="BJ410" t="str">
            <v>ИП Джафарова Шалале Зияд кызы</v>
          </cell>
          <cell r="BK410" t="str">
            <v>г-же  Джафаровой  Ш. З. к.</v>
          </cell>
          <cell r="BL410" t="str">
            <v>Индивидуальному предпринимателю</v>
          </cell>
        </row>
        <row r="411">
          <cell r="A411">
            <v>20661</v>
          </cell>
          <cell r="B411" t="str">
            <v>ГСК "Харлей"</v>
          </cell>
          <cell r="C411" t="str">
            <v>ГСК "Харлей"</v>
          </cell>
          <cell r="D411" t="str">
            <v>12-661/2006    от 01.01.2006г.</v>
          </cell>
          <cell r="K411">
            <v>8903021944</v>
          </cell>
          <cell r="L411">
            <v>890301001</v>
          </cell>
          <cell r="M411" t="str">
            <v>51600</v>
          </cell>
          <cell r="O411" t="str">
            <v>59642509</v>
          </cell>
          <cell r="P411">
            <v>1028900578002</v>
          </cell>
          <cell r="R411" t="str">
            <v>71171000000</v>
          </cell>
          <cell r="S411">
            <v>16</v>
          </cell>
          <cell r="T411">
            <v>85</v>
          </cell>
          <cell r="W411">
            <v>629730</v>
          </cell>
          <cell r="X411" t="str">
            <v>Тюменская обл. ЯНАО</v>
          </cell>
          <cell r="Y411" t="str">
            <v>г. Надым</v>
          </cell>
          <cell r="Z411" t="str">
            <v>в/г УМ - 14 д.4</v>
          </cell>
          <cell r="AA411">
            <v>629730</v>
          </cell>
          <cell r="AB411" t="str">
            <v>Тюменская обл. ЯНАО</v>
          </cell>
          <cell r="AC411" t="str">
            <v>г. Надым</v>
          </cell>
          <cell r="AD411" t="str">
            <v>в/г УМ - 14 д.4</v>
          </cell>
          <cell r="AF411" t="str">
            <v>т. 3-83-71, 
т. 8-902-626-9633</v>
          </cell>
          <cell r="AG411" t="str">
            <v>Пред. Морозюк Александр Николаевич</v>
          </cell>
          <cell r="AH411" t="str">
            <v>Пред. Морозюк А. Н.</v>
          </cell>
          <cell r="AQ411">
            <v>4</v>
          </cell>
          <cell r="AR411">
            <v>8</v>
          </cell>
          <cell r="AS411">
            <v>9</v>
          </cell>
          <cell r="AT411">
            <v>10</v>
          </cell>
          <cell r="AX411" t="str">
            <v>Договор</v>
          </cell>
          <cell r="AY411" t="str">
            <v>ПРОДАВЕЦ</v>
          </cell>
          <cell r="BI411">
            <v>0</v>
          </cell>
          <cell r="BJ411" t="str">
            <v>ГСК "Харлей"</v>
          </cell>
          <cell r="BK411" t="str">
            <v>г-ну  Морозюк А. Н.</v>
          </cell>
          <cell r="BL411" t="str">
            <v>Председателю</v>
          </cell>
        </row>
        <row r="412">
          <cell r="A412">
            <v>20662</v>
          </cell>
          <cell r="B412" t="str">
            <v>Новый Абонент</v>
          </cell>
          <cell r="C412" t="str">
            <v>Новый Абонент</v>
          </cell>
          <cell r="BJ412" t="str">
            <v>Новый Абонент</v>
          </cell>
        </row>
        <row r="413">
          <cell r="A413">
            <v>20663</v>
          </cell>
          <cell r="B413" t="str">
            <v>ИП Паксина Лариса Йонасовна</v>
          </cell>
          <cell r="C413" t="str">
            <v>ИП Паксина Л. Й</v>
          </cell>
          <cell r="D413" t="str">
            <v>12-663/2006    от 01.01.2006г.</v>
          </cell>
          <cell r="K413">
            <v>890301574304</v>
          </cell>
          <cell r="N413" t="str">
            <v>55.30, 55.40, 55.51</v>
          </cell>
          <cell r="P413">
            <v>306890301300072</v>
          </cell>
          <cell r="W413">
            <v>629730</v>
          </cell>
          <cell r="X413" t="str">
            <v>Тюменская обл. ЯНАО</v>
          </cell>
          <cell r="Y413" t="str">
            <v>г. Надым</v>
          </cell>
          <cell r="Z413" t="str">
            <v>ул. Зверева 41-43</v>
          </cell>
          <cell r="AA413">
            <v>629730</v>
          </cell>
          <cell r="AB413" t="str">
            <v>Тюменская обл. ЯНАО</v>
          </cell>
          <cell r="AC413" t="str">
            <v>г. Надым</v>
          </cell>
          <cell r="AD413" t="str">
            <v>ул. Зверева 41-43</v>
          </cell>
          <cell r="AF413" t="str">
            <v>т. 2-42-41,
т. 2-08-21, 
ф.3-45-17, 
т. 8-902-626-0232</v>
          </cell>
          <cell r="AG413" t="str">
            <v>ИП Паксина Лариса Йонасовна</v>
          </cell>
          <cell r="AH413" t="str">
            <v>ИП Паксина Л. Й.</v>
          </cell>
          <cell r="AQ413">
            <v>4</v>
          </cell>
          <cell r="AR413">
            <v>8</v>
          </cell>
          <cell r="AS413">
            <v>9</v>
          </cell>
          <cell r="AT413">
            <v>10</v>
          </cell>
          <cell r="AX413" t="str">
            <v>Договор</v>
          </cell>
          <cell r="AY413" t="str">
            <v>ПРОДАВЕЦ</v>
          </cell>
          <cell r="BI413">
            <v>1</v>
          </cell>
          <cell r="BJ413" t="str">
            <v>ИП Паксина Лариса Йонасовна</v>
          </cell>
          <cell r="BK413" t="str">
            <v>г-же Паксиной  Л. Й.</v>
          </cell>
          <cell r="BL413" t="str">
            <v>Индивидуальному предпринимателю</v>
          </cell>
          <cell r="BP413" t="str">
            <v>гостинца Озерная</v>
          </cell>
        </row>
        <row r="414">
          <cell r="A414">
            <v>20664</v>
          </cell>
          <cell r="B414" t="str">
            <v>Новый Абонент</v>
          </cell>
          <cell r="C414" t="str">
            <v>Новый Абонент</v>
          </cell>
          <cell r="BJ414" t="str">
            <v>Новый Абонент</v>
          </cell>
        </row>
        <row r="415">
          <cell r="A415">
            <v>20665</v>
          </cell>
          <cell r="B415" t="str">
            <v>Нотариус города Надыма Ямало-Ненецкого автономного округа Тюменской области Костикова Людмила Сергеевна</v>
          </cell>
          <cell r="C415" t="str">
            <v>Нотариус  Костикова Л. С.</v>
          </cell>
          <cell r="D415" t="str">
            <v>12-665/2008    от 01.01.2008г.</v>
          </cell>
          <cell r="E415" t="str">
            <v>Новый</v>
          </cell>
          <cell r="F415" t="str">
            <v>"Западно-Сибирский банк" Сбербанка РФ ОАО г. Тюмень Надымское ОСБ №8028/029</v>
          </cell>
          <cell r="G415" t="str">
            <v>047102651</v>
          </cell>
          <cell r="H415" t="str">
            <v>30101810800000000651</v>
          </cell>
          <cell r="I415" t="str">
            <v>40802810367090100182</v>
          </cell>
          <cell r="K415">
            <v>890300158904</v>
          </cell>
          <cell r="V415" t="str">
            <v>нет доп. Соглашения</v>
          </cell>
          <cell r="W415">
            <v>629730</v>
          </cell>
          <cell r="X415" t="str">
            <v>Тюменская обл. ЯНАО</v>
          </cell>
          <cell r="Y415" t="str">
            <v>г. Надым</v>
          </cell>
          <cell r="Z415" t="str">
            <v>ул. Полярная 1</v>
          </cell>
          <cell r="AA415">
            <v>629730</v>
          </cell>
          <cell r="AB415" t="str">
            <v>Тюменская обл. ЯНАО</v>
          </cell>
          <cell r="AC415" t="str">
            <v>г. Надым</v>
          </cell>
          <cell r="AD415" t="str">
            <v>ул. Полярная 1</v>
          </cell>
          <cell r="AF415" t="str">
            <v>т. 3-69-61</v>
          </cell>
          <cell r="AG415" t="str">
            <v>Нотариус Костикова Людмила Сергеевна</v>
          </cell>
          <cell r="AH415" t="str">
            <v>Нотариус г. Надыма Костикова Л. С.</v>
          </cell>
          <cell r="AQ415">
            <v>4</v>
          </cell>
          <cell r="AR415">
            <v>8</v>
          </cell>
          <cell r="AS415">
            <v>9</v>
          </cell>
          <cell r="AT415">
            <v>10</v>
          </cell>
          <cell r="AX415" t="str">
            <v>Договор</v>
          </cell>
          <cell r="AY415" t="str">
            <v>ПРОДАВЕЦ</v>
          </cell>
          <cell r="BI415">
            <v>1</v>
          </cell>
          <cell r="BJ415" t="str">
            <v>Нотариус города Надыма Ямало-Ненецкого автономного округа Тюменской области Костикова Людмила Сергеевна</v>
          </cell>
          <cell r="BK415" t="str">
            <v>г-же Костиковой Л. С.</v>
          </cell>
          <cell r="BL415" t="str">
            <v>Нотариусу города Надыма ЯНАО Тюменской обл.</v>
          </cell>
          <cell r="BO415">
            <v>1.0189999999999999</v>
          </cell>
          <cell r="BP415" t="str">
            <v>Полярная 1  с торца</v>
          </cell>
        </row>
        <row r="416">
          <cell r="A416">
            <v>20666</v>
          </cell>
          <cell r="B416" t="str">
            <v>ГСК "Престиж"</v>
          </cell>
          <cell r="C416" t="str">
            <v>ГСК "Престиж"</v>
          </cell>
          <cell r="D416" t="str">
            <v>12-666/2006    от 01.03.2006г.</v>
          </cell>
          <cell r="K416">
            <v>8903016849</v>
          </cell>
          <cell r="L416">
            <v>890301001</v>
          </cell>
          <cell r="P416">
            <v>1038900661788</v>
          </cell>
          <cell r="W416">
            <v>629730</v>
          </cell>
          <cell r="X416" t="str">
            <v>Тюменская обл. ЯНАО</v>
          </cell>
          <cell r="Y416" t="str">
            <v>г. Надым</v>
          </cell>
          <cell r="Z416" t="str">
            <v>ул. Зверева д.8</v>
          </cell>
          <cell r="AA416">
            <v>629730</v>
          </cell>
          <cell r="AB416" t="str">
            <v>Тюменская обл. ЯНАО</v>
          </cell>
          <cell r="AC416" t="str">
            <v>г. Надым</v>
          </cell>
          <cell r="AD416" t="str">
            <v>ул. Зверева д.8</v>
          </cell>
          <cell r="AF416" t="str">
            <v>т. 37-753</v>
          </cell>
          <cell r="AG416" t="str">
            <v>пред. Нигматуллин Раис Анасович</v>
          </cell>
          <cell r="AH416" t="str">
            <v>пред. Нигматуллин Р. А.</v>
          </cell>
          <cell r="AQ416">
            <v>4</v>
          </cell>
          <cell r="AR416">
            <v>8</v>
          </cell>
          <cell r="AS416">
            <v>9</v>
          </cell>
          <cell r="AT416">
            <v>10</v>
          </cell>
          <cell r="AX416" t="str">
            <v>Договор</v>
          </cell>
          <cell r="AY416" t="str">
            <v>ПРОДАВЕЦ</v>
          </cell>
          <cell r="BI416">
            <v>0</v>
          </cell>
          <cell r="BJ416" t="str">
            <v>ГСК "Престиж"</v>
          </cell>
          <cell r="BK416" t="str">
            <v>г-ну Нигматуллину  Р. А.</v>
          </cell>
          <cell r="BL416" t="str">
            <v>Председателю</v>
          </cell>
        </row>
        <row r="417">
          <cell r="A417">
            <v>20667</v>
          </cell>
          <cell r="B417" t="str">
            <v>ИП Чупанов Ширвани Курбанмагомедович</v>
          </cell>
          <cell r="C417" t="str">
            <v>ИП Чупанов Ш. К.</v>
          </cell>
          <cell r="D417" t="str">
            <v>12-667/2006    от 01.01.2006г.</v>
          </cell>
          <cell r="K417">
            <v>890300137982</v>
          </cell>
          <cell r="P417">
            <v>304890332700017</v>
          </cell>
          <cell r="W417">
            <v>629730</v>
          </cell>
          <cell r="X417" t="str">
            <v>Тюменская обл. ЯНАО</v>
          </cell>
          <cell r="Y417" t="str">
            <v>г. Надым</v>
          </cell>
          <cell r="Z417" t="str">
            <v>ул. Зверева 42-265</v>
          </cell>
          <cell r="AA417">
            <v>629730</v>
          </cell>
          <cell r="AB417" t="str">
            <v>Тюменская обл. ЯНАО</v>
          </cell>
          <cell r="AC417" t="str">
            <v>г. Надым</v>
          </cell>
          <cell r="AD417" t="str">
            <v>ул. Зверева 42-265</v>
          </cell>
          <cell r="AF417" t="str">
            <v>т. 2-40-97 
т. 3-29-64</v>
          </cell>
          <cell r="AG417" t="str">
            <v>ИП Чупанов Ширвани Курбанмагомедович</v>
          </cell>
          <cell r="AH417" t="str">
            <v>ИП Чупанов Ш. К.</v>
          </cell>
          <cell r="AQ417">
            <v>4</v>
          </cell>
          <cell r="AR417">
            <v>8</v>
          </cell>
          <cell r="AS417">
            <v>9</v>
          </cell>
          <cell r="AT417">
            <v>10</v>
          </cell>
          <cell r="AX417" t="str">
            <v>Договор</v>
          </cell>
          <cell r="AY417" t="str">
            <v>ПРОДАВЕЦ</v>
          </cell>
          <cell r="BI417">
            <v>1</v>
          </cell>
          <cell r="BJ417" t="str">
            <v>ИП Чупанов Ширвани Курбанмагомедович</v>
          </cell>
          <cell r="BK417" t="str">
            <v>г-ну Чупанову Ш. К.</v>
          </cell>
          <cell r="BL417" t="str">
            <v>Индивидуальному предпринимателю</v>
          </cell>
          <cell r="BO417">
            <v>2.0019999999999998</v>
          </cell>
          <cell r="BP417" t="str">
            <v>маг. ТРАНЗИТ на выезде</v>
          </cell>
        </row>
        <row r="418">
          <cell r="A418">
            <v>20668</v>
          </cell>
          <cell r="B418" t="str">
            <v>Новый Абонент</v>
          </cell>
          <cell r="C418" t="str">
            <v>Новый Абонент</v>
          </cell>
          <cell r="BJ418" t="str">
            <v>Новый Абонент</v>
          </cell>
        </row>
        <row r="419">
          <cell r="A419">
            <v>20669</v>
          </cell>
          <cell r="B419" t="str">
            <v>ИП Муртузов Мирза Икрамович</v>
          </cell>
          <cell r="C419" t="str">
            <v>ИП Муртузов М. И.</v>
          </cell>
          <cell r="D419" t="str">
            <v>12-669/2006    от 01.01.2006г.</v>
          </cell>
          <cell r="K419">
            <v>890300071386</v>
          </cell>
          <cell r="W419">
            <v>629730</v>
          </cell>
          <cell r="X419" t="str">
            <v>Тюменская обл. ЯНАО</v>
          </cell>
          <cell r="Y419" t="str">
            <v>г. Надым</v>
          </cell>
          <cell r="Z419" t="str">
            <v>пр-кт Ленинградский 10Г кв. 13</v>
          </cell>
          <cell r="AA419">
            <v>629730</v>
          </cell>
          <cell r="AB419" t="str">
            <v>Тюменская обл. ЯНАО</v>
          </cell>
          <cell r="AC419" t="str">
            <v>г. Надым</v>
          </cell>
          <cell r="AD419" t="str">
            <v>1-й проезд панель Д</v>
          </cell>
          <cell r="AF419" t="str">
            <v>т. 3-000-3 ф.56-78-82
т. 6-88-90</v>
          </cell>
          <cell r="AG419" t="str">
            <v>ИП Муртузов Мирза Икрамович</v>
          </cell>
          <cell r="AH419" t="str">
            <v>ИП Гамидов А. З.</v>
          </cell>
          <cell r="AQ419">
            <v>4</v>
          </cell>
          <cell r="AR419">
            <v>8</v>
          </cell>
          <cell r="AS419">
            <v>9</v>
          </cell>
          <cell r="AT419">
            <v>10</v>
          </cell>
          <cell r="AX419" t="str">
            <v>Договор</v>
          </cell>
          <cell r="AY419" t="str">
            <v>ПРОДАВЕЦ</v>
          </cell>
          <cell r="BI419">
            <v>1</v>
          </cell>
          <cell r="BJ419" t="str">
            <v>ИП Муртузов Мирза Икрамович</v>
          </cell>
          <cell r="BK419" t="str">
            <v>г-ну Муртузову  М. И.</v>
          </cell>
          <cell r="BP419" t="str">
            <v xml:space="preserve">Ням-ням </v>
          </cell>
        </row>
        <row r="420">
          <cell r="A420">
            <v>20670</v>
          </cell>
          <cell r="B420" t="str">
            <v>Новый Абонент</v>
          </cell>
          <cell r="C420" t="str">
            <v>Новый Абонент</v>
          </cell>
          <cell r="BJ420" t="str">
            <v>Новый Абонент</v>
          </cell>
        </row>
        <row r="421">
          <cell r="A421">
            <v>20671</v>
          </cell>
          <cell r="B421" t="str">
            <v>ИП Барбаров Александр Васильевич</v>
          </cell>
          <cell r="C421" t="str">
            <v>ИП Барбаров А. В.</v>
          </cell>
          <cell r="D421" t="str">
            <v>12-671/2006    от 01.02.2006г.</v>
          </cell>
          <cell r="F421" t="str">
            <v>"Западно-Сибирский банк" Сбербанка РФ ОАО г. Тюмень Надымское ОСБ №8028/029</v>
          </cell>
          <cell r="G421" t="str">
            <v>047102651</v>
          </cell>
          <cell r="H421" t="str">
            <v>30101810800000000651</v>
          </cell>
          <cell r="I421" t="str">
            <v>40802810067090100233</v>
          </cell>
          <cell r="K421">
            <v>890304007198</v>
          </cell>
          <cell r="M421" t="str">
            <v>61110</v>
          </cell>
          <cell r="P421">
            <v>304890318100011</v>
          </cell>
          <cell r="W421">
            <v>629730</v>
          </cell>
          <cell r="X421" t="str">
            <v>Тюменская обл. ЯНАО</v>
          </cell>
          <cell r="Y421" t="str">
            <v>г. Надым</v>
          </cell>
          <cell r="Z421" t="str">
            <v>ул. Заводская адм.зд. НГЖС</v>
          </cell>
          <cell r="AA421">
            <v>629730</v>
          </cell>
          <cell r="AB421" t="str">
            <v>Тюменская обл. ЯНАО</v>
          </cell>
          <cell r="AC421" t="str">
            <v>г. Надым</v>
          </cell>
          <cell r="AD421" t="str">
            <v>ул. Заводская адм.зд. НГЖС</v>
          </cell>
          <cell r="AF421" t="str">
            <v>т. 3-51-49</v>
          </cell>
          <cell r="AG421" t="str">
            <v>ИП Барбаров Александр Васильевич</v>
          </cell>
          <cell r="AH421" t="str">
            <v>ИП Барбаров А. В.</v>
          </cell>
          <cell r="AQ421">
            <v>4</v>
          </cell>
          <cell r="AR421">
            <v>8</v>
          </cell>
          <cell r="AS421">
            <v>9</v>
          </cell>
          <cell r="AT421">
            <v>10</v>
          </cell>
          <cell r="AX421" t="str">
            <v>Договор</v>
          </cell>
          <cell r="AY421" t="str">
            <v>ПРОДАВЕЦ</v>
          </cell>
          <cell r="BI421">
            <v>1</v>
          </cell>
          <cell r="BJ421" t="str">
            <v>ИП Барбаров Александр Васильевич</v>
          </cell>
          <cell r="BK421" t="str">
            <v>г-ну Барбарову А. В.</v>
          </cell>
          <cell r="BL421" t="str">
            <v>Индивидуальному предпринимателю</v>
          </cell>
          <cell r="BO421">
            <v>4.0319999999999796</v>
          </cell>
          <cell r="BP421" t="str">
            <v>маг. СОМ</v>
          </cell>
        </row>
        <row r="422">
          <cell r="A422">
            <v>20672</v>
          </cell>
          <cell r="B422" t="str">
            <v>ИП Перепелицина Елена Николаевна</v>
          </cell>
          <cell r="C422" t="str">
            <v>ИП Перепелицина Е. Н.</v>
          </cell>
          <cell r="D422" t="str">
            <v>12-672/2006    от 01.01.2006г.</v>
          </cell>
          <cell r="K422">
            <v>230905058202</v>
          </cell>
          <cell r="N422" t="str">
            <v>52.1</v>
          </cell>
          <cell r="P422">
            <v>305890333600031</v>
          </cell>
          <cell r="W422">
            <v>629730</v>
          </cell>
          <cell r="X422" t="str">
            <v>Тюменская обл. ЯНАО</v>
          </cell>
          <cell r="Y422" t="str">
            <v>г. Надым</v>
          </cell>
          <cell r="Z422" t="str">
            <v>пос. Лесной д.8 кв.5</v>
          </cell>
          <cell r="AA422">
            <v>629730</v>
          </cell>
          <cell r="AB422" t="str">
            <v>Тюменская обл. ЯНАО</v>
          </cell>
          <cell r="AC422" t="str">
            <v>г. Надым</v>
          </cell>
          <cell r="AD422" t="str">
            <v>пос. Лесной адм.зд. ЭЗСМ</v>
          </cell>
          <cell r="AF422" t="str">
            <v>т. 66-414</v>
          </cell>
          <cell r="AG422" t="str">
            <v>ИП Перепелицина Елена Николаевна</v>
          </cell>
          <cell r="AH422" t="str">
            <v>ИП Перепелицина Е. Н.</v>
          </cell>
          <cell r="AQ422">
            <v>4</v>
          </cell>
          <cell r="AR422">
            <v>8</v>
          </cell>
          <cell r="AS422">
            <v>9</v>
          </cell>
          <cell r="AT422">
            <v>10</v>
          </cell>
          <cell r="AX422" t="str">
            <v>Договор</v>
          </cell>
          <cell r="AY422" t="str">
            <v>ПРОДАВЕЦ</v>
          </cell>
          <cell r="BI422">
            <v>1</v>
          </cell>
          <cell r="BJ422" t="str">
            <v>ИП Перепелицина Елена Николаевна</v>
          </cell>
          <cell r="BK422" t="str">
            <v>г-же Перепелициной  Е. Н.</v>
          </cell>
          <cell r="BL422" t="str">
            <v>Индивидуальному предпринимателю</v>
          </cell>
          <cell r="BO422">
            <v>3.02</v>
          </cell>
          <cell r="BP422" t="str">
            <v>бар СТРЕЛЕЦ</v>
          </cell>
        </row>
        <row r="423">
          <cell r="A423">
            <v>20673</v>
          </cell>
          <cell r="B423" t="str">
            <v>Новый Абонент</v>
          </cell>
          <cell r="C423" t="str">
            <v>Новый Абонент</v>
          </cell>
          <cell r="BJ423" t="str">
            <v>Новый Абонент</v>
          </cell>
        </row>
        <row r="424">
          <cell r="A424">
            <v>20674</v>
          </cell>
          <cell r="B424" t="str">
            <v>Новый Абонент</v>
          </cell>
          <cell r="C424" t="str">
            <v>Новый Абонент</v>
          </cell>
          <cell r="BJ424" t="str">
            <v>Новый Абонент</v>
          </cell>
        </row>
        <row r="425">
          <cell r="A425">
            <v>20675</v>
          </cell>
          <cell r="B425" t="str">
            <v>ИП Мансуров Илхам Аждар оглы</v>
          </cell>
          <cell r="C425" t="str">
            <v>ИП Мансуров И. А. О.</v>
          </cell>
          <cell r="D425" t="str">
            <v>12-675/2006    от 01.01.2006г.</v>
          </cell>
          <cell r="F425" t="str">
            <v>филиал ОАО "Уралсиб"  г. Тюмень</v>
          </cell>
          <cell r="G425" t="str">
            <v>047106957</v>
          </cell>
          <cell r="H425" t="str">
            <v>30101810900000000957</v>
          </cell>
          <cell r="K425">
            <v>890305274975</v>
          </cell>
          <cell r="P425">
            <v>304890315500052</v>
          </cell>
          <cell r="W425">
            <v>629730</v>
          </cell>
          <cell r="X425" t="str">
            <v>Тюменская обл. ЯНАО</v>
          </cell>
          <cell r="Y425" t="str">
            <v>г. Надым</v>
          </cell>
          <cell r="Z425" t="str">
            <v>ул. Зверева д.44-160</v>
          </cell>
          <cell r="AA425">
            <v>629730</v>
          </cell>
          <cell r="AB425" t="str">
            <v>Тюменская обл. ЯНАО</v>
          </cell>
          <cell r="AC425" t="str">
            <v>г. Надым</v>
          </cell>
          <cell r="AD425" t="str">
            <v>ул. Зверева д.44-160</v>
          </cell>
          <cell r="AF425" t="str">
            <v>т. 2-15-13 
т. 2-33-12</v>
          </cell>
          <cell r="AG425" t="str">
            <v>ИП Мансуров Илхам Аждар оглы</v>
          </cell>
          <cell r="AH425" t="str">
            <v>ИП Мансуров И. А. О.</v>
          </cell>
          <cell r="AK425" t="str">
            <v>Кудашева Елена Ивановна 
т. 2-33-12</v>
          </cell>
          <cell r="AL425" t="str">
            <v>Кудашева Е. И.</v>
          </cell>
          <cell r="AQ425">
            <v>4</v>
          </cell>
          <cell r="AR425">
            <v>8</v>
          </cell>
          <cell r="AS425">
            <v>9</v>
          </cell>
          <cell r="AT425">
            <v>10</v>
          </cell>
          <cell r="AX425" t="str">
            <v>Договор</v>
          </cell>
          <cell r="AY425" t="str">
            <v>ПРОДАВЕЦ</v>
          </cell>
          <cell r="BI425">
            <v>1</v>
          </cell>
          <cell r="BJ425" t="str">
            <v>ИП Мансуров Илхам Аждар оглы</v>
          </cell>
          <cell r="BK425" t="str">
            <v>г-ну Мансурову И. А. о.</v>
          </cell>
          <cell r="BL425" t="str">
            <v>Индивидуальному предпринимателю</v>
          </cell>
          <cell r="BP425" t="str">
            <v>маг.Лагуна пр. Леннградский</v>
          </cell>
        </row>
        <row r="426">
          <cell r="A426">
            <v>20676</v>
          </cell>
          <cell r="B426" t="str">
            <v>гр. Лысенко Сергей Леонидович</v>
          </cell>
          <cell r="C426" t="str">
            <v>гр. Лысенко С. Л.</v>
          </cell>
          <cell r="D426" t="str">
            <v>12-676/2006    от 01.01.2006г.</v>
          </cell>
          <cell r="K426">
            <v>890302844458</v>
          </cell>
          <cell r="V426" t="str">
            <v>Перезаключить</v>
          </cell>
          <cell r="W426">
            <v>629731</v>
          </cell>
          <cell r="X426" t="str">
            <v>Тюменская обл. ЯНАО</v>
          </cell>
          <cell r="Y426" t="str">
            <v>г. Надым</v>
          </cell>
          <cell r="Z426" t="str">
            <v>ул. Зверева д.46-178</v>
          </cell>
          <cell r="AA426">
            <v>629731</v>
          </cell>
          <cell r="AB426" t="str">
            <v>Тюменская обл. ЯНАО</v>
          </cell>
          <cell r="AC426" t="str">
            <v>г. Надым</v>
          </cell>
          <cell r="AD426" t="str">
            <v>ул. Зверева д.46-178</v>
          </cell>
          <cell r="AF426" t="str">
            <v>т. 2-63-52, 
т. 8-904-454-9415</v>
          </cell>
          <cell r="AG426" t="str">
            <v>гр. Лысенко Сергей Леонидович</v>
          </cell>
          <cell r="AH426" t="str">
            <v>гр. Лысенко С. Л.</v>
          </cell>
          <cell r="AQ426">
            <v>4</v>
          </cell>
          <cell r="AR426">
            <v>8</v>
          </cell>
          <cell r="AS426">
            <v>9</v>
          </cell>
          <cell r="AT426">
            <v>10</v>
          </cell>
          <cell r="AX426" t="str">
            <v>Договор</v>
          </cell>
          <cell r="AY426" t="str">
            <v>ПРОДАВЕЦ</v>
          </cell>
          <cell r="BI426">
            <v>0</v>
          </cell>
          <cell r="BJ426" t="str">
            <v>гр. Лысенко Сергей Леонидович</v>
          </cell>
          <cell r="BK426" t="str">
            <v>г-ну Лысенко С. Л.</v>
          </cell>
        </row>
        <row r="427">
          <cell r="A427">
            <v>20677</v>
          </cell>
          <cell r="B427" t="str">
            <v>ГСК "Чайка"</v>
          </cell>
          <cell r="C427" t="str">
            <v>ГСК "Чайка"</v>
          </cell>
          <cell r="D427" t="str">
            <v>12-677/2006    от 01.04.2006г.</v>
          </cell>
          <cell r="F427" t="str">
            <v>"Западно-Сибирский банк" Сбербанка РФ ОАО г. Тюмень Надымское ОСБ №8028/029</v>
          </cell>
          <cell r="G427" t="str">
            <v>047102651</v>
          </cell>
          <cell r="H427" t="str">
            <v>30101810800000000651</v>
          </cell>
          <cell r="I427" t="str">
            <v>40702810667090100157</v>
          </cell>
          <cell r="K427">
            <v>8903014390</v>
          </cell>
          <cell r="L427">
            <v>890301001</v>
          </cell>
          <cell r="P427">
            <v>1028900582083</v>
          </cell>
          <cell r="W427">
            <v>629732</v>
          </cell>
          <cell r="X427" t="str">
            <v>Тюменская обл. ЯНАО</v>
          </cell>
          <cell r="Y427" t="str">
            <v>г. Надым</v>
          </cell>
          <cell r="Z427" t="str">
            <v>ул. Рыжкова 8-50</v>
          </cell>
          <cell r="AA427">
            <v>629732</v>
          </cell>
          <cell r="AB427" t="str">
            <v>Тюменская обл. ЯНАО</v>
          </cell>
          <cell r="AC427" t="str">
            <v>г. Надым</v>
          </cell>
          <cell r="AD427" t="str">
            <v>ул. Рыжкова 8-50</v>
          </cell>
          <cell r="AF427" t="str">
            <v>т. 8-908-857-1080, 
т. 2-60-97</v>
          </cell>
          <cell r="AG427" t="str">
            <v>пред. Степанов Иван Николаевич</v>
          </cell>
          <cell r="AH427" t="str">
            <v>пред. Степанов И. Н.</v>
          </cell>
          <cell r="AQ427">
            <v>4</v>
          </cell>
          <cell r="AR427">
            <v>8</v>
          </cell>
          <cell r="AS427">
            <v>9</v>
          </cell>
          <cell r="AT427">
            <v>10</v>
          </cell>
          <cell r="AX427" t="str">
            <v>Договор</v>
          </cell>
          <cell r="AY427" t="str">
            <v>ПРОДАВЕЦ</v>
          </cell>
          <cell r="BI427">
            <v>0</v>
          </cell>
          <cell r="BJ427" t="str">
            <v>ГСК "Чайка"</v>
          </cell>
          <cell r="BK427" t="str">
            <v>г-ну Степанову И. Н.</v>
          </cell>
          <cell r="BL427" t="str">
            <v>Председателю</v>
          </cell>
        </row>
        <row r="428">
          <cell r="A428">
            <v>20678</v>
          </cell>
          <cell r="B428" t="str">
            <v>Новый Абонент</v>
          </cell>
          <cell r="C428" t="str">
            <v>Новый Абонент</v>
          </cell>
          <cell r="BJ428" t="str">
            <v>Новый Абонент</v>
          </cell>
        </row>
        <row r="429">
          <cell r="A429">
            <v>20679</v>
          </cell>
          <cell r="B429" t="str">
            <v>ИП Гасанов Али Гасан оглы</v>
          </cell>
          <cell r="C429" t="str">
            <v>ИП Гасанов А.Г.</v>
          </cell>
          <cell r="D429" t="str">
            <v>12-679/2007    от 01.01.2007г.</v>
          </cell>
          <cell r="F429" t="str">
            <v>"Западно-Сибирский банк" Сбербанка РФ ОАО г. Тюмень Надымское ОСБ №8028/029</v>
          </cell>
          <cell r="G429" t="str">
            <v>047102651</v>
          </cell>
          <cell r="H429" t="str">
            <v>30101810800000000651</v>
          </cell>
          <cell r="I429" t="str">
            <v>40802810067090100288</v>
          </cell>
          <cell r="K429">
            <v>861200142540</v>
          </cell>
          <cell r="N429" t="str">
            <v>52.2</v>
          </cell>
          <cell r="P429">
            <v>304890301600073</v>
          </cell>
          <cell r="W429">
            <v>629730</v>
          </cell>
          <cell r="X429" t="str">
            <v>Тюменская обл. ЯНАО</v>
          </cell>
          <cell r="Y429" t="str">
            <v>г. Надым</v>
          </cell>
          <cell r="Z429" t="str">
            <v>ул. Заводская д.11 кв. 2</v>
          </cell>
          <cell r="AA429">
            <v>629730</v>
          </cell>
          <cell r="AB429" t="str">
            <v>Тюменская обл. ЯНАО</v>
          </cell>
          <cell r="AC429" t="str">
            <v>г. Надым</v>
          </cell>
          <cell r="AD429" t="str">
            <v>ул. Комсомольская д. 10"Б"</v>
          </cell>
          <cell r="AF429" t="str">
            <v>т. 7-47-34,
т. 2-53-59</v>
          </cell>
          <cell r="AG429" t="str">
            <v>ИП Гасанов Али Гасан оглы</v>
          </cell>
          <cell r="AH429" t="str">
            <v>ИП Гасанов А. Г. о.</v>
          </cell>
          <cell r="AQ429">
            <v>4</v>
          </cell>
          <cell r="AR429">
            <v>8</v>
          </cell>
          <cell r="AS429">
            <v>9</v>
          </cell>
          <cell r="AT429">
            <v>10</v>
          </cell>
          <cell r="AX429" t="str">
            <v>Договор</v>
          </cell>
          <cell r="AY429" t="str">
            <v>ПРОДАВЕЦ</v>
          </cell>
          <cell r="BI429">
            <v>1</v>
          </cell>
          <cell r="BJ429" t="str">
            <v>ИП Гасанов Али Гасан оглы</v>
          </cell>
          <cell r="BK429" t="str">
            <v>г-ну Гасанову А. Г. о.</v>
          </cell>
          <cell r="BL429" t="str">
            <v>Индивидуальному предпринимателю</v>
          </cell>
          <cell r="BP429" t="str">
            <v>Зверева 17/1 МТФ бывший</v>
          </cell>
        </row>
        <row r="430">
          <cell r="A430">
            <v>20680</v>
          </cell>
          <cell r="B430" t="str">
            <v>Новый Абонент</v>
          </cell>
          <cell r="C430" t="str">
            <v>Новый Абонент</v>
          </cell>
          <cell r="BJ430" t="str">
            <v>Новый Абонент</v>
          </cell>
        </row>
        <row r="431">
          <cell r="A431">
            <v>20681</v>
          </cell>
          <cell r="B431" t="str">
            <v>ГСК "Строитель-96"</v>
          </cell>
          <cell r="C431" t="str">
            <v>ГСК "Строитель-96"</v>
          </cell>
          <cell r="D431" t="str">
            <v>12-681/2006    от 01.08.2006г.</v>
          </cell>
          <cell r="K431">
            <v>8903016528</v>
          </cell>
          <cell r="P431">
            <v>1028900580972</v>
          </cell>
          <cell r="W431">
            <v>629730</v>
          </cell>
          <cell r="X431" t="str">
            <v>Тюменская обл. ЯНАО</v>
          </cell>
          <cell r="Y431" t="str">
            <v>г. Надым</v>
          </cell>
          <cell r="Z431" t="str">
            <v>ул. Зверева  д.46 кв.51</v>
          </cell>
          <cell r="AA431">
            <v>629730</v>
          </cell>
          <cell r="AB431" t="str">
            <v>Тюменская обл. ЯНАО</v>
          </cell>
          <cell r="AC431" t="str">
            <v>г. Надым</v>
          </cell>
          <cell r="AD431" t="str">
            <v>ул. Зверева  д.46 кв.51</v>
          </cell>
          <cell r="AF431" t="str">
            <v>т. 47-2-76 
89088571479 Игорь
т. 8-922-464-57-04</v>
          </cell>
          <cell r="AG431" t="str">
            <v>пред. Сероштанов Владимир Павлович</v>
          </cell>
          <cell r="AH431" t="str">
            <v>Сероштанов В.П.</v>
          </cell>
          <cell r="AQ431">
            <v>4</v>
          </cell>
          <cell r="AR431">
            <v>8</v>
          </cell>
          <cell r="AS431">
            <v>9</v>
          </cell>
          <cell r="AT431">
            <v>10</v>
          </cell>
          <cell r="AX431" t="str">
            <v>Договор</v>
          </cell>
          <cell r="AY431" t="str">
            <v>ПРОДАВЕЦ</v>
          </cell>
          <cell r="BI431">
            <v>0</v>
          </cell>
          <cell r="BJ431" t="str">
            <v>ГСК "Строитель-96"</v>
          </cell>
          <cell r="BK431" t="str">
            <v>г-ну Сероштанову В. П.</v>
          </cell>
          <cell r="BL431" t="str">
            <v>Председателю</v>
          </cell>
        </row>
        <row r="432">
          <cell r="A432">
            <v>20682</v>
          </cell>
          <cell r="B432" t="str">
            <v>ИП Мамедов Расиф Гаджибаба оглы</v>
          </cell>
          <cell r="C432" t="str">
            <v>ИП Мамедов Р. Г. о.</v>
          </cell>
          <cell r="D432" t="str">
            <v>12-682/2006    от 01.04.2006г.</v>
          </cell>
          <cell r="K432">
            <v>890300159256</v>
          </cell>
          <cell r="W432">
            <v>629730</v>
          </cell>
          <cell r="X432" t="str">
            <v>Тюменская обл. ЯНАО</v>
          </cell>
          <cell r="Y432" t="str">
            <v>г. Надым</v>
          </cell>
          <cell r="Z432" t="str">
            <v>ул. Строителей 8</v>
          </cell>
          <cell r="AA432">
            <v>629730</v>
          </cell>
          <cell r="AB432" t="str">
            <v>Тюменская обл. ЯНАО</v>
          </cell>
          <cell r="AC432" t="str">
            <v>г. Надым</v>
          </cell>
          <cell r="AD432" t="str">
            <v>ул. Строителей 8</v>
          </cell>
          <cell r="AF432" t="str">
            <v>т. 3-33-25</v>
          </cell>
          <cell r="AG432" t="str">
            <v>ИП Мамедов Расиф Гаджибаба оглы</v>
          </cell>
          <cell r="AH432" t="str">
            <v>ИП Мамедов Р. Г. о.</v>
          </cell>
          <cell r="AQ432">
            <v>4</v>
          </cell>
          <cell r="AR432">
            <v>8</v>
          </cell>
          <cell r="AS432">
            <v>9</v>
          </cell>
          <cell r="AT432">
            <v>10</v>
          </cell>
          <cell r="AX432" t="str">
            <v>Договор</v>
          </cell>
          <cell r="AY432" t="str">
            <v>ПРОДАВЕЦ</v>
          </cell>
          <cell r="BI432">
            <v>1</v>
          </cell>
          <cell r="BJ432" t="str">
            <v>ИП Мамедов Расиф Гаджибаба оглы</v>
          </cell>
          <cell r="BK432" t="str">
            <v>г-ну Мамедову Р. Г. о.</v>
          </cell>
          <cell r="BL432" t="str">
            <v>Индивидуальному предпринимателю</v>
          </cell>
          <cell r="BO432">
            <v>5.0110000000000001</v>
          </cell>
          <cell r="BP432" t="str">
            <v>Зверева51 Ремонт обуви</v>
          </cell>
        </row>
        <row r="433">
          <cell r="A433">
            <v>20683</v>
          </cell>
          <cell r="B433" t="str">
            <v>ИП Сахаватова Маржанат Нажмурдиновна</v>
          </cell>
          <cell r="C433" t="str">
            <v>ИП Сахаватова  М. Н.</v>
          </cell>
          <cell r="D433" t="str">
            <v>12-683/2007    от 01.12.2006г.</v>
          </cell>
          <cell r="F433" t="str">
            <v>"Западно-Сибирский банк" Сбербанка РФ ОАО г. Тюмень Надымское ОСБ №8028/029</v>
          </cell>
          <cell r="G433" t="str">
            <v>047102651</v>
          </cell>
          <cell r="H433" t="str">
            <v>30101810800000000651</v>
          </cell>
          <cell r="I433" t="str">
            <v>40802810667090100138</v>
          </cell>
          <cell r="K433">
            <v>890300254196</v>
          </cell>
          <cell r="P433">
            <v>405890327900039</v>
          </cell>
          <cell r="W433">
            <v>629730</v>
          </cell>
          <cell r="X433" t="str">
            <v>Тюменская обл. ЯНАО</v>
          </cell>
          <cell r="Y433" t="str">
            <v>г. Надым</v>
          </cell>
          <cell r="Z433" t="str">
            <v>ул. Зверева д.40 кв.156</v>
          </cell>
          <cell r="AA433">
            <v>629730</v>
          </cell>
          <cell r="AB433" t="str">
            <v>Тюменская обл. ЯНАО</v>
          </cell>
          <cell r="AC433" t="str">
            <v>г. Надым</v>
          </cell>
          <cell r="AD433" t="str">
            <v>ул. Зверева д.39 кв.2</v>
          </cell>
          <cell r="AF433" t="str">
            <v>2-26-11 д.521667</v>
          </cell>
          <cell r="AG433" t="str">
            <v>Сахаватова Маржанат Нажмурдиновна</v>
          </cell>
          <cell r="AH433" t="str">
            <v>Сахаватова  М.Н.</v>
          </cell>
          <cell r="AQ433">
            <v>4</v>
          </cell>
          <cell r="AR433">
            <v>8</v>
          </cell>
          <cell r="AS433">
            <v>9</v>
          </cell>
          <cell r="AT433">
            <v>10</v>
          </cell>
          <cell r="AX433" t="str">
            <v>Договор</v>
          </cell>
          <cell r="AY433" t="str">
            <v>ПРОДАВЕЦ</v>
          </cell>
          <cell r="BI433">
            <v>1</v>
          </cell>
          <cell r="BJ433" t="str">
            <v>ИП Сахаватова Маржанат Нажмурдиновна</v>
          </cell>
          <cell r="BK433" t="str">
            <v>г-ну Сахаватовой  М. Н.</v>
          </cell>
          <cell r="BL433" t="str">
            <v>Индивидуальному предпринимателю</v>
          </cell>
          <cell r="BO433">
            <v>6.0060000000000002</v>
          </cell>
          <cell r="BP433" t="str">
            <v>"НЗКПД" 2 эт агазин в середине</v>
          </cell>
        </row>
        <row r="434">
          <cell r="A434">
            <v>20684</v>
          </cell>
          <cell r="B434" t="str">
            <v>ИП Яцкий Михаил Дмитриевич</v>
          </cell>
          <cell r="C434" t="str">
            <v>ИП Яцкий М. Д.</v>
          </cell>
          <cell r="D434" t="str">
            <v>12-684/2006    от 01.09.2006г.</v>
          </cell>
          <cell r="K434">
            <v>890302734688</v>
          </cell>
          <cell r="P434">
            <v>305890306000024</v>
          </cell>
          <cell r="V434" t="str">
            <v>Расторгнуть</v>
          </cell>
          <cell r="W434">
            <v>629730</v>
          </cell>
          <cell r="X434" t="str">
            <v>Тюменская обл. ЯНАО</v>
          </cell>
          <cell r="Y434" t="str">
            <v>г. Надым</v>
          </cell>
          <cell r="Z434" t="str">
            <v>ул. Зверева д.15 кв. 48</v>
          </cell>
          <cell r="AA434">
            <v>629730</v>
          </cell>
          <cell r="AB434" t="str">
            <v>Тюменская обл. ЯНАО</v>
          </cell>
          <cell r="AC434" t="str">
            <v>г. Надым</v>
          </cell>
          <cell r="AD434" t="str">
            <v>ул. Зверева д.15 кв. 48</v>
          </cell>
          <cell r="AF434" t="str">
            <v>т. 53-27-75, 
т. 8-902-626-01-47 
ф.53-77-10</v>
          </cell>
          <cell r="AG434" t="str">
            <v>ИП Яцкий Михаил Дмитриевич</v>
          </cell>
          <cell r="AH434" t="str">
            <v>ИП Яцкий М. Д.</v>
          </cell>
          <cell r="BI434">
            <v>1</v>
          </cell>
          <cell r="BJ434" t="str">
            <v>ИП Яцкий Михаил Дмитриевич</v>
          </cell>
          <cell r="BK434" t="str">
            <v>г-ну Яцкому М. Д.</v>
          </cell>
          <cell r="BL434" t="str">
            <v>Индивидуальному предпринимателю</v>
          </cell>
          <cell r="BP434" t="str">
            <v xml:space="preserve">Строителей 7 </v>
          </cell>
        </row>
        <row r="435">
          <cell r="A435">
            <v>20685</v>
          </cell>
          <cell r="B435" t="str">
            <v>ИП Аллахкулиев Магомед Бейбутович</v>
          </cell>
          <cell r="C435" t="str">
            <v>ИП Аллахкулиев М. Б.</v>
          </cell>
          <cell r="D435" t="str">
            <v>12-685/2006    от 01.10.2006г.</v>
          </cell>
          <cell r="K435">
            <v>890300196160</v>
          </cell>
          <cell r="P435">
            <v>304890304800078</v>
          </cell>
          <cell r="W435">
            <v>629730</v>
          </cell>
          <cell r="X435" t="str">
            <v>Тюменская обл. ЯНАО</v>
          </cell>
          <cell r="Y435" t="str">
            <v>г. Надым</v>
          </cell>
          <cell r="Z435" t="str">
            <v>пос. Лесной д. 13 кв. 3</v>
          </cell>
          <cell r="AA435">
            <v>629730</v>
          </cell>
          <cell r="AB435" t="str">
            <v>Тюменская обл. ЯНАО</v>
          </cell>
          <cell r="AC435" t="str">
            <v>г. Надым</v>
          </cell>
          <cell r="AD435" t="str">
            <v>пос. Лесной д. 13 кв. 3</v>
          </cell>
          <cell r="AF435" t="str">
            <v>т. 2-33-12 
т. 8-922-052-01-88</v>
          </cell>
          <cell r="AG435" t="str">
            <v>ИП Аллахкулиев Магомед Бейбутович</v>
          </cell>
          <cell r="AH435" t="str">
            <v xml:space="preserve">ИП Аллахкулиев М. Б. </v>
          </cell>
          <cell r="AQ435">
            <v>4</v>
          </cell>
          <cell r="AR435">
            <v>8</v>
          </cell>
          <cell r="AS435">
            <v>9</v>
          </cell>
          <cell r="AT435">
            <v>10</v>
          </cell>
          <cell r="AX435" t="str">
            <v>Договор</v>
          </cell>
          <cell r="AY435" t="str">
            <v>ПРОДАВЕЦ</v>
          </cell>
          <cell r="BI435">
            <v>1</v>
          </cell>
          <cell r="BJ435" t="str">
            <v>ИП Аллахкулиев Магомед Бейбутович</v>
          </cell>
          <cell r="BK435" t="str">
            <v>г-ну Аллахкулиеву М. Б.</v>
          </cell>
          <cell r="BL435" t="str">
            <v>Индивидуальному предпринимателю</v>
          </cell>
          <cell r="BP435" t="str">
            <v>тот же что и Руффулаев</v>
          </cell>
        </row>
        <row r="436">
          <cell r="A436">
            <v>20686</v>
          </cell>
          <cell r="B436" t="str">
            <v>ИП Чубов Евгений Анатольевич</v>
          </cell>
          <cell r="C436" t="str">
            <v>ИП Чубов Е. А.</v>
          </cell>
          <cell r="D436" t="str">
            <v>12-686/2006    от 01.11.2006г.</v>
          </cell>
          <cell r="K436">
            <v>890304547394</v>
          </cell>
          <cell r="P436">
            <v>306890310300027</v>
          </cell>
          <cell r="Q436" t="str">
            <v>000591575</v>
          </cell>
          <cell r="W436">
            <v>629730</v>
          </cell>
          <cell r="X436" t="str">
            <v>Тюменская обл. ЯНАО</v>
          </cell>
          <cell r="Y436" t="str">
            <v>г. Надым</v>
          </cell>
          <cell r="Z436" t="str">
            <v>ул. Комсомольская 12/1 кв. 33</v>
          </cell>
          <cell r="AA436">
            <v>629730</v>
          </cell>
          <cell r="AB436" t="str">
            <v>Тюменская обл. ЯНАО</v>
          </cell>
          <cell r="AC436" t="str">
            <v>г. Надым</v>
          </cell>
          <cell r="AD436" t="str">
            <v>ул. Комсомольская 12/1 кв. 33</v>
          </cell>
          <cell r="AF436" t="str">
            <v>т. 8-902-621-94-16</v>
          </cell>
          <cell r="AG436" t="str">
            <v>ИП Чубов Евгений Анатольевич</v>
          </cell>
          <cell r="AH436" t="str">
            <v>ИП Чубов Е. А.</v>
          </cell>
          <cell r="AQ436">
            <v>4</v>
          </cell>
          <cell r="AR436">
            <v>8</v>
          </cell>
          <cell r="AS436">
            <v>9</v>
          </cell>
          <cell r="AT436">
            <v>10</v>
          </cell>
          <cell r="AX436" t="str">
            <v>Договор</v>
          </cell>
          <cell r="AY436" t="str">
            <v>ПРОДАВЕЦ</v>
          </cell>
          <cell r="BI436">
            <v>1</v>
          </cell>
          <cell r="BJ436" t="str">
            <v>ИП Чубов Евгений Анатольевич</v>
          </cell>
          <cell r="BK436" t="str">
            <v>г-ну Чубову Е. А.</v>
          </cell>
          <cell r="BL436" t="str">
            <v>Индивидуальному предпринимателю</v>
          </cell>
        </row>
        <row r="437">
          <cell r="A437">
            <v>20687</v>
          </cell>
          <cell r="B437" t="str">
            <v>ИП Меликов Рамиз Раджаб оглы</v>
          </cell>
          <cell r="C437" t="str">
            <v>ИП Меликов Р. Р. о.</v>
          </cell>
          <cell r="D437" t="str">
            <v>12-687/2007    от 01.08.2007г.</v>
          </cell>
          <cell r="K437">
            <v>890306627609</v>
          </cell>
          <cell r="P437">
            <v>305890323700011</v>
          </cell>
          <cell r="W437">
            <v>629730</v>
          </cell>
          <cell r="X437" t="str">
            <v>Тюменская обл. ЯНАО</v>
          </cell>
          <cell r="Y437" t="str">
            <v>г. Надым</v>
          </cell>
          <cell r="Z437" t="str">
            <v>ул. Зверева д.40 кв. 34</v>
          </cell>
          <cell r="AA437">
            <v>629730</v>
          </cell>
          <cell r="AB437" t="str">
            <v>Тюменская обл. ЯНАО</v>
          </cell>
          <cell r="AC437" t="str">
            <v>г. Надым</v>
          </cell>
          <cell r="AD437" t="str">
            <v>ул. Зверева д.40 кв. 34</v>
          </cell>
          <cell r="AF437" t="str">
            <v>т. 53-20-98</v>
          </cell>
          <cell r="AG437" t="str">
            <v>ИП Меликов Рамиз Раджаб оглы</v>
          </cell>
          <cell r="AH437" t="str">
            <v>ИП Меликов Р. Р. о.</v>
          </cell>
          <cell r="AQ437">
            <v>4</v>
          </cell>
          <cell r="AR437">
            <v>8</v>
          </cell>
          <cell r="AS437">
            <v>9</v>
          </cell>
          <cell r="AT437">
            <v>10</v>
          </cell>
          <cell r="AX437" t="str">
            <v>Договор</v>
          </cell>
          <cell r="AY437" t="str">
            <v>ПРОДАВЕЦ</v>
          </cell>
          <cell r="BI437">
            <v>1</v>
          </cell>
          <cell r="BJ437" t="str">
            <v>ИП Меликов Рамиз Раджаб оглы</v>
          </cell>
          <cell r="BK437" t="str">
            <v>г-ну Меликову Р.Р.о.</v>
          </cell>
          <cell r="BL437" t="str">
            <v>Индивидуальному предпринимателю</v>
          </cell>
        </row>
        <row r="438">
          <cell r="A438">
            <v>20688</v>
          </cell>
          <cell r="B438" t="str">
            <v>Новый Абонент</v>
          </cell>
          <cell r="C438" t="str">
            <v>Новый Абонент</v>
          </cell>
          <cell r="BJ438" t="str">
            <v>Новый Абонент</v>
          </cell>
        </row>
        <row r="439">
          <cell r="A439">
            <v>20689</v>
          </cell>
          <cell r="B439" t="str">
            <v>Новый Абонент</v>
          </cell>
          <cell r="C439" t="str">
            <v>Новый Абонент</v>
          </cell>
          <cell r="BJ439" t="str">
            <v>Новый Абонент</v>
          </cell>
        </row>
        <row r="440">
          <cell r="A440">
            <v>20690</v>
          </cell>
          <cell r="B440" t="str">
            <v>Новый Абонент</v>
          </cell>
          <cell r="C440" t="str">
            <v>Новый Абонент</v>
          </cell>
          <cell r="BJ440" t="str">
            <v>Новый Абонент</v>
          </cell>
        </row>
        <row r="441">
          <cell r="A441">
            <v>20691</v>
          </cell>
          <cell r="B441" t="str">
            <v>Новый Абонент</v>
          </cell>
          <cell r="C441" t="str">
            <v>Новый Абонент</v>
          </cell>
          <cell r="BJ441" t="str">
            <v>Новый Абонент</v>
          </cell>
        </row>
        <row r="442">
          <cell r="A442">
            <v>20692</v>
          </cell>
          <cell r="B442" t="str">
            <v>Новый Абонент</v>
          </cell>
          <cell r="C442" t="str">
            <v>Новый Абонент</v>
          </cell>
          <cell r="BJ442" t="str">
            <v>Новый Абонент</v>
          </cell>
        </row>
        <row r="443">
          <cell r="A443">
            <v>20693</v>
          </cell>
          <cell r="B443" t="str">
            <v>Новый Абонент</v>
          </cell>
          <cell r="C443" t="str">
            <v>Новый Абонент</v>
          </cell>
          <cell r="BJ443" t="str">
            <v>Новый Абонент</v>
          </cell>
        </row>
        <row r="444">
          <cell r="A444">
            <v>20694</v>
          </cell>
          <cell r="B444" t="str">
            <v>Новый Абонент</v>
          </cell>
          <cell r="C444" t="str">
            <v>Новый Абонент</v>
          </cell>
          <cell r="BJ444" t="str">
            <v>Новый Абонент</v>
          </cell>
        </row>
        <row r="445">
          <cell r="A445">
            <v>20695</v>
          </cell>
          <cell r="B445" t="str">
            <v>Новый Абонент</v>
          </cell>
          <cell r="C445" t="str">
            <v>Новый Абонент</v>
          </cell>
          <cell r="BJ445" t="str">
            <v>Новый Абонент</v>
          </cell>
        </row>
        <row r="446">
          <cell r="A446">
            <v>20696</v>
          </cell>
          <cell r="B446" t="str">
            <v>Новый Абонент</v>
          </cell>
          <cell r="C446" t="str">
            <v>Новый Абонент</v>
          </cell>
          <cell r="BJ446" t="str">
            <v>Новый Абонент</v>
          </cell>
        </row>
        <row r="447">
          <cell r="A447">
            <v>20697</v>
          </cell>
          <cell r="B447" t="str">
            <v>Новый Абонент</v>
          </cell>
          <cell r="C447" t="str">
            <v>Новый Абонент</v>
          </cell>
          <cell r="BJ447" t="str">
            <v>Новый Абонент</v>
          </cell>
        </row>
        <row r="448">
          <cell r="A448">
            <v>20698</v>
          </cell>
          <cell r="B448" t="str">
            <v>Новый Абонент</v>
          </cell>
          <cell r="C448" t="str">
            <v>Новый Абонент</v>
          </cell>
          <cell r="BJ448" t="str">
            <v>Новый Абонент</v>
          </cell>
        </row>
        <row r="449">
          <cell r="A449">
            <v>20699</v>
          </cell>
          <cell r="B449" t="str">
            <v>Новый Абонент</v>
          </cell>
          <cell r="C449" t="str">
            <v>Новый Абонент</v>
          </cell>
          <cell r="BJ449" t="str">
            <v>Новый Абонент</v>
          </cell>
        </row>
        <row r="450">
          <cell r="A450">
            <v>30000</v>
          </cell>
          <cell r="B450" t="str">
            <v>Бездоговорное потребление</v>
          </cell>
          <cell r="C450" t="str">
            <v>Бездоговорное потребление</v>
          </cell>
          <cell r="BJ450" t="str">
            <v>Бездоговорное потребление</v>
          </cell>
        </row>
        <row r="451">
          <cell r="A451">
            <v>30700</v>
          </cell>
          <cell r="B451" t="str">
            <v>ОАО "Ямалтелеком"</v>
          </cell>
          <cell r="C451" t="str">
            <v>ОАО "Ямалтелеком"</v>
          </cell>
          <cell r="D451" t="str">
            <v>12-186/2006    от 30.11.2006г.</v>
          </cell>
          <cell r="F451" t="str">
            <v>"Запсибкомбанк" ОАО г. Салехард</v>
          </cell>
          <cell r="G451" t="str">
            <v>047182727</v>
          </cell>
          <cell r="H451" t="str">
            <v>30101810600000000727</v>
          </cell>
          <cell r="I451" t="str">
            <v>40702810000120000601</v>
          </cell>
          <cell r="K451">
            <v>8901010175</v>
          </cell>
          <cell r="L451">
            <v>890101001</v>
          </cell>
          <cell r="M451" t="str">
            <v>52300</v>
          </cell>
          <cell r="N451" t="str">
            <v>64.20.11; 62.20.12; 64.20.21; 64.20.22; 64.20.3;</v>
          </cell>
          <cell r="O451" t="str">
            <v>51016764</v>
          </cell>
          <cell r="P451">
            <v>1028900507415</v>
          </cell>
          <cell r="Q451" t="str">
            <v>89 №000263496</v>
          </cell>
          <cell r="S451">
            <v>42</v>
          </cell>
          <cell r="T451">
            <v>47</v>
          </cell>
          <cell r="U451">
            <v>49014</v>
          </cell>
          <cell r="W451">
            <v>629003</v>
          </cell>
          <cell r="X451" t="str">
            <v>Тюменская обл. ЯНАО</v>
          </cell>
          <cell r="Y451" t="str">
            <v>г. Салехард</v>
          </cell>
          <cell r="Z451" t="str">
            <v>мкрн. Б. Кнунянца 1</v>
          </cell>
          <cell r="AA451">
            <v>629003</v>
          </cell>
          <cell r="AB451" t="str">
            <v>Тюменская обл. ЯНАО</v>
          </cell>
          <cell r="AC451" t="str">
            <v>г. Салехард</v>
          </cell>
          <cell r="AD451" t="str">
            <v>мкрн. Б. Кнунянца 1</v>
          </cell>
          <cell r="AE451" t="str">
            <v>info@ytc.ru</v>
          </cell>
          <cell r="AF451" t="str">
            <v>т. (34922) 4-20-51</v>
          </cell>
          <cell r="AG451" t="str">
            <v>г. д. Тютя Семён Андреевич</v>
          </cell>
          <cell r="AH451" t="str">
            <v>г. д. Тютя С. А.</v>
          </cell>
          <cell r="AK451" t="str">
            <v>Кузнецова Елена Алексеевна</v>
          </cell>
          <cell r="AL451" t="str">
            <v>Кузнецова Е. А.</v>
          </cell>
          <cell r="AQ451">
            <v>4</v>
          </cell>
          <cell r="AR451">
            <v>8</v>
          </cell>
          <cell r="AS451">
            <v>9</v>
          </cell>
          <cell r="AT451">
            <v>10</v>
          </cell>
          <cell r="AX451" t="str">
            <v>Договор</v>
          </cell>
          <cell r="AY451" t="str">
            <v>ПРОДАВЕЦ</v>
          </cell>
          <cell r="BI451">
            <v>1</v>
          </cell>
          <cell r="BJ451" t="str">
            <v>ОАО "Ямалтелеком"</v>
          </cell>
          <cell r="BK451" t="str">
            <v>г-ну Тюте С. А.</v>
          </cell>
          <cell r="BL451" t="str">
            <v>Генеральному директору</v>
          </cell>
        </row>
        <row r="452">
          <cell r="A452">
            <v>30701</v>
          </cell>
          <cell r="B452" t="str">
            <v>ООО "Пангодыгазстрой"</v>
          </cell>
          <cell r="C452" t="str">
            <v>ООО "Пангодыгазстрой"</v>
          </cell>
          <cell r="D452" t="str">
            <v xml:space="preserve"> 12-120/2006 от 01.01.2006г.</v>
          </cell>
          <cell r="F452" t="str">
            <v>"Запсибкомбанк" ОАО г. Салехард</v>
          </cell>
          <cell r="G452" t="str">
            <v>047182727</v>
          </cell>
          <cell r="H452" t="str">
            <v>30101810900000000784</v>
          </cell>
          <cell r="I452" t="str">
            <v>40702810300140000129</v>
          </cell>
          <cell r="K452">
            <v>8903021528</v>
          </cell>
          <cell r="L452">
            <v>890301001</v>
          </cell>
          <cell r="N452" t="str">
            <v xml:space="preserve"> 45.21.3</v>
          </cell>
          <cell r="O452" t="str">
            <v>12527497</v>
          </cell>
          <cell r="P452">
            <v>2038900663536</v>
          </cell>
          <cell r="Q452" t="str">
            <v>89 №000335021</v>
          </cell>
          <cell r="R452" t="str">
            <v>71156656000</v>
          </cell>
          <cell r="S452">
            <v>16</v>
          </cell>
          <cell r="T452">
            <v>65</v>
          </cell>
          <cell r="U452">
            <v>49013</v>
          </cell>
          <cell r="W452">
            <v>629757</v>
          </cell>
          <cell r="X452" t="str">
            <v>ЯНАО,Надымский р-он</v>
          </cell>
          <cell r="Y452" t="str">
            <v>п. Пангоды</v>
          </cell>
          <cell r="Z452" t="str">
            <v>у.Набережная 10-1</v>
          </cell>
          <cell r="AA452">
            <v>629757</v>
          </cell>
          <cell r="AB452" t="str">
            <v>ЯНАО,Надымский р-он</v>
          </cell>
          <cell r="AC452" t="str">
            <v>п. Пангоды</v>
          </cell>
          <cell r="AD452" t="str">
            <v>у.Набережная 10-1</v>
          </cell>
          <cell r="AF452" t="str">
            <v>т. 52-7-86,  52-068,ф .56-937</v>
          </cell>
          <cell r="AG452" t="str">
            <v>д. Игнатьев Игорь Николаевич</v>
          </cell>
          <cell r="AH452" t="str">
            <v>д. Игнатьев И.Н.</v>
          </cell>
          <cell r="AJ452" t="str">
            <v>Страхов Сергей Николаевич</v>
          </cell>
          <cell r="AK452" t="str">
            <v>Игнатьев Игорь Николаевич</v>
          </cell>
          <cell r="AL452" t="str">
            <v>Игнатьев И. Н.</v>
          </cell>
          <cell r="AQ452">
            <v>4</v>
          </cell>
          <cell r="AR452">
            <v>8</v>
          </cell>
          <cell r="AS452">
            <v>9</v>
          </cell>
          <cell r="AT452">
            <v>10</v>
          </cell>
          <cell r="AX452" t="str">
            <v>Договор</v>
          </cell>
          <cell r="AY452" t="str">
            <v>ПРОДАВЕЦ</v>
          </cell>
          <cell r="BI452">
            <v>1</v>
          </cell>
          <cell r="BJ452" t="str">
            <v>ООО "Пангодыгазстрой"</v>
          </cell>
          <cell r="BK452" t="str">
            <v>д. Игнатьев И.Н.</v>
          </cell>
          <cell r="BL452" t="str">
            <v>Директору</v>
          </cell>
          <cell r="BO452" t="str">
            <v>пр-д Медвежинский</v>
          </cell>
          <cell r="BP452" t="str">
            <v>пр-д Медвежинский</v>
          </cell>
        </row>
        <row r="453">
          <cell r="A453">
            <v>30702</v>
          </cell>
          <cell r="B453" t="str">
            <v>ЗАО "Автоматика"</v>
          </cell>
          <cell r="C453" t="str">
            <v>ЗАО "Автоматика"</v>
          </cell>
          <cell r="D453" t="str">
            <v xml:space="preserve"> 12-117/2006 от 01.01.2006г.</v>
          </cell>
          <cell r="F453" t="str">
            <v>"Запсибкомбанк" ОАО г. Салехард</v>
          </cell>
          <cell r="G453" t="str">
            <v>047182727</v>
          </cell>
          <cell r="H453" t="str">
            <v>30101810600000000727</v>
          </cell>
          <cell r="I453" t="str">
            <v>40702810400140000265</v>
          </cell>
          <cell r="K453">
            <v>8903006696</v>
          </cell>
          <cell r="L453">
            <v>890301001</v>
          </cell>
          <cell r="M453" t="str">
            <v>61124</v>
          </cell>
          <cell r="O453" t="str">
            <v>321394426</v>
          </cell>
          <cell r="P453">
            <v>1028900579487</v>
          </cell>
          <cell r="Q453" t="str">
            <v>0015332</v>
          </cell>
          <cell r="R453" t="str">
            <v>89 №0015332</v>
          </cell>
          <cell r="W453">
            <v>629757</v>
          </cell>
          <cell r="X453" t="str">
            <v>ЯНАО Надымский р-он</v>
          </cell>
          <cell r="Y453" t="str">
            <v>п. Пангоды</v>
          </cell>
          <cell r="Z453" t="str">
            <v>ул. Звездная 44-1</v>
          </cell>
          <cell r="AA453">
            <v>629757</v>
          </cell>
          <cell r="AB453" t="str">
            <v>ЯНАО Надымский р-он</v>
          </cell>
          <cell r="AC453" t="str">
            <v>п. Пангоды</v>
          </cell>
          <cell r="AD453" t="str">
            <v>ул. Звездная 44-1</v>
          </cell>
          <cell r="AF453" t="str">
            <v>тел.(34995) 52-9-32 , факс (34995) 50-8-32</v>
          </cell>
          <cell r="AG453" t="str">
            <v xml:space="preserve">Ген.директор
 Пономарев Андрей Алексеевич </v>
          </cell>
          <cell r="AH453" t="str">
            <v xml:space="preserve">Ген.директор
 Пономарев А. А. </v>
          </cell>
          <cell r="AK453" t="str">
            <v>Моисеева Антонина Александровна</v>
          </cell>
          <cell r="AL453" t="str">
            <v>Моисеева А.А.</v>
          </cell>
          <cell r="AQ453">
            <v>4</v>
          </cell>
          <cell r="AR453">
            <v>8</v>
          </cell>
          <cell r="AS453">
            <v>9</v>
          </cell>
          <cell r="AT453">
            <v>10</v>
          </cell>
          <cell r="AX453" t="str">
            <v>Договор</v>
          </cell>
          <cell r="AY453" t="str">
            <v>ПРОДАВЕЦ</v>
          </cell>
          <cell r="BI453">
            <v>1</v>
          </cell>
          <cell r="BJ453" t="str">
            <v>ЗАО "Автоматика"</v>
          </cell>
          <cell r="BK453" t="str">
            <v xml:space="preserve">г-ну Пономареву А. А. </v>
          </cell>
          <cell r="BL453" t="str">
            <v>Генеральному директору</v>
          </cell>
          <cell r="BO453" t="str">
            <v>пр-д Медвежинский</v>
          </cell>
          <cell r="BP453" t="str">
            <v>пр-д Медвежинский</v>
          </cell>
        </row>
        <row r="454">
          <cell r="A454">
            <v>30703</v>
          </cell>
          <cell r="B454" t="str">
            <v>ООО "СибТрансСтрой"</v>
          </cell>
          <cell r="C454" t="str">
            <v>ООО "Сибтрансстрой"</v>
          </cell>
          <cell r="D454" t="str">
            <v>12-85/2006 от 01.01.2006</v>
          </cell>
          <cell r="F454" t="str">
            <v xml:space="preserve">КБ "КИП-БАНК" </v>
          </cell>
          <cell r="G454" t="str">
            <v>044552964</v>
          </cell>
          <cell r="H454" t="str">
            <v>30101810000000000964</v>
          </cell>
          <cell r="I454" t="str">
            <v>40702810500000000387</v>
          </cell>
          <cell r="K454" t="str">
            <v>0411044678</v>
          </cell>
          <cell r="L454" t="str">
            <v>041101001</v>
          </cell>
          <cell r="M454" t="str">
            <v>61110</v>
          </cell>
          <cell r="O454" t="str">
            <v>41019632</v>
          </cell>
          <cell r="W454">
            <v>649000</v>
          </cell>
          <cell r="X454" t="str">
            <v>Республика Алтай</v>
          </cell>
          <cell r="Y454" t="str">
            <v>г. Горно-Алтайск</v>
          </cell>
          <cell r="Z454" t="str">
            <v>ул. Чорос Гуркина д.29</v>
          </cell>
          <cell r="AA454">
            <v>629711</v>
          </cell>
          <cell r="AB454" t="str">
            <v>ЯНАО</v>
          </cell>
          <cell r="AC454" t="str">
            <v>г. Надым</v>
          </cell>
          <cell r="AD454" t="str">
            <v>проспект Ленинградский д. 20 кв.142</v>
          </cell>
          <cell r="AQ454">
            <v>4</v>
          </cell>
          <cell r="AR454">
            <v>8</v>
          </cell>
          <cell r="AS454">
            <v>9</v>
          </cell>
          <cell r="AT454">
            <v>10</v>
          </cell>
          <cell r="AX454" t="str">
            <v>Договор</v>
          </cell>
          <cell r="AY454" t="str">
            <v>ПРОДАВЕЦ</v>
          </cell>
          <cell r="BI454">
            <v>1</v>
          </cell>
          <cell r="BJ454" t="str">
            <v>ООО "СибТрансСтрой"</v>
          </cell>
          <cell r="BO454" t="str">
            <v>пр-д Медвежинский</v>
          </cell>
          <cell r="BP454" t="str">
            <v>пр-д Медвежинский</v>
          </cell>
        </row>
        <row r="455">
          <cell r="A455">
            <v>30704</v>
          </cell>
          <cell r="B455" t="str">
            <v>ООО "Газпром трансгаз Югорск"  филиала "Пангодинское ЛПУ МГ"</v>
          </cell>
          <cell r="C455" t="str">
            <v>Пангодинское ЛПУ ООО "ГТЮ"</v>
          </cell>
          <cell r="D455" t="str">
            <v>12-112/2007 от 01.01.2007</v>
          </cell>
          <cell r="F455" t="str">
            <v>Филиал "ГПБ" (ОАО) г. Белоярский, Тюменская обл.</v>
          </cell>
          <cell r="G455" t="str">
            <v>047177629</v>
          </cell>
          <cell r="H455" t="str">
            <v>30101810500000000629</v>
          </cell>
          <cell r="I455" t="str">
            <v>40702810200001000136</v>
          </cell>
          <cell r="K455">
            <v>8622000931</v>
          </cell>
          <cell r="L455">
            <v>890302010</v>
          </cell>
          <cell r="M455" t="str">
            <v>51133</v>
          </cell>
          <cell r="O455" t="str">
            <v>00116582</v>
          </cell>
          <cell r="W455">
            <v>628260</v>
          </cell>
          <cell r="X455" t="str">
            <v>Российская Федерация, Тюменская обл. Ханты-Мансийский автономный округ - Югра</v>
          </cell>
          <cell r="Y455" t="str">
            <v>г. Югорск</v>
          </cell>
          <cell r="Z455" t="str">
            <v>ул. Мира д. 15</v>
          </cell>
          <cell r="AA455">
            <v>629757</v>
          </cell>
          <cell r="AB455" t="str">
            <v xml:space="preserve">Российская Федерация, Ямало-Ненецкий А.О. </v>
          </cell>
          <cell r="AC455" t="str">
            <v>п. Пангоды</v>
          </cell>
          <cell r="AD455" t="str">
            <v>ЛПУ  ГКС  а/я 1003</v>
          </cell>
          <cell r="AF455" t="str">
            <v>т.51-270, ф. 51-216</v>
          </cell>
          <cell r="AG455" t="str">
            <v>И.о. начальника Иванов Александр Васильевич</v>
          </cell>
          <cell r="AH455" t="str">
            <v>И.о. начальника Иванов А. В.</v>
          </cell>
          <cell r="AN455" t="str">
            <v>бух. Валерия Борисовна 51-152</v>
          </cell>
          <cell r="AQ455">
            <v>4</v>
          </cell>
          <cell r="AR455">
            <v>8</v>
          </cell>
          <cell r="AS455">
            <v>9</v>
          </cell>
          <cell r="AT455">
            <v>10</v>
          </cell>
          <cell r="AX455" t="str">
            <v>Договор</v>
          </cell>
          <cell r="AY455" t="str">
            <v>ПРОДАВЕЦ</v>
          </cell>
          <cell r="BG455" t="str">
            <v>ТТГ</v>
          </cell>
          <cell r="BI455">
            <v>1</v>
          </cell>
          <cell r="BJ455" t="str">
            <v>Пангодинского ЛПУ МГ ООО "Газпром трансгаз Югорск"</v>
          </cell>
          <cell r="BK455" t="str">
            <v>г-ну Иванову А. В.</v>
          </cell>
          <cell r="BL455" t="str">
            <v>И.о. начальника</v>
          </cell>
          <cell r="BO455" t="str">
            <v>ул. Спортивная участок ЖЭУ</v>
          </cell>
          <cell r="BP455" t="str">
            <v>ул. Спортивная участок ЖЭУ</v>
          </cell>
        </row>
        <row r="456">
          <cell r="A456">
            <v>30705</v>
          </cell>
          <cell r="B456" t="str">
            <v>ООО "Комплекс-2"</v>
          </cell>
          <cell r="C456" t="str">
            <v>ООО "Комплекс-2"</v>
          </cell>
          <cell r="D456" t="str">
            <v>12-157/2006 от 01.01.2006</v>
          </cell>
          <cell r="F456" t="str">
            <v>филиал "Газпромбанк" (ОАО) в г. Надым</v>
          </cell>
          <cell r="G456" t="str">
            <v>047186898</v>
          </cell>
          <cell r="H456" t="str">
            <v>30101810100000000898</v>
          </cell>
          <cell r="I456" t="str">
            <v>40702810501000000184</v>
          </cell>
          <cell r="K456">
            <v>8903018211</v>
          </cell>
          <cell r="L456">
            <v>890301001</v>
          </cell>
          <cell r="M456" t="str">
            <v>90110</v>
          </cell>
          <cell r="O456" t="str">
            <v>45782922</v>
          </cell>
          <cell r="W456">
            <v>629757</v>
          </cell>
          <cell r="X456" t="str">
            <v>ЯНАО, Надымский р-он</v>
          </cell>
          <cell r="Y456" t="str">
            <v>п. Пангоды</v>
          </cell>
          <cell r="Z456" t="str">
            <v>в/г Таежный ,б 66</v>
          </cell>
          <cell r="AA456">
            <v>629757</v>
          </cell>
          <cell r="AB456" t="str">
            <v>ЯНАО, Надымский р-он</v>
          </cell>
          <cell r="AC456" t="str">
            <v>п. Пангоды</v>
          </cell>
          <cell r="AD456" t="str">
            <v>в/г Таежный ,б 66</v>
          </cell>
          <cell r="AF456" t="str">
            <v xml:space="preserve">тел./факс (34995)  27-5-09            </v>
          </cell>
          <cell r="AG456" t="str">
            <v>Директор 
Селуянов Валерий Витальевич</v>
          </cell>
          <cell r="AH456" t="str">
            <v>Директор 
Селуянов В. В.</v>
          </cell>
          <cell r="AX456" t="str">
            <v>Договор</v>
          </cell>
          <cell r="AY456" t="str">
            <v>ПРОДАВЕЦ</v>
          </cell>
          <cell r="BI456">
            <v>1</v>
          </cell>
          <cell r="BJ456" t="str">
            <v>ООО "Комплекс-2"</v>
          </cell>
          <cell r="BK456" t="str">
            <v>г-ну Селуянову В. В.</v>
          </cell>
          <cell r="BL456" t="str">
            <v>Директору</v>
          </cell>
          <cell r="BO456" t="str">
            <v>ул. Ленина 37-1</v>
          </cell>
          <cell r="BP456" t="str">
            <v>ул. Ленина 37-1</v>
          </cell>
        </row>
        <row r="457">
          <cell r="A457">
            <v>30706</v>
          </cell>
          <cell r="B457" t="str">
            <v>ООО "Прайд" (расторгнут)</v>
          </cell>
          <cell r="C457" t="str">
            <v>ООО "Прайд"</v>
          </cell>
          <cell r="F457" t="str">
            <v>"Запсибкомбанк" ОАО г. Салехард</v>
          </cell>
          <cell r="G457" t="str">
            <v>047182727</v>
          </cell>
          <cell r="H457" t="str">
            <v>30101810600000000727</v>
          </cell>
          <cell r="I457" t="str">
            <v>40802810600140000971</v>
          </cell>
          <cell r="K457">
            <v>8903016648</v>
          </cell>
          <cell r="L457">
            <v>890301001</v>
          </cell>
          <cell r="M457" t="str">
            <v>61110</v>
          </cell>
          <cell r="O457" t="str">
            <v>39354151</v>
          </cell>
          <cell r="W457">
            <v>629730</v>
          </cell>
          <cell r="X457" t="str">
            <v>ЯНАО</v>
          </cell>
          <cell r="Y457" t="str">
            <v>г. Надым</v>
          </cell>
          <cell r="Z457" t="str">
            <v>ул. Комсомольская 12/4 в.46</v>
          </cell>
          <cell r="AA457">
            <v>629730</v>
          </cell>
          <cell r="AB457" t="str">
            <v>ЯНАО</v>
          </cell>
          <cell r="AC457" t="str">
            <v>г. Надым</v>
          </cell>
          <cell r="AD457" t="str">
            <v>ул. Комсомольская 12/4 в.46</v>
          </cell>
          <cell r="BI457">
            <v>1</v>
          </cell>
          <cell r="BJ457" t="str">
            <v>ООО "Прайд" (расторгнут)</v>
          </cell>
        </row>
        <row r="458">
          <cell r="A458">
            <v>30707</v>
          </cell>
          <cell r="B458" t="str">
            <v>Новый Абонент</v>
          </cell>
          <cell r="C458" t="str">
            <v>Новый Абонент</v>
          </cell>
          <cell r="BJ458" t="str">
            <v>Новый Абонент</v>
          </cell>
        </row>
        <row r="459">
          <cell r="A459">
            <v>30708</v>
          </cell>
          <cell r="B459" t="str">
            <v>ООО "Ямалгазавтострой"</v>
          </cell>
          <cell r="C459" t="str">
            <v>ООО "ЯГАС"</v>
          </cell>
          <cell r="D459" t="str">
            <v>12-89/2006 от 01.01.2006</v>
          </cell>
          <cell r="F459" t="str">
            <v>"Запсибкомбанк" ОАО г. Салехард</v>
          </cell>
          <cell r="G459" t="str">
            <v>047182727</v>
          </cell>
          <cell r="H459" t="str">
            <v>30101810600000000727</v>
          </cell>
          <cell r="I459" t="str">
            <v>4070281080014000033</v>
          </cell>
          <cell r="K459">
            <v>8903018846</v>
          </cell>
          <cell r="L459">
            <v>890301001</v>
          </cell>
          <cell r="M459" t="str">
            <v>8030</v>
          </cell>
          <cell r="O459" t="str">
            <v>29939169</v>
          </cell>
          <cell r="P459">
            <v>102890058148</v>
          </cell>
          <cell r="Q459" t="str">
            <v>89 №000189251</v>
          </cell>
          <cell r="W459">
            <v>629757</v>
          </cell>
          <cell r="X459" t="str">
            <v>ЯНАО,Надвмский р-он</v>
          </cell>
          <cell r="Y459" t="str">
            <v>п. Пангоды</v>
          </cell>
          <cell r="Z459" t="str">
            <v>ул. Иванникова 2</v>
          </cell>
          <cell r="AA459">
            <v>629757</v>
          </cell>
          <cell r="AB459" t="str">
            <v>ЯНАО,Надвмский р-он</v>
          </cell>
          <cell r="AC459" t="str">
            <v>п. Пангоды</v>
          </cell>
          <cell r="AD459" t="str">
            <v>ул. Иванникова 2</v>
          </cell>
          <cell r="AF459" t="str">
            <v>тел.(34995) 57-3-59, факс (34995) 59-6-27</v>
          </cell>
          <cell r="AG459" t="str">
            <v>Ген.директор 
Джафаров Нураддин Аслан Оглы</v>
          </cell>
          <cell r="AH459" t="str">
            <v>Ген.директор 
Джафаров Н. А. о.</v>
          </cell>
          <cell r="AQ459">
            <v>4</v>
          </cell>
          <cell r="AR459">
            <v>8</v>
          </cell>
          <cell r="AS459">
            <v>9</v>
          </cell>
          <cell r="AT459">
            <v>10</v>
          </cell>
          <cell r="AX459" t="str">
            <v>Договор</v>
          </cell>
          <cell r="AY459" t="str">
            <v>ПРОДАВЕЦ</v>
          </cell>
          <cell r="BI459">
            <v>1</v>
          </cell>
          <cell r="BJ459" t="str">
            <v>ООО "Ямалгазавтострой"</v>
          </cell>
          <cell r="BK459" t="str">
            <v>г-ну Джафарову Н. А. о.</v>
          </cell>
          <cell r="BL459" t="str">
            <v>Генеральному директору</v>
          </cell>
          <cell r="BO459" t="str">
            <v>ул. Газодобытчиков</v>
          </cell>
          <cell r="BP459" t="str">
            <v>ул. Газодобытчиков</v>
          </cell>
        </row>
        <row r="460">
          <cell r="A460">
            <v>30709</v>
          </cell>
          <cell r="B460" t="str">
            <v>ООО "Пангодинское ремонтно-эксплутационное предприятие"</v>
          </cell>
          <cell r="C460" t="str">
            <v>ООО "ПРЭП"</v>
          </cell>
          <cell r="D460" t="str">
            <v>12-103/2006 от 01.01.2006</v>
          </cell>
          <cell r="F460" t="str">
            <v>"Запсибкомбанк" ОАО г. Салехард</v>
          </cell>
          <cell r="G460" t="str">
            <v>047182727</v>
          </cell>
          <cell r="H460" t="str">
            <v>30101810600000000727</v>
          </cell>
          <cell r="I460" t="str">
            <v>40702810900140000105</v>
          </cell>
          <cell r="K460">
            <v>8903021422</v>
          </cell>
          <cell r="L460">
            <v>890301001</v>
          </cell>
          <cell r="M460" t="str">
            <v>90110, 61110, 63200, 63100, 84200,90215, 72200, 51121, 51520, 90213,90214</v>
          </cell>
          <cell r="O460" t="str">
            <v>12507738</v>
          </cell>
          <cell r="W460">
            <v>629757</v>
          </cell>
          <cell r="X460" t="str">
            <v>ЯНАО</v>
          </cell>
          <cell r="Y460" t="str">
            <v>п. Пангоды</v>
          </cell>
          <cell r="Z460" t="str">
            <v>ул. Звездная 11 адм.здание</v>
          </cell>
          <cell r="AA460">
            <v>629757</v>
          </cell>
          <cell r="AB460" t="str">
            <v>ЯНАО</v>
          </cell>
          <cell r="AC460" t="str">
            <v>п. Пангоды</v>
          </cell>
          <cell r="AD460" t="str">
            <v>ул. Звездная 11 адм.здание</v>
          </cell>
          <cell r="AF460" t="str">
            <v>т/ф 53-1-50, 59-751</v>
          </cell>
          <cell r="AG460" t="str">
            <v xml:space="preserve">Директор 
Ладанов Виктор Алексеевич </v>
          </cell>
          <cell r="AH460" t="str">
            <v>д. Ладанов В.А.</v>
          </cell>
          <cell r="AQ460">
            <v>4</v>
          </cell>
          <cell r="AR460">
            <v>8</v>
          </cell>
          <cell r="AS460">
            <v>9</v>
          </cell>
          <cell r="AT460">
            <v>10</v>
          </cell>
          <cell r="AX460" t="str">
            <v>Договор</v>
          </cell>
          <cell r="AY460" t="str">
            <v>ПРОДАВЕЦ</v>
          </cell>
          <cell r="BI460">
            <v>1</v>
          </cell>
          <cell r="BJ460" t="str">
            <v>ООО "Пангодинское ремонтно-эксплутационное предприятие"</v>
          </cell>
          <cell r="BK460" t="str">
            <v>д. Ладанов В.А.</v>
          </cell>
          <cell r="BL460" t="str">
            <v>Директору</v>
          </cell>
          <cell r="BO460" t="str">
            <v>ул. Звездная 11</v>
          </cell>
          <cell r="BP460" t="str">
            <v>ул. Звездная 11</v>
          </cell>
        </row>
        <row r="461">
          <cell r="A461">
            <v>30710</v>
          </cell>
          <cell r="B461" t="str">
            <v>ООО "Арктиккислородстрой"</v>
          </cell>
          <cell r="C461" t="str">
            <v>ООО "Арктиккислородстрой"</v>
          </cell>
          <cell r="D461" t="str">
            <v>12-99/2006 от 01.01.2006</v>
          </cell>
          <cell r="F461" t="str">
            <v>филиал "Газпромбанк" (ОАО) в г. Надым</v>
          </cell>
          <cell r="G461" t="str">
            <v>047186898</v>
          </cell>
          <cell r="H461" t="str">
            <v>30101810100000000898</v>
          </cell>
          <cell r="I461" t="str">
            <v>40702810900000000099</v>
          </cell>
          <cell r="K461">
            <v>8003018719</v>
          </cell>
          <cell r="L461">
            <v>890301001</v>
          </cell>
          <cell r="N461" t="str">
            <v>24.11</v>
          </cell>
          <cell r="O461" t="str">
            <v>29939057</v>
          </cell>
          <cell r="P461">
            <v>1028900579531</v>
          </cell>
          <cell r="W461">
            <v>629757</v>
          </cell>
          <cell r="X461" t="str">
            <v>ЯНАО,Надымский р-он</v>
          </cell>
          <cell r="Y461" t="str">
            <v>п. Пангоды</v>
          </cell>
          <cell r="Z461" t="str">
            <v>ул. Звездная 60-7</v>
          </cell>
          <cell r="AA461">
            <v>629757</v>
          </cell>
          <cell r="AB461" t="str">
            <v>ЯНАО,Надымский р-он</v>
          </cell>
          <cell r="AC461" t="str">
            <v>п. Пангоды</v>
          </cell>
          <cell r="AD461" t="str">
            <v>ул. Звездная 60-7</v>
          </cell>
          <cell r="AF461" t="str">
            <v>т. 59-5-83, 2-51-98 ф. 57-4-37, 2-51-98</v>
          </cell>
          <cell r="AG461" t="str">
            <v>Ген. директор 
Меренков Игорь Евгеньевич</v>
          </cell>
          <cell r="AH461" t="str">
            <v>Ген. директор 
Меренков И. Е.</v>
          </cell>
          <cell r="AK461" t="str">
            <v>Кандаурова Инна Леонидовна т. 2-51-98</v>
          </cell>
          <cell r="AL461" t="str">
            <v>Кандаурова И. Л.</v>
          </cell>
          <cell r="AQ461">
            <v>4</v>
          </cell>
          <cell r="AR461">
            <v>8</v>
          </cell>
          <cell r="AS461">
            <v>9</v>
          </cell>
          <cell r="AT461">
            <v>10</v>
          </cell>
          <cell r="AX461" t="str">
            <v>Договор</v>
          </cell>
          <cell r="AY461" t="str">
            <v>ПРОДАВЕЦ</v>
          </cell>
          <cell r="BI461">
            <v>0.5</v>
          </cell>
          <cell r="BJ461" t="str">
            <v>ООО "Арктиккислородстрой"</v>
          </cell>
          <cell r="BK461" t="str">
            <v>г-ну Меренкову И. Е.</v>
          </cell>
          <cell r="BL461" t="str">
            <v>Генеральному директору</v>
          </cell>
          <cell r="BO461" t="str">
            <v>ДСУ-26</v>
          </cell>
          <cell r="BP461" t="str">
            <v>ДСУ-26</v>
          </cell>
        </row>
        <row r="462">
          <cell r="A462">
            <v>30711</v>
          </cell>
          <cell r="B462" t="str">
            <v>ПФ "Севергазгеофизика"ОАО "Газпромгеофизика"</v>
          </cell>
          <cell r="C462" t="str">
            <v>ОАО "Газпромгеофизика"</v>
          </cell>
          <cell r="D462" t="str">
            <v>12-188/2006 от 01.01.2006</v>
          </cell>
          <cell r="F462" t="str">
            <v>"Западно-Сибирский банк" Сбербанка РФ ОАО г. Тюмень Надымское ОСБ №8028/029</v>
          </cell>
          <cell r="G462" t="str">
            <v>047102651</v>
          </cell>
          <cell r="H462" t="str">
            <v>30101810800000000651</v>
          </cell>
          <cell r="I462" t="str">
            <v>40702810967400100489</v>
          </cell>
          <cell r="K462">
            <v>7711000723</v>
          </cell>
          <cell r="L462">
            <v>890402001</v>
          </cell>
          <cell r="N462" t="str">
            <v>74.20.2, 45.21.1, 51.14.2, 71.34.9</v>
          </cell>
          <cell r="O462" t="str">
            <v>04601601</v>
          </cell>
          <cell r="P462">
            <v>1027700242184</v>
          </cell>
          <cell r="Q462" t="str">
            <v>004881960</v>
          </cell>
          <cell r="R462">
            <v>71176000000</v>
          </cell>
          <cell r="S462">
            <v>16</v>
          </cell>
          <cell r="T462">
            <v>90</v>
          </cell>
          <cell r="W462">
            <v>140100</v>
          </cell>
          <cell r="X462" t="str">
            <v>Россия,Московская обл.,Раменкий р-он</v>
          </cell>
          <cell r="Y462" t="str">
            <v>г. Раменское</v>
          </cell>
          <cell r="Z462" t="str">
            <v>ул. Нефтегазосъемки</v>
          </cell>
          <cell r="AA462">
            <v>629300</v>
          </cell>
          <cell r="AB462" t="str">
            <v>ЯНАО</v>
          </cell>
          <cell r="AC462" t="str">
            <v>г. Новый Уренгой</v>
          </cell>
          <cell r="AD462" t="str">
            <v>ул. Промышленная, 17, а/я 1048</v>
          </cell>
          <cell r="AF462" t="str">
            <v>т/ф 24-11-02, 2-22-18т. 24-10-21</v>
          </cell>
          <cell r="AG462" t="str">
            <v xml:space="preserve">Директор ПФ   
Кравцов Сергей Авангардович 
</v>
          </cell>
          <cell r="AH462" t="str">
            <v>Директор ПФ   
Кравцов С. А.</v>
          </cell>
          <cell r="AJ462" t="str">
            <v>Плотников Вячеслав Леонидович т. 24-12-64</v>
          </cell>
          <cell r="AK462" t="str">
            <v>Блажеева Елена Олеговна 24-11-91</v>
          </cell>
          <cell r="AL462" t="str">
            <v>Блажеева Е.О.</v>
          </cell>
          <cell r="AQ462">
            <v>4</v>
          </cell>
          <cell r="AR462">
            <v>8</v>
          </cell>
          <cell r="AS462">
            <v>9</v>
          </cell>
          <cell r="AT462">
            <v>10</v>
          </cell>
          <cell r="AX462" t="str">
            <v>Договор</v>
          </cell>
          <cell r="AY462" t="str">
            <v>ПРОДАВЕЦ</v>
          </cell>
          <cell r="BI462">
            <v>1</v>
          </cell>
          <cell r="BJ462" t="str">
            <v>ПФ "Севергазгеофизика"ОАО "Газпромгеофизика"</v>
          </cell>
          <cell r="BK462" t="str">
            <v>г-ну Кравцову С. А.</v>
          </cell>
          <cell r="BL462" t="str">
            <v>Директору</v>
          </cell>
          <cell r="BO462" t="str">
            <v>пром. зона</v>
          </cell>
          <cell r="BP462" t="str">
            <v>пром. зона</v>
          </cell>
        </row>
        <row r="463">
          <cell r="A463">
            <v>30712</v>
          </cell>
          <cell r="B463" t="str">
            <v>ЗАО "Сибирская гильдия"</v>
          </cell>
          <cell r="C463" t="str">
            <v>ЗАО "Сибирская гильдия"</v>
          </cell>
          <cell r="D463" t="str">
            <v xml:space="preserve"> 12-113/2006 от 01.01.2006г.</v>
          </cell>
          <cell r="F463" t="str">
            <v>"Запсибкомбанк" ОАО г. Салехард</v>
          </cell>
          <cell r="G463" t="str">
            <v>047182727</v>
          </cell>
          <cell r="H463" t="str">
            <v>30101810600000000727</v>
          </cell>
          <cell r="I463" t="str">
            <v>40702810700140000237</v>
          </cell>
          <cell r="K463">
            <v>8903009665</v>
          </cell>
          <cell r="L463">
            <v>890301001</v>
          </cell>
          <cell r="M463" t="str">
            <v>71211</v>
          </cell>
          <cell r="O463" t="str">
            <v>39353370</v>
          </cell>
          <cell r="P463">
            <v>1028900577628</v>
          </cell>
          <cell r="W463">
            <v>629736</v>
          </cell>
          <cell r="X463" t="str">
            <v>ЯНАО</v>
          </cell>
          <cell r="Y463" t="str">
            <v>г. Надым</v>
          </cell>
          <cell r="Z463" t="str">
            <v>ул.Набережная 10-1</v>
          </cell>
          <cell r="AA463">
            <v>629736</v>
          </cell>
          <cell r="AB463" t="str">
            <v>ЯНАО</v>
          </cell>
          <cell r="AC463" t="str">
            <v>г. Надым</v>
          </cell>
          <cell r="AD463" t="str">
            <v>ул. Набережная 10-1</v>
          </cell>
          <cell r="AE463" t="str">
            <v>office@pfsjj.ru</v>
          </cell>
          <cell r="AF463" t="str">
            <v>тел./факс  (34995)  56-1-09</v>
          </cell>
          <cell r="AG463" t="str">
            <v>Ген.директор
Поддубный Игорь Николаевич</v>
          </cell>
          <cell r="AH463" t="str">
            <v>Ген.директор
Поддубный И.Н.</v>
          </cell>
          <cell r="AQ463">
            <v>4</v>
          </cell>
          <cell r="AR463">
            <v>8</v>
          </cell>
          <cell r="AS463">
            <v>9</v>
          </cell>
          <cell r="AT463">
            <v>10</v>
          </cell>
          <cell r="AX463" t="str">
            <v>Договор</v>
          </cell>
          <cell r="AY463" t="str">
            <v>ПРОДАВЕЦ</v>
          </cell>
          <cell r="BI463">
            <v>1</v>
          </cell>
          <cell r="BJ463" t="str">
            <v>ЗАО "Сибирская гильдия"</v>
          </cell>
          <cell r="BK463" t="str">
            <v>г-ну Поддубному И. Н.</v>
          </cell>
          <cell r="BL463" t="str">
            <v>Генеральному директору</v>
          </cell>
          <cell r="BO463" t="str">
            <v>пр-д Медвежинский</v>
          </cell>
          <cell r="BP463" t="str">
            <v>пр-д Медвежинский</v>
          </cell>
        </row>
        <row r="464">
          <cell r="A464">
            <v>30713</v>
          </cell>
          <cell r="B464" t="str">
            <v>ООО "ГазЭнергоСтрой"</v>
          </cell>
          <cell r="C464" t="str">
            <v>ООО "ГазЭнергоСтрой"</v>
          </cell>
          <cell r="D464" t="str">
            <v>12-705/2006 от 01.06.2006г</v>
          </cell>
          <cell r="F464" t="str">
            <v>Дзержинское отделение № 6984 Западно-Уральского банка Сбербанка РФ г. Пермь</v>
          </cell>
          <cell r="G464" t="str">
            <v>045773603</v>
          </cell>
          <cell r="H464" t="str">
            <v>30101810900000000603</v>
          </cell>
          <cell r="I464" t="str">
            <v>40702810749490132163</v>
          </cell>
          <cell r="K464">
            <v>5905226317</v>
          </cell>
          <cell r="L464">
            <v>590501001</v>
          </cell>
          <cell r="O464" t="str">
            <v>70856091</v>
          </cell>
          <cell r="P464">
            <v>1035900848884</v>
          </cell>
          <cell r="Q464" t="str">
            <v>59 №001551765</v>
          </cell>
          <cell r="W464">
            <v>614022</v>
          </cell>
          <cell r="Y464" t="str">
            <v>г. Пермь,</v>
          </cell>
          <cell r="Z464" t="str">
            <v>ул. Мира, д. 45-а</v>
          </cell>
          <cell r="AA464">
            <v>614022</v>
          </cell>
          <cell r="AC464" t="str">
            <v>г. Пермь,</v>
          </cell>
          <cell r="AD464" t="str">
            <v>ул. Мира, д. 45-а</v>
          </cell>
          <cell r="AE464" t="str">
            <v>gazstroi@permplanet.ru</v>
          </cell>
          <cell r="AF464" t="str">
            <v>(342)290-98-15, факс 227-45-20</v>
          </cell>
          <cell r="AG464" t="str">
            <v>Ген. Дир. Лузаненко Алексей Романович</v>
          </cell>
          <cell r="AH464" t="str">
            <v>Ген. Дир. Лузаненко А.Р.</v>
          </cell>
          <cell r="AK464" t="str">
            <v>Ходорова Татьяна Михайловна</v>
          </cell>
          <cell r="AL464" t="str">
            <v>Ходорова Т. М.</v>
          </cell>
          <cell r="AQ464">
            <v>4</v>
          </cell>
          <cell r="AR464">
            <v>8</v>
          </cell>
          <cell r="AS464">
            <v>9</v>
          </cell>
          <cell r="AT464">
            <v>10</v>
          </cell>
          <cell r="AX464" t="str">
            <v>Договор</v>
          </cell>
          <cell r="AY464" t="str">
            <v>ПРОДАВЕЦ</v>
          </cell>
          <cell r="BI464">
            <v>1</v>
          </cell>
          <cell r="BJ464" t="str">
            <v>ООО "ГазЭнергоСтрой"</v>
          </cell>
          <cell r="BK464" t="str">
            <v>г-ну Лузаненко А. Р.</v>
          </cell>
          <cell r="BL464" t="str">
            <v>Генеральному директору</v>
          </cell>
          <cell r="BO464" t="str">
            <v>пр-д Медвежинский</v>
          </cell>
          <cell r="BP464" t="str">
            <v>пр-д Медвежинский</v>
          </cell>
        </row>
        <row r="465">
          <cell r="A465">
            <v>30714</v>
          </cell>
          <cell r="B465" t="str">
            <v>ООО "Газпромтеплица"</v>
          </cell>
          <cell r="C465" t="str">
            <v>ООО "Газпромтеплица"</v>
          </cell>
          <cell r="D465" t="str">
            <v>12-189/2006 от 01.01.2006г.</v>
          </cell>
          <cell r="AG465" t="str">
            <v>д. Львов В. И.</v>
          </cell>
          <cell r="AH465" t="str">
            <v>д. Львов В. И.</v>
          </cell>
          <cell r="AX465" t="str">
            <v>Договор</v>
          </cell>
          <cell r="AY465" t="str">
            <v>ПРОДАВЕЦ</v>
          </cell>
          <cell r="BI465">
            <v>1</v>
          </cell>
          <cell r="BJ465" t="str">
            <v>ООО "Газпромтеплица"</v>
          </cell>
        </row>
        <row r="466">
          <cell r="A466">
            <v>30715</v>
          </cell>
          <cell r="B466" t="str">
            <v>ООО "Альянспромстрой"</v>
          </cell>
          <cell r="C466" t="str">
            <v>ООО "Альянспромстрой"</v>
          </cell>
          <cell r="D466" t="str">
            <v>12-104/2006 от 01.01.2006</v>
          </cell>
          <cell r="F466" t="str">
            <v>филиал "Газпромбанк" (ОАО) в г. Надым</v>
          </cell>
          <cell r="G466" t="str">
            <v>047186898</v>
          </cell>
          <cell r="H466" t="str">
            <v>30101810100000000898</v>
          </cell>
          <cell r="I466" t="str">
            <v>4070281010100000212</v>
          </cell>
          <cell r="K466">
            <v>8903025064</v>
          </cell>
          <cell r="L466">
            <v>890301001</v>
          </cell>
          <cell r="N466" t="str">
            <v>45.21, 25.23, 45.25.4, 45.4, 51.4, 52.46.73, 52.61, 74.20.12, 74.8, 93.05</v>
          </cell>
          <cell r="O466" t="str">
            <v>79558099</v>
          </cell>
          <cell r="P466">
            <v>1058900424318</v>
          </cell>
          <cell r="Q466" t="str">
            <v>89 №000432937</v>
          </cell>
          <cell r="S466">
            <v>16</v>
          </cell>
          <cell r="W466">
            <v>629757</v>
          </cell>
          <cell r="X466" t="str">
            <v>ЯНАО,Надымский р-он</v>
          </cell>
          <cell r="Y466" t="str">
            <v>п. Пангоды</v>
          </cell>
          <cell r="Z466" t="str">
            <v>в/г Таежный б.417</v>
          </cell>
          <cell r="AA466">
            <v>629757</v>
          </cell>
          <cell r="AB466" t="str">
            <v>ЯНАО,Надымский р-он</v>
          </cell>
          <cell r="AC466" t="str">
            <v>п. Пангоды</v>
          </cell>
          <cell r="AD466" t="str">
            <v>в/г Таежный б.417</v>
          </cell>
          <cell r="AF466" t="str">
            <v>т/ф 59-43-32,8-904-454-41-56, 54-15-06</v>
          </cell>
          <cell r="AG466" t="str">
            <v>Директор Огурцов Валерий Тимофеевич</v>
          </cell>
          <cell r="AH466" t="str">
            <v>Д. Огурцов В.Т.</v>
          </cell>
          <cell r="AQ466">
            <v>4</v>
          </cell>
          <cell r="AR466">
            <v>8</v>
          </cell>
          <cell r="AS466">
            <v>9</v>
          </cell>
          <cell r="AT466">
            <v>10</v>
          </cell>
          <cell r="AX466" t="str">
            <v>Договор</v>
          </cell>
          <cell r="AY466" t="str">
            <v>ПРОДАВЕЦ</v>
          </cell>
          <cell r="BI466">
            <v>1</v>
          </cell>
          <cell r="BJ466" t="str">
            <v>ООО "Альянспромстрой"</v>
          </cell>
          <cell r="BK466" t="str">
            <v>г-ну Огурцову В. Т.</v>
          </cell>
          <cell r="BL466" t="str">
            <v>Директору</v>
          </cell>
          <cell r="BO466" t="str">
            <v>пром. зона</v>
          </cell>
          <cell r="BP466" t="str">
            <v>пром. зона</v>
          </cell>
        </row>
        <row r="467">
          <cell r="A467">
            <v>30716</v>
          </cell>
          <cell r="B467" t="str">
            <v>ЗАО "Стройинвесттрубопровод"</v>
          </cell>
          <cell r="C467" t="str">
            <v>ЗАО "Стройинвесттрубопровод"</v>
          </cell>
          <cell r="D467" t="str">
            <v>12-153/2006 от 01.01.2006</v>
          </cell>
          <cell r="F467" t="str">
            <v>Московский филиал "Запсибкомбанк" г. Москва</v>
          </cell>
          <cell r="G467" t="str">
            <v>044579759</v>
          </cell>
          <cell r="H467" t="str">
            <v>30101810500000000759</v>
          </cell>
          <cell r="I467" t="str">
            <v>40702810600000000177</v>
          </cell>
          <cell r="K467">
            <v>7727189182</v>
          </cell>
          <cell r="L467">
            <v>774501001</v>
          </cell>
          <cell r="M467" t="str">
            <v>61124</v>
          </cell>
          <cell r="O467" t="str">
            <v>54994801</v>
          </cell>
          <cell r="P467">
            <v>1027700103133</v>
          </cell>
          <cell r="U467">
            <v>49013</v>
          </cell>
          <cell r="W467">
            <v>117449</v>
          </cell>
          <cell r="X467" t="str">
            <v>Российская Федерация</v>
          </cell>
          <cell r="Y467" t="str">
            <v>г. Москва</v>
          </cell>
          <cell r="Z467" t="str">
            <v>ул. Шверника, д.17, корп.3</v>
          </cell>
          <cell r="AA467">
            <v>117449</v>
          </cell>
          <cell r="AB467" t="str">
            <v>Российская Федерация</v>
          </cell>
          <cell r="AC467" t="str">
            <v>г. Москва</v>
          </cell>
          <cell r="AD467" t="str">
            <v>ул. Шверника, д.17, корп.3</v>
          </cell>
          <cell r="AF467" t="str">
            <v>т. (495) 126-95-02, ф. 123-80-97, т/ф (34995) 59-129, 59-711</v>
          </cell>
          <cell r="AG467" t="str">
            <v>Ген. Дир. Агеев Сергей Александрович</v>
          </cell>
          <cell r="AH467" t="str">
            <v>Ген. Дир. Агеев С.А.</v>
          </cell>
          <cell r="AQ467">
            <v>4</v>
          </cell>
          <cell r="AR467">
            <v>8</v>
          </cell>
          <cell r="AS467">
            <v>9</v>
          </cell>
          <cell r="AT467">
            <v>10</v>
          </cell>
          <cell r="AX467" t="str">
            <v>Договор</v>
          </cell>
          <cell r="AY467" t="str">
            <v>ПРОДАВЕЦ</v>
          </cell>
          <cell r="BI467">
            <v>1</v>
          </cell>
          <cell r="BJ467" t="str">
            <v>ЗАО "Стройинвесттрубопровод"</v>
          </cell>
          <cell r="BK467" t="str">
            <v>г-ну Агееву С. А.</v>
          </cell>
          <cell r="BL467" t="str">
            <v>Генеральному директору</v>
          </cell>
          <cell r="BO467" t="str">
            <v>пром. зона</v>
          </cell>
          <cell r="BP467" t="str">
            <v>пром. зона</v>
          </cell>
        </row>
        <row r="468">
          <cell r="A468">
            <v>30717</v>
          </cell>
          <cell r="B468" t="str">
            <v>ЗАО "Алюминиевая продукция"</v>
          </cell>
          <cell r="C468" t="str">
            <v>ЗАО "Алюминиевая продукция"</v>
          </cell>
          <cell r="D468" t="str">
            <v>12-122/2006 от 01.01.2006</v>
          </cell>
          <cell r="F468" t="str">
            <v>Банк "Северная Казна" ОАО г. Екатерингбург"</v>
          </cell>
          <cell r="G468" t="str">
            <v>046551854</v>
          </cell>
          <cell r="H468" t="str">
            <v>30101810100000000854</v>
          </cell>
          <cell r="I468" t="str">
            <v>40702810617010044570</v>
          </cell>
          <cell r="K468">
            <v>6660085435</v>
          </cell>
          <cell r="L468">
            <v>667001001</v>
          </cell>
          <cell r="N468" t="str">
            <v>51.57</v>
          </cell>
          <cell r="O468" t="str">
            <v>36425175</v>
          </cell>
          <cell r="W468">
            <v>620052</v>
          </cell>
          <cell r="Y468" t="str">
            <v>г. Екатеринбург</v>
          </cell>
          <cell r="Z468" t="str">
            <v>ул. Ленина, д. 101</v>
          </cell>
          <cell r="AA468">
            <v>620026</v>
          </cell>
          <cell r="AC468" t="str">
            <v>г. Екатеринбург</v>
          </cell>
          <cell r="AD468" t="str">
            <v>ул. Белинского д. 55</v>
          </cell>
          <cell r="AF468" t="str">
            <v xml:space="preserve">тел. (343) 261-50-13, факс (343) 261-50-17 тел. в Пангодах        (34995) 50-3-38  </v>
          </cell>
          <cell r="AG468" t="str">
            <v>Директор 
Харюшин Дмитрий Сергеевич</v>
          </cell>
          <cell r="AH468" t="str">
            <v>Директор 
Харюшин Д.С.</v>
          </cell>
          <cell r="AQ468">
            <v>4</v>
          </cell>
          <cell r="AR468">
            <v>8</v>
          </cell>
          <cell r="AS468">
            <v>9</v>
          </cell>
          <cell r="AT468">
            <v>10</v>
          </cell>
          <cell r="AX468" t="str">
            <v>Договор</v>
          </cell>
          <cell r="AY468" t="str">
            <v>ПРОДАВЕЦ</v>
          </cell>
          <cell r="BI468">
            <v>1</v>
          </cell>
          <cell r="BJ468" t="str">
            <v>ЗАО "Алюминиевая продукция"</v>
          </cell>
          <cell r="BK468" t="str">
            <v>г-ну Харюшину Д. С.</v>
          </cell>
          <cell r="BL468" t="str">
            <v>Директору</v>
          </cell>
          <cell r="BO468" t="str">
            <v>пр-д Медвежинский</v>
          </cell>
          <cell r="BP468" t="str">
            <v>пр-д Медвежинский</v>
          </cell>
        </row>
        <row r="469">
          <cell r="A469">
            <v>30718</v>
          </cell>
          <cell r="B469" t="str">
            <v>ООО "ЯмалСтройСервис"</v>
          </cell>
          <cell r="C469" t="str">
            <v>ООО "Ямалстройсервис"</v>
          </cell>
          <cell r="D469" t="str">
            <v>12-88/2006 от 01.01.2006</v>
          </cell>
          <cell r="F469" t="str">
            <v xml:space="preserve">КБ "КИП-БАНК" </v>
          </cell>
          <cell r="G469" t="str">
            <v>044552964</v>
          </cell>
          <cell r="H469" t="str">
            <v>30101810000000000964</v>
          </cell>
          <cell r="I469" t="str">
            <v>40702810200000000580</v>
          </cell>
          <cell r="K469" t="str">
            <v>0411099395</v>
          </cell>
          <cell r="L469" t="str">
            <v>041101001</v>
          </cell>
          <cell r="M469" t="str">
            <v>61110</v>
          </cell>
          <cell r="O469" t="str">
            <v>05374923</v>
          </cell>
          <cell r="W469">
            <v>649000</v>
          </cell>
          <cell r="X469" t="str">
            <v>Республика Алтай</v>
          </cell>
          <cell r="Y469" t="str">
            <v>г. Горно-Алтайск</v>
          </cell>
          <cell r="Z469" t="str">
            <v>ул. Чорос Гуркина 29</v>
          </cell>
          <cell r="AA469">
            <v>649000</v>
          </cell>
          <cell r="AB469" t="str">
            <v>Республика Алтай</v>
          </cell>
          <cell r="AC469" t="str">
            <v>г. Горно-Алтайск</v>
          </cell>
          <cell r="AD469" t="str">
            <v>ул. Чорос Гуркина 29</v>
          </cell>
          <cell r="AF469" t="str">
            <v>тел./факс в Пангодах        (34995) 52-8-21     (34995) 57-1-35</v>
          </cell>
          <cell r="AG469" t="str">
            <v xml:space="preserve"> Ген.директор 
Яценко Владимир Иванович</v>
          </cell>
          <cell r="AH469" t="str">
            <v xml:space="preserve"> Ген.директор 
Яценко В.И.</v>
          </cell>
          <cell r="AQ469">
            <v>4</v>
          </cell>
          <cell r="AR469">
            <v>8</v>
          </cell>
          <cell r="AS469">
            <v>9</v>
          </cell>
          <cell r="AT469">
            <v>10</v>
          </cell>
          <cell r="AX469" t="str">
            <v>Договор</v>
          </cell>
          <cell r="AY469" t="str">
            <v>ПРОДАВЕЦ</v>
          </cell>
          <cell r="BI469">
            <v>1</v>
          </cell>
          <cell r="BJ469" t="str">
            <v>ООО "ЯмалСтройСервис"</v>
          </cell>
          <cell r="BK469" t="str">
            <v>г-ну Яценко В. И.</v>
          </cell>
          <cell r="BL469" t="str">
            <v>Генеральному директору</v>
          </cell>
          <cell r="BO469" t="str">
            <v>пром. зона</v>
          </cell>
          <cell r="BP469" t="str">
            <v>пром. зона</v>
          </cell>
        </row>
        <row r="470">
          <cell r="A470">
            <v>30719</v>
          </cell>
          <cell r="B470" t="str">
            <v>ООО "ГазСтрой"</v>
          </cell>
          <cell r="C470" t="str">
            <v>ООО "ГазСтрой"</v>
          </cell>
          <cell r="D470" t="str">
            <v>12-95/2006 от 01.01.2006</v>
          </cell>
          <cell r="F470" t="str">
            <v>филиал АКБ "Фора-Банк" г. Москва</v>
          </cell>
          <cell r="G470" t="str">
            <v>044585370</v>
          </cell>
          <cell r="H470" t="str">
            <v>30101810100000000370</v>
          </cell>
          <cell r="I470" t="str">
            <v>40702810600000000866</v>
          </cell>
          <cell r="K470">
            <v>7715500533</v>
          </cell>
          <cell r="L470">
            <v>771501001</v>
          </cell>
          <cell r="N470" t="str">
            <v>4521</v>
          </cell>
          <cell r="O470" t="str">
            <v>71618716</v>
          </cell>
          <cell r="P470">
            <v>1037739953382</v>
          </cell>
          <cell r="W470">
            <v>117449</v>
          </cell>
          <cell r="X470" t="str">
            <v>РФ</v>
          </cell>
          <cell r="Y470" t="str">
            <v>г. Москва</v>
          </cell>
          <cell r="Z470" t="str">
            <v>ул. Винокурова д. 7/5, корп. 2</v>
          </cell>
          <cell r="AA470">
            <v>117449</v>
          </cell>
          <cell r="AB470" t="str">
            <v>РФ</v>
          </cell>
          <cell r="AC470" t="str">
            <v>г. Москва</v>
          </cell>
          <cell r="AD470" t="str">
            <v>ул. Винокурова д. 7/5, корп. 2</v>
          </cell>
          <cell r="AE470" t="str">
            <v>AL22G@yandex.ru</v>
          </cell>
          <cell r="AF470" t="str">
            <v>967-02-46, 967-02-47, в Пангодах 59-831</v>
          </cell>
          <cell r="AG470" t="str">
            <v>г.д. Гисматулин Ильдус Салихович</v>
          </cell>
          <cell r="AH470" t="str">
            <v>г.д. Гисматулин И. С.</v>
          </cell>
          <cell r="AK470" t="str">
            <v>Смольскене Людмила Юрьевна</v>
          </cell>
          <cell r="AQ470">
            <v>4</v>
          </cell>
          <cell r="AR470">
            <v>8</v>
          </cell>
          <cell r="AS470">
            <v>9</v>
          </cell>
          <cell r="AT470">
            <v>10</v>
          </cell>
          <cell r="AX470" t="str">
            <v>Договор</v>
          </cell>
          <cell r="AY470" t="str">
            <v>ПРОДАВЕЦ</v>
          </cell>
          <cell r="BI470">
            <v>1</v>
          </cell>
          <cell r="BJ470" t="str">
            <v>ООО "ГазСтрой"</v>
          </cell>
          <cell r="BK470" t="str">
            <v>г-ну Гисматулину И. С.</v>
          </cell>
          <cell r="BL470" t="str">
            <v>Генеральному директору</v>
          </cell>
          <cell r="BO470" t="str">
            <v>ул.Ленина 42 в м-е "Русь"</v>
          </cell>
          <cell r="BP470" t="str">
            <v>ул.Ленина 42 в м-е "Русь"</v>
          </cell>
        </row>
        <row r="471">
          <cell r="A471">
            <v>30720</v>
          </cell>
          <cell r="B471" t="str">
            <v>ООО "Комплекс"</v>
          </cell>
          <cell r="C471" t="str">
            <v>ООО "Комплекс"</v>
          </cell>
          <cell r="D471" t="str">
            <v>12-151/2006 от 01.01.2006</v>
          </cell>
          <cell r="F471" t="str">
            <v>"Запсибкомбанк" ОАО г. Тюмень</v>
          </cell>
          <cell r="G471" t="str">
            <v>047130639</v>
          </cell>
          <cell r="H471" t="str">
            <v>30101810100000000639</v>
          </cell>
          <cell r="I471" t="str">
            <v>40702810900140000927</v>
          </cell>
          <cell r="K471">
            <v>8903019631</v>
          </cell>
          <cell r="L471">
            <v>890301001</v>
          </cell>
          <cell r="M471" t="str">
            <v>90110</v>
          </cell>
          <cell r="O471" t="str">
            <v>51014475</v>
          </cell>
          <cell r="P471">
            <v>1028900581379</v>
          </cell>
          <cell r="W471">
            <v>629757</v>
          </cell>
          <cell r="X471" t="str">
            <v xml:space="preserve">Ямало-Ненецкий автономный округ, Надымский р-он </v>
          </cell>
          <cell r="Y471" t="str">
            <v>п. Пангоды</v>
          </cell>
          <cell r="Z471" t="str">
            <v>в/г Таежный 66а</v>
          </cell>
          <cell r="AA471">
            <v>629757</v>
          </cell>
          <cell r="AB471" t="str">
            <v xml:space="preserve">Ямало-Ненецкий автономный округ, Надымский р-он </v>
          </cell>
          <cell r="AC471" t="str">
            <v>п. Пангоды</v>
          </cell>
          <cell r="AD471" t="str">
            <v>в/г Таежный 66а</v>
          </cell>
          <cell r="AF471" t="str">
            <v>тел./факс        (34995) 57-0-10</v>
          </cell>
          <cell r="AG471" t="str">
            <v>д. Шаймарданов Рамиль Зиганданович</v>
          </cell>
          <cell r="AH471" t="str">
            <v>д. Шаймарданов Р. З.</v>
          </cell>
          <cell r="AK471" t="str">
            <v>Беляева В.Н.</v>
          </cell>
          <cell r="AL471" t="str">
            <v>Беляева В.Н.</v>
          </cell>
          <cell r="AQ471">
            <v>4</v>
          </cell>
          <cell r="AR471">
            <v>8</v>
          </cell>
          <cell r="AS471">
            <v>9</v>
          </cell>
          <cell r="AT471">
            <v>10</v>
          </cell>
          <cell r="AX471" t="str">
            <v>Договор</v>
          </cell>
          <cell r="AY471" t="str">
            <v>ПРОДАВЕЦ</v>
          </cell>
          <cell r="BI471">
            <v>1</v>
          </cell>
          <cell r="BJ471" t="str">
            <v>ООО "Комплекс"</v>
          </cell>
          <cell r="BK471" t="str">
            <v>г-ну Шаймарданову Р. З.</v>
          </cell>
          <cell r="BL471" t="str">
            <v>Директору</v>
          </cell>
          <cell r="BO471" t="str">
            <v>пром. зона</v>
          </cell>
          <cell r="BP471" t="str">
            <v>пром. зона</v>
          </cell>
        </row>
        <row r="472">
          <cell r="A472">
            <v>30721</v>
          </cell>
          <cell r="B472" t="str">
            <v>ООО "ГазИнСтрой"</v>
          </cell>
          <cell r="C472" t="str">
            <v>ООО "ГазИнСтрой"</v>
          </cell>
          <cell r="D472" t="str">
            <v>12-187/2006 от 01.01.2006</v>
          </cell>
          <cell r="F472" t="str">
            <v>АКБ "РОСЕВРОБАНК"(ОАО),г.Москва</v>
          </cell>
          <cell r="G472" t="str">
            <v>044585777</v>
          </cell>
          <cell r="H472" t="str">
            <v>30101810800000000777</v>
          </cell>
          <cell r="I472" t="str">
            <v>40702810300000080417</v>
          </cell>
          <cell r="K472">
            <v>7710176393</v>
          </cell>
          <cell r="L472">
            <v>890401001</v>
          </cell>
          <cell r="N472" t="str">
            <v>74.20.2, 45.21.1, 51.14.2, 71.34.9,</v>
          </cell>
          <cell r="O472" t="str">
            <v>55448839</v>
          </cell>
          <cell r="P472">
            <v>1028900620583</v>
          </cell>
          <cell r="S472">
            <v>34</v>
          </cell>
          <cell r="T472">
            <v>65</v>
          </cell>
          <cell r="W472">
            <v>629300</v>
          </cell>
          <cell r="X472" t="str">
            <v>ЯНАО</v>
          </cell>
          <cell r="Y472" t="str">
            <v>г. Новый Уренгой</v>
          </cell>
          <cell r="Z472" t="str">
            <v>мкр.Заозерный,ул. Строителей,2В</v>
          </cell>
          <cell r="AA472">
            <v>629300</v>
          </cell>
          <cell r="AB472" t="str">
            <v>ЯНАО</v>
          </cell>
          <cell r="AC472" t="str">
            <v>г. Новый Уренгой</v>
          </cell>
          <cell r="AD472" t="str">
            <v xml:space="preserve">ул. Строителей, 2 В(а/я 973) </v>
          </cell>
          <cell r="AF472" t="str">
            <v>тел.(34949) 42-5-02             факс (34949) 23-1-20</v>
          </cell>
          <cell r="AG472" t="str">
            <v xml:space="preserve"> ген.директор
Шинкаренко Павел Григорьевич</v>
          </cell>
          <cell r="AH472" t="str">
            <v xml:space="preserve"> ген.директор
Шинкаренко П.Г.</v>
          </cell>
          <cell r="AQ472">
            <v>4</v>
          </cell>
          <cell r="AR472">
            <v>8</v>
          </cell>
          <cell r="AS472">
            <v>9</v>
          </cell>
          <cell r="AT472">
            <v>10</v>
          </cell>
          <cell r="AX472" t="str">
            <v>Договор</v>
          </cell>
          <cell r="AY472" t="str">
            <v>ПРОДАВЕЦ</v>
          </cell>
          <cell r="BI472">
            <v>1</v>
          </cell>
          <cell r="BJ472" t="str">
            <v>ООО "ГазИнСтрой"</v>
          </cell>
          <cell r="BK472" t="str">
            <v>г-ну Шинкаренко П. Г.</v>
          </cell>
          <cell r="BL472" t="str">
            <v>Генеральному директору</v>
          </cell>
          <cell r="BO472" t="str">
            <v>в Уренгое</v>
          </cell>
          <cell r="BP472" t="str">
            <v>в Уренгое</v>
          </cell>
        </row>
        <row r="473">
          <cell r="A473">
            <v>30722</v>
          </cell>
          <cell r="B473" t="str">
            <v>ЗАО "Таркус"</v>
          </cell>
          <cell r="C473" t="str">
            <v>ЗАО "Таркус"</v>
          </cell>
          <cell r="D473" t="str">
            <v>12-177/2007 от
01.12.2007</v>
          </cell>
          <cell r="F473" t="str">
            <v>"Сиббизнесбанк" ОАО г. Сургут</v>
          </cell>
          <cell r="G473" t="str">
            <v>047144966</v>
          </cell>
          <cell r="H473" t="str">
            <v>30101810100000000966</v>
          </cell>
          <cell r="I473" t="str">
            <v>40702810000000000331</v>
          </cell>
          <cell r="K473">
            <v>8602054079</v>
          </cell>
          <cell r="L473">
            <v>860201001</v>
          </cell>
          <cell r="N473" t="str">
            <v>45.21.1, 45.21.3, 74.20.36</v>
          </cell>
          <cell r="O473" t="str">
            <v>47206252</v>
          </cell>
          <cell r="P473">
            <v>1028600598861</v>
          </cell>
          <cell r="R473">
            <v>71136000000</v>
          </cell>
          <cell r="S473">
            <v>16</v>
          </cell>
          <cell r="T473">
            <v>67</v>
          </cell>
          <cell r="W473">
            <v>628400</v>
          </cell>
          <cell r="X473" t="str">
            <v>Ханты-Мансийский автоомный округ-Югра
Тюменская область</v>
          </cell>
          <cell r="Y473" t="str">
            <v>г. Сургут</v>
          </cell>
          <cell r="Z473" t="str">
            <v xml:space="preserve">ул. Терешковой, д. 20 </v>
          </cell>
          <cell r="AA473">
            <v>628400</v>
          </cell>
          <cell r="AB473" t="str">
            <v>Ханты-Мансийский автоомный округ-Югра
Тюменская область</v>
          </cell>
          <cell r="AC473" t="str">
            <v>г. Сургут</v>
          </cell>
          <cell r="AD473" t="str">
            <v xml:space="preserve">ул. Терешковой, д. 20 </v>
          </cell>
          <cell r="AF473" t="str">
            <v>тел.(3462) 52-29-65
факс(3462) 52-29-68</v>
          </cell>
          <cell r="AG473" t="str">
            <v>ген. директор
Тверетин Владимир Владимирович</v>
          </cell>
          <cell r="AH473" t="str">
            <v>ген. директор
Тверетин В.В.</v>
          </cell>
          <cell r="AI473" t="str">
            <v>первый зам.
Демяков Василий Альбертович</v>
          </cell>
          <cell r="AO473" t="str">
            <v>юрист Флеан Ольга Ивановна
т.(3462) 778423</v>
          </cell>
          <cell r="AQ473">
            <v>4</v>
          </cell>
          <cell r="AR473">
            <v>8</v>
          </cell>
          <cell r="AS473">
            <v>9</v>
          </cell>
          <cell r="AT473">
            <v>10</v>
          </cell>
          <cell r="AX473" t="str">
            <v>Договор</v>
          </cell>
          <cell r="AY473" t="str">
            <v>ПРОДАВЕЦ</v>
          </cell>
          <cell r="BI473">
            <v>1</v>
          </cell>
          <cell r="BJ473" t="str">
            <v>ЗАО "Таркус"</v>
          </cell>
          <cell r="BK473" t="str">
            <v>г-ну Тверетину В.В.</v>
          </cell>
          <cell r="BL473" t="str">
            <v>Генеральному директору</v>
          </cell>
        </row>
        <row r="474">
          <cell r="A474">
            <v>30723</v>
          </cell>
          <cell r="B474" t="str">
            <v>ОАО "Ленгазспецстрой"</v>
          </cell>
          <cell r="C474" t="str">
            <v>ОАО "Ленгазспецстрой"</v>
          </cell>
          <cell r="D474" t="str">
            <v>12-84/2008 от 01.01.2008</v>
          </cell>
          <cell r="F474" t="str">
            <v>"Газпромбанк" (ОАО) в г.Санкт-Петербурге</v>
          </cell>
          <cell r="G474" t="str">
            <v>044030827</v>
          </cell>
          <cell r="H474" t="str">
            <v>30101810200000000827</v>
          </cell>
          <cell r="I474" t="str">
            <v>40702810200000000087</v>
          </cell>
          <cell r="K474">
            <v>7806027191</v>
          </cell>
          <cell r="L474">
            <v>783450001</v>
          </cell>
          <cell r="N474" t="str">
            <v>45.21.3, 45.21.1, 45.21.4</v>
          </cell>
          <cell r="O474" t="str">
            <v>01287334</v>
          </cell>
          <cell r="P474">
            <v>1027804200247</v>
          </cell>
          <cell r="Q474" t="str">
            <v>001797291</v>
          </cell>
          <cell r="W474">
            <v>196158</v>
          </cell>
          <cell r="X474" t="str">
            <v>Россия,</v>
          </cell>
          <cell r="Y474" t="str">
            <v xml:space="preserve">Санкт-Петербург, </v>
          </cell>
          <cell r="Z474" t="str">
            <v>Пулковское шоссе, дом 30</v>
          </cell>
          <cell r="AA474">
            <v>196158</v>
          </cell>
          <cell r="AB474" t="str">
            <v>Россия,</v>
          </cell>
          <cell r="AC474" t="str">
            <v xml:space="preserve">Санкт-Петербург, </v>
          </cell>
          <cell r="AD474" t="str">
            <v>Пулковское шоссе, дом 30</v>
          </cell>
          <cell r="AE474" t="str">
            <v>office@lgss.sp.ru</v>
          </cell>
          <cell r="AF474" t="str">
            <v>тел. в Пангодах        (34995) 59-2-82</v>
          </cell>
          <cell r="AG474" t="str">
            <v>Ген.директор 
Беляков Владимир Анатольевич</v>
          </cell>
          <cell r="AH474" t="str">
            <v>Ген.директор 
Беляков В. А.</v>
          </cell>
          <cell r="AK474" t="str">
            <v>Поварницына Лидия Александровна</v>
          </cell>
          <cell r="AL474" t="str">
            <v>Поварницына Л. А.</v>
          </cell>
          <cell r="AQ474">
            <v>4</v>
          </cell>
          <cell r="AR474">
            <v>8</v>
          </cell>
          <cell r="AS474">
            <v>9</v>
          </cell>
          <cell r="AT474">
            <v>10</v>
          </cell>
          <cell r="AX474" t="str">
            <v>Договор</v>
          </cell>
          <cell r="AY474" t="str">
            <v>ПРОДАВЕЦ</v>
          </cell>
          <cell r="BI474">
            <v>1</v>
          </cell>
          <cell r="BJ474" t="str">
            <v>ОАО "Ленгазспецстрой"</v>
          </cell>
          <cell r="BK474" t="str">
            <v>г-ну Белякову В. А.</v>
          </cell>
          <cell r="BL474" t="str">
            <v>Генеральному директору</v>
          </cell>
          <cell r="BO474" t="str">
            <v>пром. зона</v>
          </cell>
          <cell r="BP474" t="str">
            <v>пром. зона</v>
          </cell>
        </row>
        <row r="475">
          <cell r="A475">
            <v>30724</v>
          </cell>
          <cell r="B475" t="str">
            <v>ОАО Самарское народное предприятие "Нова"</v>
          </cell>
          <cell r="C475" t="str">
            <v>ОАО "СНП" "Нова"</v>
          </cell>
          <cell r="D475" t="str">
            <v>12-706/2006 от 08.06.2006</v>
          </cell>
          <cell r="F475" t="str">
            <v>Поволжский банк Сбербанка РФ г. Самара</v>
          </cell>
          <cell r="G475" t="str">
            <v>043601607</v>
          </cell>
          <cell r="H475" t="str">
            <v>30101810200000000607</v>
          </cell>
          <cell r="I475" t="str">
            <v>40702810554090100607</v>
          </cell>
          <cell r="K475">
            <v>6330000306</v>
          </cell>
          <cell r="L475">
            <v>631050001</v>
          </cell>
          <cell r="P475">
            <v>1026303117301</v>
          </cell>
          <cell r="Q475" t="str">
            <v>004696225</v>
          </cell>
          <cell r="W475">
            <v>446218</v>
          </cell>
          <cell r="Y475" t="str">
            <v>г.Новокуйбышевск</v>
          </cell>
          <cell r="Z475" t="str">
            <v>ул. Дзержинского , 36</v>
          </cell>
          <cell r="AA475">
            <v>446218</v>
          </cell>
          <cell r="AC475" t="str">
            <v>г.Новокуйбышевск</v>
          </cell>
          <cell r="AD475" t="str">
            <v>ул. Дзержинского , 36</v>
          </cell>
          <cell r="AF475" t="str">
            <v>(84635) 3-62-46</v>
          </cell>
          <cell r="AG475" t="str">
            <v>Ген. Дир. Романцев Сергей Григорьевич</v>
          </cell>
          <cell r="AH475" t="str">
            <v>Ген. Дир. Романцев С.Г.</v>
          </cell>
          <cell r="AQ475">
            <v>4</v>
          </cell>
          <cell r="AR475">
            <v>8</v>
          </cell>
          <cell r="AS475">
            <v>9</v>
          </cell>
          <cell r="AT475">
            <v>10</v>
          </cell>
          <cell r="AX475" t="str">
            <v>Договор</v>
          </cell>
          <cell r="AY475" t="str">
            <v>ПРОДАВЕЦ</v>
          </cell>
          <cell r="BI475">
            <v>0.5</v>
          </cell>
          <cell r="BJ475" t="str">
            <v>ОАО Самарское народное предприятие "Нова"</v>
          </cell>
          <cell r="BK475" t="str">
            <v>г-ну Романцеву С. Г.</v>
          </cell>
          <cell r="BL475" t="str">
            <v>Генеральному директору</v>
          </cell>
          <cell r="BO475" t="str">
            <v>ДСУ-26</v>
          </cell>
          <cell r="BP475" t="str">
            <v>ДСУ-26</v>
          </cell>
        </row>
        <row r="476">
          <cell r="A476">
            <v>30725</v>
          </cell>
          <cell r="B476" t="str">
            <v>ЗАО "Газмонтажавтоматика"</v>
          </cell>
          <cell r="C476" t="str">
            <v>ЗАО "Газмонтажавтоматика"</v>
          </cell>
          <cell r="D476" t="str">
            <v>12-149/2006 от 01.01.2006г.</v>
          </cell>
          <cell r="F476" t="str">
            <v>"Запсибкомбанк" ОАО г. Салехард</v>
          </cell>
          <cell r="G476" t="str">
            <v>047182727</v>
          </cell>
          <cell r="H476" t="str">
            <v>30101810600000000727</v>
          </cell>
          <cell r="I476" t="str">
            <v>40702810200140000258</v>
          </cell>
          <cell r="K476">
            <v>8903019021</v>
          </cell>
          <cell r="L476">
            <v>890301001</v>
          </cell>
          <cell r="N476" t="str">
            <v>33.20.9, 33.30,29.24.9, 72.50</v>
          </cell>
          <cell r="O476" t="str">
            <v>34945278</v>
          </cell>
          <cell r="Q476" t="str">
            <v>89 №000334234</v>
          </cell>
          <cell r="W476">
            <v>629757</v>
          </cell>
          <cell r="X476" t="str">
            <v>ЯНАО Надымский р-он</v>
          </cell>
          <cell r="Y476" t="str">
            <v>п. Пангоды</v>
          </cell>
          <cell r="Z476" t="str">
            <v>ул. Полярников 13-11</v>
          </cell>
          <cell r="AA476">
            <v>629757</v>
          </cell>
          <cell r="AB476" t="str">
            <v>ЯНАО Надымский р-он</v>
          </cell>
          <cell r="AC476" t="str">
            <v>п. Пангоды</v>
          </cell>
          <cell r="AD476" t="str">
            <v>ул. Полярников 13-11</v>
          </cell>
          <cell r="AF476" t="str">
            <v xml:space="preserve">тел.(34995) 5-29-32, 5-08-32 </v>
          </cell>
          <cell r="AG476" t="str">
            <v>Генеральный директор Никитин Игорь Вячеславоич</v>
          </cell>
          <cell r="AH476" t="str">
            <v>Генеральный директор Никитин И. В.</v>
          </cell>
          <cell r="AQ476">
            <v>4</v>
          </cell>
          <cell r="AR476">
            <v>8</v>
          </cell>
          <cell r="AS476">
            <v>9</v>
          </cell>
          <cell r="AT476">
            <v>10</v>
          </cell>
          <cell r="AX476" t="str">
            <v>Договор</v>
          </cell>
          <cell r="AY476" t="str">
            <v>ПРОДАВЕЦ</v>
          </cell>
          <cell r="BI476">
            <v>1</v>
          </cell>
          <cell r="BJ476" t="str">
            <v>ЗАО "Газмонтажавтоматика"</v>
          </cell>
          <cell r="BK476" t="str">
            <v>г-ну Никитину И. В.</v>
          </cell>
          <cell r="BL476" t="str">
            <v>Генеральному директору</v>
          </cell>
        </row>
        <row r="477">
          <cell r="A477">
            <v>30726</v>
          </cell>
          <cell r="B477" t="str">
            <v>ГСК "Газовик"</v>
          </cell>
          <cell r="C477" t="str">
            <v>ГСК "Газовик"</v>
          </cell>
          <cell r="D477" t="str">
            <v>12-181/2006 от 18.05.2006</v>
          </cell>
          <cell r="K477">
            <v>8903022962</v>
          </cell>
          <cell r="L477">
            <v>890301001</v>
          </cell>
          <cell r="P477">
            <v>304027304000085</v>
          </cell>
          <cell r="W477">
            <v>629757</v>
          </cell>
          <cell r="X477" t="str">
            <v>ЯНАО Надымский р-он</v>
          </cell>
          <cell r="Y477" t="str">
            <v>п. Пангоды</v>
          </cell>
          <cell r="Z477" t="str">
            <v>ул. Энергетиков д. 39 кв. 42</v>
          </cell>
          <cell r="AA477">
            <v>629757</v>
          </cell>
          <cell r="AB477" t="str">
            <v>ЯНАО Надымский р-он</v>
          </cell>
          <cell r="AC477" t="str">
            <v>п. Пангоды</v>
          </cell>
          <cell r="AD477" t="str">
            <v>ул. Энергетиков д. 39 кв. 42</v>
          </cell>
          <cell r="AF477" t="str">
            <v>т. 56-9-72</v>
          </cell>
          <cell r="AG477" t="str">
            <v>пр-ль Мадиев Балапан Кожахметович</v>
          </cell>
          <cell r="AH477" t="str">
            <v>пр-ль Мадиев Б. К.</v>
          </cell>
          <cell r="AQ477">
            <v>4</v>
          </cell>
          <cell r="AR477">
            <v>8</v>
          </cell>
          <cell r="AS477">
            <v>9</v>
          </cell>
          <cell r="AT477">
            <v>10</v>
          </cell>
          <cell r="AX477" t="str">
            <v>Договор</v>
          </cell>
          <cell r="AY477" t="str">
            <v>ПРОДАВЕЦ</v>
          </cell>
          <cell r="BI477">
            <v>1</v>
          </cell>
          <cell r="BJ477" t="str">
            <v>ГСК "Газовик"</v>
          </cell>
          <cell r="BK477" t="str">
            <v>г-ну Мадиеву Б. К.</v>
          </cell>
          <cell r="BL477" t="str">
            <v>Председателю</v>
          </cell>
          <cell r="BO477" t="str">
            <v>пром. зона</v>
          </cell>
          <cell r="BP477" t="str">
            <v>пром. зона</v>
          </cell>
        </row>
        <row r="478">
          <cell r="A478">
            <v>30727</v>
          </cell>
          <cell r="B478" t="str">
            <v>ООО "Управляющая компания ЯмалЖилКомСервис"</v>
          </cell>
          <cell r="C478" t="str">
            <v>ООО "УК ЯЖКС"</v>
          </cell>
          <cell r="D478" t="str">
            <v>12-239/2007 от 01.01.2007г.</v>
          </cell>
          <cell r="F478" t="str">
            <v>"Запсибкомбанк" ОАО г. Салехард</v>
          </cell>
          <cell r="G478" t="str">
            <v>047182727</v>
          </cell>
          <cell r="H478" t="str">
            <v>30101810600000000727</v>
          </cell>
          <cell r="I478" t="str">
            <v>40702810400140001099</v>
          </cell>
          <cell r="K478">
            <v>8903024857</v>
          </cell>
          <cell r="L478">
            <v>890301001</v>
          </cell>
          <cell r="O478" t="str">
            <v>78192064</v>
          </cell>
          <cell r="P478">
            <v>1058900422536</v>
          </cell>
          <cell r="R478">
            <v>71174000000</v>
          </cell>
          <cell r="W478">
            <v>629757</v>
          </cell>
          <cell r="X478" t="str">
            <v>ЯНАО Надымский р-он</v>
          </cell>
          <cell r="Y478" t="str">
            <v>п. Пангоды</v>
          </cell>
          <cell r="Z478" t="str">
            <v>ул. Дорожников,10</v>
          </cell>
          <cell r="AA478">
            <v>629757</v>
          </cell>
          <cell r="AB478" t="str">
            <v>ЯНАО Надымский р-он</v>
          </cell>
          <cell r="AC478" t="str">
            <v>п. Пангоды</v>
          </cell>
          <cell r="AD478" t="str">
            <v>ул. Дорожников,10</v>
          </cell>
          <cell r="AF478" t="str">
            <v>тел. Ген.дир. (34995) 90-236, гл. инженер (34995) 90-235, гл. бух. (34995) 90-130, Общий отдел (34995) 90-182 (тел/факс)</v>
          </cell>
          <cell r="AG478" t="str">
            <v>Генеральный директор Дубинин Олег Валентинович</v>
          </cell>
          <cell r="AH478" t="str">
            <v>Генеральный директор Дубинин О. В.</v>
          </cell>
          <cell r="AQ478">
            <v>4</v>
          </cell>
          <cell r="AR478">
            <v>8</v>
          </cell>
          <cell r="AS478">
            <v>9</v>
          </cell>
          <cell r="AT478">
            <v>10</v>
          </cell>
          <cell r="AX478" t="str">
            <v>Договор</v>
          </cell>
          <cell r="AY478" t="str">
            <v>ПРОДАВЕЦ</v>
          </cell>
          <cell r="BI478">
            <v>1</v>
          </cell>
          <cell r="BJ478" t="str">
            <v>ООО "Управляющая компания ЯмалЖилКомСервис"</v>
          </cell>
          <cell r="BK478" t="str">
            <v>г-ну Дубинину О. В.</v>
          </cell>
          <cell r="BL478" t="str">
            <v>Генеральному директору</v>
          </cell>
          <cell r="BO478" t="str">
            <v>п. Юность ул. Дорожников</v>
          </cell>
          <cell r="BP478" t="str">
            <v>п. Юность ул. Дорожников</v>
          </cell>
        </row>
        <row r="479">
          <cell r="A479">
            <v>30728</v>
          </cell>
          <cell r="B479" t="str">
            <v xml:space="preserve">ИП Бабаев Ильгам Бахшалы </v>
          </cell>
          <cell r="C479" t="str">
            <v>ИП Бабаев И.Б.</v>
          </cell>
          <cell r="D479" t="str">
            <v xml:space="preserve"> 12-202/2006 от 01.01.2006г.</v>
          </cell>
          <cell r="K479">
            <v>890302760350</v>
          </cell>
          <cell r="P479">
            <v>304890333000024</v>
          </cell>
          <cell r="Q479" t="str">
            <v>000403323</v>
          </cell>
          <cell r="W479">
            <v>629757</v>
          </cell>
          <cell r="X479" t="str">
            <v>ЯНАО Надымский р-он</v>
          </cell>
          <cell r="Y479" t="str">
            <v>п. Пангоды</v>
          </cell>
          <cell r="Z479" t="str">
            <v>ул. Озерная 6-6</v>
          </cell>
          <cell r="AA479">
            <v>629757</v>
          </cell>
          <cell r="AB479" t="str">
            <v>ЯНАО Надымский р-он</v>
          </cell>
          <cell r="AC479" t="str">
            <v>п. Пангоды</v>
          </cell>
          <cell r="AD479" t="str">
            <v>ул. Озерная 6-6</v>
          </cell>
          <cell r="AG479" t="str">
            <v xml:space="preserve">ИП Бабаев Ильгам Бахшалы </v>
          </cell>
          <cell r="AH479" t="str">
            <v>ИП Бабаев И.Б.</v>
          </cell>
          <cell r="AQ479">
            <v>4</v>
          </cell>
          <cell r="AR479">
            <v>8</v>
          </cell>
          <cell r="AS479">
            <v>9</v>
          </cell>
          <cell r="AT479">
            <v>10</v>
          </cell>
          <cell r="AX479" t="str">
            <v>Договор</v>
          </cell>
          <cell r="AY479" t="str">
            <v>ПРОДАВЕЦ</v>
          </cell>
          <cell r="BI479">
            <v>1</v>
          </cell>
          <cell r="BJ479" t="str">
            <v xml:space="preserve">ИП Бабаев Ильгам Бахшалы </v>
          </cell>
          <cell r="BK479" t="str">
            <v>г-ну Бабаеву И. Б.</v>
          </cell>
          <cell r="BL479" t="str">
            <v>Индивидуальному предпринимателю</v>
          </cell>
          <cell r="BO479" t="str">
            <v>м-н Метелица, ул. Ленина 10</v>
          </cell>
          <cell r="BP479" t="str">
            <v>м-н Метелица, ул. Ленина 10</v>
          </cell>
        </row>
        <row r="480">
          <cell r="A480">
            <v>30729</v>
          </cell>
          <cell r="B480" t="str">
            <v xml:space="preserve">ИП Кишкович  Вера Петровна </v>
          </cell>
          <cell r="C480" t="str">
            <v>ИП Кишкович В.П.</v>
          </cell>
          <cell r="D480" t="str">
            <v xml:space="preserve"> 12-248/2006 от 01.01.2006г.</v>
          </cell>
          <cell r="K480">
            <v>890302589350</v>
          </cell>
          <cell r="P480">
            <v>304890313500079</v>
          </cell>
          <cell r="W480">
            <v>629757</v>
          </cell>
          <cell r="X480" t="str">
            <v>ЯНАО,Надымский р-он</v>
          </cell>
          <cell r="Y480" t="str">
            <v>п. Пангоды</v>
          </cell>
          <cell r="Z480" t="str">
            <v>ул. Энергетиков д.9 кв.2</v>
          </cell>
          <cell r="AA480">
            <v>629757</v>
          </cell>
          <cell r="AB480" t="str">
            <v>ЯНАО,Надымский р-он</v>
          </cell>
          <cell r="AC480" t="str">
            <v>п. Пангоды</v>
          </cell>
          <cell r="AD480" t="str">
            <v>ул. Энергетиков д.9 кв.2</v>
          </cell>
          <cell r="AF480" t="str">
            <v>89088542521, р.59-581,д.57-281</v>
          </cell>
          <cell r="AG480" t="str">
            <v xml:space="preserve">ИП Кишкович  Вера Петровна </v>
          </cell>
          <cell r="AH480" t="str">
            <v>ИП Кишкович В.П.</v>
          </cell>
          <cell r="AQ480">
            <v>4</v>
          </cell>
          <cell r="AR480">
            <v>8</v>
          </cell>
          <cell r="AS480">
            <v>9</v>
          </cell>
          <cell r="AT480">
            <v>10</v>
          </cell>
          <cell r="AX480" t="str">
            <v>Договор</v>
          </cell>
          <cell r="AY480" t="str">
            <v>ПРОДАВЕЦ</v>
          </cell>
          <cell r="BI480">
            <v>1</v>
          </cell>
          <cell r="BJ480" t="str">
            <v xml:space="preserve">ИП Кишкович  Вера Петровна </v>
          </cell>
          <cell r="BK480" t="str">
            <v>г-ну Кишковичу В. П.</v>
          </cell>
          <cell r="BL480" t="str">
            <v>Индивидуальному предпринимателю</v>
          </cell>
          <cell r="BO480" t="str">
            <v>м-н Орбита, ул. Полярников</v>
          </cell>
          <cell r="BP480" t="str">
            <v>м-н Орбита, ул. Полярников</v>
          </cell>
        </row>
        <row r="481">
          <cell r="A481">
            <v>30730</v>
          </cell>
          <cell r="B481" t="str">
            <v xml:space="preserve">ИП Аллескеров Мамедали Анвер  </v>
          </cell>
          <cell r="C481" t="str">
            <v>ИП Аллескеров М. А.</v>
          </cell>
          <cell r="D481" t="str">
            <v xml:space="preserve"> 12-174/2006 от 01.01.2006г.</v>
          </cell>
          <cell r="K481">
            <v>890305695148</v>
          </cell>
          <cell r="P481">
            <v>304890311300131</v>
          </cell>
          <cell r="Q481" t="str">
            <v>000189329</v>
          </cell>
          <cell r="W481">
            <v>629757</v>
          </cell>
          <cell r="X481" t="str">
            <v>ЯНАО,Надымский р-он</v>
          </cell>
          <cell r="Y481" t="str">
            <v>п. Пангоды</v>
          </cell>
          <cell r="Z481" t="str">
            <v>ул. Звездная 18 кв.2</v>
          </cell>
          <cell r="AA481">
            <v>629757</v>
          </cell>
          <cell r="AB481" t="str">
            <v>ЯНАО,Надымский р-он</v>
          </cell>
          <cell r="AC481" t="str">
            <v>п. Пангоды</v>
          </cell>
          <cell r="AD481" t="str">
            <v>ул. Звездная 18 кв.2</v>
          </cell>
          <cell r="AF481" t="str">
            <v>89044573777-Эдик, 89088541173-Мамед</v>
          </cell>
          <cell r="AG481" t="str">
            <v xml:space="preserve">ИП Аллескеров Мамедали Анвер  </v>
          </cell>
          <cell r="AH481" t="str">
            <v>ИП Алескеров М.А.</v>
          </cell>
          <cell r="AQ481">
            <v>4</v>
          </cell>
          <cell r="AR481">
            <v>8</v>
          </cell>
          <cell r="AS481">
            <v>9</v>
          </cell>
          <cell r="AT481">
            <v>10</v>
          </cell>
          <cell r="AX481" t="str">
            <v>Договор</v>
          </cell>
          <cell r="AY481" t="str">
            <v>ПРОДАВЕЦ</v>
          </cell>
          <cell r="BI481">
            <v>1</v>
          </cell>
          <cell r="BJ481" t="str">
            <v xml:space="preserve">ИП Аллескеров Мамедали Анвер  </v>
          </cell>
          <cell r="BK481" t="str">
            <v>г-ну Алескерову М. А.</v>
          </cell>
          <cell r="BL481" t="str">
            <v>Индивидуальному предпринимателю</v>
          </cell>
          <cell r="BO481" t="str">
            <v>м-н Родник, ул. Звездная</v>
          </cell>
          <cell r="BP481" t="str">
            <v>м-н Родник, ул. Звездная</v>
          </cell>
        </row>
        <row r="482">
          <cell r="A482">
            <v>30731</v>
          </cell>
          <cell r="B482" t="str">
            <v xml:space="preserve">ИП Шабанов Джавадхад Магомед </v>
          </cell>
          <cell r="C482" t="str">
            <v>ИП Шабанов Д.М.</v>
          </cell>
          <cell r="D482" t="str">
            <v xml:space="preserve"> 12-197/2006 от 01.01.2006г.</v>
          </cell>
          <cell r="K482">
            <v>890300121132</v>
          </cell>
          <cell r="P482">
            <v>304890325100032</v>
          </cell>
          <cell r="Q482" t="str">
            <v>000430185</v>
          </cell>
          <cell r="W482">
            <v>629757</v>
          </cell>
          <cell r="X482" t="str">
            <v>ЯНАО Надымский р-он</v>
          </cell>
          <cell r="Y482" t="str">
            <v>п. Пангоды</v>
          </cell>
          <cell r="Z482" t="str">
            <v>ул. Звездная 8-56</v>
          </cell>
          <cell r="AA482">
            <v>629757</v>
          </cell>
          <cell r="AB482" t="str">
            <v>ЯНАО Надымский р-он</v>
          </cell>
          <cell r="AC482" t="str">
            <v>п. Пангоды</v>
          </cell>
          <cell r="AD482" t="str">
            <v>ул. Звездная 8-56</v>
          </cell>
          <cell r="AF482" t="str">
            <v>маг.59-757, д.56-471, 41-007</v>
          </cell>
          <cell r="AG482" t="str">
            <v xml:space="preserve">ИП Шабанов Джавадхад Магомед </v>
          </cell>
          <cell r="AH482" t="str">
            <v>ИП Шабанов Д.М.</v>
          </cell>
          <cell r="AQ482">
            <v>4</v>
          </cell>
          <cell r="AR482">
            <v>8</v>
          </cell>
          <cell r="AS482">
            <v>9</v>
          </cell>
          <cell r="AT482">
            <v>10</v>
          </cell>
          <cell r="AX482" t="str">
            <v>Договор</v>
          </cell>
          <cell r="AY482" t="str">
            <v>ПРОДАВЕЦ</v>
          </cell>
          <cell r="BI482">
            <v>1</v>
          </cell>
          <cell r="BJ482" t="str">
            <v xml:space="preserve">ИП Шабанов Джавадхад Магомед </v>
          </cell>
          <cell r="BK482" t="str">
            <v>г-ну Шабанову Д. М.</v>
          </cell>
          <cell r="BL482" t="str">
            <v>Индивидуальному предпринимателю</v>
          </cell>
          <cell r="BO482" t="str">
            <v>кафе- бар Днепр</v>
          </cell>
          <cell r="BP482" t="str">
            <v>кафе- бар Днепр</v>
          </cell>
        </row>
        <row r="483">
          <cell r="A483">
            <v>30732</v>
          </cell>
          <cell r="B483" t="str">
            <v>ИП Гусейнов Закир Сейфатддин</v>
          </cell>
          <cell r="C483" t="str">
            <v>ИП Гусейнов З.С.</v>
          </cell>
          <cell r="D483" t="str">
            <v>12-212/2006 от 01.01.2006</v>
          </cell>
          <cell r="K483">
            <v>890300227146</v>
          </cell>
          <cell r="W483">
            <v>629757</v>
          </cell>
          <cell r="X483" t="str">
            <v>ЯНАО, Надымский р-он</v>
          </cell>
          <cell r="Y483" t="str">
            <v>п. Пангоды</v>
          </cell>
          <cell r="Z483" t="str">
            <v>ул.Ленина 10 кв.27</v>
          </cell>
          <cell r="AA483">
            <v>629757</v>
          </cell>
          <cell r="AB483" t="str">
            <v>ЯНАО, Надымский р-он</v>
          </cell>
          <cell r="AC483" t="str">
            <v>п. Пангоды</v>
          </cell>
          <cell r="AD483" t="str">
            <v>ул.Ленина 10 кв.27</v>
          </cell>
          <cell r="AG483" t="str">
            <v>ИП Гусейнов Закир Сейфатддин</v>
          </cell>
          <cell r="AH483" t="str">
            <v>ИП Гусейнов З.С.</v>
          </cell>
          <cell r="AQ483">
            <v>4</v>
          </cell>
          <cell r="AR483">
            <v>8</v>
          </cell>
          <cell r="AS483">
            <v>9</v>
          </cell>
          <cell r="AT483">
            <v>10</v>
          </cell>
          <cell r="AX483" t="str">
            <v>Договор</v>
          </cell>
          <cell r="AY483" t="str">
            <v>ПРОДАВЕЦ</v>
          </cell>
          <cell r="BI483">
            <v>1</v>
          </cell>
          <cell r="BJ483" t="str">
            <v>ИП Гусейнов Закир Сейфатддин</v>
          </cell>
          <cell r="BK483" t="str">
            <v>г-ну Гусейнову З. С.</v>
          </cell>
          <cell r="BL483" t="str">
            <v>Индивидуальному предпринимателю</v>
          </cell>
          <cell r="BO483" t="str">
            <v>мини Пекарня, ул. Набережная</v>
          </cell>
          <cell r="BP483" t="str">
            <v>мини Пекарня, ул. Набережная</v>
          </cell>
        </row>
        <row r="484">
          <cell r="A484">
            <v>30733</v>
          </cell>
          <cell r="B484" t="str">
            <v xml:space="preserve">ИП Мусаев Адалет Азиз  </v>
          </cell>
          <cell r="C484" t="str">
            <v>ИП Мусаев А.А.</v>
          </cell>
          <cell r="D484" t="str">
            <v xml:space="preserve"> 12-194/2006 от 01.01.2006г.</v>
          </cell>
          <cell r="K484">
            <v>890300140150</v>
          </cell>
          <cell r="P484">
            <v>304890308300068</v>
          </cell>
          <cell r="Q484" t="str">
            <v>000335819</v>
          </cell>
          <cell r="W484">
            <v>629757</v>
          </cell>
          <cell r="X484" t="str">
            <v>ЯНАО Надымский р-он</v>
          </cell>
          <cell r="Y484" t="str">
            <v>п. Пангоды</v>
          </cell>
          <cell r="Z484" t="str">
            <v>ул.Полярников, 11-9</v>
          </cell>
          <cell r="AA484">
            <v>629757</v>
          </cell>
          <cell r="AB484" t="str">
            <v>ЯНАО Надымский р-он</v>
          </cell>
          <cell r="AC484" t="str">
            <v>п. Пангоды</v>
          </cell>
          <cell r="AD484" t="str">
            <v>Ул. Полярников 11-9</v>
          </cell>
          <cell r="AG484" t="str">
            <v xml:space="preserve">ИП Мусаев Адалет Азиз  </v>
          </cell>
          <cell r="AH484" t="str">
            <v>ИП Мусаев А.А.</v>
          </cell>
          <cell r="AQ484">
            <v>4</v>
          </cell>
          <cell r="AR484">
            <v>8</v>
          </cell>
          <cell r="AS484">
            <v>9</v>
          </cell>
          <cell r="AT484">
            <v>10</v>
          </cell>
          <cell r="AX484" t="str">
            <v>Договор</v>
          </cell>
          <cell r="AY484" t="str">
            <v>ПРОДАВЕЦ</v>
          </cell>
          <cell r="BI484">
            <v>1</v>
          </cell>
          <cell r="BJ484" t="str">
            <v xml:space="preserve">ИП Мусаев Адалет Азиз  </v>
          </cell>
          <cell r="BK484" t="str">
            <v>г-ну Мусаеву А. А.</v>
          </cell>
          <cell r="BL484" t="str">
            <v>Индивидуальному предпринимателю</v>
          </cell>
          <cell r="BO484" t="str">
            <v>м-н Радуга, ул. Ленина 6</v>
          </cell>
          <cell r="BP484" t="str">
            <v>м-н Радуга, ул. Ленина 6</v>
          </cell>
        </row>
        <row r="485">
          <cell r="A485">
            <v>30734</v>
          </cell>
          <cell r="B485" t="str">
            <v xml:space="preserve">ИП Аббасов Вугар Захид </v>
          </cell>
          <cell r="C485" t="str">
            <v>ИП Аббасов В.З.</v>
          </cell>
          <cell r="D485" t="str">
            <v xml:space="preserve"> 12-142/2006 от 01.01.2006г.</v>
          </cell>
          <cell r="K485">
            <v>890305328356</v>
          </cell>
          <cell r="P485">
            <v>304890309900075</v>
          </cell>
          <cell r="Q485" t="str">
            <v>000430348</v>
          </cell>
          <cell r="W485">
            <v>629757</v>
          </cell>
          <cell r="X485" t="str">
            <v>ЯНАО Надымский р-он</v>
          </cell>
          <cell r="Y485" t="str">
            <v>п. Пангоды</v>
          </cell>
          <cell r="Z485" t="str">
            <v>ул. Ленина, 10-10</v>
          </cell>
          <cell r="AA485">
            <v>629757</v>
          </cell>
          <cell r="AB485" t="str">
            <v>ЯНАО Надымский р-он</v>
          </cell>
          <cell r="AC485" t="str">
            <v>п. Пангоды</v>
          </cell>
          <cell r="AD485" t="str">
            <v>ул. Ленина, 10-10</v>
          </cell>
          <cell r="AF485" t="str">
            <v>56-861</v>
          </cell>
          <cell r="AG485" t="str">
            <v xml:space="preserve">ИП Аббасов Вугар Захид </v>
          </cell>
          <cell r="AH485" t="str">
            <v>ИП Аббасов В.З.</v>
          </cell>
          <cell r="AQ485">
            <v>4</v>
          </cell>
          <cell r="AR485">
            <v>8</v>
          </cell>
          <cell r="AS485">
            <v>9</v>
          </cell>
          <cell r="AT485">
            <v>10</v>
          </cell>
          <cell r="AX485" t="str">
            <v>Договор</v>
          </cell>
          <cell r="AY485" t="str">
            <v>ПРОДАВЕЦ</v>
          </cell>
          <cell r="BI485">
            <v>1</v>
          </cell>
          <cell r="BJ485" t="str">
            <v xml:space="preserve">ИП Аббасов Вугар Захид </v>
          </cell>
          <cell r="BK485" t="str">
            <v>г-ну Аббасову В. З.</v>
          </cell>
          <cell r="BL485" t="str">
            <v>Индивидуальному предпринимателю</v>
          </cell>
          <cell r="BO485" t="str">
            <v>кафе Ласточка</v>
          </cell>
          <cell r="BP485" t="str">
            <v>кафе Ласточка</v>
          </cell>
        </row>
        <row r="486">
          <cell r="A486">
            <v>30735</v>
          </cell>
          <cell r="B486" t="str">
            <v>ООО "Баркоэн 1"</v>
          </cell>
          <cell r="C486" t="str">
            <v>ООО "Баркоэн 1"</v>
          </cell>
          <cell r="D486" t="str">
            <v>12-199/2006 от 01.01.2006г.</v>
          </cell>
          <cell r="F486" t="str">
            <v>"Запсибкомбанк" ОАО г. Салехард</v>
          </cell>
          <cell r="G486" t="str">
            <v>047182727</v>
          </cell>
          <cell r="H486" t="str">
            <v>30101810600000000000</v>
          </cell>
          <cell r="I486" t="str">
            <v xml:space="preserve">40702810300140000886 </v>
          </cell>
          <cell r="K486">
            <v>8903019293</v>
          </cell>
          <cell r="L486">
            <v>890301001</v>
          </cell>
          <cell r="M486">
            <v>71212</v>
          </cell>
          <cell r="O486">
            <v>4873319</v>
          </cell>
          <cell r="P486">
            <v>1028900582303</v>
          </cell>
          <cell r="Q486" t="str">
            <v>000334537</v>
          </cell>
          <cell r="W486">
            <v>629757</v>
          </cell>
          <cell r="X486" t="str">
            <v>ЯНАО, Надымского р-на</v>
          </cell>
          <cell r="Y486" t="str">
            <v>п. Пангоды</v>
          </cell>
          <cell r="Z486" t="str">
            <v>ул. Энергетиков д.9-10</v>
          </cell>
          <cell r="AA486">
            <v>629757</v>
          </cell>
          <cell r="AB486" t="str">
            <v>ЯНАО, Надымского р-на</v>
          </cell>
          <cell r="AC486" t="str">
            <v>п. Пангоды</v>
          </cell>
          <cell r="AD486" t="str">
            <v>ул. Энергетиков д.9-10</v>
          </cell>
          <cell r="AF486" t="str">
            <v>52-641</v>
          </cell>
          <cell r="AG486" t="str">
            <v xml:space="preserve">д. Аржаных Елизавета Владимировна </v>
          </cell>
          <cell r="AH486" t="str">
            <v>Аржаных Е.В.</v>
          </cell>
          <cell r="AQ486">
            <v>4</v>
          </cell>
          <cell r="AR486">
            <v>8</v>
          </cell>
          <cell r="AS486">
            <v>9</v>
          </cell>
          <cell r="AT486">
            <v>10</v>
          </cell>
          <cell r="AX486" t="str">
            <v>Договор</v>
          </cell>
          <cell r="AY486" t="str">
            <v>ПРОДАВЕЦ</v>
          </cell>
          <cell r="BI486">
            <v>1</v>
          </cell>
          <cell r="BJ486" t="str">
            <v>ООО "Баркоэн 1"</v>
          </cell>
          <cell r="BK486" t="str">
            <v>г-же Аржаных Е. В.</v>
          </cell>
          <cell r="BL486" t="str">
            <v>Директору</v>
          </cell>
          <cell r="BO486" t="str">
            <v>м-н Клеопатра, Ленина 12</v>
          </cell>
          <cell r="BP486" t="str">
            <v>м-н Клеопатра, Ленина 12</v>
          </cell>
        </row>
        <row r="487">
          <cell r="A487">
            <v>30736</v>
          </cell>
          <cell r="B487" t="str">
            <v xml:space="preserve">ИП Магасумова Лилия  Ахатовна  </v>
          </cell>
          <cell r="C487" t="str">
            <v>ИП Магасумова Л.А.</v>
          </cell>
          <cell r="D487" t="str">
            <v>12-244/2006 от 01.01.2006г.</v>
          </cell>
          <cell r="K487" t="str">
            <v>027 007 209 600</v>
          </cell>
          <cell r="P487">
            <v>304890321800037</v>
          </cell>
          <cell r="Q487" t="str">
            <v>000375834</v>
          </cell>
          <cell r="W487">
            <v>629757</v>
          </cell>
          <cell r="X487" t="str">
            <v>ЯНАО,Надымкий р-он</v>
          </cell>
          <cell r="Y487" t="str">
            <v>п. Пангоды</v>
          </cell>
          <cell r="Z487" t="str">
            <v>ул. Энергетиков 16-5</v>
          </cell>
          <cell r="AA487">
            <v>629757</v>
          </cell>
          <cell r="AB487" t="str">
            <v>ЯНАО,Надымкий р-он</v>
          </cell>
          <cell r="AC487" t="str">
            <v>п. Пангоды</v>
          </cell>
          <cell r="AD487" t="str">
            <v>ул. Энергетиков 16-5</v>
          </cell>
          <cell r="AF487" t="str">
            <v>43-641</v>
          </cell>
          <cell r="AG487" t="str">
            <v xml:space="preserve">ИП Магасумова Лилия  Ахатовна  </v>
          </cell>
          <cell r="AH487" t="str">
            <v>ИП Магасумова Л.А.</v>
          </cell>
          <cell r="AQ487">
            <v>4</v>
          </cell>
          <cell r="AR487">
            <v>8</v>
          </cell>
          <cell r="AS487">
            <v>9</v>
          </cell>
          <cell r="AT487">
            <v>10</v>
          </cell>
          <cell r="AX487" t="str">
            <v>Договор</v>
          </cell>
          <cell r="AY487" t="str">
            <v>ПРОДАВЕЦ</v>
          </cell>
          <cell r="BI487">
            <v>1</v>
          </cell>
          <cell r="BJ487" t="str">
            <v xml:space="preserve">ИП Магасумова Лилия  Ахатовна  </v>
          </cell>
          <cell r="BK487" t="str">
            <v>г-же Магасумовой Л. А.</v>
          </cell>
          <cell r="BL487" t="str">
            <v>Индивидуальному предпринимателю</v>
          </cell>
          <cell r="BO487" t="str">
            <v>м-н Лилия, ул Звездная 8</v>
          </cell>
          <cell r="BP487" t="str">
            <v>м-н Лилия, ул Звездная 8</v>
          </cell>
        </row>
        <row r="488">
          <cell r="A488">
            <v>30737</v>
          </cell>
          <cell r="B488" t="str">
            <v xml:space="preserve">ИП Чуракова Галина Гусейновна  </v>
          </cell>
          <cell r="C488" t="str">
            <v>ИП Чуракова Г.Г.</v>
          </cell>
          <cell r="D488" t="str">
            <v xml:space="preserve"> 12-243/2006 от 01.01.2006г.</v>
          </cell>
          <cell r="K488">
            <v>890304567506</v>
          </cell>
          <cell r="P488">
            <v>304890335700027</v>
          </cell>
          <cell r="Q488" t="str">
            <v>000403841</v>
          </cell>
          <cell r="W488">
            <v>629757</v>
          </cell>
          <cell r="X488" t="str">
            <v>ЯНАО</v>
          </cell>
          <cell r="Y488" t="str">
            <v>г. Надым</v>
          </cell>
          <cell r="Z488" t="str">
            <v>пр.Ленинградский 11-193</v>
          </cell>
          <cell r="AA488">
            <v>629757</v>
          </cell>
          <cell r="AB488" t="str">
            <v>ЯНАО</v>
          </cell>
          <cell r="AC488" t="str">
            <v>г. Надым</v>
          </cell>
          <cell r="AD488" t="str">
            <v>пр.Ленинградский 11-193</v>
          </cell>
          <cell r="AF488" t="str">
            <v>52-373, 89088541557</v>
          </cell>
          <cell r="AG488" t="str">
            <v xml:space="preserve">ИП Чуракова Галина Гусейновна  </v>
          </cell>
          <cell r="AH488" t="str">
            <v>ИП Чуракова Г.Г.</v>
          </cell>
          <cell r="AQ488">
            <v>4</v>
          </cell>
          <cell r="AR488">
            <v>8</v>
          </cell>
          <cell r="AS488">
            <v>9</v>
          </cell>
          <cell r="AT488">
            <v>10</v>
          </cell>
          <cell r="AX488" t="str">
            <v>Договор</v>
          </cell>
          <cell r="AY488" t="str">
            <v>ПРОДАВЕЦ</v>
          </cell>
          <cell r="BI488">
            <v>1</v>
          </cell>
          <cell r="BJ488" t="str">
            <v xml:space="preserve">ИП Чуракова Галина Гусейновна  </v>
          </cell>
          <cell r="BK488" t="str">
            <v>г-же Чураковой Г. Г.</v>
          </cell>
          <cell r="BL488" t="str">
            <v>Индивидуальному предпринимателю</v>
          </cell>
          <cell r="BO488" t="str">
            <v>Анм.здание УПГС</v>
          </cell>
          <cell r="BP488" t="str">
            <v>Анм.здание УПГС</v>
          </cell>
        </row>
        <row r="489">
          <cell r="A489">
            <v>30738</v>
          </cell>
          <cell r="B489" t="str">
            <v>ИП Бахрамов Азад Мамедага  оглы</v>
          </cell>
          <cell r="C489" t="str">
            <v>ИП Бахрамов А.М. о.</v>
          </cell>
          <cell r="D489" t="str">
            <v>12-201/2006 от 01.01.2006г.</v>
          </cell>
          <cell r="K489">
            <v>890300071523</v>
          </cell>
          <cell r="P489">
            <v>304890312100032</v>
          </cell>
          <cell r="Q489" t="str">
            <v>000189616</v>
          </cell>
          <cell r="W489">
            <v>629757</v>
          </cell>
          <cell r="X489" t="str">
            <v>ЯНАО Надымский р-он</v>
          </cell>
          <cell r="Y489" t="str">
            <v>п. Пангоды</v>
          </cell>
          <cell r="Z489" t="str">
            <v>ул.Полярников 9 кв.28</v>
          </cell>
          <cell r="AA489">
            <v>629757</v>
          </cell>
          <cell r="AB489" t="str">
            <v>ЯНАО Надымский р-он</v>
          </cell>
          <cell r="AC489" t="str">
            <v>п. Пангоды</v>
          </cell>
          <cell r="AD489" t="str">
            <v>ул.Полярников 9 кв.28</v>
          </cell>
          <cell r="AF489" t="str">
            <v>59-309</v>
          </cell>
          <cell r="AG489" t="str">
            <v>ИП Бахрамов Азад Мамедага  оглы</v>
          </cell>
          <cell r="AH489" t="str">
            <v>ИП Бахрамов А.М. о.</v>
          </cell>
          <cell r="AQ489">
            <v>4</v>
          </cell>
          <cell r="AR489">
            <v>8</v>
          </cell>
          <cell r="AS489">
            <v>9</v>
          </cell>
          <cell r="AT489">
            <v>10</v>
          </cell>
          <cell r="AX489" t="str">
            <v>Договор</v>
          </cell>
          <cell r="AY489" t="str">
            <v>ПРОДАВЕЦ</v>
          </cell>
          <cell r="BI489">
            <v>1</v>
          </cell>
          <cell r="BJ489" t="str">
            <v>ИП Бахрамов Азад Мамедага  оглы</v>
          </cell>
          <cell r="BK489" t="str">
            <v>г-ну Бахрамову А.М.о.</v>
          </cell>
          <cell r="BL489" t="str">
            <v>Индивидуальному предпринимателю</v>
          </cell>
          <cell r="BO489" t="str">
            <v>м-н Кубань</v>
          </cell>
          <cell r="BP489" t="str">
            <v>м-н Кубань</v>
          </cell>
        </row>
        <row r="490">
          <cell r="A490">
            <v>30739</v>
          </cell>
          <cell r="B490" t="str">
            <v xml:space="preserve">ИП Магеррамова Ммюшкуназ Махмуд  </v>
          </cell>
          <cell r="C490" t="str">
            <v>ИП Магеррамова М.М.</v>
          </cell>
          <cell r="D490" t="str">
            <v xml:space="preserve"> 12-136/2006 от 01.01.2006г.</v>
          </cell>
          <cell r="K490">
            <v>890300058466</v>
          </cell>
          <cell r="P490">
            <v>304890331700024</v>
          </cell>
          <cell r="Q490" t="str">
            <v>000402955</v>
          </cell>
          <cell r="X490" t="str">
            <v>ЯНАО,Ныдымский р-он</v>
          </cell>
          <cell r="Y490" t="str">
            <v>п. Пангоды</v>
          </cell>
          <cell r="Z490" t="str">
            <v>ул. Ленина д.13 кв.54</v>
          </cell>
          <cell r="AB490" t="str">
            <v>ЯНАО,Ныдымский р-он</v>
          </cell>
          <cell r="AC490" t="str">
            <v>п. Пангоды</v>
          </cell>
          <cell r="AD490" t="str">
            <v>ул. Ленина д.13 кв.54</v>
          </cell>
          <cell r="AF490" t="str">
            <v>52-770</v>
          </cell>
          <cell r="AG490" t="str">
            <v xml:space="preserve">ИП Магеррамова Ммюшкуназ Махмуд  </v>
          </cell>
          <cell r="AH490" t="str">
            <v>ИП Магеррамова М.М.</v>
          </cell>
          <cell r="AQ490">
            <v>4</v>
          </cell>
          <cell r="AR490">
            <v>8</v>
          </cell>
          <cell r="AS490">
            <v>9</v>
          </cell>
          <cell r="AT490">
            <v>10</v>
          </cell>
          <cell r="AX490" t="str">
            <v>Договор</v>
          </cell>
          <cell r="AY490" t="str">
            <v>ПРОДАВЕЦ</v>
          </cell>
          <cell r="BI490">
            <v>1</v>
          </cell>
          <cell r="BJ490" t="str">
            <v xml:space="preserve">ИП Магеррамова Ммюшкуназ Махмуд  </v>
          </cell>
          <cell r="BK490" t="str">
            <v>г-же Магеррамовой М. М.</v>
          </cell>
          <cell r="BL490" t="str">
            <v>Индивидуальному предпринимателю</v>
          </cell>
          <cell r="BO490" t="str">
            <v>М-н Кавказ 1,2</v>
          </cell>
          <cell r="BP490" t="str">
            <v>М-н Кавказ 1,2</v>
          </cell>
        </row>
        <row r="491">
          <cell r="A491">
            <v>30740</v>
          </cell>
          <cell r="B491" t="str">
            <v>Новый Абонент</v>
          </cell>
          <cell r="C491" t="str">
            <v>Новый Абонент</v>
          </cell>
          <cell r="BJ491" t="str">
            <v>Новый Абонент</v>
          </cell>
        </row>
        <row r="492">
          <cell r="A492">
            <v>30741</v>
          </cell>
          <cell r="B492" t="str">
            <v xml:space="preserve">ИП Гасанов Мазахир Джахал </v>
          </cell>
          <cell r="C492" t="str">
            <v>ИП Гасанов М.Д.</v>
          </cell>
          <cell r="D492" t="str">
            <v xml:space="preserve"> 12-170/2006 от 01.01.2006г.</v>
          </cell>
          <cell r="K492">
            <v>890300031190</v>
          </cell>
          <cell r="P492">
            <v>304890311200031</v>
          </cell>
          <cell r="Q492" t="str">
            <v>000189239</v>
          </cell>
          <cell r="W492">
            <v>629757</v>
          </cell>
          <cell r="X492" t="str">
            <v>ЯНАО Надымский р-он</v>
          </cell>
          <cell r="Y492" t="str">
            <v>п. Пангоды</v>
          </cell>
          <cell r="Z492" t="str">
            <v>ул. Полярников об.7 кв.37</v>
          </cell>
          <cell r="AA492">
            <v>629757</v>
          </cell>
          <cell r="AB492" t="str">
            <v>ЯНАО Надымский р-он</v>
          </cell>
          <cell r="AC492" t="str">
            <v>п. Пангоды</v>
          </cell>
          <cell r="AD492" t="str">
            <v>ул. Полярников об.7 кв.37</v>
          </cell>
          <cell r="AF492" t="str">
            <v>41-805</v>
          </cell>
          <cell r="AG492" t="str">
            <v xml:space="preserve">ИП Гасанов Мазахир Джахал </v>
          </cell>
          <cell r="AH492" t="str">
            <v>ИП Гасанов М.Д.</v>
          </cell>
          <cell r="AQ492">
            <v>4</v>
          </cell>
          <cell r="AR492">
            <v>8</v>
          </cell>
          <cell r="AS492">
            <v>9</v>
          </cell>
          <cell r="AT492">
            <v>10</v>
          </cell>
          <cell r="AX492" t="str">
            <v>Договор</v>
          </cell>
          <cell r="AY492" t="str">
            <v>ПРОДАВЕЦ</v>
          </cell>
          <cell r="BI492">
            <v>1</v>
          </cell>
          <cell r="BJ492" t="str">
            <v xml:space="preserve">ИП Гасанов Мазахир Джахал </v>
          </cell>
          <cell r="BK492" t="str">
            <v>г-ну Гасанову М. Д.</v>
          </cell>
          <cell r="BL492" t="str">
            <v>Индивидуальному предпринимателю</v>
          </cell>
          <cell r="BO492" t="str">
            <v>м-н Космос , Звездная 4</v>
          </cell>
          <cell r="BP492" t="str">
            <v>м-н Космос , Звездная 4</v>
          </cell>
        </row>
        <row r="493">
          <cell r="A493">
            <v>30742</v>
          </cell>
          <cell r="B493" t="str">
            <v xml:space="preserve">ИП Сулейманов Рашид Сулейманович  </v>
          </cell>
          <cell r="C493" t="str">
            <v>ИП Сулейманов Р.С.</v>
          </cell>
          <cell r="D493" t="str">
            <v xml:space="preserve"> 12-209/2006 от 01.01.2006г.</v>
          </cell>
          <cell r="K493">
            <v>890300039209</v>
          </cell>
          <cell r="P493">
            <v>304890332800040</v>
          </cell>
          <cell r="Q493" t="str">
            <v>000403241</v>
          </cell>
          <cell r="W493">
            <v>629757</v>
          </cell>
          <cell r="X493" t="str">
            <v xml:space="preserve">ЯНАО Надымский р-он </v>
          </cell>
          <cell r="Y493" t="str">
            <v>п. Пангоды</v>
          </cell>
          <cell r="Z493" t="str">
            <v>ул. Звездная 74 А</v>
          </cell>
          <cell r="AA493">
            <v>629757</v>
          </cell>
          <cell r="AB493" t="str">
            <v xml:space="preserve">ЯНАО Надымский р-он </v>
          </cell>
          <cell r="AC493" t="str">
            <v>п. Пангоды</v>
          </cell>
          <cell r="AD493" t="str">
            <v>ул. Звездная 74 А</v>
          </cell>
          <cell r="AF493" t="str">
            <v>56-538, 89044570634</v>
          </cell>
          <cell r="AG493" t="str">
            <v xml:space="preserve">ИП Сулейманов Рашид Сулейманович  </v>
          </cell>
          <cell r="AH493" t="str">
            <v>ИП Сулейманов Р.С.</v>
          </cell>
          <cell r="AQ493">
            <v>4</v>
          </cell>
          <cell r="AR493">
            <v>8</v>
          </cell>
          <cell r="AS493">
            <v>9</v>
          </cell>
          <cell r="AT493">
            <v>10</v>
          </cell>
          <cell r="AX493" t="str">
            <v>Договор</v>
          </cell>
          <cell r="AY493" t="str">
            <v>ПРОДАВЕЦ</v>
          </cell>
          <cell r="BI493">
            <v>1</v>
          </cell>
          <cell r="BJ493" t="str">
            <v xml:space="preserve">ИП Сулейманов Рашид Сулейманович  </v>
          </cell>
          <cell r="BK493" t="str">
            <v>г-ну Сулейманову Р.С.</v>
          </cell>
          <cell r="BL493" t="str">
            <v>Индивидуальному предпринимателю</v>
          </cell>
          <cell r="BO493" t="str">
            <v>м-н Каспий, Звездная 74а</v>
          </cell>
          <cell r="BP493" t="str">
            <v>м-н Каспий, Звездная 74а</v>
          </cell>
        </row>
        <row r="494">
          <cell r="A494">
            <v>30743</v>
          </cell>
          <cell r="B494" t="str">
            <v xml:space="preserve">ИП Буренин Александр Васильевич  </v>
          </cell>
          <cell r="C494" t="str">
            <v>ИП Буренин А.В. "Визит и К"</v>
          </cell>
          <cell r="D494" t="str">
            <v xml:space="preserve"> 12-180/2006 от 01.01.2006г.</v>
          </cell>
          <cell r="K494">
            <v>890301346266</v>
          </cell>
          <cell r="P494">
            <v>304890310400033</v>
          </cell>
          <cell r="Q494" t="str">
            <v>000189034</v>
          </cell>
          <cell r="W494">
            <v>629757</v>
          </cell>
          <cell r="X494" t="str">
            <v>ЯНАО Надымский р-он</v>
          </cell>
          <cell r="Y494" t="str">
            <v>п. Пангоды</v>
          </cell>
          <cell r="Z494" t="str">
            <v>ул. Мира 17-51</v>
          </cell>
          <cell r="AA494">
            <v>629757</v>
          </cell>
          <cell r="AB494" t="str">
            <v>ЯНАО Надымский р-он</v>
          </cell>
          <cell r="AC494" t="str">
            <v>п. Пангоды</v>
          </cell>
          <cell r="AD494" t="str">
            <v>ул. Мира 17-51</v>
          </cell>
          <cell r="AF494" t="str">
            <v>89088541748, 56-065, 52-108</v>
          </cell>
          <cell r="AG494" t="str">
            <v xml:space="preserve">ИП Буренин Александр Васильевич  </v>
          </cell>
          <cell r="AH494" t="str">
            <v>ИП Буренин А.В.</v>
          </cell>
          <cell r="AQ494">
            <v>4</v>
          </cell>
          <cell r="AR494">
            <v>8</v>
          </cell>
          <cell r="AS494">
            <v>9</v>
          </cell>
          <cell r="AT494">
            <v>10</v>
          </cell>
          <cell r="AX494" t="str">
            <v>Договор</v>
          </cell>
          <cell r="AY494" t="str">
            <v>ПРОДАВЕЦ</v>
          </cell>
          <cell r="BI494">
            <v>1</v>
          </cell>
          <cell r="BJ494" t="str">
            <v xml:space="preserve">ИП Буренин Александр Васильевич  </v>
          </cell>
          <cell r="BK494" t="str">
            <v>г-ну Буренину А. В.</v>
          </cell>
          <cell r="BL494" t="str">
            <v>Индивидуальному предпринимателю</v>
          </cell>
          <cell r="BO494" t="str">
            <v>м-н Визит и К, ул. Звездная</v>
          </cell>
          <cell r="BP494" t="str">
            <v>м-н Визит и К, ул. Звездная</v>
          </cell>
        </row>
        <row r="495">
          <cell r="A495">
            <v>30744</v>
          </cell>
          <cell r="B495" t="str">
            <v xml:space="preserve">ИП МулиховЕвгений Львович </v>
          </cell>
          <cell r="C495" t="str">
            <v>ИП Мулихов Е.Л.</v>
          </cell>
          <cell r="D495" t="str">
            <v xml:space="preserve"> 12-214/2006 от 01.01.2006г.</v>
          </cell>
          <cell r="K495">
            <v>890300110532</v>
          </cell>
          <cell r="P495">
            <v>305890304100011</v>
          </cell>
          <cell r="Q495" t="str">
            <v>000404685</v>
          </cell>
          <cell r="W495">
            <v>629757</v>
          </cell>
          <cell r="X495" t="str">
            <v>ЯНАО Надымский р-он</v>
          </cell>
          <cell r="Y495" t="str">
            <v>п. Пангоды</v>
          </cell>
          <cell r="Z495" t="str">
            <v>ул. Мира 17-34</v>
          </cell>
          <cell r="AA495">
            <v>629757</v>
          </cell>
          <cell r="AB495" t="str">
            <v>ЯНАО Надымский р-он</v>
          </cell>
          <cell r="AC495" t="str">
            <v>п. Пангоды</v>
          </cell>
          <cell r="AD495" t="str">
            <v>ул. Мира 17-34</v>
          </cell>
          <cell r="AF495" t="str">
            <v>89026218081, 89088541237</v>
          </cell>
          <cell r="AG495" t="str">
            <v xml:space="preserve">ИП МулиховЕвгений Львович </v>
          </cell>
          <cell r="AH495" t="str">
            <v>ИП Мулихов Е.Л.</v>
          </cell>
          <cell r="AQ495">
            <v>4</v>
          </cell>
          <cell r="AR495">
            <v>8</v>
          </cell>
          <cell r="AS495">
            <v>9</v>
          </cell>
          <cell r="AT495">
            <v>10</v>
          </cell>
          <cell r="AX495" t="str">
            <v>Договор</v>
          </cell>
          <cell r="AY495" t="str">
            <v>ПРОДАВЕЦ</v>
          </cell>
          <cell r="BI495">
            <v>1</v>
          </cell>
          <cell r="BJ495" t="str">
            <v xml:space="preserve">ИП МулиховЕвгений Львович </v>
          </cell>
          <cell r="BK495" t="str">
            <v>г-ну Мулихову Е. Л.</v>
          </cell>
          <cell r="BL495" t="str">
            <v>Индивидуальному предпринимателю</v>
          </cell>
          <cell r="BO495" t="str">
            <v xml:space="preserve">м-н Автозапчасти, ул. Мира </v>
          </cell>
          <cell r="BP495" t="str">
            <v xml:space="preserve">м-н Автозапчасти, ул. Мира </v>
          </cell>
        </row>
        <row r="496">
          <cell r="A496">
            <v>30745</v>
          </cell>
          <cell r="B496" t="str">
            <v xml:space="preserve">ИП Силарин  Аверьян Ефимович  </v>
          </cell>
          <cell r="C496" t="str">
            <v>ИП Силарин А.Е.</v>
          </cell>
          <cell r="D496" t="str">
            <v xml:space="preserve"> 12-164/2006 от 01.01.2006г.</v>
          </cell>
          <cell r="K496">
            <v>890300088799</v>
          </cell>
          <cell r="P496">
            <v>304890318900020</v>
          </cell>
          <cell r="W496">
            <v>629757</v>
          </cell>
          <cell r="X496" t="str">
            <v>ЯНАО Надымский р-он</v>
          </cell>
          <cell r="Y496" t="str">
            <v>п. Пангоды</v>
          </cell>
          <cell r="Z496" t="str">
            <v>ул. Мира 17-36</v>
          </cell>
          <cell r="AA496">
            <v>629757</v>
          </cell>
          <cell r="AB496" t="str">
            <v>ЯНАО Надымский р-он</v>
          </cell>
          <cell r="AC496" t="str">
            <v>п. Пангоды</v>
          </cell>
          <cell r="AD496" t="str">
            <v>ул. Мира 17-36</v>
          </cell>
          <cell r="AF496" t="str">
            <v>52-722, 41574</v>
          </cell>
          <cell r="AG496" t="str">
            <v xml:space="preserve">ИП Силарин  Аверьян Ефимович  </v>
          </cell>
          <cell r="AH496" t="str">
            <v>ИП Силарин А.Е.</v>
          </cell>
          <cell r="AQ496">
            <v>4</v>
          </cell>
          <cell r="AR496">
            <v>8</v>
          </cell>
          <cell r="AS496">
            <v>9</v>
          </cell>
          <cell r="AT496">
            <v>10</v>
          </cell>
          <cell r="AX496" t="str">
            <v>Договор</v>
          </cell>
          <cell r="AY496" t="str">
            <v>ПРОДАВЕЦ</v>
          </cell>
          <cell r="BI496">
            <v>1</v>
          </cell>
          <cell r="BJ496" t="str">
            <v xml:space="preserve">ИП Силарин  Аверьян Ефимович  </v>
          </cell>
          <cell r="BK496" t="str">
            <v>г-ну Силарину А. Е.</v>
          </cell>
          <cell r="BL496" t="str">
            <v>Индивидуальному предпринимателю</v>
          </cell>
          <cell r="BO496" t="str">
            <v>м-н Виктория</v>
          </cell>
          <cell r="BP496" t="str">
            <v>м-н Виктория</v>
          </cell>
        </row>
        <row r="497">
          <cell r="A497">
            <v>30746</v>
          </cell>
          <cell r="B497" t="str">
            <v xml:space="preserve">ИП Мацкул Татьяна Федоровна </v>
          </cell>
          <cell r="C497" t="str">
            <v>ИП Мацкул Т.Ф.</v>
          </cell>
          <cell r="D497" t="str">
            <v xml:space="preserve"> 12-207/2006 от 01.01.2006г.</v>
          </cell>
          <cell r="K497">
            <v>890302090602</v>
          </cell>
          <cell r="W497">
            <v>629757</v>
          </cell>
          <cell r="X497" t="str">
            <v>ЯНАО Надымский р-он</v>
          </cell>
          <cell r="Y497" t="str">
            <v>п. Пангоды</v>
          </cell>
          <cell r="Z497" t="str">
            <v>ул. Ленина, д.46, кв.13</v>
          </cell>
          <cell r="AA497">
            <v>629757</v>
          </cell>
          <cell r="AB497" t="str">
            <v>ЯНАО Надымский р-он</v>
          </cell>
          <cell r="AC497" t="str">
            <v>п. Пангоды</v>
          </cell>
          <cell r="AD497" t="str">
            <v>ул. Ленина, д.46, кв.13</v>
          </cell>
          <cell r="AF497" t="str">
            <v>56-779</v>
          </cell>
          <cell r="AG497" t="str">
            <v xml:space="preserve">ИП Мацкул Татьяна Федоровна </v>
          </cell>
          <cell r="AH497" t="str">
            <v>ИП Мацкул Т.Ф.</v>
          </cell>
          <cell r="AQ497">
            <v>4</v>
          </cell>
          <cell r="AR497">
            <v>8</v>
          </cell>
          <cell r="AS497">
            <v>9</v>
          </cell>
          <cell r="AT497">
            <v>10</v>
          </cell>
          <cell r="AX497" t="str">
            <v>Договор</v>
          </cell>
          <cell r="AY497" t="str">
            <v>ПРОДАВЕЦ</v>
          </cell>
          <cell r="BI497">
            <v>1</v>
          </cell>
          <cell r="BJ497" t="str">
            <v xml:space="preserve">ИП Мацкул Татьяна Федоровна </v>
          </cell>
          <cell r="BK497" t="str">
            <v>г-ну Мацкул Т. Ф.</v>
          </cell>
          <cell r="BL497" t="str">
            <v>Индивидуальному предпринимателю</v>
          </cell>
          <cell r="BO497" t="str">
            <v>м-н Карпаты, ул.Ленина 51</v>
          </cell>
          <cell r="BP497" t="str">
            <v>м-н Карпаты, ул.Ленина 51</v>
          </cell>
        </row>
        <row r="498">
          <cell r="A498">
            <v>30747</v>
          </cell>
          <cell r="B498" t="str">
            <v xml:space="preserve">ИП Ахмедов Эльшад Дилман   </v>
          </cell>
          <cell r="C498" t="str">
            <v>ИП Ахмедов Э.Д.</v>
          </cell>
          <cell r="D498" t="str">
            <v xml:space="preserve"> 12-131/2006 от 01.01.2006г.</v>
          </cell>
          <cell r="K498">
            <v>890300051164</v>
          </cell>
          <cell r="P498">
            <v>304890312000106</v>
          </cell>
          <cell r="W498">
            <v>629757</v>
          </cell>
          <cell r="X498" t="str">
            <v>ЯНАО Надымский р-он</v>
          </cell>
          <cell r="Y498" t="str">
            <v>п. Пангоды</v>
          </cell>
          <cell r="Z498" t="str">
            <v>ул. Ленина, д.3, кв.20</v>
          </cell>
          <cell r="AA498">
            <v>629757</v>
          </cell>
          <cell r="AB498" t="str">
            <v>ЯНАО Надымский р-он</v>
          </cell>
          <cell r="AC498" t="str">
            <v>п. Пангоды</v>
          </cell>
          <cell r="AD498" t="str">
            <v>ул. Ленина 3 кв.20</v>
          </cell>
          <cell r="AF498" t="str">
            <v>507-59</v>
          </cell>
          <cell r="AG498" t="str">
            <v xml:space="preserve">ИП Ахмедов Эльшад Дилман   </v>
          </cell>
          <cell r="AH498" t="str">
            <v>ИП Ахмедов Э.Д.</v>
          </cell>
          <cell r="AQ498">
            <v>4</v>
          </cell>
          <cell r="AR498">
            <v>8</v>
          </cell>
          <cell r="AS498">
            <v>9</v>
          </cell>
          <cell r="AT498">
            <v>10</v>
          </cell>
          <cell r="AX498" t="str">
            <v>Договор</v>
          </cell>
          <cell r="AY498" t="str">
            <v>ПРОДАВЕЦ</v>
          </cell>
          <cell r="BI498">
            <v>1</v>
          </cell>
          <cell r="BJ498" t="str">
            <v xml:space="preserve">ИП Ахмедов Эльшад Дилман   </v>
          </cell>
          <cell r="BK498" t="str">
            <v>г-ну Ахмедову Э. Д.</v>
          </cell>
          <cell r="BL498" t="str">
            <v>Индивидуальному предпринимателю</v>
          </cell>
          <cell r="BO498" t="str">
            <v>м-н "Мечта"ул. Полярников</v>
          </cell>
          <cell r="BP498" t="str">
            <v>м-н "Мечта"ул. Полярников</v>
          </cell>
        </row>
        <row r="499">
          <cell r="A499">
            <v>30748</v>
          </cell>
          <cell r="B499" t="str">
            <v>ИП Досов Сергей Иванович</v>
          </cell>
          <cell r="C499" t="str">
            <v>ИП Досов С.И.</v>
          </cell>
          <cell r="D499" t="str">
            <v xml:space="preserve"> 12-130/2006 от 01.01.2006 </v>
          </cell>
          <cell r="K499">
            <v>890300729876</v>
          </cell>
          <cell r="P499">
            <v>304890308600031</v>
          </cell>
          <cell r="W499">
            <v>629757</v>
          </cell>
          <cell r="X499" t="str">
            <v>ЯНАО,Надымский р-он</v>
          </cell>
          <cell r="Y499" t="str">
            <v>п. Пангоды</v>
          </cell>
          <cell r="Z499" t="str">
            <v>ул. Мира 17-106</v>
          </cell>
          <cell r="AA499">
            <v>629757</v>
          </cell>
          <cell r="AB499" t="str">
            <v>ЯНАО,Надымский р-он</v>
          </cell>
          <cell r="AC499" t="str">
            <v>п. Пангоды</v>
          </cell>
          <cell r="AD499" t="str">
            <v>ул. Мира 17-106</v>
          </cell>
          <cell r="AF499" t="str">
            <v>59-487</v>
          </cell>
          <cell r="AG499" t="str">
            <v>ИП Досов Сергей Иванович</v>
          </cell>
          <cell r="AH499" t="str">
            <v>ИП Досов С.И.</v>
          </cell>
          <cell r="AQ499">
            <v>4</v>
          </cell>
          <cell r="AR499">
            <v>8</v>
          </cell>
          <cell r="AS499">
            <v>9</v>
          </cell>
          <cell r="AT499">
            <v>10</v>
          </cell>
          <cell r="AX499" t="str">
            <v>Договор</v>
          </cell>
          <cell r="AY499" t="str">
            <v>ПРОДАВЕЦ</v>
          </cell>
          <cell r="BI499">
            <v>1</v>
          </cell>
          <cell r="BJ499" t="str">
            <v>ИП Досов Сергей Иванович</v>
          </cell>
          <cell r="BK499" t="str">
            <v>г-ну Досову С. И.</v>
          </cell>
          <cell r="BL499" t="str">
            <v>Индивидуальному предпринимателю</v>
          </cell>
          <cell r="BO499" t="str">
            <v>кафе Вояж</v>
          </cell>
          <cell r="BP499" t="str">
            <v>кафе Вояж</v>
          </cell>
        </row>
        <row r="500">
          <cell r="A500">
            <v>30749</v>
          </cell>
          <cell r="B500" t="str">
            <v xml:space="preserve">ИП Алекперов Фирудин Мусейб </v>
          </cell>
          <cell r="C500" t="str">
            <v>ИП Алекперов Р.М.</v>
          </cell>
          <cell r="D500" t="str">
            <v xml:space="preserve"> 12-241/2006 от 01.01.2006г.</v>
          </cell>
          <cell r="F500" t="str">
            <v>"Запсибкомбанк" ОАО г. Салехард</v>
          </cell>
          <cell r="G500" t="str">
            <v xml:space="preserve"> 047182727</v>
          </cell>
          <cell r="H500" t="str">
            <v>30101810600000000727</v>
          </cell>
          <cell r="I500" t="str">
            <v>40802810900140000241</v>
          </cell>
          <cell r="K500">
            <v>890302059264</v>
          </cell>
          <cell r="L500">
            <v>890302001</v>
          </cell>
          <cell r="P500">
            <v>304890313900023</v>
          </cell>
          <cell r="Q500" t="str">
            <v>000189954</v>
          </cell>
          <cell r="W500">
            <v>629757</v>
          </cell>
          <cell r="X500" t="str">
            <v>ЯНАО Надымский р-он</v>
          </cell>
          <cell r="Y500" t="str">
            <v>п. Пангоды</v>
          </cell>
          <cell r="Z500" t="str">
            <v>ул. Ленина 7-25</v>
          </cell>
          <cell r="AA500">
            <v>629757</v>
          </cell>
          <cell r="AB500" t="str">
            <v>ЯНАО Надымский р-он</v>
          </cell>
          <cell r="AC500" t="str">
            <v>п. Пангоды</v>
          </cell>
          <cell r="AD500" t="str">
            <v>ул. Ленина 7-25</v>
          </cell>
          <cell r="AF500" t="str">
            <v>56-999, 89224603399</v>
          </cell>
          <cell r="AG500" t="str">
            <v xml:space="preserve">ИП Алекперов Фирудин Мусейб </v>
          </cell>
          <cell r="AH500" t="str">
            <v>ИП Алекперов Р.М.</v>
          </cell>
          <cell r="AQ500">
            <v>4</v>
          </cell>
          <cell r="AR500">
            <v>8</v>
          </cell>
          <cell r="AS500">
            <v>9</v>
          </cell>
          <cell r="AT500">
            <v>10</v>
          </cell>
          <cell r="AX500" t="str">
            <v>Договор</v>
          </cell>
          <cell r="AY500" t="str">
            <v>ПРОДАВЕЦ</v>
          </cell>
          <cell r="BI500">
            <v>1</v>
          </cell>
          <cell r="BJ500" t="str">
            <v xml:space="preserve">ИП Алекперов Фирудин Мусейб </v>
          </cell>
          <cell r="BK500" t="str">
            <v>г-ну Алекперову Р. М.</v>
          </cell>
          <cell r="BL500" t="str">
            <v>Индивидуальному предпринимателю</v>
          </cell>
          <cell r="BO500" t="str">
            <v>м-н Весна, ул. Мира</v>
          </cell>
          <cell r="BP500" t="str">
            <v>м-н Весна, ул. Мира</v>
          </cell>
        </row>
        <row r="501">
          <cell r="A501">
            <v>30750</v>
          </cell>
          <cell r="B501" t="str">
            <v xml:space="preserve">ИП Шапорова Татьяна Степановна </v>
          </cell>
          <cell r="C501" t="str">
            <v>ИП Шапорова Т.С.</v>
          </cell>
          <cell r="D501" t="str">
            <v>12-242/2006 от 01.01.2006</v>
          </cell>
          <cell r="K501">
            <v>890300038244</v>
          </cell>
          <cell r="P501">
            <v>304890330900015</v>
          </cell>
          <cell r="Q501" t="str">
            <v>000402716</v>
          </cell>
          <cell r="W501">
            <v>629757</v>
          </cell>
          <cell r="X501" t="str">
            <v xml:space="preserve">ЯНАО Надымский р-он </v>
          </cell>
          <cell r="Y501" t="str">
            <v>п. Пангоды</v>
          </cell>
          <cell r="Z501" t="str">
            <v>ул. Мира 7-13</v>
          </cell>
          <cell r="AA501">
            <v>629757</v>
          </cell>
          <cell r="AB501" t="str">
            <v xml:space="preserve">ЯНАО Надымский р-он </v>
          </cell>
          <cell r="AC501" t="str">
            <v>п. Пангоды</v>
          </cell>
          <cell r="AD501" t="str">
            <v>ул. Мира 7-13</v>
          </cell>
          <cell r="AF501" t="str">
            <v>533-30</v>
          </cell>
          <cell r="AG501" t="str">
            <v xml:space="preserve">ИП Шапорова Татьяна Степановна </v>
          </cell>
          <cell r="AH501" t="str">
            <v>ИП Шапорова Т.С.</v>
          </cell>
          <cell r="AQ501">
            <v>4</v>
          </cell>
          <cell r="AR501">
            <v>8</v>
          </cell>
          <cell r="AS501">
            <v>9</v>
          </cell>
          <cell r="AT501">
            <v>10</v>
          </cell>
          <cell r="AX501" t="str">
            <v>Договор</v>
          </cell>
          <cell r="AY501" t="str">
            <v>ПРОДАВЕЦ</v>
          </cell>
          <cell r="BI501">
            <v>1</v>
          </cell>
          <cell r="BJ501" t="str">
            <v xml:space="preserve">ИП Шапорова Татьяна Степановна </v>
          </cell>
          <cell r="BK501" t="str">
            <v>г-же Шапоровой Т.С.</v>
          </cell>
          <cell r="BL501" t="str">
            <v>Индивидуальному предпринимателю</v>
          </cell>
          <cell r="BO501" t="str">
            <v>рем.мастерск, ул. Полярников</v>
          </cell>
          <cell r="BP501" t="str">
            <v>рем.мастерск, ул. Полярников</v>
          </cell>
        </row>
        <row r="502">
          <cell r="A502">
            <v>30751</v>
          </cell>
          <cell r="B502" t="str">
            <v xml:space="preserve">ИП Буйнов  Иван Евгеньевич  </v>
          </cell>
          <cell r="C502" t="str">
            <v>ИП Буйнов И.Е.</v>
          </cell>
          <cell r="D502" t="str">
            <v>12-240/2006  от 01.01.2006г.</v>
          </cell>
          <cell r="F502" t="str">
            <v>"Западно-Сибирский банк" Сбербанка РФ ОАО г. Тюмень Надымское ОСБ №8028/029</v>
          </cell>
          <cell r="G502" t="str">
            <v>047102651</v>
          </cell>
          <cell r="H502" t="str">
            <v>30101810800000000651</v>
          </cell>
          <cell r="I502" t="str">
            <v>40802810367090100085</v>
          </cell>
          <cell r="K502">
            <v>890300089743</v>
          </cell>
          <cell r="P502">
            <v>304890314200011</v>
          </cell>
          <cell r="Q502" t="str">
            <v>000374077</v>
          </cell>
          <cell r="W502">
            <v>629730</v>
          </cell>
          <cell r="X502" t="str">
            <v>ЯНАО Надымский р-он</v>
          </cell>
          <cell r="Y502" t="str">
            <v>г. Надым</v>
          </cell>
          <cell r="Z502" t="str">
            <v>пр-кт Ленинградский  11-76</v>
          </cell>
          <cell r="AA502">
            <v>629730</v>
          </cell>
          <cell r="AB502" t="str">
            <v>ЯНАО Надымский р-он</v>
          </cell>
          <cell r="AC502" t="str">
            <v>г. Надым</v>
          </cell>
          <cell r="AD502" t="str">
            <v>пр-кт Ленинградский  11-76</v>
          </cell>
          <cell r="AE502" t="str">
            <v>ellada@pan.ttg.gazprom.ru</v>
          </cell>
          <cell r="AF502" t="str">
            <v>52-981, 89088540050, 89104028989,</v>
          </cell>
          <cell r="AG502" t="str">
            <v xml:space="preserve">ИП Буйнов  Иван Евгеньевич  </v>
          </cell>
          <cell r="AH502" t="str">
            <v>ИП Буйнов И.Е.</v>
          </cell>
          <cell r="AQ502">
            <v>4</v>
          </cell>
          <cell r="AR502">
            <v>8</v>
          </cell>
          <cell r="AS502">
            <v>9</v>
          </cell>
          <cell r="AT502">
            <v>10</v>
          </cell>
          <cell r="AX502" t="str">
            <v>Договор</v>
          </cell>
          <cell r="AY502" t="str">
            <v>ПРОДАВЕЦ</v>
          </cell>
          <cell r="BI502">
            <v>1</v>
          </cell>
          <cell r="BJ502" t="str">
            <v xml:space="preserve">ИП Буйнов  Иван Евгеньевич  </v>
          </cell>
          <cell r="BK502" t="str">
            <v>г-ну Буйнову И. Е.</v>
          </cell>
          <cell r="BL502" t="str">
            <v>Индивидуальному предпринимателю</v>
          </cell>
          <cell r="BO502" t="str">
            <v>м-н Эллада</v>
          </cell>
          <cell r="BP502" t="str">
            <v>м-н Эллада</v>
          </cell>
        </row>
        <row r="503">
          <cell r="A503">
            <v>30752</v>
          </cell>
          <cell r="B503" t="str">
            <v>ИП Вовк Игорь Саввич</v>
          </cell>
          <cell r="C503" t="str">
            <v>ИП Вовк И.С.</v>
          </cell>
          <cell r="D503" t="str">
            <v xml:space="preserve"> 12-213/2006 от 01.01.2006г.</v>
          </cell>
          <cell r="K503">
            <v>890303219930</v>
          </cell>
          <cell r="W503">
            <v>629757</v>
          </cell>
          <cell r="X503" t="str">
            <v>ЯНАР Надымский р-он</v>
          </cell>
          <cell r="Y503" t="str">
            <v>п. Пангоды</v>
          </cell>
          <cell r="Z503" t="str">
            <v>в/г Таежный 191</v>
          </cell>
          <cell r="AA503">
            <v>629757</v>
          </cell>
          <cell r="AB503" t="str">
            <v>ЯНАР Надымский р-он</v>
          </cell>
          <cell r="AC503" t="str">
            <v>п. Пангоды</v>
          </cell>
          <cell r="AD503" t="str">
            <v>в/г Таежный 191</v>
          </cell>
          <cell r="AF503" t="str">
            <v>56-778</v>
          </cell>
          <cell r="AG503" t="str">
            <v>ИП Вовк Игорь Саввич</v>
          </cell>
          <cell r="AH503" t="str">
            <v>ИП Вовк И.С.</v>
          </cell>
          <cell r="AQ503">
            <v>4</v>
          </cell>
          <cell r="AR503">
            <v>8</v>
          </cell>
          <cell r="AS503">
            <v>9</v>
          </cell>
          <cell r="AT503">
            <v>10</v>
          </cell>
          <cell r="AX503" t="str">
            <v>Договор</v>
          </cell>
          <cell r="AY503" t="str">
            <v>ПРОДАВЕЦ</v>
          </cell>
          <cell r="BI503">
            <v>1</v>
          </cell>
          <cell r="BJ503" t="str">
            <v>ИП Вовк Игорь Саввич</v>
          </cell>
          <cell r="BK503" t="str">
            <v>г-ну  Вовк И. С.</v>
          </cell>
          <cell r="BL503" t="str">
            <v>Индивидуальному предпринимателю</v>
          </cell>
          <cell r="BO503" t="str">
            <v>м-н Ужгород, Ленина 7</v>
          </cell>
          <cell r="BP503" t="str">
            <v>м-н Ужгород, Ленина 7</v>
          </cell>
        </row>
        <row r="504">
          <cell r="A504">
            <v>30753</v>
          </cell>
          <cell r="B504" t="str">
            <v>ИП Гаджиева Сусан Ахмед</v>
          </cell>
          <cell r="C504" t="str">
            <v>ИП Гаджиева С.А.</v>
          </cell>
          <cell r="D504" t="str">
            <v xml:space="preserve"> 12-148/2006 от 01.01.2006г.</v>
          </cell>
          <cell r="K504">
            <v>890300570723</v>
          </cell>
          <cell r="P504">
            <v>304890312600034</v>
          </cell>
          <cell r="Q504" t="str">
            <v>000189716</v>
          </cell>
          <cell r="W504">
            <v>629757</v>
          </cell>
          <cell r="X504" t="str">
            <v>ЯНАО Надымский р-он</v>
          </cell>
          <cell r="Y504" t="str">
            <v>п. Пангоды</v>
          </cell>
          <cell r="Z504" t="str">
            <v>ул. Полярников  д.17 общ.21 к.20</v>
          </cell>
          <cell r="AA504">
            <v>629757</v>
          </cell>
          <cell r="AB504" t="str">
            <v>ЯНАО Надымский р-он</v>
          </cell>
          <cell r="AC504" t="str">
            <v>п. Пангоды</v>
          </cell>
          <cell r="AD504" t="str">
            <v>ул. Полярников  д.17 общ.21 к.20</v>
          </cell>
          <cell r="AF504" t="str">
            <v>90-125</v>
          </cell>
          <cell r="AG504" t="str">
            <v>ИП Гаджиева Сусан Ахмед</v>
          </cell>
          <cell r="AH504" t="str">
            <v>ИП Гаджиева С.А.</v>
          </cell>
          <cell r="AQ504">
            <v>4</v>
          </cell>
          <cell r="AR504">
            <v>8</v>
          </cell>
          <cell r="AS504">
            <v>9</v>
          </cell>
          <cell r="AT504">
            <v>10</v>
          </cell>
          <cell r="AX504" t="str">
            <v>Договор</v>
          </cell>
          <cell r="AY504" t="str">
            <v>ПРОДАВЕЦ</v>
          </cell>
          <cell r="BI504">
            <v>1</v>
          </cell>
          <cell r="BJ504" t="str">
            <v>ИП Гаджиева Сусан Ахмед</v>
          </cell>
          <cell r="BK504" t="str">
            <v>г-же Гаджиевой С. А.</v>
          </cell>
          <cell r="BL504" t="str">
            <v>Индивидуальному предпринимателю</v>
          </cell>
          <cell r="BO504" t="str">
            <v>м-н Русь, ул. Полярников</v>
          </cell>
          <cell r="BP504" t="str">
            <v>м-н Русь, ул. Полярников</v>
          </cell>
        </row>
        <row r="505">
          <cell r="A505">
            <v>30754</v>
          </cell>
          <cell r="B505" t="str">
            <v>ИП Бахрамов Агалар Гаджиага оглы</v>
          </cell>
          <cell r="C505" t="str">
            <v>ИП Бахрамов А.Г.о.</v>
          </cell>
          <cell r="D505" t="str">
            <v xml:space="preserve"> 12-200/2006 от 01.01.2006г.</v>
          </cell>
          <cell r="K505">
            <v>890305889263</v>
          </cell>
          <cell r="P505">
            <v>305890301200034</v>
          </cell>
          <cell r="W505">
            <v>629757</v>
          </cell>
          <cell r="X505" t="str">
            <v>ЯНАО Надымский р-он</v>
          </cell>
          <cell r="Y505" t="str">
            <v>п. Пангоды</v>
          </cell>
          <cell r="Z505" t="str">
            <v>ул. Мира 1а-15</v>
          </cell>
          <cell r="AA505">
            <v>629757</v>
          </cell>
          <cell r="AB505" t="str">
            <v>ЯНАО Надымский р-он</v>
          </cell>
          <cell r="AC505" t="str">
            <v>п. Пангоды</v>
          </cell>
          <cell r="AD505" t="str">
            <v>ул. Мира 1а-15</v>
          </cell>
          <cell r="AF505" t="str">
            <v>59-309</v>
          </cell>
          <cell r="AG505" t="str">
            <v>ИП Бахрамов Агалар Гаджиага оглы</v>
          </cell>
          <cell r="AH505" t="str">
            <v>ИП Бахрамов А.Г. о.</v>
          </cell>
          <cell r="AQ505">
            <v>4</v>
          </cell>
          <cell r="AR505">
            <v>8</v>
          </cell>
          <cell r="AS505">
            <v>9</v>
          </cell>
          <cell r="AT505">
            <v>10</v>
          </cell>
          <cell r="AX505" t="str">
            <v>Договор</v>
          </cell>
          <cell r="AY505" t="str">
            <v>ПРОДАВЕЦ</v>
          </cell>
          <cell r="BI505">
            <v>1</v>
          </cell>
          <cell r="BJ505" t="str">
            <v>ИП Бахрамов Агалар Гаджиага оглы</v>
          </cell>
          <cell r="BK505" t="str">
            <v>г-ну Бахрамову А. Г. о.</v>
          </cell>
          <cell r="BL505" t="str">
            <v>Индивидуальному предпринимателю</v>
          </cell>
          <cell r="BO505" t="str">
            <v>м-н "Центральный"</v>
          </cell>
          <cell r="BP505" t="str">
            <v>м-н "Центральный"</v>
          </cell>
        </row>
        <row r="506">
          <cell r="A506">
            <v>30755</v>
          </cell>
          <cell r="B506" t="str">
            <v>ИП Ростомян Манвел Альбертович</v>
          </cell>
          <cell r="C506" t="str">
            <v>ИП Ростомян М.А.</v>
          </cell>
          <cell r="D506" t="str">
            <v>12-211/2007 от 10.06.2007г.</v>
          </cell>
          <cell r="K506">
            <v>890300042000</v>
          </cell>
          <cell r="P506">
            <v>304890322400040</v>
          </cell>
          <cell r="Q506" t="str">
            <v>89 №000403168</v>
          </cell>
          <cell r="W506">
            <v>629757</v>
          </cell>
          <cell r="X506" t="str">
            <v>ЯНАО Надымский р-он</v>
          </cell>
          <cell r="Y506" t="str">
            <v>п. Пангоды</v>
          </cell>
          <cell r="Z506" t="str">
            <v>ул. Звездная 54-4</v>
          </cell>
          <cell r="AA506">
            <v>629757</v>
          </cell>
          <cell r="AB506" t="str">
            <v>ЯНАО Надымский р-он</v>
          </cell>
          <cell r="AC506" t="str">
            <v>п. Пангоды</v>
          </cell>
          <cell r="AD506" t="str">
            <v>ул. Звездная 54-4</v>
          </cell>
          <cell r="AF506" t="str">
            <v>54-07-00</v>
          </cell>
          <cell r="AG506" t="str">
            <v>ИП Ростомян Манвел Альбертович</v>
          </cell>
          <cell r="AH506" t="str">
            <v>ИП Ростомян М.А.</v>
          </cell>
          <cell r="AQ506">
            <v>4</v>
          </cell>
          <cell r="AR506">
            <v>8</v>
          </cell>
          <cell r="AS506">
            <v>9</v>
          </cell>
          <cell r="AT506">
            <v>10</v>
          </cell>
          <cell r="AX506" t="str">
            <v>Договор</v>
          </cell>
          <cell r="AY506" t="str">
            <v>ПРОДАВЕЦ</v>
          </cell>
          <cell r="BI506">
            <v>1</v>
          </cell>
          <cell r="BJ506" t="str">
            <v>ИП Ростомян Манвел Альбертович</v>
          </cell>
          <cell r="BK506" t="str">
            <v>г-ну Ростомяну М.А.</v>
          </cell>
          <cell r="BL506" t="str">
            <v>Индивидуальному предпринимателю</v>
          </cell>
          <cell r="BO506" t="str">
            <v>Оздор. центр "Дельфин"</v>
          </cell>
          <cell r="BP506" t="str">
            <v>ул. Энергетиков 40</v>
          </cell>
        </row>
        <row r="507">
          <cell r="A507">
            <v>30756</v>
          </cell>
          <cell r="B507" t="str">
            <v xml:space="preserve">ИП Габибов Элшан Алекбер  </v>
          </cell>
          <cell r="C507" t="str">
            <v>ИП Габибов Э.А.</v>
          </cell>
          <cell r="D507" t="str">
            <v xml:space="preserve"> 12-204/2006 от 01.01.2006г.</v>
          </cell>
          <cell r="K507">
            <v>890300051485</v>
          </cell>
          <cell r="P507">
            <v>304890313800031</v>
          </cell>
          <cell r="W507">
            <v>629757</v>
          </cell>
          <cell r="X507" t="str">
            <v>ЯНАО Надымский р-он</v>
          </cell>
          <cell r="Y507" t="str">
            <v>п. Пангоды</v>
          </cell>
          <cell r="Z507" t="str">
            <v>ул. Ленина 6-46</v>
          </cell>
          <cell r="AA507">
            <v>629757</v>
          </cell>
          <cell r="AB507" t="str">
            <v>ЯНАО Надымский р-он</v>
          </cell>
          <cell r="AC507" t="str">
            <v>п. Пангоды</v>
          </cell>
          <cell r="AD507" t="str">
            <v>ул. Ленина 6-46</v>
          </cell>
          <cell r="AF507" t="str">
            <v>57-161, 89044571300</v>
          </cell>
          <cell r="AG507" t="str">
            <v xml:space="preserve">ИП Габибов Елшан Алекбер  </v>
          </cell>
          <cell r="AH507" t="str">
            <v>ИП Габибов Е.А.</v>
          </cell>
          <cell r="AQ507">
            <v>4</v>
          </cell>
          <cell r="AR507">
            <v>8</v>
          </cell>
          <cell r="AS507">
            <v>9</v>
          </cell>
          <cell r="AT507">
            <v>10</v>
          </cell>
          <cell r="AX507" t="str">
            <v>Договор</v>
          </cell>
          <cell r="AY507" t="str">
            <v>ПРОДАВЕЦ</v>
          </cell>
          <cell r="BI507">
            <v>1</v>
          </cell>
          <cell r="BJ507" t="str">
            <v xml:space="preserve">ИП Габибов Элшан Алекбер  </v>
          </cell>
          <cell r="BK507" t="str">
            <v>г-ну Габибову Е. А.</v>
          </cell>
          <cell r="BL507" t="str">
            <v>Индивидуальному предпринимателю</v>
          </cell>
          <cell r="BO507" t="str">
            <v>м-н Эврика</v>
          </cell>
          <cell r="BP507" t="str">
            <v>м-н Эврика</v>
          </cell>
        </row>
        <row r="508">
          <cell r="A508">
            <v>30757</v>
          </cell>
          <cell r="B508" t="str">
            <v xml:space="preserve">ИП Полищук Татьяна Григорьевна </v>
          </cell>
          <cell r="C508" t="str">
            <v>ИП Полищук Т.Г.</v>
          </cell>
          <cell r="D508" t="str">
            <v xml:space="preserve"> 12-215/2006 от 01.01.2006г.</v>
          </cell>
          <cell r="K508">
            <v>890300029803</v>
          </cell>
          <cell r="P508">
            <v>304890328800081</v>
          </cell>
          <cell r="W508">
            <v>629757</v>
          </cell>
          <cell r="X508" t="str">
            <v>ЯНАО Надымский р-он</v>
          </cell>
          <cell r="Y508" t="str">
            <v>п. Пангоды</v>
          </cell>
          <cell r="Z508" t="str">
            <v xml:space="preserve">ул. Строителей,1 </v>
          </cell>
          <cell r="AA508">
            <v>629757</v>
          </cell>
          <cell r="AB508" t="str">
            <v>ЯНАО Надымский р-он</v>
          </cell>
          <cell r="AC508" t="str">
            <v>п. Пангоды</v>
          </cell>
          <cell r="AD508" t="str">
            <v xml:space="preserve">ул. Строителей,1 </v>
          </cell>
          <cell r="AF508" t="str">
            <v>505-37, 42-233</v>
          </cell>
          <cell r="AG508" t="str">
            <v xml:space="preserve">ИП Полищук Татьяна Григорьевна </v>
          </cell>
          <cell r="AH508" t="str">
            <v>ИП Полищук Т.Г.</v>
          </cell>
          <cell r="AQ508">
            <v>4</v>
          </cell>
          <cell r="AR508">
            <v>8</v>
          </cell>
          <cell r="AS508">
            <v>9</v>
          </cell>
          <cell r="AT508">
            <v>10</v>
          </cell>
          <cell r="AX508" t="str">
            <v>Договор</v>
          </cell>
          <cell r="AY508" t="str">
            <v>ПРОДАВЕЦ</v>
          </cell>
          <cell r="BI508">
            <v>1</v>
          </cell>
          <cell r="BJ508" t="str">
            <v xml:space="preserve">ИП Полищук Татьяна Григорьевна </v>
          </cell>
          <cell r="BK508" t="str">
            <v>г-же Полищук Т. Г.</v>
          </cell>
          <cell r="BL508" t="str">
            <v>Индивидуальному предпринимателю</v>
          </cell>
          <cell r="BO508" t="str">
            <v>м-н 1000 мелочей, ул. Строителей 1</v>
          </cell>
          <cell r="BP508" t="str">
            <v>м-н 1000 мелочей, ул. Строителей 1</v>
          </cell>
        </row>
        <row r="509">
          <cell r="A509">
            <v>30758</v>
          </cell>
          <cell r="B509" t="str">
            <v>ИП Керимов Гасанага Нахмет</v>
          </cell>
          <cell r="C509" t="str">
            <v>ИП Керимов Г.Н.</v>
          </cell>
          <cell r="D509" t="str">
            <v xml:space="preserve"> 12-162/2006 от 01.01.2006г.</v>
          </cell>
          <cell r="K509">
            <v>890300169293</v>
          </cell>
          <cell r="P509">
            <v>305890308700038</v>
          </cell>
          <cell r="Q509" t="str">
            <v>000405905</v>
          </cell>
          <cell r="W509">
            <v>629757</v>
          </cell>
          <cell r="X509" t="str">
            <v>ЯНАО Надымский р-он</v>
          </cell>
          <cell r="Y509" t="str">
            <v>п. Пангоды</v>
          </cell>
          <cell r="Z509" t="str">
            <v>ул. Ленина 10-52</v>
          </cell>
          <cell r="AA509">
            <v>629757</v>
          </cell>
          <cell r="AB509" t="str">
            <v>ЯНАО Надымский р-он</v>
          </cell>
          <cell r="AC509" t="str">
            <v>п. Пангоды</v>
          </cell>
          <cell r="AD509" t="str">
            <v>ул. Ленина 10-52</v>
          </cell>
          <cell r="AF509" t="str">
            <v>тел. 59-309</v>
          </cell>
          <cell r="AG509" t="str">
            <v>ИП Керимов Гасанага Нахмет</v>
          </cell>
          <cell r="AH509" t="str">
            <v>ИП Керимов Г.Н.</v>
          </cell>
          <cell r="AQ509">
            <v>4</v>
          </cell>
          <cell r="AR509">
            <v>8</v>
          </cell>
          <cell r="AS509">
            <v>9</v>
          </cell>
          <cell r="AT509">
            <v>10</v>
          </cell>
          <cell r="AX509" t="str">
            <v>Договор</v>
          </cell>
          <cell r="AY509" t="str">
            <v>ПРОДАВЕЦ</v>
          </cell>
          <cell r="BI509">
            <v>1</v>
          </cell>
          <cell r="BJ509" t="str">
            <v>ИП Керимов Гасанага Нахмет</v>
          </cell>
          <cell r="BK509" t="str">
            <v>г-ну Керимову Г. Н.</v>
          </cell>
          <cell r="BL509" t="str">
            <v>Индивидуальному предпринимателю</v>
          </cell>
          <cell r="BO509" t="str">
            <v>м-н Магнолия, ул. Строителей 1</v>
          </cell>
          <cell r="BP509" t="str">
            <v>м-н Магнолия, ул. Строителей 1</v>
          </cell>
        </row>
        <row r="510">
          <cell r="A510">
            <v>30759</v>
          </cell>
          <cell r="B510" t="str">
            <v xml:space="preserve">ИП Исмаилов Фарман Гусейн  </v>
          </cell>
          <cell r="C510" t="str">
            <v>ИП Исмаилов Ф.Г.</v>
          </cell>
          <cell r="D510" t="str">
            <v xml:space="preserve"> 12-171/2006 от 01.01.2006 </v>
          </cell>
          <cell r="K510">
            <v>890300083712</v>
          </cell>
          <cell r="P510">
            <v>305890310100050</v>
          </cell>
          <cell r="Q510" t="str">
            <v>000406298</v>
          </cell>
          <cell r="W510">
            <v>629757</v>
          </cell>
          <cell r="X510" t="str">
            <v>ЯНАО, Надымский р-он</v>
          </cell>
          <cell r="Y510" t="str">
            <v>п. Пангоды</v>
          </cell>
          <cell r="Z510" t="str">
            <v>ул. Мира 39-16</v>
          </cell>
          <cell r="AA510">
            <v>629757</v>
          </cell>
          <cell r="AB510" t="str">
            <v>ЯНАО, Надымский р-он</v>
          </cell>
          <cell r="AC510" t="str">
            <v>п. Пангоды</v>
          </cell>
          <cell r="AD510" t="str">
            <v>ул. Мира 39-16</v>
          </cell>
          <cell r="AF510" t="str">
            <v>59-304</v>
          </cell>
          <cell r="AG510" t="str">
            <v xml:space="preserve">ИП Исмаилов Фарман Гусейн  </v>
          </cell>
          <cell r="AH510" t="str">
            <v>ИП Исмаилов Ф.Г.</v>
          </cell>
          <cell r="AQ510">
            <v>4</v>
          </cell>
          <cell r="AR510">
            <v>8</v>
          </cell>
          <cell r="AS510">
            <v>9</v>
          </cell>
          <cell r="AT510">
            <v>10</v>
          </cell>
          <cell r="AX510" t="str">
            <v>Договор</v>
          </cell>
          <cell r="AY510" t="str">
            <v>ПРОДАВЕЦ</v>
          </cell>
          <cell r="BI510">
            <v>1</v>
          </cell>
          <cell r="BJ510" t="str">
            <v xml:space="preserve">ИП Исмаилов Фарман Гусейн  </v>
          </cell>
          <cell r="BK510" t="str">
            <v>г-ну Исмаилову Ф. Г.</v>
          </cell>
          <cell r="BL510" t="str">
            <v>Индивидуальному предпринимателю</v>
          </cell>
          <cell r="BO510" t="str">
            <v>м-н Людмила, ул. Ленина 37</v>
          </cell>
          <cell r="BP510" t="str">
            <v>м-н Людмила, ул. Ленина 37</v>
          </cell>
        </row>
        <row r="511">
          <cell r="A511">
            <v>30760</v>
          </cell>
          <cell r="B511" t="str">
            <v xml:space="preserve">ИП Асадов Илхам Бахрам  </v>
          </cell>
          <cell r="C511" t="str">
            <v>ИП Асадов И.Б.</v>
          </cell>
          <cell r="D511" t="str">
            <v xml:space="preserve"> 12-196/2006 от 01.01.2006г.</v>
          </cell>
          <cell r="K511">
            <v>890300066001</v>
          </cell>
          <cell r="P511">
            <v>304890310000056</v>
          </cell>
          <cell r="Q511" t="str">
            <v>000189005</v>
          </cell>
          <cell r="W511">
            <v>629757</v>
          </cell>
          <cell r="X511" t="str">
            <v>ЯНАО Надымский р-он</v>
          </cell>
          <cell r="Y511" t="str">
            <v>п. Пангоды</v>
          </cell>
          <cell r="Z511" t="str">
            <v xml:space="preserve">ул. Мира 23-33, </v>
          </cell>
          <cell r="AA511">
            <v>629757</v>
          </cell>
          <cell r="AB511" t="str">
            <v>ЯНАО Надымский р-он</v>
          </cell>
          <cell r="AC511" t="str">
            <v>п. Пангоды</v>
          </cell>
          <cell r="AD511" t="str">
            <v xml:space="preserve">ул. Мира 23-33, </v>
          </cell>
          <cell r="AG511" t="str">
            <v xml:space="preserve">ИП Асадов Илхам Бахрам  </v>
          </cell>
          <cell r="AH511" t="str">
            <v>ИП Асадов И.Б.</v>
          </cell>
          <cell r="AQ511">
            <v>4</v>
          </cell>
          <cell r="AR511">
            <v>8</v>
          </cell>
          <cell r="AS511">
            <v>9</v>
          </cell>
          <cell r="AT511">
            <v>10</v>
          </cell>
          <cell r="AX511" t="str">
            <v>Договор</v>
          </cell>
          <cell r="AY511" t="str">
            <v>ПРОДАВЕЦ</v>
          </cell>
          <cell r="BI511">
            <v>1</v>
          </cell>
          <cell r="BJ511" t="str">
            <v xml:space="preserve">ИП Асадов Илхам Бахрам  </v>
          </cell>
          <cell r="BK511" t="str">
            <v>г-ну Асадову И. Б.</v>
          </cell>
          <cell r="BL511" t="str">
            <v>Индивидуальному предпринимателю</v>
          </cell>
          <cell r="BO511" t="str">
            <v xml:space="preserve">м-н Маяк,ул. Звездная 20 </v>
          </cell>
          <cell r="BP511" t="str">
            <v>м-н Маяк,ул. Звездная 20</v>
          </cell>
        </row>
        <row r="512">
          <cell r="A512">
            <v>30761</v>
          </cell>
          <cell r="B512" t="str">
            <v xml:space="preserve">ИП Габибов Джанполад Орудж </v>
          </cell>
          <cell r="C512" t="str">
            <v>ИП Габибов Д. О.</v>
          </cell>
          <cell r="D512" t="str">
            <v>12-250/2006 от 01.01.2006</v>
          </cell>
          <cell r="K512">
            <v>890300050280</v>
          </cell>
          <cell r="P512">
            <v>304890311800036</v>
          </cell>
          <cell r="Q512" t="str">
            <v>000189424</v>
          </cell>
          <cell r="W512">
            <v>629757</v>
          </cell>
          <cell r="X512" t="str">
            <v>ЯНАО Надымский р-он</v>
          </cell>
          <cell r="Y512" t="str">
            <v>п. Пангоды</v>
          </cell>
          <cell r="Z512" t="str">
            <v>ул. Звездная, 76а-19</v>
          </cell>
          <cell r="AA512">
            <v>629757</v>
          </cell>
          <cell r="AB512" t="str">
            <v>ЯНАО Надымский р-он</v>
          </cell>
          <cell r="AC512" t="str">
            <v>п. Пангоды</v>
          </cell>
          <cell r="AD512" t="str">
            <v>ул. Звездная, 76а-19</v>
          </cell>
          <cell r="AF512" t="str">
            <v>57-114</v>
          </cell>
          <cell r="AG512" t="str">
            <v xml:space="preserve">ИП Габибов Джанполад Орудж </v>
          </cell>
          <cell r="AH512" t="str">
            <v>ИП Габибова Д.О.</v>
          </cell>
          <cell r="AQ512">
            <v>4</v>
          </cell>
          <cell r="AR512">
            <v>8</v>
          </cell>
          <cell r="AS512">
            <v>9</v>
          </cell>
          <cell r="AT512">
            <v>10</v>
          </cell>
          <cell r="AX512" t="str">
            <v>Договор</v>
          </cell>
          <cell r="AY512" t="str">
            <v>ПРОДАВЕЦ</v>
          </cell>
          <cell r="BI512">
            <v>1</v>
          </cell>
          <cell r="BJ512" t="str">
            <v xml:space="preserve">ИП Габибов Джанполад Орудж </v>
          </cell>
          <cell r="BK512" t="str">
            <v>г-же Габибовой Д. О.</v>
          </cell>
          <cell r="BL512" t="str">
            <v>Индивидуальному предпринимателю</v>
          </cell>
          <cell r="BO512" t="str">
            <v>м-н Таежный , ул. Звездная</v>
          </cell>
          <cell r="BP512" t="str">
            <v>м-н Таежный , ул. Звездная</v>
          </cell>
        </row>
        <row r="513">
          <cell r="A513">
            <v>30762</v>
          </cell>
          <cell r="B513" t="str">
            <v>ИП Ахундов Гараш Гаджибаба оглы</v>
          </cell>
          <cell r="C513" t="str">
            <v>ИП Ахундов Г. Г. о.</v>
          </cell>
          <cell r="D513" t="str">
            <v xml:space="preserve"> 12-166/2007 от 01.03.2007г.</v>
          </cell>
          <cell r="F513" t="str">
            <v>"Запсибкомбанк" ОАО г. Тюмень</v>
          </cell>
          <cell r="H513" t="str">
            <v>301018101000000000639</v>
          </cell>
          <cell r="I513" t="str">
            <v>40802810800140000244</v>
          </cell>
          <cell r="K513">
            <v>890305202378</v>
          </cell>
          <cell r="P513">
            <v>304890313500068</v>
          </cell>
          <cell r="W513">
            <v>629757</v>
          </cell>
          <cell r="X513" t="str">
            <v>ЯНАО,Надымский р-он</v>
          </cell>
          <cell r="Y513" t="str">
            <v>п. Пангоды</v>
          </cell>
          <cell r="Z513" t="str">
            <v>ул. Полярников д.7/13 кв.1</v>
          </cell>
          <cell r="AA513">
            <v>629757</v>
          </cell>
          <cell r="AB513" t="str">
            <v>ЯНАО,Надымский р-он</v>
          </cell>
          <cell r="AC513" t="str">
            <v>п. Пангоды</v>
          </cell>
          <cell r="AD513" t="str">
            <v>ул. Полярников д.7/13 кв.1</v>
          </cell>
          <cell r="AG513" t="str">
            <v>ИП Ахундов Гараш Гаджибаба оглы</v>
          </cell>
          <cell r="AH513" t="str">
            <v>ИП Ахундов Г. Г. о.</v>
          </cell>
          <cell r="AQ513">
            <v>4</v>
          </cell>
          <cell r="AR513">
            <v>8</v>
          </cell>
          <cell r="AS513">
            <v>9</v>
          </cell>
          <cell r="AT513">
            <v>10</v>
          </cell>
          <cell r="AX513" t="str">
            <v>Договор</v>
          </cell>
          <cell r="AY513" t="str">
            <v>ПРОДАВЕЦ</v>
          </cell>
          <cell r="BJ513" t="str">
            <v>ИП Ахундов Гараш Гаджибаба оглы</v>
          </cell>
          <cell r="BK513" t="str">
            <v>ИП Ахундову Г. Г. о.</v>
          </cell>
          <cell r="BL513" t="str">
            <v>Индивидуальному предпринимателю</v>
          </cell>
          <cell r="BO513" t="str">
            <v>кафе "Ланкон", в/г Таежный</v>
          </cell>
          <cell r="BP513" t="str">
            <v>кафе "Ланкон", в/г Таежный</v>
          </cell>
        </row>
        <row r="514">
          <cell r="A514">
            <v>30763</v>
          </cell>
          <cell r="B514" t="str">
            <v xml:space="preserve">ИП Гордейчук Анатолий Антонович </v>
          </cell>
          <cell r="C514" t="str">
            <v>ИП Гордейчук А.А.</v>
          </cell>
          <cell r="D514" t="str">
            <v xml:space="preserve"> 12-172/2006 от 01.01.2006г.</v>
          </cell>
          <cell r="K514">
            <v>890300066636</v>
          </cell>
          <cell r="P514">
            <v>304890328500030</v>
          </cell>
          <cell r="Q514" t="str">
            <v>000402084</v>
          </cell>
          <cell r="W514">
            <v>629757</v>
          </cell>
          <cell r="X514" t="str">
            <v>ЯНАО Надымский р-он</v>
          </cell>
          <cell r="Y514" t="str">
            <v>п. Пангоды</v>
          </cell>
          <cell r="Z514" t="str">
            <v>ул. Звездная 8/48</v>
          </cell>
          <cell r="AA514">
            <v>629757</v>
          </cell>
          <cell r="AB514" t="str">
            <v>ЯНАО Надымский р-он</v>
          </cell>
          <cell r="AC514" t="str">
            <v>п. Пангоды</v>
          </cell>
          <cell r="AD514" t="str">
            <v>ул. Звездная 8/48</v>
          </cell>
          <cell r="AF514" t="str">
            <v>д.56-727, сот.89026218320</v>
          </cell>
          <cell r="AG514" t="str">
            <v xml:space="preserve">ИП Гордейчук Анатолий Антонович </v>
          </cell>
          <cell r="AH514" t="str">
            <v>ИП Гордейчук А.А.</v>
          </cell>
          <cell r="AQ514">
            <v>4</v>
          </cell>
          <cell r="AR514">
            <v>8</v>
          </cell>
          <cell r="AS514">
            <v>9</v>
          </cell>
          <cell r="AT514">
            <v>10</v>
          </cell>
          <cell r="AX514" t="str">
            <v>Договор</v>
          </cell>
          <cell r="AY514" t="str">
            <v>ПРОДАВЕЦ</v>
          </cell>
          <cell r="BI514">
            <v>1</v>
          </cell>
          <cell r="BJ514" t="str">
            <v xml:space="preserve">ИП Гордейчук Анатолий Антонович </v>
          </cell>
          <cell r="BK514" t="str">
            <v>г-ну Гордейчук А. А.</v>
          </cell>
          <cell r="BL514" t="str">
            <v>Индивидуальному предпринимателю</v>
          </cell>
          <cell r="BO514" t="str">
            <v>м-н Волынь, ул Мира 17</v>
          </cell>
          <cell r="BP514" t="str">
            <v>м-н Волынь, ул Мира 17</v>
          </cell>
        </row>
        <row r="515">
          <cell r="A515">
            <v>30764</v>
          </cell>
          <cell r="B515" t="str">
            <v>Ширинов Р. М.</v>
          </cell>
          <cell r="C515" t="str">
            <v>Ширинов Р. М.</v>
          </cell>
          <cell r="AQ515">
            <v>4</v>
          </cell>
          <cell r="AR515">
            <v>8</v>
          </cell>
          <cell r="AS515">
            <v>9</v>
          </cell>
          <cell r="AT515">
            <v>10</v>
          </cell>
          <cell r="AX515" t="str">
            <v>Договор</v>
          </cell>
          <cell r="AY515" t="str">
            <v>ПРОДАВЕЦ</v>
          </cell>
          <cell r="BJ515" t="str">
            <v>Ширинов Р. М.</v>
          </cell>
        </row>
        <row r="516">
          <cell r="A516">
            <v>30765</v>
          </cell>
          <cell r="B516" t="str">
            <v>ЗАО "ГазИнСтрой"</v>
          </cell>
          <cell r="C516" t="str">
            <v>ЗАО "ГазИнСтрой"</v>
          </cell>
          <cell r="D516" t="str">
            <v xml:space="preserve"> 12-268/2008 от 01.01.2008г.</v>
          </cell>
          <cell r="BJ516" t="str">
            <v>ЗАО "ГазИнСтрой"</v>
          </cell>
        </row>
        <row r="517">
          <cell r="A517">
            <v>30766</v>
          </cell>
          <cell r="B517" t="str">
            <v>Новый Абонент</v>
          </cell>
          <cell r="C517" t="str">
            <v>Новый Абонент</v>
          </cell>
          <cell r="BJ517" t="str">
            <v>Новый Абонент</v>
          </cell>
        </row>
        <row r="518">
          <cell r="A518">
            <v>30767</v>
          </cell>
          <cell r="B518" t="str">
            <v xml:space="preserve">ИП Баширов Афган Сархош  </v>
          </cell>
          <cell r="C518" t="str">
            <v>ИП Баширов А.С.</v>
          </cell>
          <cell r="D518" t="str">
            <v xml:space="preserve"> 12-160/2006 от 01.01.2006г.</v>
          </cell>
          <cell r="K518">
            <v>890300221909</v>
          </cell>
          <cell r="P518">
            <v>305890305600025</v>
          </cell>
          <cell r="Q518" t="str">
            <v>000405138</v>
          </cell>
          <cell r="W518">
            <v>629757</v>
          </cell>
          <cell r="X518" t="str">
            <v>ЯНАО Надымский р-он</v>
          </cell>
          <cell r="Y518" t="str">
            <v>п. Пангоды</v>
          </cell>
          <cell r="Z518" t="str">
            <v>ул. Звездная 6-23</v>
          </cell>
          <cell r="AA518">
            <v>629757</v>
          </cell>
          <cell r="AB518" t="str">
            <v>ЯНАО Надымский р-он</v>
          </cell>
          <cell r="AC518" t="str">
            <v>п. Пангоды</v>
          </cell>
          <cell r="AD518" t="str">
            <v>ул. Звездная 6-23</v>
          </cell>
          <cell r="AF518" t="str">
            <v>50-182</v>
          </cell>
          <cell r="AG518" t="str">
            <v xml:space="preserve">ИП Баширов Афган Сархош  </v>
          </cell>
          <cell r="AH518" t="str">
            <v>ИП Баширов А.С.</v>
          </cell>
          <cell r="AQ518">
            <v>4</v>
          </cell>
          <cell r="AR518">
            <v>8</v>
          </cell>
          <cell r="AS518">
            <v>9</v>
          </cell>
          <cell r="AT518">
            <v>10</v>
          </cell>
          <cell r="AX518" t="str">
            <v>Договор</v>
          </cell>
          <cell r="AY518" t="str">
            <v>ПРОДАВЕЦ</v>
          </cell>
          <cell r="BI518">
            <v>1</v>
          </cell>
          <cell r="BJ518" t="str">
            <v xml:space="preserve">ИП Баширов Афган Сархош  </v>
          </cell>
          <cell r="BK518" t="str">
            <v>г-ну Баширову А. С.</v>
          </cell>
          <cell r="BL518" t="str">
            <v>Индивидуальному предпринимателю</v>
          </cell>
          <cell r="BO518" t="str">
            <v>м-н Мир, ул Ленина 12</v>
          </cell>
          <cell r="BP518" t="str">
            <v>м-н Мир, ул Ленина 12</v>
          </cell>
        </row>
        <row r="519">
          <cell r="A519">
            <v>30768</v>
          </cell>
          <cell r="B519" t="str">
            <v xml:space="preserve">ИП Габибов Илгар Алекпер </v>
          </cell>
          <cell r="C519" t="str">
            <v>ИП Габибов И.А.</v>
          </cell>
          <cell r="D519" t="str">
            <v xml:space="preserve"> 12-205/2006 от 01.01.2006г.</v>
          </cell>
          <cell r="K519">
            <v>890300051301</v>
          </cell>
          <cell r="P519">
            <v>304890312000010</v>
          </cell>
          <cell r="S519" t="str">
            <v xml:space="preserve"> </v>
          </cell>
          <cell r="W519">
            <v>629757</v>
          </cell>
          <cell r="X519" t="str">
            <v>ЯНАО Надымский р-он</v>
          </cell>
          <cell r="Y519" t="str">
            <v>п. Пангоды</v>
          </cell>
          <cell r="Z519" t="str">
            <v>ул. Ленина, 6-24</v>
          </cell>
          <cell r="AA519">
            <v>629757</v>
          </cell>
          <cell r="AB519" t="str">
            <v>ЯНАО Надымский р-он</v>
          </cell>
          <cell r="AC519" t="str">
            <v>п. Пангоды</v>
          </cell>
          <cell r="AD519" t="str">
            <v>ул. Ленина, 6-24</v>
          </cell>
          <cell r="AF519" t="str">
            <v>57-161, 89044573840</v>
          </cell>
          <cell r="AG519" t="str">
            <v xml:space="preserve">ИП Габибов Илгар Алекпер </v>
          </cell>
          <cell r="AH519" t="str">
            <v>ИП Габибов И.А.</v>
          </cell>
          <cell r="AQ519">
            <v>4</v>
          </cell>
          <cell r="AR519">
            <v>8</v>
          </cell>
          <cell r="AS519">
            <v>9</v>
          </cell>
          <cell r="AT519">
            <v>10</v>
          </cell>
          <cell r="AX519" t="str">
            <v>Договор</v>
          </cell>
          <cell r="AY519" t="str">
            <v>ПРОДАВЕЦ</v>
          </cell>
          <cell r="BI519">
            <v>1</v>
          </cell>
          <cell r="BJ519" t="str">
            <v xml:space="preserve">ИП Габибов Илгар Алекпер </v>
          </cell>
          <cell r="BK519" t="str">
            <v>г-ну Габибову И. А.</v>
          </cell>
          <cell r="BL519" t="str">
            <v>Индивидуальному предпринимателю</v>
          </cell>
          <cell r="BO519" t="str">
            <v>м-н Надежда</v>
          </cell>
          <cell r="BP519" t="str">
            <v>м-н Надежда</v>
          </cell>
        </row>
        <row r="520">
          <cell r="A520">
            <v>30769</v>
          </cell>
          <cell r="B520" t="str">
            <v>Новый Абонент</v>
          </cell>
          <cell r="C520" t="str">
            <v>Новый Абонент</v>
          </cell>
          <cell r="BJ520" t="str">
            <v>Новый Абонент</v>
          </cell>
        </row>
        <row r="521">
          <cell r="A521">
            <v>30770</v>
          </cell>
          <cell r="B521" t="str">
            <v>ПК "Фрегат"</v>
          </cell>
          <cell r="C521" t="str">
            <v>ПК "Фрегат"</v>
          </cell>
          <cell r="D521" t="str">
            <v xml:space="preserve"> 12-208/2006 от 01.01.2006г.</v>
          </cell>
          <cell r="F521" t="str">
            <v>"Запсибкомбанк" ОАО г. Салехард</v>
          </cell>
          <cell r="G521" t="str">
            <v>047182727</v>
          </cell>
          <cell r="H521" t="str">
            <v>30101810600000000000</v>
          </cell>
          <cell r="I521" t="str">
            <v>40703810300140000050</v>
          </cell>
          <cell r="K521">
            <v>8903021550</v>
          </cell>
          <cell r="L521">
            <v>890301001</v>
          </cell>
          <cell r="M521">
            <v>51600</v>
          </cell>
          <cell r="O521">
            <v>12531056</v>
          </cell>
          <cell r="P521">
            <v>1028900581710</v>
          </cell>
          <cell r="R521">
            <v>7115665000</v>
          </cell>
          <cell r="S521">
            <v>16</v>
          </cell>
          <cell r="T521">
            <v>85</v>
          </cell>
          <cell r="U521">
            <v>49006</v>
          </cell>
          <cell r="W521">
            <v>629757</v>
          </cell>
          <cell r="X521" t="str">
            <v>ЯНАО, Надымский р-он</v>
          </cell>
          <cell r="Y521" t="str">
            <v>п. Пангоды</v>
          </cell>
          <cell r="Z521" t="str">
            <v>ул. Ленина, д.3, кв.14</v>
          </cell>
          <cell r="AA521">
            <v>629757</v>
          </cell>
          <cell r="AB521" t="str">
            <v>ЯНАО, Надымский р-он</v>
          </cell>
          <cell r="AC521" t="str">
            <v>п. Пангоды</v>
          </cell>
          <cell r="AD521" t="str">
            <v>ул. Ленина, д.3, кв.14</v>
          </cell>
          <cell r="AF521" t="str">
            <v>50-780, 52-562</v>
          </cell>
          <cell r="AG521" t="str">
            <v xml:space="preserve">Председатель Иванов Иван Георгиевич </v>
          </cell>
          <cell r="AH521" t="str">
            <v>Председатель Иванов И.Г.</v>
          </cell>
          <cell r="AQ521">
            <v>4</v>
          </cell>
          <cell r="AR521">
            <v>8</v>
          </cell>
          <cell r="AS521">
            <v>9</v>
          </cell>
          <cell r="AT521">
            <v>10</v>
          </cell>
          <cell r="AX521" t="str">
            <v>Договор</v>
          </cell>
          <cell r="AY521" t="str">
            <v>ПРОДАВЕЦ</v>
          </cell>
          <cell r="BI521">
            <v>1</v>
          </cell>
          <cell r="BJ521" t="str">
            <v>ПК "Фрегат"</v>
          </cell>
          <cell r="BK521" t="str">
            <v>г-ну Иванову И. Г.</v>
          </cell>
          <cell r="BL521" t="str">
            <v>Председателю</v>
          </cell>
        </row>
        <row r="522">
          <cell r="A522">
            <v>30771</v>
          </cell>
          <cell r="B522" t="str">
            <v xml:space="preserve">ИП Джафаров Икрам Байрам </v>
          </cell>
          <cell r="C522" t="str">
            <v>ИП Джафаров И.Б.</v>
          </cell>
          <cell r="D522" t="str">
            <v xml:space="preserve"> 12-165/2006 от 01.01.2006г.</v>
          </cell>
          <cell r="K522">
            <v>890301501602</v>
          </cell>
          <cell r="P522">
            <v>304890332100023</v>
          </cell>
          <cell r="Q522" t="str">
            <v>0004030058</v>
          </cell>
          <cell r="W522">
            <v>629757</v>
          </cell>
          <cell r="X522" t="str">
            <v xml:space="preserve">ЯНАО Надымский р-он </v>
          </cell>
          <cell r="Y522" t="str">
            <v>п. Пангоды</v>
          </cell>
          <cell r="Z522" t="str">
            <v>ул. Ленина 6-40</v>
          </cell>
          <cell r="AA522">
            <v>629757</v>
          </cell>
          <cell r="AB522" t="str">
            <v xml:space="preserve">ЯНАО Надымский р-он </v>
          </cell>
          <cell r="AC522" t="str">
            <v>п. Пангоды</v>
          </cell>
          <cell r="AD522" t="str">
            <v>ул. Ленина 6-40</v>
          </cell>
          <cell r="AF522" t="str">
            <v>50-537, 42-233</v>
          </cell>
          <cell r="AG522" t="str">
            <v xml:space="preserve">ИП Джафаров Икрам Байрам </v>
          </cell>
          <cell r="AH522" t="str">
            <v>ИП Джафаров И.Б.</v>
          </cell>
          <cell r="AQ522">
            <v>4</v>
          </cell>
          <cell r="AR522">
            <v>8</v>
          </cell>
          <cell r="AS522">
            <v>9</v>
          </cell>
          <cell r="AT522">
            <v>10</v>
          </cell>
          <cell r="AX522" t="str">
            <v>Договор</v>
          </cell>
          <cell r="AY522" t="str">
            <v>ПРОДАВЕЦ</v>
          </cell>
          <cell r="BI522">
            <v>1</v>
          </cell>
          <cell r="BJ522" t="str">
            <v xml:space="preserve">ИП Джафаров Икрам Байрам </v>
          </cell>
          <cell r="BK522" t="str">
            <v>г-ну Джафарову И. Б.</v>
          </cell>
          <cell r="BL522" t="str">
            <v>Индивидуальному предпринимателю</v>
          </cell>
          <cell r="BO522" t="str">
            <v>Кафе Мираж (район центрального рынка)</v>
          </cell>
          <cell r="BP522" t="str">
            <v>Кафе Мираж (район центрального рынка)</v>
          </cell>
        </row>
        <row r="523">
          <cell r="A523">
            <v>30772</v>
          </cell>
          <cell r="B523" t="str">
            <v xml:space="preserve">ИП Щерба Андрей Леонидович </v>
          </cell>
          <cell r="C523" t="str">
            <v>Щерба А.Л.</v>
          </cell>
          <cell r="D523" t="str">
            <v>12-249/2006 от 01.01.2006</v>
          </cell>
          <cell r="K523">
            <v>890300256411</v>
          </cell>
          <cell r="P523">
            <v>304890307900069</v>
          </cell>
          <cell r="Q523" t="str">
            <v>000335771</v>
          </cell>
          <cell r="W523">
            <v>629757</v>
          </cell>
          <cell r="X523" t="str">
            <v>ЯНАО, Надымский р-он</v>
          </cell>
          <cell r="Y523" t="str">
            <v>п. Пангоды</v>
          </cell>
          <cell r="Z523" t="str">
            <v>ул. Ленина 45 кв.2</v>
          </cell>
          <cell r="AA523">
            <v>629757</v>
          </cell>
          <cell r="AB523" t="str">
            <v>ЯНАО, Надымский р-он</v>
          </cell>
          <cell r="AC523" t="str">
            <v>п. Пангоды</v>
          </cell>
          <cell r="AD523" t="str">
            <v>ул. Ленина 45 кв.2</v>
          </cell>
          <cell r="AF523" t="str">
            <v>57-230, 56-014</v>
          </cell>
          <cell r="AG523" t="str">
            <v xml:space="preserve">ИП Щерба Андрей Леонидович </v>
          </cell>
          <cell r="AH523" t="str">
            <v>Щерба А.Л.</v>
          </cell>
          <cell r="AQ523">
            <v>4</v>
          </cell>
          <cell r="AR523">
            <v>8</v>
          </cell>
          <cell r="AS523">
            <v>9</v>
          </cell>
          <cell r="AT523">
            <v>10</v>
          </cell>
          <cell r="AX523" t="str">
            <v>Договор</v>
          </cell>
          <cell r="AY523" t="str">
            <v>ПРОДАВЕЦ</v>
          </cell>
          <cell r="BI523">
            <v>1</v>
          </cell>
          <cell r="BJ523" t="str">
            <v xml:space="preserve">ИП Щерба Андрей Леонидович </v>
          </cell>
          <cell r="BK523" t="str">
            <v>г-ну Щерба А. Л.</v>
          </cell>
          <cell r="BL523" t="str">
            <v>Индивидуальному предпринимателю</v>
          </cell>
          <cell r="BO523" t="str">
            <v>Стомат.кабинет ФЖК-1ул.Спортивная 24</v>
          </cell>
          <cell r="BP523" t="str">
            <v>Стомат.кабинет ФЖК-1ул.Спортивная 24</v>
          </cell>
        </row>
        <row r="524">
          <cell r="A524">
            <v>30773</v>
          </cell>
          <cell r="B524" t="str">
            <v xml:space="preserve">ИП Зейналов Габил Аллахверди  </v>
          </cell>
          <cell r="C524" t="str">
            <v>ИП Зейналов Г.А.</v>
          </cell>
          <cell r="D524" t="str">
            <v xml:space="preserve"> 12-193/2006 от 01.01.2006г.</v>
          </cell>
          <cell r="K524">
            <v>890303536287</v>
          </cell>
          <cell r="P524">
            <v>304890308900041</v>
          </cell>
          <cell r="Q524" t="str">
            <v>000188763</v>
          </cell>
          <cell r="W524">
            <v>629757</v>
          </cell>
          <cell r="X524" t="str">
            <v>ЯНАО Надымский р-он</v>
          </cell>
          <cell r="Y524" t="str">
            <v>п. Пангоды</v>
          </cell>
          <cell r="Z524" t="str">
            <v>ул. Мира 17</v>
          </cell>
          <cell r="AA524">
            <v>629757</v>
          </cell>
          <cell r="AB524" t="str">
            <v>ЯНАО Надымский р-он</v>
          </cell>
          <cell r="AC524" t="str">
            <v>п. Пангоды</v>
          </cell>
          <cell r="AD524" t="str">
            <v>ул. Мира 17</v>
          </cell>
          <cell r="AG524" t="str">
            <v xml:space="preserve">ИП Зейналов Габил Аллахверди  </v>
          </cell>
          <cell r="AH524" t="str">
            <v>ИП Зейналов Г.А.</v>
          </cell>
          <cell r="AQ524">
            <v>4</v>
          </cell>
          <cell r="AR524">
            <v>8</v>
          </cell>
          <cell r="AS524">
            <v>9</v>
          </cell>
          <cell r="AT524">
            <v>10</v>
          </cell>
          <cell r="AX524" t="str">
            <v>Договор</v>
          </cell>
          <cell r="AY524" t="str">
            <v>ПРОДАВЕЦ</v>
          </cell>
          <cell r="BI524">
            <v>1</v>
          </cell>
          <cell r="BJ524" t="str">
            <v xml:space="preserve">ИП Зейналов Габил Аллахверди  </v>
          </cell>
          <cell r="BK524" t="str">
            <v>г-ну Зейналову Г. А.</v>
          </cell>
          <cell r="BL524" t="str">
            <v>Индивидуальному предпринимателю</v>
          </cell>
          <cell r="BO524" t="str">
            <v>м-н Для Вас, Мира 17</v>
          </cell>
          <cell r="BP524" t="str">
            <v>м-н Для Вас, Мира 17</v>
          </cell>
        </row>
        <row r="525">
          <cell r="A525">
            <v>30774</v>
          </cell>
          <cell r="B525" t="str">
            <v>ЖГСК "Буревестник-2001"</v>
          </cell>
          <cell r="C525" t="str">
            <v xml:space="preserve">ЖГСК "Буревестник –2001"  </v>
          </cell>
          <cell r="D525" t="str">
            <v xml:space="preserve"> 12-210/2006 от 01.01.2006г.</v>
          </cell>
          <cell r="K525">
            <v>8903021567</v>
          </cell>
          <cell r="L525">
            <v>890301001</v>
          </cell>
          <cell r="P525">
            <v>1038900660160</v>
          </cell>
          <cell r="W525">
            <v>629757</v>
          </cell>
          <cell r="X525" t="str">
            <v>ЯНАО,Надымский р-он</v>
          </cell>
          <cell r="Y525" t="str">
            <v>п. Пангоды</v>
          </cell>
          <cell r="Z525" t="str">
            <v>ул. Звездная 44 кв.16</v>
          </cell>
          <cell r="AA525">
            <v>629757</v>
          </cell>
          <cell r="AB525" t="str">
            <v>ЯНАО,Надымский р-он</v>
          </cell>
          <cell r="AC525" t="str">
            <v>п. Пангоды</v>
          </cell>
          <cell r="AD525" t="str">
            <v>ул. Звездная 44 кв.16</v>
          </cell>
          <cell r="AF525" t="str">
            <v>56-757, 89088540398</v>
          </cell>
          <cell r="AG525" t="str">
            <v xml:space="preserve">Председатель Шеремет Сергей Анатольевич  </v>
          </cell>
          <cell r="AH525" t="str">
            <v>ИП Шеремет С.А.</v>
          </cell>
          <cell r="AQ525">
            <v>4</v>
          </cell>
          <cell r="AR525">
            <v>8</v>
          </cell>
          <cell r="AS525">
            <v>9</v>
          </cell>
          <cell r="AT525">
            <v>10</v>
          </cell>
          <cell r="AX525" t="str">
            <v>Договор</v>
          </cell>
          <cell r="AY525" t="str">
            <v>ПРОДАВЕЦ</v>
          </cell>
          <cell r="BI525">
            <v>1</v>
          </cell>
          <cell r="BJ525" t="str">
            <v>ЖГСК "Буревестник-2001"</v>
          </cell>
          <cell r="BK525" t="str">
            <v>г-ну Шеремет С. А.</v>
          </cell>
          <cell r="BL525" t="str">
            <v>Индивидуальному предпринимателю</v>
          </cell>
          <cell r="BO525" t="str">
            <v>гараж, ул. Набережная</v>
          </cell>
          <cell r="BP525" t="str">
            <v>гараж, ул. Набережная</v>
          </cell>
        </row>
        <row r="526">
          <cell r="A526">
            <v>30775</v>
          </cell>
          <cell r="B526" t="str">
            <v xml:space="preserve">Насонов Сергей Александрович </v>
          </cell>
          <cell r="C526" t="str">
            <v xml:space="preserve"> Насонов С.А.</v>
          </cell>
          <cell r="D526" t="str">
            <v xml:space="preserve"> 12-253/2006 от 01.01.2006г.</v>
          </cell>
          <cell r="K526">
            <v>890300250314</v>
          </cell>
          <cell r="W526">
            <v>629757</v>
          </cell>
          <cell r="X526" t="str">
            <v>ЯНАО Надымский р-он</v>
          </cell>
          <cell r="Y526" t="str">
            <v>п. Пангоды</v>
          </cell>
          <cell r="Z526" t="str">
            <v>ул. Набережная  д. 5</v>
          </cell>
          <cell r="AA526">
            <v>629757</v>
          </cell>
          <cell r="AB526" t="str">
            <v>ЯНАО Надымский р-он</v>
          </cell>
          <cell r="AC526" t="str">
            <v>п. Пангоды</v>
          </cell>
          <cell r="AD526" t="str">
            <v>ул. Набережная  д. 5</v>
          </cell>
          <cell r="AF526" t="str">
            <v>56-800, 50-500</v>
          </cell>
          <cell r="AG526" t="str">
            <v xml:space="preserve">Насонов Сергей Александрович </v>
          </cell>
          <cell r="AH526" t="str">
            <v>ИП Насонов С.А.</v>
          </cell>
          <cell r="AQ526">
            <v>4</v>
          </cell>
          <cell r="AR526">
            <v>8</v>
          </cell>
          <cell r="AS526">
            <v>9</v>
          </cell>
          <cell r="AT526">
            <v>10</v>
          </cell>
          <cell r="AX526" t="str">
            <v>Договор</v>
          </cell>
          <cell r="AY526" t="str">
            <v>ПРОДАВЕЦ</v>
          </cell>
          <cell r="BI526">
            <v>1</v>
          </cell>
          <cell r="BJ526" t="str">
            <v xml:space="preserve">Насонов Сергей Александрович </v>
          </cell>
          <cell r="BK526" t="str">
            <v>г-ну Насонову С. А.</v>
          </cell>
          <cell r="BL526" t="str">
            <v>Индивидуальному предпринимателю</v>
          </cell>
          <cell r="BO526" t="str">
            <v>ж/д ул. Набережная 5</v>
          </cell>
          <cell r="BP526" t="str">
            <v>ж/д ул. Набережная 5</v>
          </cell>
        </row>
        <row r="527">
          <cell r="A527">
            <v>30776</v>
          </cell>
          <cell r="B527" t="str">
            <v xml:space="preserve">ИП Аббасов Исраил Микаил  </v>
          </cell>
          <cell r="C527" t="str">
            <v>ИП Аббасов И.М.</v>
          </cell>
          <cell r="D527" t="str">
            <v xml:space="preserve"> 12-163/2006 от 01.01.2006г.</v>
          </cell>
          <cell r="K527">
            <v>890306265613</v>
          </cell>
          <cell r="P527">
            <v>304890329000021</v>
          </cell>
          <cell r="Q527" t="str">
            <v>000402259</v>
          </cell>
          <cell r="W527">
            <v>629757</v>
          </cell>
          <cell r="X527" t="str">
            <v>ЯНАО Надымский р-он</v>
          </cell>
          <cell r="Y527" t="str">
            <v>п. Пангоды</v>
          </cell>
          <cell r="Z527" t="str">
            <v>ул. Ленина 4-5</v>
          </cell>
          <cell r="AA527">
            <v>629757</v>
          </cell>
          <cell r="AB527" t="str">
            <v>ЯНАО Надымский р-он</v>
          </cell>
          <cell r="AC527" t="str">
            <v>п. Пангоды</v>
          </cell>
          <cell r="AD527" t="str">
            <v>ул. Ленина 4-5</v>
          </cell>
          <cell r="AF527" t="str">
            <v>90098, 89088540704</v>
          </cell>
          <cell r="AG527" t="str">
            <v xml:space="preserve">ИП Аббасов Исраил Микаил  </v>
          </cell>
          <cell r="AH527" t="str">
            <v>ИП Аббасов И.М.</v>
          </cell>
          <cell r="AQ527">
            <v>4</v>
          </cell>
          <cell r="AR527">
            <v>8</v>
          </cell>
          <cell r="AS527">
            <v>9</v>
          </cell>
          <cell r="AT527">
            <v>10</v>
          </cell>
          <cell r="AX527" t="str">
            <v>Договор</v>
          </cell>
          <cell r="AY527" t="str">
            <v>ПРОДАВЕЦ</v>
          </cell>
          <cell r="BI527">
            <v>1</v>
          </cell>
          <cell r="BJ527" t="str">
            <v xml:space="preserve">ИП Аббасов Исраил Микаил  </v>
          </cell>
          <cell r="BK527" t="str">
            <v>г-ну Аббасову И. М.</v>
          </cell>
          <cell r="BL527" t="str">
            <v>Индивидуальному предпринимателю</v>
          </cell>
          <cell r="BO527" t="str">
            <v>м-н Ямсовей, ул. Ленина 10</v>
          </cell>
          <cell r="BP527" t="str">
            <v>м-н Ямсовей, ул. Ленина 10</v>
          </cell>
        </row>
        <row r="528">
          <cell r="A528">
            <v>30777</v>
          </cell>
          <cell r="B528" t="str">
            <v>ИП Кочергина Елена Анатольевна</v>
          </cell>
          <cell r="C528" t="str">
            <v>ИП Кочергина Е.А.</v>
          </cell>
          <cell r="D528" t="str">
            <v>12-173/2008 от 01.01.08</v>
          </cell>
          <cell r="K528">
            <v>890302549987</v>
          </cell>
          <cell r="P528" t="str">
            <v>307890301600031</v>
          </cell>
          <cell r="W528">
            <v>629757</v>
          </cell>
          <cell r="X528" t="str">
            <v>ЯНАО Надымский р-он</v>
          </cell>
          <cell r="Y528" t="str">
            <v>п. Пангоды</v>
          </cell>
          <cell r="Z528" t="str">
            <v>ул.Мира 17 -44</v>
          </cell>
          <cell r="AA528">
            <v>629757</v>
          </cell>
          <cell r="AB528" t="str">
            <v>ЯНАО Надымский р-он</v>
          </cell>
          <cell r="AC528" t="str">
            <v>п. Пангоды</v>
          </cell>
          <cell r="AD528" t="str">
            <v>ул.Мира 17 -44</v>
          </cell>
          <cell r="AF528" t="str">
            <v>55-08-27</v>
          </cell>
          <cell r="AG528" t="str">
            <v>ИП Кочергина Елена Анатольевна</v>
          </cell>
          <cell r="AH528" t="str">
            <v>ИП Бабаев И.Б.</v>
          </cell>
          <cell r="AQ528">
            <v>8</v>
          </cell>
          <cell r="AR528">
            <v>4</v>
          </cell>
          <cell r="AS528">
            <v>5</v>
          </cell>
          <cell r="AT528">
            <v>6</v>
          </cell>
          <cell r="AX528" t="str">
            <v>Договор</v>
          </cell>
          <cell r="AY528" t="str">
            <v>ПРОДАВЕЦ</v>
          </cell>
          <cell r="BI528">
            <v>1</v>
          </cell>
          <cell r="BJ528" t="str">
            <v>ИП Кочергина Елена Анатольевна</v>
          </cell>
          <cell r="BK528" t="str">
            <v>г-же Гочергиной Е. А.</v>
          </cell>
          <cell r="BL528" t="str">
            <v>Индивидуальному предпринимателю</v>
          </cell>
        </row>
        <row r="529">
          <cell r="A529">
            <v>30778</v>
          </cell>
          <cell r="B529" t="str">
            <v xml:space="preserve">ИП Мезенина  Анжелика Анатольевна  </v>
          </cell>
          <cell r="C529" t="str">
            <v>ИП Мезенина А.А.</v>
          </cell>
          <cell r="D529" t="str">
            <v xml:space="preserve"> 12-247/2006 от 01.01.2006г.</v>
          </cell>
          <cell r="K529">
            <v>550721960404</v>
          </cell>
          <cell r="P529">
            <v>305890321500021</v>
          </cell>
          <cell r="W529">
            <v>629757</v>
          </cell>
          <cell r="X529" t="str">
            <v>ЯНАО Надымский р-он</v>
          </cell>
          <cell r="Y529" t="str">
            <v>п. Пангоды</v>
          </cell>
          <cell r="Z529" t="str">
            <v>ул. Энергетиков 36-9</v>
          </cell>
          <cell r="AA529">
            <v>629757</v>
          </cell>
          <cell r="AB529" t="str">
            <v>ЯНАО Надымский р-он</v>
          </cell>
          <cell r="AC529" t="str">
            <v>п. Пангоды</v>
          </cell>
          <cell r="AD529" t="str">
            <v>ул. Энергетиков 36-9</v>
          </cell>
          <cell r="AF529" t="str">
            <v>59-800, 276-67, сот.89026218897</v>
          </cell>
          <cell r="AG529" t="str">
            <v xml:space="preserve">ИП Мезенина  Анжелика Анатольевна  </v>
          </cell>
          <cell r="AH529" t="str">
            <v>ИП Мезенина А.А.</v>
          </cell>
          <cell r="AQ529">
            <v>4</v>
          </cell>
          <cell r="AR529">
            <v>8</v>
          </cell>
          <cell r="AS529">
            <v>9</v>
          </cell>
          <cell r="AT529">
            <v>10</v>
          </cell>
          <cell r="AX529" t="str">
            <v>Договор</v>
          </cell>
          <cell r="AY529" t="str">
            <v>ПРОДАВЕЦ</v>
          </cell>
          <cell r="BI529">
            <v>1</v>
          </cell>
          <cell r="BJ529" t="str">
            <v xml:space="preserve">ИП Мезенина  Анжелика Анатольевна  </v>
          </cell>
          <cell r="BK529" t="str">
            <v>г-же Мезениной А.А.</v>
          </cell>
          <cell r="BL529" t="str">
            <v>Индивидуальному предпринимателю</v>
          </cell>
          <cell r="BO529" t="str">
            <v>салон "Ева", ул. Ленина</v>
          </cell>
          <cell r="BP529" t="str">
            <v>салон "Ева", ул. Ленина</v>
          </cell>
        </row>
        <row r="530">
          <cell r="A530">
            <v>30779</v>
          </cell>
          <cell r="B530" t="str">
            <v xml:space="preserve">гр. Вердиев Шукур Исмаил </v>
          </cell>
          <cell r="C530" t="str">
            <v>гр. Вердиев Ш.И.</v>
          </cell>
          <cell r="D530" t="str">
            <v>12-256/2006 т 01.04.2006</v>
          </cell>
          <cell r="W530">
            <v>629757</v>
          </cell>
          <cell r="X530" t="str">
            <v>ЯНАО Надымский р-он</v>
          </cell>
          <cell r="Y530" t="str">
            <v>п. Пангоды</v>
          </cell>
          <cell r="Z530" t="str">
            <v>ул. Молодёжная д. 9 кв. 12</v>
          </cell>
          <cell r="AA530">
            <v>629757</v>
          </cell>
          <cell r="AB530" t="str">
            <v>ЯНАО Надымский р-он</v>
          </cell>
          <cell r="AC530" t="str">
            <v>п. Пангоды</v>
          </cell>
          <cell r="AD530" t="str">
            <v>ул. Молодёжная д. 9 кв. 12</v>
          </cell>
          <cell r="AG530" t="str">
            <v xml:space="preserve">ИП Вердиев Шукур Исмаил </v>
          </cell>
          <cell r="AH530" t="str">
            <v>ИП Вердиев Ш.И.</v>
          </cell>
          <cell r="AQ530">
            <v>4</v>
          </cell>
          <cell r="AR530">
            <v>8</v>
          </cell>
          <cell r="AS530">
            <v>9</v>
          </cell>
          <cell r="AT530">
            <v>10</v>
          </cell>
          <cell r="AX530" t="str">
            <v>Договор</v>
          </cell>
          <cell r="AY530" t="str">
            <v>ПРОДАВЕЦ</v>
          </cell>
          <cell r="BI530">
            <v>1</v>
          </cell>
          <cell r="BJ530" t="str">
            <v xml:space="preserve">гр. Вердиев Шукур Исмаил </v>
          </cell>
          <cell r="BK530" t="str">
            <v>г-ну Вердиеву Ш. И.</v>
          </cell>
          <cell r="BL530" t="str">
            <v>Индивидуальному предпринимателю</v>
          </cell>
        </row>
        <row r="531">
          <cell r="A531">
            <v>30780</v>
          </cell>
          <cell r="B531" t="str">
            <v xml:space="preserve">Щербаков  Евгений Викторович </v>
          </cell>
          <cell r="C531" t="str">
            <v>Щербаков  Е. В.</v>
          </cell>
          <cell r="D531" t="str">
            <v>12-254/2006 т 01.01.2006</v>
          </cell>
          <cell r="K531">
            <v>890300250314</v>
          </cell>
          <cell r="W531">
            <v>629757</v>
          </cell>
          <cell r="X531" t="str">
            <v>ЯНАО, Надымский р-он</v>
          </cell>
          <cell r="Y531" t="str">
            <v>п. Пангоды</v>
          </cell>
          <cell r="Z531" t="str">
            <v>ул. Звездная, 36-8</v>
          </cell>
          <cell r="AA531">
            <v>629757</v>
          </cell>
          <cell r="AB531" t="str">
            <v>ЯНАО, Надымский р-он</v>
          </cell>
          <cell r="AC531" t="str">
            <v>п. Пангоды</v>
          </cell>
          <cell r="AD531" t="str">
            <v>ул. Звездная, 36-8</v>
          </cell>
          <cell r="AF531" t="str">
            <v>56-345</v>
          </cell>
          <cell r="AG531" t="str">
            <v xml:space="preserve">Щербаков  Евгений Викторович </v>
          </cell>
          <cell r="AH531" t="str">
            <v>Щербаков Е.В.</v>
          </cell>
          <cell r="AQ531">
            <v>4</v>
          </cell>
          <cell r="AR531">
            <v>8</v>
          </cell>
          <cell r="AS531">
            <v>9</v>
          </cell>
          <cell r="AT531">
            <v>10</v>
          </cell>
          <cell r="AX531" t="str">
            <v>Договор</v>
          </cell>
          <cell r="AY531" t="str">
            <v>ПРОДАВЕЦ</v>
          </cell>
          <cell r="BI531">
            <v>1</v>
          </cell>
          <cell r="BJ531" t="str">
            <v xml:space="preserve">Щербаков  Евгений Викторович </v>
          </cell>
          <cell r="BK531" t="str">
            <v>г-ну Щербакову Е. В.</v>
          </cell>
          <cell r="BL531" t="str">
            <v>Индивидуальному предпринимателю</v>
          </cell>
          <cell r="BO531" t="str">
            <v>ж/д ул. Набережная</v>
          </cell>
          <cell r="BP531" t="str">
            <v>ж/д ул. Набережная</v>
          </cell>
        </row>
        <row r="532">
          <cell r="A532">
            <v>30781</v>
          </cell>
          <cell r="B532" t="str">
            <v>Новый Абонент</v>
          </cell>
          <cell r="C532" t="str">
            <v>Новый Абонент</v>
          </cell>
          <cell r="BJ532" t="str">
            <v>Новый Абонент</v>
          </cell>
        </row>
        <row r="533">
          <cell r="A533">
            <v>30782</v>
          </cell>
          <cell r="B533" t="str">
            <v>ИП Мамедов Сахиб Васил</v>
          </cell>
          <cell r="C533" t="str">
            <v>ИП Мамедов С.В.</v>
          </cell>
          <cell r="D533" t="str">
            <v xml:space="preserve"> 12-175/2006 от 01.01.2006г.</v>
          </cell>
          <cell r="K533">
            <v>890300031337</v>
          </cell>
          <cell r="P533">
            <v>304890331600010</v>
          </cell>
          <cell r="Q533" t="str">
            <v>000402869</v>
          </cell>
          <cell r="W533">
            <v>629757</v>
          </cell>
          <cell r="X533" t="str">
            <v>ЯНАО, Надымский р-он</v>
          </cell>
          <cell r="Y533" t="str">
            <v>п. Пангоды</v>
          </cell>
          <cell r="Z533" t="str">
            <v>ул. Мира 13/17</v>
          </cell>
          <cell r="AA533">
            <v>629757</v>
          </cell>
          <cell r="AB533" t="str">
            <v>ЯНАО, Надымский р-он</v>
          </cell>
          <cell r="AC533" t="str">
            <v>п. Пангоды</v>
          </cell>
          <cell r="AD533" t="str">
            <v>ул. Мира 13/17</v>
          </cell>
          <cell r="AF533" t="str">
            <v>59-888, 50-779</v>
          </cell>
          <cell r="AG533" t="str">
            <v>ИП Мамедов Сахиб Васил</v>
          </cell>
          <cell r="AH533" t="str">
            <v>ИП Мамедов С.В.</v>
          </cell>
          <cell r="AQ533">
            <v>4</v>
          </cell>
          <cell r="AR533">
            <v>8</v>
          </cell>
          <cell r="AS533">
            <v>9</v>
          </cell>
          <cell r="AT533">
            <v>10</v>
          </cell>
          <cell r="AX533" t="str">
            <v>Договор</v>
          </cell>
          <cell r="AY533" t="str">
            <v>ПРОДАВЕЦ</v>
          </cell>
          <cell r="BI533">
            <v>1</v>
          </cell>
          <cell r="BJ533" t="str">
            <v>ИП Мамедов Сахиб Васил</v>
          </cell>
          <cell r="BK533" t="str">
            <v>г-ну Мамедову С. В.</v>
          </cell>
          <cell r="BL533" t="str">
            <v>Индивидуальному предпринимателю</v>
          </cell>
          <cell r="BO533" t="str">
            <v>м-н Кристина, ул. Ленина 46</v>
          </cell>
          <cell r="BP533" t="str">
            <v>м-н Кристина, ул. Ленина 46</v>
          </cell>
        </row>
        <row r="534">
          <cell r="A534">
            <v>30783</v>
          </cell>
          <cell r="B534" t="str">
            <v>Государственное Учреждение "Районная станция по борьбе с болезнями животных" г.Надым и Надымского района</v>
          </cell>
          <cell r="C534" t="str">
            <v>ГУ РС ББЖ г. Надыма и Надымского района</v>
          </cell>
          <cell r="D534" t="str">
            <v>12-251/2007 от 10.01.2007г.</v>
          </cell>
          <cell r="F534" t="str">
            <v>Расчетно-кассовый центр г. Салехард</v>
          </cell>
          <cell r="G534" t="str">
            <v>047182000</v>
          </cell>
          <cell r="I534" t="str">
            <v>40101810500000010001</v>
          </cell>
          <cell r="K534">
            <v>8903009200</v>
          </cell>
          <cell r="L534">
            <v>890301001</v>
          </cell>
          <cell r="M534" t="str">
            <v>22200</v>
          </cell>
          <cell r="O534" t="str">
            <v>39353111</v>
          </cell>
          <cell r="P534">
            <v>2058900401151</v>
          </cell>
          <cell r="Q534" t="str">
            <v>89 №000405776</v>
          </cell>
          <cell r="W534">
            <v>629730</v>
          </cell>
          <cell r="X534" t="str">
            <v>ЯНАО, Надымский р-он</v>
          </cell>
          <cell r="Y534" t="str">
            <v xml:space="preserve">г. Надым </v>
          </cell>
          <cell r="Z534" t="str">
            <v>ул. Полярная 10-А</v>
          </cell>
          <cell r="AA534">
            <v>629730</v>
          </cell>
          <cell r="AB534" t="str">
            <v>ЯНАО, Надымский р-он</v>
          </cell>
          <cell r="AC534" t="str">
            <v xml:space="preserve">г. Надым </v>
          </cell>
          <cell r="AD534" t="str">
            <v>ул. Полярная 10-А</v>
          </cell>
          <cell r="AF534" t="str">
            <v>3-61-13, 3-78-34, 59-411</v>
          </cell>
          <cell r="AG534" t="str">
            <v>Степанов Ю.А.</v>
          </cell>
          <cell r="AH534" t="str">
            <v>Степанов Ю.А.</v>
          </cell>
          <cell r="AK534" t="str">
            <v>Яхимович Е.А.</v>
          </cell>
          <cell r="AL534" t="str">
            <v>Яхимович Е.А.</v>
          </cell>
          <cell r="AQ534">
            <v>4</v>
          </cell>
          <cell r="AR534">
            <v>8</v>
          </cell>
          <cell r="AS534">
            <v>9</v>
          </cell>
          <cell r="AT534">
            <v>10</v>
          </cell>
          <cell r="AX534" t="str">
            <v>Договор</v>
          </cell>
          <cell r="AY534" t="str">
            <v>ПРОДАВЕЦ</v>
          </cell>
          <cell r="BI534">
            <v>1</v>
          </cell>
          <cell r="BJ534" t="str">
            <v>Государственное Учреждение "Районная станция по борьбе с болезнями животных" г.Надым и Надымского района</v>
          </cell>
          <cell r="BK534" t="str">
            <v>н-ку Степанову Ю.А.</v>
          </cell>
          <cell r="BL534" t="str">
            <v>Начальнику</v>
          </cell>
          <cell r="BO534" t="str">
            <v>Ветслужба, ул. Звездная 9</v>
          </cell>
          <cell r="BP534" t="str">
            <v>Ветслужба, ул. Звездная 9</v>
          </cell>
        </row>
        <row r="535">
          <cell r="A535">
            <v>30784</v>
          </cell>
          <cell r="B535" t="str">
            <v xml:space="preserve">ИП Джафаров  Акиф Закир  </v>
          </cell>
          <cell r="C535" t="str">
            <v>ИП Джафаров А.З.</v>
          </cell>
          <cell r="D535" t="str">
            <v>12-167/2008 от 01.01.2008</v>
          </cell>
          <cell r="K535">
            <v>890305094274</v>
          </cell>
          <cell r="P535">
            <v>306890315200021</v>
          </cell>
          <cell r="W535">
            <v>629757</v>
          </cell>
          <cell r="X535" t="str">
            <v>ЯНАО Надымский р-он</v>
          </cell>
          <cell r="Y535" t="str">
            <v>п. Пангоды</v>
          </cell>
          <cell r="Z535" t="str">
            <v>ул. Ленина 6-46</v>
          </cell>
          <cell r="AA535">
            <v>629757</v>
          </cell>
          <cell r="AB535" t="str">
            <v>ЯНАО Надымский р-он</v>
          </cell>
          <cell r="AC535" t="str">
            <v>п. Пангоды</v>
          </cell>
          <cell r="AD535" t="str">
            <v>ул. Ленина 6-46</v>
          </cell>
          <cell r="AF535" t="str">
            <v>50-666, 89088549569</v>
          </cell>
          <cell r="AG535" t="str">
            <v>ИП Джафаров А.З.</v>
          </cell>
          <cell r="AH535" t="str">
            <v>ИП Джафаров А.З.</v>
          </cell>
          <cell r="AQ535">
            <v>4</v>
          </cell>
          <cell r="AR535">
            <v>8</v>
          </cell>
          <cell r="AS535">
            <v>9</v>
          </cell>
          <cell r="AT535">
            <v>10</v>
          </cell>
          <cell r="AX535" t="str">
            <v>Договор</v>
          </cell>
          <cell r="AY535" t="str">
            <v>ПРОДАВЕЦ</v>
          </cell>
          <cell r="BI535">
            <v>1</v>
          </cell>
          <cell r="BJ535" t="str">
            <v xml:space="preserve">ИП Джафаров  Акиф Закир  </v>
          </cell>
          <cell r="BK535" t="str">
            <v>г-ну Джафарову А. З.</v>
          </cell>
          <cell r="BL535" t="str">
            <v>Индивидуальному предпринимателю</v>
          </cell>
          <cell r="BO535" t="str">
            <v>м-н "Плазма", ул. Мира</v>
          </cell>
          <cell r="BP535" t="str">
            <v>м-н "Плазма", ул. Мира</v>
          </cell>
        </row>
        <row r="536">
          <cell r="A536">
            <v>30785</v>
          </cell>
          <cell r="B536" t="str">
            <v xml:space="preserve">ИП Менжунова Татьяна Алексеевна  </v>
          </cell>
          <cell r="C536" t="str">
            <v>ИП Менжунова Т.А.</v>
          </cell>
          <cell r="D536" t="str">
            <v>12-206/2006 от 01.01.2006</v>
          </cell>
          <cell r="K536">
            <v>890300165980</v>
          </cell>
          <cell r="P536">
            <v>304890311800092</v>
          </cell>
          <cell r="W536">
            <v>629757</v>
          </cell>
          <cell r="X536" t="str">
            <v>ЯНАО Надымский р-он</v>
          </cell>
          <cell r="Y536" t="str">
            <v>п. Пангоды</v>
          </cell>
          <cell r="Z536" t="str">
            <v>ул. Ленина,д.51, кв.31</v>
          </cell>
          <cell r="AA536">
            <v>629757</v>
          </cell>
          <cell r="AB536" t="str">
            <v>ЯНАО Надымский р-он</v>
          </cell>
          <cell r="AC536" t="str">
            <v>п. Пангоды</v>
          </cell>
          <cell r="AD536" t="str">
            <v>ул. Ленина,д.51, кв.31</v>
          </cell>
          <cell r="AF536" t="str">
            <v>56-084, 89026218418</v>
          </cell>
          <cell r="AG536" t="str">
            <v>ИП Менжунова Т.А.</v>
          </cell>
          <cell r="AH536" t="str">
            <v>ИП Менжунова Т.А.</v>
          </cell>
          <cell r="AQ536">
            <v>4</v>
          </cell>
          <cell r="AR536">
            <v>8</v>
          </cell>
          <cell r="AS536">
            <v>9</v>
          </cell>
          <cell r="AT536">
            <v>10</v>
          </cell>
          <cell r="AX536" t="str">
            <v>Договор</v>
          </cell>
          <cell r="AY536" t="str">
            <v>ПРОДАВЕЦ</v>
          </cell>
          <cell r="BI536">
            <v>1</v>
          </cell>
          <cell r="BJ536" t="str">
            <v xml:space="preserve">ИП Менжунова Татьяна Алексеевна  </v>
          </cell>
          <cell r="BK536" t="str">
            <v>г-же Менжуновой Т. А.</v>
          </cell>
          <cell r="BL536" t="str">
            <v>Индивидуальному предпринимателю</v>
          </cell>
          <cell r="BO536" t="str">
            <v>м-н Зимушка, ул. Ленина 51</v>
          </cell>
          <cell r="BP536" t="str">
            <v>м-н Зимушка, ул. Ленина 51</v>
          </cell>
        </row>
        <row r="537">
          <cell r="A537">
            <v>30786</v>
          </cell>
          <cell r="B537" t="str">
            <v xml:space="preserve">ИП Чернова Ольга Евгеньевна </v>
          </cell>
          <cell r="C537" t="str">
            <v>ИП Чернова О.Е.</v>
          </cell>
          <cell r="D537" t="str">
            <v xml:space="preserve"> 12-140/2006 от 01.01.2006г.</v>
          </cell>
          <cell r="K537">
            <v>890301474490</v>
          </cell>
          <cell r="P537">
            <v>305890322000012</v>
          </cell>
          <cell r="Q537" t="str">
            <v>000431027</v>
          </cell>
          <cell r="W537">
            <v>629757</v>
          </cell>
          <cell r="X537" t="str">
            <v>ЯНАО Надымский р-он</v>
          </cell>
          <cell r="Y537" t="str">
            <v>п. Пангоды</v>
          </cell>
          <cell r="Z537" t="str">
            <v>ул. Звездная 10-6</v>
          </cell>
          <cell r="AA537">
            <v>629757</v>
          </cell>
          <cell r="AB537" t="str">
            <v>ЯНАО Надымский р-он</v>
          </cell>
          <cell r="AC537" t="str">
            <v>п. Пангоды</v>
          </cell>
          <cell r="AD537" t="str">
            <v>ул. Звездная 10-6</v>
          </cell>
          <cell r="AF537" t="str">
            <v>53-155</v>
          </cell>
          <cell r="AG537" t="str">
            <v>ИП Чернова О.Е.</v>
          </cell>
          <cell r="AH537" t="str">
            <v>ИП Чернова О.Е.</v>
          </cell>
          <cell r="AQ537">
            <v>4</v>
          </cell>
          <cell r="AR537">
            <v>8</v>
          </cell>
          <cell r="AS537">
            <v>9</v>
          </cell>
          <cell r="AT537">
            <v>10</v>
          </cell>
          <cell r="AX537" t="str">
            <v>Договор</v>
          </cell>
          <cell r="AY537" t="str">
            <v>ПРОДАВЕЦ</v>
          </cell>
          <cell r="BI537">
            <v>1</v>
          </cell>
          <cell r="BJ537" t="str">
            <v xml:space="preserve">ИП Чернова Ольга Евгеньевна </v>
          </cell>
          <cell r="BK537" t="str">
            <v>г-ну Черновой О. Е.</v>
          </cell>
          <cell r="BL537" t="str">
            <v>Индивидуальному предпринимателю</v>
          </cell>
          <cell r="BO537" t="str">
            <v>м-н Ромашка, ул. Мира</v>
          </cell>
          <cell r="BP537" t="str">
            <v>м-н Ромашка, ул. Мира</v>
          </cell>
        </row>
        <row r="538">
          <cell r="A538">
            <v>30787</v>
          </cell>
          <cell r="B538" t="str">
            <v>Новый Абонент</v>
          </cell>
          <cell r="C538" t="str">
            <v>Новый Абонент</v>
          </cell>
          <cell r="BJ538" t="str">
            <v>Новый Абонент</v>
          </cell>
        </row>
        <row r="539">
          <cell r="A539">
            <v>30788</v>
          </cell>
          <cell r="B539" t="str">
            <v>ООО "Независимая оценка плюс"</v>
          </cell>
          <cell r="C539" t="str">
            <v>ООО "Независимая оценка плюс"</v>
          </cell>
          <cell r="D539" t="str">
            <v xml:space="preserve"> 12-245/2008 от 01.01.2008г.</v>
          </cell>
          <cell r="F539" t="str">
            <v>"Запсибкомбанк" ОАО г. Салехард</v>
          </cell>
          <cell r="G539" t="str">
            <v>047182727</v>
          </cell>
          <cell r="H539" t="str">
            <v>30101810600000000727</v>
          </cell>
          <cell r="I539" t="str">
            <v>40702810900140001065</v>
          </cell>
          <cell r="K539">
            <v>8903024247</v>
          </cell>
          <cell r="L539">
            <v>890301001</v>
          </cell>
          <cell r="P539">
            <v>1058900400657</v>
          </cell>
          <cell r="Q539" t="str">
            <v>000405292</v>
          </cell>
          <cell r="W539">
            <v>629757</v>
          </cell>
          <cell r="X539" t="str">
            <v>ЯНАО,Надымский р-он</v>
          </cell>
          <cell r="Y539" t="str">
            <v>п. Пангоды</v>
          </cell>
          <cell r="Z539" t="str">
            <v>ул. Мира 5-2</v>
          </cell>
          <cell r="AA539">
            <v>629757</v>
          </cell>
          <cell r="AB539" t="str">
            <v>ЯНАО,Надымский р-он</v>
          </cell>
          <cell r="AC539" t="str">
            <v>п. Пангоды</v>
          </cell>
          <cell r="AD539" t="str">
            <v>ул. Мира 5-2</v>
          </cell>
          <cell r="AF539" t="str">
            <v>52-377, 89224560392</v>
          </cell>
          <cell r="AG539" t="str">
            <v>Ген. дир. Борисов Константин Витальевич</v>
          </cell>
          <cell r="AH539" t="str">
            <v>Ген. дир. Борисов К. В.</v>
          </cell>
          <cell r="AQ539">
            <v>4</v>
          </cell>
          <cell r="AR539">
            <v>8</v>
          </cell>
          <cell r="AS539">
            <v>9</v>
          </cell>
          <cell r="AT539">
            <v>10</v>
          </cell>
          <cell r="AX539" t="str">
            <v>Договор</v>
          </cell>
          <cell r="AY539" t="str">
            <v>ПРОДАВЕЦ</v>
          </cell>
          <cell r="BI539">
            <v>1</v>
          </cell>
          <cell r="BJ539" t="str">
            <v>ООО "Независимая оценка плюс"</v>
          </cell>
          <cell r="BK539" t="str">
            <v>г-ну Борисову К. В.</v>
          </cell>
          <cell r="BL539" t="str">
            <v>Генеральному директору</v>
          </cell>
          <cell r="BO539" t="str">
            <v>АБК УПГС</v>
          </cell>
          <cell r="BP539" t="str">
            <v>АБК УПГС</v>
          </cell>
        </row>
        <row r="540">
          <cell r="A540">
            <v>30789</v>
          </cell>
          <cell r="B540" t="str">
            <v>ГСК "Таежный-2001"</v>
          </cell>
          <cell r="C540" t="str">
            <v>ГСК "Таежный-2001"</v>
          </cell>
          <cell r="D540" t="str">
            <v xml:space="preserve"> 12-126/2006 от 01.01.2006г.</v>
          </cell>
          <cell r="F540" t="str">
            <v>"Запсибкомбанк" ОАО г. Салехард</v>
          </cell>
          <cell r="G540" t="str">
            <v>047182727</v>
          </cell>
          <cell r="H540" t="str">
            <v>30101810600000000727</v>
          </cell>
          <cell r="I540" t="str">
            <v>40703810900140000052</v>
          </cell>
          <cell r="K540">
            <v>8903021398</v>
          </cell>
          <cell r="L540">
            <v>890302001</v>
          </cell>
          <cell r="P540">
            <v>1028900581731</v>
          </cell>
          <cell r="W540">
            <v>629757</v>
          </cell>
          <cell r="X540" t="str">
            <v>ЯНАО Надымский р-он</v>
          </cell>
          <cell r="Y540" t="str">
            <v>п. Пангоды</v>
          </cell>
          <cell r="Z540" t="str">
            <v>в/г Таежный, 66-б</v>
          </cell>
          <cell r="AA540">
            <v>629757</v>
          </cell>
          <cell r="AB540" t="str">
            <v>ЯНАО Надымский р-он</v>
          </cell>
          <cell r="AC540" t="str">
            <v>п. Пангоды</v>
          </cell>
          <cell r="AD540" t="str">
            <v>в/г Таежный, 66-б</v>
          </cell>
          <cell r="AF540" t="str">
            <v>56-571, р.51-298,51-297, сот. 40-798</v>
          </cell>
          <cell r="AG540" t="str">
            <v xml:space="preserve">Председатель Антонец Виктор Владимирович </v>
          </cell>
          <cell r="AH540" t="str">
            <v>Председатель Антонец В. В.</v>
          </cell>
          <cell r="AQ540">
            <v>4</v>
          </cell>
          <cell r="AR540">
            <v>8</v>
          </cell>
          <cell r="AS540">
            <v>9</v>
          </cell>
          <cell r="AT540">
            <v>10</v>
          </cell>
          <cell r="AX540" t="str">
            <v>Договор</v>
          </cell>
          <cell r="AY540" t="str">
            <v>ПРОДАВЕЦ</v>
          </cell>
          <cell r="BI540">
            <v>1</v>
          </cell>
          <cell r="BJ540" t="str">
            <v>ГСК "Таежный-2001"</v>
          </cell>
          <cell r="BK540" t="str">
            <v>г-ну Антонец В. В.</v>
          </cell>
          <cell r="BL540" t="str">
            <v>Председателю</v>
          </cell>
          <cell r="BO540" t="str">
            <v>Район в/г Таежный</v>
          </cell>
          <cell r="BP540" t="str">
            <v>Район в/г Таежный</v>
          </cell>
        </row>
        <row r="541">
          <cell r="A541">
            <v>30790</v>
          </cell>
          <cell r="B541" t="str">
            <v>Новый Абонент</v>
          </cell>
          <cell r="C541" t="str">
            <v>Новый Абонент</v>
          </cell>
          <cell r="BJ541" t="str">
            <v>Новый Абонент</v>
          </cell>
        </row>
        <row r="542">
          <cell r="A542">
            <v>30791</v>
          </cell>
          <cell r="B542" t="str">
            <v xml:space="preserve">ИП Клочков Андрей Вячеславович </v>
          </cell>
          <cell r="C542" t="str">
            <v>ИП Клочков А.В.</v>
          </cell>
          <cell r="D542" t="str">
            <v xml:space="preserve"> 12-128/2006 от 01.01.2006г.</v>
          </cell>
          <cell r="K542">
            <v>890300017780</v>
          </cell>
          <cell r="P542">
            <v>304890303000043</v>
          </cell>
          <cell r="Q542" t="str">
            <v>000143342</v>
          </cell>
          <cell r="W542">
            <v>629757</v>
          </cell>
          <cell r="X542" t="str">
            <v>ЯНАО, Надымский р-он</v>
          </cell>
          <cell r="Y542" t="str">
            <v>п. Пангоды</v>
          </cell>
          <cell r="Z542" t="str">
            <v>ул. Звездная 46/5</v>
          </cell>
          <cell r="AA542">
            <v>629757</v>
          </cell>
          <cell r="AB542" t="str">
            <v>ЯНАО, Надымский р-он</v>
          </cell>
          <cell r="AC542" t="str">
            <v>п. Пангоды</v>
          </cell>
          <cell r="AD542" t="str">
            <v>ул. Звездная 46/5</v>
          </cell>
          <cell r="AG542" t="str">
            <v xml:space="preserve">ИП Клочков Андрей Вячеславович </v>
          </cell>
          <cell r="AH542" t="str">
            <v>ИП Клочков А.В.</v>
          </cell>
          <cell r="AQ542">
            <v>4</v>
          </cell>
          <cell r="AR542">
            <v>8</v>
          </cell>
          <cell r="AS542">
            <v>9</v>
          </cell>
          <cell r="AT542">
            <v>10</v>
          </cell>
          <cell r="AX542" t="str">
            <v>Договор</v>
          </cell>
          <cell r="AY542" t="str">
            <v>ПРОДАВЕЦ</v>
          </cell>
          <cell r="BI542">
            <v>1</v>
          </cell>
          <cell r="BJ542" t="str">
            <v xml:space="preserve">ИП Клочков Андрей Вячеславович </v>
          </cell>
          <cell r="BK542" t="str">
            <v>г-ну Клочкову А. В.</v>
          </cell>
          <cell r="BL542" t="str">
            <v>Индивидуальному предпринимателю</v>
          </cell>
          <cell r="BO542" t="str">
            <v>м-н Аврора-Арт, ДК</v>
          </cell>
          <cell r="BP542" t="str">
            <v>м-н Аврора-Арт, ДК</v>
          </cell>
        </row>
        <row r="543">
          <cell r="A543">
            <v>30792</v>
          </cell>
          <cell r="B543" t="str">
            <v>Новый Абонент</v>
          </cell>
          <cell r="C543" t="str">
            <v>Новый Абонент</v>
          </cell>
          <cell r="BJ543" t="str">
            <v>Новый Абонент</v>
          </cell>
        </row>
        <row r="544">
          <cell r="A544">
            <v>30793</v>
          </cell>
          <cell r="B544" t="str">
            <v xml:space="preserve">ИП Маркевич Михаил Васильевич  </v>
          </cell>
          <cell r="C544" t="str">
            <v>ИП Маркевич М.В.</v>
          </cell>
          <cell r="D544" t="str">
            <v>12-135/2006 от 01.01.2006</v>
          </cell>
          <cell r="F544" t="str">
            <v>"Запсибкомбанк" ОАО г. Салехард</v>
          </cell>
          <cell r="G544" t="str">
            <v>047182727</v>
          </cell>
          <cell r="H544" t="str">
            <v>30101810600000000727</v>
          </cell>
          <cell r="I544" t="str">
            <v>40802810500140000065</v>
          </cell>
          <cell r="K544">
            <v>890300010305</v>
          </cell>
          <cell r="L544">
            <v>890301001</v>
          </cell>
          <cell r="P544">
            <v>304890302800062</v>
          </cell>
          <cell r="Q544" t="str">
            <v>000143306</v>
          </cell>
          <cell r="W544">
            <v>629757</v>
          </cell>
          <cell r="X544" t="str">
            <v>ЯНАО Надымский р-он</v>
          </cell>
          <cell r="Y544" t="str">
            <v>п. Пангоды</v>
          </cell>
          <cell r="Z544" t="str">
            <v>ул. Звездная 22-34</v>
          </cell>
          <cell r="AA544">
            <v>629757</v>
          </cell>
          <cell r="AB544" t="str">
            <v>ЯНАО Надымский р-он</v>
          </cell>
          <cell r="AC544" t="str">
            <v>п. Пангоды</v>
          </cell>
          <cell r="AD544" t="str">
            <v>ул. Звездная 22-34</v>
          </cell>
          <cell r="AE544" t="str">
            <v>avrora04@mail.ru</v>
          </cell>
          <cell r="AF544" t="str">
            <v>53-858,6-32-92, 6-32-97</v>
          </cell>
          <cell r="AG544" t="str">
            <v xml:space="preserve">ИП Маркевич Михаил Васильевич  </v>
          </cell>
          <cell r="AH544" t="str">
            <v>ИП Маркевич М.В.</v>
          </cell>
          <cell r="AQ544">
            <v>4</v>
          </cell>
          <cell r="AR544">
            <v>8</v>
          </cell>
          <cell r="AS544">
            <v>9</v>
          </cell>
          <cell r="AT544">
            <v>10</v>
          </cell>
          <cell r="AX544" t="str">
            <v>Договор</v>
          </cell>
          <cell r="AY544" t="str">
            <v>ПРОДАВЕЦ</v>
          </cell>
          <cell r="BI544">
            <v>1</v>
          </cell>
          <cell r="BJ544" t="str">
            <v xml:space="preserve">ИП Маркевич Михаил Васильевич  </v>
          </cell>
          <cell r="BK544" t="str">
            <v>г-ну  Маркевич М. В.</v>
          </cell>
          <cell r="BL544" t="str">
            <v>Индивидуальному предпринимателю</v>
          </cell>
          <cell r="BO544" t="str">
            <v>Аврора-2</v>
          </cell>
          <cell r="BP544" t="str">
            <v>Аврора-2</v>
          </cell>
        </row>
        <row r="545">
          <cell r="A545">
            <v>30794</v>
          </cell>
          <cell r="B545" t="str">
            <v xml:space="preserve">ИП Жалнина Галина Борисовна </v>
          </cell>
          <cell r="C545" t="str">
            <v>ИП Жалнина Г.Б.</v>
          </cell>
          <cell r="D545" t="str">
            <v xml:space="preserve"> 12-133/2006 от 01.01.2006г.</v>
          </cell>
          <cell r="K545">
            <v>890300011500</v>
          </cell>
          <cell r="P545">
            <v>304890307600041</v>
          </cell>
          <cell r="W545">
            <v>629757</v>
          </cell>
          <cell r="X545" t="str">
            <v>ЯНАО,Надымский р-он</v>
          </cell>
          <cell r="Y545" t="str">
            <v>п. Пангоды</v>
          </cell>
          <cell r="Z545" t="str">
            <v>ул. Молодежная 5-7</v>
          </cell>
          <cell r="AA545">
            <v>629757</v>
          </cell>
          <cell r="AB545" t="str">
            <v>ЯНАО,Надымский р-он</v>
          </cell>
          <cell r="AC545" t="str">
            <v>п. Пангоды</v>
          </cell>
          <cell r="AD545" t="str">
            <v>ул. Молодежная 5-7</v>
          </cell>
          <cell r="AF545" t="str">
            <v>т/ф 52-718</v>
          </cell>
          <cell r="AG545" t="str">
            <v xml:space="preserve">ИП Жалнина Галина Борисовна </v>
          </cell>
          <cell r="AH545" t="str">
            <v>ИП Жалнина Г.Б.</v>
          </cell>
          <cell r="AQ545">
            <v>4</v>
          </cell>
          <cell r="AR545">
            <v>8</v>
          </cell>
          <cell r="AS545">
            <v>9</v>
          </cell>
          <cell r="AT545">
            <v>10</v>
          </cell>
          <cell r="AX545" t="str">
            <v>Договор</v>
          </cell>
          <cell r="AY545" t="str">
            <v>ПРОДАВЕЦ</v>
          </cell>
          <cell r="BI545">
            <v>1</v>
          </cell>
          <cell r="BJ545" t="str">
            <v xml:space="preserve">ИП Жалнина Галина Борисовна </v>
          </cell>
          <cell r="BK545" t="str">
            <v>г-же  Жалнина Г. Б.</v>
          </cell>
          <cell r="BL545" t="str">
            <v>Индивидуальному предпринимателю</v>
          </cell>
          <cell r="BO545" t="str">
            <v>Пром.зона, водозабор</v>
          </cell>
          <cell r="BP545" t="str">
            <v>Пром.зона, водозабор</v>
          </cell>
        </row>
        <row r="546">
          <cell r="A546">
            <v>30795</v>
          </cell>
          <cell r="B546" t="str">
            <v>ИП Масимов Азер Сафхан оглы</v>
          </cell>
          <cell r="C546" t="str">
            <v>ИП Масимов А.С. о.</v>
          </cell>
          <cell r="D546" t="str">
            <v xml:space="preserve"> 12-145/2007 от 01.01.2006г.</v>
          </cell>
          <cell r="K546">
            <v>890300218550</v>
          </cell>
          <cell r="P546">
            <v>304890306400052</v>
          </cell>
          <cell r="W546">
            <v>629757</v>
          </cell>
          <cell r="X546" t="str">
            <v>ЯНАО Надымский р-он</v>
          </cell>
          <cell r="Y546" t="str">
            <v>п. Пангоды</v>
          </cell>
          <cell r="Z546" t="str">
            <v>ул. Звездная 76 кв.12</v>
          </cell>
          <cell r="AA546">
            <v>629757</v>
          </cell>
          <cell r="AB546" t="str">
            <v>ЯНАО Надымский р-он</v>
          </cell>
          <cell r="AC546" t="str">
            <v>п. Пангоды</v>
          </cell>
          <cell r="AD546" t="str">
            <v>ул. Звездная 76 кв.12</v>
          </cell>
          <cell r="AG546" t="str">
            <v>ИП Масимов Азер Сафхан оглы</v>
          </cell>
          <cell r="AH546" t="str">
            <v>ИП Масимов А.С. о.</v>
          </cell>
          <cell r="AQ546">
            <v>4</v>
          </cell>
          <cell r="AR546">
            <v>8</v>
          </cell>
          <cell r="AS546">
            <v>9</v>
          </cell>
          <cell r="AT546">
            <v>10</v>
          </cell>
          <cell r="AX546" t="str">
            <v>Договор</v>
          </cell>
          <cell r="AY546" t="str">
            <v>ПРОДАВЕЦ</v>
          </cell>
          <cell r="BI546">
            <v>1</v>
          </cell>
          <cell r="BJ546" t="str">
            <v>ИП Масимов Азер Сафхан оглы</v>
          </cell>
          <cell r="BK546" t="str">
            <v>г-ну  Масимову А. С.</v>
          </cell>
          <cell r="BL546" t="str">
            <v>Индивидуальному предпринимателю</v>
          </cell>
          <cell r="BO546" t="str">
            <v>м-н "Сибирь", ул. Полярников</v>
          </cell>
          <cell r="BP546" t="str">
            <v>м-н "Сибирь", ул. Полярников</v>
          </cell>
        </row>
        <row r="547">
          <cell r="A547">
            <v>30796</v>
          </cell>
          <cell r="B547" t="str">
            <v>Мазунина Валентина Васильевна</v>
          </cell>
          <cell r="C547" t="str">
            <v>Мазунина В.В.</v>
          </cell>
          <cell r="D547" t="str">
            <v xml:space="preserve"> 12-127/2007 от 01.01.2006г.</v>
          </cell>
          <cell r="K547">
            <v>890305954970</v>
          </cell>
          <cell r="W547">
            <v>629757</v>
          </cell>
          <cell r="X547" t="str">
            <v>ЯНАО Надымский р-он</v>
          </cell>
          <cell r="Y547" t="str">
            <v>п. Пангоды</v>
          </cell>
          <cell r="Z547" t="str">
            <v>ул. Полярников 14-19</v>
          </cell>
          <cell r="AA547">
            <v>629757</v>
          </cell>
          <cell r="AB547" t="str">
            <v>ЯНАО Надымский р-он</v>
          </cell>
          <cell r="AC547" t="str">
            <v>п. Пангоды</v>
          </cell>
          <cell r="AD547" t="str">
            <v>ул. Полярников 14-19</v>
          </cell>
          <cell r="AG547" t="str">
            <v>ИП Паналыев А.П.</v>
          </cell>
          <cell r="AH547" t="str">
            <v>ИП Паналыев А.П.</v>
          </cell>
          <cell r="AQ547">
            <v>4</v>
          </cell>
          <cell r="AR547">
            <v>8</v>
          </cell>
          <cell r="AS547">
            <v>9</v>
          </cell>
          <cell r="AT547">
            <v>10</v>
          </cell>
          <cell r="AX547" t="str">
            <v>Договор</v>
          </cell>
          <cell r="AY547" t="str">
            <v>ПРОДАВЕЦ</v>
          </cell>
          <cell r="BI547">
            <v>1</v>
          </cell>
          <cell r="BJ547" t="str">
            <v>Мазунина Валентина Васильевна</v>
          </cell>
          <cell r="BK547" t="str">
            <v>г-же Мазуниной В. В.</v>
          </cell>
          <cell r="BL547" t="str">
            <v>Индивидуальному предпринимателю</v>
          </cell>
          <cell r="BO547" t="str">
            <v>м-н Южный1,2, ул. Газодобытчиков</v>
          </cell>
          <cell r="BP547" t="str">
            <v>м-н Южный1,2, ул. Газодобытчиков</v>
          </cell>
        </row>
        <row r="548">
          <cell r="A548">
            <v>30797</v>
          </cell>
          <cell r="B548" t="str">
            <v>ИП Штарк Светлана Ахияртдиновна</v>
          </cell>
          <cell r="C548" t="str">
            <v>ИП Штарк С.А.</v>
          </cell>
          <cell r="D548" t="str">
            <v xml:space="preserve"> 12-147/2006 от 01.01.2006г.</v>
          </cell>
          <cell r="K548">
            <v>890300431046</v>
          </cell>
          <cell r="P548">
            <v>304890325200046</v>
          </cell>
          <cell r="W548">
            <v>629757</v>
          </cell>
          <cell r="X548" t="str">
            <v>ЯНАО Надымский р-он</v>
          </cell>
          <cell r="Y548" t="str">
            <v>п. Пангоды</v>
          </cell>
          <cell r="Z548" t="str">
            <v>ул. Ленина 7-29</v>
          </cell>
          <cell r="AA548">
            <v>629757</v>
          </cell>
          <cell r="AB548" t="str">
            <v>ЯНАО Надымский р-он</v>
          </cell>
          <cell r="AC548" t="str">
            <v>п. Пангоды</v>
          </cell>
          <cell r="AD548" t="str">
            <v>ул. Ленина 7-29</v>
          </cell>
          <cell r="AF548" t="str">
            <v>57-136, ф. 52-841</v>
          </cell>
          <cell r="AG548" t="str">
            <v>ИП Штарк Светлана Ахияртдиновна</v>
          </cell>
          <cell r="AH548" t="str">
            <v>ИП Штарк С.А.</v>
          </cell>
          <cell r="AQ548">
            <v>4</v>
          </cell>
          <cell r="AR548">
            <v>8</v>
          </cell>
          <cell r="AS548">
            <v>9</v>
          </cell>
          <cell r="AT548">
            <v>10</v>
          </cell>
          <cell r="AX548" t="str">
            <v>Договор</v>
          </cell>
          <cell r="AY548" t="str">
            <v>ПРОДАВЕЦ</v>
          </cell>
          <cell r="BI548">
            <v>1</v>
          </cell>
          <cell r="BJ548" t="str">
            <v>ИП Штарк Светлана Ахияртдиновна</v>
          </cell>
          <cell r="BK548" t="str">
            <v>г-же  Штарк С. А.</v>
          </cell>
          <cell r="BL548" t="str">
            <v>Индивидуальному предпринимателю</v>
          </cell>
          <cell r="BO548" t="str">
            <v>м-н "Текстиль" ул.Ленина 15</v>
          </cell>
          <cell r="BP548" t="str">
            <v>м-н "Текстиль" ул.Ленина 15</v>
          </cell>
        </row>
        <row r="549">
          <cell r="A549">
            <v>30798</v>
          </cell>
          <cell r="B549" t="str">
            <v>ИП Войцеховская Мария Владимировна</v>
          </cell>
          <cell r="C549" t="str">
            <v>ИП Войцеховская М.В.</v>
          </cell>
          <cell r="D549" t="str">
            <v xml:space="preserve"> 12-132/2006 от 01.01.2006г.</v>
          </cell>
          <cell r="K549">
            <v>890300050749</v>
          </cell>
          <cell r="P549">
            <v>304890310700040</v>
          </cell>
          <cell r="W549">
            <v>629757</v>
          </cell>
          <cell r="X549" t="str">
            <v>ЯНАО Надымский р-он</v>
          </cell>
          <cell r="Y549" t="str">
            <v>п. Пангоды</v>
          </cell>
          <cell r="Z549" t="str">
            <v>ул. Молодежная 13-10</v>
          </cell>
          <cell r="AA549">
            <v>629757</v>
          </cell>
          <cell r="AB549" t="str">
            <v>ЯНАО Надымский р-он</v>
          </cell>
          <cell r="AC549" t="str">
            <v>п. Пангоды</v>
          </cell>
          <cell r="AD549" t="str">
            <v>ул. Молодежная 13-10</v>
          </cell>
          <cell r="AF549" t="str">
            <v>д.50-605, сот. 417-30</v>
          </cell>
          <cell r="AG549" t="str">
            <v>ИП Войцеховская Мария Владимировна</v>
          </cell>
          <cell r="AH549" t="str">
            <v>ИП Войцеховская М.В.</v>
          </cell>
          <cell r="AQ549">
            <v>4</v>
          </cell>
          <cell r="AR549">
            <v>8</v>
          </cell>
          <cell r="AS549">
            <v>9</v>
          </cell>
          <cell r="AT549">
            <v>10</v>
          </cell>
          <cell r="AX549" t="str">
            <v>Договор</v>
          </cell>
          <cell r="AY549" t="str">
            <v>ПРОДАВЕЦ</v>
          </cell>
          <cell r="BI549">
            <v>1</v>
          </cell>
          <cell r="BJ549" t="str">
            <v>ИП Войцеховская Мария Владимировна</v>
          </cell>
          <cell r="BK549" t="str">
            <v>г-же  Войцеховской М.В.</v>
          </cell>
          <cell r="BL549" t="str">
            <v>Индивидуальному предпринимателю</v>
          </cell>
          <cell r="BO549" t="str">
            <v>БПК,               ул. Звездная 24</v>
          </cell>
          <cell r="BP549" t="str">
            <v>БПК, ул. Звездная 25</v>
          </cell>
        </row>
        <row r="550">
          <cell r="A550">
            <v>30799</v>
          </cell>
          <cell r="B550" t="str">
            <v>"Казачья община"</v>
          </cell>
          <cell r="C550" t="str">
            <v xml:space="preserve"> "Казачья община"</v>
          </cell>
          <cell r="D550" t="str">
            <v xml:space="preserve"> 12-144/2006 от 01.01.2006г.</v>
          </cell>
          <cell r="K550">
            <v>890302816130</v>
          </cell>
          <cell r="W550">
            <v>629757</v>
          </cell>
          <cell r="X550" t="str">
            <v>ЯНАО Надымский р-он</v>
          </cell>
          <cell r="Y550" t="str">
            <v>п. Пангоды</v>
          </cell>
          <cell r="Z550" t="str">
            <v>ул. Мира 13-21</v>
          </cell>
          <cell r="AA550">
            <v>629757</v>
          </cell>
          <cell r="AB550" t="str">
            <v>ЯНАО Надымский р-он</v>
          </cell>
          <cell r="AC550" t="str">
            <v>п. Пангоды</v>
          </cell>
          <cell r="AD550" t="str">
            <v>ул. Мира 13-21</v>
          </cell>
          <cell r="AF550" t="str">
            <v>52-177</v>
          </cell>
          <cell r="AG550" t="str">
            <v xml:space="preserve">Руководитель  Балакарев Федор Георгиевич </v>
          </cell>
          <cell r="AH550" t="str">
            <v xml:space="preserve"> Балакерев Ф.Г.</v>
          </cell>
          <cell r="AQ550">
            <v>4</v>
          </cell>
          <cell r="AR550">
            <v>8</v>
          </cell>
          <cell r="AS550">
            <v>9</v>
          </cell>
          <cell r="AT550">
            <v>10</v>
          </cell>
          <cell r="AX550" t="str">
            <v>Договор</v>
          </cell>
          <cell r="AY550" t="str">
            <v>ПРОДАВЕЦ</v>
          </cell>
          <cell r="BI550">
            <v>1</v>
          </cell>
          <cell r="BJ550" t="str">
            <v>"Казачья община"</v>
          </cell>
          <cell r="BK550" t="str">
            <v>г-ну  Балакереву Ф. Г.</v>
          </cell>
          <cell r="BL550" t="str">
            <v>Индивидуальному предпринимателю</v>
          </cell>
          <cell r="BO550" t="str">
            <v>Район старого водозабора</v>
          </cell>
          <cell r="BP550" t="str">
            <v>Район старого водозабора</v>
          </cell>
        </row>
        <row r="551">
          <cell r="A551">
            <v>30800</v>
          </cell>
          <cell r="B551" t="str">
            <v xml:space="preserve">ИП Чернова Светлана Николаевна                                      </v>
          </cell>
          <cell r="C551" t="str">
            <v>ИП Чернова С.Н.</v>
          </cell>
          <cell r="D551" t="str">
            <v xml:space="preserve"> 12-141/2006 от 01.01.2006г.</v>
          </cell>
          <cell r="F551" t="str">
            <v>"Запсибкомбанк" ОАО г. Салехард</v>
          </cell>
          <cell r="G551" t="str">
            <v>047182727</v>
          </cell>
          <cell r="H551" t="str">
            <v>30101810600000000727</v>
          </cell>
          <cell r="I551" t="str">
            <v>40802810400140000194</v>
          </cell>
          <cell r="K551">
            <v>890304422042</v>
          </cell>
          <cell r="P551">
            <v>304890303700137</v>
          </cell>
          <cell r="Q551" t="str">
            <v>000143586</v>
          </cell>
          <cell r="W551">
            <v>629757</v>
          </cell>
          <cell r="X551" t="str">
            <v>ЯНАО,Надымский р-он</v>
          </cell>
          <cell r="Y551" t="str">
            <v>п. Пангоды</v>
          </cell>
          <cell r="Z551" t="str">
            <v>ул. Звездная 8-52</v>
          </cell>
          <cell r="AA551">
            <v>629757</v>
          </cell>
          <cell r="AB551" t="str">
            <v>ЯНАО,Надымский р-он</v>
          </cell>
          <cell r="AC551" t="str">
            <v>п. Пангоды</v>
          </cell>
          <cell r="AD551" t="str">
            <v>ул. Звездная 8-52</v>
          </cell>
          <cell r="AF551" t="str">
            <v>57-577, 52-485</v>
          </cell>
          <cell r="AG551" t="str">
            <v xml:space="preserve">ИП Чернова Светлана Николаевна                                      </v>
          </cell>
          <cell r="AH551" t="str">
            <v>ИП Чернова С.Н.</v>
          </cell>
          <cell r="AQ551">
            <v>4</v>
          </cell>
          <cell r="AR551">
            <v>8</v>
          </cell>
          <cell r="AS551">
            <v>9</v>
          </cell>
          <cell r="AT551">
            <v>10</v>
          </cell>
          <cell r="AX551" t="str">
            <v>Договор</v>
          </cell>
          <cell r="AY551" t="str">
            <v>ПРОДАВЕЦ</v>
          </cell>
          <cell r="BI551">
            <v>1</v>
          </cell>
          <cell r="BJ551" t="str">
            <v xml:space="preserve">ИП Чернова Светлана Николаевна                                      </v>
          </cell>
          <cell r="BK551" t="str">
            <v>г-же  Черновой С. Н.</v>
          </cell>
          <cell r="BL551" t="str">
            <v>Индивидуальному предпринимателю</v>
          </cell>
          <cell r="BO551" t="str">
            <v>М-н Олимп, ул.Ленина</v>
          </cell>
          <cell r="BP551" t="str">
            <v>М-н Олимп, ул.Ленина</v>
          </cell>
        </row>
        <row r="552">
          <cell r="A552">
            <v>30801</v>
          </cell>
          <cell r="B552" t="str">
            <v xml:space="preserve">ИП Дзюба  Евгения Станиславовна </v>
          </cell>
          <cell r="C552" t="str">
            <v>ИП Дзюба Е.С.</v>
          </cell>
          <cell r="D552" t="str">
            <v xml:space="preserve"> 12-143/2006 от 01.01.2006г.</v>
          </cell>
          <cell r="K552">
            <v>890303870563</v>
          </cell>
          <cell r="P552">
            <v>304890311000016</v>
          </cell>
          <cell r="Q552" t="str">
            <v>000189178</v>
          </cell>
          <cell r="W552">
            <v>629757</v>
          </cell>
          <cell r="X552" t="str">
            <v>ЯНАО Надымский р-он</v>
          </cell>
          <cell r="Y552" t="str">
            <v>п. Пангоды</v>
          </cell>
          <cell r="Z552" t="str">
            <v>ул. Молодежная 3-16</v>
          </cell>
          <cell r="AA552">
            <v>629757</v>
          </cell>
          <cell r="AB552" t="str">
            <v>ЯНАО Надымский р-он</v>
          </cell>
          <cell r="AC552" t="str">
            <v>п. Пангоды</v>
          </cell>
          <cell r="AD552" t="str">
            <v>ул. Молодежная 3-16</v>
          </cell>
          <cell r="AF552" t="str">
            <v>52-888</v>
          </cell>
          <cell r="AG552" t="str">
            <v xml:space="preserve">ИП Дзюба  Евгения Станиславовна </v>
          </cell>
          <cell r="AH552" t="str">
            <v>ИП Дзюба Е.С.</v>
          </cell>
          <cell r="AQ552">
            <v>4</v>
          </cell>
          <cell r="AR552">
            <v>8</v>
          </cell>
          <cell r="AS552">
            <v>9</v>
          </cell>
          <cell r="AT552">
            <v>10</v>
          </cell>
          <cell r="AX552" t="str">
            <v>Договор</v>
          </cell>
          <cell r="AY552" t="str">
            <v>ПРОДАВЕЦ</v>
          </cell>
          <cell r="BI552">
            <v>1</v>
          </cell>
          <cell r="BJ552" t="str">
            <v xml:space="preserve">ИП Дзюба  Евгения Станиславовна </v>
          </cell>
          <cell r="BK552" t="str">
            <v>г-же  Дзюба Е. С.</v>
          </cell>
          <cell r="BL552" t="str">
            <v>Индивидуальному предпринимателю</v>
          </cell>
          <cell r="BO552" t="str">
            <v>БПК,               ул. Звездная 24</v>
          </cell>
          <cell r="BP552" t="str">
            <v>БПК, ул. Звездная 24</v>
          </cell>
        </row>
        <row r="553">
          <cell r="A553">
            <v>30802</v>
          </cell>
          <cell r="B553" t="str">
            <v xml:space="preserve">ИП Абдиев Гусейн Чаркез </v>
          </cell>
          <cell r="C553" t="str">
            <v>ИП Абдиев Г.Ч. о.</v>
          </cell>
          <cell r="D553" t="str">
            <v>12-124/2006 от 01.01.2006</v>
          </cell>
          <cell r="K553">
            <v>890302182733</v>
          </cell>
          <cell r="P553">
            <v>304890323100037</v>
          </cell>
          <cell r="W553">
            <v>629757</v>
          </cell>
          <cell r="X553" t="str">
            <v>ЯНАО Надымский р-он</v>
          </cell>
          <cell r="Y553" t="str">
            <v>п. Пангоды</v>
          </cell>
          <cell r="Z553" t="str">
            <v>ул.Строителей 1 кв.20</v>
          </cell>
          <cell r="AA553">
            <v>629757</v>
          </cell>
          <cell r="AB553" t="str">
            <v>ЯНАО Надымский р-он</v>
          </cell>
          <cell r="AC553" t="str">
            <v>п. Пангоды</v>
          </cell>
          <cell r="AD553" t="str">
            <v>ул.Строителей 1 кв.20</v>
          </cell>
          <cell r="AF553" t="str">
            <v>т.59-5-81, ф.59-107</v>
          </cell>
          <cell r="AG553" t="str">
            <v xml:space="preserve">ИП Абдиев Гусейн Чаркез </v>
          </cell>
          <cell r="AH553" t="str">
            <v>ИП Абдиев Г.Ч.</v>
          </cell>
          <cell r="AQ553">
            <v>4</v>
          </cell>
          <cell r="AR553">
            <v>8</v>
          </cell>
          <cell r="AS553">
            <v>9</v>
          </cell>
          <cell r="AT553">
            <v>10</v>
          </cell>
          <cell r="AX553" t="str">
            <v>Договор</v>
          </cell>
          <cell r="AY553" t="str">
            <v>ПРОДАВЕЦ</v>
          </cell>
          <cell r="BI553">
            <v>1</v>
          </cell>
          <cell r="BJ553" t="str">
            <v xml:space="preserve">ИП Абдиев Гусейн Чаркез </v>
          </cell>
          <cell r="BK553" t="str">
            <v>г-ну  Абдиеву Г. Ч.</v>
          </cell>
          <cell r="BL553" t="str">
            <v>Индивидуальному предпринимателю</v>
          </cell>
          <cell r="BO553" t="str">
            <v>т/д "Прохлада", ул. Звездная</v>
          </cell>
          <cell r="BP553" t="str">
            <v>т/д "Прохлада", ул. Звездная</v>
          </cell>
        </row>
        <row r="554">
          <cell r="A554">
            <v>30803</v>
          </cell>
          <cell r="B554" t="str">
            <v>ЗАО "Арсенал"</v>
          </cell>
          <cell r="C554" t="str">
            <v xml:space="preserve">ЗАО "Арсенал" </v>
          </cell>
          <cell r="D554" t="str">
            <v>12-125/2008 от 01.01.2008г.</v>
          </cell>
          <cell r="F554" t="str">
            <v>"Запсибкомбанк" ОАО г. Салехард</v>
          </cell>
          <cell r="G554" t="str">
            <v>047182727</v>
          </cell>
          <cell r="H554" t="str">
            <v>30101810600000000727</v>
          </cell>
          <cell r="I554" t="str">
            <v>40702810400140000320</v>
          </cell>
          <cell r="K554">
            <v>8903018035</v>
          </cell>
          <cell r="L554">
            <v>890301001</v>
          </cell>
          <cell r="M554" t="str">
            <v>81200</v>
          </cell>
          <cell r="N554" t="str">
            <v>52.45.1, 52.48.1, 52.45.4</v>
          </cell>
          <cell r="O554" t="str">
            <v>43126958</v>
          </cell>
          <cell r="P554">
            <v>1028900581709</v>
          </cell>
          <cell r="Q554" t="str">
            <v>000406774</v>
          </cell>
          <cell r="R554">
            <v>71174000000</v>
          </cell>
          <cell r="S554">
            <v>16</v>
          </cell>
          <cell r="T554">
            <v>67</v>
          </cell>
          <cell r="W554">
            <v>629757</v>
          </cell>
          <cell r="X554" t="str">
            <v xml:space="preserve"> ЯНАО</v>
          </cell>
          <cell r="Y554" t="str">
            <v>Надымский р-он п. Пангоды</v>
          </cell>
          <cell r="Z554" t="str">
            <v xml:space="preserve"> ул. Ленина д.6 кв.106</v>
          </cell>
          <cell r="AA554">
            <v>629757</v>
          </cell>
          <cell r="AB554" t="str">
            <v xml:space="preserve"> ЯНАО</v>
          </cell>
          <cell r="AC554" t="str">
            <v>Надымский р-он п. Пангоды</v>
          </cell>
          <cell r="AD554" t="str">
            <v>ул. Ленина д.6 кв.106</v>
          </cell>
          <cell r="AE554" t="str">
            <v>arsenal@ptline.ru</v>
          </cell>
          <cell r="AF554" t="str">
            <v>т/ф 50-764</v>
          </cell>
          <cell r="AG554" t="str">
            <v>г.д. Белозуб Олег Викторович</v>
          </cell>
          <cell r="AH554" t="str">
            <v>г.д. Белозуб Олег Викторович</v>
          </cell>
          <cell r="AQ554">
            <v>4</v>
          </cell>
          <cell r="AR554">
            <v>8</v>
          </cell>
          <cell r="AS554">
            <v>9</v>
          </cell>
          <cell r="AT554">
            <v>10</v>
          </cell>
          <cell r="AX554" t="str">
            <v>Договор</v>
          </cell>
          <cell r="AY554" t="str">
            <v>ПРОДАВЕЦ</v>
          </cell>
          <cell r="BI554">
            <v>1</v>
          </cell>
          <cell r="BJ554" t="str">
            <v>ЗАО "Арсенал"</v>
          </cell>
          <cell r="BK554" t="str">
            <v>г-ну  Белозуб О. В.</v>
          </cell>
          <cell r="BL554" t="str">
            <v>Генеральному директору</v>
          </cell>
          <cell r="BO554" t="str">
            <v>м-н Лазер, ул Ленина 6</v>
          </cell>
          <cell r="BP554" t="str">
            <v>м-н Лазер, ул Ленина 6</v>
          </cell>
        </row>
        <row r="555">
          <cell r="A555">
            <v>30804</v>
          </cell>
          <cell r="B555" t="str">
            <v>ГСК "Автомобилист-93"</v>
          </cell>
          <cell r="C555" t="str">
            <v xml:space="preserve">ГСК "Автомобилист-93" </v>
          </cell>
          <cell r="D555" t="str">
            <v xml:space="preserve"> 12-137/2006 от 01.01.2006г.</v>
          </cell>
          <cell r="F555" t="str">
            <v>"Запсибкомбанк" ОАО г. Салехард</v>
          </cell>
          <cell r="G555" t="str">
            <v>047182727</v>
          </cell>
          <cell r="H555" t="str">
            <v>30101810600000000727</v>
          </cell>
          <cell r="I555" t="str">
            <v>40703810400140000044</v>
          </cell>
          <cell r="K555">
            <v>8903009778</v>
          </cell>
          <cell r="L555">
            <v>890301001</v>
          </cell>
          <cell r="O555" t="str">
            <v>55448822</v>
          </cell>
          <cell r="P555">
            <v>2038900663030</v>
          </cell>
          <cell r="Q555" t="str">
            <v>000334970</v>
          </cell>
          <cell r="W555">
            <v>629757</v>
          </cell>
          <cell r="X555" t="str">
            <v>Россия,ЯНАО,Надымский р-он</v>
          </cell>
          <cell r="Y555" t="str">
            <v>п. Пангоды</v>
          </cell>
          <cell r="Z555" t="str">
            <v>ул. Мира 15-5</v>
          </cell>
          <cell r="AA555">
            <v>629757</v>
          </cell>
          <cell r="AB555" t="str">
            <v>Россия,ЯНАО,Надымский р-он</v>
          </cell>
          <cell r="AC555" t="str">
            <v>п. Пангоды</v>
          </cell>
          <cell r="AD555" t="str">
            <v>ул. Мира 15-5</v>
          </cell>
          <cell r="AF555" t="str">
            <v>56-078, 404-89</v>
          </cell>
          <cell r="AG555" t="str">
            <v>Председатель Панов Валерий Петрович</v>
          </cell>
          <cell r="AH555" t="str">
            <v>Панов В.П.</v>
          </cell>
          <cell r="AQ555">
            <v>4</v>
          </cell>
          <cell r="AR555">
            <v>8</v>
          </cell>
          <cell r="AS555">
            <v>9</v>
          </cell>
          <cell r="AT555">
            <v>10</v>
          </cell>
          <cell r="AX555" t="str">
            <v>Договор</v>
          </cell>
          <cell r="AY555" t="str">
            <v>ПРОДАВЕЦ</v>
          </cell>
          <cell r="BI555">
            <v>1</v>
          </cell>
          <cell r="BJ555" t="str">
            <v>ГСК "Автомобилист-93"</v>
          </cell>
          <cell r="BK555" t="str">
            <v>г-ну Панову В. П.</v>
          </cell>
          <cell r="BL555" t="str">
            <v>Председателю</v>
          </cell>
          <cell r="BO555" t="str">
            <v>гаражи, ул.Мира</v>
          </cell>
          <cell r="BP555" t="str">
            <v>гаражи, ул.Мира</v>
          </cell>
        </row>
        <row r="556">
          <cell r="A556">
            <v>30805</v>
          </cell>
          <cell r="B556" t="str">
            <v>Новый Абонент</v>
          </cell>
          <cell r="C556" t="str">
            <v>Новый Абонент</v>
          </cell>
          <cell r="BJ556" t="str">
            <v>Новый Абонент</v>
          </cell>
        </row>
        <row r="557">
          <cell r="A557">
            <v>30806</v>
          </cell>
          <cell r="B557" t="str">
            <v>ООО ТП "Элита-1"</v>
          </cell>
          <cell r="C557" t="str">
            <v xml:space="preserve">ООО ТП "Элита-1" </v>
          </cell>
          <cell r="D557" t="str">
            <v>12-129/2006 от 01.01.2006</v>
          </cell>
          <cell r="F557" t="str">
            <v>"Запсибкомбанк" ОАО г. Салехард</v>
          </cell>
          <cell r="G557" t="str">
            <v>047182727</v>
          </cell>
          <cell r="H557" t="str">
            <v>30101810600000000727</v>
          </cell>
          <cell r="I557" t="str">
            <v>40702810600140000984</v>
          </cell>
          <cell r="K557">
            <v>8903020884</v>
          </cell>
          <cell r="L557">
            <v>890301001</v>
          </cell>
          <cell r="P557">
            <v>1028900583140</v>
          </cell>
          <cell r="W557">
            <v>629757</v>
          </cell>
          <cell r="X557" t="str">
            <v>ЯНАО Надымский р-он</v>
          </cell>
          <cell r="Y557" t="str">
            <v>п. Пангоды</v>
          </cell>
          <cell r="Z557" t="str">
            <v>ул. Энергетиков 31-15</v>
          </cell>
          <cell r="AA557">
            <v>629757</v>
          </cell>
          <cell r="AB557" t="str">
            <v>ЯНАО Надымский р-он</v>
          </cell>
          <cell r="AC557" t="str">
            <v>п. Пангоды</v>
          </cell>
          <cell r="AD557" t="str">
            <v>ул. Энергетиков 31-15</v>
          </cell>
          <cell r="AE557" t="str">
            <v>konsta@rambler.ru</v>
          </cell>
          <cell r="AF557" t="str">
            <v>т. 57-101</v>
          </cell>
          <cell r="AG557" t="str">
            <v>Директор Коротенко Константин Владимирович</v>
          </cell>
          <cell r="AH557" t="str">
            <v>д. Коротенко К. В.</v>
          </cell>
          <cell r="AQ557">
            <v>4</v>
          </cell>
          <cell r="AR557">
            <v>8</v>
          </cell>
          <cell r="AS557">
            <v>9</v>
          </cell>
          <cell r="AT557">
            <v>10</v>
          </cell>
          <cell r="AX557" t="str">
            <v>Договор</v>
          </cell>
          <cell r="AY557" t="str">
            <v>ПРОДАВЕЦ</v>
          </cell>
          <cell r="BI557">
            <v>1</v>
          </cell>
          <cell r="BJ557" t="str">
            <v>ООО ТП "Элита-1"</v>
          </cell>
          <cell r="BK557" t="str">
            <v>г-ну Коротенко К. В.</v>
          </cell>
          <cell r="BL557" t="str">
            <v>Директору</v>
          </cell>
          <cell r="BO557" t="str">
            <v>Центр.Аптека, ул.Ленина</v>
          </cell>
          <cell r="BP557" t="str">
            <v>Центр.Аптека, ул.Ленина</v>
          </cell>
        </row>
        <row r="558">
          <cell r="A558">
            <v>30807</v>
          </cell>
          <cell r="B558" t="str">
            <v>ИП Исмаилов Нариман Гусейн</v>
          </cell>
          <cell r="C558" t="str">
            <v>ИП Исмаилов Н.Г.</v>
          </cell>
          <cell r="D558" t="str">
            <v xml:space="preserve"> 12-203/2006 от 01.01.2006г.</v>
          </cell>
          <cell r="K558">
            <v>890300112307</v>
          </cell>
          <cell r="P558">
            <v>304890333000035</v>
          </cell>
          <cell r="W558">
            <v>629757</v>
          </cell>
          <cell r="X558" t="str">
            <v>ЯНАО Надымский р-он</v>
          </cell>
          <cell r="Y558" t="str">
            <v>п. Пангоды</v>
          </cell>
          <cell r="Z558" t="str">
            <v>ул. Мира 43-4</v>
          </cell>
          <cell r="AA558">
            <v>629757</v>
          </cell>
          <cell r="AB558" t="str">
            <v>ЯНАО Надымский р-он</v>
          </cell>
          <cell r="AC558" t="str">
            <v>п. Пангоды</v>
          </cell>
          <cell r="AD558" t="str">
            <v>ул. Мира 43-4</v>
          </cell>
          <cell r="AF558" t="str">
            <v>40102, 42-455</v>
          </cell>
          <cell r="AG558" t="str">
            <v>ИП Исмаилов Нариман Гусейн</v>
          </cell>
          <cell r="AH558" t="str">
            <v>ИП Исмаилов Н.Г.</v>
          </cell>
          <cell r="AQ558">
            <v>4</v>
          </cell>
          <cell r="AR558">
            <v>8</v>
          </cell>
          <cell r="AS558">
            <v>9</v>
          </cell>
          <cell r="AT558">
            <v>10</v>
          </cell>
          <cell r="AX558" t="str">
            <v>Договор</v>
          </cell>
          <cell r="AY558" t="str">
            <v>ПРОДАВЕЦ</v>
          </cell>
          <cell r="BI558">
            <v>1</v>
          </cell>
          <cell r="BJ558" t="str">
            <v>ИП Исмаилов Нариман Гусейн</v>
          </cell>
          <cell r="BK558" t="str">
            <v>г-ну  Исмаилову Н. Г.</v>
          </cell>
          <cell r="BL558" t="str">
            <v>Индивидуальному предпринимателю</v>
          </cell>
          <cell r="BO558" t="str">
            <v>м-н "Ландыш", ул. Строителей 31</v>
          </cell>
          <cell r="BP558" t="str">
            <v>м-н "Ландыш", ул. Строителей 31</v>
          </cell>
        </row>
        <row r="559">
          <cell r="A559">
            <v>30808</v>
          </cell>
          <cell r="B559" t="str">
            <v xml:space="preserve">ИП Байрамов Ризван Сабирович  </v>
          </cell>
          <cell r="C559" t="str">
            <v>ИП Байрамов Р.С.</v>
          </cell>
          <cell r="D559" t="str">
            <v>12-138/2006 от 01.01.2006г.</v>
          </cell>
          <cell r="K559">
            <v>890300138471</v>
          </cell>
          <cell r="P559">
            <v>304890312000051</v>
          </cell>
          <cell r="W559">
            <v>629757</v>
          </cell>
          <cell r="X559" t="str">
            <v>ЯНАО Надымский р-он</v>
          </cell>
          <cell r="Y559" t="str">
            <v>п. Пангоды</v>
          </cell>
          <cell r="Z559" t="str">
            <v>ул. Энергетиков, 40-35</v>
          </cell>
          <cell r="AA559">
            <v>629757</v>
          </cell>
          <cell r="AB559" t="str">
            <v>ЯНАО Надымский р-он</v>
          </cell>
          <cell r="AC559" t="str">
            <v>п. Пангоды</v>
          </cell>
          <cell r="AD559" t="str">
            <v>ул. Энергетиков, 40-35</v>
          </cell>
          <cell r="AF559" t="str">
            <v>59-107</v>
          </cell>
          <cell r="AG559" t="str">
            <v xml:space="preserve">ИП Байрамов Ризван Сабирович  </v>
          </cell>
          <cell r="AH559" t="str">
            <v>ИП Байрамов Р.С.</v>
          </cell>
          <cell r="AQ559">
            <v>4</v>
          </cell>
          <cell r="AR559">
            <v>8</v>
          </cell>
          <cell r="AS559">
            <v>9</v>
          </cell>
          <cell r="AT559">
            <v>10</v>
          </cell>
          <cell r="AX559" t="str">
            <v>Договор</v>
          </cell>
          <cell r="AY559" t="str">
            <v>ПРОДАВЕЦ</v>
          </cell>
          <cell r="BI559">
            <v>1</v>
          </cell>
          <cell r="BJ559" t="str">
            <v xml:space="preserve">ИП Байрамов Ризван Сабирович  </v>
          </cell>
          <cell r="BK559" t="str">
            <v>г-ну  Байрамову Р. С.</v>
          </cell>
          <cell r="BL559" t="str">
            <v>Индивидуальному предпринимателю</v>
          </cell>
          <cell r="BO559" t="str">
            <v>м-н "Восток", ул. Полярников</v>
          </cell>
          <cell r="BP559" t="str">
            <v>м-н "Восток", ул. Полярников</v>
          </cell>
        </row>
        <row r="560">
          <cell r="A560">
            <v>30809</v>
          </cell>
          <cell r="B560" t="str">
            <v xml:space="preserve">ИП Османов Бахтияр Нураддин </v>
          </cell>
          <cell r="C560" t="str">
            <v>ИП Османов Б.Н.</v>
          </cell>
          <cell r="D560" t="str">
            <v xml:space="preserve"> 12-183/2006 от 01.01.2006г.</v>
          </cell>
          <cell r="K560">
            <v>890300035282</v>
          </cell>
          <cell r="P560">
            <v>304890308300079</v>
          </cell>
          <cell r="Q560" t="str">
            <v>000335850</v>
          </cell>
          <cell r="W560">
            <v>629757</v>
          </cell>
          <cell r="X560" t="str">
            <v>ЯНАО, Надымский р-он</v>
          </cell>
          <cell r="Y560" t="str">
            <v>п. Пангоды</v>
          </cell>
          <cell r="Z560" t="str">
            <v>ул. Энергетиков 37-12</v>
          </cell>
          <cell r="AA560">
            <v>629757</v>
          </cell>
          <cell r="AB560" t="str">
            <v>ЯНАО, Надымский р-он</v>
          </cell>
          <cell r="AC560" t="str">
            <v>п. Пангоды</v>
          </cell>
          <cell r="AD560" t="str">
            <v>ул. Энергетиков 37-12</v>
          </cell>
          <cell r="AF560" t="str">
            <v>д.57-401, 40-810, Осман т.42-884</v>
          </cell>
          <cell r="AG560" t="str">
            <v xml:space="preserve">ИП Османов Бахтияр Нуррадин </v>
          </cell>
          <cell r="AH560" t="str">
            <v>ИП Османов Б.Н.</v>
          </cell>
          <cell r="AQ560">
            <v>4</v>
          </cell>
          <cell r="AR560">
            <v>8</v>
          </cell>
          <cell r="AS560">
            <v>9</v>
          </cell>
          <cell r="AT560">
            <v>10</v>
          </cell>
          <cell r="AX560" t="str">
            <v>Договор</v>
          </cell>
          <cell r="AY560" t="str">
            <v>ПРОДАВЕЦ</v>
          </cell>
          <cell r="BI560">
            <v>1</v>
          </cell>
          <cell r="BJ560" t="str">
            <v xml:space="preserve">ИП Османов Бахтияр Нураддин </v>
          </cell>
          <cell r="BK560" t="str">
            <v>г-ну  Османову Б. Н.</v>
          </cell>
          <cell r="BL560" t="str">
            <v>Индивидуальному предпринимателю</v>
          </cell>
          <cell r="BO560" t="str">
            <v>м-н Ямбург</v>
          </cell>
          <cell r="BP560" t="str">
            <v>м-н Ямбург</v>
          </cell>
        </row>
        <row r="561">
          <cell r="A561">
            <v>30810</v>
          </cell>
          <cell r="B561" t="str">
            <v xml:space="preserve"> ИП Османов Осман Нураддин </v>
          </cell>
          <cell r="C561" t="str">
            <v>ИП Османов О.Н.</v>
          </cell>
          <cell r="D561" t="str">
            <v xml:space="preserve"> 12-184/2006 от 01.01.2006 г.</v>
          </cell>
          <cell r="K561">
            <v>890300073464</v>
          </cell>
          <cell r="P561">
            <v>305890315900022</v>
          </cell>
          <cell r="Q561" t="str">
            <v>000429957</v>
          </cell>
          <cell r="W561">
            <v>629757</v>
          </cell>
          <cell r="X561" t="str">
            <v>ЯНАО Надымский р-он</v>
          </cell>
          <cell r="Y561" t="str">
            <v>п. Пангоды</v>
          </cell>
          <cell r="Z561" t="str">
            <v>ул. Мира 15 кв.115</v>
          </cell>
          <cell r="AA561">
            <v>629757</v>
          </cell>
          <cell r="AB561" t="str">
            <v>ЯНАО Надымский р-он</v>
          </cell>
          <cell r="AC561" t="str">
            <v>п. Пангоды</v>
          </cell>
          <cell r="AD561" t="str">
            <v>ул. Мира 15 кв.115</v>
          </cell>
          <cell r="AF561" t="str">
            <v>д.52-371, сот.42-884</v>
          </cell>
          <cell r="AG561" t="str">
            <v xml:space="preserve"> ИП ОсмановОсман Нуррадин </v>
          </cell>
          <cell r="AH561" t="str">
            <v>ИП Османов О.Н.</v>
          </cell>
          <cell r="AQ561">
            <v>4</v>
          </cell>
          <cell r="AR561">
            <v>8</v>
          </cell>
          <cell r="AS561">
            <v>9</v>
          </cell>
          <cell r="AT561">
            <v>10</v>
          </cell>
          <cell r="AX561" t="str">
            <v>Договор</v>
          </cell>
          <cell r="AY561" t="str">
            <v>ПРОДАВЕЦ</v>
          </cell>
          <cell r="BI561">
            <v>1</v>
          </cell>
          <cell r="BJ561" t="str">
            <v xml:space="preserve"> ИП Османов Осман Нураддин </v>
          </cell>
          <cell r="BK561" t="str">
            <v>г-ну  Османову О. Н.</v>
          </cell>
          <cell r="BL561" t="str">
            <v>Индивидуальному предпринимателю</v>
          </cell>
          <cell r="BO561" t="str">
            <v>м-н Рассвет</v>
          </cell>
          <cell r="BP561" t="str">
            <v>м-н Рассвет</v>
          </cell>
        </row>
        <row r="562">
          <cell r="A562">
            <v>30811</v>
          </cell>
          <cell r="B562" t="str">
            <v xml:space="preserve"> ИП Шукюров Рагиб Алиага  </v>
          </cell>
          <cell r="C562" t="str">
            <v>ИП Шукюров Р.А.</v>
          </cell>
          <cell r="D562" t="str">
            <v xml:space="preserve"> 12-182/2006 от 01.01.2006г.</v>
          </cell>
          <cell r="K562">
            <v>890302657634</v>
          </cell>
          <cell r="P562">
            <v>304890336400033</v>
          </cell>
          <cell r="Q562" t="str">
            <v>000403977</v>
          </cell>
          <cell r="W562">
            <v>629757</v>
          </cell>
          <cell r="X562" t="str">
            <v>ЯНАО Надымский р-он</v>
          </cell>
          <cell r="Y562" t="str">
            <v>п. Пангоды</v>
          </cell>
          <cell r="Z562" t="str">
            <v>ул. Энергетиков 26 кв.12</v>
          </cell>
          <cell r="AA562">
            <v>629757</v>
          </cell>
          <cell r="AB562" t="str">
            <v>ЯНАО Надымский р-он</v>
          </cell>
          <cell r="AC562" t="str">
            <v>п. Пангоды</v>
          </cell>
          <cell r="AD562" t="str">
            <v>ул. Энергетиков 26 кв.12</v>
          </cell>
          <cell r="AF562">
            <v>89026218898</v>
          </cell>
          <cell r="AG562" t="str">
            <v xml:space="preserve"> ИП Шукюров Рагиб Алиага  </v>
          </cell>
          <cell r="AH562" t="str">
            <v>ИП Шукюров Р.А.</v>
          </cell>
          <cell r="AQ562">
            <v>4</v>
          </cell>
          <cell r="AR562">
            <v>8</v>
          </cell>
          <cell r="AS562">
            <v>9</v>
          </cell>
          <cell r="AT562">
            <v>10</v>
          </cell>
          <cell r="AX562" t="str">
            <v>Договор</v>
          </cell>
          <cell r="AY562" t="str">
            <v>ПРОДАВЕЦ</v>
          </cell>
          <cell r="BI562">
            <v>1</v>
          </cell>
          <cell r="BJ562" t="str">
            <v xml:space="preserve"> ИП Шукюров Рагиб Алиага  </v>
          </cell>
          <cell r="BK562" t="str">
            <v>г-ну  Шукюрову Р. А.</v>
          </cell>
          <cell r="BL562" t="str">
            <v>Индивидуальному предпринимателю</v>
          </cell>
          <cell r="BO562" t="str">
            <v>м-н Полюс, Энергетиков 24а</v>
          </cell>
          <cell r="BP562" t="str">
            <v>м-н Полюс, Энергетиков 24а</v>
          </cell>
        </row>
        <row r="563">
          <cell r="A563">
            <v>30812</v>
          </cell>
          <cell r="B563" t="str">
            <v>ГСК "Ямбургский"</v>
          </cell>
          <cell r="C563" t="str">
            <v>ГСК "Ямбургский"</v>
          </cell>
          <cell r="D563" t="str">
            <v>12-185/2006 от 01.01.2006</v>
          </cell>
          <cell r="K563">
            <v>8903023540</v>
          </cell>
          <cell r="L563">
            <v>890301001</v>
          </cell>
          <cell r="P563">
            <v>1048900200920</v>
          </cell>
          <cell r="Q563" t="str">
            <v>000188881</v>
          </cell>
          <cell r="W563">
            <v>629730</v>
          </cell>
          <cell r="X563" t="str">
            <v>ЯНАО,Надымский р-он</v>
          </cell>
          <cell r="Y563" t="str">
            <v>п. Пангоды</v>
          </cell>
          <cell r="Z563" t="str">
            <v>ул.Энергетиков , д.31, кв.2</v>
          </cell>
          <cell r="AA563">
            <v>629730</v>
          </cell>
          <cell r="AB563" t="str">
            <v>ЯНАО,Надымский р-он</v>
          </cell>
          <cell r="AC563" t="str">
            <v>п. Пангоды</v>
          </cell>
          <cell r="AD563" t="str">
            <v>ул.Энергетиков , д.31, кв.2</v>
          </cell>
          <cell r="AF563" t="str">
            <v>56-826</v>
          </cell>
          <cell r="AG563" t="str">
            <v xml:space="preserve">Председатель  Лозовский Николай Алексеевич </v>
          </cell>
          <cell r="AH563" t="str">
            <v>Председатель Лозовский Н.А.</v>
          </cell>
          <cell r="AQ563">
            <v>4</v>
          </cell>
          <cell r="AR563">
            <v>8</v>
          </cell>
          <cell r="AS563">
            <v>9</v>
          </cell>
          <cell r="AT563">
            <v>10</v>
          </cell>
          <cell r="AX563" t="str">
            <v>Договор</v>
          </cell>
          <cell r="AY563" t="str">
            <v>ПРОДАВЕЦ</v>
          </cell>
          <cell r="BI563">
            <v>1</v>
          </cell>
          <cell r="BJ563" t="str">
            <v>ГСК "Ямбургский"</v>
          </cell>
          <cell r="BK563" t="str">
            <v>г-ну Лозовскому Н. А.</v>
          </cell>
          <cell r="BL563" t="str">
            <v>Председателю</v>
          </cell>
          <cell r="BO563" t="str">
            <v>гаражи, ул.Мира</v>
          </cell>
          <cell r="BP563" t="str">
            <v>гаражи, ул.Мира</v>
          </cell>
        </row>
        <row r="564">
          <cell r="A564">
            <v>30813</v>
          </cell>
          <cell r="B564" t="str">
            <v xml:space="preserve">ИП Алиев Бадир Абул  </v>
          </cell>
          <cell r="C564" t="str">
            <v>ИП Алиев Б.А. "Сибирь-2"</v>
          </cell>
          <cell r="D564" t="str">
            <v xml:space="preserve"> 12-178/2006 от 01.01.2006г.</v>
          </cell>
          <cell r="K564">
            <v>890301274001</v>
          </cell>
          <cell r="P564">
            <v>304890311900040</v>
          </cell>
          <cell r="Q564" t="str">
            <v>000189460</v>
          </cell>
          <cell r="W564">
            <v>629757</v>
          </cell>
          <cell r="X564" t="str">
            <v>ЯНАО, Надымский р-он</v>
          </cell>
          <cell r="Y564" t="str">
            <v>п. Пангоды</v>
          </cell>
          <cell r="Z564" t="str">
            <v>ул. Ленина 19 кв.9</v>
          </cell>
          <cell r="AA564">
            <v>629757</v>
          </cell>
          <cell r="AB564" t="str">
            <v>ЯНАО, Надымский р-он</v>
          </cell>
          <cell r="AC564" t="str">
            <v>п. Пангоды</v>
          </cell>
          <cell r="AD564" t="str">
            <v>ул. Ленина 19 кв.9</v>
          </cell>
          <cell r="AF564" t="str">
            <v>56-420</v>
          </cell>
          <cell r="AG564" t="str">
            <v xml:space="preserve">ИП Алиев Бадир Абул  </v>
          </cell>
          <cell r="AH564" t="str">
            <v>ИП Алиев Б.А.</v>
          </cell>
          <cell r="AQ564">
            <v>4</v>
          </cell>
          <cell r="AR564">
            <v>8</v>
          </cell>
          <cell r="AS564">
            <v>9</v>
          </cell>
          <cell r="AT564">
            <v>10</v>
          </cell>
          <cell r="AX564" t="str">
            <v>Договор</v>
          </cell>
          <cell r="AY564" t="str">
            <v>ПРОДАВЕЦ</v>
          </cell>
          <cell r="BI564">
            <v>1</v>
          </cell>
          <cell r="BJ564" t="str">
            <v xml:space="preserve">ИП Алиев Бадир Абул  </v>
          </cell>
          <cell r="BK564" t="str">
            <v>г-ну  Алиеву Б. А.</v>
          </cell>
          <cell r="BL564" t="str">
            <v>Индивидуальному предпринимателю</v>
          </cell>
          <cell r="BO564" t="str">
            <v>м-н Сибирь 2</v>
          </cell>
          <cell r="BP564" t="str">
            <v>м-н Сибирь 2</v>
          </cell>
        </row>
        <row r="565">
          <cell r="A565">
            <v>30814</v>
          </cell>
          <cell r="B565" t="str">
            <v xml:space="preserve">ИП Кудрявцев Вячеслав Борисович </v>
          </cell>
          <cell r="C565" t="str">
            <v>ИП Кудрявцев В.Б.</v>
          </cell>
          <cell r="D565" t="str">
            <v xml:space="preserve"> 12-179/2008 от 01.01.2008г.</v>
          </cell>
          <cell r="K565">
            <v>890300033736</v>
          </cell>
          <cell r="P565">
            <v>305890332100016</v>
          </cell>
          <cell r="W565">
            <v>629757</v>
          </cell>
          <cell r="X565" t="str">
            <v>ЯНАО, Надымский р-он</v>
          </cell>
          <cell r="Y565" t="str">
            <v>п. Пангоды</v>
          </cell>
          <cell r="Z565" t="str">
            <v>ул.Ленина 45 кв.65</v>
          </cell>
          <cell r="AA565">
            <v>629757</v>
          </cell>
          <cell r="AB565" t="str">
            <v>ЯНАО, Надымский р-он</v>
          </cell>
          <cell r="AC565" t="str">
            <v>п. Пангоды</v>
          </cell>
          <cell r="AD565" t="str">
            <v>ул.Ленина 45 кв.65</v>
          </cell>
          <cell r="AF565" t="str">
            <v>56-227, 89088540399</v>
          </cell>
          <cell r="AG565" t="str">
            <v xml:space="preserve">ИП Кудрявцев Вячеслав Борисович </v>
          </cell>
          <cell r="AH565" t="str">
            <v>ИП Кудрявцев В.Б.</v>
          </cell>
          <cell r="AQ565">
            <v>4</v>
          </cell>
          <cell r="AR565">
            <v>8</v>
          </cell>
          <cell r="AS565">
            <v>9</v>
          </cell>
          <cell r="AT565">
            <v>10</v>
          </cell>
          <cell r="AX565" t="str">
            <v>Договор</v>
          </cell>
          <cell r="AY565" t="str">
            <v>ПРОДАВЕЦ</v>
          </cell>
          <cell r="BI565">
            <v>1</v>
          </cell>
          <cell r="BJ565" t="str">
            <v xml:space="preserve">ИП Кудрявцев Вячеслав Борисович </v>
          </cell>
          <cell r="BK565" t="str">
            <v>г-ну  Кудрявцеву В. Б.</v>
          </cell>
          <cell r="BL565" t="str">
            <v>Индивидуальному предпринимателю</v>
          </cell>
          <cell r="BO565" t="str">
            <v>Рем.быт.техника</v>
          </cell>
          <cell r="BP565" t="str">
            <v>Рем.быт.техника</v>
          </cell>
        </row>
        <row r="566">
          <cell r="A566">
            <v>30815</v>
          </cell>
          <cell r="B566" t="str">
            <v xml:space="preserve">ИП Исмаилов Эльман Аллахверди  </v>
          </cell>
          <cell r="C566" t="str">
            <v>ИП Исмаилов Э.А.</v>
          </cell>
          <cell r="D566" t="str">
            <v>12-146/2006 от 01.01.2006г.</v>
          </cell>
          <cell r="K566">
            <v>890300083896</v>
          </cell>
          <cell r="P566">
            <v>304890312000062</v>
          </cell>
          <cell r="W566">
            <v>629757</v>
          </cell>
          <cell r="X566" t="str">
            <v>ЯНАО Надымский р-он</v>
          </cell>
          <cell r="Y566" t="str">
            <v>п. Пангоды</v>
          </cell>
          <cell r="Z566" t="str">
            <v>ул. Звездная 46-5</v>
          </cell>
          <cell r="AA566">
            <v>629757</v>
          </cell>
          <cell r="AB566" t="str">
            <v>ЯНАО Надымский р-он</v>
          </cell>
          <cell r="AC566" t="str">
            <v>п. Пангоды</v>
          </cell>
          <cell r="AD566" t="str">
            <v>ул. Звездная 46-5</v>
          </cell>
          <cell r="AG566" t="str">
            <v xml:space="preserve">ИП Исмаилов Эльман Аллахверди  </v>
          </cell>
          <cell r="AH566" t="str">
            <v>ИП Исмаилов Э.А.</v>
          </cell>
          <cell r="AQ566">
            <v>4</v>
          </cell>
          <cell r="AR566">
            <v>8</v>
          </cell>
          <cell r="AS566">
            <v>9</v>
          </cell>
          <cell r="AT566">
            <v>10</v>
          </cell>
          <cell r="AX566" t="str">
            <v>Договор</v>
          </cell>
          <cell r="AY566" t="str">
            <v>ПРОДАВЕЦ</v>
          </cell>
          <cell r="BI566">
            <v>1</v>
          </cell>
          <cell r="BJ566" t="str">
            <v xml:space="preserve">ИП Исмаилов Эльман Аллахверди  </v>
          </cell>
          <cell r="BK566" t="str">
            <v>г-ну  Исмаилову Э. А.</v>
          </cell>
          <cell r="BL566" t="str">
            <v>Индивидуальному предпринимателю</v>
          </cell>
          <cell r="BO566" t="str">
            <v>м-н Кристалл, ул. Звездная</v>
          </cell>
          <cell r="BP566" t="str">
            <v>м-н Кристалл, ул. Звездная</v>
          </cell>
        </row>
        <row r="567">
          <cell r="A567">
            <v>30816</v>
          </cell>
          <cell r="B567" t="str">
            <v xml:space="preserve">ИП Чуйко Светлана Александровна </v>
          </cell>
          <cell r="C567" t="str">
            <v>ИП Чуйко С.А.</v>
          </cell>
          <cell r="D567" t="str">
            <v>12-246/2006 от 01.01.2006</v>
          </cell>
          <cell r="K567">
            <v>890301584197</v>
          </cell>
          <cell r="P567">
            <v>304890328800070</v>
          </cell>
          <cell r="Q567" t="str">
            <v>000402190</v>
          </cell>
          <cell r="W567">
            <v>629757</v>
          </cell>
          <cell r="X567" t="str">
            <v>ЯНАО, Надымский р-он</v>
          </cell>
          <cell r="Y567" t="str">
            <v>п. Пангоды</v>
          </cell>
          <cell r="Z567" t="str">
            <v>ул. Звездная 20, кв.64</v>
          </cell>
          <cell r="AA567">
            <v>629757</v>
          </cell>
          <cell r="AB567" t="str">
            <v>ЯНАО, Надымский р-он</v>
          </cell>
          <cell r="AC567" t="str">
            <v>п. Пангоды</v>
          </cell>
          <cell r="AD567" t="str">
            <v>ул. Звездная 20, кв.64</v>
          </cell>
          <cell r="AF567" t="str">
            <v>89088540022</v>
          </cell>
          <cell r="AG567" t="str">
            <v xml:space="preserve">ИП Чуйко Светлана Александровна </v>
          </cell>
          <cell r="AH567" t="str">
            <v>ИП Чуйко С.А.</v>
          </cell>
          <cell r="AQ567">
            <v>4</v>
          </cell>
          <cell r="AR567">
            <v>8</v>
          </cell>
          <cell r="AS567">
            <v>9</v>
          </cell>
          <cell r="AT567">
            <v>10</v>
          </cell>
          <cell r="AX567" t="str">
            <v>Договор</v>
          </cell>
          <cell r="AY567" t="str">
            <v>ПРОДАВЕЦ</v>
          </cell>
          <cell r="BI567">
            <v>1</v>
          </cell>
          <cell r="BJ567" t="str">
            <v xml:space="preserve">ИП Чуйко Светлана Александровна </v>
          </cell>
          <cell r="BK567" t="str">
            <v>г-же  Чуйко С. А.</v>
          </cell>
          <cell r="BL567" t="str">
            <v>Индивидуальному предпринимателю</v>
          </cell>
          <cell r="BO567" t="str">
            <v>м-н Капель, ул. Ленина</v>
          </cell>
          <cell r="BP567" t="str">
            <v>м-н Капель, ул. Ленина</v>
          </cell>
        </row>
        <row r="568">
          <cell r="A568">
            <v>30817</v>
          </cell>
          <cell r="B568" t="str">
            <v xml:space="preserve">ИП Алыев  Фамиль Джалал </v>
          </cell>
          <cell r="C568" t="str">
            <v>Алыев Ф.Д.</v>
          </cell>
          <cell r="D568" t="str">
            <v xml:space="preserve"> 12-176/2006 от 01.01.2006г.</v>
          </cell>
          <cell r="K568">
            <v>890300159009</v>
          </cell>
          <cell r="P568">
            <v>304890331600021</v>
          </cell>
          <cell r="Q568" t="str">
            <v>000402921</v>
          </cell>
          <cell r="W568">
            <v>629757</v>
          </cell>
          <cell r="X568" t="str">
            <v>ЯНАО,Надымский р-он</v>
          </cell>
          <cell r="Y568" t="str">
            <v>п. Пангоды</v>
          </cell>
          <cell r="Z568" t="str">
            <v>ул. Мира 45-7</v>
          </cell>
          <cell r="AA568">
            <v>629757</v>
          </cell>
          <cell r="AB568" t="str">
            <v>ЯНАО,Надымский р-он</v>
          </cell>
          <cell r="AC568" t="str">
            <v>п. Пангоды</v>
          </cell>
          <cell r="AD568" t="str">
            <v>ул. Мира 45-7</v>
          </cell>
          <cell r="AF568" t="str">
            <v>59-888</v>
          </cell>
          <cell r="AG568" t="str">
            <v xml:space="preserve">ИП Алыев  Фамиль Джалал </v>
          </cell>
          <cell r="AH568" t="str">
            <v>ИП Алыев Ф.Д.</v>
          </cell>
          <cell r="AQ568">
            <v>4</v>
          </cell>
          <cell r="AR568">
            <v>8</v>
          </cell>
          <cell r="AS568">
            <v>9</v>
          </cell>
          <cell r="AT568">
            <v>10</v>
          </cell>
          <cell r="AX568" t="str">
            <v>Договор</v>
          </cell>
          <cell r="AY568" t="str">
            <v>ПРОДАВЕЦ</v>
          </cell>
          <cell r="BI568">
            <v>1</v>
          </cell>
          <cell r="BJ568" t="str">
            <v xml:space="preserve">ИП Алыев  Фамиль Джалал </v>
          </cell>
          <cell r="BK568" t="str">
            <v>г-ну Алыеву Ф. Д.</v>
          </cell>
          <cell r="BL568" t="str">
            <v>Индивидуальному предпринимателю</v>
          </cell>
          <cell r="BO568" t="str">
            <v>м-н Розовый Флоаминго, ул. Ленина 51</v>
          </cell>
          <cell r="BP568" t="str">
            <v>м-н Розовый Флоаминго, ул. Ленина 51</v>
          </cell>
        </row>
        <row r="569">
          <cell r="A569">
            <v>30818</v>
          </cell>
          <cell r="B569" t="str">
            <v>ИП Кузин Олег Анатольевич</v>
          </cell>
          <cell r="C569" t="str">
            <v>ИП Кузин О. А.</v>
          </cell>
          <cell r="D569" t="str">
            <v xml:space="preserve"> 12-737/2006 от 01.09.2006г.</v>
          </cell>
          <cell r="K569">
            <v>890301996708</v>
          </cell>
          <cell r="P569">
            <v>304890332000031</v>
          </cell>
          <cell r="Q569" t="str">
            <v xml:space="preserve">89 №000403003 </v>
          </cell>
          <cell r="W569">
            <v>629757</v>
          </cell>
          <cell r="X569" t="str">
            <v>ЯНАО,Надымский р-он</v>
          </cell>
          <cell r="Y569" t="str">
            <v>п. Пангоды</v>
          </cell>
          <cell r="Z569" t="str">
            <v>ул. Ленина д. 44 кв. 70</v>
          </cell>
          <cell r="AA569">
            <v>629757</v>
          </cell>
          <cell r="AB569" t="str">
            <v>ЯНАО,Надымский р-он</v>
          </cell>
          <cell r="AC569" t="str">
            <v>п. Пангоды</v>
          </cell>
          <cell r="AD569" t="str">
            <v>ул. Ленина д. 44 кв. 70</v>
          </cell>
          <cell r="AF569" t="str">
            <v>т. 8-902-621-86-20 
т.д. 56-7-13</v>
          </cell>
          <cell r="AG569" t="str">
            <v>ИП Кузин Олег Анатольевич</v>
          </cell>
          <cell r="AH569" t="str">
            <v>ИП Кузин О. А.</v>
          </cell>
          <cell r="AQ569">
            <v>4</v>
          </cell>
          <cell r="AR569">
            <v>8</v>
          </cell>
          <cell r="AS569">
            <v>9</v>
          </cell>
          <cell r="AT569">
            <v>10</v>
          </cell>
          <cell r="AX569" t="str">
            <v>Договор</v>
          </cell>
          <cell r="AY569" t="str">
            <v>ПРОДАВЕЦ</v>
          </cell>
          <cell r="BC569">
            <v>25</v>
          </cell>
          <cell r="BI569">
            <v>1</v>
          </cell>
          <cell r="BJ569" t="str">
            <v>ИП Кузин Олег Анатольевич</v>
          </cell>
          <cell r="BK569" t="str">
            <v>г-ну Кузину О. А.</v>
          </cell>
          <cell r="BL569" t="str">
            <v>Индивидуальному предпринимателю</v>
          </cell>
          <cell r="BO569" t="str">
            <v>авто-стоянка ул. Звездная</v>
          </cell>
          <cell r="BP569" t="str">
            <v>авто-стоянка ул. Звездная</v>
          </cell>
        </row>
        <row r="570">
          <cell r="A570">
            <v>30819</v>
          </cell>
          <cell r="B570" t="str">
            <v>ИП Силенко Николай Валерьевич</v>
          </cell>
          <cell r="C570" t="str">
            <v>ИП Силенко Н. В.</v>
          </cell>
          <cell r="D570" t="str">
            <v>12-190/2007 от 10.06.2007г.</v>
          </cell>
          <cell r="K570">
            <v>180800837708</v>
          </cell>
          <cell r="P570">
            <v>307890307100026</v>
          </cell>
          <cell r="Q570" t="str">
            <v>89 №000593552</v>
          </cell>
          <cell r="W570">
            <v>629757</v>
          </cell>
          <cell r="X570" t="str">
            <v>ЯНАО,Надымский р-он</v>
          </cell>
          <cell r="Y570" t="str">
            <v>п. Пангоды</v>
          </cell>
          <cell r="Z570" t="str">
            <v>ул. Ленина д. 7 кв. 22</v>
          </cell>
          <cell r="AA570">
            <v>629757</v>
          </cell>
          <cell r="AB570" t="str">
            <v>ЯНАО,Надымский р-он</v>
          </cell>
          <cell r="AC570" t="str">
            <v>п. Пангоды</v>
          </cell>
          <cell r="AD570" t="str">
            <v>ул. Ленина д. 7 кв. 22</v>
          </cell>
          <cell r="AF570" t="str">
            <v>т. 8-902-621-88-99</v>
          </cell>
          <cell r="AG570" t="str">
            <v>ИП Силенко Н. В.</v>
          </cell>
          <cell r="AH570" t="str">
            <v>ИП Силенко Н. В.</v>
          </cell>
          <cell r="AQ570">
            <v>4</v>
          </cell>
          <cell r="AR570">
            <v>8</v>
          </cell>
          <cell r="AS570">
            <v>9</v>
          </cell>
          <cell r="AT570">
            <v>10</v>
          </cell>
          <cell r="AX570" t="str">
            <v>Договор</v>
          </cell>
          <cell r="AY570" t="str">
            <v>ПРОДАВЕЦ</v>
          </cell>
          <cell r="BI570">
            <v>1</v>
          </cell>
          <cell r="BJ570" t="str">
            <v>ИП Силенко Николай Валерьевич</v>
          </cell>
          <cell r="BK570" t="str">
            <v>г-ну Силенко Н. В.</v>
          </cell>
          <cell r="BL570" t="str">
            <v>Индивидуальному предпринимателю</v>
          </cell>
          <cell r="BO570" t="str">
            <v>м-н "Эллада"</v>
          </cell>
          <cell r="BP570" t="str">
            <v>м-н "Эллада"</v>
          </cell>
        </row>
        <row r="571">
          <cell r="A571">
            <v>30820</v>
          </cell>
          <cell r="B571" t="str">
            <v>ИП Карпенко Ольга Александровна</v>
          </cell>
          <cell r="C571" t="str">
            <v>ИП Карпенко О.В.</v>
          </cell>
          <cell r="D571" t="str">
            <v>12-260/2008 от 01.11.2007г.</v>
          </cell>
          <cell r="K571" t="str">
            <v>890300484231</v>
          </cell>
          <cell r="P571">
            <v>304890310400141</v>
          </cell>
          <cell r="Q571" t="str">
            <v>89№000189047</v>
          </cell>
          <cell r="W571">
            <v>629757</v>
          </cell>
          <cell r="X571" t="str">
            <v>ЯНАО,Надымский р-он</v>
          </cell>
          <cell r="Y571" t="str">
            <v>п. Пангоды</v>
          </cell>
          <cell r="Z571" t="str">
            <v>ул. Ленина д. 29 кв. 19</v>
          </cell>
          <cell r="AA571">
            <v>629757</v>
          </cell>
          <cell r="AB571" t="str">
            <v>ЯНАО,Надымский р-он</v>
          </cell>
          <cell r="AC571" t="str">
            <v>п. Пангоды</v>
          </cell>
          <cell r="AD571" t="str">
            <v>ул. Ленина д. 29 кв. 19</v>
          </cell>
          <cell r="AF571" t="str">
            <v>т.8-922-46-194-77</v>
          </cell>
          <cell r="AG571" t="str">
            <v>ИП Карпенко Ольга Александровна</v>
          </cell>
          <cell r="AH571" t="str">
            <v>ИП Карпенко О.В.</v>
          </cell>
          <cell r="AQ571">
            <v>8</v>
          </cell>
          <cell r="AR571">
            <v>4</v>
          </cell>
          <cell r="AS571">
            <v>5</v>
          </cell>
          <cell r="AT571">
            <v>10</v>
          </cell>
          <cell r="AX571" t="str">
            <v>Договор</v>
          </cell>
          <cell r="AY571" t="str">
            <v>ПРОДАВЕЦ</v>
          </cell>
          <cell r="BJ571" t="str">
            <v>ИП Карпенко Ольга Александровна</v>
          </cell>
          <cell r="BK571" t="str">
            <v>г-же Карпенко О.А.</v>
          </cell>
          <cell r="BL571" t="str">
            <v>Индивидуальному предпринимателю</v>
          </cell>
          <cell r="BO571" t="str">
            <v>Парикмахерская, ул. Мира 13 а</v>
          </cell>
          <cell r="BP571" t="str">
            <v>Парикмахерская, ул. Мира 13 а</v>
          </cell>
        </row>
        <row r="572">
          <cell r="A572">
            <v>30821</v>
          </cell>
          <cell r="B572" t="str">
            <v>Новый Абонент</v>
          </cell>
          <cell r="C572" t="str">
            <v>Новый Абонент</v>
          </cell>
          <cell r="BJ572" t="str">
            <v>Новый Абонент</v>
          </cell>
        </row>
        <row r="573">
          <cell r="A573">
            <v>30822</v>
          </cell>
          <cell r="B573" t="str">
            <v>Новый Абонент</v>
          </cell>
          <cell r="C573" t="str">
            <v>Новый Абонент</v>
          </cell>
          <cell r="BJ573" t="str">
            <v>Новый Абонент</v>
          </cell>
        </row>
        <row r="574">
          <cell r="A574">
            <v>30823</v>
          </cell>
          <cell r="B574" t="str">
            <v>Новый Абонент</v>
          </cell>
          <cell r="C574" t="str">
            <v>Новый Абонент</v>
          </cell>
          <cell r="BJ574" t="str">
            <v>Новый Абонент</v>
          </cell>
        </row>
        <row r="575">
          <cell r="A575">
            <v>30824</v>
          </cell>
          <cell r="B575" t="str">
            <v>Новый Абонент</v>
          </cell>
          <cell r="C575" t="str">
            <v>Новый Абонент</v>
          </cell>
          <cell r="BJ575" t="str">
            <v>Новый Абонент</v>
          </cell>
        </row>
        <row r="576">
          <cell r="A576">
            <v>30825</v>
          </cell>
          <cell r="B576" t="str">
            <v>Новый Абонент</v>
          </cell>
          <cell r="C576" t="str">
            <v>Новый Абонент</v>
          </cell>
          <cell r="BJ576" t="str">
            <v>Новый Абонент</v>
          </cell>
        </row>
        <row r="577">
          <cell r="A577">
            <v>30826</v>
          </cell>
          <cell r="B577" t="str">
            <v>Новый Абонент</v>
          </cell>
          <cell r="C577" t="str">
            <v>Новый Абонент</v>
          </cell>
          <cell r="BJ577" t="str">
            <v>Новый Абонент</v>
          </cell>
        </row>
        <row r="578">
          <cell r="A578">
            <v>30827</v>
          </cell>
          <cell r="B578" t="str">
            <v>Новый Абонент</v>
          </cell>
          <cell r="C578" t="str">
            <v>Новый Абонент</v>
          </cell>
          <cell r="BJ578" t="str">
            <v>Новый Абонент</v>
          </cell>
        </row>
        <row r="579">
          <cell r="A579">
            <v>30828</v>
          </cell>
          <cell r="B579" t="str">
            <v>Новый Абонент</v>
          </cell>
          <cell r="C579" t="str">
            <v>Новый Абонент</v>
          </cell>
          <cell r="BJ579" t="str">
            <v>Новый Абонент</v>
          </cell>
        </row>
        <row r="580">
          <cell r="A580">
            <v>30829</v>
          </cell>
          <cell r="B580" t="str">
            <v>Новый Абонент</v>
          </cell>
          <cell r="C580" t="str">
            <v>Новый Абонент</v>
          </cell>
          <cell r="BJ580" t="str">
            <v>Новый Абонент</v>
          </cell>
        </row>
        <row r="581">
          <cell r="A581">
            <v>30830</v>
          </cell>
          <cell r="B581" t="str">
            <v>Население пос. Пангоды</v>
          </cell>
          <cell r="C581" t="str">
            <v>Население пос. Пангоды</v>
          </cell>
          <cell r="BJ581" t="str">
            <v>Население пос. Пангоды</v>
          </cell>
        </row>
        <row r="582">
          <cell r="A582">
            <v>30831</v>
          </cell>
          <cell r="B582" t="str">
            <v>Население льготное пос. Пангоды</v>
          </cell>
          <cell r="C582" t="str">
            <v>Население льготное пос. Пангоды</v>
          </cell>
          <cell r="BJ582" t="str">
            <v>Население льготное пос. Пангоды</v>
          </cell>
        </row>
        <row r="583">
          <cell r="A583">
            <v>20832</v>
          </cell>
          <cell r="B583" t="str">
            <v>Население г. Надым</v>
          </cell>
          <cell r="C583" t="str">
            <v>Население г. Надым</v>
          </cell>
          <cell r="BJ583" t="str">
            <v>Население г. Надым</v>
          </cell>
        </row>
        <row r="584">
          <cell r="A584">
            <v>20833</v>
          </cell>
          <cell r="B584" t="str">
            <v>Население льготное г. Надым</v>
          </cell>
          <cell r="C584" t="str">
            <v>Население льготное г. Надым</v>
          </cell>
          <cell r="BJ584" t="str">
            <v>Население льготное г. Надым</v>
          </cell>
        </row>
        <row r="585">
          <cell r="A585">
            <v>30834</v>
          </cell>
          <cell r="B585" t="str">
            <v>Управление социальных программ Администрации муниципального образования Надымский район</v>
          </cell>
          <cell r="C585" t="str">
            <v>Управление социальных программ</v>
          </cell>
          <cell r="D585" t="str">
            <v>81 от 22.05.2006г. (Федеральный бюджет население п. Пангоды)</v>
          </cell>
          <cell r="F585" t="str">
            <v>Департамент финансов Администрации муниципального образования Надымский район РКЦ г.Салехард</v>
          </cell>
          <cell r="G585" t="str">
            <v>047186000</v>
          </cell>
          <cell r="I585" t="str">
            <v>40204810000000000007</v>
          </cell>
          <cell r="K585">
            <v>8903017779</v>
          </cell>
          <cell r="M585" t="str">
            <v>91800</v>
          </cell>
          <cell r="W585">
            <v>629730</v>
          </cell>
          <cell r="X585" t="str">
            <v xml:space="preserve">ЯНАО, </v>
          </cell>
          <cell r="Y585" t="str">
            <v>г.Надым,</v>
          </cell>
          <cell r="Z585" t="str">
            <v>ул.Полярная, 7</v>
          </cell>
          <cell r="AA585">
            <v>629730</v>
          </cell>
          <cell r="AB585" t="str">
            <v xml:space="preserve">ЯНАО, </v>
          </cell>
          <cell r="AC585" t="str">
            <v>г.Надым,</v>
          </cell>
          <cell r="AD585" t="str">
            <v>ул.Полярная, 7</v>
          </cell>
          <cell r="AF585" t="str">
            <v>т. 3-00-04, 
т. 3-34-10, 
т. 3-42-67</v>
          </cell>
          <cell r="BJ585" t="str">
            <v>Управление социальных программ Администрации муниципального образования Надымский район</v>
          </cell>
        </row>
        <row r="586">
          <cell r="A586">
            <v>30835</v>
          </cell>
          <cell r="B586" t="str">
            <v>Управление социальных программ Администрации муниципального образования Надымский район</v>
          </cell>
          <cell r="C586" t="str">
            <v>Управление социальных программ</v>
          </cell>
          <cell r="D586" t="str">
            <v>81 от 22.05.2006г.(Территориальный бюджет, население п. Пангоды)</v>
          </cell>
          <cell r="F586" t="str">
            <v>Департамент финансов Администрации муниципального образования Надымский район РКЦ г.Салехард</v>
          </cell>
          <cell r="G586" t="str">
            <v>047186000</v>
          </cell>
          <cell r="I586" t="str">
            <v>40204810000000000007</v>
          </cell>
          <cell r="K586">
            <v>8903017779</v>
          </cell>
          <cell r="M586" t="str">
            <v>91800</v>
          </cell>
          <cell r="W586">
            <v>629730</v>
          </cell>
          <cell r="X586" t="str">
            <v xml:space="preserve">ЯНАО, </v>
          </cell>
          <cell r="Y586" t="str">
            <v>г.Надым,</v>
          </cell>
          <cell r="Z586" t="str">
            <v>ул.Полярная, 7</v>
          </cell>
          <cell r="AA586">
            <v>629730</v>
          </cell>
          <cell r="AB586" t="str">
            <v xml:space="preserve">ЯНАО, </v>
          </cell>
          <cell r="AC586" t="str">
            <v>г.Надым,</v>
          </cell>
          <cell r="AD586" t="str">
            <v>ул.Полярная, 7</v>
          </cell>
          <cell r="AF586" t="str">
            <v>т. 3-00-04, 
т. 3-34-10, 
т. 3-42-67</v>
          </cell>
          <cell r="BJ586" t="str">
            <v>Управление социальных программ Администрации муниципального образования Надымский район</v>
          </cell>
        </row>
        <row r="587">
          <cell r="A587">
            <v>30836</v>
          </cell>
          <cell r="B587" t="str">
            <v>Управление социальных программ Администрации муниципального образования Надымский район</v>
          </cell>
          <cell r="C587" t="str">
            <v>Управление социальных программ</v>
          </cell>
          <cell r="D587" t="str">
            <v>81 от 22.05.2006г.(Местный бюджет, население п. Пангоды)</v>
          </cell>
          <cell r="F587" t="str">
            <v>Департамент финансов Администрации муниципального образования Надымский район РКЦ г.Салехард</v>
          </cell>
          <cell r="G587" t="str">
            <v>047186000</v>
          </cell>
          <cell r="I587" t="str">
            <v>40204810000000000007</v>
          </cell>
          <cell r="K587">
            <v>8903017779</v>
          </cell>
          <cell r="M587" t="str">
            <v>91800</v>
          </cell>
          <cell r="W587">
            <v>629730</v>
          </cell>
          <cell r="X587" t="str">
            <v xml:space="preserve">ЯНАО, </v>
          </cell>
          <cell r="Y587" t="str">
            <v>г.Надым,</v>
          </cell>
          <cell r="Z587" t="str">
            <v>ул.Полярная, 7</v>
          </cell>
          <cell r="AA587">
            <v>629730</v>
          </cell>
          <cell r="AB587" t="str">
            <v xml:space="preserve">ЯНАО, </v>
          </cell>
          <cell r="AC587" t="str">
            <v>г.Надым,</v>
          </cell>
          <cell r="AD587" t="str">
            <v>ул.Полярная, 7</v>
          </cell>
          <cell r="AF587" t="str">
            <v>т. 3-00-04, 
т. 3-34-10, 
т. 3-42-67</v>
          </cell>
          <cell r="BJ587" t="str">
            <v>Управление социальных программ Администрации муниципального образования Надымский район</v>
          </cell>
        </row>
        <row r="588">
          <cell r="A588">
            <v>20837</v>
          </cell>
          <cell r="B588" t="str">
            <v>Управление социальных программ Администрации муниципального образования Надымский район</v>
          </cell>
          <cell r="C588" t="str">
            <v>Управление социальных программ</v>
          </cell>
          <cell r="D588" t="str">
            <v>81 от 22.05.2006г.(Федеральный бюджет, население г. Надым)</v>
          </cell>
          <cell r="F588" t="str">
            <v>Департамент финансов Администрации муниципального образования Надымский район РКЦ г.Салехард</v>
          </cell>
          <cell r="G588" t="str">
            <v>047186000</v>
          </cell>
          <cell r="I588" t="str">
            <v>40204810000000000007</v>
          </cell>
          <cell r="K588">
            <v>8903017779</v>
          </cell>
          <cell r="M588" t="str">
            <v>91800</v>
          </cell>
          <cell r="W588">
            <v>629730</v>
          </cell>
          <cell r="X588" t="str">
            <v xml:space="preserve">ЯНАО, </v>
          </cell>
          <cell r="Y588" t="str">
            <v>г.Надым,</v>
          </cell>
          <cell r="Z588" t="str">
            <v>ул.Полярная, 7</v>
          </cell>
          <cell r="AA588">
            <v>629730</v>
          </cell>
          <cell r="AB588" t="str">
            <v xml:space="preserve">ЯНАО, </v>
          </cell>
          <cell r="AC588" t="str">
            <v>г.Надым,</v>
          </cell>
          <cell r="AD588" t="str">
            <v>ул.Полярная, 7</v>
          </cell>
          <cell r="AF588" t="str">
            <v>т. 3-00-04, 
т. 3-34-10, 
т. 3-42-67</v>
          </cell>
          <cell r="BJ588" t="str">
            <v>Управление социальных программ Администрации муниципального образования Надымский район</v>
          </cell>
        </row>
        <row r="589">
          <cell r="A589">
            <v>20838</v>
          </cell>
          <cell r="B589" t="str">
            <v>Управление социальных программ Администрации муниципального образования Надымский район</v>
          </cell>
          <cell r="C589" t="str">
            <v>Управление социальных программ</v>
          </cell>
          <cell r="D589" t="str">
            <v>81 от 22.05.2006г.(Территориальный бюджет, население г. Надым)</v>
          </cell>
          <cell r="F589" t="str">
            <v>Департамент финансов Администрации муниципального образования Надымский район РКЦ г.Салехард</v>
          </cell>
          <cell r="G589" t="str">
            <v>047186000</v>
          </cell>
          <cell r="I589" t="str">
            <v>40204810000000000007</v>
          </cell>
          <cell r="K589">
            <v>8903017779</v>
          </cell>
          <cell r="M589" t="str">
            <v>91800</v>
          </cell>
          <cell r="W589">
            <v>629730</v>
          </cell>
          <cell r="X589" t="str">
            <v xml:space="preserve">ЯНАО, </v>
          </cell>
          <cell r="Y589" t="str">
            <v>г.Надым,</v>
          </cell>
          <cell r="Z589" t="str">
            <v>ул.Полярная, 7</v>
          </cell>
          <cell r="AA589">
            <v>629730</v>
          </cell>
          <cell r="AB589" t="str">
            <v xml:space="preserve">ЯНАО, </v>
          </cell>
          <cell r="AC589" t="str">
            <v>г.Надым,</v>
          </cell>
          <cell r="AD589" t="str">
            <v>ул.Полярная, 7</v>
          </cell>
          <cell r="AF589" t="str">
            <v>т. 3-00-04, 
т. 3-34-10, 
т. 3-42-67</v>
          </cell>
          <cell r="BJ589" t="str">
            <v>Управление социальных программ Администрации муниципального образования Надымский район</v>
          </cell>
        </row>
        <row r="590">
          <cell r="A590">
            <v>30839</v>
          </cell>
          <cell r="B590" t="str">
            <v>Новый Абонент</v>
          </cell>
          <cell r="C590" t="str">
            <v>Новый Абонент</v>
          </cell>
          <cell r="BJ590" t="str">
            <v>Новый Абонент</v>
          </cell>
        </row>
        <row r="591">
          <cell r="A591">
            <v>30840</v>
          </cell>
          <cell r="B591" t="str">
            <v>Новый Абонент</v>
          </cell>
          <cell r="C591" t="str">
            <v>Новый Абонент</v>
          </cell>
          <cell r="BJ591" t="str">
            <v>Новый Абонент</v>
          </cell>
        </row>
        <row r="592">
          <cell r="A592">
            <v>30841</v>
          </cell>
          <cell r="B592" t="str">
            <v>Новый Абонент</v>
          </cell>
          <cell r="C592" t="str">
            <v>Новый Абонент</v>
          </cell>
          <cell r="BJ592" t="str">
            <v>Новый Абонент</v>
          </cell>
        </row>
        <row r="593">
          <cell r="A593">
            <v>30842</v>
          </cell>
          <cell r="B593" t="str">
            <v>ДОАО "Центрэнергогаз" ОАО "Газпром"</v>
          </cell>
          <cell r="C593" t="str">
            <v>ДОАО "Центрэнергогаз"</v>
          </cell>
          <cell r="D593" t="str">
            <v>12-169/2007 от  01.01.2007г.</v>
          </cell>
          <cell r="K593">
            <v>5050002450</v>
          </cell>
          <cell r="L593">
            <v>860202001</v>
          </cell>
          <cell r="N593" t="str">
            <v>29.24.9</v>
          </cell>
          <cell r="O593" t="str">
            <v>78193320</v>
          </cell>
          <cell r="P593">
            <v>1025006521429</v>
          </cell>
          <cell r="Q593" t="str">
            <v>50 №005314278</v>
          </cell>
          <cell r="R593">
            <v>46259501000</v>
          </cell>
          <cell r="W593">
            <v>141100</v>
          </cell>
          <cell r="X593" t="str">
            <v>Российская Федерация, Московская область</v>
          </cell>
          <cell r="Y593" t="str">
            <v>г. Щелково</v>
          </cell>
          <cell r="Z593" t="str">
            <v>ул. Московская,1</v>
          </cell>
          <cell r="AA593">
            <v>628426</v>
          </cell>
          <cell r="AB593" t="str">
            <v>Тюменская область Ханты-Мансийский автономный округ-ЮГРА</v>
          </cell>
          <cell r="AC593" t="str">
            <v>г. Сургут</v>
          </cell>
          <cell r="AD593" t="str">
            <v>ул. Производственная, д. 18</v>
          </cell>
          <cell r="AF593" t="str">
            <v>т. (3462) 22-43-67; 
т. (771) 5-35-98; 
т. 5-35-44</v>
          </cell>
          <cell r="AG593" t="str">
            <v>д. Ритенберг Александр Симханович</v>
          </cell>
          <cell r="AH593" t="str">
            <v>д. Ритенберг А.С.</v>
          </cell>
          <cell r="AQ593">
            <v>4</v>
          </cell>
          <cell r="AR593">
            <v>8</v>
          </cell>
          <cell r="AS593">
            <v>9</v>
          </cell>
          <cell r="AT593">
            <v>10</v>
          </cell>
          <cell r="BH593" t="str">
            <v>есть</v>
          </cell>
          <cell r="BI593">
            <v>1</v>
          </cell>
          <cell r="BJ593" t="str">
            <v>Филиал ДОАО "Центрэнергогаз" ОАО "Газпром" в г. Сургуте</v>
          </cell>
          <cell r="BK593" t="str">
            <v>г-ну Ритенбергу А.С.</v>
          </cell>
          <cell r="BL593" t="str">
            <v xml:space="preserve">Директору </v>
          </cell>
          <cell r="BO593" t="str">
            <v>РТО МГПУ</v>
          </cell>
          <cell r="BP593" t="str">
            <v>РТО МГПУ</v>
          </cell>
        </row>
        <row r="594">
          <cell r="A594">
            <v>30843</v>
          </cell>
          <cell r="B594" t="str">
            <v>ООО "Торговый дом "Северный"</v>
          </cell>
          <cell r="C594" t="str">
            <v>ООО "ТД Северный"</v>
          </cell>
          <cell r="D594" t="str">
            <v>12-257/2007 от 01.10.2007г.</v>
          </cell>
          <cell r="F594" t="str">
            <v>"Запсибкомбанк" ОАО г. Тюмень</v>
          </cell>
          <cell r="G594" t="str">
            <v>047130639</v>
          </cell>
          <cell r="H594" t="str">
            <v>30101810100000000639</v>
          </cell>
          <cell r="I594" t="str">
            <v>40702810900140000134</v>
          </cell>
          <cell r="K594">
            <v>8903021648</v>
          </cell>
          <cell r="L594">
            <v>890301001</v>
          </cell>
          <cell r="M594" t="str">
            <v xml:space="preserve">80300   71311     </v>
          </cell>
          <cell r="O594" t="str">
            <v>18021468</v>
          </cell>
          <cell r="W594">
            <v>629757</v>
          </cell>
          <cell r="X594" t="str">
            <v>ЯНАО, Надымский р-он</v>
          </cell>
          <cell r="Y594" t="str">
            <v>п. Пангоды</v>
          </cell>
          <cell r="Z594" t="str">
            <v>ул. Набережная 10-1</v>
          </cell>
          <cell r="AA594">
            <v>629757</v>
          </cell>
          <cell r="AB594" t="str">
            <v>ЯНАО, Надымский р-он</v>
          </cell>
          <cell r="AC594" t="str">
            <v>п. Пангоды</v>
          </cell>
          <cell r="AD594" t="str">
            <v>ул. Набережная 10-1</v>
          </cell>
          <cell r="AF594" t="str">
            <v>т.55-01-74, 
ф.55-01-74</v>
          </cell>
          <cell r="AG594" t="str">
            <v>Генеральный директор     Поддубный Игорь Николаевич</v>
          </cell>
          <cell r="AH594" t="str">
            <v>Ген.директор Поддубный И.Н.</v>
          </cell>
          <cell r="AK594" t="str">
            <v>Гусевская Виктория Ивановна</v>
          </cell>
          <cell r="AL594" t="str">
            <v>Гусевская В. И.</v>
          </cell>
          <cell r="AQ594">
            <v>4</v>
          </cell>
          <cell r="AR594">
            <v>8</v>
          </cell>
          <cell r="AS594">
            <v>9</v>
          </cell>
          <cell r="AT594">
            <v>10</v>
          </cell>
          <cell r="BI594">
            <v>1</v>
          </cell>
          <cell r="BJ594" t="str">
            <v>ООО "Торговый дом "Северный"</v>
          </cell>
          <cell r="BK594" t="str">
            <v>г-ну Поддубному И. Н.</v>
          </cell>
          <cell r="BL594" t="str">
            <v>Генеральному директору</v>
          </cell>
        </row>
        <row r="595">
          <cell r="A595">
            <v>30844</v>
          </cell>
          <cell r="B595" t="str">
            <v>ООО "Газпром северподземремонт"</v>
          </cell>
          <cell r="C595" t="str">
            <v>УИРС ООО "Газпромсеверподземремонт-Надым"</v>
          </cell>
          <cell r="D595" t="str">
            <v>12-161/2007    от 01.10.2007г.</v>
          </cell>
          <cell r="F595" t="str">
            <v>филиал АБ "Газпромбанк" (ОАО) г. Новый Уренгой</v>
          </cell>
          <cell r="G595" t="str">
            <v>047195753</v>
          </cell>
          <cell r="H595" t="str">
            <v>30101810700000000753</v>
          </cell>
          <cell r="I595" t="str">
            <v>40702810900020001728</v>
          </cell>
          <cell r="K595">
            <v>8904051130</v>
          </cell>
          <cell r="L595">
            <v>890401001</v>
          </cell>
          <cell r="N595" t="str">
            <v>11.20.4 11.20.1 11.20.2 45.21 74.20.2</v>
          </cell>
          <cell r="O595" t="str">
            <v>80131325</v>
          </cell>
          <cell r="P595">
            <v>1078904001241</v>
          </cell>
          <cell r="R595">
            <v>71176000000</v>
          </cell>
          <cell r="S595">
            <v>16</v>
          </cell>
          <cell r="T595">
            <v>65</v>
          </cell>
          <cell r="U595">
            <v>41001</v>
          </cell>
          <cell r="W595">
            <v>629300</v>
          </cell>
          <cell r="X595" t="str">
            <v>Российская Федерация, Тюменская обл., Ямало-Ненецкий автономный округ,</v>
          </cell>
          <cell r="Y595" t="str">
            <v>г. Новый Уренгой</v>
          </cell>
          <cell r="Z595" t="str">
            <v>ул. Набережная, 52Г</v>
          </cell>
          <cell r="AA595">
            <v>629300</v>
          </cell>
          <cell r="AB595" t="str">
            <v>Российская Федерация, Тюменская обл., Ямало-Ненецкий автономный округ,</v>
          </cell>
          <cell r="AC595" t="str">
            <v>г. Новый Уренгой</v>
          </cell>
          <cell r="AD595" t="str">
            <v>ул. Набережная, 52Г</v>
          </cell>
          <cell r="AF595" t="str">
            <v>т. (3494) 94-18-29 
т. (3499) 56-40-99 
ф. (3499) 56-41-86</v>
          </cell>
          <cell r="AG595" t="str">
            <v>Дмитрук Владимир Владимирович</v>
          </cell>
          <cell r="AH595" t="str">
            <v>Дмитрук В. В.</v>
          </cell>
          <cell r="AK595" t="str">
            <v>Степаненко Руслан Иванович</v>
          </cell>
          <cell r="AL595" t="str">
            <v>Степаненко Р. И.</v>
          </cell>
          <cell r="AQ595">
            <v>4</v>
          </cell>
          <cell r="AR595">
            <v>8</v>
          </cell>
          <cell r="AS595">
            <v>9</v>
          </cell>
          <cell r="AT595">
            <v>10</v>
          </cell>
          <cell r="BI595">
            <v>1</v>
          </cell>
          <cell r="BJ595" t="str">
            <v>ООО "Газпром северподземремонт"</v>
          </cell>
          <cell r="BK595" t="str">
            <v>г-ну Дмитруку В. В.</v>
          </cell>
          <cell r="BL595" t="str">
            <v>Генеральному директору</v>
          </cell>
        </row>
        <row r="596">
          <cell r="A596">
            <v>30845</v>
          </cell>
          <cell r="B596" t="str">
            <v>ООО "Удмуртгеология - Бурение"</v>
          </cell>
          <cell r="C596" t="str">
            <v>ООО "Удмуртгеология - Бурение"</v>
          </cell>
          <cell r="D596" t="str">
            <v>12-195/2007 от 01.07.2007г.</v>
          </cell>
          <cell r="F596" t="str">
            <v>КБ "Губернский" (ООО) г. Москва</v>
          </cell>
          <cell r="G596" t="str">
            <v>044579785</v>
          </cell>
          <cell r="H596" t="str">
            <v>30101810600000000785</v>
          </cell>
          <cell r="I596" t="str">
            <v>40702810300090000004</v>
          </cell>
          <cell r="K596">
            <v>1835066250</v>
          </cell>
          <cell r="L596">
            <v>183501001</v>
          </cell>
          <cell r="P596">
            <v>1051802267340</v>
          </cell>
          <cell r="Q596" t="str">
            <v>18 №001909787</v>
          </cell>
          <cell r="W596">
            <v>426003</v>
          </cell>
          <cell r="X596" t="str">
            <v>Удмуртская Республика,</v>
          </cell>
          <cell r="Y596" t="str">
            <v>г. Ижевск,</v>
          </cell>
          <cell r="Z596" t="str">
            <v>ул. Карла Маркса, 130.</v>
          </cell>
          <cell r="AA596">
            <v>426003</v>
          </cell>
          <cell r="AB596" t="str">
            <v>Удмуртская Республика,</v>
          </cell>
          <cell r="AC596" t="str">
            <v>г. Ижевск,</v>
          </cell>
          <cell r="AD596" t="str">
            <v>ул. Карла Маркса, 130.</v>
          </cell>
          <cell r="AE596" t="str">
            <v>office@ugbr.izhnet.ru</v>
          </cell>
          <cell r="AF596" t="str">
            <v>т.(3412) 52-80-05, 52-80-15</v>
          </cell>
          <cell r="AG596" t="str">
            <v>Управляющий директор Шилов Николай Александрович</v>
          </cell>
          <cell r="AH596" t="str">
            <v>Управляющий директор Шилов Н. А.</v>
          </cell>
          <cell r="AK596" t="str">
            <v>Красноперов Александр Александрович</v>
          </cell>
          <cell r="AL596" t="str">
            <v>Красноперов А. А.</v>
          </cell>
          <cell r="AO596" t="str">
            <v>8-3412-52-81-15</v>
          </cell>
          <cell r="AQ596">
            <v>4</v>
          </cell>
          <cell r="AR596">
            <v>8</v>
          </cell>
          <cell r="AS596">
            <v>9</v>
          </cell>
          <cell r="AT596">
            <v>10</v>
          </cell>
          <cell r="BI596">
            <v>1</v>
          </cell>
          <cell r="BJ596" t="str">
            <v>ООО "Удмуртгеология - Бурение"</v>
          </cell>
          <cell r="BK596" t="str">
            <v>г-ну Шилову Н.А.</v>
          </cell>
          <cell r="BL596" t="str">
            <v>Управляющему директору</v>
          </cell>
        </row>
        <row r="597">
          <cell r="A597">
            <v>30846</v>
          </cell>
          <cell r="B597" t="str">
            <v>ООО "Новострой"</v>
          </cell>
          <cell r="C597" t="str">
            <v>ООО "Новострой"</v>
          </cell>
          <cell r="D597" t="str">
            <v>12-191/2007 от 01.07.2007г.</v>
          </cell>
          <cell r="F597" t="str">
            <v>АКБ"НЕФТЕПРОМБАНК"(ЗАО)</v>
          </cell>
          <cell r="G597" t="str">
            <v>044585272</v>
          </cell>
          <cell r="H597" t="str">
            <v>30101810800000000272</v>
          </cell>
          <cell r="I597" t="str">
            <v>40702810400008097001</v>
          </cell>
          <cell r="K597" t="str">
            <v>0411101397</v>
          </cell>
          <cell r="L597" t="str">
            <v>041150001</v>
          </cell>
          <cell r="N597" t="str">
            <v>45.11.1</v>
          </cell>
          <cell r="O597" t="str">
            <v>36635599</v>
          </cell>
          <cell r="P597">
            <v>1020400752767</v>
          </cell>
          <cell r="Q597" t="str">
            <v>04 №0054414</v>
          </cell>
          <cell r="W597">
            <v>649000</v>
          </cell>
          <cell r="X597" t="str">
            <v>Республика Алтай</v>
          </cell>
          <cell r="Y597" t="str">
            <v>г. Горно-Алтайск</v>
          </cell>
          <cell r="Z597" t="str">
            <v>ул. Чорос Гуркина д.29</v>
          </cell>
          <cell r="AA597">
            <v>649000</v>
          </cell>
          <cell r="AB597" t="str">
            <v>Республика Алтай</v>
          </cell>
          <cell r="AC597" t="str">
            <v>г. Горно-Алтайск</v>
          </cell>
          <cell r="AD597" t="str">
            <v>ул. Чорос Гуркина д.29</v>
          </cell>
          <cell r="AF597" t="str">
            <v>т. 55-72-59</v>
          </cell>
          <cell r="AG597" t="str">
            <v>Генеральный директор Виторт Вячеслав Сергеевич</v>
          </cell>
          <cell r="AH597" t="str">
            <v>Ген.директор Виторт В.С.</v>
          </cell>
          <cell r="AQ597">
            <v>4</v>
          </cell>
          <cell r="AR597">
            <v>8</v>
          </cell>
          <cell r="AS597">
            <v>9</v>
          </cell>
          <cell r="AT597">
            <v>10</v>
          </cell>
          <cell r="AX597" t="str">
            <v>Договор</v>
          </cell>
          <cell r="AY597" t="str">
            <v>ПРОДАВЕЦ</v>
          </cell>
          <cell r="BI597">
            <v>1</v>
          </cell>
          <cell r="BJ597" t="str">
            <v>ООО "Новострой"</v>
          </cell>
          <cell r="BK597" t="str">
            <v>г-ну Виторт В.С.</v>
          </cell>
          <cell r="BL597" t="str">
            <v>Генеральному директору</v>
          </cell>
        </row>
        <row r="598">
          <cell r="A598">
            <v>30847</v>
          </cell>
          <cell r="B598" t="str">
            <v>"Тюменское Центральное Агенство Воздушных Сообщений"</v>
          </cell>
          <cell r="C598" t="str">
            <v>ОАО "ТЦАВС"</v>
          </cell>
          <cell r="D598" t="str">
            <v>12-116/2006 от 01.01.2006г.</v>
          </cell>
          <cell r="F598" t="str">
            <v>"Запсибкомбанк" ОАО г. Салехард</v>
          </cell>
          <cell r="G598" t="str">
            <v>047182727</v>
          </cell>
          <cell r="H598" t="str">
            <v>30101810600000000727</v>
          </cell>
          <cell r="I598" t="str">
            <v>40702810500220001563</v>
          </cell>
          <cell r="K598">
            <v>7203085130</v>
          </cell>
          <cell r="L598">
            <v>720301001</v>
          </cell>
          <cell r="M598" t="str">
            <v>51300</v>
          </cell>
          <cell r="N598" t="str">
            <v>63.23.1, 63.30.1, 63.21.1</v>
          </cell>
          <cell r="O598" t="str">
            <v>01130437</v>
          </cell>
          <cell r="P598">
            <v>1027200778989</v>
          </cell>
          <cell r="Q598" t="str">
            <v>72 №0001619</v>
          </cell>
          <cell r="R598">
            <v>71401368000</v>
          </cell>
          <cell r="S598">
            <v>16</v>
          </cell>
          <cell r="T598">
            <v>47</v>
          </cell>
          <cell r="U598">
            <v>49008</v>
          </cell>
          <cell r="W598">
            <v>625026</v>
          </cell>
          <cell r="Y598" t="str">
            <v>г. Тюмень</v>
          </cell>
          <cell r="Z598" t="str">
            <v>ул. Республики 156</v>
          </cell>
          <cell r="AA598">
            <v>625026</v>
          </cell>
          <cell r="AC598" t="str">
            <v>г. Тюмень</v>
          </cell>
          <cell r="AD598" t="str">
            <v>ул. Республики 156</v>
          </cell>
          <cell r="AE598" t="str">
            <v>avs@tcavs.ru</v>
          </cell>
          <cell r="AF598" t="str">
            <v>(3452) 20-72-11? 49-42-70, 20-60-64, 20-12-56</v>
          </cell>
          <cell r="AG598" t="str">
            <v>Ген.директор
Бородина Эвелина Николаевна</v>
          </cell>
          <cell r="AK598" t="str">
            <v>Ацапина Нина Георгиевна т. 20-94-75</v>
          </cell>
          <cell r="AQ598">
            <v>4</v>
          </cell>
          <cell r="AR598">
            <v>8</v>
          </cell>
          <cell r="AS598">
            <v>9</v>
          </cell>
          <cell r="AT598">
            <v>10</v>
          </cell>
          <cell r="BF598" t="str">
            <v>продажа и брониров.авиа,ж/д билетов</v>
          </cell>
          <cell r="BI598">
            <v>1</v>
          </cell>
          <cell r="BJ598" t="str">
            <v>"Тюменское Центральное Агенство Воздушных Сообщений"</v>
          </cell>
          <cell r="BK598" t="str">
            <v>г-же Бородиной Э. Н.</v>
          </cell>
          <cell r="BL598" t="str">
            <v>Генеральному директору</v>
          </cell>
        </row>
        <row r="599">
          <cell r="A599">
            <v>30848</v>
          </cell>
          <cell r="B599" t="str">
            <v>ООО  "Ямалдорстрой"</v>
          </cell>
          <cell r="C599" t="str">
            <v>ООО"Ямалдорстрой"</v>
          </cell>
          <cell r="D599" t="str">
            <v>12-707/2007 от 01.01.2007г</v>
          </cell>
          <cell r="F599" t="str">
            <v>ЗАО АКБ "Сибирьгазбанк" г. Сургут</v>
          </cell>
          <cell r="G599" t="str">
            <v>047144853</v>
          </cell>
          <cell r="H599" t="str">
            <v>30101810200000000853</v>
          </cell>
          <cell r="I599" t="str">
            <v>40702810000000001599</v>
          </cell>
          <cell r="K599">
            <v>8602017408</v>
          </cell>
          <cell r="L599">
            <v>860201001</v>
          </cell>
          <cell r="N599" t="str">
            <v>45.21.1</v>
          </cell>
          <cell r="O599" t="str">
            <v>95849465</v>
          </cell>
          <cell r="P599">
            <v>1068602154334</v>
          </cell>
          <cell r="T599">
            <v>65</v>
          </cell>
          <cell r="W599">
            <v>628400</v>
          </cell>
          <cell r="X599" t="str">
            <v>ХМАО-Югра, Тюменская обл.</v>
          </cell>
          <cell r="Y599" t="str">
            <v>г. Сургут</v>
          </cell>
          <cell r="Z599" t="str">
            <v>ул. Маяковская, д. 45, корп. 1, кв. 104</v>
          </cell>
          <cell r="AA599">
            <v>628406</v>
          </cell>
          <cell r="AB599" t="str">
            <v>ХМАО-Югра, Тюменская обл.</v>
          </cell>
          <cell r="AC599" t="str">
            <v>г. Сургут</v>
          </cell>
          <cell r="AD599" t="str">
            <v>а/я 320</v>
          </cell>
          <cell r="AE599" t="str">
            <v>Yamal ds@mail.ru</v>
          </cell>
          <cell r="AF599" t="str">
            <v>(3462) 55-55-35, 55-55-36, факс 51-80-58</v>
          </cell>
          <cell r="AG599" t="str">
            <v>Генеральный директор Понайда Иван Петрович</v>
          </cell>
          <cell r="AQ599">
            <v>4</v>
          </cell>
          <cell r="AR599">
            <v>8</v>
          </cell>
          <cell r="AS599">
            <v>9</v>
          </cell>
          <cell r="AT599">
            <v>10</v>
          </cell>
          <cell r="BF599" t="str">
            <v>строительство</v>
          </cell>
          <cell r="BI599">
            <v>1</v>
          </cell>
          <cell r="BJ599" t="str">
            <v>ООО  "Ямалдорстрой"</v>
          </cell>
          <cell r="BK599" t="str">
            <v>г-ну Понайде И. П.</v>
          </cell>
          <cell r="BL599" t="str">
            <v>Генеральному директору</v>
          </cell>
        </row>
        <row r="600">
          <cell r="A600">
            <v>30849</v>
          </cell>
          <cell r="B600" t="str">
            <v>Новый Абонент</v>
          </cell>
          <cell r="C600" t="str">
            <v>Новый Абонент</v>
          </cell>
          <cell r="BJ600" t="str">
            <v>Новый Абонент</v>
          </cell>
        </row>
        <row r="601">
          <cell r="A601">
            <v>30850</v>
          </cell>
          <cell r="B601" t="str">
            <v>ООО "Газпром трансгаз Югорск" Ямбургское ЛПУ МГ</v>
          </cell>
          <cell r="C601" t="str">
            <v>Ямбургское ЛПУ ООО "ГТЮ"</v>
          </cell>
          <cell r="D601" t="str">
            <v>12-192/2007 от 01.01.2007г.</v>
          </cell>
          <cell r="F601" t="str">
            <v>филиал "Газпромбанк" (ОАО) г. Белоярский</v>
          </cell>
          <cell r="G601" t="str">
            <v>047177629</v>
          </cell>
          <cell r="H601" t="str">
            <v>30101810500000000629</v>
          </cell>
          <cell r="I601" t="str">
            <v>4070281000001000129</v>
          </cell>
          <cell r="K601">
            <v>8622000931</v>
          </cell>
          <cell r="L601">
            <v>890302007</v>
          </cell>
          <cell r="M601" t="str">
            <v>51133</v>
          </cell>
          <cell r="N601" t="str">
            <v>60.30.21</v>
          </cell>
          <cell r="O601" t="str">
            <v>00116547</v>
          </cell>
          <cell r="P601">
            <v>1028601843918</v>
          </cell>
          <cell r="R601">
            <v>71156656000</v>
          </cell>
          <cell r="S601">
            <v>16</v>
          </cell>
          <cell r="T601">
            <v>90</v>
          </cell>
          <cell r="U601">
            <v>41001</v>
          </cell>
          <cell r="W601">
            <v>628260</v>
          </cell>
          <cell r="X601" t="str">
            <v>Российская Федерация, Тюменская обл. Ханты-Мансийский автономный округ - Югра</v>
          </cell>
          <cell r="Y601" t="str">
            <v>г. Югорск</v>
          </cell>
          <cell r="Z601" t="str">
            <v>ул. Мира д. 15</v>
          </cell>
          <cell r="AA601">
            <v>629757</v>
          </cell>
          <cell r="AB601" t="str">
            <v>Ямало-Ненецкий автономный округ,  Надымский р-он</v>
          </cell>
          <cell r="AC601" t="str">
            <v>п. Пангоды</v>
          </cell>
          <cell r="AF601" t="str">
            <v>51-570, ф.51-516</v>
          </cell>
          <cell r="AG601" t="str">
            <v>и.о. Начальника Пидкович Александр Иванович т. 51-510</v>
          </cell>
          <cell r="AI601" t="str">
            <v xml:space="preserve">и.о зам. Начальника по производству Лун-Фу Александр Викторович </v>
          </cell>
          <cell r="AJ601" t="str">
            <v>И.о. гл. инженера Валишин Сергей Васильевич т. 51-511</v>
          </cell>
          <cell r="AQ601">
            <v>4</v>
          </cell>
          <cell r="AR601">
            <v>8</v>
          </cell>
          <cell r="AS601">
            <v>9</v>
          </cell>
          <cell r="AT601">
            <v>10</v>
          </cell>
          <cell r="BG601" t="str">
            <v>ТТГ</v>
          </cell>
          <cell r="BI601">
            <v>0.5</v>
          </cell>
          <cell r="BJ601" t="str">
            <v>ООО "Газпром трансгаз Югорск" Ямбургское ЛПУ МГ</v>
          </cell>
          <cell r="BK601" t="str">
            <v>г-ну Пидковичу А. И.</v>
          </cell>
          <cell r="BL601" t="str">
            <v>Исполняющему обязанности начальника</v>
          </cell>
        </row>
        <row r="602">
          <cell r="A602">
            <v>30851</v>
          </cell>
          <cell r="B602" t="str">
            <v>ИП Джафаров Юсиф  Джафар</v>
          </cell>
          <cell r="C602" t="str">
            <v>ИП Джафаров Ю. Д.</v>
          </cell>
          <cell r="D602" t="str">
            <v>12-255/2006 от 01.01.2006г.</v>
          </cell>
          <cell r="K602">
            <v>890300240605</v>
          </cell>
          <cell r="P602">
            <v>304890310000067</v>
          </cell>
          <cell r="Q602" t="str">
            <v>000189006</v>
          </cell>
          <cell r="W602">
            <v>629757</v>
          </cell>
          <cell r="X602" t="str">
            <v>ЯНАО Надымский р-он</v>
          </cell>
          <cell r="Y602" t="str">
            <v>п. Пангоды</v>
          </cell>
          <cell r="Z602" t="str">
            <v>ул. Звездная, 60-2</v>
          </cell>
          <cell r="AA602">
            <v>629757</v>
          </cell>
          <cell r="AB602" t="str">
            <v>ЯНАО Надымский р-он</v>
          </cell>
          <cell r="AC602" t="str">
            <v>п. Пангоды</v>
          </cell>
          <cell r="AD602" t="str">
            <v>ул. Звездная, 60-2</v>
          </cell>
          <cell r="AF602" t="str">
            <v>52-707</v>
          </cell>
          <cell r="AG602" t="str">
            <v>ИП Джафаров Юсиф  Джафар</v>
          </cell>
          <cell r="AH602" t="str">
            <v>ИП Джафаров Ю. Д.</v>
          </cell>
          <cell r="AQ602">
            <v>4</v>
          </cell>
          <cell r="AR602">
            <v>8</v>
          </cell>
          <cell r="AS602">
            <v>9</v>
          </cell>
          <cell r="AT602">
            <v>10</v>
          </cell>
          <cell r="BI602">
            <v>1</v>
          </cell>
          <cell r="BJ602" t="str">
            <v>ИП Джафаров Юсиф  Джафар</v>
          </cell>
          <cell r="BK602" t="str">
            <v>г-ну Джафарову Ю. Д.</v>
          </cell>
          <cell r="BL602" t="str">
            <v>Индивидуальному предпринимателю</v>
          </cell>
        </row>
        <row r="603">
          <cell r="A603">
            <v>30852</v>
          </cell>
          <cell r="B603" t="str">
            <v>Новый Абонент</v>
          </cell>
          <cell r="C603" t="str">
            <v>Новый Абонент</v>
          </cell>
          <cell r="BJ603" t="str">
            <v>Новый Абонент</v>
          </cell>
        </row>
        <row r="604">
          <cell r="A604">
            <v>30853</v>
          </cell>
          <cell r="B604" t="str">
            <v>Новый Абонент</v>
          </cell>
          <cell r="C604" t="str">
            <v>Новый Абонент</v>
          </cell>
          <cell r="BJ604" t="str">
            <v>Новый Абонент</v>
          </cell>
        </row>
        <row r="605">
          <cell r="A605">
            <v>30854</v>
          </cell>
          <cell r="B605" t="str">
            <v>Новый Абонент</v>
          </cell>
          <cell r="C605" t="str">
            <v>Новый Абонент</v>
          </cell>
          <cell r="BJ605" t="str">
            <v>Новый Абонент</v>
          </cell>
        </row>
        <row r="607">
          <cell r="B607" t="str">
            <v>ПОТЕРИ</v>
          </cell>
          <cell r="BJ607" t="str">
            <v>ПОТЕРИ</v>
          </cell>
        </row>
        <row r="608">
          <cell r="A608">
            <v>80001</v>
          </cell>
          <cell r="B608" t="str">
            <v>ООО "Газтеплоэнергоремонт"</v>
          </cell>
          <cell r="C608" t="str">
            <v>ООО "ГТЭР"</v>
          </cell>
          <cell r="D608" t="str">
            <v>12-367П/2007   от 01.01.2007г.</v>
          </cell>
          <cell r="F608" t="str">
            <v>филиал ОАО "Уралсиб"  г. Тюмень</v>
          </cell>
          <cell r="G608" t="str">
            <v>047106957</v>
          </cell>
          <cell r="H608" t="str">
            <v>30101810900000000957</v>
          </cell>
          <cell r="I608" t="str">
            <v>40702810863020000048</v>
          </cell>
          <cell r="K608">
            <v>8903023300</v>
          </cell>
          <cell r="L608">
            <v>890301001</v>
          </cell>
          <cell r="O608" t="str">
            <v>31124173</v>
          </cell>
          <cell r="W608">
            <v>629733</v>
          </cell>
          <cell r="X608" t="str">
            <v>Ямало-Ненецкий автономный округ</v>
          </cell>
          <cell r="Y608" t="str">
            <v>г. Надым</v>
          </cell>
          <cell r="Z608" t="str">
            <v>пос. Лесной, здание ООО "НРЭП", кабинет ООО "ГТЭР"</v>
          </cell>
          <cell r="AA608">
            <v>629733</v>
          </cell>
          <cell r="AB608" t="str">
            <v>Ямало-Ненецкий автономный округ</v>
          </cell>
          <cell r="AC608" t="str">
            <v>г. Надым</v>
          </cell>
          <cell r="AD608" t="str">
            <v>пос. Лесной, здание ООО "НРЭП", кабинет ООО "ГТЭР"</v>
          </cell>
          <cell r="AF608" t="str">
            <v>т. 6-12-00
т/ф 3-26-96
т. 3-23-05</v>
          </cell>
          <cell r="AG608" t="str">
            <v>исп.д. Миннушин Эдуард Загитович
т.3-26-96</v>
          </cell>
          <cell r="AH608" t="str">
            <v>исп.д. Миннушин Э. З.</v>
          </cell>
          <cell r="AJ608" t="str">
            <v>Белкин Виталий Владимирович
т.3-35-49</v>
          </cell>
          <cell r="AK608" t="str">
            <v>Тихонова Диана Ивановна 
т. 3-01-74</v>
          </cell>
          <cell r="BJ608" t="str">
            <v>ООО "Газтеплоэнергоремонт"</v>
          </cell>
          <cell r="BK608" t="str">
            <v>г-ну. Миннушину Э. З.</v>
          </cell>
          <cell r="BL608" t="str">
            <v>Исполнительному директору</v>
          </cell>
        </row>
        <row r="609">
          <cell r="A609">
            <v>80002</v>
          </cell>
          <cell r="B609" t="str">
            <v>Управление "Надымэнергогаз"</v>
          </cell>
          <cell r="C609" t="str">
            <v>Управление "Надымэнергогаз"</v>
          </cell>
          <cell r="BJ609" t="str">
            <v>Управление "Надымэнергогаз"</v>
          </cell>
        </row>
        <row r="610">
          <cell r="A610">
            <v>80003</v>
          </cell>
          <cell r="B610" t="str">
            <v>ОАО "Межрегионэнергосбыт"</v>
          </cell>
          <cell r="C610" t="str">
            <v>"Межрегионэнергосбыт" (ТТГ)</v>
          </cell>
          <cell r="D610" t="str">
            <v>ЭС-11/17 от 01.04.2007г.</v>
          </cell>
          <cell r="F610" t="str">
            <v>ЗАО "Газэнергопромбанк" п. Газопровод</v>
          </cell>
          <cell r="G610" t="str">
            <v>044650376</v>
          </cell>
          <cell r="H610" t="str">
            <v>30101810100000000363</v>
          </cell>
          <cell r="I610" t="str">
            <v>40702810200010004487</v>
          </cell>
          <cell r="K610">
            <v>7705750968</v>
          </cell>
          <cell r="L610">
            <v>770501001</v>
          </cell>
          <cell r="O610" t="str">
            <v>97201337</v>
          </cell>
          <cell r="R610">
            <v>45286560000</v>
          </cell>
          <cell r="W610">
            <v>115093</v>
          </cell>
          <cell r="Y610" t="str">
            <v>г. Москва</v>
          </cell>
          <cell r="Z610" t="str">
            <v>ул. Щипок д. 4</v>
          </cell>
          <cell r="AA610">
            <v>142770</v>
          </cell>
          <cell r="AB610" t="str">
            <v>Московская обл., Ленинградский р-он</v>
          </cell>
          <cell r="AC610" t="str">
            <v>п/о Коммунарка</v>
          </cell>
          <cell r="AD610" t="str">
            <v>Деловой центр</v>
          </cell>
          <cell r="AG610" t="str">
            <v>первый зам. г.д. Аширов Станислав Олегович</v>
          </cell>
          <cell r="AH610" t="str">
            <v>зам. г.д. Аширов С. О.</v>
          </cell>
          <cell r="BJ610" t="str">
            <v>ОАО "Межрегионэнергосбыт"</v>
          </cell>
          <cell r="BK610" t="str">
            <v>г-ну Аширову С. О.</v>
          </cell>
          <cell r="BL610" t="str">
            <v>Первову заместителю генерального директора</v>
          </cell>
        </row>
        <row r="611">
          <cell r="A611">
            <v>80004</v>
          </cell>
          <cell r="B611" t="str">
            <v>МУП "Теплоэнергоремонт"</v>
          </cell>
          <cell r="C611" t="str">
            <v>МУП "ТЭР"</v>
          </cell>
          <cell r="D611" t="str">
            <v>12-370/2007-П от 01.01.2007г.</v>
          </cell>
          <cell r="F611" t="str">
            <v>"Запсибкомбанк" ОАО г. Тюмень</v>
          </cell>
          <cell r="G611" t="str">
            <v>047130639</v>
          </cell>
          <cell r="H611" t="str">
            <v>30101810100000000639</v>
          </cell>
          <cell r="I611" t="str">
            <v>40702810100140000866</v>
          </cell>
          <cell r="K611">
            <v>8903003575</v>
          </cell>
          <cell r="L611">
            <v>890301001</v>
          </cell>
          <cell r="M611" t="str">
            <v>90110,  90215, 90213, 11170</v>
          </cell>
          <cell r="O611" t="str">
            <v>31432420</v>
          </cell>
          <cell r="W611">
            <v>629730</v>
          </cell>
          <cell r="X611" t="str">
            <v>ЯНАО</v>
          </cell>
          <cell r="Y611" t="str">
            <v>г. Надым</v>
          </cell>
          <cell r="Z611" t="str">
            <v>ул. Зверева 3/2</v>
          </cell>
          <cell r="AA611">
            <v>629730</v>
          </cell>
          <cell r="AB611" t="str">
            <v>ЯНАО</v>
          </cell>
          <cell r="AC611" t="str">
            <v>г. Надым</v>
          </cell>
          <cell r="AD611" t="str">
            <v>ул. Зверева 3/2</v>
          </cell>
          <cell r="AF611" t="str">
            <v>т.3-10-21; 
ф.3-42-76</v>
          </cell>
          <cell r="AG611" t="str">
            <v>д. Дежуров Сергей Петрович
т.3-10-21</v>
          </cell>
          <cell r="AH611" t="str">
            <v>д. Дежуров С. П.</v>
          </cell>
          <cell r="AI611" t="str">
            <v>Швецов Александр Николаевич
т.3-04-65</v>
          </cell>
          <cell r="AJ611" t="str">
            <v>Дежуров Сергей Петрович
т.3-04-74</v>
          </cell>
          <cell r="AK611" t="str">
            <v>Кибенева Лидия Ильинична 
т.3-17-31</v>
          </cell>
          <cell r="AL611" t="str">
            <v>Кибенева Л. И.</v>
          </cell>
          <cell r="AM611" t="str">
            <v>Власенко Иван Михайлович 
т.3-04-65</v>
          </cell>
          <cell r="AP611" t="str">
            <v>Людмила Петровна 
т.3-10-21</v>
          </cell>
          <cell r="AZ611" t="str">
            <v>нет</v>
          </cell>
          <cell r="BA611" t="str">
            <v>нет</v>
          </cell>
          <cell r="BD611" t="str">
            <v>III</v>
          </cell>
          <cell r="BF611" t="str">
            <v>Эксплуатация ЖКХ</v>
          </cell>
          <cell r="BJ611" t="str">
            <v>МУП "Теплоэнергоремонт"</v>
          </cell>
          <cell r="BK611" t="str">
            <v>г-ну Дежурову С. П.</v>
          </cell>
          <cell r="BL611" t="str">
            <v>Директору</v>
          </cell>
        </row>
        <row r="612">
          <cell r="A612">
            <v>80005</v>
          </cell>
          <cell r="B612" t="str">
            <v>Новый Абонент</v>
          </cell>
          <cell r="C612" t="str">
            <v>Новый Абонент</v>
          </cell>
          <cell r="BJ612" t="str">
            <v>Новый Абонент</v>
          </cell>
        </row>
        <row r="613">
          <cell r="A613">
            <v>80006</v>
          </cell>
          <cell r="B613" t="str">
            <v>Новый Абонент</v>
          </cell>
          <cell r="C613" t="str">
            <v>Новый Абонент</v>
          </cell>
          <cell r="BJ613" t="str">
            <v>Новый Абонент</v>
          </cell>
        </row>
        <row r="614">
          <cell r="A614">
            <v>80007</v>
          </cell>
          <cell r="B614" t="str">
            <v xml:space="preserve">Общество с ограниченной ответственностью "Газпромэнерго" </v>
          </cell>
          <cell r="C614" t="str">
            <v xml:space="preserve">НФ "ГПЭ" </v>
          </cell>
          <cell r="D614" t="str">
            <v>12-739/П от 01.01.2007г.</v>
          </cell>
          <cell r="F614" t="str">
            <v>АБ «Газпромбанк» (ОАО) г. Москва</v>
          </cell>
          <cell r="G614" t="str">
            <v>044525823</v>
          </cell>
          <cell r="H614" t="str">
            <v>30101810100000000898</v>
          </cell>
          <cell r="I614" t="str">
            <v>40702810301000000229</v>
          </cell>
          <cell r="K614">
            <v>7736186950</v>
          </cell>
          <cell r="L614">
            <v>890302001</v>
          </cell>
          <cell r="N614" t="str">
            <v>62.23, 65.23.3, 65.23.1,74.20.13, 74.14,74.13.1, 45.21.5, 74.20, 40.10.4, 40.10.5, 40.30.5, 74.84</v>
          </cell>
          <cell r="O614" t="str">
            <v>18584757</v>
          </cell>
          <cell r="P614">
            <v>1027739841370</v>
          </cell>
          <cell r="R614">
            <v>45293558000</v>
          </cell>
          <cell r="S614">
            <v>16</v>
          </cell>
          <cell r="T614">
            <v>65</v>
          </cell>
          <cell r="X614" t="str">
            <v xml:space="preserve">Российская Федерация, 117939, </v>
          </cell>
          <cell r="Y614" t="str">
            <v>Москва,</v>
          </cell>
          <cell r="Z614" t="str">
            <v>ул. Строителей, д.8, корп.1</v>
          </cell>
          <cell r="AA614">
            <v>629730</v>
          </cell>
          <cell r="AB614" t="str">
            <v>Российская Федерация, Тюменская обл, Ямало-Ненецкий автономный округ,</v>
          </cell>
          <cell r="AC614" t="str">
            <v>г.Надым,</v>
          </cell>
          <cell r="AD614" t="str">
            <v>ул. Зверева, д.1</v>
          </cell>
          <cell r="AG614" t="str">
            <v>Дир. филиала Кавратский Игорь Вячеславович</v>
          </cell>
          <cell r="AH614" t="str">
            <v>Дир. филиала Кавратский И. В.</v>
          </cell>
          <cell r="AJ614" t="str">
            <v>Даценко В. В.</v>
          </cell>
          <cell r="AK614" t="str">
            <v>рук. учётно-кредитной гр. Сударик Галина Николаевна 
т.  6-63-41</v>
          </cell>
          <cell r="AL614" t="str">
            <v>рук. учётно-кредитной гр. Сударик Г. Н.</v>
          </cell>
          <cell r="BJ614" t="str">
            <v xml:space="preserve">Надымский филиал Общества с ограниченной ответственностью "Газпромэнерго" </v>
          </cell>
          <cell r="BK614" t="str">
            <v>г-ну Колосову В. Н.</v>
          </cell>
          <cell r="BL614" t="str">
            <v>Директору филиала</v>
          </cell>
        </row>
        <row r="615">
          <cell r="A615">
            <v>80008</v>
          </cell>
          <cell r="B615" t="str">
            <v>Новый Абонент</v>
          </cell>
          <cell r="C615" t="str">
            <v>Новый Абонент</v>
          </cell>
          <cell r="BJ615" t="str">
            <v>Новый Абонент</v>
          </cell>
        </row>
        <row r="616">
          <cell r="A616">
            <v>80009</v>
          </cell>
          <cell r="B616" t="str">
            <v>Новый Абонент</v>
          </cell>
          <cell r="C616" t="str">
            <v>Новый Абонент</v>
          </cell>
          <cell r="BJ616" t="str">
            <v>Новый Абонент</v>
          </cell>
        </row>
        <row r="617">
          <cell r="A617">
            <v>90010</v>
          </cell>
          <cell r="B617" t="str">
            <v xml:space="preserve">Общество с ограниченной ответственностью "Газпромэнерго" </v>
          </cell>
          <cell r="C617" t="str">
            <v>"ГПЭ" (г. Москва)</v>
          </cell>
          <cell r="D617" t="str">
            <v>11/30-П от 01.01.2006г.</v>
          </cell>
          <cell r="F617" t="str">
            <v>АБ «Газпромбанк» (ОАО) г. Москва</v>
          </cell>
          <cell r="G617" t="str">
            <v>044525823</v>
          </cell>
          <cell r="H617" t="str">
            <v>30101810200000000823</v>
          </cell>
          <cell r="I617" t="str">
            <v>40702810500000000459</v>
          </cell>
          <cell r="K617">
            <v>7736186950</v>
          </cell>
          <cell r="L617">
            <v>773601001</v>
          </cell>
          <cell r="N617" t="str">
            <v>62.23, 65.23.3, 65.23.1,74.20.13, 74.14,74.13.1, 45.21.5, 74.20, 40.10.4, 40.10.5, 40.30.5, 74.84</v>
          </cell>
          <cell r="O617" t="str">
            <v>18584757</v>
          </cell>
          <cell r="P617">
            <v>1027739841370</v>
          </cell>
          <cell r="R617">
            <v>45293558000</v>
          </cell>
          <cell r="S617">
            <v>16</v>
          </cell>
          <cell r="T617">
            <v>65</v>
          </cell>
          <cell r="X617" t="str">
            <v xml:space="preserve">Российская Федерация, 117939, </v>
          </cell>
          <cell r="Y617" t="str">
            <v>Москва,</v>
          </cell>
          <cell r="Z617" t="str">
            <v>ул. Строителей, д.8, корп.1</v>
          </cell>
          <cell r="AB617" t="str">
            <v xml:space="preserve">Российская Федерация, 117939, </v>
          </cell>
          <cell r="AC617" t="str">
            <v>Москва,</v>
          </cell>
          <cell r="AD617" t="str">
            <v>ул. Строителей, д.8, корп.1</v>
          </cell>
          <cell r="AG617" t="str">
            <v>г. д. Ильяхин Николай Васильевич</v>
          </cell>
          <cell r="AH617" t="str">
            <v>г.д. Ильяхин Н. В.</v>
          </cell>
          <cell r="BJ617" t="str">
            <v>Общество с ограниченной ответственностью "Газпромэнерго"</v>
          </cell>
          <cell r="BK617" t="str">
            <v>г-ну  Ильяхину Н. В.</v>
          </cell>
          <cell r="BL617" t="str">
            <v>Генеральному директору</v>
          </cell>
        </row>
        <row r="619">
          <cell r="B619" t="str">
            <v>СЕТЕВЫЕ  КОМПАНИИ</v>
          </cell>
        </row>
        <row r="621">
          <cell r="A621">
            <v>50000</v>
          </cell>
          <cell r="B621" t="str">
            <v>ф-ал ОАО "Тюменьэнерго" "Северные электрические сети"</v>
          </cell>
          <cell r="C621" t="str">
            <v>"Сев. ЭС"</v>
          </cell>
          <cell r="BJ621" t="str">
            <v>ф-ал ОАО "Тюменьэнерго" "Северные электрические сети"</v>
          </cell>
        </row>
        <row r="622">
          <cell r="A622">
            <v>50001</v>
          </cell>
          <cell r="B622" t="str">
            <v>ООО "Газтеплоэнергоремонт"</v>
          </cell>
          <cell r="C622" t="str">
            <v>ООО "ГТЭР"</v>
          </cell>
          <cell r="D622" t="str">
            <v>12-1001/2006 от 01.01.2006г.</v>
          </cell>
          <cell r="F622" t="str">
            <v>филиал ОАО "Уралсиб"  г. Тюмень</v>
          </cell>
          <cell r="G622" t="str">
            <v>047106957</v>
          </cell>
          <cell r="H622" t="str">
            <v>30101810900000000957</v>
          </cell>
          <cell r="I622" t="str">
            <v>40702810863020000048</v>
          </cell>
          <cell r="K622">
            <v>8903023300</v>
          </cell>
          <cell r="L622">
            <v>890301001</v>
          </cell>
          <cell r="O622" t="str">
            <v>31124173</v>
          </cell>
          <cell r="W622">
            <v>629733</v>
          </cell>
          <cell r="X622" t="str">
            <v>Ямало-Ненецкий автономный округ</v>
          </cell>
          <cell r="Y622" t="str">
            <v>г. Надым</v>
          </cell>
          <cell r="Z622" t="str">
            <v>пос. Лесной, здание ООО "НРЭП", кабинет ООО "ГТЭР"</v>
          </cell>
          <cell r="AA622">
            <v>629733</v>
          </cell>
          <cell r="AB622" t="str">
            <v>Ямало-Ненецкий автономный округ</v>
          </cell>
          <cell r="AC622" t="str">
            <v>г. Надым</v>
          </cell>
          <cell r="AD622" t="str">
            <v>пос. Лесной, здание ООО "НРЭП", кабинет ООО "ГТЭР"</v>
          </cell>
          <cell r="AF622" t="str">
            <v>т. 6-12-00
т/ф 3-26-96
т. 3-23-05</v>
          </cell>
          <cell r="AG622" t="str">
            <v>исп.д. Миннушин Эдуард Загитович
т.3-26-96</v>
          </cell>
          <cell r="AH622" t="str">
            <v>исп.д. Миннушин Э. З.</v>
          </cell>
          <cell r="AJ622" t="str">
            <v>Белкин Виталий Владимирович
т.3-35-49</v>
          </cell>
          <cell r="AK622" t="str">
            <v>Тихонова Диана Ивановна 
т. 3-01-74</v>
          </cell>
          <cell r="BJ622" t="str">
            <v>ООО "Газтеплоэнергоремонт"</v>
          </cell>
          <cell r="BK622" t="str">
            <v>г-ну. Миннушину Э. З.</v>
          </cell>
          <cell r="BL622" t="str">
            <v>Исполнительному директору</v>
          </cell>
        </row>
        <row r="623">
          <cell r="A623">
            <v>50002</v>
          </cell>
          <cell r="B623" t="str">
            <v>МУП  "Редакция Надымской студии телевидения"</v>
          </cell>
          <cell r="C623" t="str">
            <v>МУП "РНСТ"</v>
          </cell>
          <cell r="F623" t="str">
            <v>Расчётно - кассовый центр г. Надым</v>
          </cell>
          <cell r="G623" t="str">
            <v>047186000</v>
          </cell>
          <cell r="I623" t="str">
            <v>40702810700000000001</v>
          </cell>
          <cell r="K623">
            <v>8903009344</v>
          </cell>
          <cell r="L623">
            <v>890301001</v>
          </cell>
          <cell r="W623">
            <v>629730</v>
          </cell>
          <cell r="X623" t="str">
            <v>ЯНАО</v>
          </cell>
          <cell r="Y623" t="str">
            <v>г. Надым</v>
          </cell>
          <cell r="Z623" t="str">
            <v>ул. Комсомольская д.8</v>
          </cell>
          <cell r="AA623">
            <v>629730</v>
          </cell>
          <cell r="AB623" t="str">
            <v>Тюменская обл. ЯНАО</v>
          </cell>
          <cell r="AC623" t="str">
            <v>г. Надым</v>
          </cell>
          <cell r="AD623" t="str">
            <v>Проезд 1</v>
          </cell>
          <cell r="AE623" t="str">
            <v>nst@nadym.ru</v>
          </cell>
          <cell r="AF623" t="str">
            <v>т. 3-0800 
ф. 3-40-77, 
ф. 3-19-21.</v>
          </cell>
          <cell r="AG623" t="str">
            <v>гл. редактор Загатов Сергей Валентинович</v>
          </cell>
          <cell r="AH623" t="str">
            <v>гл. редактор Загатов С. В.</v>
          </cell>
          <cell r="AK623" t="str">
            <v>Бакайкина Людмила Владимировна</v>
          </cell>
          <cell r="AL623" t="str">
            <v>Бакайкина Л. В.</v>
          </cell>
          <cell r="AZ623" t="str">
            <v>нет</v>
          </cell>
          <cell r="BA623" t="str">
            <v>нет</v>
          </cell>
          <cell r="BF623" t="str">
            <v>Телевещание</v>
          </cell>
          <cell r="BG623" t="str">
            <v>Бюджет</v>
          </cell>
          <cell r="BI623">
            <v>0</v>
          </cell>
          <cell r="BJ623" t="str">
            <v>МУП  "Редакция Надымской студии телевидения"</v>
          </cell>
          <cell r="BK623" t="str">
            <v>г-ну Загатову С. В.</v>
          </cell>
          <cell r="BL623" t="str">
            <v>Главному редактору</v>
          </cell>
          <cell r="BO623">
            <v>2.0209999999999999</v>
          </cell>
          <cell r="BP623" t="str">
            <v>8й проезд</v>
          </cell>
        </row>
        <row r="624">
          <cell r="A624">
            <v>50003</v>
          </cell>
          <cell r="B624" t="str">
            <v>ДОАО "Электрогаз" ОАО "Газпром"</v>
          </cell>
          <cell r="C624" t="str">
            <v>"Надымэлектрогаз"</v>
          </cell>
          <cell r="F624" t="str">
            <v>"Запсибкомбанк" ОАО г. Надым</v>
          </cell>
          <cell r="G624" t="str">
            <v>047186784</v>
          </cell>
          <cell r="H624" t="str">
            <v>30101810900000000784</v>
          </cell>
          <cell r="I624" t="str">
            <v>40702810700000000901</v>
          </cell>
          <cell r="K624">
            <v>2310013155</v>
          </cell>
          <cell r="L624">
            <v>890302001</v>
          </cell>
          <cell r="M624" t="str">
            <v>61110</v>
          </cell>
          <cell r="O624" t="str">
            <v>04811244</v>
          </cell>
          <cell r="P624">
            <v>1022301610297</v>
          </cell>
          <cell r="W624">
            <v>350760</v>
          </cell>
          <cell r="X624" t="str">
            <v>Россия, Краснодарский край,</v>
          </cell>
          <cell r="Y624" t="str">
            <v>г. Краснодар</v>
          </cell>
          <cell r="Z624" t="str">
            <v>ул. Красноармейская, 39</v>
          </cell>
          <cell r="AA624">
            <v>629736</v>
          </cell>
          <cell r="AB624" t="str">
            <v>ЯНАО, Тюменская обл.,</v>
          </cell>
          <cell r="AC624" t="str">
            <v>г. Надым</v>
          </cell>
          <cell r="AD624" t="str">
            <v>8-й проезд</v>
          </cell>
          <cell r="AE624" t="str">
            <v>nadelgaz@ptline.ru</v>
          </cell>
          <cell r="AF624" t="str">
            <v>т. 6-79-08 
ф. 6-74-85</v>
          </cell>
          <cell r="AG624" t="str">
            <v>д. Каськов Андрей Владимирович 
т. 6-79-08</v>
          </cell>
          <cell r="AH624" t="str">
            <v>д. Каськов А. В.</v>
          </cell>
          <cell r="AJ624" t="str">
            <v>Цой Владимир Николаевич 
т. 67-5-62</v>
          </cell>
          <cell r="AK624" t="str">
            <v>Волкова Татьяна Николаевна</v>
          </cell>
          <cell r="AL624" t="str">
            <v>Волкова Т. И.</v>
          </cell>
          <cell r="AM624" t="str">
            <v>Цой Владимир Николаевич 
т. 67-5-62</v>
          </cell>
          <cell r="AQ624">
            <v>4</v>
          </cell>
          <cell r="AR624">
            <v>8</v>
          </cell>
          <cell r="AS624">
            <v>9</v>
          </cell>
          <cell r="AT624">
            <v>10</v>
          </cell>
          <cell r="AX624" t="str">
            <v>Договор</v>
          </cell>
          <cell r="AY624" t="str">
            <v>ПРОДАВЕЦ</v>
          </cell>
          <cell r="AZ624" t="str">
            <v>нет</v>
          </cell>
          <cell r="BA624" t="str">
            <v>нет</v>
          </cell>
          <cell r="BB624" t="str">
            <v>нет</v>
          </cell>
          <cell r="BD624" t="str">
            <v>III</v>
          </cell>
          <cell r="BI624">
            <v>1</v>
          </cell>
          <cell r="BJ624" t="str">
            <v>ДОАО "Электрогаз" ОАО "Газпром" Филиал "Надымэлектрогаз"</v>
          </cell>
          <cell r="BK624" t="str">
            <v>г-ну Каськову А. В.</v>
          </cell>
          <cell r="BL624" t="str">
            <v>Директору</v>
          </cell>
          <cell r="BO624">
            <v>2.0169999999999999</v>
          </cell>
          <cell r="BP624" t="str">
            <v>8й проезд</v>
          </cell>
        </row>
        <row r="625">
          <cell r="A625">
            <v>50004</v>
          </cell>
          <cell r="B625" t="str">
            <v>МУП "Теплоэнергоремонт"</v>
          </cell>
          <cell r="C625" t="str">
            <v>МУП "ТЭР"</v>
          </cell>
          <cell r="F625" t="str">
            <v>"Запсибкомбанк" ОАО г. Тюмень</v>
          </cell>
          <cell r="G625" t="str">
            <v>047130639</v>
          </cell>
          <cell r="H625" t="str">
            <v>30101810100000000639</v>
          </cell>
          <cell r="I625" t="str">
            <v>40702810100140000866</v>
          </cell>
          <cell r="K625">
            <v>8903003575</v>
          </cell>
          <cell r="L625">
            <v>890301001</v>
          </cell>
          <cell r="M625" t="str">
            <v>90110,  90215, 90213, 11170</v>
          </cell>
          <cell r="O625" t="str">
            <v>31432420</v>
          </cell>
          <cell r="W625">
            <v>629730</v>
          </cell>
          <cell r="X625" t="str">
            <v>ЯНАО</v>
          </cell>
          <cell r="Y625" t="str">
            <v>г. Надым</v>
          </cell>
          <cell r="Z625" t="str">
            <v>ул. Зверева 3/2</v>
          </cell>
          <cell r="AA625">
            <v>629730</v>
          </cell>
          <cell r="AB625" t="str">
            <v>ЯНАО</v>
          </cell>
          <cell r="AC625" t="str">
            <v>г. Надым</v>
          </cell>
          <cell r="AD625" t="str">
            <v>ул. Зверева 3/2</v>
          </cell>
          <cell r="AF625" t="str">
            <v>т.3-10-21; 
ф.3-42-76</v>
          </cell>
          <cell r="AG625" t="str">
            <v>д. Дежуров Сергей Петрович
т.3-10-21</v>
          </cell>
          <cell r="AH625" t="str">
            <v>д. Дежуров С. П.</v>
          </cell>
          <cell r="AI625" t="str">
            <v>Швецов Александр Николаевич
т.3-04-65</v>
          </cell>
          <cell r="AJ625" t="str">
            <v>Дежуров Сергей Петрович
т.3-04-74</v>
          </cell>
          <cell r="AK625" t="str">
            <v>Кибенева Лидия Ильинична 
т.3-17-31</v>
          </cell>
          <cell r="AL625" t="str">
            <v>Кибенева Л. И.</v>
          </cell>
          <cell r="AM625" t="str">
            <v>Власенко Иван Михайлович 
т.3-04-65</v>
          </cell>
          <cell r="AP625" t="str">
            <v>Людмила Петровна 
т.3-10-21</v>
          </cell>
          <cell r="AZ625" t="str">
            <v>нет</v>
          </cell>
          <cell r="BA625" t="str">
            <v>нет</v>
          </cell>
          <cell r="BD625" t="str">
            <v>III</v>
          </cell>
          <cell r="BF625" t="str">
            <v>Эксплуатация ЖКХ</v>
          </cell>
          <cell r="BJ625" t="str">
            <v>МУП "Теплоэнергоремонт"</v>
          </cell>
          <cell r="BK625" t="str">
            <v>г-ну Дежурову С. П.</v>
          </cell>
          <cell r="BL625" t="str">
            <v>Директору</v>
          </cell>
        </row>
        <row r="626">
          <cell r="A626">
            <v>50005</v>
          </cell>
          <cell r="B626" t="str">
            <v>ОАО "Севертрубопроводстрой"</v>
          </cell>
          <cell r="C626" t="str">
            <v>ОАО "СТПС"</v>
          </cell>
          <cell r="F626" t="str">
            <v>филиал "Газпромбанк" (ОАО) в г. Надым</v>
          </cell>
          <cell r="G626" t="str">
            <v>047186898</v>
          </cell>
          <cell r="H626" t="str">
            <v>30101810100000000898</v>
          </cell>
          <cell r="I626" t="str">
            <v>40702810601000000110</v>
          </cell>
          <cell r="K626">
            <v>8903002846</v>
          </cell>
          <cell r="L626">
            <v>890150001</v>
          </cell>
          <cell r="M626" t="str">
            <v>61129</v>
          </cell>
          <cell r="O626" t="str">
            <v>01289617</v>
          </cell>
          <cell r="W626">
            <v>629730</v>
          </cell>
          <cell r="X626" t="str">
            <v>Тюменская обл. ЯНАО</v>
          </cell>
          <cell r="Y626" t="str">
            <v>г. Надым</v>
          </cell>
          <cell r="Z626" t="str">
            <v>ул. Топчева</v>
          </cell>
          <cell r="AA626">
            <v>629730</v>
          </cell>
          <cell r="AB626" t="str">
            <v>Тюменская обл. ЯНАО</v>
          </cell>
          <cell r="AC626" t="str">
            <v>г. Надым</v>
          </cell>
          <cell r="AD626" t="str">
            <v>ул. Топчева</v>
          </cell>
          <cell r="AE626" t="str">
            <v>stps@ptline.ru</v>
          </cell>
          <cell r="AF626" t="str">
            <v>т/ф 40-919
т/ф 49-931
т. 49-792</v>
          </cell>
          <cell r="AG626" t="str">
            <v>г.д. Мельничук Николай Васильевич 
т. 49-931</v>
          </cell>
          <cell r="AH626" t="str">
            <v>г. д. Мельничук Н. В,</v>
          </cell>
          <cell r="AI626" t="str">
            <v>Хоптюк Дмитрий Маркович</v>
          </cell>
          <cell r="AJ626" t="str">
            <v>Мазур Василий Прокопьевич</v>
          </cell>
          <cell r="AK626" t="str">
            <v>Ситникова Валентина Александровна 
т. 49-929</v>
          </cell>
          <cell r="AM626" t="str">
            <v>Дежуров Сергей Петрович 
т. 49-921</v>
          </cell>
          <cell r="AP626" t="str">
            <v>Елена Анатольевна 
т. 49-931</v>
          </cell>
          <cell r="BJ626" t="str">
            <v>ОАО "Севертрубопроводстрой"</v>
          </cell>
          <cell r="BK626" t="str">
            <v>г-ну Мельничуку Н. В,</v>
          </cell>
          <cell r="BL626" t="str">
            <v>Генеральному директору</v>
          </cell>
        </row>
        <row r="627">
          <cell r="A627">
            <v>60006</v>
          </cell>
          <cell r="B627" t="str">
            <v xml:space="preserve">ООО "Газпромэнерго" </v>
          </cell>
          <cell r="C627" t="str">
            <v>"ГПЭ"  ПУЭВС</v>
          </cell>
          <cell r="F627" t="str">
            <v>АБ «Газпромбанк» (ОАО) г. Москва</v>
          </cell>
          <cell r="G627" t="str">
            <v>044525823</v>
          </cell>
          <cell r="H627" t="str">
            <v>30101810100000000898</v>
          </cell>
          <cell r="I627" t="str">
            <v>40702810301000000229</v>
          </cell>
          <cell r="K627">
            <v>7736186950</v>
          </cell>
          <cell r="L627">
            <v>773601001</v>
          </cell>
          <cell r="N627" t="str">
            <v>62.23, 65.23.3, 65.23.1,74.20.13, 74.14,74.13.1, 45.21.5, 74.20, 40.10.4, 40.10.5, 40.30.5, 74.84</v>
          </cell>
          <cell r="O627" t="str">
            <v>18584757</v>
          </cell>
          <cell r="P627">
            <v>1027739841370</v>
          </cell>
          <cell r="R627">
            <v>45293558000</v>
          </cell>
          <cell r="S627">
            <v>16</v>
          </cell>
          <cell r="T627">
            <v>65</v>
          </cell>
          <cell r="W627">
            <v>117939</v>
          </cell>
          <cell r="X627" t="str">
            <v>Российская Федерация</v>
          </cell>
          <cell r="Y627" t="str">
            <v>г. Москва</v>
          </cell>
          <cell r="Z627" t="str">
            <v>ул. Строителей, д.8 корп.1</v>
          </cell>
          <cell r="AA627">
            <v>629730</v>
          </cell>
          <cell r="AB627" t="str">
            <v>Российская Федерация, Тюменская область, Ямало-Ненецкий автономный округ,</v>
          </cell>
          <cell r="AC627" t="str">
            <v>г.Надым</v>
          </cell>
          <cell r="AD627" t="str">
            <v>ул. Полярная, 1</v>
          </cell>
          <cell r="AG627" t="str">
            <v>Дир. филиала Кавратский Игорь Вячеславович</v>
          </cell>
          <cell r="AH627" t="str">
            <v>Дир. филиала Кавратский И. В.</v>
          </cell>
          <cell r="AJ627" t="str">
            <v>Даценко В. В.</v>
          </cell>
          <cell r="AK627" t="str">
            <v>рук. учётно-контрольной гр. Сударик Галина Николаевна 
т.  6-63-41</v>
          </cell>
          <cell r="AL627" t="str">
            <v>рук. учётно-контрольной гр. Сударик Г. Н.</v>
          </cell>
          <cell r="BJ627" t="str">
            <v xml:space="preserve">Надымский филиал ООО "Газпромэнерго" </v>
          </cell>
          <cell r="BK627" t="str">
            <v>г-ну Колосову В. Н.</v>
          </cell>
          <cell r="BL627" t="str">
            <v>Директору филиала</v>
          </cell>
        </row>
        <row r="628">
          <cell r="A628">
            <v>50007</v>
          </cell>
          <cell r="B628" t="str">
            <v xml:space="preserve">ООО "Газпромэнерго" </v>
          </cell>
          <cell r="C628" t="str">
            <v>"ГПЭ"  НУЭВС</v>
          </cell>
          <cell r="F628" t="str">
            <v>АБ «Газпромбанк» (ОАО) г. Москва</v>
          </cell>
          <cell r="G628" t="str">
            <v>044525823</v>
          </cell>
          <cell r="H628" t="str">
            <v>30101810100000000898</v>
          </cell>
          <cell r="I628" t="str">
            <v>40702810500000000459</v>
          </cell>
          <cell r="K628">
            <v>7736186950</v>
          </cell>
          <cell r="L628">
            <v>773601001</v>
          </cell>
          <cell r="N628" t="str">
            <v>62.23, 65.23.3, 65.23.1,74.20.13, 74.14,74.13.1, 45.21.5, 74.20, 40.10.4, 40.10.5, 40.30.5, 74.84</v>
          </cell>
          <cell r="O628" t="str">
            <v>18584757</v>
          </cell>
          <cell r="P628">
            <v>1027739841370</v>
          </cell>
          <cell r="R628">
            <v>45293558000</v>
          </cell>
          <cell r="S628">
            <v>16</v>
          </cell>
          <cell r="T628">
            <v>65</v>
          </cell>
          <cell r="W628">
            <v>117939</v>
          </cell>
          <cell r="X628" t="str">
            <v>Российская Федерация</v>
          </cell>
          <cell r="Y628" t="str">
            <v>г. Москва</v>
          </cell>
          <cell r="Z628" t="str">
            <v>ул. Строителей, д.8 корп.1</v>
          </cell>
          <cell r="AA628">
            <v>629730</v>
          </cell>
          <cell r="AB628" t="str">
            <v>Российская Федерация, Тюменская область, Ямало-Ненецкий автономный округ,</v>
          </cell>
          <cell r="AC628" t="str">
            <v>г.Надым</v>
          </cell>
          <cell r="AD628" t="str">
            <v>ул. Полярная, 1</v>
          </cell>
          <cell r="AG628" t="str">
            <v>Дир. филиала Кавратский Игорь Вячеславович</v>
          </cell>
          <cell r="AH628" t="str">
            <v>Дир. филиала Кавратский И. В.</v>
          </cell>
          <cell r="AJ628" t="str">
            <v>Даценко В. В.</v>
          </cell>
          <cell r="AK628" t="str">
            <v>рук. учётно-контрольной гр. Сударик Галина Николаевна 
т.  6-63-41</v>
          </cell>
          <cell r="AL628" t="str">
            <v>рук. учётно-контрольной гр. Сударик Г. Н.</v>
          </cell>
          <cell r="BJ628" t="str">
            <v xml:space="preserve">Надымский филиал ООО "Газпромэнерго" </v>
          </cell>
          <cell r="BK628" t="str">
            <v>г-ну Колосову В. Н.</v>
          </cell>
          <cell r="BL628" t="str">
            <v>Директору филиала</v>
          </cell>
        </row>
        <row r="629">
          <cell r="A629">
            <v>50008</v>
          </cell>
          <cell r="B629" t="str">
            <v>ОАО "Арктикнефтегазстрой"</v>
          </cell>
          <cell r="C629" t="str">
            <v>ОАО "АНГС"</v>
          </cell>
          <cell r="BJ629" t="str">
            <v>ОАО "Арктикнефтегазстрой"</v>
          </cell>
        </row>
        <row r="630">
          <cell r="A630">
            <v>50009</v>
          </cell>
          <cell r="B630" t="str">
            <v>ООО "Надымстройгаздобыча"</v>
          </cell>
          <cell r="C630" t="str">
            <v>ООО "НСГД"</v>
          </cell>
          <cell r="BJ630" t="str">
            <v>ООО "Надымстройгаздобыча"</v>
          </cell>
        </row>
        <row r="631">
          <cell r="A631">
            <v>60010</v>
          </cell>
          <cell r="B631" t="str">
            <v xml:space="preserve">ООО "Газпромэнерго" </v>
          </cell>
          <cell r="C631" t="str">
            <v>"ГПЭ" (г. Москва)</v>
          </cell>
          <cell r="D631" t="str">
            <v>26/ПЭ   от 01.01.2006г.</v>
          </cell>
          <cell r="F631" t="str">
            <v>АБ «Газпромбанк» (ОАО) г. Москва</v>
          </cell>
          <cell r="G631" t="str">
            <v>044525823</v>
          </cell>
          <cell r="H631" t="str">
            <v>30101810200000000823</v>
          </cell>
          <cell r="I631" t="str">
            <v>40702810500000000459</v>
          </cell>
          <cell r="K631">
            <v>7736186950</v>
          </cell>
          <cell r="L631">
            <v>773601001</v>
          </cell>
          <cell r="N631" t="str">
            <v>62.23, 65.23.3, 65.23.1,74.20.13, 74.14,74.13.1, 45.21.5, 74.20, 40.10.4, 40.10.5, 40.30.5, 74.84</v>
          </cell>
          <cell r="O631" t="str">
            <v>18584757</v>
          </cell>
          <cell r="P631">
            <v>1027739841370</v>
          </cell>
          <cell r="R631">
            <v>45293558000</v>
          </cell>
          <cell r="S631">
            <v>16</v>
          </cell>
          <cell r="T631">
            <v>65</v>
          </cell>
          <cell r="W631">
            <v>117939</v>
          </cell>
          <cell r="X631" t="str">
            <v>РФ</v>
          </cell>
          <cell r="Y631" t="str">
            <v>г. Москва</v>
          </cell>
          <cell r="Z631" t="str">
            <v>ул. Строителей, д.8 корп.1</v>
          </cell>
          <cell r="AA631">
            <v>117939</v>
          </cell>
          <cell r="AB631" t="str">
            <v>РФ</v>
          </cell>
          <cell r="AC631" t="str">
            <v>г. Москва</v>
          </cell>
          <cell r="AD631" t="str">
            <v>ул. Строителей, д.8 корп.1</v>
          </cell>
          <cell r="AG631" t="str">
            <v>г. д. Ильяхин Николай Васильевич</v>
          </cell>
          <cell r="AH631" t="str">
            <v>г.д. Ильяхин Н. В.</v>
          </cell>
          <cell r="BJ631" t="str">
            <v>ООО "Газпромэнерго"</v>
          </cell>
          <cell r="BK631" t="str">
            <v>г-ну  Ильяхину Н. В.</v>
          </cell>
          <cell r="BL631" t="str">
            <v>Генеральному директору</v>
          </cell>
        </row>
        <row r="632">
          <cell r="A632">
            <v>50011</v>
          </cell>
          <cell r="B632" t="str">
            <v>МУП "Муниципальная исполнительная дирекция"</v>
          </cell>
          <cell r="C632" t="str">
            <v>МУП "МИД"</v>
          </cell>
          <cell r="BJ632" t="str">
            <v>МУП "Муниципальная исполнительная дирекция"</v>
          </cell>
        </row>
        <row r="633">
          <cell r="A633">
            <v>50012</v>
          </cell>
          <cell r="B633" t="str">
            <v>МУП "Производственное ремонтно-эксплутационное предприятие"</v>
          </cell>
          <cell r="C633" t="str">
            <v>МУП "ПРЭП"</v>
          </cell>
          <cell r="AF633" t="str">
            <v>т. 3-35-20</v>
          </cell>
          <cell r="AG633" t="str">
            <v>и.о. г.д. Сторожев Олег Дмитриевич</v>
          </cell>
          <cell r="AH633" t="str">
            <v>и.о. г.д. Сторожев О. Д.</v>
          </cell>
          <cell r="BJ633" t="str">
            <v>МУП "Производственное ремонтно-эксплутационное предприятие"</v>
          </cell>
          <cell r="BK633" t="str">
            <v>г-ну Сторожеву О. Д.</v>
          </cell>
          <cell r="BL633" t="str">
            <v>И.о. генерального директора</v>
          </cell>
        </row>
        <row r="634">
          <cell r="A634">
            <v>50013</v>
          </cell>
          <cell r="B634" t="str">
            <v>ОАО "Надымское авиапредприятие"</v>
          </cell>
          <cell r="C634" t="str">
            <v>"НАП"</v>
          </cell>
          <cell r="BJ634" t="str">
            <v>ОАО "Надымское авиапредприятие"</v>
          </cell>
        </row>
        <row r="635">
          <cell r="A635">
            <v>50014</v>
          </cell>
          <cell r="B635" t="str">
            <v>ООО "Л-Инвест 2001"</v>
          </cell>
          <cell r="C635" t="str">
            <v>ООО "Л-Инвест"</v>
          </cell>
          <cell r="F635" t="str">
            <v>ОАО "Сибнефтебанк" г. Тюмень</v>
          </cell>
          <cell r="G635" t="str">
            <v>047106962</v>
          </cell>
          <cell r="H635" t="str">
            <v>30101810700000000861</v>
          </cell>
          <cell r="I635" t="str">
            <v>40702810405000000404</v>
          </cell>
          <cell r="K635">
            <v>8904044817</v>
          </cell>
          <cell r="L635">
            <v>890401001</v>
          </cell>
          <cell r="W635">
            <v>629300</v>
          </cell>
          <cell r="X635" t="str">
            <v>Тюменская обл. ЯНАО</v>
          </cell>
          <cell r="Y635" t="str">
            <v>г. Новый Уренгой</v>
          </cell>
          <cell r="Z635" t="str">
            <v>ул. Молодёжная д. 17"А" оф. 55</v>
          </cell>
          <cell r="AA635">
            <v>629300</v>
          </cell>
          <cell r="AB635" t="str">
            <v>Тюменская обл. ЯНАО</v>
          </cell>
          <cell r="AC635" t="str">
            <v>г. Новый Уренгой</v>
          </cell>
          <cell r="AD635" t="str">
            <v>ул. Молодёжная д. 17"А" оф. 55</v>
          </cell>
          <cell r="AF635" t="str">
            <v>т. (3494) 26-05-48, 
ф.(3494) 23-09-44, 
т. 8-902-621-28-63</v>
          </cell>
          <cell r="AG635" t="str">
            <v>г.д. Найманов Джамбулат Казиевич</v>
          </cell>
          <cell r="AH635" t="str">
            <v>г.д. Найманов Д. К.</v>
          </cell>
          <cell r="BD635" t="str">
            <v>III</v>
          </cell>
          <cell r="BF635" t="str">
            <v>Эксплуатация ЖКХ</v>
          </cell>
          <cell r="BJ635" t="str">
            <v>ООО "Л-Инвест 2001"</v>
          </cell>
          <cell r="BK635" t="str">
            <v>г-ну Найманову Д. К.</v>
          </cell>
          <cell r="BL635" t="str">
            <v>Генеральному директору</v>
          </cell>
        </row>
        <row r="636">
          <cell r="A636">
            <v>50015</v>
          </cell>
          <cell r="B636" t="str">
            <v>ОАО "Ямальская железнодорожная компания"</v>
          </cell>
          <cell r="C636" t="str">
            <v>ОАО "ЯЖДК"</v>
          </cell>
          <cell r="BJ636">
            <v>0</v>
          </cell>
        </row>
        <row r="637">
          <cell r="A637">
            <v>60015</v>
          </cell>
          <cell r="B637" t="str">
            <v>ООО "Сургутгазпром"</v>
          </cell>
          <cell r="C637" t="str">
            <v>"СГП"</v>
          </cell>
          <cell r="BJ637" t="str">
            <v>ООО "Сургутгазпром"</v>
          </cell>
        </row>
        <row r="638">
          <cell r="A638">
            <v>50016</v>
          </cell>
          <cell r="B638" t="str">
            <v>ОАО "Надымдорстрой"</v>
          </cell>
          <cell r="C638" t="str">
            <v>"НДС"</v>
          </cell>
          <cell r="BJ638" t="str">
            <v>ОАО "Надымдорстрой"</v>
          </cell>
        </row>
        <row r="639">
          <cell r="A639">
            <v>60017</v>
          </cell>
          <cell r="B639" t="str">
            <v>ООО "Пангодинское ремонтно-эксплутационное предприятие"</v>
          </cell>
          <cell r="C639" t="str">
            <v>ООО "ПРЭП"</v>
          </cell>
          <cell r="BJ639" t="str">
            <v>ООО "Пангодинское ремонтно-эксплутационное предприятие"</v>
          </cell>
        </row>
        <row r="640">
          <cell r="A640">
            <v>60018</v>
          </cell>
          <cell r="B640" t="str">
            <v>"Пангодинское ЛПУ МГ" ООО "Газпром трансгаз Югорск"</v>
          </cell>
          <cell r="C640" t="str">
            <v>"ПЛПУ"</v>
          </cell>
          <cell r="BJ640" t="str">
            <v>"Пангодинское ЛПУ МГ" ООО "Газпром трансгаз Югорск"</v>
          </cell>
        </row>
        <row r="641">
          <cell r="A641">
            <v>60019</v>
          </cell>
          <cell r="B641" t="str">
            <v>ООО "Газпром трансгаз Югорск" Ямбургское ЛПУ МГ</v>
          </cell>
          <cell r="C641" t="str">
            <v>ЯЛПУ ООО "ГТЮ"</v>
          </cell>
          <cell r="BJ641" t="str">
            <v>ООО "Газпром трансгаз Югорск" Ямбургское ЛПУ МГ</v>
          </cell>
        </row>
        <row r="642">
          <cell r="A642">
            <v>60020</v>
          </cell>
          <cell r="B642" t="str">
            <v>ООО "Комплекс"</v>
          </cell>
          <cell r="C642" t="str">
            <v>"Комплекс"</v>
          </cell>
          <cell r="BJ642" t="str">
            <v>ООО "Комплекс"</v>
          </cell>
        </row>
        <row r="643">
          <cell r="A643">
            <v>60021</v>
          </cell>
          <cell r="B643" t="str">
            <v>Управляющая компания ООО "Ямалжилкомсервис"</v>
          </cell>
          <cell r="C643" t="str">
            <v>"ЯЖКС"</v>
          </cell>
          <cell r="BJ643" t="str">
            <v>Управляющая компания ООО "Ямалжилкомсервис"</v>
          </cell>
        </row>
        <row r="644">
          <cell r="A644">
            <v>60022</v>
          </cell>
          <cell r="B644" t="str">
            <v>ООО "Комплекс 2"</v>
          </cell>
          <cell r="C644" t="str">
            <v>"Комплекс 2"</v>
          </cell>
          <cell r="BJ644" t="str">
            <v>ООО "Комплекс 2"</v>
          </cell>
        </row>
        <row r="645">
          <cell r="A645">
            <v>60023</v>
          </cell>
          <cell r="B645" t="str">
            <v>ООО "Газпром добыча Надым"</v>
          </cell>
          <cell r="C645" t="str">
            <v>ф. "НГС" ООО "ГДН"</v>
          </cell>
          <cell r="BJ645" t="str">
            <v>ООО "Газпром добыча Надым"</v>
          </cell>
        </row>
        <row r="646">
          <cell r="A646">
            <v>50024</v>
          </cell>
          <cell r="B646" t="str">
            <v>ОАО "Ямальская железнодорожная компания"</v>
          </cell>
          <cell r="C646" t="str">
            <v>ОАО "ЯЖДК"</v>
          </cell>
          <cell r="D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K646">
            <v>0</v>
          </cell>
          <cell r="L646">
            <v>0</v>
          </cell>
          <cell r="O646">
            <v>0</v>
          </cell>
          <cell r="R646">
            <v>0</v>
          </cell>
          <cell r="W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G646">
            <v>0</v>
          </cell>
          <cell r="AH646">
            <v>0</v>
          </cell>
          <cell r="BJ646" t="str">
            <v>ОАО "Ямальская железнодорожная компания"</v>
          </cell>
          <cell r="BK646">
            <v>0</v>
          </cell>
          <cell r="BL646">
            <v>0</v>
          </cell>
        </row>
        <row r="647">
          <cell r="A647">
            <v>50025</v>
          </cell>
          <cell r="B647" t="str">
            <v>ООО "Газпром добыча Надым" ОАО "Газпром"</v>
          </cell>
          <cell r="C647" t="str">
            <v>ООО "Газпром добыча Надым"</v>
          </cell>
          <cell r="D647" t="str">
            <v>ЭС-11/17 от 01.04.2007г.</v>
          </cell>
          <cell r="F647" t="str">
            <v>ЗАО "Газэнергопромбанк" п. Газопровод</v>
          </cell>
          <cell r="G647" t="str">
            <v>044650376</v>
          </cell>
          <cell r="H647" t="str">
            <v>30101810100000000363</v>
          </cell>
          <cell r="I647" t="str">
            <v>40702810200010004487</v>
          </cell>
          <cell r="K647">
            <v>7705750968</v>
          </cell>
          <cell r="L647">
            <v>770501001</v>
          </cell>
          <cell r="O647" t="str">
            <v>97201337</v>
          </cell>
          <cell r="R647">
            <v>45286560000</v>
          </cell>
          <cell r="W647">
            <v>115093</v>
          </cell>
          <cell r="X647">
            <v>0</v>
          </cell>
          <cell r="Y647" t="str">
            <v>г. Москва</v>
          </cell>
          <cell r="Z647" t="str">
            <v>ул. Щипок д. 4</v>
          </cell>
          <cell r="AA647">
            <v>142770</v>
          </cell>
          <cell r="AB647" t="str">
            <v>Московская обл., Ленинградский р-он</v>
          </cell>
          <cell r="AC647" t="str">
            <v>п/о Коммунарка</v>
          </cell>
          <cell r="AD647" t="str">
            <v>Деловой центр</v>
          </cell>
          <cell r="AF647">
            <v>0</v>
          </cell>
          <cell r="AG647" t="str">
            <v>первый зам. г.д. Аширов Станислав Олегович</v>
          </cell>
          <cell r="AH647" t="str">
            <v>зам. г.д. Аширов С. О.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BG647">
            <v>0</v>
          </cell>
          <cell r="BJ647" t="str">
            <v>ОАО "Межрегионэнергосбыт"</v>
          </cell>
          <cell r="BK647" t="str">
            <v>г-ну Аширову С. О.</v>
          </cell>
          <cell r="BL647" t="str">
            <v>Первову заместителю генерального директора</v>
          </cell>
        </row>
        <row r="648">
          <cell r="B648" t="str">
            <v>ООО "Газпром добыча Надым" ОАО "Газпром"</v>
          </cell>
          <cell r="C648" t="str">
            <v>ООО "Газпром добыча Надым"</v>
          </cell>
          <cell r="F648" t="str">
            <v>филиал "Газпромбанк" (ОАО) в г. Надым</v>
          </cell>
          <cell r="G648" t="str">
            <v>047186898</v>
          </cell>
          <cell r="H648" t="str">
            <v>301018101000000000898</v>
          </cell>
          <cell r="I648" t="str">
            <v>40702810000000300576</v>
          </cell>
          <cell r="K648">
            <v>8903019871</v>
          </cell>
          <cell r="L648">
            <v>997250001</v>
          </cell>
          <cell r="W648">
            <v>629730</v>
          </cell>
          <cell r="X648" t="str">
            <v>Тюменская обл. ЯНАО</v>
          </cell>
          <cell r="Y648" t="str">
            <v>г. Надым</v>
          </cell>
          <cell r="Z648" t="str">
            <v>ул. Зверева, 1</v>
          </cell>
          <cell r="AA648">
            <v>629730</v>
          </cell>
          <cell r="AB648" t="str">
            <v>Тюменская обл. ЯНАО</v>
          </cell>
          <cell r="AC648" t="str">
            <v>г. Надым</v>
          </cell>
          <cell r="AD648" t="str">
            <v>ул. Зверева, 1</v>
          </cell>
          <cell r="AF648" t="str">
            <v>т. 67-353</v>
          </cell>
          <cell r="AG648" t="str">
            <v>г. д. Аксютин Олег Евгеньевич</v>
          </cell>
          <cell r="AH648" t="str">
            <v>г. д. Аксютин О. Е.</v>
          </cell>
          <cell r="AI648" t="str">
            <v>Зинаидова Татьяна Иосифовна 
т. 67-378</v>
          </cell>
          <cell r="AJ648" t="str">
            <v>Голубкин Виктор Константинович 
т. 67-363</v>
          </cell>
          <cell r="AK648" t="str">
            <v>Поддубнова Екатерина Владимировна 
т. 67-303</v>
          </cell>
          <cell r="AL648" t="str">
            <v>Поддубнова Е. В.</v>
          </cell>
          <cell r="AM648" t="str">
            <v>Дугин Александр Евтеевич 
т.67-355</v>
          </cell>
          <cell r="AN648" t="str">
            <v>Харченко Олег Анатольевич 
т. 67-117</v>
          </cell>
          <cell r="BG648" t="str">
            <v>НГП</v>
          </cell>
          <cell r="BJ648" t="str">
            <v>ООО "Газпром добыча Надым"</v>
          </cell>
          <cell r="BK648" t="str">
            <v>г-ну Аксютину О. Е.</v>
          </cell>
          <cell r="BL648" t="str">
            <v>Генеральному директору</v>
          </cell>
        </row>
        <row r="649">
          <cell r="B649">
            <v>0</v>
          </cell>
        </row>
        <row r="650">
          <cell r="B650" t="str">
            <v>Последнияя строка. Не заступать!</v>
          </cell>
        </row>
        <row r="651">
          <cell r="B651">
            <v>0</v>
          </cell>
          <cell r="E651">
            <v>0</v>
          </cell>
        </row>
        <row r="652">
          <cell r="B652" t="str">
            <v>ВСЕГО договоров</v>
          </cell>
          <cell r="E652">
            <v>460</v>
          </cell>
        </row>
        <row r="653">
          <cell r="B653" t="str">
            <v>Кол-тво договоров в г. Надым</v>
          </cell>
          <cell r="E653">
            <v>326</v>
          </cell>
        </row>
        <row r="654">
          <cell r="B654" t="str">
            <v>Кол-тво договоров в пос. Пангоды</v>
          </cell>
          <cell r="C654">
            <v>0</v>
          </cell>
          <cell r="E654">
            <v>134</v>
          </cell>
        </row>
        <row r="655">
          <cell r="B655" t="str">
            <v>Новый Абонент</v>
          </cell>
          <cell r="C655" t="str">
            <v>ВСЕГО</v>
          </cell>
          <cell r="E655">
            <v>127</v>
          </cell>
        </row>
        <row r="656">
          <cell r="B656" t="str">
            <v>Новый Абонент</v>
          </cell>
          <cell r="C656" t="str">
            <v>в г. Надым</v>
          </cell>
          <cell r="E656">
            <v>102</v>
          </cell>
        </row>
        <row r="657">
          <cell r="B657" t="str">
            <v>Новый Абонент</v>
          </cell>
          <cell r="C657" t="str">
            <v>в пос. Пангоды</v>
          </cell>
          <cell r="E657">
            <v>25</v>
          </cell>
        </row>
        <row r="658">
          <cell r="B658" t="str">
            <v>Расторгнуть</v>
          </cell>
          <cell r="C658" t="str">
            <v>ВСЕГО</v>
          </cell>
          <cell r="E658">
            <v>12</v>
          </cell>
        </row>
        <row r="659">
          <cell r="B659" t="str">
            <v>Расторгнуть</v>
          </cell>
          <cell r="C659" t="str">
            <v>в г. Надым</v>
          </cell>
          <cell r="E659">
            <v>15</v>
          </cell>
        </row>
        <row r="660">
          <cell r="B660" t="str">
            <v>Расторгнуть</v>
          </cell>
          <cell r="C660" t="str">
            <v>в пос. Пангоды</v>
          </cell>
          <cell r="E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</row>
        <row r="661">
          <cell r="AD661">
            <v>15500</v>
          </cell>
          <cell r="AE661">
            <v>1.373</v>
          </cell>
          <cell r="AF661">
            <v>21281.5</v>
          </cell>
          <cell r="AG661">
            <v>3830.67</v>
          </cell>
          <cell r="AH661">
            <v>25112.17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Гр5(о)"/>
      <sheetName val="Рейтинг"/>
      <sheetName val="P2.1"/>
      <sheetName val="ИТ-бюджет"/>
      <sheetName val="Свод"/>
      <sheetName val="06 нас-е Прейскурант"/>
      <sheetName val="расшифровка"/>
      <sheetName val="Лист13"/>
      <sheetName val="мар 2001"/>
      <sheetName val="Продажи реальные и прогноз 20 л"/>
      <sheetName val="№ 1.1.3.1. ГСМ"/>
      <sheetName val="№ 1.1.3.3. Эксплуат."/>
      <sheetName val="3кв(отток)"/>
      <sheetName val="15.э"/>
      <sheetName val="FES"/>
      <sheetName val="Справочно"/>
      <sheetName val="Титульный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См.1"/>
      <sheetName val="4НКУ"/>
      <sheetName val="TEHSHEET"/>
      <sheetName val="БФ-2-5-П"/>
      <sheetName val="топография"/>
      <sheetName val="ТЭП ПД "/>
      <sheetName val="Исходные данные тариф электрика"/>
      <sheetName val="Лизинг ДГУ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21</v>
          </cell>
          <cell r="E322">
            <v>792030</v>
          </cell>
          <cell r="F322">
            <v>0</v>
          </cell>
          <cell r="G322" t="str">
            <v>Затраты по ШПЗ (неосновные)</v>
          </cell>
          <cell r="H322">
            <v>2030</v>
          </cell>
          <cell r="I322">
            <v>7920</v>
          </cell>
          <cell r="J322">
            <v>1.83</v>
          </cell>
          <cell r="K322">
            <v>1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ИТ-бюджет"/>
      <sheetName val="мар 2001"/>
      <sheetName val="Лист1"/>
      <sheetName val="УФ-61"/>
      <sheetName val="Рейтинг"/>
      <sheetName val="ONEX_SIM"/>
      <sheetName val="FES"/>
      <sheetName val="1.6"/>
      <sheetName val="FST5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ф сплавы"/>
      <sheetName val="цены цехов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Оглавление"/>
      <sheetName val="Макро"/>
      <sheetName val="Сводный"/>
      <sheetName val="НормативыД"/>
      <sheetName val="ПродажиД"/>
      <sheetName val="ПроизводствоД"/>
      <sheetName val="ЗатратыД"/>
      <sheetName val="СебестоимостьД"/>
      <sheetName val="Продажи"/>
      <sheetName val="Производство"/>
      <sheetName val="Нормативы"/>
      <sheetName val="Затраты"/>
      <sheetName val="Затр1"/>
      <sheetName val="Затр2"/>
      <sheetName val="Себестоимость"/>
      <sheetName val="Инвестиц"/>
      <sheetName val="Закупки"/>
      <sheetName val="БДР"/>
      <sheetName val="Кредиты"/>
      <sheetName val="ДебКред"/>
      <sheetName val="Налоги"/>
      <sheetName val="Мотивация"/>
      <sheetName val="БДДС"/>
      <sheetName val="Баланс"/>
      <sheetName val="Производство электроэнергии"/>
      <sheetName val="SHPZ"/>
      <sheetName val="Данные"/>
      <sheetName val="Лист13"/>
      <sheetName val="Рейтинг"/>
      <sheetName val="FES"/>
      <sheetName val="справочник"/>
      <sheetName val="Альбом форм СБУ РЖД утвержденны"/>
      <sheetName val="Объем ЛЭП"/>
      <sheetName val="Объем ПС"/>
      <sheetName val="Заголовок"/>
      <sheetName val="35"/>
      <sheetName val="Объем_ЛЭП"/>
      <sheetName val="Объем_ПС"/>
      <sheetName val="Производство_электроэнергии"/>
      <sheetName val="Объем_ЛЭП1"/>
      <sheetName val="Объем_ПС1"/>
      <sheetName val="Производство_электроэнергии1"/>
      <sheetName val="Объем_ЛЭП2"/>
      <sheetName val="Объем_ПС2"/>
      <sheetName val="Производство_электроэнергии2"/>
      <sheetName val="TEHSHEET"/>
      <sheetName val="6"/>
      <sheetName val="Коды"/>
      <sheetName val="ИТ-бюджет"/>
      <sheetName val="См-2 Шатурс сети  проект работы"/>
      <sheetName val="ФОТ использ.рез. (БЕЗ)"/>
      <sheetName val="Смета 1 кв.ФАКТ"/>
      <sheetName val="ФОТ начисл.рез. (С) (год в рез)"/>
      <sheetName val="РБП"/>
      <sheetName val=" НВВ передача"/>
      <sheetName val="Гр5(о)"/>
      <sheetName val="t_Настройки"/>
      <sheetName val="9. Смета затрат"/>
    </sheetNames>
    <sheetDataSet>
      <sheetData sheetId="0" refreshError="1"/>
      <sheetData sheetId="1" refreshError="1"/>
      <sheetData sheetId="2" refreshError="1">
        <row r="8">
          <cell r="B8">
            <v>0.18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60">
          <cell r="D60">
            <v>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БИ-2-3-П"/>
      <sheetName val="БИ-2-4-П"/>
      <sheetName val="БИ-2-6-П"/>
      <sheetName val="БИ-2-7-П"/>
      <sheetName val="БИ-2-8-П"/>
      <sheetName val="БИ-2-9-П"/>
      <sheetName val="БИ-2-10-П"/>
      <sheetName val="БИ-2-11-П"/>
      <sheetName val="БИ-3-12-П"/>
      <sheetName val="БИ-2-13-П"/>
      <sheetName val="БИ-2-14-П"/>
      <sheetName val="БИ-2-15-П"/>
      <sheetName val="БИ-2-16-П"/>
      <sheetName val="БИ-2-18-П"/>
      <sheetName val="БИ-2-19-П"/>
      <sheetName val="БИ-2-20-П"/>
      <sheetName val="БИ-2-22-П"/>
      <sheetName val="БИ-2-23-П"/>
      <sheetName val="БИ-2-24-П"/>
      <sheetName val="БИ-2-25 (лизинг)"/>
      <sheetName val="БИ-2-28-П"/>
      <sheetName val="БИ-2-26 УИ"/>
      <sheetName val="FES"/>
      <sheetName val="Баланс"/>
      <sheetName val="БИ_2_7_П"/>
      <sheetName val="БИ_2_9_П"/>
      <sheetName val="БИ_2_14_П"/>
      <sheetName val="БИ_2_16_П"/>
      <sheetName val="БИ_2_18_П"/>
      <sheetName val="БИ_2_19_П"/>
      <sheetName val="БД-2-13-П"/>
      <sheetName val="БД-2-15-П"/>
      <sheetName val="БД-2-2-П"/>
      <sheetName val="БД-2-4-П"/>
      <sheetName val="ИТ-бюджет"/>
      <sheetName val="СБП_Списки"/>
      <sheetName val="Производство электроэнерги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8">
          <cell r="B8" t="str">
            <v>БИ-2-7-П</v>
          </cell>
        </row>
      </sheetData>
      <sheetData sheetId="5" refreshError="1"/>
      <sheetData sheetId="6" refreshError="1">
        <row r="8">
          <cell r="B8" t="str">
            <v>Би-2-9-П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 t="str">
            <v>БИ-2-14-П</v>
          </cell>
        </row>
      </sheetData>
      <sheetData sheetId="12" refreshError="1"/>
      <sheetData sheetId="13" refreshError="1">
        <row r="8">
          <cell r="B8" t="str">
            <v>БИ-2-16-П</v>
          </cell>
        </row>
      </sheetData>
      <sheetData sheetId="14" refreshError="1">
        <row r="8">
          <cell r="B8" t="str">
            <v>БИ-2-18-П</v>
          </cell>
        </row>
      </sheetData>
      <sheetData sheetId="15" refreshError="1">
        <row r="8">
          <cell r="B8" t="str">
            <v>БИ-2-19-П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TEHSHEET"/>
      <sheetName val="15.э"/>
      <sheetName val="2"/>
      <sheetName val="3"/>
      <sheetName val="4"/>
      <sheetName val="5"/>
      <sheetName val="6"/>
      <sheetName val="мар 2001"/>
      <sheetName val="Приложение 1"/>
      <sheetName val="Приложение 2"/>
      <sheetName val="Приложение 3"/>
      <sheetName val="Лист1"/>
      <sheetName val="форма 2"/>
      <sheetName val="Производство электроэнергии"/>
      <sheetName val="Титульный"/>
      <sheetName val="Опции"/>
      <sheetName val="План Газпрома"/>
      <sheetName val="Лист"/>
      <sheetName val="навигация"/>
      <sheetName val="Т12"/>
      <sheetName val="Т3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Сентябрь"/>
      <sheetName val="TECHSHEET"/>
      <sheetName val="~5047955"/>
      <sheetName val="сети 2007"/>
      <sheetName val="FES"/>
      <sheetName val="Справочно"/>
      <sheetName val="01-02 (БДиР Общества)"/>
      <sheetName val="УП _2004"/>
      <sheetName val="11"/>
      <sheetName val="regs"/>
      <sheetName val="тех. нужды"/>
      <sheetName val="соб. нужды"/>
      <sheetName val="Анализ"/>
      <sheetName val="Лист3"/>
      <sheetName val=""/>
      <sheetName val="Продажи реальные и прогноз 20 л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2007"/>
      <sheetName val="Неделя"/>
      <sheetName val="25"/>
      <sheetName val="26"/>
      <sheetName val="29"/>
      <sheetName val="15_э2"/>
      <sheetName val="мар_20011"/>
      <sheetName val="Приложение_11"/>
      <sheetName val="Приложение_21"/>
      <sheetName val="Приложение_31"/>
      <sheetName val="форма_21"/>
      <sheetName val="Производство_электроэнергии4"/>
      <sheetName val="План_Газпрома1"/>
      <sheetName val="Продажи_реальные_и_прогноз_20_1"/>
      <sheetName val="тех__нужды2"/>
      <sheetName val="соб__нужды2"/>
      <sheetName val="подготовка_кадров1"/>
      <sheetName val="9_41"/>
      <sheetName val="содер_зд1"/>
      <sheetName val="9_31"/>
      <sheetName val="расш__6-п1"/>
      <sheetName val="9_1_11"/>
      <sheetName val="тех__нужды3"/>
      <sheetName val="соб__нужды3"/>
      <sheetName val="Програм__обеспеч__и_лиц_1"/>
      <sheetName val="ТУ_51"/>
      <sheetName val="усл_стор_орг__(9_2,_9_4_и_9_5_1"/>
      <sheetName val="Инф_-вычисл__услуги1"/>
      <sheetName val="Матер-лы_для_средств_связи1"/>
      <sheetName val="Баланс_(Ф1)1"/>
      <sheetName val="налог_на_имущество_9_мес_20071"/>
      <sheetName val="2014_(2)1"/>
      <sheetName val="Баланс_ЭЭ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БД_2_34"/>
      <sheetName val="для_тарифов1"/>
      <sheetName val="15_э1"/>
      <sheetName val="мар_2001"/>
      <sheetName val="Приложение_1"/>
      <sheetName val="Приложение_2"/>
      <sheetName val="Приложение_3"/>
      <sheetName val="форма_2"/>
      <sheetName val="Производство_электроэнергии3"/>
      <sheetName val="План_Газпрома"/>
      <sheetName val="Продажи_реальные_и_прогноз_20_л"/>
      <sheetName val="тех__нужды"/>
      <sheetName val="соб__нужды"/>
      <sheetName val="подготовка_кадров"/>
      <sheetName val="9_4"/>
      <sheetName val="содер_зд"/>
      <sheetName val="9_3"/>
      <sheetName val="расш__6-п"/>
      <sheetName val="9_1_1"/>
      <sheetName val="тех__нужды1"/>
      <sheetName val="соб__нужды1"/>
      <sheetName val="Програм__обеспеч__и_лиц_"/>
      <sheetName val="ТУ_5"/>
      <sheetName val="усл_стор_орг__(9_2,_9_4_и_9_5_)"/>
      <sheetName val="Инф_-вычисл__услуги"/>
      <sheetName val="Матер-лы_для_средств_связи"/>
      <sheetName val="Баланс_(Ф1)"/>
      <sheetName val="налог_на_имущество_9_мес_2007"/>
      <sheetName val="2014_(2)"/>
      <sheetName val="Баланс_ЭЭ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БД_2_33"/>
      <sheetName val="для_тариф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/>
      <sheetData sheetId="87" refreshError="1"/>
      <sheetData sheetId="88" refreshError="1"/>
      <sheetData sheetId="89" refreshError="1"/>
      <sheetData sheetId="90" refreshError="1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купки РСК"/>
      <sheetName val="Закупки центр"/>
      <sheetName val="БИ-2-18-П"/>
      <sheetName val="БИ-2-19-П"/>
      <sheetName val="БИ-2-7-П"/>
      <sheetName val="БИ-2-9-П"/>
      <sheetName val="БИ-2-14-П"/>
      <sheetName val="БИ-2-16-П"/>
      <sheetName val="Справочники"/>
      <sheetName val="БД-2-13-П"/>
      <sheetName val="БД-2-15-П"/>
      <sheetName val="БД-2-2-П"/>
      <sheetName val="БД-2-4-П"/>
      <sheetName val="FES"/>
      <sheetName val="SHPZ"/>
      <sheetName val="Т-18-Инвестиции"/>
      <sheetName val="Списки"/>
      <sheetName val="MAIN"/>
      <sheetName val="Баланс"/>
      <sheetName val="Макро"/>
      <sheetName val="35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Лист1"/>
      <sheetName val="Производство электроэнергии"/>
    </sheetNames>
    <sheetDataSet>
      <sheetData sheetId="0" refreshError="1"/>
      <sheetData sheetId="1" refreshError="1">
        <row r="9">
          <cell r="B9" t="str">
            <v>Бюджет централизованных закупок и запасов РСК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урнал изм"/>
      <sheetName val="список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"/>
      <sheetName val="БФ-1-10-П"/>
      <sheetName val="БФ-2-11-П"/>
      <sheetName val="БФ-1-12-П"/>
      <sheetName val="БФ-2-13-П"/>
      <sheetName val="БФ_2_13_П"/>
      <sheetName val="Баланс"/>
      <sheetName val="Макро"/>
      <sheetName val="Закупки центр"/>
      <sheetName val="БФ-2-8-П"/>
      <sheetName val="справочн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урнал изм "/>
      <sheetName val="список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 "/>
      <sheetName val="БФ-1-10-П"/>
      <sheetName val="БФ-2-11-П"/>
      <sheetName val="БФ-1-12-П"/>
      <sheetName val="БФ-2-13-П"/>
      <sheetName val="БФ-1-14-П"/>
      <sheetName val="Закупки центр"/>
      <sheetName val="БФ_2_13_П"/>
      <sheetName val="БФ-2-8-П"/>
      <sheetName val="БИ-2-18-П"/>
      <sheetName val="БИ-2-19-П"/>
      <sheetName val="БИ-2-7-П"/>
      <sheetName val="БИ-2-9-П"/>
      <sheetName val="БИ-2-14-П"/>
      <sheetName val="БИ-2-16-П"/>
      <sheetName val="Производство электроэнергии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6">
          <cell r="B6" t="str">
            <v>Бюджет расчетов по финансовым вложениям РСК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"/>
      <sheetName val="Перечень объектов проект"/>
      <sheetName val="КАЛЕДАРНЫЙ ПЛАН"/>
      <sheetName val="СВОДНАЯ СМЕТА (2)"/>
      <sheetName val="Смета 3 Командировочные, ТКЗ и "/>
      <sheetName val="См-2 Шатурс сети  проект работы"/>
      <sheetName val="См-1 Шатурские сети изыскание"/>
      <sheetName val="Лист1"/>
      <sheetName val="Лист2"/>
      <sheetName val="Лист3"/>
      <sheetName val="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 прочих доходов"/>
      <sheetName val="3 Выручка арм"/>
      <sheetName val="Смета-Регл"/>
      <sheetName val="Смета-АРМ"/>
      <sheetName val="ПДФС нов"/>
      <sheetName val="ДПН-АРМ"/>
      <sheetName val="НДС"/>
      <sheetName val="расчеты к бал"/>
      <sheetName val="Прог.баланс"/>
      <sheetName val="СобстКапитал"/>
      <sheetName val="РБП"/>
      <sheetName val="Закупки"/>
      <sheetName val="% по кредитам "/>
      <sheetName val="12 Прибыль - АРМ"/>
      <sheetName val="11 Прочие - АРМ "/>
      <sheetName val="Прибыль"/>
      <sheetName val="Коэф"/>
      <sheetName val="Рейтинг"/>
      <sheetName val="ЛДП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РБП"/>
      <sheetName val="Журнал_печати"/>
      <sheetName val="Справочники"/>
      <sheetName val="СписочнаяЧисленность"/>
      <sheetName val="ПРОГНОЗ_1"/>
      <sheetName val="ИТ-бюджет"/>
      <sheetName val="SHPZ"/>
      <sheetName val="эл ст"/>
      <sheetName val="Производство электроэнергии"/>
      <sheetName val="Лист1"/>
      <sheetName val="Первичные данные"/>
      <sheetName val="мар 2001"/>
      <sheetName val="накладные в %% факт"/>
      <sheetName val="ПВР_9"/>
      <sheetName val="Source"/>
      <sheetName val="Олимпстрой декабрь 2010"/>
      <sheetName val="ПП"/>
      <sheetName val="ГАЗ_камаз"/>
      <sheetName val="Анкета"/>
      <sheetName val="total"/>
      <sheetName val="Комплектация"/>
      <sheetName val="трубы"/>
      <sheetName val="СМР"/>
      <sheetName val="дороги"/>
      <sheetName val="Т-18-Инвестиции"/>
      <sheetName val="дефляторы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ёт"/>
      <sheetName val="Сводная_А"/>
      <sheetName val="Тарифы _ЗН"/>
      <sheetName val="46-ЭС"/>
      <sheetName val="46-потери"/>
      <sheetName val="46-ЭС_Всего"/>
      <sheetName val="Баланс"/>
      <sheetName val="Счёт-фактура_Пром"/>
      <sheetName val="Счёт-фактура_Насел"/>
      <sheetName val="Акт Объема_Пром"/>
      <sheetName val="Акт Объема_Насел"/>
      <sheetName val="Оплата"/>
      <sheetName val="Сводная_П"/>
      <sheetName val="Тарифы _СК"/>
      <sheetName val="Лист1"/>
    </sheetNames>
    <sheetDataSet>
      <sheetData sheetId="0"/>
      <sheetData sheetId="1"/>
      <sheetData sheetId="2">
        <row r="5">
          <cell r="A5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  <cell r="J4">
            <v>11</v>
          </cell>
          <cell r="K4">
            <v>12</v>
          </cell>
          <cell r="L4">
            <v>13</v>
          </cell>
          <cell r="M4">
            <v>14</v>
          </cell>
        </row>
        <row r="5">
          <cell r="A5">
            <v>0</v>
          </cell>
          <cell r="C5" t="str">
            <v xml:space="preserve">Общий  тариф </v>
          </cell>
          <cell r="N5" t="str">
            <v xml:space="preserve">0  Общий  тариф  </v>
          </cell>
        </row>
        <row r="6">
          <cell r="A6">
            <v>1</v>
          </cell>
          <cell r="B6">
            <v>50000</v>
          </cell>
          <cell r="C6" t="str">
            <v>Передача эл. энергии по сетям "Сев. ЭС"</v>
          </cell>
          <cell r="D6" t="str">
            <v>ВН</v>
          </cell>
          <cell r="F6">
            <v>26186523</v>
          </cell>
          <cell r="G6" t="str">
            <v>кВт*ч</v>
          </cell>
          <cell r="L6" t="str">
            <v>50000ВН</v>
          </cell>
          <cell r="N6" t="str">
            <v>1  Передача эл. энергии по сетям "Сев. ЭС" ВН</v>
          </cell>
        </row>
        <row r="7">
          <cell r="A7">
            <v>2</v>
          </cell>
          <cell r="B7">
            <v>50001</v>
          </cell>
          <cell r="C7" t="str">
            <v>Передача эл. энергии по сетям ООО "ГТЭР"</v>
          </cell>
          <cell r="D7" t="str">
            <v>СН2</v>
          </cell>
          <cell r="E7">
            <v>0.77769999999999995</v>
          </cell>
          <cell r="F7">
            <v>110836</v>
          </cell>
          <cell r="G7" t="str">
            <v>кВт*ч</v>
          </cell>
          <cell r="L7" t="str">
            <v>50001СН2</v>
          </cell>
          <cell r="N7" t="str">
            <v>2  Передача эл. энергии по сетям ООО "ГТЭР" СН2</v>
          </cell>
        </row>
        <row r="8">
          <cell r="A8">
            <v>3</v>
          </cell>
          <cell r="B8">
            <v>50001</v>
          </cell>
          <cell r="C8" t="str">
            <v>Передача эл. энергии по сетям ООО "ГТЭР"</v>
          </cell>
          <cell r="D8" t="str">
            <v>НН</v>
          </cell>
          <cell r="E8">
            <v>1.3737999999999999</v>
          </cell>
          <cell r="F8">
            <v>215625</v>
          </cell>
          <cell r="G8" t="str">
            <v>кВт*ч</v>
          </cell>
          <cell r="L8" t="str">
            <v>50001НН</v>
          </cell>
          <cell r="N8" t="str">
            <v>3  Передача эл. энергии по сетям ООО "ГТЭР" НН</v>
          </cell>
        </row>
        <row r="9">
          <cell r="A9">
            <v>4</v>
          </cell>
          <cell r="B9">
            <v>50001</v>
          </cell>
          <cell r="C9" t="str">
            <v>Передача эл. энергии по сетям ООО "ГТЭР"</v>
          </cell>
          <cell r="D9" t="str">
            <v>СН2</v>
          </cell>
          <cell r="E9">
            <v>0.77769999999999995</v>
          </cell>
          <cell r="F9">
            <v>0</v>
          </cell>
          <cell r="G9" t="str">
            <v>кВт*ч</v>
          </cell>
          <cell r="L9" t="str">
            <v>50001СН2</v>
          </cell>
          <cell r="N9" t="str">
            <v>4  Передача эл. энергии по сетям ООО "ГТЭР" СН2</v>
          </cell>
        </row>
        <row r="10">
          <cell r="A10">
            <v>5</v>
          </cell>
          <cell r="B10">
            <v>50001</v>
          </cell>
          <cell r="C10" t="str">
            <v>Передача эл. энергии по сетям ООО "ГТЭР"</v>
          </cell>
          <cell r="D10" t="str">
            <v>НН</v>
          </cell>
          <cell r="E10">
            <v>1.3737999999999999</v>
          </cell>
          <cell r="F10">
            <v>0</v>
          </cell>
          <cell r="G10" t="str">
            <v>кВт*ч</v>
          </cell>
          <cell r="L10" t="str">
            <v>50001НН</v>
          </cell>
          <cell r="N10" t="str">
            <v>5  Передача эл. энергии по сетям ООО "ГТЭР" НН</v>
          </cell>
        </row>
        <row r="11">
          <cell r="A11">
            <v>6</v>
          </cell>
          <cell r="B11">
            <v>50001</v>
          </cell>
          <cell r="C11" t="str">
            <v>Передача эл. энергии по сетям ООО "ГТЭР"</v>
          </cell>
          <cell r="D11" t="str">
            <v>СН2</v>
          </cell>
          <cell r="E11">
            <v>0.77769999999999995</v>
          </cell>
          <cell r="F11">
            <v>0</v>
          </cell>
          <cell r="G11" t="str">
            <v>кВт*ч</v>
          </cell>
          <cell r="L11" t="str">
            <v>50001СН2</v>
          </cell>
          <cell r="N11" t="str">
            <v>6  Передача эл. энергии по сетям ООО "ГТЭР" СН2</v>
          </cell>
        </row>
        <row r="12">
          <cell r="A12">
            <v>7</v>
          </cell>
          <cell r="B12">
            <v>50001</v>
          </cell>
          <cell r="C12" t="str">
            <v>Передача эл. энергии по сетям ООО "ГТЭР"</v>
          </cell>
          <cell r="D12" t="str">
            <v>НН</v>
          </cell>
          <cell r="E12">
            <v>1.3737999999999999</v>
          </cell>
          <cell r="F12">
            <v>0</v>
          </cell>
          <cell r="G12" t="str">
            <v>кВт*ч</v>
          </cell>
          <cell r="L12" t="str">
            <v>50001НН</v>
          </cell>
          <cell r="N12" t="str">
            <v>7  Передача эл. энергии по сетям ООО "ГТЭР" НН</v>
          </cell>
        </row>
        <row r="13">
          <cell r="A13">
            <v>8</v>
          </cell>
          <cell r="B13">
            <v>50001</v>
          </cell>
          <cell r="C13" t="str">
            <v>Передача эл. энергии по сетям ООО "ГТЭР"</v>
          </cell>
          <cell r="D13" t="str">
            <v>СН2</v>
          </cell>
          <cell r="E13">
            <v>0.77769999999999995</v>
          </cell>
          <cell r="F13">
            <v>0</v>
          </cell>
          <cell r="G13" t="str">
            <v>кВт*ч</v>
          </cell>
          <cell r="L13" t="str">
            <v>50001СН2</v>
          </cell>
          <cell r="N13" t="str">
            <v>8  Передача эл. энергии по сетям ООО "ГТЭР" СН2</v>
          </cell>
        </row>
        <row r="14">
          <cell r="A14">
            <v>9</v>
          </cell>
          <cell r="B14">
            <v>50001</v>
          </cell>
          <cell r="C14" t="str">
            <v>Передача эл. энергии по сетям ООО "ГТЭР"</v>
          </cell>
          <cell r="D14" t="str">
            <v>НН</v>
          </cell>
          <cell r="E14">
            <v>1.3737999999999999</v>
          </cell>
          <cell r="F14">
            <v>54984</v>
          </cell>
          <cell r="G14" t="str">
            <v>кВт*ч</v>
          </cell>
          <cell r="L14" t="str">
            <v>50001НН</v>
          </cell>
          <cell r="N14" t="str">
            <v>9  Передача эл. энергии по сетям ООО "ГТЭР" НН</v>
          </cell>
        </row>
        <row r="15">
          <cell r="A15">
            <v>10</v>
          </cell>
          <cell r="B15">
            <v>50001</v>
          </cell>
          <cell r="C15" t="str">
            <v>Передача эл. энергии по сетям ООО "ГТЭР"</v>
          </cell>
          <cell r="D15" t="str">
            <v>СН2</v>
          </cell>
          <cell r="E15">
            <v>0.77769999999999995</v>
          </cell>
          <cell r="F15">
            <v>10736</v>
          </cell>
          <cell r="G15" t="str">
            <v>кВт*ч</v>
          </cell>
          <cell r="L15" t="str">
            <v>50001СН2</v>
          </cell>
          <cell r="N15" t="str">
            <v>10  Передача эл. энергии по сетям ООО "ГТЭР" СН2</v>
          </cell>
        </row>
        <row r="16">
          <cell r="A16">
            <v>11</v>
          </cell>
          <cell r="B16">
            <v>50001</v>
          </cell>
          <cell r="C16" t="str">
            <v>Передача эл. энергии по сетям ООО "ГТЭР"</v>
          </cell>
          <cell r="D16" t="str">
            <v>НН</v>
          </cell>
          <cell r="E16">
            <v>1.3737999999999999</v>
          </cell>
          <cell r="F16">
            <v>730968</v>
          </cell>
          <cell r="G16" t="str">
            <v>кВт*ч</v>
          </cell>
          <cell r="L16" t="str">
            <v>50001НН</v>
          </cell>
          <cell r="N16" t="str">
            <v>11  Передача эл. энергии по сетям ООО "ГТЭР" НН</v>
          </cell>
        </row>
        <row r="17">
          <cell r="A17">
            <v>12</v>
          </cell>
          <cell r="B17">
            <v>50001</v>
          </cell>
          <cell r="C17" t="str">
            <v>Передача эл. энергии по сетям ООО "ГТЭР"</v>
          </cell>
          <cell r="D17" t="str">
            <v>СН2</v>
          </cell>
          <cell r="E17">
            <v>0.77769999999999995</v>
          </cell>
          <cell r="F17">
            <v>0</v>
          </cell>
          <cell r="G17" t="str">
            <v>кВт*ч</v>
          </cell>
          <cell r="L17" t="str">
            <v>50001СН2</v>
          </cell>
          <cell r="N17" t="str">
            <v>12  Передача эл. энергии по сетям ООО "ГТЭР" СН2</v>
          </cell>
        </row>
        <row r="18">
          <cell r="A18">
            <v>13</v>
          </cell>
          <cell r="B18">
            <v>50001</v>
          </cell>
          <cell r="C18" t="str">
            <v>Передача эл. энергии по сетям ООО "ГТЭР"</v>
          </cell>
          <cell r="D18" t="str">
            <v>НН</v>
          </cell>
          <cell r="E18">
            <v>1.3737999999999999</v>
          </cell>
          <cell r="F18">
            <v>0</v>
          </cell>
          <cell r="G18" t="str">
            <v>кВт*ч</v>
          </cell>
          <cell r="L18" t="str">
            <v>50001НН</v>
          </cell>
          <cell r="N18" t="str">
            <v>13  Передача эл. энергии по сетям ООО "ГТЭР" НН</v>
          </cell>
        </row>
        <row r="19">
          <cell r="A19">
            <v>14</v>
          </cell>
          <cell r="B19">
            <v>50001</v>
          </cell>
          <cell r="C19" t="str">
            <v>Передача эл. энергии по сетям ООО "ГТЭР"</v>
          </cell>
          <cell r="D19" t="str">
            <v>СН2</v>
          </cell>
          <cell r="E19">
            <v>0.77769999999999995</v>
          </cell>
          <cell r="F19">
            <v>0</v>
          </cell>
          <cell r="G19" t="str">
            <v>кВт*ч</v>
          </cell>
          <cell r="L19" t="str">
            <v>50001СН2</v>
          </cell>
          <cell r="N19" t="str">
            <v>14  Передача эл. энергии по сетям ООО "ГТЭР" СН2</v>
          </cell>
        </row>
        <row r="20">
          <cell r="A20">
            <v>15</v>
          </cell>
          <cell r="B20">
            <v>50001</v>
          </cell>
          <cell r="C20" t="str">
            <v>Передача эл. энергии по сетям ООО "ГТЭР"</v>
          </cell>
          <cell r="D20" t="str">
            <v>НН</v>
          </cell>
          <cell r="E20">
            <v>1.3737999999999999</v>
          </cell>
          <cell r="F20">
            <v>0</v>
          </cell>
          <cell r="G20" t="str">
            <v>кВт*ч</v>
          </cell>
          <cell r="L20" t="str">
            <v>50001НН</v>
          </cell>
          <cell r="N20" t="str">
            <v>15  Передача эл. энергии по сетям ООО "ГТЭР" НН</v>
          </cell>
        </row>
        <row r="21">
          <cell r="A21">
            <v>16</v>
          </cell>
          <cell r="B21">
            <v>50002</v>
          </cell>
          <cell r="C21" t="str">
            <v>Передача эл. энергии по сетям МУП "РНСТ"</v>
          </cell>
          <cell r="D21" t="str">
            <v>СН2</v>
          </cell>
          <cell r="F21">
            <v>0</v>
          </cell>
          <cell r="G21" t="str">
            <v>кВт*ч</v>
          </cell>
          <cell r="L21" t="str">
            <v>50002СН2</v>
          </cell>
          <cell r="N21" t="str">
            <v>16  Передача эл. энергии по сетям МУП "РНСТ" СН2</v>
          </cell>
        </row>
        <row r="22">
          <cell r="A22">
            <v>17</v>
          </cell>
          <cell r="B22">
            <v>50002</v>
          </cell>
          <cell r="C22" t="str">
            <v>Передача эл. энергии по сетям МУП "РНСТ"</v>
          </cell>
          <cell r="D22" t="str">
            <v>НН</v>
          </cell>
          <cell r="F22">
            <v>0</v>
          </cell>
          <cell r="G22" t="str">
            <v>кВт*ч</v>
          </cell>
          <cell r="L22" t="str">
            <v>50002НН</v>
          </cell>
          <cell r="N22" t="str">
            <v>17  Передача эл. энергии по сетям МУП "РНСТ" НН</v>
          </cell>
        </row>
        <row r="23">
          <cell r="A23">
            <v>18</v>
          </cell>
          <cell r="B23">
            <v>50003</v>
          </cell>
          <cell r="C23" t="str">
            <v>Передача эл. энергии по сетям "Надымэлектрогаз"</v>
          </cell>
          <cell r="D23" t="str">
            <v>СН2</v>
          </cell>
          <cell r="F23">
            <v>0</v>
          </cell>
          <cell r="G23" t="str">
            <v>кВт*ч</v>
          </cell>
          <cell r="L23" t="str">
            <v>50003СН2</v>
          </cell>
          <cell r="N23" t="str">
            <v>18  Передача эл. энергии по сетям "Надымэлектрогаз" СН2</v>
          </cell>
        </row>
        <row r="24">
          <cell r="A24">
            <v>19</v>
          </cell>
          <cell r="B24">
            <v>50003</v>
          </cell>
          <cell r="C24" t="str">
            <v>Передача эл. энергии по сетям "Надымэлектрогаз"</v>
          </cell>
          <cell r="D24" t="str">
            <v>НН</v>
          </cell>
          <cell r="F24">
            <v>0</v>
          </cell>
          <cell r="G24" t="str">
            <v>кВт*ч</v>
          </cell>
          <cell r="L24" t="str">
            <v>50003НН</v>
          </cell>
          <cell r="N24" t="str">
            <v>19  Передача эл. энергии по сетям "Надымэлектрогаз" НН</v>
          </cell>
        </row>
        <row r="25">
          <cell r="A25">
            <v>20</v>
          </cell>
          <cell r="B25">
            <v>50004</v>
          </cell>
          <cell r="C25" t="str">
            <v>Передача эл. энергии по сетям МУП "ТЭР"</v>
          </cell>
          <cell r="D25" t="str">
            <v>СН2</v>
          </cell>
          <cell r="F25">
            <v>576694</v>
          </cell>
          <cell r="G25" t="str">
            <v>кВт*ч</v>
          </cell>
          <cell r="L25" t="str">
            <v>50004СН2</v>
          </cell>
          <cell r="N25" t="str">
            <v>20  Передача эл. энергии по сетям МУП "ТЭР" СН2</v>
          </cell>
        </row>
        <row r="26">
          <cell r="A26">
            <v>21</v>
          </cell>
          <cell r="B26">
            <v>50004</v>
          </cell>
          <cell r="C26" t="str">
            <v>Передача эл. энергии по сетям МУП "ТЭР"</v>
          </cell>
          <cell r="D26" t="str">
            <v>НН</v>
          </cell>
          <cell r="F26">
            <v>243070</v>
          </cell>
          <cell r="G26" t="str">
            <v>кВт*ч</v>
          </cell>
          <cell r="L26" t="str">
            <v>50004НН</v>
          </cell>
          <cell r="N26" t="str">
            <v>21  Передача эл. энергии по сетям МУП "ТЭР" НН</v>
          </cell>
        </row>
        <row r="27">
          <cell r="A27">
            <v>22</v>
          </cell>
          <cell r="B27">
            <v>50004</v>
          </cell>
          <cell r="C27" t="str">
            <v>Передача эл. энергии по сетям МУП "ТЭР"</v>
          </cell>
          <cell r="D27" t="str">
            <v>СН2</v>
          </cell>
          <cell r="F27">
            <v>891231</v>
          </cell>
          <cell r="G27" t="str">
            <v>кВт*ч</v>
          </cell>
          <cell r="L27" t="str">
            <v>50004СН2</v>
          </cell>
          <cell r="N27" t="str">
            <v>22  Передача эл. энергии по сетям МУП "ТЭР" СН2</v>
          </cell>
        </row>
        <row r="28">
          <cell r="A28">
            <v>23</v>
          </cell>
          <cell r="B28">
            <v>50004</v>
          </cell>
          <cell r="C28" t="str">
            <v>Передача эл. энергии по сетям МУП "ТЭР"</v>
          </cell>
          <cell r="D28" t="str">
            <v>НН</v>
          </cell>
          <cell r="F28">
            <v>292035</v>
          </cell>
          <cell r="G28" t="str">
            <v>кВт*ч</v>
          </cell>
          <cell r="L28" t="str">
            <v>50004НН</v>
          </cell>
          <cell r="N28" t="str">
            <v>23  Передача эл. энергии по сетям МУП "ТЭР" НН</v>
          </cell>
        </row>
        <row r="29">
          <cell r="A29">
            <v>24</v>
          </cell>
          <cell r="B29">
            <v>50004</v>
          </cell>
          <cell r="C29" t="str">
            <v>Передача эл. энергии по сетям МУП "ТЭР"</v>
          </cell>
          <cell r="D29" t="str">
            <v>СН2</v>
          </cell>
          <cell r="F29">
            <v>0</v>
          </cell>
          <cell r="G29" t="str">
            <v>кВт*ч</v>
          </cell>
          <cell r="L29" t="str">
            <v>50004СН2</v>
          </cell>
          <cell r="N29" t="str">
            <v>24  Передача эл. энергии по сетям МУП "ТЭР" СН2</v>
          </cell>
        </row>
        <row r="30">
          <cell r="A30">
            <v>25</v>
          </cell>
          <cell r="B30">
            <v>50004</v>
          </cell>
          <cell r="C30" t="str">
            <v>Передача эл. энергии по сетям МУП "ТЭР"</v>
          </cell>
          <cell r="D30" t="str">
            <v>НН</v>
          </cell>
          <cell r="F30">
            <v>0</v>
          </cell>
          <cell r="G30" t="str">
            <v>кВт*ч</v>
          </cell>
          <cell r="L30" t="str">
            <v>50004НН</v>
          </cell>
          <cell r="N30" t="str">
            <v>25  Передача эл. энергии по сетям МУП "ТЭР" НН</v>
          </cell>
        </row>
        <row r="31">
          <cell r="A31">
            <v>26</v>
          </cell>
          <cell r="B31">
            <v>50005</v>
          </cell>
          <cell r="C31" t="str">
            <v>Передача эл. энергии по сетям ОАО "СТПС"</v>
          </cell>
          <cell r="D31" t="str">
            <v>СН2</v>
          </cell>
          <cell r="F31">
            <v>163480</v>
          </cell>
          <cell r="G31" t="str">
            <v>кВт*ч</v>
          </cell>
          <cell r="L31" t="str">
            <v>50005СН2</v>
          </cell>
          <cell r="N31" t="str">
            <v>26  Передача эл. энергии по сетям ОАО "СТПС" СН2</v>
          </cell>
        </row>
        <row r="32">
          <cell r="A32">
            <v>27</v>
          </cell>
          <cell r="B32">
            <v>50005</v>
          </cell>
          <cell r="C32" t="str">
            <v>Передача эл. энергии по сетям ОАО "СТПС"</v>
          </cell>
          <cell r="D32" t="str">
            <v>НН</v>
          </cell>
          <cell r="F32">
            <v>0</v>
          </cell>
          <cell r="G32" t="str">
            <v>кВт*ч</v>
          </cell>
          <cell r="L32" t="str">
            <v>50005НН</v>
          </cell>
          <cell r="N32" t="str">
            <v>27  Передача эл. энергии по сетям ОАО "СТПС" НН</v>
          </cell>
        </row>
        <row r="33">
          <cell r="A33">
            <v>28</v>
          </cell>
          <cell r="B33">
            <v>60006</v>
          </cell>
          <cell r="C33" t="str">
            <v>Передача эл. энергии по сетям "ГПЭ"  ПУЭВС</v>
          </cell>
          <cell r="D33" t="str">
            <v>СН2</v>
          </cell>
          <cell r="F33">
            <v>4145141</v>
          </cell>
          <cell r="G33" t="str">
            <v>кВт*ч</v>
          </cell>
          <cell r="L33" t="str">
            <v>60006СН2</v>
          </cell>
          <cell r="N33" t="str">
            <v>28  Передача эл. энергии по сетям "ГПЭ"  ПУЭВС СН2</v>
          </cell>
        </row>
        <row r="34">
          <cell r="A34">
            <v>29</v>
          </cell>
          <cell r="B34">
            <v>60006</v>
          </cell>
          <cell r="C34" t="str">
            <v>Передача эл. энергии по сетям "ГПЭ"  ПУЭВС</v>
          </cell>
          <cell r="D34" t="str">
            <v>НН</v>
          </cell>
          <cell r="F34">
            <v>1700808</v>
          </cell>
          <cell r="G34" t="str">
            <v>кВт*ч</v>
          </cell>
          <cell r="L34" t="str">
            <v>60006НН</v>
          </cell>
          <cell r="N34" t="str">
            <v>29  Передача эл. энергии по сетям "ГПЭ"  ПУЭВС НН</v>
          </cell>
        </row>
        <row r="35">
          <cell r="A35">
            <v>30</v>
          </cell>
          <cell r="B35">
            <v>50007</v>
          </cell>
          <cell r="C35" t="str">
            <v>Передача эл. энергии по сетям "ГПЭ"  НУЭВС</v>
          </cell>
          <cell r="D35" t="str">
            <v>СН2</v>
          </cell>
          <cell r="F35">
            <v>2250775</v>
          </cell>
          <cell r="G35" t="str">
            <v>кВт*ч</v>
          </cell>
          <cell r="L35" t="str">
            <v>50007СН2</v>
          </cell>
          <cell r="N35" t="str">
            <v>30  Передача эл. энергии по сетям "ГПЭ"  НУЭВС СН2</v>
          </cell>
        </row>
        <row r="36">
          <cell r="A36">
            <v>31</v>
          </cell>
          <cell r="B36">
            <v>50007</v>
          </cell>
          <cell r="C36" t="str">
            <v>Передача эл. энергии по сетям "ГПЭ"  НУЭВС</v>
          </cell>
          <cell r="D36" t="str">
            <v>НН</v>
          </cell>
          <cell r="F36">
            <v>291366</v>
          </cell>
          <cell r="G36" t="str">
            <v>кВт*ч</v>
          </cell>
          <cell r="L36" t="str">
            <v>50007НН</v>
          </cell>
          <cell r="N36" t="str">
            <v>31  Передача эл. энергии по сетям "ГПЭ"  НУЭВС НН</v>
          </cell>
        </row>
        <row r="37">
          <cell r="A37">
            <v>32</v>
          </cell>
          <cell r="B37">
            <v>50007</v>
          </cell>
          <cell r="C37" t="str">
            <v>Передача эл. энергии по сетям "ГПЭ"  НУЭВС</v>
          </cell>
          <cell r="D37" t="str">
            <v>СН2</v>
          </cell>
          <cell r="F37">
            <v>0</v>
          </cell>
          <cell r="G37" t="str">
            <v>кВт*ч</v>
          </cell>
          <cell r="L37" t="str">
            <v>50007СН2</v>
          </cell>
          <cell r="N37" t="str">
            <v>32  Передача эл. энергии по сетям "ГПЭ"  НУЭВС СН2</v>
          </cell>
        </row>
        <row r="38">
          <cell r="A38">
            <v>33</v>
          </cell>
          <cell r="B38">
            <v>50007</v>
          </cell>
          <cell r="C38" t="str">
            <v>Передача эл. энергии по сетям "ГПЭ"  НУЭВС</v>
          </cell>
          <cell r="D38" t="str">
            <v>НН</v>
          </cell>
          <cell r="F38">
            <v>0</v>
          </cell>
          <cell r="G38" t="str">
            <v>кВт*ч</v>
          </cell>
          <cell r="L38" t="str">
            <v>50007НН</v>
          </cell>
          <cell r="N38" t="str">
            <v>33  Передача эл. энергии по сетям "ГПЭ"  НУЭВС НН</v>
          </cell>
        </row>
        <row r="39">
          <cell r="A39">
            <v>34</v>
          </cell>
          <cell r="B39">
            <v>50008</v>
          </cell>
          <cell r="C39" t="str">
            <v>Передача эл. энергии по сетям ОАО "АНГС"</v>
          </cell>
          <cell r="D39" t="str">
            <v>СН2</v>
          </cell>
          <cell r="F39">
            <v>0</v>
          </cell>
          <cell r="G39" t="str">
            <v>кВт*ч</v>
          </cell>
          <cell r="L39" t="str">
            <v>50008СН2</v>
          </cell>
          <cell r="N39" t="str">
            <v>34  Передача эл. энергии по сетям ОАО "АНГС" СН2</v>
          </cell>
        </row>
        <row r="40">
          <cell r="A40">
            <v>35</v>
          </cell>
          <cell r="B40">
            <v>50008</v>
          </cell>
          <cell r="C40" t="str">
            <v>Передача эл. энергии по сетям ОАО "АНГС"</v>
          </cell>
          <cell r="D40" t="str">
            <v>НН</v>
          </cell>
          <cell r="F40">
            <v>0</v>
          </cell>
          <cell r="G40" t="str">
            <v>кВт*ч</v>
          </cell>
          <cell r="L40" t="str">
            <v>50008НН</v>
          </cell>
          <cell r="N40" t="str">
            <v>35  Передача эл. энергии по сетям ОАО "АНГС" НН</v>
          </cell>
        </row>
        <row r="41">
          <cell r="A41">
            <v>36</v>
          </cell>
          <cell r="B41">
            <v>50009</v>
          </cell>
          <cell r="C41" t="str">
            <v>Передача эл. энергии по сетям ООО "НСГД"</v>
          </cell>
          <cell r="D41" t="str">
            <v>СН2</v>
          </cell>
          <cell r="F41">
            <v>0</v>
          </cell>
          <cell r="G41" t="str">
            <v>кВт*ч</v>
          </cell>
          <cell r="L41" t="str">
            <v>50009СН2</v>
          </cell>
          <cell r="N41" t="str">
            <v>36  Передача эл. энергии по сетям ООО "НСГД" СН2</v>
          </cell>
        </row>
        <row r="42">
          <cell r="A42">
            <v>37</v>
          </cell>
          <cell r="B42">
            <v>50009</v>
          </cell>
          <cell r="C42" t="str">
            <v>Передача эл. энергии по сетям ООО "НСГД"</v>
          </cell>
          <cell r="D42" t="str">
            <v>НН</v>
          </cell>
          <cell r="F42">
            <v>0</v>
          </cell>
          <cell r="G42" t="str">
            <v>кВт*ч</v>
          </cell>
          <cell r="L42" t="str">
            <v>50009НН</v>
          </cell>
          <cell r="N42" t="str">
            <v>37  Передача эл. энергии по сетям ООО "НСГД" НН</v>
          </cell>
        </row>
        <row r="43">
          <cell r="A43">
            <v>38</v>
          </cell>
          <cell r="B43">
            <v>60010</v>
          </cell>
          <cell r="C43" t="str">
            <v>Передача эл. энергии по сетям "ГПЭ" (г. Москва)</v>
          </cell>
          <cell r="D43" t="str">
            <v>СН2</v>
          </cell>
          <cell r="F43">
            <v>3689471</v>
          </cell>
          <cell r="G43" t="str">
            <v>кВт*ч</v>
          </cell>
          <cell r="L43" t="str">
            <v>60010СН2</v>
          </cell>
          <cell r="N43" t="str">
            <v>38  Передача эл. энергии по сетям "ГПЭ" (г. Москва) СН2</v>
          </cell>
        </row>
        <row r="44">
          <cell r="A44">
            <v>39</v>
          </cell>
          <cell r="B44">
            <v>60010</v>
          </cell>
          <cell r="C44" t="str">
            <v>Передача эл. энергии по сетям "ГПЭ" (г. Москва)</v>
          </cell>
          <cell r="D44" t="str">
            <v>НН</v>
          </cell>
          <cell r="F44">
            <v>1115424</v>
          </cell>
          <cell r="G44" t="str">
            <v>кВт*ч</v>
          </cell>
          <cell r="L44" t="str">
            <v>60010НН</v>
          </cell>
          <cell r="N44" t="str">
            <v>39  Передача эл. энергии по сетям "ГПЭ" (г. Москва) НН</v>
          </cell>
        </row>
        <row r="45">
          <cell r="A45">
            <v>40</v>
          </cell>
          <cell r="B45">
            <v>50011</v>
          </cell>
          <cell r="C45" t="str">
            <v>Передача эл. энергии по сетям МУП "МИД"</v>
          </cell>
          <cell r="D45" t="str">
            <v>СН2</v>
          </cell>
          <cell r="F45">
            <v>16892</v>
          </cell>
          <cell r="G45" t="str">
            <v>кВт*ч</v>
          </cell>
          <cell r="L45" t="str">
            <v>50011СН2</v>
          </cell>
          <cell r="N45" t="str">
            <v>40  Передача эл. энергии по сетям МУП "МИД" СН2</v>
          </cell>
        </row>
        <row r="46">
          <cell r="A46">
            <v>41</v>
          </cell>
          <cell r="B46">
            <v>50011</v>
          </cell>
          <cell r="C46" t="str">
            <v>Передача эл. энергии по сетям МУП "МИД"</v>
          </cell>
          <cell r="D46" t="str">
            <v>НН</v>
          </cell>
          <cell r="F46">
            <v>0</v>
          </cell>
          <cell r="G46" t="str">
            <v>кВт*ч</v>
          </cell>
          <cell r="L46" t="str">
            <v>50011НН</v>
          </cell>
          <cell r="N46" t="str">
            <v>41  Передача эл. энергии по сетям МУП "МИД" НН</v>
          </cell>
        </row>
        <row r="47">
          <cell r="A47">
            <v>42</v>
          </cell>
          <cell r="B47">
            <v>50012</v>
          </cell>
          <cell r="C47" t="str">
            <v>Передача эл. энергии по сетям МУП "ПРЭП"</v>
          </cell>
          <cell r="D47" t="str">
            <v>СН2</v>
          </cell>
          <cell r="F47">
            <v>0</v>
          </cell>
          <cell r="G47" t="str">
            <v>кВт*ч</v>
          </cell>
          <cell r="L47" t="str">
            <v>50012СН2</v>
          </cell>
          <cell r="N47" t="str">
            <v>42  Передача эл. энергии по сетям МУП "ПРЭП" СН2</v>
          </cell>
        </row>
        <row r="48">
          <cell r="A48">
            <v>43</v>
          </cell>
          <cell r="B48">
            <v>50012</v>
          </cell>
          <cell r="C48" t="str">
            <v>Передача эл. энергии по сетям МУП "ПРЭП"</v>
          </cell>
          <cell r="D48" t="str">
            <v>НН</v>
          </cell>
          <cell r="F48">
            <v>0</v>
          </cell>
          <cell r="G48" t="str">
            <v>кВт*ч</v>
          </cell>
          <cell r="L48" t="str">
            <v>50012НН</v>
          </cell>
          <cell r="N48" t="str">
            <v>43  Передача эл. энергии по сетям МУП "ПРЭП" НН</v>
          </cell>
        </row>
        <row r="49">
          <cell r="A49">
            <v>44</v>
          </cell>
          <cell r="B49">
            <v>50012</v>
          </cell>
          <cell r="C49" t="str">
            <v>Передача эл. энергии по сетям МУП "ПРЭП"</v>
          </cell>
          <cell r="D49" t="str">
            <v>СН2</v>
          </cell>
          <cell r="F49">
            <v>0</v>
          </cell>
          <cell r="G49" t="str">
            <v>кВт*ч</v>
          </cell>
          <cell r="L49" t="str">
            <v>50012СН2</v>
          </cell>
          <cell r="N49" t="str">
            <v>44  Передача эл. энергии по сетям МУП "ПРЭП" СН2</v>
          </cell>
        </row>
        <row r="50">
          <cell r="A50">
            <v>45</v>
          </cell>
          <cell r="B50">
            <v>50012</v>
          </cell>
          <cell r="C50" t="str">
            <v>Передача эл. энергии по сетям МУП "ПРЭП"</v>
          </cell>
          <cell r="D50" t="str">
            <v>НН</v>
          </cell>
          <cell r="F50">
            <v>0</v>
          </cell>
          <cell r="G50" t="str">
            <v>кВт*ч</v>
          </cell>
          <cell r="L50" t="str">
            <v>50012НН</v>
          </cell>
          <cell r="N50" t="str">
            <v>45  Передача эл. энергии по сетям МУП "ПРЭП" НН</v>
          </cell>
        </row>
        <row r="51">
          <cell r="A51">
            <v>46</v>
          </cell>
          <cell r="B51">
            <v>50012</v>
          </cell>
          <cell r="C51" t="str">
            <v>Передача эл. энергии по сетям МУП "ПРЭП"</v>
          </cell>
          <cell r="D51" t="str">
            <v>СН2</v>
          </cell>
          <cell r="F51">
            <v>0</v>
          </cell>
          <cell r="G51" t="str">
            <v>кВт*ч</v>
          </cell>
          <cell r="L51" t="str">
            <v>50012СН2</v>
          </cell>
          <cell r="N51" t="str">
            <v>46  Передача эл. энергии по сетям МУП "ПРЭП" СН2</v>
          </cell>
        </row>
        <row r="52">
          <cell r="A52">
            <v>47</v>
          </cell>
          <cell r="B52">
            <v>50012</v>
          </cell>
          <cell r="C52" t="str">
            <v>Передача эл. энергии по сетям МУП "ПРЭП"</v>
          </cell>
          <cell r="D52" t="str">
            <v>НН</v>
          </cell>
          <cell r="F52">
            <v>0</v>
          </cell>
          <cell r="G52" t="str">
            <v>кВт*ч</v>
          </cell>
          <cell r="L52" t="str">
            <v>50012НН</v>
          </cell>
          <cell r="N52" t="str">
            <v>47  Передача эл. энергии по сетям МУП "ПРЭП" НН</v>
          </cell>
        </row>
        <row r="53">
          <cell r="A53">
            <v>48</v>
          </cell>
          <cell r="B53">
            <v>50012</v>
          </cell>
          <cell r="C53" t="str">
            <v>Передача эл. энергии по сетям МУП "ПРЭП"</v>
          </cell>
          <cell r="D53" t="str">
            <v>СН2</v>
          </cell>
          <cell r="F53">
            <v>0</v>
          </cell>
          <cell r="G53" t="str">
            <v>кВт*ч</v>
          </cell>
          <cell r="L53" t="str">
            <v>50012СН2</v>
          </cell>
          <cell r="N53" t="str">
            <v>48  Передача эл. энергии по сетям МУП "ПРЭП" СН2</v>
          </cell>
        </row>
        <row r="54">
          <cell r="A54">
            <v>49</v>
          </cell>
          <cell r="B54">
            <v>50012</v>
          </cell>
          <cell r="C54" t="str">
            <v>Передача эл. энергии по сетям МУП "ПРЭП"</v>
          </cell>
          <cell r="D54" t="str">
            <v>НН</v>
          </cell>
          <cell r="F54">
            <v>0</v>
          </cell>
          <cell r="G54" t="str">
            <v>кВт*ч</v>
          </cell>
          <cell r="L54" t="str">
            <v>50012НН</v>
          </cell>
          <cell r="N54" t="str">
            <v>49  Передача эл. энергии по сетям МУП "ПРЭП" НН</v>
          </cell>
        </row>
        <row r="55">
          <cell r="A55">
            <v>50</v>
          </cell>
          <cell r="B55">
            <v>50013</v>
          </cell>
          <cell r="C55" t="str">
            <v>Передача эл. энергии по сетям "НАП"</v>
          </cell>
          <cell r="D55" t="str">
            <v>СН2</v>
          </cell>
          <cell r="F55">
            <v>0</v>
          </cell>
          <cell r="G55" t="str">
            <v>кВт*ч</v>
          </cell>
          <cell r="L55" t="str">
            <v>50013СН2</v>
          </cell>
          <cell r="N55" t="str">
            <v>50  Передача эл. энергии по сетям "НАП" СН2</v>
          </cell>
        </row>
        <row r="56">
          <cell r="A56">
            <v>51</v>
          </cell>
          <cell r="B56">
            <v>50013</v>
          </cell>
          <cell r="C56" t="str">
            <v>Передача эл. энергии по сетям "НАП"</v>
          </cell>
          <cell r="D56" t="str">
            <v>НН</v>
          </cell>
          <cell r="F56">
            <v>0</v>
          </cell>
          <cell r="G56" t="str">
            <v>кВт*ч</v>
          </cell>
          <cell r="L56" t="str">
            <v>50013НН</v>
          </cell>
          <cell r="N56" t="str">
            <v>51  Передача эл. энергии по сетям "НАП" НН</v>
          </cell>
        </row>
        <row r="57">
          <cell r="A57">
            <v>52</v>
          </cell>
          <cell r="B57">
            <v>50014</v>
          </cell>
          <cell r="C57" t="str">
            <v>Передача эл. энергии по сетям ООО "Л-Инвест"</v>
          </cell>
          <cell r="D57" t="str">
            <v>СН2</v>
          </cell>
          <cell r="F57">
            <v>101316</v>
          </cell>
          <cell r="G57" t="str">
            <v>кВт*ч</v>
          </cell>
          <cell r="L57" t="str">
            <v>50014СН2</v>
          </cell>
          <cell r="N57" t="str">
            <v>52  Передача эл. энергии по сетям ООО "Л-Инвест" СН2</v>
          </cell>
        </row>
        <row r="58">
          <cell r="A58">
            <v>53</v>
          </cell>
          <cell r="B58">
            <v>50014</v>
          </cell>
          <cell r="C58" t="str">
            <v>Передача эл. энергии по сетям ООО "Л-Инвест"</v>
          </cell>
          <cell r="D58" t="str">
            <v>НН</v>
          </cell>
          <cell r="F58">
            <v>3284</v>
          </cell>
          <cell r="G58" t="str">
            <v>кВт*ч</v>
          </cell>
          <cell r="L58" t="str">
            <v>50014НН</v>
          </cell>
          <cell r="N58" t="str">
            <v>53  Передача эл. энергии по сетям ООО "Л-Инвест" НН</v>
          </cell>
        </row>
        <row r="59">
          <cell r="A59">
            <v>54</v>
          </cell>
          <cell r="B59">
            <v>60015</v>
          </cell>
          <cell r="C59" t="str">
            <v>Передача эл. энергии по сетям "СГП"</v>
          </cell>
          <cell r="D59" t="str">
            <v>СН2</v>
          </cell>
          <cell r="F59">
            <v>0</v>
          </cell>
          <cell r="G59" t="str">
            <v>кВт*ч</v>
          </cell>
          <cell r="L59" t="str">
            <v>60015СН2</v>
          </cell>
          <cell r="N59" t="str">
            <v>54  Передача эл. энергии по сетям "СГП" СН2</v>
          </cell>
        </row>
        <row r="60">
          <cell r="A60">
            <v>55</v>
          </cell>
          <cell r="B60">
            <v>60015</v>
          </cell>
          <cell r="C60" t="str">
            <v>Передача эл. энергии по сетям "СГП"</v>
          </cell>
          <cell r="D60" t="str">
            <v>НН</v>
          </cell>
          <cell r="F60">
            <v>0</v>
          </cell>
          <cell r="G60" t="str">
            <v>кВт*ч</v>
          </cell>
          <cell r="L60" t="str">
            <v>60015НН</v>
          </cell>
          <cell r="N60" t="str">
            <v>55  Передача эл. энергии по сетям "СГП" НН</v>
          </cell>
        </row>
        <row r="61">
          <cell r="A61">
            <v>56</v>
          </cell>
          <cell r="B61">
            <v>50016</v>
          </cell>
          <cell r="C61" t="str">
            <v>Передача эл. энергии по сетям "НДС"</v>
          </cell>
          <cell r="D61" t="str">
            <v>СН2</v>
          </cell>
          <cell r="F61">
            <v>306129</v>
          </cell>
          <cell r="G61" t="str">
            <v>кВт*ч</v>
          </cell>
          <cell r="L61" t="str">
            <v>50016СН2</v>
          </cell>
          <cell r="N61" t="str">
            <v>56  Передача эл. энергии по сетям "НДС" СН2</v>
          </cell>
        </row>
        <row r="62">
          <cell r="A62">
            <v>57</v>
          </cell>
          <cell r="B62">
            <v>50016</v>
          </cell>
          <cell r="C62" t="str">
            <v>Передача эл. энергии по сетям "НДС"</v>
          </cell>
          <cell r="D62" t="str">
            <v>НН</v>
          </cell>
          <cell r="F62">
            <v>0</v>
          </cell>
          <cell r="G62" t="str">
            <v>кВт*ч</v>
          </cell>
          <cell r="L62" t="str">
            <v>50016НН</v>
          </cell>
          <cell r="N62" t="str">
            <v>57  Передача эл. энергии по сетям "НДС" НН</v>
          </cell>
        </row>
        <row r="63">
          <cell r="A63">
            <v>58</v>
          </cell>
          <cell r="B63">
            <v>60017</v>
          </cell>
          <cell r="C63" t="str">
            <v>Передача эл. энергии по сетям ООО "ПРЭП"</v>
          </cell>
          <cell r="D63" t="str">
            <v>СН2</v>
          </cell>
          <cell r="F63">
            <v>35468</v>
          </cell>
          <cell r="G63" t="str">
            <v>кВт*ч</v>
          </cell>
          <cell r="L63" t="str">
            <v>60017СН2</v>
          </cell>
          <cell r="N63" t="str">
            <v>58  Передача эл. энергии по сетям ООО "ПРЭП" СН2</v>
          </cell>
        </row>
        <row r="64">
          <cell r="A64">
            <v>59</v>
          </cell>
          <cell r="B64">
            <v>60017</v>
          </cell>
          <cell r="C64" t="str">
            <v>Передача эл. энергии по сетям ООО "ПРЭП"</v>
          </cell>
          <cell r="D64" t="str">
            <v>НН</v>
          </cell>
          <cell r="F64">
            <v>8314</v>
          </cell>
          <cell r="G64" t="str">
            <v>кВт*ч</v>
          </cell>
          <cell r="L64" t="str">
            <v>60017НН</v>
          </cell>
          <cell r="N64" t="str">
            <v>59  Передача эл. энергии по сетям ООО "ПРЭП" НН</v>
          </cell>
        </row>
        <row r="65">
          <cell r="A65">
            <v>60</v>
          </cell>
          <cell r="B65">
            <v>60018</v>
          </cell>
          <cell r="C65" t="str">
            <v>Передача эл. энергии по сетям "ПЛПУ"</v>
          </cell>
          <cell r="D65" t="str">
            <v>СН2</v>
          </cell>
          <cell r="F65">
            <v>189221</v>
          </cell>
          <cell r="G65" t="str">
            <v>кВт*ч</v>
          </cell>
          <cell r="L65" t="str">
            <v>60018СН2</v>
          </cell>
          <cell r="N65" t="str">
            <v>60  Передача эл. энергии по сетям "ПЛПУ" СН2</v>
          </cell>
        </row>
        <row r="66">
          <cell r="A66">
            <v>61</v>
          </cell>
          <cell r="B66">
            <v>60018</v>
          </cell>
          <cell r="C66" t="str">
            <v>Передача эл. энергии по сетям "ПЛПУ"</v>
          </cell>
          <cell r="D66" t="str">
            <v>НН</v>
          </cell>
          <cell r="F66">
            <v>106579</v>
          </cell>
          <cell r="G66" t="str">
            <v>кВт*ч</v>
          </cell>
          <cell r="L66" t="str">
            <v>60018НН</v>
          </cell>
          <cell r="N66" t="str">
            <v>61  Передача эл. энергии по сетям "ПЛПУ" НН</v>
          </cell>
        </row>
        <row r="67">
          <cell r="A67">
            <v>62</v>
          </cell>
          <cell r="B67">
            <v>60019</v>
          </cell>
          <cell r="C67" t="str">
            <v>Передача эл. энергии по сетям ЯЛПУ ООО "ГТЮ"</v>
          </cell>
          <cell r="D67" t="str">
            <v>СН2</v>
          </cell>
          <cell r="F67">
            <v>329686</v>
          </cell>
          <cell r="G67" t="str">
            <v>кВт*ч</v>
          </cell>
          <cell r="L67" t="str">
            <v>60019СН2</v>
          </cell>
          <cell r="N67" t="str">
            <v>62  Передача эл. энергии по сетям ЯЛПУ ООО "ГТЮ" СН2</v>
          </cell>
        </row>
        <row r="68">
          <cell r="A68">
            <v>63</v>
          </cell>
          <cell r="B68">
            <v>60019</v>
          </cell>
          <cell r="C68" t="str">
            <v>Передача эл. энергии по сетям ЯЛПУ ООО "ГТЮ"</v>
          </cell>
          <cell r="D68" t="str">
            <v>НН</v>
          </cell>
          <cell r="F68">
            <v>960283</v>
          </cell>
          <cell r="G68" t="str">
            <v>кВт*ч</v>
          </cell>
          <cell r="L68" t="str">
            <v>60019НН</v>
          </cell>
          <cell r="N68" t="str">
            <v>63  Передача эл. энергии по сетям ЯЛПУ ООО "ГТЮ" НН</v>
          </cell>
        </row>
        <row r="69">
          <cell r="A69">
            <v>64</v>
          </cell>
          <cell r="B69">
            <v>60020</v>
          </cell>
          <cell r="C69" t="str">
            <v>Передача эл. энергии по сетям "Комплекс"</v>
          </cell>
          <cell r="D69" t="str">
            <v>СН2</v>
          </cell>
          <cell r="F69">
            <v>0</v>
          </cell>
          <cell r="G69" t="str">
            <v>кВт*ч</v>
          </cell>
          <cell r="L69" t="str">
            <v>60020СН2</v>
          </cell>
          <cell r="N69" t="str">
            <v>64  Передача эл. энергии по сетям "Комплекс" СН2</v>
          </cell>
        </row>
        <row r="70">
          <cell r="A70">
            <v>65</v>
          </cell>
          <cell r="B70">
            <v>60020</v>
          </cell>
          <cell r="C70" t="str">
            <v>Передача эл. энергии по сетям "Комплекс"</v>
          </cell>
          <cell r="D70" t="str">
            <v>НН</v>
          </cell>
          <cell r="F70">
            <v>0</v>
          </cell>
          <cell r="G70" t="str">
            <v>кВт*ч</v>
          </cell>
          <cell r="L70" t="str">
            <v>60020НН</v>
          </cell>
          <cell r="N70" t="str">
            <v>65  Передача эл. энергии по сетям "Комплекс" НН</v>
          </cell>
        </row>
        <row r="71">
          <cell r="A71">
            <v>66</v>
          </cell>
          <cell r="B71">
            <v>60021</v>
          </cell>
          <cell r="C71" t="str">
            <v>Передача эл. энергии по сетям "ЯЖКС"</v>
          </cell>
          <cell r="D71" t="str">
            <v>СН2</v>
          </cell>
          <cell r="F71">
            <v>1277672</v>
          </cell>
          <cell r="G71" t="str">
            <v>кВт*ч</v>
          </cell>
          <cell r="L71" t="str">
            <v>60021СН2</v>
          </cell>
          <cell r="N71" t="str">
            <v>66  Передача эл. энергии по сетям "ЯЖКС" СН2</v>
          </cell>
        </row>
        <row r="72">
          <cell r="A72">
            <v>67</v>
          </cell>
          <cell r="B72">
            <v>60021</v>
          </cell>
          <cell r="C72" t="str">
            <v>Передача эл. энергии по сетям "ЯЖКС"</v>
          </cell>
          <cell r="D72" t="str">
            <v>НН</v>
          </cell>
          <cell r="F72">
            <v>1200</v>
          </cell>
          <cell r="G72" t="str">
            <v>кВт*ч</v>
          </cell>
          <cell r="L72" t="str">
            <v>60021НН</v>
          </cell>
          <cell r="N72" t="str">
            <v>67  Передача эл. энергии по сетям "ЯЖКС" НН</v>
          </cell>
        </row>
        <row r="73">
          <cell r="A73">
            <v>68</v>
          </cell>
          <cell r="B73">
            <v>60022</v>
          </cell>
          <cell r="C73" t="str">
            <v>Передача эл. энергии по сетям "Комплекс 2"</v>
          </cell>
          <cell r="D73" t="str">
            <v>СН2</v>
          </cell>
          <cell r="F73">
            <v>0</v>
          </cell>
          <cell r="G73" t="str">
            <v>кВт*ч</v>
          </cell>
          <cell r="L73" t="str">
            <v>60022СН2</v>
          </cell>
          <cell r="N73" t="str">
            <v>68  Передача эл. энергии по сетям "Комплекс 2" СН2</v>
          </cell>
        </row>
        <row r="74">
          <cell r="A74">
            <v>69</v>
          </cell>
          <cell r="B74">
            <v>60022</v>
          </cell>
          <cell r="C74" t="str">
            <v>Передача эл. энергии по сетям "Комплекс 2"</v>
          </cell>
          <cell r="D74" t="str">
            <v>НН</v>
          </cell>
          <cell r="F74">
            <v>402225</v>
          </cell>
          <cell r="G74" t="str">
            <v>кВт*ч</v>
          </cell>
          <cell r="L74" t="str">
            <v>60022НН</v>
          </cell>
          <cell r="N74" t="str">
            <v>69  Передача эл. энергии по сетям "Комплекс 2" НН</v>
          </cell>
        </row>
        <row r="75">
          <cell r="A75">
            <v>70</v>
          </cell>
          <cell r="B75">
            <v>60023</v>
          </cell>
          <cell r="C75" t="str">
            <v>Передача эл. энергии по сетям ф. "НГС" ООО "ГДН"</v>
          </cell>
          <cell r="D75" t="str">
            <v>СН2</v>
          </cell>
          <cell r="F75">
            <v>17097</v>
          </cell>
          <cell r="G75" t="str">
            <v>кВт*ч</v>
          </cell>
          <cell r="L75" t="str">
            <v>60023СН2</v>
          </cell>
          <cell r="N75" t="str">
            <v>70  Передача эл. энергии по сетям ф. "НГС" ООО "ГДН" СН2</v>
          </cell>
        </row>
        <row r="76">
          <cell r="A76">
            <v>71</v>
          </cell>
          <cell r="B76">
            <v>60023</v>
          </cell>
          <cell r="C76" t="str">
            <v>Передача эл. энергии по сетям ф. "НГС" ООО "ГДН"</v>
          </cell>
          <cell r="D76" t="str">
            <v>НН</v>
          </cell>
          <cell r="F76">
            <v>19253</v>
          </cell>
          <cell r="G76" t="str">
            <v>кВт*ч</v>
          </cell>
          <cell r="L76" t="str">
            <v>60023НН</v>
          </cell>
          <cell r="N76" t="str">
            <v>71  Передача эл. энергии по сетям ф. "НГС" ООО "ГДН" НН</v>
          </cell>
        </row>
        <row r="77">
          <cell r="A77">
            <v>72</v>
          </cell>
          <cell r="B77">
            <v>50024</v>
          </cell>
          <cell r="C77" t="str">
            <v>Передача эл. энергии по сетям ОАО "ЯЖДК"</v>
          </cell>
          <cell r="D77" t="str">
            <v>СН2</v>
          </cell>
          <cell r="F77">
            <v>0</v>
          </cell>
          <cell r="G77" t="str">
            <v>кВт*ч</v>
          </cell>
          <cell r="L77" t="str">
            <v>50024СН2</v>
          </cell>
          <cell r="N77" t="str">
            <v>72  Передача эл. энергии по сетям ОАО "ЯЖДК" СН2</v>
          </cell>
        </row>
        <row r="78">
          <cell r="A78">
            <v>73</v>
          </cell>
          <cell r="B78">
            <v>50024</v>
          </cell>
          <cell r="C78" t="str">
            <v>Передача эл. энергии по сетям ОАО "ЯЖДК"</v>
          </cell>
          <cell r="D78" t="str">
            <v>НН</v>
          </cell>
          <cell r="F78">
            <v>0</v>
          </cell>
          <cell r="G78" t="str">
            <v>кВт*ч</v>
          </cell>
          <cell r="L78" t="str">
            <v>50024НН</v>
          </cell>
          <cell r="N78" t="str">
            <v>73  Передача эл. энергии по сетям ОАО "ЯЖДК" НН</v>
          </cell>
        </row>
        <row r="79">
          <cell r="A79">
            <v>74</v>
          </cell>
          <cell r="B79">
            <v>50025</v>
          </cell>
          <cell r="C79" t="str">
            <v>Передача эл. энергии по сетям "Межрегионэнергосбыт" (ТТГ)</v>
          </cell>
          <cell r="D79" t="str">
            <v>СН2</v>
          </cell>
          <cell r="F79">
            <v>0</v>
          </cell>
          <cell r="G79" t="str">
            <v>кВт*ч</v>
          </cell>
          <cell r="L79" t="str">
            <v>50025СН2</v>
          </cell>
          <cell r="N79" t="str">
            <v>74  Передача эл. энергии по сетям "Межрегионэнергосбыт" (ТТГ) СН2</v>
          </cell>
        </row>
        <row r="80">
          <cell r="A80">
            <v>75</v>
          </cell>
          <cell r="B80">
            <v>50025</v>
          </cell>
          <cell r="C80" t="str">
            <v>Передача эл. энергии по сетям "Межрегионэнергосбыт" (ТТГ)</v>
          </cell>
          <cell r="D80" t="str">
            <v>НН</v>
          </cell>
          <cell r="F80">
            <v>0</v>
          </cell>
          <cell r="G80" t="str">
            <v>кВт*ч</v>
          </cell>
          <cell r="L80" t="str">
            <v>50025НН</v>
          </cell>
          <cell r="N80" t="str">
            <v>75  Передача эл. энергии по сетям "Межрегионэнергосбыт" (ТТГ) НН</v>
          </cell>
        </row>
        <row r="81">
          <cell r="A81">
            <v>76</v>
          </cell>
          <cell r="C81" t="str">
            <v>Передача эл. энергии по сетям Общий учёт</v>
          </cell>
          <cell r="D81" t="str">
            <v>СН2</v>
          </cell>
          <cell r="F81">
            <v>0</v>
          </cell>
          <cell r="G81" t="str">
            <v>кВт*ч</v>
          </cell>
          <cell r="L81" t="str">
            <v>СН2</v>
          </cell>
          <cell r="N81" t="str">
            <v>76  Передача эл. энергии по сетям Общий учёт СН2</v>
          </cell>
        </row>
        <row r="82">
          <cell r="A82">
            <v>77</v>
          </cell>
          <cell r="C82" t="str">
            <v>Передача эл. энергии по сетям Общий учёт</v>
          </cell>
          <cell r="D82" t="str">
            <v>НН</v>
          </cell>
          <cell r="F82">
            <v>0</v>
          </cell>
          <cell r="G82" t="str">
            <v>кВт*ч</v>
          </cell>
          <cell r="L82" t="str">
            <v>НН</v>
          </cell>
          <cell r="N82" t="str">
            <v>77  Передача эл. энергии по сетям Общий учёт НН</v>
          </cell>
        </row>
        <row r="83">
          <cell r="A83">
            <v>78</v>
          </cell>
          <cell r="C83" t="str">
            <v>Передача эл. энергии по сетям Общий учёт</v>
          </cell>
          <cell r="D83" t="str">
            <v>СН2</v>
          </cell>
          <cell r="F83">
            <v>0</v>
          </cell>
          <cell r="G83" t="str">
            <v>кВт*ч</v>
          </cell>
          <cell r="L83" t="str">
            <v>СН2</v>
          </cell>
          <cell r="N83" t="str">
            <v>78  Передача эл. энергии по сетям Общий учёт СН2</v>
          </cell>
        </row>
        <row r="84">
          <cell r="A84">
            <v>79</v>
          </cell>
          <cell r="C84" t="str">
            <v>Передача эл. энергии по сетям Общий учёт</v>
          </cell>
          <cell r="D84" t="str">
            <v>НН</v>
          </cell>
          <cell r="F84">
            <v>0</v>
          </cell>
          <cell r="G84" t="str">
            <v>кВт*ч</v>
          </cell>
          <cell r="L84" t="str">
            <v>НН</v>
          </cell>
          <cell r="N84" t="str">
            <v>79  Передача эл. энергии по сетям Общий учёт НН</v>
          </cell>
        </row>
        <row r="85">
          <cell r="A85">
            <v>80</v>
          </cell>
          <cell r="C85" t="str">
            <v>Передача эл. энергии по сетям Общий учёт</v>
          </cell>
          <cell r="D85" t="str">
            <v>СН2</v>
          </cell>
          <cell r="F85">
            <v>0</v>
          </cell>
          <cell r="G85" t="str">
            <v>кВт*ч</v>
          </cell>
          <cell r="L85" t="str">
            <v>СН2</v>
          </cell>
          <cell r="N85" t="str">
            <v>80  Передача эл. энергии по сетям Общий учёт СН2</v>
          </cell>
        </row>
        <row r="86">
          <cell r="A86">
            <v>81</v>
          </cell>
          <cell r="C86" t="str">
            <v>Передача эл. энергии по сетям Общий учёт</v>
          </cell>
          <cell r="D86" t="str">
            <v>НН</v>
          </cell>
          <cell r="F86">
            <v>0</v>
          </cell>
          <cell r="G86" t="str">
            <v>кВт*ч</v>
          </cell>
          <cell r="L86" t="str">
            <v>НН</v>
          </cell>
          <cell r="N86" t="str">
            <v>81  Передача эл. энергии по сетям Общий учёт НН</v>
          </cell>
        </row>
        <row r="87">
          <cell r="A87">
            <v>161</v>
          </cell>
        </row>
        <row r="88">
          <cell r="C88" t="str">
            <v>ИТОГО</v>
          </cell>
          <cell r="D88" t="str">
            <v>ВН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ИТОГО</v>
          </cell>
          <cell r="D89" t="str">
            <v>СН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C90" t="str">
            <v>ИТОГО</v>
          </cell>
          <cell r="D90" t="str">
            <v>НН</v>
          </cell>
          <cell r="F90">
            <v>6145418</v>
          </cell>
          <cell r="H90">
            <v>0</v>
          </cell>
          <cell r="I90">
            <v>0</v>
          </cell>
          <cell r="J90">
            <v>0</v>
          </cell>
        </row>
      </sheetData>
      <sheetData sheetId="14">
        <row r="3">
          <cell r="B3">
            <v>1</v>
          </cell>
          <cell r="C3" t="str">
            <v>Январь</v>
          </cell>
          <cell r="D3">
            <v>31</v>
          </cell>
        </row>
        <row r="4">
          <cell r="B4">
            <v>2</v>
          </cell>
          <cell r="C4" t="str">
            <v>Февраль</v>
          </cell>
          <cell r="D4">
            <v>29</v>
          </cell>
        </row>
        <row r="5">
          <cell r="B5">
            <v>3</v>
          </cell>
          <cell r="C5" t="str">
            <v>Март</v>
          </cell>
          <cell r="D5">
            <v>31</v>
          </cell>
        </row>
        <row r="6">
          <cell r="B6">
            <v>4</v>
          </cell>
          <cell r="C6" t="str">
            <v>Апрель</v>
          </cell>
          <cell r="D6">
            <v>30</v>
          </cell>
        </row>
        <row r="7">
          <cell r="B7">
            <v>5</v>
          </cell>
          <cell r="C7" t="str">
            <v>Май</v>
          </cell>
          <cell r="D7">
            <v>31</v>
          </cell>
        </row>
        <row r="8">
          <cell r="B8">
            <v>6</v>
          </cell>
          <cell r="C8" t="str">
            <v>Июнь</v>
          </cell>
          <cell r="D8">
            <v>30</v>
          </cell>
        </row>
        <row r="9">
          <cell r="B9">
            <v>7</v>
          </cell>
          <cell r="C9" t="str">
            <v>Июль</v>
          </cell>
          <cell r="D9">
            <v>31</v>
          </cell>
        </row>
        <row r="10">
          <cell r="B10">
            <v>8</v>
          </cell>
          <cell r="C10" t="str">
            <v>Август</v>
          </cell>
          <cell r="D10">
            <v>31</v>
          </cell>
        </row>
        <row r="11">
          <cell r="B11">
            <v>9</v>
          </cell>
          <cell r="C11" t="str">
            <v>Сентябрь</v>
          </cell>
          <cell r="D11">
            <v>30</v>
          </cell>
        </row>
        <row r="12">
          <cell r="B12">
            <v>10</v>
          </cell>
          <cell r="C12" t="str">
            <v>Октябрь</v>
          </cell>
          <cell r="D12">
            <v>31</v>
          </cell>
        </row>
        <row r="13">
          <cell r="B13">
            <v>11</v>
          </cell>
          <cell r="C13" t="str">
            <v>Ноябрь</v>
          </cell>
          <cell r="D13">
            <v>30</v>
          </cell>
        </row>
        <row r="14">
          <cell r="B14">
            <v>12</v>
          </cell>
          <cell r="C14" t="str">
            <v>Декабрь</v>
          </cell>
          <cell r="D14">
            <v>31</v>
          </cell>
        </row>
      </sheetData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ренда (АЭ)"/>
      <sheetName val="Основная деятельность (ОД)"/>
      <sheetName val="Техническое обслуживание (ТО)"/>
      <sheetName val="Доходы (Д)"/>
      <sheetName val="Кап.ремонт (КР)"/>
      <sheetName val="Инвестиционная программа (ИП)"/>
      <sheetName val="Тех. присоединение (ТП)"/>
      <sheetName val="Агентские договора (АД)"/>
      <sheetName val="Аренда земл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ПЭГ"/>
      <sheetName val="СТПС"/>
      <sheetName val="НРЭП"/>
      <sheetName val="НРЭП_Ст_надым"/>
      <sheetName val="ТЭР"/>
      <sheetName val="Речпорт"/>
      <sheetName val="Речпорт_Ст_Надым"/>
      <sheetName val="АНГС"/>
      <sheetName val="НСГД"/>
      <sheetName val="НСГД (2)"/>
      <sheetName val="ТТГ"/>
      <sheetName val="ТТГ_РУ"/>
      <sheetName val="Аэропорт"/>
      <sheetName val="НГТ"/>
      <sheetName val="УНЭГ_РУ"/>
      <sheetName val="УНЭГ"/>
      <sheetName val="НПЖТ"/>
      <sheetName val="Мета"/>
      <sheetName val="Энергокомплект"/>
      <sheetName val="Энергокомплект (2)"/>
      <sheetName val="НДС"/>
      <sheetName val="НДС_СтНадым"/>
      <sheetName val="АНГС_СтНадым"/>
      <sheetName val="НСГД_ПМК-4"/>
      <sheetName val="НСГД_УПТК"/>
      <sheetName val="Общий"/>
      <sheetName val="Дебет_Креди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4">
          <cell r="A4">
            <v>101</v>
          </cell>
          <cell r="B4" t="str">
            <v>"УПЭГ" ООО "НГП"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</row>
        <row r="5">
          <cell r="A5">
            <v>102</v>
          </cell>
          <cell r="B5" t="str">
            <v>ОАО  "СТПС"</v>
          </cell>
          <cell r="D5">
            <v>0</v>
          </cell>
          <cell r="E5">
            <v>220176</v>
          </cell>
          <cell r="F5">
            <v>157856.99</v>
          </cell>
          <cell r="G5">
            <v>0</v>
          </cell>
          <cell r="H5">
            <v>25100.19</v>
          </cell>
          <cell r="I5">
            <v>140588.19</v>
          </cell>
          <cell r="J5">
            <v>0</v>
          </cell>
          <cell r="K5">
            <v>165688.38</v>
          </cell>
          <cell r="N5">
            <v>0</v>
          </cell>
          <cell r="O5">
            <v>157856.99</v>
          </cell>
          <cell r="P5">
            <v>0</v>
          </cell>
          <cell r="Q5">
            <v>25100.19</v>
          </cell>
          <cell r="R5">
            <v>140588.19</v>
          </cell>
          <cell r="S5">
            <v>0</v>
          </cell>
          <cell r="T5">
            <v>165688.38</v>
          </cell>
        </row>
        <row r="6">
          <cell r="A6">
            <v>103</v>
          </cell>
          <cell r="B6" t="str">
            <v>ООО "НРЭП"</v>
          </cell>
          <cell r="D6">
            <v>0</v>
          </cell>
          <cell r="E6">
            <v>35280</v>
          </cell>
          <cell r="F6">
            <v>19760.04</v>
          </cell>
          <cell r="G6">
            <v>149481.07999999999</v>
          </cell>
          <cell r="H6">
            <v>0</v>
          </cell>
          <cell r="I6">
            <v>150000</v>
          </cell>
          <cell r="J6">
            <v>49481.08</v>
          </cell>
          <cell r="K6">
            <v>0</v>
          </cell>
          <cell r="N6">
            <v>0</v>
          </cell>
          <cell r="O6">
            <v>19760.04</v>
          </cell>
          <cell r="P6">
            <v>149481.07999999999</v>
          </cell>
          <cell r="Q6">
            <v>0</v>
          </cell>
          <cell r="R6">
            <v>100000</v>
          </cell>
          <cell r="S6">
            <v>49481.08</v>
          </cell>
          <cell r="T6">
            <v>0</v>
          </cell>
        </row>
        <row r="7">
          <cell r="A7">
            <v>104</v>
          </cell>
          <cell r="B7" t="str">
            <v>"Теплоэнергоремонт"</v>
          </cell>
          <cell r="D7">
            <v>0</v>
          </cell>
          <cell r="E7">
            <v>1635600</v>
          </cell>
          <cell r="F7">
            <v>660744.21</v>
          </cell>
          <cell r="G7">
            <v>68003.070000000007</v>
          </cell>
          <cell r="H7">
            <v>0</v>
          </cell>
          <cell r="I7">
            <v>940000</v>
          </cell>
          <cell r="J7">
            <v>68003.070000000007</v>
          </cell>
          <cell r="K7">
            <v>0</v>
          </cell>
          <cell r="N7">
            <v>0</v>
          </cell>
          <cell r="O7">
            <v>660744.21</v>
          </cell>
          <cell r="P7">
            <v>68003.070000000007</v>
          </cell>
          <cell r="Q7">
            <v>0</v>
          </cell>
          <cell r="R7">
            <v>0</v>
          </cell>
          <cell r="S7">
            <v>68003.070000000007</v>
          </cell>
          <cell r="T7">
            <v>0</v>
          </cell>
        </row>
        <row r="8">
          <cell r="A8">
            <v>105</v>
          </cell>
          <cell r="B8" t="str">
            <v>РЕЧПОРТ</v>
          </cell>
          <cell r="D8">
            <v>0</v>
          </cell>
          <cell r="E8">
            <v>39240</v>
          </cell>
          <cell r="F8">
            <v>41444.5</v>
          </cell>
          <cell r="G8">
            <v>0</v>
          </cell>
          <cell r="H8">
            <v>121989.87</v>
          </cell>
          <cell r="I8">
            <v>-73285.919999999998</v>
          </cell>
          <cell r="J8">
            <v>0</v>
          </cell>
          <cell r="K8">
            <v>121989.87</v>
          </cell>
          <cell r="N8">
            <v>0</v>
          </cell>
          <cell r="O8">
            <v>41444.5</v>
          </cell>
          <cell r="P8">
            <v>0</v>
          </cell>
          <cell r="Q8">
            <v>121989.87</v>
          </cell>
          <cell r="R8">
            <v>0</v>
          </cell>
          <cell r="S8">
            <v>0</v>
          </cell>
          <cell r="T8">
            <v>121989.87</v>
          </cell>
        </row>
        <row r="9">
          <cell r="A9">
            <v>106</v>
          </cell>
          <cell r="B9" t="str">
            <v>Речпорт-Ст. Надым</v>
          </cell>
          <cell r="D9">
            <v>0</v>
          </cell>
          <cell r="E9">
            <v>72450</v>
          </cell>
          <cell r="F9">
            <v>48762.92</v>
          </cell>
          <cell r="G9">
            <v>64571.360000000001</v>
          </cell>
          <cell r="H9">
            <v>0</v>
          </cell>
          <cell r="I9">
            <v>73285.919999999998</v>
          </cell>
          <cell r="J9">
            <v>64571.360000000001</v>
          </cell>
          <cell r="K9">
            <v>0</v>
          </cell>
          <cell r="N9">
            <v>0</v>
          </cell>
          <cell r="O9">
            <v>48762.92</v>
          </cell>
          <cell r="P9">
            <v>64571.360000000001</v>
          </cell>
          <cell r="Q9">
            <v>0</v>
          </cell>
          <cell r="R9">
            <v>0</v>
          </cell>
          <cell r="S9">
            <v>64571.360000000001</v>
          </cell>
          <cell r="T9">
            <v>0</v>
          </cell>
        </row>
        <row r="10">
          <cell r="A10">
            <v>107</v>
          </cell>
          <cell r="B10" t="str">
            <v>Новый Абонент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</row>
        <row r="11">
          <cell r="A11">
            <v>108</v>
          </cell>
          <cell r="B11" t="str">
            <v>"Арктикнефтегазстрой"</v>
          </cell>
          <cell r="D11">
            <v>0</v>
          </cell>
          <cell r="E11">
            <v>37800</v>
          </cell>
          <cell r="F11">
            <v>25814.59</v>
          </cell>
          <cell r="G11">
            <v>7348.81</v>
          </cell>
          <cell r="H11">
            <v>0</v>
          </cell>
          <cell r="I11">
            <v>42928.81</v>
          </cell>
          <cell r="J11">
            <v>7348.81</v>
          </cell>
          <cell r="K11">
            <v>0</v>
          </cell>
          <cell r="N11">
            <v>0</v>
          </cell>
          <cell r="O11">
            <v>25814.59</v>
          </cell>
          <cell r="P11">
            <v>7348.81</v>
          </cell>
          <cell r="Q11">
            <v>0</v>
          </cell>
          <cell r="R11">
            <v>0</v>
          </cell>
          <cell r="S11">
            <v>7348.81</v>
          </cell>
          <cell r="T11">
            <v>0</v>
          </cell>
        </row>
        <row r="12">
          <cell r="A12">
            <v>109</v>
          </cell>
          <cell r="B12" t="str">
            <v>"Надымстройгаздобыча"</v>
          </cell>
          <cell r="D12">
            <v>0</v>
          </cell>
          <cell r="E12">
            <v>39600</v>
          </cell>
          <cell r="F12">
            <v>27086.400000000001</v>
          </cell>
          <cell r="G12">
            <v>16256.68</v>
          </cell>
          <cell r="H12">
            <v>0</v>
          </cell>
          <cell r="I12">
            <v>53000</v>
          </cell>
          <cell r="J12">
            <v>16256.68</v>
          </cell>
          <cell r="K12">
            <v>0</v>
          </cell>
          <cell r="N12">
            <v>0</v>
          </cell>
          <cell r="O12">
            <v>27086.400000000001</v>
          </cell>
          <cell r="P12">
            <v>16256.68</v>
          </cell>
          <cell r="Q12">
            <v>0</v>
          </cell>
          <cell r="R12">
            <v>0</v>
          </cell>
          <cell r="S12">
            <v>16256.68</v>
          </cell>
          <cell r="T12">
            <v>0</v>
          </cell>
        </row>
        <row r="13">
          <cell r="A13">
            <v>110</v>
          </cell>
          <cell r="B13" t="str">
            <v>СМУ-60  ("СТПС")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</row>
        <row r="14">
          <cell r="A14">
            <v>111</v>
          </cell>
          <cell r="B14" t="str">
            <v>"Тюментрансгаз"</v>
          </cell>
          <cell r="D14">
            <v>0</v>
          </cell>
          <cell r="E14">
            <v>27327260</v>
          </cell>
          <cell r="F14">
            <v>18475662.449999999</v>
          </cell>
          <cell r="G14">
            <v>15803770.09</v>
          </cell>
          <cell r="H14">
            <v>0</v>
          </cell>
          <cell r="I14">
            <v>28455577.199999999</v>
          </cell>
          <cell r="J14">
            <v>15803770.09</v>
          </cell>
          <cell r="K14">
            <v>0</v>
          </cell>
          <cell r="N14">
            <v>0</v>
          </cell>
          <cell r="O14">
            <v>18475662.449999999</v>
          </cell>
          <cell r="P14">
            <v>23849857.670000002</v>
          </cell>
          <cell r="Q14">
            <v>0</v>
          </cell>
          <cell r="R14">
            <v>8046087.6200000001</v>
          </cell>
          <cell r="S14">
            <v>15803770.050000001</v>
          </cell>
          <cell r="T14">
            <v>0</v>
          </cell>
          <cell r="W14">
            <v>0</v>
          </cell>
          <cell r="X14">
            <v>0</v>
          </cell>
          <cell r="Y14">
            <v>0</v>
          </cell>
          <cell r="Z14">
            <v>8046087.6200000001</v>
          </cell>
          <cell r="AA14">
            <v>-8046087.6200000001</v>
          </cell>
          <cell r="AB14">
            <v>0</v>
          </cell>
          <cell r="AC14">
            <v>0</v>
          </cell>
        </row>
        <row r="15">
          <cell r="A15">
            <v>112</v>
          </cell>
          <cell r="B15" t="str">
            <v>Надымский Аэропорт</v>
          </cell>
          <cell r="D15">
            <v>0</v>
          </cell>
          <cell r="E15">
            <v>147960</v>
          </cell>
          <cell r="F15">
            <v>99791.29</v>
          </cell>
          <cell r="G15">
            <v>29544.66</v>
          </cell>
          <cell r="H15">
            <v>0</v>
          </cell>
          <cell r="I15">
            <v>98598.62</v>
          </cell>
          <cell r="J15">
            <v>0</v>
          </cell>
          <cell r="K15">
            <v>69053.960000000006</v>
          </cell>
          <cell r="N15">
            <v>0</v>
          </cell>
          <cell r="O15">
            <v>99791.29</v>
          </cell>
          <cell r="P15">
            <v>29544.66</v>
          </cell>
          <cell r="Q15">
            <v>0</v>
          </cell>
          <cell r="R15">
            <v>98598.62</v>
          </cell>
          <cell r="S15">
            <v>0</v>
          </cell>
          <cell r="T15">
            <v>69053.960000000006</v>
          </cell>
        </row>
        <row r="16">
          <cell r="A16">
            <v>113</v>
          </cell>
          <cell r="B16" t="str">
            <v>Новый Абонент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</row>
        <row r="17">
          <cell r="A17">
            <v>114</v>
          </cell>
          <cell r="B17" t="str">
            <v>Новый Абонент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A18">
            <v>115</v>
          </cell>
          <cell r="B18" t="str">
            <v>Новый Абонент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A19">
            <v>116</v>
          </cell>
          <cell r="B19" t="str">
            <v>"Надымгазторг"</v>
          </cell>
          <cell r="D19">
            <v>0</v>
          </cell>
          <cell r="E19">
            <v>21360</v>
          </cell>
          <cell r="F19">
            <v>19486.939999999999</v>
          </cell>
          <cell r="G19">
            <v>15670.66</v>
          </cell>
          <cell r="H19">
            <v>0</v>
          </cell>
          <cell r="I19">
            <v>15670.66</v>
          </cell>
          <cell r="J19">
            <v>0</v>
          </cell>
          <cell r="K19">
            <v>0</v>
          </cell>
          <cell r="N19">
            <v>0</v>
          </cell>
          <cell r="O19">
            <v>19486.939999999999</v>
          </cell>
          <cell r="P19">
            <v>15670.66</v>
          </cell>
          <cell r="Q19">
            <v>0</v>
          </cell>
          <cell r="R19">
            <v>15670.66</v>
          </cell>
          <cell r="S19">
            <v>0</v>
          </cell>
          <cell r="T19">
            <v>0</v>
          </cell>
        </row>
        <row r="20">
          <cell r="A20">
            <v>117</v>
          </cell>
          <cell r="B20" t="str">
            <v>Новый Абонент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</row>
        <row r="21">
          <cell r="A21">
            <v>118</v>
          </cell>
          <cell r="B21" t="str">
            <v>Новый Абонент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</row>
        <row r="22">
          <cell r="A22">
            <v>119</v>
          </cell>
          <cell r="B22" t="str">
            <v>"Надымэнергогаз"</v>
          </cell>
          <cell r="D22">
            <v>0</v>
          </cell>
          <cell r="E22">
            <v>5819400</v>
          </cell>
          <cell r="F22">
            <v>2520964.08</v>
          </cell>
          <cell r="G22">
            <v>6577920.8899999997</v>
          </cell>
          <cell r="H22">
            <v>0</v>
          </cell>
          <cell r="I22">
            <v>6600000</v>
          </cell>
          <cell r="J22">
            <v>6577920.8899999997</v>
          </cell>
          <cell r="K22">
            <v>0</v>
          </cell>
          <cell r="N22">
            <v>0</v>
          </cell>
          <cell r="O22">
            <v>2520964.08</v>
          </cell>
          <cell r="P22">
            <v>2476205.86</v>
          </cell>
          <cell r="Q22">
            <v>0</v>
          </cell>
          <cell r="R22">
            <v>0</v>
          </cell>
          <cell r="S22">
            <v>2476205.86</v>
          </cell>
          <cell r="T22">
            <v>0</v>
          </cell>
          <cell r="W22">
            <v>0</v>
          </cell>
          <cell r="X22">
            <v>0</v>
          </cell>
          <cell r="Y22">
            <v>4101715.03</v>
          </cell>
          <cell r="Z22">
            <v>0</v>
          </cell>
          <cell r="AA22">
            <v>0</v>
          </cell>
          <cell r="AB22">
            <v>4101715.03</v>
          </cell>
          <cell r="AC22">
            <v>0</v>
          </cell>
        </row>
        <row r="23">
          <cell r="A23">
            <v>120</v>
          </cell>
          <cell r="B23" t="str">
            <v>"УНЭГ" Ст. Надым</v>
          </cell>
          <cell r="D23">
            <v>0</v>
          </cell>
          <cell r="E23">
            <v>149229</v>
          </cell>
          <cell r="F23">
            <v>86150.13</v>
          </cell>
          <cell r="G23">
            <v>985436.15</v>
          </cell>
          <cell r="H23">
            <v>0</v>
          </cell>
          <cell r="I23">
            <v>900000</v>
          </cell>
          <cell r="J23">
            <v>985436.15</v>
          </cell>
          <cell r="K23">
            <v>0</v>
          </cell>
          <cell r="N23">
            <v>0</v>
          </cell>
          <cell r="O23">
            <v>86150.13</v>
          </cell>
          <cell r="P23">
            <v>985436.15</v>
          </cell>
          <cell r="Q23">
            <v>0</v>
          </cell>
          <cell r="R23">
            <v>0</v>
          </cell>
          <cell r="S23">
            <v>985436.15</v>
          </cell>
          <cell r="T23">
            <v>0</v>
          </cell>
        </row>
        <row r="24">
          <cell r="A24">
            <v>121</v>
          </cell>
          <cell r="B24" t="str">
            <v>ОАО "НПЖТ"</v>
          </cell>
          <cell r="D24">
            <v>0</v>
          </cell>
          <cell r="E24">
            <v>60606</v>
          </cell>
          <cell r="F24">
            <v>32837.54</v>
          </cell>
          <cell r="G24">
            <v>9738</v>
          </cell>
          <cell r="H24">
            <v>0</v>
          </cell>
          <cell r="I24">
            <v>63142.080000000002</v>
          </cell>
          <cell r="J24">
            <v>0</v>
          </cell>
          <cell r="K24">
            <v>53404.08</v>
          </cell>
          <cell r="N24">
            <v>0</v>
          </cell>
          <cell r="O24">
            <v>32837.54</v>
          </cell>
          <cell r="P24">
            <v>9738</v>
          </cell>
          <cell r="Q24">
            <v>0</v>
          </cell>
          <cell r="R24">
            <v>63142.080000000002</v>
          </cell>
          <cell r="S24">
            <v>0</v>
          </cell>
          <cell r="T24">
            <v>53404.08</v>
          </cell>
        </row>
        <row r="25">
          <cell r="A25">
            <v>122</v>
          </cell>
          <cell r="B25" t="str">
            <v>"НРЭП"  Ст. Надым</v>
          </cell>
          <cell r="D25">
            <v>0</v>
          </cell>
          <cell r="E25">
            <v>40635</v>
          </cell>
          <cell r="F25">
            <v>17427.060000000001</v>
          </cell>
          <cell r="G25">
            <v>18624.82</v>
          </cell>
          <cell r="H25">
            <v>0</v>
          </cell>
          <cell r="I25">
            <v>50000</v>
          </cell>
          <cell r="J25">
            <v>18624.82</v>
          </cell>
          <cell r="K25">
            <v>0</v>
          </cell>
          <cell r="N25">
            <v>0</v>
          </cell>
          <cell r="O25">
            <v>17427.060000000001</v>
          </cell>
          <cell r="P25">
            <v>18624.82</v>
          </cell>
          <cell r="Q25">
            <v>0</v>
          </cell>
          <cell r="R25">
            <v>0</v>
          </cell>
          <cell r="S25">
            <v>18624.82</v>
          </cell>
          <cell r="T25">
            <v>0</v>
          </cell>
        </row>
        <row r="26">
          <cell r="A26">
            <v>123</v>
          </cell>
          <cell r="B26" t="str">
            <v>ООО "МЕТА"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21808.799999999999</v>
          </cell>
          <cell r="I26">
            <v>0</v>
          </cell>
          <cell r="J26">
            <v>0</v>
          </cell>
          <cell r="K26">
            <v>21808.799999999999</v>
          </cell>
          <cell r="N26">
            <v>0</v>
          </cell>
          <cell r="O26">
            <v>0</v>
          </cell>
          <cell r="P26">
            <v>0</v>
          </cell>
          <cell r="Q26">
            <v>21808.799999999999</v>
          </cell>
          <cell r="R26">
            <v>0</v>
          </cell>
          <cell r="S26">
            <v>0</v>
          </cell>
          <cell r="T26">
            <v>21808.799999999999</v>
          </cell>
        </row>
        <row r="27">
          <cell r="A27">
            <v>124</v>
          </cell>
          <cell r="B27" t="str">
            <v>ООО "Энергокомплект"</v>
          </cell>
          <cell r="D27">
            <v>0</v>
          </cell>
          <cell r="E27">
            <v>0</v>
          </cell>
          <cell r="F27">
            <v>0</v>
          </cell>
          <cell r="G27">
            <v>864105.24</v>
          </cell>
          <cell r="H27">
            <v>0</v>
          </cell>
          <cell r="I27">
            <v>0</v>
          </cell>
          <cell r="J27">
            <v>864105.24</v>
          </cell>
          <cell r="K27">
            <v>0</v>
          </cell>
          <cell r="N27">
            <v>0</v>
          </cell>
          <cell r="O27">
            <v>0</v>
          </cell>
          <cell r="P27">
            <v>864105.24</v>
          </cell>
          <cell r="Q27">
            <v>0</v>
          </cell>
          <cell r="R27">
            <v>0</v>
          </cell>
          <cell r="S27">
            <v>864105.24</v>
          </cell>
          <cell r="T27">
            <v>0</v>
          </cell>
        </row>
        <row r="28">
          <cell r="A28">
            <v>125</v>
          </cell>
          <cell r="B28" t="str">
            <v>Новый Абонент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A29">
            <v>126</v>
          </cell>
          <cell r="B29" t="str">
            <v>Новый Абонент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A30">
            <v>127</v>
          </cell>
          <cell r="B30" t="str">
            <v>Новый Абонент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A31">
            <v>128</v>
          </cell>
          <cell r="B31" t="str">
            <v>Новый Абонент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</row>
        <row r="32">
          <cell r="A32">
            <v>129</v>
          </cell>
          <cell r="B32" t="str">
            <v>Новый Абонент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A33">
            <v>130</v>
          </cell>
          <cell r="B33" t="str">
            <v>Новый Абонент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</sheetData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 ст"/>
      <sheetName val="ýë ñò"/>
      <sheetName val="Лист13"/>
      <sheetName val="расшифровка"/>
      <sheetName val="1997"/>
      <sheetName val="1998"/>
      <sheetName val="СписочнаяЧисленность"/>
      <sheetName val="Справочники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Детализация"/>
      <sheetName val="Справочник затрат_СБ"/>
      <sheetName val="15.э"/>
      <sheetName val="Лизинг"/>
      <sheetName val="P-99b"/>
      <sheetName val="даты"/>
      <sheetName val="Аморт_осн"/>
      <sheetName val="Заголовок"/>
      <sheetName val="Прил_9"/>
      <sheetName val="SHPZ"/>
      <sheetName val="1.411.1"/>
      <sheetName val="ИПР ф.24"/>
      <sheetName val="ИП09"/>
      <sheetName val="перекрестка"/>
      <sheetName val="16"/>
      <sheetName val="18.2"/>
      <sheetName val="4"/>
      <sheetName val="6"/>
      <sheetName val="27"/>
      <sheetName val="t_Настройки"/>
      <sheetName val="Ввод параметров"/>
      <sheetName val="29"/>
      <sheetName val="20"/>
      <sheetName val="21"/>
      <sheetName val="23"/>
      <sheetName val="25"/>
      <sheetName val="26"/>
      <sheetName val="28"/>
      <sheetName val="19"/>
      <sheetName val="22"/>
      <sheetName val="24"/>
      <sheetName val="УФ-28"/>
      <sheetName val="УЗ-10"/>
      <sheetName val="Баланс"/>
      <sheetName val="ОПиУ"/>
      <sheetName val="общие сведения"/>
      <sheetName val="Пер-Вл"/>
      <sheetName val="РБП"/>
      <sheetName val="Source"/>
      <sheetName val="Месяцы"/>
      <sheetName val="Имя"/>
      <sheetName val="Исполнение"/>
      <sheetName val="Исходные"/>
      <sheetName val="01"/>
      <sheetName val="MAIN"/>
      <sheetName val="EKDEB90"/>
      <sheetName val="sapactivexlhiddensheet"/>
      <sheetName val="ПВС с Коэф"/>
      <sheetName val="исходные данные"/>
      <sheetName val="расчетные таблицы"/>
      <sheetName val="Текущие цены"/>
      <sheetName val="ИТ-бюджет"/>
    </sheetNames>
    <sheetDataSet>
      <sheetData sheetId="0" refreshError="1">
        <row r="360">
          <cell r="A360" t="str">
            <v>ИТОГО по электростанциям:</v>
          </cell>
          <cell r="B360" t="str">
            <v/>
          </cell>
          <cell r="D360">
            <v>1677.5819999999999</v>
          </cell>
          <cell r="E360">
            <v>961.71199999999988</v>
          </cell>
          <cell r="F360">
            <v>609.19800000000009</v>
          </cell>
          <cell r="H360">
            <v>137.38199999999998</v>
          </cell>
          <cell r="J360">
            <v>91.50800000000001</v>
          </cell>
          <cell r="K360">
            <v>1632.64</v>
          </cell>
        </row>
        <row r="368">
          <cell r="A368" t="str">
            <v>Тепловые сети</v>
          </cell>
          <cell r="G368" t="str">
            <v>30,0 км</v>
          </cell>
          <cell r="H368">
            <v>56.85</v>
          </cell>
          <cell r="I368" t="str">
            <v xml:space="preserve"> 22,0км</v>
          </cell>
          <cell r="J368">
            <v>40</v>
          </cell>
          <cell r="K368">
            <v>700</v>
          </cell>
          <cell r="L368" t="str">
            <v>Мосинжстрой</v>
          </cell>
        </row>
        <row r="369">
          <cell r="H369">
            <v>51.3</v>
          </cell>
          <cell r="J369">
            <v>37</v>
          </cell>
          <cell r="L369" t="str">
            <v>Спецстрой РФ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эл ст"/>
      <sheetName val="СписочнаяЧисленность"/>
      <sheetName val="Оборудование_стоим"/>
      <sheetName val="9.3"/>
      <sheetName val="расчет"/>
      <sheetName val="Омскэнерго с учетом доп 2010 "/>
      <sheetName val="ММТС"/>
      <sheetName val="ФЗП 2011"/>
      <sheetName val="расшифровка"/>
      <sheetName val=" накладные расходы"/>
      <sheetName val="Исполнителям"/>
      <sheetName val="ИТ-бюджет"/>
      <sheetName val="GRES.2007.5"/>
      <sheetName val="Титульный лист С-П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Данные"/>
      <sheetName val="Коды статей"/>
      <sheetName val="Дебет_Кредит"/>
      <sheetName val="ПС рек"/>
      <sheetName val="ЛЭП нов"/>
      <sheetName val="Enums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Анализ"/>
      <sheetName val="Лист12"/>
      <sheetName val="Детализация"/>
      <sheetName val="Справочник затрат_СБ"/>
      <sheetName val="Financing"/>
      <sheetName val="ПРОГНОЗ_1"/>
      <sheetName val="Производство электроэнергии"/>
      <sheetName val="тар"/>
      <sheetName val="т1.15(смета8а)"/>
      <sheetName val="План Газпрома"/>
      <sheetName val="Лист1"/>
      <sheetName val="Тарифы _ЗН"/>
      <sheetName val="Тарифы _СК"/>
      <sheetName val="Справочник"/>
      <sheetName val="EKDEB90"/>
      <sheetName val="Потребность в МТР"/>
      <sheetName val="гтэс-24"/>
      <sheetName val="гтэс-72"/>
      <sheetName val="рвдс"/>
      <sheetName val="рвдс зм"/>
      <sheetName val="ртвс-1"/>
      <sheetName val="ртвс-2"/>
      <sheetName val="ртвс-3"/>
      <sheetName val="ртвс зм"/>
      <sheetName val="РТиЭС"/>
      <sheetName val="РЭС"/>
      <sheetName val="рэс зм"/>
      <sheetName val="Таз."/>
      <sheetName val="эмц"/>
      <sheetName val="всего"/>
      <sheetName val="П 4"/>
      <sheetName val="П 1"/>
      <sheetName val="regs"/>
      <sheetName val="П 21-1"/>
      <sheetName val="Ис. данные эк"/>
      <sheetName val="фев(ф)"/>
      <sheetName val="% транспортировки"/>
      <sheetName val="3"/>
      <sheetName val="ОС до 40 т.р."/>
      <sheetName val="1.411.1"/>
      <sheetName val="31.08.2004"/>
      <sheetName val="коммунальные"/>
      <sheetName val="расш. зарплаты (к 9.1. 9.1.1.) "/>
      <sheetName val="ПЕРЕСЧЕТ"/>
      <sheetName val="СЗ-процессинг"/>
      <sheetName val="Нормативы"/>
      <sheetName val="Параметры"/>
      <sheetName val="СЗ-собственная деятельность"/>
      <sheetName val="Темников"/>
      <sheetName val="списки"/>
      <sheetName val="Технич.лист"/>
      <sheetName val="VLOOKUP"/>
      <sheetName val="INPUTMASTER"/>
      <sheetName val="#ССЫЛКА"/>
      <sheetName val="1_411_1"/>
      <sheetName val="9_3"/>
      <sheetName val="_ транспортировки"/>
      <sheetName val="ОС до 40 т_р_"/>
      <sheetName val="31_08_2004"/>
      <sheetName val="тех. нужды"/>
      <sheetName val="соб. нужды"/>
      <sheetName val="Отрадное"/>
      <sheetName val="КП"/>
      <sheetName val="field"/>
      <sheetName val="91 форма 2 1 полуг"/>
      <sheetName val="Настройки"/>
      <sheetName val="Общая"/>
      <sheetName val="35998"/>
      <sheetName val="44"/>
      <sheetName val="92"/>
      <sheetName val="94"/>
      <sheetName val="97"/>
      <sheetName val="Отчет"/>
      <sheetName val="Фин план"/>
      <sheetName val="Проценты"/>
    </sheetNames>
    <sheetDataSet>
      <sheetData sheetId="0" refreshError="1"/>
      <sheetData sheetId="1" refreshError="1"/>
      <sheetData sheetId="2" refreshError="1">
        <row r="4">
          <cell r="A4" t="str">
            <v>РГК</v>
          </cell>
        </row>
        <row r="10">
          <cell r="A10" t="str">
            <v>Станция-1</v>
          </cell>
        </row>
        <row r="11">
          <cell r="A11" t="str">
            <v>Станция-2</v>
          </cell>
        </row>
        <row r="19">
          <cell r="A19" t="str">
            <v>Уголь разреза-1</v>
          </cell>
        </row>
        <row r="20">
          <cell r="A20" t="str">
            <v>Уголь разреза-2</v>
          </cell>
        </row>
        <row r="26">
          <cell r="A26" t="str">
            <v>Торф</v>
          </cell>
        </row>
        <row r="27">
          <cell r="A27" t="str">
            <v>Сланцы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Закупки"/>
      <sheetName val="эл ст"/>
      <sheetName val="Макро"/>
      <sheetName val="6"/>
      <sheetName val="Производство электроэнергии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Константы"/>
      <sheetName val="инвестиции 2007"/>
      <sheetName val="УЗ-22(2002)"/>
      <sheetName val="УЗ-21(1кв.) (2)"/>
      <sheetName val="УЗ-21(2002)"/>
      <sheetName val="УЗ-22(3кв.) (2)"/>
      <sheetName val="Temp_TOV"/>
      <sheetName val="Списки"/>
      <sheetName val="Дебет_Кредит"/>
      <sheetName val="Калькуляция кв"/>
      <sheetName val="Balance Sheet"/>
      <sheetName val="1997"/>
      <sheetName val="1998"/>
      <sheetName val="9-1"/>
      <sheetName val="хар-ка земли 1 "/>
      <sheetName val="Коррект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БФ-2-8-П"/>
      <sheetName val="СписочнаяЧисленность"/>
      <sheetName val="ф.2 за 4 кв.2005"/>
      <sheetName val="FEK 2002.Н"/>
      <sheetName val="Приложение 2.1"/>
      <sheetName val="Титульный лист С-П"/>
      <sheetName val="ФИНПЛАН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2002(v1)"/>
      <sheetName val="13"/>
      <sheetName val="обслуживание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сходные данные"/>
      <sheetName val="июнь9"/>
      <sheetName val="Лист1"/>
      <sheetName val="Тарифы _ЗН"/>
      <sheetName val="Тарифы _СК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AddList"/>
      <sheetName val="AddList "/>
      <sheetName val="Настр"/>
      <sheetName val="Проценты"/>
      <sheetName val="1.19.1 произв тэ"/>
      <sheetName val="План Газпрома"/>
      <sheetName val="01-02 (БДиР Общества)"/>
      <sheetName val="t_настройки"/>
      <sheetName val="Внеш Совме"/>
      <sheetName val="TEHSHEET"/>
      <sheetName val="Стоимость ЭЭ"/>
      <sheetName val="Standar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A2">
            <v>1.0489999999999999</v>
          </cell>
          <cell r="B2">
            <v>1.0860000000000001</v>
          </cell>
          <cell r="C2">
            <v>1.091</v>
          </cell>
          <cell r="D2">
            <v>1.1240000000000001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Т-бюджет"/>
      <sheetName val="Справочники"/>
      <sheetName val="Вводные данные систем"/>
      <sheetName val="Data"/>
      <sheetName val="База по сделкам"/>
      <sheetName val="ИТОГИ  по Н,Р,Э,Q"/>
      <sheetName val="Заголовок"/>
      <sheetName val="эл ст"/>
      <sheetName val="2002(v1)"/>
      <sheetName val="1.11"/>
      <sheetName val="Настройки"/>
      <sheetName val="Исходные"/>
      <sheetName val="FST5"/>
      <sheetName val="табл_мет_1"/>
      <sheetName val="1997"/>
      <sheetName val="1998"/>
      <sheetName val="Исходник"/>
      <sheetName val="штат"/>
      <sheetName val="т1_15_смета8а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"/>
      <sheetName val="Перечень объектов проект"/>
      <sheetName val="КАЛЕДАРНЫЙ ПЛАН"/>
      <sheetName val="СВОДНАЯ СМЕТА (2)"/>
      <sheetName val="Смета 3 Командировочные, ТКЗ и "/>
      <sheetName val="См-2 Шатурс сети  проект работы"/>
      <sheetName val="См-1 Шатурские сети изыскание"/>
      <sheetName val="Лист1"/>
      <sheetName val="Лист2"/>
      <sheetName val="Лист3"/>
      <sheetName val="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_аренды_2015"/>
      <sheetName val="Расчет_аренды_ЦЗ_ДЦЗ_2015"/>
    </sheetNames>
    <definedNames>
      <definedName name="P1_SCOPE_16_PRT" refersTo="#ССЫЛКА!"/>
      <definedName name="P2_SCOPE_16_PRT" refersTo="#ССЫЛКА!"/>
    </definedNames>
    <sheetDataSet>
      <sheetData sheetId="0" refreshError="1"/>
      <sheetData sheetId="1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Данные"/>
      <sheetName val="эл ст"/>
      <sheetName val="Model_RAB_MRSK_svod"/>
      <sheetName val="тар"/>
      <sheetName val="т1.15(смета8а)"/>
      <sheetName val="Data"/>
      <sheetName val="Гр5(о)"/>
      <sheetName val="Справочники"/>
      <sheetName val="Model_RAB_MRSK_svod.xls"/>
      <sheetName val="ИТОГИ  по Н,Р,Э,Q"/>
      <sheetName val="Бюдже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Данные"/>
      <sheetName val="Гр5(о)"/>
      <sheetName val="ИТ-бюджет"/>
      <sheetName val="тар"/>
      <sheetName val="т1.15(смета8а)"/>
      <sheetName val="Лист13"/>
      <sheetName val="Ввод данных"/>
      <sheetName val="Исходные данные и тариф ЭЛЕКТР"/>
      <sheetName val="ПРОГНОЗ_1"/>
      <sheetName val="sapactivexlhiddensheet"/>
      <sheetName val="липецк-расчет"/>
    </sheetNames>
    <sheetDataSet>
      <sheetData sheetId="0" refreshError="1"/>
      <sheetData sheetId="1" refreshError="1">
        <row r="5">
          <cell r="H5">
            <v>0.24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"/>
      <sheetName val="Банк"/>
      <sheetName val="Счётчики"/>
      <sheetName val="Акты"/>
      <sheetName val="РЭ"/>
      <sheetName val="Тарифы"/>
      <sheetName val="Л-Инвест"/>
      <sheetName val="УНЭГ"/>
      <sheetName val="ТЭР"/>
      <sheetName val="Реестр"/>
      <sheetName val="Лист 1"/>
      <sheetName val="Л-Инвест_1"/>
    </sheetNames>
    <sheetDataSet>
      <sheetData sheetId="0" refreshError="1">
        <row r="4">
          <cell r="A4">
            <v>1</v>
          </cell>
          <cell r="B4" t="str">
            <v>Новый Абонент</v>
          </cell>
          <cell r="C4" t="e">
            <v>#DIV/0!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B5" t="str">
            <v>Потреб. по счётчику</v>
          </cell>
          <cell r="D5">
            <v>0</v>
          </cell>
          <cell r="F5">
            <v>0</v>
          </cell>
          <cell r="G5">
            <v>0</v>
          </cell>
          <cell r="L5" t="str">
            <v xml:space="preserve"> </v>
          </cell>
        </row>
        <row r="6">
          <cell r="A6">
            <v>1.01</v>
          </cell>
          <cell r="B6" t="str">
            <v>Пром. &gt; 750 кВА (мощность) ВН</v>
          </cell>
          <cell r="C6">
            <v>384</v>
          </cell>
          <cell r="D6">
            <v>0</v>
          </cell>
          <cell r="F6">
            <v>0</v>
          </cell>
          <cell r="G6">
            <v>0.7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  <cell r="O6">
            <v>0</v>
          </cell>
        </row>
        <row r="7">
          <cell r="A7">
            <v>1.02</v>
          </cell>
          <cell r="B7" t="str">
            <v>Пром. &gt; 750 кВА (мощность) СН</v>
          </cell>
          <cell r="C7">
            <v>506</v>
          </cell>
          <cell r="D7">
            <v>0</v>
          </cell>
          <cell r="F7">
            <v>0</v>
          </cell>
          <cell r="G7">
            <v>0.7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  <cell r="O7">
            <v>0</v>
          </cell>
        </row>
        <row r="8">
          <cell r="A8">
            <v>1.03</v>
          </cell>
          <cell r="B8" t="str">
            <v>Пром. &gt; 750 кВА (эл. энергия) ВН</v>
          </cell>
          <cell r="C8">
            <v>0.29299999999999998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  <cell r="O8">
            <v>0</v>
          </cell>
        </row>
        <row r="9">
          <cell r="A9">
            <v>1.04</v>
          </cell>
          <cell r="B9" t="str">
            <v>Пром. &gt; 750 кВА (одностав.) ВН</v>
          </cell>
          <cell r="C9">
            <v>0.85099999999999998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  <cell r="O9">
            <v>0</v>
          </cell>
        </row>
        <row r="10">
          <cell r="A10">
            <v>1.05</v>
          </cell>
          <cell r="B10" t="str">
            <v>Пром. до 750 кВА (эл. энергия) ВН</v>
          </cell>
          <cell r="C10">
            <v>0.85099999999999998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  <cell r="O10">
            <v>0</v>
          </cell>
        </row>
        <row r="11">
          <cell r="A11">
            <v>1.06</v>
          </cell>
          <cell r="B11" t="str">
            <v>Пром. до 750 кВА (эл. энергия) СН</v>
          </cell>
          <cell r="C11">
            <v>1.071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A12">
            <v>1.07</v>
          </cell>
          <cell r="B12" t="str">
            <v>Пром. до 750 кВА (эл. энергия) НН</v>
          </cell>
          <cell r="C12">
            <v>1.165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A13">
            <v>1.08</v>
          </cell>
          <cell r="B13" t="str">
            <v>Бюджет &gt; 750 кВА (мощнсть) ВН</v>
          </cell>
          <cell r="C13">
            <v>0</v>
          </cell>
          <cell r="D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  <cell r="O13">
            <v>0</v>
          </cell>
        </row>
        <row r="14">
          <cell r="A14">
            <v>1.0900000000000001</v>
          </cell>
          <cell r="B14" t="str">
            <v>Бюджет &gt; 750 кВА (мощнсть) СН</v>
          </cell>
          <cell r="C14">
            <v>0</v>
          </cell>
          <cell r="D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O14">
            <v>0</v>
          </cell>
        </row>
        <row r="15">
          <cell r="A15">
            <v>1.1000000000000001</v>
          </cell>
          <cell r="B15" t="str">
            <v>Бюджет &gt; 750 кВА (эл. энергия) ВН</v>
          </cell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  <cell r="O15">
            <v>0</v>
          </cell>
        </row>
        <row r="16">
          <cell r="A16">
            <v>1.1100000000000001</v>
          </cell>
          <cell r="B16" t="str">
            <v>Бюджет &gt; 750 кВА (одностав) ВН</v>
          </cell>
          <cell r="C16">
            <v>0.72799999999999998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O16">
            <v>0</v>
          </cell>
        </row>
        <row r="17">
          <cell r="A17">
            <v>1.1200000000000001</v>
          </cell>
          <cell r="B17" t="str">
            <v>Бюджет до 750 кВА (эл. энергия) ВН</v>
          </cell>
          <cell r="C17">
            <v>0.72799999999999998</v>
          </cell>
          <cell r="D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O17">
            <v>0</v>
          </cell>
        </row>
        <row r="18">
          <cell r="A18">
            <v>1.1299999999999999</v>
          </cell>
          <cell r="B18" t="str">
            <v>Бюджет до 750 кВА (эл. энергия) СН</v>
          </cell>
          <cell r="C18">
            <v>0.879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O18">
            <v>0</v>
          </cell>
        </row>
        <row r="19">
          <cell r="A19">
            <v>1.1399999999999999</v>
          </cell>
          <cell r="B19" t="str">
            <v>Бюджет до 750 кВА (эл. энергия) НН</v>
          </cell>
          <cell r="C19">
            <v>0.90900000000000003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O19">
            <v>0</v>
          </cell>
        </row>
        <row r="20">
          <cell r="A20">
            <v>1.1499999999999999</v>
          </cell>
          <cell r="B20" t="str">
            <v>Непром. потребители ВН</v>
          </cell>
          <cell r="C20">
            <v>0.85099999999999998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O20">
            <v>0</v>
          </cell>
        </row>
        <row r="21">
          <cell r="A21">
            <v>1.1599999999999999</v>
          </cell>
          <cell r="B21" t="str">
            <v>Сельское хозяйство НД</v>
          </cell>
          <cell r="C21">
            <v>0.73899999999999999</v>
          </cell>
          <cell r="D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O21">
            <v>0</v>
          </cell>
        </row>
        <row r="22">
          <cell r="A22">
            <v>1.17</v>
          </cell>
          <cell r="B22" t="str">
            <v>Хоз. нужды энергосистемы ВН</v>
          </cell>
          <cell r="C22">
            <v>0.85099999999999998</v>
          </cell>
          <cell r="D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O22">
            <v>0</v>
          </cell>
        </row>
        <row r="23">
          <cell r="A23">
            <v>1.18</v>
          </cell>
          <cell r="B23" t="str">
            <v>Население с эл. плитами</v>
          </cell>
          <cell r="C23">
            <v>0.56000000000000005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>
            <v>1.19</v>
          </cell>
          <cell r="B24" t="str">
            <v>Население с газовыми плитами</v>
          </cell>
          <cell r="C24">
            <v>0.8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>
            <v>1.2</v>
          </cell>
          <cell r="B25" t="str">
            <v xml:space="preserve">Населенные пункты сельские </v>
          </cell>
          <cell r="C25">
            <v>0.49</v>
          </cell>
          <cell r="D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>
            <v>1.21</v>
          </cell>
          <cell r="B26" t="str">
            <v>Населенные пункты городские</v>
          </cell>
          <cell r="C26">
            <v>0.7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>
            <v>1.22</v>
          </cell>
          <cell r="B27" t="str">
            <v>Насел. пункты город. (гаражн. кооп)</v>
          </cell>
          <cell r="C27">
            <v>0.7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>
            <v>1.23</v>
          </cell>
          <cell r="B28" t="str">
            <v>Население с эл. плитами с общ. учётом</v>
          </cell>
          <cell r="C28">
            <v>0.49</v>
          </cell>
          <cell r="D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>
            <v>1.24</v>
          </cell>
          <cell r="B29" t="str">
            <v>Перепродавец пром.</v>
          </cell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O29">
            <v>0</v>
          </cell>
        </row>
        <row r="30">
          <cell r="A30">
            <v>1.25</v>
          </cell>
          <cell r="B30" t="str">
            <v>Перепродавец населен.</v>
          </cell>
          <cell r="C30">
            <v>0</v>
          </cell>
          <cell r="D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  <cell r="O30">
            <v>0</v>
          </cell>
        </row>
        <row r="31">
          <cell r="A31">
            <v>2</v>
          </cell>
          <cell r="B31" t="str">
            <v>ОАО  "СТПС"</v>
          </cell>
          <cell r="C31">
            <v>0.80162051312460469</v>
          </cell>
          <cell r="D31">
            <v>345756</v>
          </cell>
          <cell r="E31">
            <v>303552</v>
          </cell>
          <cell r="F31">
            <v>303552</v>
          </cell>
          <cell r="G31">
            <v>1</v>
          </cell>
          <cell r="H31">
            <v>-1.1231270358306204E-2</v>
          </cell>
          <cell r="I31">
            <v>-3448</v>
          </cell>
          <cell r="J31">
            <v>307</v>
          </cell>
          <cell r="L31">
            <v>243333.51</v>
          </cell>
          <cell r="M31">
            <v>39682.35</v>
          </cell>
          <cell r="N31">
            <v>4117.68</v>
          </cell>
          <cell r="O31">
            <v>287133.54000000004</v>
          </cell>
        </row>
        <row r="32">
          <cell r="B32" t="str">
            <v>Потреб. по счётчику</v>
          </cell>
          <cell r="D32">
            <v>345756</v>
          </cell>
          <cell r="E32">
            <v>303552</v>
          </cell>
          <cell r="F32">
            <v>582.85714285714289</v>
          </cell>
          <cell r="G32">
            <v>0</v>
          </cell>
          <cell r="L32" t="str">
            <v xml:space="preserve"> </v>
          </cell>
        </row>
        <row r="33">
          <cell r="A33">
            <v>2.0099999999999998</v>
          </cell>
          <cell r="B33" t="str">
            <v>Пром. &gt; 750 кВА (мощность) ВН</v>
          </cell>
          <cell r="C33">
            <v>384</v>
          </cell>
          <cell r="D33">
            <v>0</v>
          </cell>
          <cell r="F33">
            <v>0</v>
          </cell>
          <cell r="G33">
            <v>0.7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  <cell r="O33">
            <v>0</v>
          </cell>
        </row>
        <row r="34">
          <cell r="A34">
            <v>2.02</v>
          </cell>
          <cell r="B34" t="str">
            <v>Пром. &gt; 750 кВА (мощность) СН</v>
          </cell>
          <cell r="C34">
            <v>506</v>
          </cell>
          <cell r="D34">
            <v>0</v>
          </cell>
          <cell r="F34">
            <v>0</v>
          </cell>
          <cell r="G34">
            <v>0.7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  <cell r="O34">
            <v>0</v>
          </cell>
        </row>
        <row r="35">
          <cell r="A35">
            <v>2.0299999999999998</v>
          </cell>
          <cell r="B35" t="str">
            <v>Пром. &gt; 750 кВА (эл. энергия) ВН</v>
          </cell>
          <cell r="C35">
            <v>0.29299999999999998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O35">
            <v>0</v>
          </cell>
        </row>
        <row r="36">
          <cell r="A36">
            <v>2.04</v>
          </cell>
          <cell r="B36" t="str">
            <v>Пром. &gt; 750 кВА (одностав.) ВН</v>
          </cell>
          <cell r="C36">
            <v>0.85099999999999998</v>
          </cell>
          <cell r="D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O36">
            <v>0</v>
          </cell>
        </row>
        <row r="37">
          <cell r="A37">
            <v>2.0499999999999998</v>
          </cell>
          <cell r="B37" t="str">
            <v>Пром. до 750 кВА (эл. энергия) ВН</v>
          </cell>
          <cell r="C37">
            <v>0.85099999999999998</v>
          </cell>
          <cell r="D37">
            <v>295045</v>
          </cell>
          <cell r="E37">
            <v>259057</v>
          </cell>
          <cell r="F37">
            <v>259057</v>
          </cell>
          <cell r="G37">
            <v>0.85342019543973946</v>
          </cell>
          <cell r="H37">
            <v>-1.1232824427480921E-2</v>
          </cell>
          <cell r="I37">
            <v>-2943</v>
          </cell>
          <cell r="J37">
            <v>262</v>
          </cell>
          <cell r="L37">
            <v>220457.51</v>
          </cell>
          <cell r="M37">
            <v>39682.35</v>
          </cell>
          <cell r="O37">
            <v>260139.86000000002</v>
          </cell>
        </row>
        <row r="38">
          <cell r="A38">
            <v>2.06</v>
          </cell>
          <cell r="B38" t="str">
            <v>Пром. до 750 кВА (эл. энергия) СН</v>
          </cell>
          <cell r="C38">
            <v>1.071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O38">
            <v>0</v>
          </cell>
        </row>
        <row r="39">
          <cell r="A39">
            <v>2.0699999999999998</v>
          </cell>
          <cell r="B39" t="str">
            <v>Пром. до 750 кВА (эл. энергия) НН</v>
          </cell>
          <cell r="C39">
            <v>1.165</v>
          </cell>
          <cell r="D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O39">
            <v>0</v>
          </cell>
        </row>
        <row r="40">
          <cell r="A40">
            <v>2.08</v>
          </cell>
          <cell r="B40" t="str">
            <v>Бюджет &gt; 750 кВА (мощнсть) ВН</v>
          </cell>
          <cell r="C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O40">
            <v>0</v>
          </cell>
        </row>
        <row r="41">
          <cell r="A41">
            <v>2.09</v>
          </cell>
          <cell r="B41" t="str">
            <v>Бюджет &gt; 750 кВА (мощнсть) СН</v>
          </cell>
          <cell r="C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O41">
            <v>0</v>
          </cell>
        </row>
        <row r="42">
          <cell r="A42">
            <v>2.1</v>
          </cell>
          <cell r="B42" t="str">
            <v>Бюджет &gt; 750 кВА (эл. энергия) ВН</v>
          </cell>
          <cell r="C42">
            <v>0</v>
          </cell>
          <cell r="D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O42">
            <v>0</v>
          </cell>
        </row>
        <row r="43">
          <cell r="A43">
            <v>2.11</v>
          </cell>
          <cell r="B43" t="str">
            <v>Бюджет &gt; 750 кВА (одностав) ВН</v>
          </cell>
          <cell r="C43">
            <v>0.72799999999999998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  <cell r="O43">
            <v>0</v>
          </cell>
        </row>
        <row r="44">
          <cell r="A44">
            <v>2.12</v>
          </cell>
          <cell r="B44" t="str">
            <v>Бюджет до 750 кВА (эл. энергия) ВН</v>
          </cell>
          <cell r="C44">
            <v>0.72799999999999998</v>
          </cell>
          <cell r="D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O44">
            <v>0</v>
          </cell>
        </row>
        <row r="45">
          <cell r="A45">
            <v>2.13</v>
          </cell>
          <cell r="B45" t="str">
            <v>Бюджет до 750 кВА (эл. энергия) СН</v>
          </cell>
          <cell r="C45">
            <v>0.879</v>
          </cell>
          <cell r="D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  <cell r="O45">
            <v>0</v>
          </cell>
        </row>
        <row r="46">
          <cell r="A46">
            <v>2.14</v>
          </cell>
          <cell r="B46" t="str">
            <v>Бюджет до 750 кВА (эл. энергия) НН</v>
          </cell>
          <cell r="C46">
            <v>0.90900000000000003</v>
          </cell>
          <cell r="D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  <cell r="O46">
            <v>0</v>
          </cell>
        </row>
        <row r="47">
          <cell r="A47">
            <v>2.15</v>
          </cell>
          <cell r="B47" t="str">
            <v>Непром. потребители ВН</v>
          </cell>
          <cell r="C47">
            <v>0.85099999999999998</v>
          </cell>
          <cell r="D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  <cell r="O47">
            <v>0</v>
          </cell>
        </row>
        <row r="48">
          <cell r="A48">
            <v>2.16</v>
          </cell>
          <cell r="B48" t="str">
            <v>Сельское хозяйство НД</v>
          </cell>
          <cell r="C48">
            <v>0.73899999999999999</v>
          </cell>
          <cell r="D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O48">
            <v>0</v>
          </cell>
        </row>
        <row r="49">
          <cell r="A49">
            <v>2.17</v>
          </cell>
          <cell r="B49" t="str">
            <v>Хоз. нужды энергосистемы ВН</v>
          </cell>
          <cell r="C49">
            <v>0.85099999999999998</v>
          </cell>
          <cell r="D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O49">
            <v>0</v>
          </cell>
        </row>
        <row r="50">
          <cell r="A50">
            <v>2.1800000000000002</v>
          </cell>
          <cell r="B50" t="str">
            <v>Население с эл. плитами</v>
          </cell>
          <cell r="C50">
            <v>0.56000000000000005</v>
          </cell>
          <cell r="D50">
            <v>36881</v>
          </cell>
          <cell r="E50">
            <v>29663</v>
          </cell>
          <cell r="F50">
            <v>29663</v>
          </cell>
          <cell r="G50">
            <v>9.7719869706840393E-2</v>
          </cell>
          <cell r="H50">
            <v>-1.1233333333333349E-2</v>
          </cell>
          <cell r="I50">
            <v>-337</v>
          </cell>
          <cell r="J50">
            <v>30</v>
          </cell>
          <cell r="L50">
            <v>14077.359999999999</v>
          </cell>
          <cell r="N50">
            <v>2533.92</v>
          </cell>
          <cell r="O50">
            <v>16611.28</v>
          </cell>
        </row>
        <row r="51">
          <cell r="A51">
            <v>2.19</v>
          </cell>
          <cell r="B51" t="str">
            <v>Население с газовыми плитами</v>
          </cell>
          <cell r="C51">
            <v>0.8</v>
          </cell>
          <cell r="D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>
            <v>2.2000000000000002</v>
          </cell>
          <cell r="B52" t="str">
            <v xml:space="preserve">Населенные пункты сельские </v>
          </cell>
          <cell r="C52">
            <v>0.49</v>
          </cell>
          <cell r="D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>
            <v>2.21</v>
          </cell>
          <cell r="B53" t="str">
            <v>Населенные пункты городские</v>
          </cell>
          <cell r="C53">
            <v>0.7</v>
          </cell>
          <cell r="D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>
            <v>2.2200000000000002</v>
          </cell>
          <cell r="B54" t="str">
            <v>Насел. пункты город. (гаражн. кооп)</v>
          </cell>
          <cell r="C54">
            <v>0.7</v>
          </cell>
          <cell r="D54">
            <v>13830</v>
          </cell>
          <cell r="E54">
            <v>14832</v>
          </cell>
          <cell r="F54">
            <v>14832</v>
          </cell>
          <cell r="G54">
            <v>4.8859934853420196E-2</v>
          </cell>
          <cell r="H54">
            <v>-1.1200000000000045E-2</v>
          </cell>
          <cell r="I54">
            <v>-168</v>
          </cell>
          <cell r="J54">
            <v>15</v>
          </cell>
          <cell r="L54">
            <v>8798.64</v>
          </cell>
          <cell r="N54">
            <v>1583.76</v>
          </cell>
          <cell r="O54">
            <v>10382.4</v>
          </cell>
        </row>
        <row r="55">
          <cell r="A55">
            <v>2.23</v>
          </cell>
          <cell r="B55" t="str">
            <v>Население с эл. плитами с общ. учётом</v>
          </cell>
          <cell r="C55">
            <v>0.49</v>
          </cell>
          <cell r="D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>
            <v>2.2400000000000002</v>
          </cell>
          <cell r="B56" t="str">
            <v>Перепродавец пром.</v>
          </cell>
          <cell r="C56">
            <v>0</v>
          </cell>
          <cell r="D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  <cell r="O56">
            <v>0</v>
          </cell>
        </row>
        <row r="57">
          <cell r="A57">
            <v>2.25</v>
          </cell>
          <cell r="B57" t="str">
            <v>Перепродавец населен.</v>
          </cell>
          <cell r="C57">
            <v>0</v>
          </cell>
          <cell r="D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  <cell r="O57">
            <v>0</v>
          </cell>
        </row>
        <row r="58">
          <cell r="A58">
            <v>3</v>
          </cell>
          <cell r="B58" t="str">
            <v>ООО "НРЭП"</v>
          </cell>
          <cell r="C58" t="e">
            <v>#DIV/0!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Потреб. по счётчику</v>
          </cell>
          <cell r="D59">
            <v>0</v>
          </cell>
          <cell r="F59">
            <v>0</v>
          </cell>
          <cell r="G59">
            <v>0</v>
          </cell>
          <cell r="L59" t="str">
            <v xml:space="preserve"> </v>
          </cell>
        </row>
        <row r="60">
          <cell r="A60">
            <v>3.01</v>
          </cell>
          <cell r="B60" t="str">
            <v>Пром. &gt; 750 кВА (мощность) ВН</v>
          </cell>
          <cell r="C60">
            <v>384</v>
          </cell>
          <cell r="D60">
            <v>0</v>
          </cell>
          <cell r="F60">
            <v>0</v>
          </cell>
          <cell r="G60">
            <v>0.7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  <cell r="O60">
            <v>0</v>
          </cell>
        </row>
        <row r="61">
          <cell r="A61">
            <v>3.02</v>
          </cell>
          <cell r="B61" t="str">
            <v>Пром. &gt; 750 кВА (мощность) СН</v>
          </cell>
          <cell r="C61">
            <v>506</v>
          </cell>
          <cell r="D61">
            <v>0</v>
          </cell>
          <cell r="F61">
            <v>0</v>
          </cell>
          <cell r="G61">
            <v>0.7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  <cell r="O61">
            <v>0</v>
          </cell>
        </row>
        <row r="62">
          <cell r="A62">
            <v>3.03</v>
          </cell>
          <cell r="B62" t="str">
            <v>Пром. &gt; 750 кВА (эл. энергия) ВН</v>
          </cell>
          <cell r="C62">
            <v>0.29299999999999998</v>
          </cell>
          <cell r="D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  <cell r="O62">
            <v>0</v>
          </cell>
        </row>
        <row r="63">
          <cell r="A63">
            <v>3.04</v>
          </cell>
          <cell r="B63" t="str">
            <v>Пром. &gt; 750 кВА (одностав.) ВН</v>
          </cell>
          <cell r="C63">
            <v>0.85099999999999998</v>
          </cell>
          <cell r="D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  <cell r="O63">
            <v>0</v>
          </cell>
        </row>
        <row r="64">
          <cell r="A64">
            <v>3.05</v>
          </cell>
          <cell r="B64" t="str">
            <v>Пром. до 750 кВА (эл. энергия) ВН</v>
          </cell>
          <cell r="C64">
            <v>0.85099999999999998</v>
          </cell>
          <cell r="D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  <cell r="O64">
            <v>0</v>
          </cell>
        </row>
        <row r="65">
          <cell r="A65">
            <v>3.06</v>
          </cell>
          <cell r="B65" t="str">
            <v>Пром. до 750 кВА (эл. энергия) СН</v>
          </cell>
          <cell r="C65">
            <v>1.071</v>
          </cell>
          <cell r="D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  <cell r="O65">
            <v>0</v>
          </cell>
        </row>
        <row r="66">
          <cell r="A66">
            <v>3.07</v>
          </cell>
          <cell r="B66" t="str">
            <v>Пром. до 750 кВА (эл. энергия) НН</v>
          </cell>
          <cell r="C66">
            <v>1.165</v>
          </cell>
          <cell r="D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  <cell r="O66">
            <v>0</v>
          </cell>
        </row>
        <row r="67">
          <cell r="A67">
            <v>3.08</v>
          </cell>
          <cell r="B67" t="str">
            <v>Бюджет &gt; 750 кВА (мощнсть) ВН</v>
          </cell>
          <cell r="C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  <cell r="O67">
            <v>0</v>
          </cell>
        </row>
        <row r="68">
          <cell r="A68">
            <v>3.09</v>
          </cell>
          <cell r="B68" t="str">
            <v>Бюджет &gt; 750 кВА (мощнсть) СН</v>
          </cell>
          <cell r="C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  <cell r="O68">
            <v>0</v>
          </cell>
        </row>
        <row r="69">
          <cell r="A69">
            <v>3.1</v>
          </cell>
          <cell r="B69" t="str">
            <v>Бюджет &gt; 750 кВА (эл. энергия) ВН</v>
          </cell>
          <cell r="C69">
            <v>0</v>
          </cell>
          <cell r="D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  <cell r="O69">
            <v>0</v>
          </cell>
        </row>
        <row r="70">
          <cell r="A70">
            <v>3.11</v>
          </cell>
          <cell r="B70" t="str">
            <v>Бюджет &gt; 750 кВА (одностав) ВН</v>
          </cell>
          <cell r="C70">
            <v>0.72799999999999998</v>
          </cell>
          <cell r="D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  <cell r="O70">
            <v>0</v>
          </cell>
        </row>
        <row r="71">
          <cell r="A71">
            <v>3.12</v>
          </cell>
          <cell r="B71" t="str">
            <v>Бюджет до 750 кВА (эл. энергия) ВН</v>
          </cell>
          <cell r="C71">
            <v>0.72799999999999998</v>
          </cell>
          <cell r="D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  <cell r="O71">
            <v>0</v>
          </cell>
        </row>
        <row r="72">
          <cell r="A72">
            <v>3.13</v>
          </cell>
          <cell r="B72" t="str">
            <v>Бюджет до 750 кВА (эл. энергия) СН</v>
          </cell>
          <cell r="C72">
            <v>0.879</v>
          </cell>
          <cell r="D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L72">
            <v>0</v>
          </cell>
          <cell r="M72">
            <v>0</v>
          </cell>
          <cell r="O72">
            <v>0</v>
          </cell>
        </row>
        <row r="73">
          <cell r="A73">
            <v>3.14</v>
          </cell>
          <cell r="B73" t="str">
            <v>Бюджет до 750 кВА (эл. энергия) НН</v>
          </cell>
          <cell r="C73">
            <v>0.90900000000000003</v>
          </cell>
          <cell r="D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L73">
            <v>0</v>
          </cell>
          <cell r="M73">
            <v>0</v>
          </cell>
          <cell r="O73">
            <v>0</v>
          </cell>
        </row>
        <row r="74">
          <cell r="A74">
            <v>3.15</v>
          </cell>
          <cell r="B74" t="str">
            <v>Непром. потребители ВН</v>
          </cell>
          <cell r="C74">
            <v>0.85099999999999998</v>
          </cell>
          <cell r="D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L74">
            <v>0</v>
          </cell>
          <cell r="M74">
            <v>0</v>
          </cell>
          <cell r="O74">
            <v>0</v>
          </cell>
        </row>
        <row r="75">
          <cell r="A75">
            <v>3.16</v>
          </cell>
          <cell r="B75" t="str">
            <v>Сельское хозяйство НД</v>
          </cell>
          <cell r="C75">
            <v>0.73899999999999999</v>
          </cell>
          <cell r="D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  <cell r="O75">
            <v>0</v>
          </cell>
        </row>
        <row r="76">
          <cell r="A76">
            <v>3.17</v>
          </cell>
          <cell r="B76" t="str">
            <v>Хоз. нужды энергосистемы ВН</v>
          </cell>
          <cell r="C76">
            <v>0.85099999999999998</v>
          </cell>
          <cell r="D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L76">
            <v>0</v>
          </cell>
          <cell r="M76">
            <v>0</v>
          </cell>
          <cell r="O76">
            <v>0</v>
          </cell>
        </row>
        <row r="77">
          <cell r="A77">
            <v>3.18</v>
          </cell>
          <cell r="B77" t="str">
            <v>Население с эл. плитами</v>
          </cell>
          <cell r="C77">
            <v>0.56000000000000005</v>
          </cell>
          <cell r="D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N77">
            <v>0</v>
          </cell>
          <cell r="O77">
            <v>0</v>
          </cell>
        </row>
        <row r="78">
          <cell r="A78">
            <v>3.19</v>
          </cell>
          <cell r="B78" t="str">
            <v>Население с газовыми плитами</v>
          </cell>
          <cell r="C78">
            <v>0.8</v>
          </cell>
          <cell r="D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L78">
            <v>0</v>
          </cell>
          <cell r="N78">
            <v>0</v>
          </cell>
          <cell r="O78">
            <v>0</v>
          </cell>
        </row>
        <row r="79">
          <cell r="A79">
            <v>3.2</v>
          </cell>
          <cell r="B79" t="str">
            <v xml:space="preserve">Населенные пункты сельские </v>
          </cell>
          <cell r="C79">
            <v>0.49</v>
          </cell>
          <cell r="D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N79">
            <v>0</v>
          </cell>
          <cell r="O79">
            <v>0</v>
          </cell>
        </row>
        <row r="80">
          <cell r="A80">
            <v>3.21</v>
          </cell>
          <cell r="B80" t="str">
            <v>Населенные пункты городские</v>
          </cell>
          <cell r="C80">
            <v>0.7</v>
          </cell>
          <cell r="D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>
            <v>3.22</v>
          </cell>
          <cell r="B81" t="str">
            <v>Насел. пункты город. (гаражн. кооп)</v>
          </cell>
          <cell r="C81">
            <v>0.7</v>
          </cell>
          <cell r="D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L81">
            <v>0</v>
          </cell>
          <cell r="N81">
            <v>0</v>
          </cell>
          <cell r="O81">
            <v>0</v>
          </cell>
        </row>
        <row r="82">
          <cell r="A82">
            <v>3.23</v>
          </cell>
          <cell r="B82" t="str">
            <v>Население с эл. плитами с общ. учётом</v>
          </cell>
          <cell r="C82">
            <v>0.49</v>
          </cell>
          <cell r="D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N82">
            <v>0</v>
          </cell>
          <cell r="O82">
            <v>0</v>
          </cell>
        </row>
        <row r="83">
          <cell r="A83">
            <v>3.24</v>
          </cell>
          <cell r="B83" t="str">
            <v>Перепродавец пром.</v>
          </cell>
          <cell r="C83">
            <v>0</v>
          </cell>
          <cell r="D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  <cell r="O83">
            <v>0</v>
          </cell>
        </row>
        <row r="84">
          <cell r="A84">
            <v>3.25</v>
          </cell>
          <cell r="B84" t="str">
            <v>Перепродавец населен.</v>
          </cell>
          <cell r="C84">
            <v>0</v>
          </cell>
          <cell r="D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  <cell r="O84">
            <v>0</v>
          </cell>
        </row>
        <row r="85">
          <cell r="A85">
            <v>4</v>
          </cell>
          <cell r="B85" t="str">
            <v>"Теплоэнергоремонт"</v>
          </cell>
          <cell r="C85">
            <v>0.32611429738019043</v>
          </cell>
          <cell r="D85">
            <v>3068544</v>
          </cell>
          <cell r="E85">
            <v>2527512</v>
          </cell>
          <cell r="F85">
            <v>2527512</v>
          </cell>
          <cell r="G85">
            <v>1</v>
          </cell>
          <cell r="H85">
            <v>0.16475207373271886</v>
          </cell>
          <cell r="I85">
            <v>357512</v>
          </cell>
          <cell r="J85">
            <v>2170</v>
          </cell>
          <cell r="L85">
            <v>824257.79999999993</v>
          </cell>
          <cell r="M85">
            <v>148366.39999999999</v>
          </cell>
          <cell r="N85">
            <v>0</v>
          </cell>
          <cell r="O85">
            <v>972624.2</v>
          </cell>
        </row>
        <row r="86">
          <cell r="B86" t="str">
            <v>Потреб. по счётчику</v>
          </cell>
          <cell r="D86">
            <v>3068544</v>
          </cell>
          <cell r="E86">
            <v>2527512</v>
          </cell>
          <cell r="F86">
            <v>4853.1336405529955</v>
          </cell>
          <cell r="G86">
            <v>0</v>
          </cell>
          <cell r="L86" t="str">
            <v xml:space="preserve"> </v>
          </cell>
        </row>
        <row r="87">
          <cell r="A87">
            <v>4.01</v>
          </cell>
          <cell r="B87" t="str">
            <v>Пром. &gt; 750 кВА (мощность) ВН</v>
          </cell>
          <cell r="C87">
            <v>384</v>
          </cell>
          <cell r="D87">
            <v>0</v>
          </cell>
          <cell r="F87">
            <v>0</v>
          </cell>
          <cell r="G87">
            <v>0.7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  <cell r="O87">
            <v>0</v>
          </cell>
        </row>
        <row r="88">
          <cell r="A88">
            <v>4.0199999999999996</v>
          </cell>
          <cell r="B88" t="str">
            <v>Пром. &gt; 750 кВА (мощность) СН</v>
          </cell>
          <cell r="C88">
            <v>506</v>
          </cell>
          <cell r="D88">
            <v>0</v>
          </cell>
          <cell r="F88">
            <v>28.625192012288789</v>
          </cell>
          <cell r="G88">
            <v>0.7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  <cell r="O88">
            <v>0</v>
          </cell>
        </row>
        <row r="89">
          <cell r="A89">
            <v>4.03</v>
          </cell>
          <cell r="B89" t="str">
            <v>Пром. &gt; 750 кВА (эл. энергия) ВН</v>
          </cell>
          <cell r="C89">
            <v>0.29299999999999998</v>
          </cell>
          <cell r="D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  <cell r="O89">
            <v>0</v>
          </cell>
        </row>
        <row r="90">
          <cell r="A90">
            <v>4.04</v>
          </cell>
          <cell r="B90" t="str">
            <v>Пром. &gt; 750 кВА (одностав.) ВН</v>
          </cell>
          <cell r="C90">
            <v>0.85099999999999998</v>
          </cell>
          <cell r="D90">
            <v>15660</v>
          </cell>
          <cell r="E90">
            <v>14908</v>
          </cell>
          <cell r="F90">
            <v>23295</v>
          </cell>
          <cell r="G90">
            <v>9.2165898617511521E-3</v>
          </cell>
          <cell r="H90">
            <v>-0.25459999999999994</v>
          </cell>
          <cell r="I90">
            <v>-5092</v>
          </cell>
          <cell r="J90">
            <v>20</v>
          </cell>
          <cell r="L90">
            <v>12686.71</v>
          </cell>
          <cell r="M90">
            <v>2283.61</v>
          </cell>
          <cell r="O90">
            <v>14970.32</v>
          </cell>
        </row>
        <row r="91">
          <cell r="A91">
            <v>4.05</v>
          </cell>
          <cell r="B91" t="str">
            <v>Пром. до 750 кВА (эл. энергия) ВН</v>
          </cell>
          <cell r="C91">
            <v>0.85099999999999998</v>
          </cell>
          <cell r="D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  <cell r="O91">
            <v>0</v>
          </cell>
        </row>
        <row r="92">
          <cell r="A92">
            <v>4.0599999999999996</v>
          </cell>
          <cell r="B92" t="str">
            <v>Пром. до 750 кВА (эл. энергия) СН</v>
          </cell>
          <cell r="C92">
            <v>1.071</v>
          </cell>
          <cell r="D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  <cell r="O92">
            <v>0</v>
          </cell>
        </row>
        <row r="93">
          <cell r="A93">
            <v>4.07</v>
          </cell>
          <cell r="B93" t="str">
            <v>Пром. до 750 кВА (эл. энергия) НН</v>
          </cell>
          <cell r="C93">
            <v>1.165</v>
          </cell>
          <cell r="D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  <cell r="O93">
            <v>0</v>
          </cell>
        </row>
        <row r="94">
          <cell r="A94">
            <v>4.08</v>
          </cell>
          <cell r="B94" t="str">
            <v>Бюджет &gt; 750 кВА (мощнсть) ВН</v>
          </cell>
          <cell r="C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  <cell r="O94">
            <v>0</v>
          </cell>
        </row>
        <row r="95">
          <cell r="A95">
            <v>4.09</v>
          </cell>
          <cell r="B95" t="str">
            <v>Бюджет &gt; 750 кВА (мощнсть) СН</v>
          </cell>
          <cell r="C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  <cell r="O95">
            <v>0</v>
          </cell>
        </row>
        <row r="96">
          <cell r="A96">
            <v>4.0999999999999996</v>
          </cell>
          <cell r="B96" t="str">
            <v>Бюджет &gt; 750 кВА (эл. энергия) ВН</v>
          </cell>
          <cell r="C96">
            <v>0</v>
          </cell>
          <cell r="D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L96">
            <v>0</v>
          </cell>
          <cell r="M96">
            <v>0</v>
          </cell>
          <cell r="O96">
            <v>0</v>
          </cell>
        </row>
        <row r="97">
          <cell r="A97">
            <v>4.1100000000000003</v>
          </cell>
          <cell r="B97" t="str">
            <v>Бюджет &gt; 750 кВА (одностав) ВН</v>
          </cell>
          <cell r="C97">
            <v>0.72799999999999998</v>
          </cell>
          <cell r="D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L97">
            <v>0</v>
          </cell>
          <cell r="M97">
            <v>0</v>
          </cell>
          <cell r="O97">
            <v>0</v>
          </cell>
        </row>
        <row r="98">
          <cell r="A98">
            <v>4.12</v>
          </cell>
          <cell r="B98" t="str">
            <v>Бюджет до 750 кВА (эл. энергия) ВН</v>
          </cell>
          <cell r="C98">
            <v>0.72799999999999998</v>
          </cell>
          <cell r="D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L98">
            <v>0</v>
          </cell>
          <cell r="M98">
            <v>0</v>
          </cell>
          <cell r="O98">
            <v>0</v>
          </cell>
        </row>
        <row r="99">
          <cell r="A99">
            <v>4.13</v>
          </cell>
          <cell r="B99" t="str">
            <v>Бюджет до 750 кВА (эл. энергия) СН</v>
          </cell>
          <cell r="C99">
            <v>0.879</v>
          </cell>
          <cell r="D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L99">
            <v>0</v>
          </cell>
          <cell r="M99">
            <v>0</v>
          </cell>
          <cell r="O99">
            <v>0</v>
          </cell>
        </row>
        <row r="100">
          <cell r="A100">
            <v>4.1399999999999997</v>
          </cell>
          <cell r="B100" t="str">
            <v>Бюджет до 750 кВА (эл. энергия) НН</v>
          </cell>
          <cell r="C100">
            <v>0.90900000000000003</v>
          </cell>
          <cell r="D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L100">
            <v>0</v>
          </cell>
          <cell r="M100">
            <v>0</v>
          </cell>
          <cell r="O100">
            <v>0</v>
          </cell>
        </row>
        <row r="101">
          <cell r="A101">
            <v>4.1500000000000004</v>
          </cell>
          <cell r="B101" t="str">
            <v>Непром. потребители ВН</v>
          </cell>
          <cell r="C101">
            <v>0.85099999999999998</v>
          </cell>
          <cell r="D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L101">
            <v>0</v>
          </cell>
          <cell r="M101">
            <v>0</v>
          </cell>
          <cell r="O101">
            <v>0</v>
          </cell>
        </row>
        <row r="102">
          <cell r="A102">
            <v>4.16</v>
          </cell>
          <cell r="B102" t="str">
            <v>Сельское хозяйство НД</v>
          </cell>
          <cell r="C102">
            <v>0.73899999999999999</v>
          </cell>
          <cell r="D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  <cell r="O102">
            <v>0</v>
          </cell>
        </row>
        <row r="103">
          <cell r="A103">
            <v>4.17</v>
          </cell>
          <cell r="B103" t="str">
            <v>Хоз. нужды энергосистемы ВН</v>
          </cell>
          <cell r="C103">
            <v>0.85099999999999998</v>
          </cell>
          <cell r="D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L103">
            <v>0</v>
          </cell>
          <cell r="M103">
            <v>0</v>
          </cell>
          <cell r="O103">
            <v>0</v>
          </cell>
        </row>
        <row r="104">
          <cell r="A104">
            <v>4.18</v>
          </cell>
          <cell r="B104" t="str">
            <v>Население с эл. плитами</v>
          </cell>
          <cell r="C104">
            <v>0.56000000000000005</v>
          </cell>
          <cell r="D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L104">
            <v>0</v>
          </cell>
          <cell r="N104">
            <v>0</v>
          </cell>
          <cell r="O104">
            <v>0</v>
          </cell>
        </row>
        <row r="105">
          <cell r="A105">
            <v>4.1900000000000004</v>
          </cell>
          <cell r="B105" t="str">
            <v>Население с газовыми плитами</v>
          </cell>
          <cell r="C105">
            <v>0.8</v>
          </cell>
          <cell r="D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L105">
            <v>0</v>
          </cell>
          <cell r="N105">
            <v>0</v>
          </cell>
          <cell r="O105">
            <v>0</v>
          </cell>
        </row>
        <row r="106">
          <cell r="A106">
            <v>4.2</v>
          </cell>
          <cell r="B106" t="str">
            <v xml:space="preserve">Населенные пункты сельские </v>
          </cell>
          <cell r="C106">
            <v>0.49</v>
          </cell>
          <cell r="D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L106">
            <v>0</v>
          </cell>
          <cell r="N106">
            <v>0</v>
          </cell>
          <cell r="O106">
            <v>0</v>
          </cell>
        </row>
        <row r="107">
          <cell r="A107">
            <v>4.21</v>
          </cell>
          <cell r="B107" t="str">
            <v>Населенные пункты городские</v>
          </cell>
          <cell r="C107">
            <v>0.7</v>
          </cell>
          <cell r="D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L107">
            <v>0</v>
          </cell>
          <cell r="N107">
            <v>0</v>
          </cell>
          <cell r="O107">
            <v>0</v>
          </cell>
        </row>
        <row r="108">
          <cell r="A108">
            <v>4.22</v>
          </cell>
          <cell r="B108" t="str">
            <v>Насел. пункты город. (гаражн. кооп)</v>
          </cell>
          <cell r="C108">
            <v>0.7</v>
          </cell>
          <cell r="D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L108">
            <v>0</v>
          </cell>
          <cell r="N108">
            <v>0</v>
          </cell>
          <cell r="O108">
            <v>0</v>
          </cell>
        </row>
        <row r="109">
          <cell r="A109">
            <v>4.2300000000000004</v>
          </cell>
          <cell r="B109" t="str">
            <v>Население с эл. плитами с общ. учётом</v>
          </cell>
          <cell r="C109">
            <v>0.49</v>
          </cell>
          <cell r="D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L109">
            <v>0</v>
          </cell>
          <cell r="N109">
            <v>0</v>
          </cell>
          <cell r="O109">
            <v>0</v>
          </cell>
        </row>
        <row r="110">
          <cell r="A110">
            <v>4.24</v>
          </cell>
          <cell r="B110" t="str">
            <v>Перепродавец пром.</v>
          </cell>
          <cell r="C110">
            <v>0.32300000000000001</v>
          </cell>
          <cell r="D110">
            <v>877166</v>
          </cell>
          <cell r="E110">
            <v>693471</v>
          </cell>
          <cell r="F110">
            <v>757089</v>
          </cell>
          <cell r="G110">
            <v>0.29953917050691242</v>
          </cell>
          <cell r="H110">
            <v>6.6878461538461526E-2</v>
          </cell>
          <cell r="I110">
            <v>43471</v>
          </cell>
          <cell r="J110">
            <v>650</v>
          </cell>
          <cell r="L110">
            <v>223991.13</v>
          </cell>
          <cell r="M110">
            <v>40318.400000000001</v>
          </cell>
          <cell r="O110">
            <v>264309.53000000003</v>
          </cell>
        </row>
        <row r="111">
          <cell r="A111">
            <v>4.25</v>
          </cell>
          <cell r="B111" t="str">
            <v>Перепродавец населен.</v>
          </cell>
          <cell r="C111">
            <v>0.32300000000000001</v>
          </cell>
          <cell r="D111">
            <v>2175718</v>
          </cell>
          <cell r="E111">
            <v>1819133</v>
          </cell>
          <cell r="F111">
            <v>1747128</v>
          </cell>
          <cell r="G111">
            <v>0.69124423963133641</v>
          </cell>
          <cell r="H111">
            <v>0.2127553333333333</v>
          </cell>
          <cell r="I111">
            <v>319133</v>
          </cell>
          <cell r="J111">
            <v>1500</v>
          </cell>
          <cell r="L111">
            <v>587579.96</v>
          </cell>
          <cell r="M111">
            <v>105764.39</v>
          </cell>
          <cell r="O111">
            <v>693344.35</v>
          </cell>
        </row>
        <row r="112">
          <cell r="A112">
            <v>5</v>
          </cell>
          <cell r="B112" t="str">
            <v>РЕЧПОРТ</v>
          </cell>
          <cell r="C112">
            <v>0.85099992679891667</v>
          </cell>
          <cell r="D112">
            <v>69084</v>
          </cell>
          <cell r="E112">
            <v>54644</v>
          </cell>
          <cell r="F112">
            <v>54644</v>
          </cell>
          <cell r="G112">
            <v>1</v>
          </cell>
          <cell r="H112">
            <v>-8.9266666666666619E-2</v>
          </cell>
          <cell r="I112">
            <v>-5356</v>
          </cell>
          <cell r="J112">
            <v>60</v>
          </cell>
          <cell r="L112">
            <v>46502.04</v>
          </cell>
          <cell r="M112">
            <v>8370.369999999999</v>
          </cell>
          <cell r="N112">
            <v>0</v>
          </cell>
          <cell r="O112">
            <v>54872.41</v>
          </cell>
        </row>
        <row r="113">
          <cell r="B113" t="str">
            <v>Потреб. по счётчику</v>
          </cell>
          <cell r="D113">
            <v>69084</v>
          </cell>
          <cell r="E113">
            <v>54644</v>
          </cell>
          <cell r="F113">
            <v>104.92319508448541</v>
          </cell>
          <cell r="G113">
            <v>0</v>
          </cell>
          <cell r="L113" t="str">
            <v xml:space="preserve"> </v>
          </cell>
        </row>
        <row r="114">
          <cell r="A114">
            <v>5.01</v>
          </cell>
          <cell r="B114" t="str">
            <v>Пром. &gt; 750 кВА (мощность) ВН</v>
          </cell>
          <cell r="C114">
            <v>384</v>
          </cell>
          <cell r="D114">
            <v>0</v>
          </cell>
          <cell r="F114">
            <v>0</v>
          </cell>
          <cell r="G114">
            <v>0.7</v>
          </cell>
          <cell r="H114">
            <v>0</v>
          </cell>
          <cell r="I114">
            <v>0</v>
          </cell>
          <cell r="J114">
            <v>0</v>
          </cell>
          <cell r="L114">
            <v>0</v>
          </cell>
          <cell r="M114">
            <v>0</v>
          </cell>
          <cell r="O114">
            <v>0</v>
          </cell>
        </row>
        <row r="115">
          <cell r="A115">
            <v>5.0199999999999996</v>
          </cell>
          <cell r="B115" t="str">
            <v>Пром. &gt; 750 кВА (мощность) СН</v>
          </cell>
          <cell r="C115">
            <v>506</v>
          </cell>
          <cell r="D115">
            <v>0</v>
          </cell>
          <cell r="F115">
            <v>68.765360983102923</v>
          </cell>
          <cell r="G115">
            <v>0.7</v>
          </cell>
          <cell r="H115">
            <v>0</v>
          </cell>
          <cell r="I115">
            <v>0</v>
          </cell>
          <cell r="J115">
            <v>0</v>
          </cell>
          <cell r="L115">
            <v>0</v>
          </cell>
          <cell r="M115">
            <v>0</v>
          </cell>
          <cell r="O115">
            <v>0</v>
          </cell>
        </row>
        <row r="116">
          <cell r="A116">
            <v>5.03</v>
          </cell>
          <cell r="B116" t="str">
            <v>Пром. &gt; 750 кВА (эл. энергия) ВН</v>
          </cell>
          <cell r="C116">
            <v>0.29299999999999998</v>
          </cell>
          <cell r="D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L116">
            <v>0</v>
          </cell>
          <cell r="M116">
            <v>0</v>
          </cell>
          <cell r="O116">
            <v>0</v>
          </cell>
        </row>
        <row r="117">
          <cell r="A117">
            <v>5.04</v>
          </cell>
          <cell r="B117" t="str">
            <v>Пром. &gt; 750 кВА (одностав.) ВН</v>
          </cell>
          <cell r="C117">
            <v>0.85099999999999998</v>
          </cell>
          <cell r="D117">
            <v>52820</v>
          </cell>
          <cell r="E117">
            <v>35813</v>
          </cell>
          <cell r="F117">
            <v>47358</v>
          </cell>
          <cell r="G117">
            <v>0.8666666666666667</v>
          </cell>
          <cell r="H117">
            <v>-0.31128846153846157</v>
          </cell>
          <cell r="I117">
            <v>-16187</v>
          </cell>
          <cell r="J117">
            <v>52</v>
          </cell>
          <cell r="L117">
            <v>30476.86</v>
          </cell>
          <cell r="M117">
            <v>5485.83</v>
          </cell>
          <cell r="O117">
            <v>35962.69</v>
          </cell>
        </row>
        <row r="118">
          <cell r="A118">
            <v>5.05</v>
          </cell>
          <cell r="B118" t="str">
            <v>Пром. до 750 кВА (эл. энергия) ВН</v>
          </cell>
          <cell r="C118">
            <v>0.85099999999999998</v>
          </cell>
          <cell r="D118">
            <v>6873</v>
          </cell>
          <cell r="E118">
            <v>5024</v>
          </cell>
          <cell r="F118">
            <v>2732</v>
          </cell>
          <cell r="G118">
            <v>0.05</v>
          </cell>
          <cell r="H118">
            <v>0.67466666666666664</v>
          </cell>
          <cell r="I118">
            <v>2024</v>
          </cell>
          <cell r="J118">
            <v>3</v>
          </cell>
          <cell r="L118">
            <v>4275.42</v>
          </cell>
          <cell r="M118">
            <v>769.58</v>
          </cell>
          <cell r="O118">
            <v>5045</v>
          </cell>
        </row>
        <row r="119">
          <cell r="A119">
            <v>5.0599999999999996</v>
          </cell>
          <cell r="B119" t="str">
            <v>Пром. до 750 кВА (эл. энергия) СН</v>
          </cell>
          <cell r="C119">
            <v>1.071</v>
          </cell>
          <cell r="D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L119">
            <v>0</v>
          </cell>
          <cell r="M119">
            <v>0</v>
          </cell>
          <cell r="O119">
            <v>0</v>
          </cell>
        </row>
        <row r="120">
          <cell r="A120">
            <v>5.07</v>
          </cell>
          <cell r="B120" t="str">
            <v>Пром. до 750 кВА (эл. энергия) НН</v>
          </cell>
          <cell r="C120">
            <v>1.165</v>
          </cell>
          <cell r="D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L120">
            <v>0</v>
          </cell>
          <cell r="M120">
            <v>0</v>
          </cell>
          <cell r="O120">
            <v>0</v>
          </cell>
        </row>
        <row r="121">
          <cell r="A121">
            <v>5.08</v>
          </cell>
          <cell r="B121" t="str">
            <v>Бюджет &gt; 750 кВА (мощнсть) ВН</v>
          </cell>
          <cell r="C121">
            <v>0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  <cell r="J121">
            <v>0</v>
          </cell>
          <cell r="L121">
            <v>0</v>
          </cell>
          <cell r="M121">
            <v>0</v>
          </cell>
          <cell r="O121">
            <v>0</v>
          </cell>
        </row>
        <row r="122">
          <cell r="A122">
            <v>5.09</v>
          </cell>
          <cell r="B122" t="str">
            <v>Бюджет &gt; 750 кВА (мощнсть) СН</v>
          </cell>
          <cell r="C122">
            <v>0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  <cell r="J122">
            <v>0</v>
          </cell>
          <cell r="L122">
            <v>0</v>
          </cell>
          <cell r="M122">
            <v>0</v>
          </cell>
          <cell r="O122">
            <v>0</v>
          </cell>
        </row>
        <row r="123">
          <cell r="A123">
            <v>5.0999999999999996</v>
          </cell>
          <cell r="B123" t="str">
            <v>Бюджет &gt; 750 кВА (эл. энергия) ВН</v>
          </cell>
          <cell r="C123">
            <v>0</v>
          </cell>
          <cell r="D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L123">
            <v>0</v>
          </cell>
          <cell r="M123">
            <v>0</v>
          </cell>
          <cell r="O123">
            <v>0</v>
          </cell>
        </row>
        <row r="124">
          <cell r="A124">
            <v>5.1100000000000003</v>
          </cell>
          <cell r="B124" t="str">
            <v>Бюджет &gt; 750 кВА (одностав) ВН</v>
          </cell>
          <cell r="C124">
            <v>0.72799999999999998</v>
          </cell>
          <cell r="D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L124">
            <v>0</v>
          </cell>
          <cell r="M124">
            <v>0</v>
          </cell>
          <cell r="O124">
            <v>0</v>
          </cell>
        </row>
        <row r="125">
          <cell r="A125">
            <v>5.12</v>
          </cell>
          <cell r="B125" t="str">
            <v>Бюджет до 750 кВА (эл. энергия) ВН</v>
          </cell>
          <cell r="C125">
            <v>0.72799999999999998</v>
          </cell>
          <cell r="D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M125">
            <v>0</v>
          </cell>
          <cell r="O125">
            <v>0</v>
          </cell>
        </row>
        <row r="126">
          <cell r="A126">
            <v>5.13</v>
          </cell>
          <cell r="B126" t="str">
            <v>Бюджет до 750 кВА (эл. энергия) СН</v>
          </cell>
          <cell r="C126">
            <v>0.879</v>
          </cell>
          <cell r="D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L126">
            <v>0</v>
          </cell>
          <cell r="M126">
            <v>0</v>
          </cell>
          <cell r="O126">
            <v>0</v>
          </cell>
        </row>
        <row r="127">
          <cell r="A127">
            <v>5.14</v>
          </cell>
          <cell r="B127" t="str">
            <v>Бюджет до 750 кВА (эл. энергия) НН</v>
          </cell>
          <cell r="C127">
            <v>0.90900000000000003</v>
          </cell>
          <cell r="D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L127">
            <v>0</v>
          </cell>
          <cell r="M127">
            <v>0</v>
          </cell>
          <cell r="O127">
            <v>0</v>
          </cell>
        </row>
        <row r="128">
          <cell r="A128">
            <v>5.15</v>
          </cell>
          <cell r="B128" t="str">
            <v>Непром. потребители ВН</v>
          </cell>
          <cell r="C128">
            <v>0.85099999999999998</v>
          </cell>
          <cell r="D128">
            <v>9391</v>
          </cell>
          <cell r="E128">
            <v>13807</v>
          </cell>
          <cell r="F128">
            <v>4554</v>
          </cell>
          <cell r="G128">
            <v>8.3333333333333329E-2</v>
          </cell>
          <cell r="H128">
            <v>1.7613999999999999</v>
          </cell>
          <cell r="I128">
            <v>8807</v>
          </cell>
          <cell r="J128">
            <v>5</v>
          </cell>
          <cell r="L128">
            <v>11749.76</v>
          </cell>
          <cell r="M128">
            <v>2114.96</v>
          </cell>
          <cell r="O128">
            <v>13864.720000000001</v>
          </cell>
        </row>
        <row r="129">
          <cell r="A129">
            <v>5.16</v>
          </cell>
          <cell r="B129" t="str">
            <v>Сельское хозяйство НД</v>
          </cell>
          <cell r="C129">
            <v>0.73899999999999999</v>
          </cell>
          <cell r="D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L129">
            <v>0</v>
          </cell>
          <cell r="M129">
            <v>0</v>
          </cell>
          <cell r="O129">
            <v>0</v>
          </cell>
        </row>
        <row r="130">
          <cell r="A130">
            <v>5.17</v>
          </cell>
          <cell r="B130" t="str">
            <v>Хоз. нужды энергосистемы ВН</v>
          </cell>
          <cell r="C130">
            <v>0.85099999999999998</v>
          </cell>
          <cell r="D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L130">
            <v>0</v>
          </cell>
          <cell r="M130">
            <v>0</v>
          </cell>
          <cell r="O130">
            <v>0</v>
          </cell>
        </row>
        <row r="131">
          <cell r="A131">
            <v>5.18</v>
          </cell>
          <cell r="B131" t="str">
            <v>Население с эл. плитами</v>
          </cell>
          <cell r="C131">
            <v>0.56000000000000005</v>
          </cell>
          <cell r="D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L131">
            <v>0</v>
          </cell>
          <cell r="N131">
            <v>0</v>
          </cell>
          <cell r="O131">
            <v>0</v>
          </cell>
        </row>
        <row r="132">
          <cell r="A132">
            <v>5.19</v>
          </cell>
          <cell r="B132" t="str">
            <v>Население с газовыми плитами</v>
          </cell>
          <cell r="C132">
            <v>0.8</v>
          </cell>
          <cell r="D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L132">
            <v>0</v>
          </cell>
          <cell r="N132">
            <v>0</v>
          </cell>
          <cell r="O132">
            <v>0</v>
          </cell>
        </row>
        <row r="133">
          <cell r="A133">
            <v>5.2</v>
          </cell>
          <cell r="B133" t="str">
            <v xml:space="preserve">Населенные пункты сельские </v>
          </cell>
          <cell r="C133">
            <v>0.49</v>
          </cell>
          <cell r="D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L133">
            <v>0</v>
          </cell>
          <cell r="N133">
            <v>0</v>
          </cell>
          <cell r="O133">
            <v>0</v>
          </cell>
        </row>
        <row r="134">
          <cell r="A134">
            <v>5.21</v>
          </cell>
          <cell r="B134" t="str">
            <v>Населенные пункты городские</v>
          </cell>
          <cell r="C134">
            <v>0.7</v>
          </cell>
          <cell r="D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L134">
            <v>0</v>
          </cell>
          <cell r="N134">
            <v>0</v>
          </cell>
          <cell r="O134">
            <v>0</v>
          </cell>
        </row>
        <row r="135">
          <cell r="A135">
            <v>5.22</v>
          </cell>
          <cell r="B135" t="str">
            <v>Насел. пункты город. (гаражн. кооп)</v>
          </cell>
          <cell r="C135">
            <v>0.7</v>
          </cell>
          <cell r="D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L135">
            <v>0</v>
          </cell>
          <cell r="N135">
            <v>0</v>
          </cell>
          <cell r="O135">
            <v>0</v>
          </cell>
        </row>
        <row r="136">
          <cell r="A136">
            <v>5.23</v>
          </cell>
          <cell r="B136" t="str">
            <v>Население с эл. плитами с общ. учётом</v>
          </cell>
          <cell r="C136">
            <v>0.49</v>
          </cell>
          <cell r="D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L136">
            <v>0</v>
          </cell>
          <cell r="N136">
            <v>0</v>
          </cell>
          <cell r="O136">
            <v>0</v>
          </cell>
        </row>
        <row r="137">
          <cell r="A137">
            <v>5.24</v>
          </cell>
          <cell r="B137" t="str">
            <v>Перепродавец пром.</v>
          </cell>
          <cell r="C137">
            <v>0</v>
          </cell>
          <cell r="D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L137">
            <v>0</v>
          </cell>
          <cell r="M137">
            <v>0</v>
          </cell>
          <cell r="O137">
            <v>0</v>
          </cell>
        </row>
        <row r="138">
          <cell r="A138">
            <v>5.25</v>
          </cell>
          <cell r="B138" t="str">
            <v>Перепродавец населен.</v>
          </cell>
          <cell r="C138">
            <v>0</v>
          </cell>
          <cell r="D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L138">
            <v>0</v>
          </cell>
          <cell r="M138">
            <v>0</v>
          </cell>
          <cell r="O138">
            <v>0</v>
          </cell>
        </row>
        <row r="139">
          <cell r="A139">
            <v>6</v>
          </cell>
          <cell r="B139" t="str">
            <v>"Газтеплоэнергоремонт"</v>
          </cell>
          <cell r="C139">
            <v>0.68951041267101387</v>
          </cell>
          <cell r="D139">
            <v>262728</v>
          </cell>
          <cell r="E139">
            <v>250272</v>
          </cell>
          <cell r="F139">
            <v>250272</v>
          </cell>
          <cell r="G139">
            <v>0.99999999999999989</v>
          </cell>
          <cell r="H139">
            <v>-0.15362867771389929</v>
          </cell>
          <cell r="I139">
            <v>-45428</v>
          </cell>
          <cell r="J139">
            <v>295.7</v>
          </cell>
          <cell r="L139">
            <v>172565.15</v>
          </cell>
          <cell r="M139">
            <v>21909.340000000004</v>
          </cell>
          <cell r="N139">
            <v>9152.3799999999992</v>
          </cell>
          <cell r="O139">
            <v>203626.87</v>
          </cell>
        </row>
        <row r="140">
          <cell r="B140" t="str">
            <v>Потреб. по счётчику</v>
          </cell>
          <cell r="D140">
            <v>262728</v>
          </cell>
          <cell r="E140">
            <v>250272</v>
          </cell>
          <cell r="F140">
            <v>480.55299539170511</v>
          </cell>
          <cell r="G140">
            <v>0</v>
          </cell>
          <cell r="L140" t="str">
            <v xml:space="preserve"> </v>
          </cell>
        </row>
        <row r="141">
          <cell r="A141">
            <v>6.01</v>
          </cell>
          <cell r="B141" t="str">
            <v>Пром. &gt; 750 кВА (мощность) ВН</v>
          </cell>
          <cell r="C141">
            <v>384</v>
          </cell>
          <cell r="D141">
            <v>0</v>
          </cell>
          <cell r="F141">
            <v>0</v>
          </cell>
          <cell r="G141">
            <v>0.7</v>
          </cell>
          <cell r="H141">
            <v>0</v>
          </cell>
          <cell r="I141">
            <v>0</v>
          </cell>
          <cell r="J141">
            <v>0</v>
          </cell>
          <cell r="L141">
            <v>0</v>
          </cell>
          <cell r="M141">
            <v>0</v>
          </cell>
          <cell r="O141">
            <v>0</v>
          </cell>
        </row>
        <row r="142">
          <cell r="A142">
            <v>6.02</v>
          </cell>
          <cell r="B142" t="str">
            <v>Пром. &gt; 750 кВА (мощность) СН</v>
          </cell>
          <cell r="C142">
            <v>506</v>
          </cell>
          <cell r="D142">
            <v>0</v>
          </cell>
          <cell r="F142">
            <v>206.89132104454686</v>
          </cell>
          <cell r="G142">
            <v>0.7</v>
          </cell>
          <cell r="H142">
            <v>0</v>
          </cell>
          <cell r="I142">
            <v>0</v>
          </cell>
          <cell r="J142">
            <v>0</v>
          </cell>
          <cell r="L142">
            <v>0</v>
          </cell>
          <cell r="M142">
            <v>0</v>
          </cell>
          <cell r="O142">
            <v>0</v>
          </cell>
        </row>
        <row r="143">
          <cell r="A143">
            <v>6.03</v>
          </cell>
          <cell r="B143" t="str">
            <v>Пром. &gt; 750 кВА (эл. энергия) ВН</v>
          </cell>
          <cell r="C143">
            <v>0.29299999999999998</v>
          </cell>
          <cell r="D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L143">
            <v>0</v>
          </cell>
          <cell r="M143">
            <v>0</v>
          </cell>
          <cell r="O143">
            <v>0</v>
          </cell>
        </row>
        <row r="144">
          <cell r="A144">
            <v>6.04</v>
          </cell>
          <cell r="B144" t="str">
            <v>Пром. &gt; 750 кВА (одностав.) ВН</v>
          </cell>
          <cell r="C144">
            <v>0.85099999999999998</v>
          </cell>
          <cell r="D144">
            <v>34557</v>
          </cell>
          <cell r="E144">
            <v>107749</v>
          </cell>
          <cell r="F144">
            <v>110028</v>
          </cell>
          <cell r="G144">
            <v>0.43963476496449105</v>
          </cell>
          <cell r="H144">
            <v>-0.1711615384615385</v>
          </cell>
          <cell r="I144">
            <v>-22251</v>
          </cell>
          <cell r="J144">
            <v>130</v>
          </cell>
          <cell r="L144">
            <v>91694.399999999994</v>
          </cell>
          <cell r="M144">
            <v>16504.990000000002</v>
          </cell>
          <cell r="O144">
            <v>108199.39</v>
          </cell>
        </row>
        <row r="145">
          <cell r="A145">
            <v>6.05</v>
          </cell>
          <cell r="B145" t="str">
            <v>Пром. до 750 кВА (эл. энергия) ВН</v>
          </cell>
          <cell r="C145">
            <v>0.85099999999999998</v>
          </cell>
          <cell r="D145">
            <v>86601</v>
          </cell>
          <cell r="E145">
            <v>29351</v>
          </cell>
          <cell r="F145">
            <v>54168</v>
          </cell>
          <cell r="G145">
            <v>0.2164355765979033</v>
          </cell>
          <cell r="H145">
            <v>-0.54139062500000001</v>
          </cell>
          <cell r="I145">
            <v>-34649</v>
          </cell>
          <cell r="J145">
            <v>64</v>
          </cell>
          <cell r="L145">
            <v>24977.7</v>
          </cell>
          <cell r="M145">
            <v>4495.99</v>
          </cell>
          <cell r="O145">
            <v>29473.690000000002</v>
          </cell>
        </row>
        <row r="146">
          <cell r="A146">
            <v>6.06</v>
          </cell>
          <cell r="B146" t="str">
            <v>Пром. до 750 кВА (эл. энергия) СН</v>
          </cell>
          <cell r="C146">
            <v>1.071</v>
          </cell>
          <cell r="D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L146">
            <v>0</v>
          </cell>
          <cell r="M146">
            <v>0</v>
          </cell>
          <cell r="O146">
            <v>0</v>
          </cell>
        </row>
        <row r="147">
          <cell r="A147">
            <v>6.07</v>
          </cell>
          <cell r="B147" t="str">
            <v>Пром. до 750 кВА (эл. энергия) НН</v>
          </cell>
          <cell r="C147">
            <v>1.165</v>
          </cell>
          <cell r="D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L147">
            <v>0</v>
          </cell>
          <cell r="M147">
            <v>0</v>
          </cell>
          <cell r="O147">
            <v>0</v>
          </cell>
        </row>
        <row r="148">
          <cell r="A148">
            <v>6.08</v>
          </cell>
          <cell r="B148" t="str">
            <v>Бюджет &gt; 750 кВА (мощнсть) ВН</v>
          </cell>
          <cell r="C148">
            <v>0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  <cell r="J148">
            <v>0</v>
          </cell>
          <cell r="L148">
            <v>0</v>
          </cell>
          <cell r="M148">
            <v>0</v>
          </cell>
          <cell r="O148">
            <v>0</v>
          </cell>
        </row>
        <row r="149">
          <cell r="A149">
            <v>6.09</v>
          </cell>
          <cell r="B149" t="str">
            <v>Бюджет &gt; 750 кВА (мощнсть) СН</v>
          </cell>
          <cell r="C149">
            <v>0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  <cell r="J149">
            <v>0</v>
          </cell>
          <cell r="L149">
            <v>0</v>
          </cell>
          <cell r="M149">
            <v>0</v>
          </cell>
          <cell r="O149">
            <v>0</v>
          </cell>
        </row>
        <row r="150">
          <cell r="A150">
            <v>6.1</v>
          </cell>
          <cell r="B150" t="str">
            <v>Бюджет &gt; 750 кВА (эл. энергия) ВН</v>
          </cell>
          <cell r="C150">
            <v>0</v>
          </cell>
          <cell r="D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L150">
            <v>0</v>
          </cell>
          <cell r="M150">
            <v>0</v>
          </cell>
          <cell r="O150">
            <v>0</v>
          </cell>
        </row>
        <row r="151">
          <cell r="A151">
            <v>6.11</v>
          </cell>
          <cell r="B151" t="str">
            <v>Бюджет &gt; 750 кВА (одностав) ВН</v>
          </cell>
          <cell r="C151">
            <v>0.72799999999999998</v>
          </cell>
          <cell r="D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L151">
            <v>0</v>
          </cell>
          <cell r="M151">
            <v>0</v>
          </cell>
          <cell r="O151">
            <v>0</v>
          </cell>
        </row>
        <row r="152">
          <cell r="A152">
            <v>6.12</v>
          </cell>
          <cell r="B152" t="str">
            <v>Бюджет до 750 кВА (эл. энергия) ВН</v>
          </cell>
          <cell r="C152">
            <v>0.72799999999999998</v>
          </cell>
          <cell r="D152">
            <v>1660</v>
          </cell>
          <cell r="E152">
            <v>1252</v>
          </cell>
          <cell r="F152">
            <v>3978</v>
          </cell>
          <cell r="G152">
            <v>1.5894487656408524E-2</v>
          </cell>
          <cell r="H152">
            <v>-0.73361702127659567</v>
          </cell>
          <cell r="I152">
            <v>-3448</v>
          </cell>
          <cell r="J152">
            <v>4.7</v>
          </cell>
          <cell r="L152">
            <v>911.46</v>
          </cell>
          <cell r="M152">
            <v>164.06</v>
          </cell>
          <cell r="O152">
            <v>1075.52</v>
          </cell>
        </row>
        <row r="153">
          <cell r="A153">
            <v>6.13</v>
          </cell>
          <cell r="B153" t="str">
            <v>Бюджет до 750 кВА (эл. энергия) СН</v>
          </cell>
          <cell r="C153">
            <v>0.879</v>
          </cell>
          <cell r="D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L153">
            <v>0</v>
          </cell>
          <cell r="M153">
            <v>0</v>
          </cell>
          <cell r="O153">
            <v>0</v>
          </cell>
        </row>
        <row r="154">
          <cell r="A154">
            <v>6.14</v>
          </cell>
          <cell r="B154" t="str">
            <v>Бюджет до 750 кВА (эл. энергия) НН</v>
          </cell>
          <cell r="C154">
            <v>0.90900000000000003</v>
          </cell>
          <cell r="D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L154">
            <v>0</v>
          </cell>
          <cell r="M154">
            <v>0</v>
          </cell>
          <cell r="O154">
            <v>0</v>
          </cell>
        </row>
        <row r="155">
          <cell r="A155">
            <v>6.15</v>
          </cell>
          <cell r="B155" t="str">
            <v>Непром. потребители ВН</v>
          </cell>
          <cell r="C155">
            <v>0.85099999999999998</v>
          </cell>
          <cell r="D155">
            <v>5050</v>
          </cell>
          <cell r="E155">
            <v>4859</v>
          </cell>
          <cell r="F155">
            <v>4909</v>
          </cell>
          <cell r="G155">
            <v>1.9614474129184985E-2</v>
          </cell>
          <cell r="H155">
            <v>-0.16224137931034477</v>
          </cell>
          <cell r="I155">
            <v>-941</v>
          </cell>
          <cell r="J155">
            <v>5.8</v>
          </cell>
          <cell r="L155">
            <v>4135.01</v>
          </cell>
          <cell r="M155">
            <v>744.3</v>
          </cell>
          <cell r="O155">
            <v>4879.3100000000004</v>
          </cell>
        </row>
        <row r="156">
          <cell r="A156">
            <v>6.16</v>
          </cell>
          <cell r="B156" t="str">
            <v>Сельское хозяйство НД</v>
          </cell>
          <cell r="C156">
            <v>0.73899999999999999</v>
          </cell>
          <cell r="D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L156">
            <v>0</v>
          </cell>
          <cell r="M156">
            <v>0</v>
          </cell>
          <cell r="O156">
            <v>0</v>
          </cell>
        </row>
        <row r="157">
          <cell r="A157">
            <v>6.17</v>
          </cell>
          <cell r="B157" t="str">
            <v>Хоз. нужды энергосистемы ВН</v>
          </cell>
          <cell r="C157">
            <v>0.85099999999999998</v>
          </cell>
          <cell r="D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L157">
            <v>0</v>
          </cell>
          <cell r="M157">
            <v>0</v>
          </cell>
          <cell r="O157">
            <v>0</v>
          </cell>
        </row>
        <row r="158">
          <cell r="A158">
            <v>6.18</v>
          </cell>
          <cell r="B158" t="str">
            <v>Население с эл. плитами</v>
          </cell>
          <cell r="C158">
            <v>0.56000000000000005</v>
          </cell>
          <cell r="D158">
            <v>134587</v>
          </cell>
          <cell r="E158">
            <v>106741</v>
          </cell>
          <cell r="F158">
            <v>76173</v>
          </cell>
          <cell r="G158">
            <v>0.30436252959080151</v>
          </cell>
          <cell r="H158">
            <v>0.1860111111111111</v>
          </cell>
          <cell r="I158">
            <v>16741</v>
          </cell>
          <cell r="J158">
            <v>90</v>
          </cell>
          <cell r="L158">
            <v>50656.75</v>
          </cell>
          <cell r="N158">
            <v>9118.2099999999991</v>
          </cell>
          <cell r="O158">
            <v>59774.96</v>
          </cell>
        </row>
        <row r="159">
          <cell r="A159">
            <v>6.19</v>
          </cell>
          <cell r="B159" t="str">
            <v>Население с газовыми плитами</v>
          </cell>
          <cell r="C159">
            <v>0.8</v>
          </cell>
          <cell r="D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L159">
            <v>0</v>
          </cell>
          <cell r="N159">
            <v>0</v>
          </cell>
          <cell r="O159">
            <v>0</v>
          </cell>
        </row>
        <row r="160">
          <cell r="A160">
            <v>6.2</v>
          </cell>
          <cell r="B160" t="str">
            <v xml:space="preserve">Населенные пункты сельские </v>
          </cell>
          <cell r="C160">
            <v>0.49</v>
          </cell>
          <cell r="D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L160">
            <v>0</v>
          </cell>
          <cell r="N160">
            <v>0</v>
          </cell>
          <cell r="O160">
            <v>0</v>
          </cell>
        </row>
        <row r="161">
          <cell r="A161">
            <v>6.21</v>
          </cell>
          <cell r="B161" t="str">
            <v>Населенные пункты городские</v>
          </cell>
          <cell r="C161">
            <v>0.7</v>
          </cell>
          <cell r="D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L161">
            <v>0</v>
          </cell>
          <cell r="N161">
            <v>0</v>
          </cell>
          <cell r="O161">
            <v>0</v>
          </cell>
        </row>
        <row r="162">
          <cell r="A162">
            <v>6.22</v>
          </cell>
          <cell r="B162" t="str">
            <v>Насел. пункты город. (гаражн. кооп)</v>
          </cell>
          <cell r="C162">
            <v>0.7</v>
          </cell>
          <cell r="D162">
            <v>273</v>
          </cell>
          <cell r="E162">
            <v>320</v>
          </cell>
          <cell r="F162">
            <v>1016</v>
          </cell>
          <cell r="G162">
            <v>4.0581670612106864E-3</v>
          </cell>
          <cell r="H162">
            <v>-0.73333333333333328</v>
          </cell>
          <cell r="I162">
            <v>-880</v>
          </cell>
          <cell r="J162">
            <v>1.2</v>
          </cell>
          <cell r="L162">
            <v>189.82999999999998</v>
          </cell>
          <cell r="N162">
            <v>34.17</v>
          </cell>
          <cell r="O162">
            <v>224</v>
          </cell>
        </row>
        <row r="163">
          <cell r="A163">
            <v>6.23</v>
          </cell>
          <cell r="B163" t="str">
            <v>Население с эл. плитами с общ. учётом</v>
          </cell>
          <cell r="C163">
            <v>0.49</v>
          </cell>
          <cell r="D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L163">
            <v>0</v>
          </cell>
          <cell r="N163">
            <v>0</v>
          </cell>
          <cell r="O163">
            <v>0</v>
          </cell>
        </row>
        <row r="164">
          <cell r="A164">
            <v>6.24</v>
          </cell>
          <cell r="B164" t="str">
            <v>Перепродавец пром.</v>
          </cell>
          <cell r="C164">
            <v>0</v>
          </cell>
          <cell r="D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L164">
            <v>0</v>
          </cell>
          <cell r="M164">
            <v>0</v>
          </cell>
          <cell r="O164">
            <v>0</v>
          </cell>
        </row>
        <row r="165">
          <cell r="A165">
            <v>6.25</v>
          </cell>
          <cell r="B165" t="str">
            <v>Перепродавец населен.</v>
          </cell>
          <cell r="C165">
            <v>0</v>
          </cell>
          <cell r="D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L165">
            <v>0</v>
          </cell>
          <cell r="M165">
            <v>0</v>
          </cell>
          <cell r="O165">
            <v>0</v>
          </cell>
        </row>
        <row r="166">
          <cell r="A166">
            <v>7</v>
          </cell>
          <cell r="B166" t="str">
            <v>ООО "Л-Инвест 2001"</v>
          </cell>
          <cell r="C166">
            <v>0.59890338237524654</v>
          </cell>
          <cell r="D166">
            <v>265644</v>
          </cell>
          <cell r="E166">
            <v>237348</v>
          </cell>
          <cell r="F166">
            <v>237349</v>
          </cell>
          <cell r="G166">
            <v>1</v>
          </cell>
          <cell r="H166">
            <v>-8.0046511627906936E-2</v>
          </cell>
          <cell r="I166">
            <v>-20652</v>
          </cell>
          <cell r="J166">
            <v>258</v>
          </cell>
          <cell r="L166">
            <v>142148.52000000002</v>
          </cell>
          <cell r="M166">
            <v>15375.41</v>
          </cell>
          <cell r="N166">
            <v>10211.32</v>
          </cell>
          <cell r="O166">
            <v>167735.25</v>
          </cell>
        </row>
        <row r="167">
          <cell r="B167" t="str">
            <v>Потреб. по счётчику</v>
          </cell>
          <cell r="D167">
            <v>265644</v>
          </cell>
          <cell r="E167">
            <v>237348</v>
          </cell>
          <cell r="F167">
            <v>455.73732718894013</v>
          </cell>
          <cell r="G167">
            <v>0</v>
          </cell>
        </row>
        <row r="168">
          <cell r="A168">
            <v>7.01</v>
          </cell>
          <cell r="B168" t="str">
            <v>Пром. &gt; 750 кВА (мощность) ВН</v>
          </cell>
          <cell r="C168">
            <v>384</v>
          </cell>
          <cell r="D168">
            <v>0</v>
          </cell>
          <cell r="F168">
            <v>0</v>
          </cell>
          <cell r="G168">
            <v>0.7</v>
          </cell>
          <cell r="H168">
            <v>0</v>
          </cell>
          <cell r="I168">
            <v>0</v>
          </cell>
          <cell r="J168">
            <v>0</v>
          </cell>
          <cell r="L168">
            <v>0</v>
          </cell>
          <cell r="M168">
            <v>0</v>
          </cell>
          <cell r="O168">
            <v>0</v>
          </cell>
        </row>
        <row r="169">
          <cell r="A169">
            <v>7.02</v>
          </cell>
          <cell r="B169" t="str">
            <v>Пром. &gt; 750 кВА (мощность) СН</v>
          </cell>
          <cell r="C169">
            <v>506</v>
          </cell>
          <cell r="D169">
            <v>0</v>
          </cell>
          <cell r="F169">
            <v>0</v>
          </cell>
          <cell r="G169">
            <v>0.7</v>
          </cell>
          <cell r="H169">
            <v>0</v>
          </cell>
          <cell r="I169">
            <v>0</v>
          </cell>
          <cell r="J169">
            <v>0</v>
          </cell>
          <cell r="L169">
            <v>0</v>
          </cell>
          <cell r="M169">
            <v>0</v>
          </cell>
          <cell r="O169">
            <v>0</v>
          </cell>
        </row>
        <row r="170">
          <cell r="A170">
            <v>7.03</v>
          </cell>
          <cell r="B170" t="str">
            <v>Пром. &gt; 750 кВА (эл. энергия) ВН</v>
          </cell>
          <cell r="C170">
            <v>0.29299999999999998</v>
          </cell>
          <cell r="D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L170">
            <v>0</v>
          </cell>
          <cell r="M170">
            <v>0</v>
          </cell>
          <cell r="O170">
            <v>0</v>
          </cell>
        </row>
        <row r="171">
          <cell r="A171">
            <v>7.04</v>
          </cell>
          <cell r="B171" t="str">
            <v>Пром. &gt; 750 кВА (одностав.) ВН</v>
          </cell>
          <cell r="C171">
            <v>0.85099999999999998</v>
          </cell>
          <cell r="D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L171">
            <v>0</v>
          </cell>
          <cell r="M171">
            <v>0</v>
          </cell>
          <cell r="O171">
            <v>0</v>
          </cell>
        </row>
        <row r="172">
          <cell r="A172">
            <v>7.05</v>
          </cell>
          <cell r="B172" t="str">
            <v>Пром. до 750 кВА (эл. энергия) ВН</v>
          </cell>
          <cell r="C172">
            <v>0.85099999999999998</v>
          </cell>
          <cell r="D172">
            <v>49346</v>
          </cell>
          <cell r="E172">
            <v>93300</v>
          </cell>
          <cell r="F172">
            <v>45998</v>
          </cell>
          <cell r="G172">
            <v>0.19379844961240311</v>
          </cell>
          <cell r="H172">
            <v>0.86599999999999999</v>
          </cell>
          <cell r="I172">
            <v>43300</v>
          </cell>
          <cell r="J172">
            <v>50</v>
          </cell>
          <cell r="L172">
            <v>79398.3</v>
          </cell>
          <cell r="M172">
            <v>14291.69</v>
          </cell>
          <cell r="O172">
            <v>93689.99</v>
          </cell>
        </row>
        <row r="173">
          <cell r="A173">
            <v>7.06</v>
          </cell>
          <cell r="B173" t="str">
            <v>Пром. до 750 кВА (эл. энергия) СН</v>
          </cell>
          <cell r="C173">
            <v>1.071</v>
          </cell>
          <cell r="D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L173">
            <v>0</v>
          </cell>
          <cell r="M173">
            <v>0</v>
          </cell>
          <cell r="O173">
            <v>0</v>
          </cell>
        </row>
        <row r="174">
          <cell r="A174">
            <v>7.07</v>
          </cell>
          <cell r="B174" t="str">
            <v>Пром. до 750 кВА (эл. энергия) НН</v>
          </cell>
          <cell r="C174">
            <v>1.165</v>
          </cell>
          <cell r="D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L174">
            <v>0</v>
          </cell>
          <cell r="M174">
            <v>0</v>
          </cell>
          <cell r="O174">
            <v>0</v>
          </cell>
        </row>
        <row r="175">
          <cell r="A175">
            <v>7.08</v>
          </cell>
          <cell r="B175" t="str">
            <v>Бюджет &gt; 750 кВА (мощнсть) ВН</v>
          </cell>
          <cell r="C175">
            <v>0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  <cell r="J175">
            <v>0</v>
          </cell>
          <cell r="L175">
            <v>0</v>
          </cell>
          <cell r="M175">
            <v>0</v>
          </cell>
          <cell r="O175">
            <v>0</v>
          </cell>
        </row>
        <row r="176">
          <cell r="A176">
            <v>7.09</v>
          </cell>
          <cell r="B176" t="str">
            <v>Бюджет &gt; 750 кВА (мощнсть) СН</v>
          </cell>
          <cell r="C176">
            <v>0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  <cell r="J176">
            <v>0</v>
          </cell>
          <cell r="L176">
            <v>0</v>
          </cell>
          <cell r="M176">
            <v>0</v>
          </cell>
          <cell r="O176">
            <v>0</v>
          </cell>
        </row>
        <row r="177">
          <cell r="A177">
            <v>7.1</v>
          </cell>
          <cell r="B177" t="str">
            <v>Бюджет &gt; 750 кВА (эл. энергия) ВН</v>
          </cell>
          <cell r="C177">
            <v>0</v>
          </cell>
          <cell r="D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L177">
            <v>0</v>
          </cell>
          <cell r="M177">
            <v>0</v>
          </cell>
          <cell r="O177">
            <v>0</v>
          </cell>
        </row>
        <row r="178">
          <cell r="A178">
            <v>7.11</v>
          </cell>
          <cell r="B178" t="str">
            <v>Бюджет &gt; 750 кВА (одностав) ВН</v>
          </cell>
          <cell r="C178">
            <v>0.72799999999999998</v>
          </cell>
          <cell r="D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L178">
            <v>0</v>
          </cell>
          <cell r="M178">
            <v>0</v>
          </cell>
          <cell r="O178">
            <v>0</v>
          </cell>
        </row>
        <row r="179">
          <cell r="A179">
            <v>7.12</v>
          </cell>
          <cell r="B179" t="str">
            <v>Бюджет до 750 кВА (эл. энергия) ВН</v>
          </cell>
          <cell r="C179">
            <v>0.72799999999999998</v>
          </cell>
          <cell r="D179">
            <v>2467</v>
          </cell>
          <cell r="E179">
            <v>2485</v>
          </cell>
          <cell r="F179">
            <v>2760</v>
          </cell>
          <cell r="G179">
            <v>1.1627906976744186E-2</v>
          </cell>
          <cell r="H179">
            <v>-0.17166666666666672</v>
          </cell>
          <cell r="I179">
            <v>-515</v>
          </cell>
          <cell r="J179">
            <v>3</v>
          </cell>
          <cell r="L179">
            <v>1809.08</v>
          </cell>
          <cell r="M179">
            <v>325.63</v>
          </cell>
          <cell r="O179">
            <v>2134.71</v>
          </cell>
        </row>
        <row r="180">
          <cell r="A180">
            <v>7.13</v>
          </cell>
          <cell r="B180" t="str">
            <v>Бюджет до 750 кВА (эл. энергия) СН</v>
          </cell>
          <cell r="C180">
            <v>0.879</v>
          </cell>
          <cell r="D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L180">
            <v>0</v>
          </cell>
          <cell r="M180">
            <v>0</v>
          </cell>
          <cell r="O180">
            <v>0</v>
          </cell>
        </row>
        <row r="181">
          <cell r="A181">
            <v>7.14</v>
          </cell>
          <cell r="B181" t="str">
            <v>Бюджет до 750 кВА (эл. энергия) НН</v>
          </cell>
          <cell r="C181">
            <v>0.90900000000000003</v>
          </cell>
          <cell r="D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L181">
            <v>0</v>
          </cell>
          <cell r="M181">
            <v>0</v>
          </cell>
          <cell r="O181">
            <v>0</v>
          </cell>
        </row>
        <row r="182">
          <cell r="A182">
            <v>7.15</v>
          </cell>
          <cell r="B182" t="str">
            <v>Непром. потребители ВН</v>
          </cell>
          <cell r="C182">
            <v>0.85099999999999998</v>
          </cell>
          <cell r="D182">
            <v>8224</v>
          </cell>
          <cell r="E182">
            <v>4949</v>
          </cell>
          <cell r="F182">
            <v>4600</v>
          </cell>
          <cell r="G182">
            <v>1.937984496124031E-2</v>
          </cell>
          <cell r="H182">
            <v>-1.0199999999999961E-2</v>
          </cell>
          <cell r="I182">
            <v>-51</v>
          </cell>
          <cell r="J182">
            <v>5</v>
          </cell>
          <cell r="L182">
            <v>4211.6000000000004</v>
          </cell>
          <cell r="M182">
            <v>758.09</v>
          </cell>
          <cell r="O182">
            <v>4969.6900000000005</v>
          </cell>
        </row>
        <row r="183">
          <cell r="A183">
            <v>7.16</v>
          </cell>
          <cell r="B183" t="str">
            <v>Сельское хозяйство НД</v>
          </cell>
          <cell r="C183">
            <v>0.73899999999999999</v>
          </cell>
          <cell r="D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L183">
            <v>0</v>
          </cell>
          <cell r="M183">
            <v>0</v>
          </cell>
          <cell r="O183">
            <v>0</v>
          </cell>
        </row>
        <row r="184">
          <cell r="A184">
            <v>7.17</v>
          </cell>
          <cell r="B184" t="str">
            <v>Хоз. нужды энергосистемы ВН</v>
          </cell>
          <cell r="C184">
            <v>0.85099999999999998</v>
          </cell>
          <cell r="D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L184">
            <v>0</v>
          </cell>
          <cell r="M184">
            <v>0</v>
          </cell>
          <cell r="O184">
            <v>0</v>
          </cell>
        </row>
        <row r="185">
          <cell r="A185">
            <v>7.18</v>
          </cell>
          <cell r="B185" t="str">
            <v>Население с эл. плитами</v>
          </cell>
          <cell r="C185">
            <v>0.56000000000000005</v>
          </cell>
          <cell r="D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L185">
            <v>0</v>
          </cell>
          <cell r="N185">
            <v>0</v>
          </cell>
          <cell r="O185">
            <v>0</v>
          </cell>
        </row>
        <row r="186">
          <cell r="A186">
            <v>7.19</v>
          </cell>
          <cell r="B186" t="str">
            <v>Население с газовыми плитами</v>
          </cell>
          <cell r="C186">
            <v>0.8</v>
          </cell>
          <cell r="D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L186">
            <v>0</v>
          </cell>
          <cell r="N186">
            <v>0</v>
          </cell>
          <cell r="O186">
            <v>0</v>
          </cell>
        </row>
        <row r="187">
          <cell r="A187">
            <v>7.2</v>
          </cell>
          <cell r="B187" t="str">
            <v xml:space="preserve">Населенные пункты сельские </v>
          </cell>
          <cell r="C187">
            <v>0.49</v>
          </cell>
          <cell r="D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L187">
            <v>0</v>
          </cell>
          <cell r="N187">
            <v>0</v>
          </cell>
          <cell r="O187">
            <v>0</v>
          </cell>
        </row>
        <row r="188">
          <cell r="A188">
            <v>7.21</v>
          </cell>
          <cell r="B188" t="str">
            <v>Населенные пункты городские</v>
          </cell>
          <cell r="C188">
            <v>0.7</v>
          </cell>
          <cell r="D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L188">
            <v>0</v>
          </cell>
          <cell r="N188">
            <v>0</v>
          </cell>
          <cell r="O188">
            <v>0</v>
          </cell>
        </row>
        <row r="189">
          <cell r="A189">
            <v>7.22</v>
          </cell>
          <cell r="B189" t="str">
            <v>Насел. пункты город. (гаражн. кооп)</v>
          </cell>
          <cell r="C189">
            <v>0.7</v>
          </cell>
          <cell r="D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L189">
            <v>0</v>
          </cell>
          <cell r="N189">
            <v>0</v>
          </cell>
          <cell r="O189">
            <v>0</v>
          </cell>
        </row>
        <row r="190">
          <cell r="A190">
            <v>7.23</v>
          </cell>
          <cell r="B190" t="str">
            <v>Население с эл. плитами с общ. учётом</v>
          </cell>
          <cell r="C190">
            <v>0.49</v>
          </cell>
          <cell r="D190">
            <v>205607</v>
          </cell>
          <cell r="E190">
            <v>136614</v>
          </cell>
          <cell r="F190">
            <v>183991</v>
          </cell>
          <cell r="G190">
            <v>0.77519379844961245</v>
          </cell>
          <cell r="H190">
            <v>-0.31692999999999999</v>
          </cell>
          <cell r="I190">
            <v>-63386</v>
          </cell>
          <cell r="J190">
            <v>200</v>
          </cell>
          <cell r="L190">
            <v>56729.54</v>
          </cell>
          <cell r="N190">
            <v>10211.32</v>
          </cell>
          <cell r="O190">
            <v>66940.86</v>
          </cell>
        </row>
        <row r="191">
          <cell r="A191">
            <v>7.24</v>
          </cell>
          <cell r="B191" t="str">
            <v>Перепродавец пром.</v>
          </cell>
          <cell r="C191">
            <v>0</v>
          </cell>
          <cell r="D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L191">
            <v>0</v>
          </cell>
          <cell r="M191">
            <v>0</v>
          </cell>
          <cell r="O191">
            <v>0</v>
          </cell>
        </row>
        <row r="192">
          <cell r="A192">
            <v>7.25</v>
          </cell>
          <cell r="B192" t="str">
            <v>Перепродавец населен.</v>
          </cell>
          <cell r="C192">
            <v>0</v>
          </cell>
          <cell r="D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L192">
            <v>0</v>
          </cell>
          <cell r="M192">
            <v>0</v>
          </cell>
          <cell r="O192">
            <v>0</v>
          </cell>
        </row>
        <row r="193">
          <cell r="A193">
            <v>8</v>
          </cell>
          <cell r="B193" t="str">
            <v>"Арктикнефтегазстрой"</v>
          </cell>
          <cell r="C193">
            <v>0.85099999999999998</v>
          </cell>
          <cell r="D193">
            <v>64152</v>
          </cell>
          <cell r="E193">
            <v>57780</v>
          </cell>
          <cell r="F193">
            <v>57780</v>
          </cell>
          <cell r="G193">
            <v>1</v>
          </cell>
          <cell r="H193">
            <v>-0.11786259541984734</v>
          </cell>
          <cell r="I193">
            <v>-7720</v>
          </cell>
          <cell r="J193">
            <v>65.5</v>
          </cell>
          <cell r="L193">
            <v>49170.78</v>
          </cell>
          <cell r="M193">
            <v>8850.74</v>
          </cell>
          <cell r="N193">
            <v>0</v>
          </cell>
          <cell r="O193">
            <v>58021.52</v>
          </cell>
        </row>
        <row r="194">
          <cell r="B194" t="str">
            <v>Потреб. по счётчику</v>
          </cell>
          <cell r="D194">
            <v>64152</v>
          </cell>
          <cell r="E194">
            <v>57780</v>
          </cell>
          <cell r="F194">
            <v>110.94470046082951</v>
          </cell>
          <cell r="G194">
            <v>0</v>
          </cell>
          <cell r="L194" t="str">
            <v xml:space="preserve"> </v>
          </cell>
        </row>
        <row r="195">
          <cell r="A195">
            <v>8.01</v>
          </cell>
          <cell r="B195" t="str">
            <v>Пром. &gt; 750 кВА (мощность) ВН</v>
          </cell>
          <cell r="C195">
            <v>384</v>
          </cell>
          <cell r="D195">
            <v>0</v>
          </cell>
          <cell r="F195">
            <v>0</v>
          </cell>
          <cell r="G195">
            <v>0.7</v>
          </cell>
          <cell r="H195">
            <v>0</v>
          </cell>
          <cell r="I195">
            <v>0</v>
          </cell>
          <cell r="J195">
            <v>0</v>
          </cell>
          <cell r="L195">
            <v>0</v>
          </cell>
          <cell r="M195">
            <v>0</v>
          </cell>
          <cell r="O195">
            <v>0</v>
          </cell>
        </row>
        <row r="196">
          <cell r="A196">
            <v>8.02</v>
          </cell>
          <cell r="B196" t="str">
            <v>Пром. &gt; 750 кВА (мощность) СН</v>
          </cell>
          <cell r="C196">
            <v>506</v>
          </cell>
          <cell r="D196">
            <v>0</v>
          </cell>
          <cell r="F196">
            <v>0</v>
          </cell>
          <cell r="G196">
            <v>0.7</v>
          </cell>
          <cell r="H196">
            <v>0</v>
          </cell>
          <cell r="I196">
            <v>0</v>
          </cell>
          <cell r="J196">
            <v>0</v>
          </cell>
          <cell r="L196">
            <v>0</v>
          </cell>
          <cell r="M196">
            <v>0</v>
          </cell>
          <cell r="O196">
            <v>0</v>
          </cell>
        </row>
        <row r="197">
          <cell r="A197">
            <v>8.0299999999999994</v>
          </cell>
          <cell r="B197" t="str">
            <v>Пром. &gt; 750 кВА (эл. энергия) ВН</v>
          </cell>
          <cell r="C197">
            <v>0.29299999999999998</v>
          </cell>
          <cell r="D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L197">
            <v>0</v>
          </cell>
          <cell r="M197">
            <v>0</v>
          </cell>
          <cell r="O197">
            <v>0</v>
          </cell>
        </row>
        <row r="198">
          <cell r="A198">
            <v>8.0399999999999991</v>
          </cell>
          <cell r="B198" t="str">
            <v>Пром. &gt; 750 кВА (одностав.) ВН</v>
          </cell>
          <cell r="C198">
            <v>0.85099999999999998</v>
          </cell>
          <cell r="D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L198">
            <v>0</v>
          </cell>
          <cell r="M198">
            <v>0</v>
          </cell>
          <cell r="O198">
            <v>0</v>
          </cell>
        </row>
        <row r="199">
          <cell r="A199">
            <v>8.0500000000000007</v>
          </cell>
          <cell r="B199" t="str">
            <v>Пром. до 750 кВА (эл. энергия) ВН</v>
          </cell>
          <cell r="C199">
            <v>0.85099999999999998</v>
          </cell>
          <cell r="D199">
            <v>64152</v>
          </cell>
          <cell r="E199">
            <v>57780</v>
          </cell>
          <cell r="F199">
            <v>57780</v>
          </cell>
          <cell r="G199">
            <v>1</v>
          </cell>
          <cell r="H199">
            <v>-0.11786259541984734</v>
          </cell>
          <cell r="I199">
            <v>-7720</v>
          </cell>
          <cell r="J199">
            <v>65.5</v>
          </cell>
          <cell r="L199">
            <v>49170.78</v>
          </cell>
          <cell r="M199">
            <v>8850.74</v>
          </cell>
          <cell r="O199">
            <v>58021.52</v>
          </cell>
        </row>
        <row r="200">
          <cell r="A200">
            <v>8.06</v>
          </cell>
          <cell r="B200" t="str">
            <v>Пром. до 750 кВА (эл. энергия) СН</v>
          </cell>
          <cell r="C200">
            <v>1.071</v>
          </cell>
          <cell r="D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L200">
            <v>0</v>
          </cell>
          <cell r="M200">
            <v>0</v>
          </cell>
          <cell r="O200">
            <v>0</v>
          </cell>
        </row>
        <row r="201">
          <cell r="A201">
            <v>8.07</v>
          </cell>
          <cell r="B201" t="str">
            <v>Пром. до 750 кВА (эл. энергия) НН</v>
          </cell>
          <cell r="C201">
            <v>1.165</v>
          </cell>
          <cell r="D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L201">
            <v>0</v>
          </cell>
          <cell r="M201">
            <v>0</v>
          </cell>
          <cell r="O201">
            <v>0</v>
          </cell>
        </row>
        <row r="202">
          <cell r="A202">
            <v>8.08</v>
          </cell>
          <cell r="B202" t="str">
            <v>Бюджет &gt; 750 кВА (мощнсть) ВН</v>
          </cell>
          <cell r="C202">
            <v>0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  <cell r="J202">
            <v>0</v>
          </cell>
          <cell r="L202">
            <v>0</v>
          </cell>
          <cell r="M202">
            <v>0</v>
          </cell>
          <cell r="O202">
            <v>0</v>
          </cell>
        </row>
        <row r="203">
          <cell r="A203">
            <v>8.09</v>
          </cell>
          <cell r="B203" t="str">
            <v>Бюджет &gt; 750 кВА (мощнсть) СН</v>
          </cell>
          <cell r="C203">
            <v>0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  <cell r="J203">
            <v>0</v>
          </cell>
          <cell r="L203">
            <v>0</v>
          </cell>
          <cell r="M203">
            <v>0</v>
          </cell>
          <cell r="O203">
            <v>0</v>
          </cell>
        </row>
        <row r="204">
          <cell r="A204">
            <v>8.1</v>
          </cell>
          <cell r="B204" t="str">
            <v>Бюджет &gt; 750 кВА (эл. энергия) ВН</v>
          </cell>
          <cell r="C204">
            <v>0</v>
          </cell>
          <cell r="D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L204">
            <v>0</v>
          </cell>
          <cell r="M204">
            <v>0</v>
          </cell>
          <cell r="O204">
            <v>0</v>
          </cell>
        </row>
        <row r="205">
          <cell r="A205">
            <v>8.11</v>
          </cell>
          <cell r="B205" t="str">
            <v>Бюджет &gt; 750 кВА (одностав) ВН</v>
          </cell>
          <cell r="C205">
            <v>0.72799999999999998</v>
          </cell>
          <cell r="D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L205">
            <v>0</v>
          </cell>
          <cell r="M205">
            <v>0</v>
          </cell>
          <cell r="O205">
            <v>0</v>
          </cell>
        </row>
        <row r="206">
          <cell r="A206">
            <v>8.1199999999999992</v>
          </cell>
          <cell r="B206" t="str">
            <v>Бюджет до 750 кВА (эл. энергия) ВН</v>
          </cell>
          <cell r="C206">
            <v>0.72799999999999998</v>
          </cell>
          <cell r="D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L206">
            <v>0</v>
          </cell>
          <cell r="M206">
            <v>0</v>
          </cell>
          <cell r="O206">
            <v>0</v>
          </cell>
        </row>
        <row r="207">
          <cell r="A207">
            <v>8.1300000000000008</v>
          </cell>
          <cell r="B207" t="str">
            <v>Бюджет до 750 кВА (эл. энергия) СН</v>
          </cell>
          <cell r="C207">
            <v>0.879</v>
          </cell>
          <cell r="D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M207">
            <v>0</v>
          </cell>
          <cell r="O207">
            <v>0</v>
          </cell>
        </row>
        <row r="208">
          <cell r="A208">
            <v>8.14</v>
          </cell>
          <cell r="B208" t="str">
            <v>Бюджет до 750 кВА (эл. энергия) НН</v>
          </cell>
          <cell r="C208">
            <v>0.90900000000000003</v>
          </cell>
          <cell r="D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L208">
            <v>0</v>
          </cell>
          <cell r="M208">
            <v>0</v>
          </cell>
          <cell r="O208">
            <v>0</v>
          </cell>
        </row>
        <row r="209">
          <cell r="A209">
            <v>8.15</v>
          </cell>
          <cell r="B209" t="str">
            <v>Непром. потребители ВН</v>
          </cell>
          <cell r="C209">
            <v>0.85099999999999998</v>
          </cell>
          <cell r="D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L209">
            <v>0</v>
          </cell>
          <cell r="M209">
            <v>0</v>
          </cell>
          <cell r="O209">
            <v>0</v>
          </cell>
        </row>
        <row r="210">
          <cell r="A210">
            <v>8.16</v>
          </cell>
          <cell r="B210" t="str">
            <v>Сельское хозяйство НД</v>
          </cell>
          <cell r="C210">
            <v>0.73899999999999999</v>
          </cell>
          <cell r="D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L210">
            <v>0</v>
          </cell>
          <cell r="M210">
            <v>0</v>
          </cell>
          <cell r="O210">
            <v>0</v>
          </cell>
        </row>
        <row r="211">
          <cell r="A211">
            <v>8.17</v>
          </cell>
          <cell r="B211" t="str">
            <v>Хоз. нужды энергосистемы ВН</v>
          </cell>
          <cell r="C211">
            <v>0.85099999999999998</v>
          </cell>
          <cell r="D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L211">
            <v>0</v>
          </cell>
          <cell r="M211">
            <v>0</v>
          </cell>
          <cell r="O211">
            <v>0</v>
          </cell>
        </row>
        <row r="212">
          <cell r="A212">
            <v>8.18</v>
          </cell>
          <cell r="B212" t="str">
            <v>Население с эл. плитами</v>
          </cell>
          <cell r="C212">
            <v>0.56000000000000005</v>
          </cell>
          <cell r="D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L212">
            <v>0</v>
          </cell>
          <cell r="N212">
            <v>0</v>
          </cell>
          <cell r="O212">
            <v>0</v>
          </cell>
        </row>
        <row r="213">
          <cell r="A213">
            <v>8.19</v>
          </cell>
          <cell r="B213" t="str">
            <v>Население с газовыми плитами</v>
          </cell>
          <cell r="C213">
            <v>0.8</v>
          </cell>
          <cell r="D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L213">
            <v>0</v>
          </cell>
          <cell r="N213">
            <v>0</v>
          </cell>
          <cell r="O213">
            <v>0</v>
          </cell>
        </row>
        <row r="214">
          <cell r="A214">
            <v>8.1999999999999993</v>
          </cell>
          <cell r="B214" t="str">
            <v xml:space="preserve">Населенные пункты сельские </v>
          </cell>
          <cell r="C214">
            <v>0.49</v>
          </cell>
          <cell r="D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L214">
            <v>0</v>
          </cell>
          <cell r="N214">
            <v>0</v>
          </cell>
          <cell r="O214">
            <v>0</v>
          </cell>
        </row>
        <row r="215">
          <cell r="A215">
            <v>8.2100000000000009</v>
          </cell>
          <cell r="B215" t="str">
            <v>Населенные пункты городские</v>
          </cell>
          <cell r="C215">
            <v>0.7</v>
          </cell>
          <cell r="D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L215">
            <v>0</v>
          </cell>
          <cell r="N215">
            <v>0</v>
          </cell>
          <cell r="O215">
            <v>0</v>
          </cell>
        </row>
        <row r="216">
          <cell r="A216">
            <v>8.2200000000000006</v>
          </cell>
          <cell r="B216" t="str">
            <v>Насел. пункты город. (гаражн. кооп)</v>
          </cell>
          <cell r="C216">
            <v>0.7</v>
          </cell>
          <cell r="D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L216">
            <v>0</v>
          </cell>
          <cell r="N216">
            <v>0</v>
          </cell>
          <cell r="O216">
            <v>0</v>
          </cell>
        </row>
        <row r="217">
          <cell r="A217">
            <v>8.23</v>
          </cell>
          <cell r="B217" t="str">
            <v>Население с эл. плитами с общ. учётом</v>
          </cell>
          <cell r="C217">
            <v>0.49</v>
          </cell>
          <cell r="D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L217">
            <v>0</v>
          </cell>
          <cell r="N217">
            <v>0</v>
          </cell>
          <cell r="O217">
            <v>0</v>
          </cell>
        </row>
        <row r="218">
          <cell r="A218">
            <v>8.24</v>
          </cell>
          <cell r="B218" t="str">
            <v>Перепродавец пром.</v>
          </cell>
          <cell r="C218">
            <v>0</v>
          </cell>
          <cell r="D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L218">
            <v>0</v>
          </cell>
          <cell r="M218">
            <v>0</v>
          </cell>
          <cell r="O218">
            <v>0</v>
          </cell>
        </row>
        <row r="219">
          <cell r="A219">
            <v>8.25</v>
          </cell>
          <cell r="B219" t="str">
            <v>Перепродавец населен.</v>
          </cell>
          <cell r="C219">
            <v>0</v>
          </cell>
          <cell r="D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L219">
            <v>0</v>
          </cell>
          <cell r="M219">
            <v>0</v>
          </cell>
          <cell r="O219">
            <v>0</v>
          </cell>
        </row>
        <row r="220">
          <cell r="A220">
            <v>9</v>
          </cell>
          <cell r="B220" t="str">
            <v>"Надымстройгаздобыча"</v>
          </cell>
          <cell r="C220">
            <v>0.85099991529730656</v>
          </cell>
          <cell r="D220">
            <v>21320</v>
          </cell>
          <cell r="E220">
            <v>23612</v>
          </cell>
          <cell r="F220">
            <v>23612</v>
          </cell>
          <cell r="G220">
            <v>1</v>
          </cell>
          <cell r="H220">
            <v>2.6608695652173962E-2</v>
          </cell>
          <cell r="I220">
            <v>612</v>
          </cell>
          <cell r="J220">
            <v>23</v>
          </cell>
          <cell r="L220">
            <v>20093.810000000001</v>
          </cell>
          <cell r="M220">
            <v>3616.89</v>
          </cell>
          <cell r="N220">
            <v>0</v>
          </cell>
          <cell r="O220">
            <v>23710.7</v>
          </cell>
        </row>
        <row r="221">
          <cell r="B221" t="str">
            <v>Потреб. по счётчику</v>
          </cell>
          <cell r="D221">
            <v>21320</v>
          </cell>
          <cell r="E221">
            <v>23612</v>
          </cell>
          <cell r="F221">
            <v>45.337941628264211</v>
          </cell>
          <cell r="G221">
            <v>0</v>
          </cell>
          <cell r="L221" t="str">
            <v xml:space="preserve"> </v>
          </cell>
        </row>
        <row r="222">
          <cell r="A222">
            <v>9.01</v>
          </cell>
          <cell r="B222" t="str">
            <v>Пром. &gt; 750 кВА (мощность) ВН</v>
          </cell>
          <cell r="C222">
            <v>384</v>
          </cell>
          <cell r="D222">
            <v>0</v>
          </cell>
          <cell r="F222">
            <v>0</v>
          </cell>
          <cell r="G222">
            <v>0.7</v>
          </cell>
          <cell r="H222">
            <v>0</v>
          </cell>
          <cell r="I222">
            <v>0</v>
          </cell>
          <cell r="J222">
            <v>0</v>
          </cell>
          <cell r="L222">
            <v>0</v>
          </cell>
          <cell r="M222">
            <v>0</v>
          </cell>
          <cell r="O222">
            <v>0</v>
          </cell>
        </row>
        <row r="223">
          <cell r="A223">
            <v>9.02</v>
          </cell>
          <cell r="B223" t="str">
            <v>Пром. &gt; 750 кВА (мощность) СН</v>
          </cell>
          <cell r="C223">
            <v>506</v>
          </cell>
          <cell r="D223">
            <v>0</v>
          </cell>
          <cell r="F223">
            <v>0</v>
          </cell>
          <cell r="G223">
            <v>0.7</v>
          </cell>
          <cell r="H223">
            <v>0</v>
          </cell>
          <cell r="I223">
            <v>0</v>
          </cell>
          <cell r="J223">
            <v>0</v>
          </cell>
          <cell r="L223">
            <v>0</v>
          </cell>
          <cell r="M223">
            <v>0</v>
          </cell>
          <cell r="O223">
            <v>0</v>
          </cell>
        </row>
        <row r="224">
          <cell r="A224">
            <v>9.0299999999999994</v>
          </cell>
          <cell r="B224" t="str">
            <v>Пром. &gt; 750 кВА (эл. энергия) ВН</v>
          </cell>
          <cell r="C224">
            <v>0.29299999999999998</v>
          </cell>
          <cell r="D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L224">
            <v>0</v>
          </cell>
          <cell r="M224">
            <v>0</v>
          </cell>
          <cell r="O224">
            <v>0</v>
          </cell>
        </row>
        <row r="225">
          <cell r="A225">
            <v>9.0399999999999991</v>
          </cell>
          <cell r="B225" t="str">
            <v>Пром. &gt; 750 кВА (одностав.) ВН</v>
          </cell>
          <cell r="C225">
            <v>0.85099999999999998</v>
          </cell>
          <cell r="D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L225">
            <v>0</v>
          </cell>
          <cell r="M225">
            <v>0</v>
          </cell>
          <cell r="O225">
            <v>0</v>
          </cell>
        </row>
        <row r="226">
          <cell r="A226">
            <v>9.0500000000000007</v>
          </cell>
          <cell r="B226" t="str">
            <v>Пром. до 750 кВА (эл. энергия) ВН</v>
          </cell>
          <cell r="C226">
            <v>0.85099999999999998</v>
          </cell>
          <cell r="D226">
            <v>21320</v>
          </cell>
          <cell r="E226">
            <v>23612</v>
          </cell>
          <cell r="F226">
            <v>23612</v>
          </cell>
          <cell r="G226">
            <v>1</v>
          </cell>
          <cell r="H226">
            <v>2.6608695652173962E-2</v>
          </cell>
          <cell r="I226">
            <v>612</v>
          </cell>
          <cell r="J226">
            <v>23</v>
          </cell>
          <cell r="L226">
            <v>20093.810000000001</v>
          </cell>
          <cell r="M226">
            <v>3616.89</v>
          </cell>
          <cell r="O226">
            <v>23710.7</v>
          </cell>
        </row>
        <row r="227">
          <cell r="A227">
            <v>9.06</v>
          </cell>
          <cell r="B227" t="str">
            <v>Пром. до 750 кВА (эл. энергия) СН</v>
          </cell>
          <cell r="C227">
            <v>1.071</v>
          </cell>
          <cell r="D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L227">
            <v>0</v>
          </cell>
          <cell r="M227">
            <v>0</v>
          </cell>
          <cell r="O227">
            <v>0</v>
          </cell>
        </row>
        <row r="228">
          <cell r="A228">
            <v>9.07</v>
          </cell>
          <cell r="B228" t="str">
            <v>Пром. до 750 кВА (эл. энергия) НН</v>
          </cell>
          <cell r="C228">
            <v>1.165</v>
          </cell>
          <cell r="D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L228">
            <v>0</v>
          </cell>
          <cell r="M228">
            <v>0</v>
          </cell>
          <cell r="O228">
            <v>0</v>
          </cell>
        </row>
        <row r="229">
          <cell r="A229">
            <v>9.08</v>
          </cell>
          <cell r="B229" t="str">
            <v>Бюджет &gt; 750 кВА (мощнсть) ВН</v>
          </cell>
          <cell r="C229">
            <v>0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  <cell r="J229">
            <v>0</v>
          </cell>
          <cell r="L229">
            <v>0</v>
          </cell>
          <cell r="M229">
            <v>0</v>
          </cell>
          <cell r="O229">
            <v>0</v>
          </cell>
        </row>
        <row r="230">
          <cell r="A230">
            <v>9.09</v>
          </cell>
          <cell r="B230" t="str">
            <v>Бюджет &gt; 750 кВА (мощнсть) СН</v>
          </cell>
          <cell r="C230">
            <v>0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  <cell r="J230">
            <v>0</v>
          </cell>
          <cell r="L230">
            <v>0</v>
          </cell>
          <cell r="M230">
            <v>0</v>
          </cell>
          <cell r="O230">
            <v>0</v>
          </cell>
        </row>
        <row r="231">
          <cell r="A231">
            <v>9.1</v>
          </cell>
          <cell r="B231" t="str">
            <v>Бюджет &gt; 750 кВА (эл. энергия) ВН</v>
          </cell>
          <cell r="C231">
            <v>0</v>
          </cell>
          <cell r="D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L231">
            <v>0</v>
          </cell>
          <cell r="M231">
            <v>0</v>
          </cell>
          <cell r="O231">
            <v>0</v>
          </cell>
        </row>
        <row r="232">
          <cell r="A232">
            <v>9.11</v>
          </cell>
          <cell r="B232" t="str">
            <v>Бюджет &gt; 750 кВА (одностав) ВН</v>
          </cell>
          <cell r="C232">
            <v>0.72799999999999998</v>
          </cell>
          <cell r="D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L232">
            <v>0</v>
          </cell>
          <cell r="M232">
            <v>0</v>
          </cell>
          <cell r="O232">
            <v>0</v>
          </cell>
        </row>
        <row r="233">
          <cell r="A233">
            <v>9.1199999999999992</v>
          </cell>
          <cell r="B233" t="str">
            <v>Бюджет до 750 кВА (эл. энергия) ВН</v>
          </cell>
          <cell r="C233">
            <v>0.72799999999999998</v>
          </cell>
          <cell r="D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L233">
            <v>0</v>
          </cell>
          <cell r="M233">
            <v>0</v>
          </cell>
          <cell r="O233">
            <v>0</v>
          </cell>
        </row>
        <row r="234">
          <cell r="A234">
            <v>9.1300000000000008</v>
          </cell>
          <cell r="B234" t="str">
            <v>Бюджет до 750 кВА (эл. энергия) СН</v>
          </cell>
          <cell r="C234">
            <v>0.879</v>
          </cell>
          <cell r="D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L234">
            <v>0</v>
          </cell>
          <cell r="M234">
            <v>0</v>
          </cell>
          <cell r="O234">
            <v>0</v>
          </cell>
        </row>
        <row r="235">
          <cell r="A235">
            <v>9.14</v>
          </cell>
          <cell r="B235" t="str">
            <v>Бюджет до 750 кВА (эл. энергия) НН</v>
          </cell>
          <cell r="C235">
            <v>0.90900000000000003</v>
          </cell>
          <cell r="D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L235">
            <v>0</v>
          </cell>
          <cell r="M235">
            <v>0</v>
          </cell>
          <cell r="O235">
            <v>0</v>
          </cell>
        </row>
        <row r="236">
          <cell r="A236">
            <v>9.15</v>
          </cell>
          <cell r="B236" t="str">
            <v>Непром. потребители ВН</v>
          </cell>
          <cell r="C236">
            <v>0.85099999999999998</v>
          </cell>
          <cell r="D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L236">
            <v>0</v>
          </cell>
          <cell r="M236">
            <v>0</v>
          </cell>
          <cell r="O236">
            <v>0</v>
          </cell>
        </row>
        <row r="237">
          <cell r="A237">
            <v>9.16</v>
          </cell>
          <cell r="B237" t="str">
            <v>Сельское хозяйство НД</v>
          </cell>
          <cell r="C237">
            <v>0.73899999999999999</v>
          </cell>
          <cell r="D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L237">
            <v>0</v>
          </cell>
          <cell r="M237">
            <v>0</v>
          </cell>
          <cell r="O237">
            <v>0</v>
          </cell>
        </row>
        <row r="238">
          <cell r="A238">
            <v>9.17</v>
          </cell>
          <cell r="B238" t="str">
            <v>Хоз. нужды энергосистемы ВН</v>
          </cell>
          <cell r="C238">
            <v>0.85099999999999998</v>
          </cell>
          <cell r="D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L238">
            <v>0</v>
          </cell>
          <cell r="M238">
            <v>0</v>
          </cell>
          <cell r="O238">
            <v>0</v>
          </cell>
        </row>
        <row r="239">
          <cell r="A239">
            <v>9.18</v>
          </cell>
          <cell r="B239" t="str">
            <v>Население с эл. плитами</v>
          </cell>
          <cell r="C239">
            <v>0.56000000000000005</v>
          </cell>
          <cell r="D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L239">
            <v>0</v>
          </cell>
          <cell r="N239">
            <v>0</v>
          </cell>
          <cell r="O239">
            <v>0</v>
          </cell>
        </row>
        <row r="240">
          <cell r="A240">
            <v>9.19</v>
          </cell>
          <cell r="B240" t="str">
            <v>Население с газовыми плитами</v>
          </cell>
          <cell r="C240">
            <v>0.8</v>
          </cell>
          <cell r="D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L240">
            <v>0</v>
          </cell>
          <cell r="N240">
            <v>0</v>
          </cell>
          <cell r="O240">
            <v>0</v>
          </cell>
        </row>
        <row r="241">
          <cell r="A241">
            <v>9.1999999999999993</v>
          </cell>
          <cell r="B241" t="str">
            <v xml:space="preserve">Населенные пункты сельские </v>
          </cell>
          <cell r="C241">
            <v>0.49</v>
          </cell>
          <cell r="D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L241">
            <v>0</v>
          </cell>
          <cell r="N241">
            <v>0</v>
          </cell>
          <cell r="O241">
            <v>0</v>
          </cell>
        </row>
        <row r="242">
          <cell r="A242">
            <v>9.2100000000000009</v>
          </cell>
          <cell r="B242" t="str">
            <v>Населенные пункты городские</v>
          </cell>
          <cell r="C242">
            <v>0.7</v>
          </cell>
          <cell r="D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L242">
            <v>0</v>
          </cell>
          <cell r="N242">
            <v>0</v>
          </cell>
          <cell r="O242">
            <v>0</v>
          </cell>
        </row>
        <row r="243">
          <cell r="A243">
            <v>9.2200000000000006</v>
          </cell>
          <cell r="B243" t="str">
            <v>Насел. пункты город. (гаражн. кооп)</v>
          </cell>
          <cell r="C243">
            <v>0.7</v>
          </cell>
          <cell r="D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L243">
            <v>0</v>
          </cell>
          <cell r="N243">
            <v>0</v>
          </cell>
          <cell r="O243">
            <v>0</v>
          </cell>
        </row>
        <row r="244">
          <cell r="A244">
            <v>9.23</v>
          </cell>
          <cell r="B244" t="str">
            <v>Население с эл. плитами с общ. учётом</v>
          </cell>
          <cell r="C244">
            <v>0.49</v>
          </cell>
          <cell r="D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L244">
            <v>0</v>
          </cell>
          <cell r="N244">
            <v>0</v>
          </cell>
          <cell r="O244">
            <v>0</v>
          </cell>
        </row>
        <row r="245">
          <cell r="A245">
            <v>9.24</v>
          </cell>
          <cell r="B245" t="str">
            <v>Перепродавец пром.</v>
          </cell>
          <cell r="C245">
            <v>0</v>
          </cell>
          <cell r="D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L245">
            <v>0</v>
          </cell>
          <cell r="M245">
            <v>0</v>
          </cell>
          <cell r="O245">
            <v>0</v>
          </cell>
        </row>
        <row r="246">
          <cell r="A246">
            <v>9.25</v>
          </cell>
          <cell r="B246" t="str">
            <v>Перепродавец населен.</v>
          </cell>
          <cell r="C246">
            <v>0</v>
          </cell>
          <cell r="D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L246">
            <v>0</v>
          </cell>
          <cell r="M246">
            <v>0</v>
          </cell>
          <cell r="O246">
            <v>0</v>
          </cell>
        </row>
        <row r="247">
          <cell r="A247">
            <v>10</v>
          </cell>
          <cell r="B247" t="str">
            <v>ЗАО "РИТЭК"</v>
          </cell>
          <cell r="C247" t="e">
            <v>#DIV/0!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B248" t="str">
            <v>Потреб. по счётчику</v>
          </cell>
          <cell r="D248">
            <v>0</v>
          </cell>
          <cell r="F248">
            <v>0</v>
          </cell>
          <cell r="G248">
            <v>0</v>
          </cell>
          <cell r="L248" t="str">
            <v xml:space="preserve"> </v>
          </cell>
        </row>
        <row r="249">
          <cell r="A249">
            <v>10.01</v>
          </cell>
          <cell r="B249" t="str">
            <v>Пром. &gt; 750 кВА (мощность) ВН</v>
          </cell>
          <cell r="C249">
            <v>384</v>
          </cell>
          <cell r="D249">
            <v>0</v>
          </cell>
          <cell r="F249">
            <v>0</v>
          </cell>
          <cell r="G249">
            <v>0.7</v>
          </cell>
          <cell r="H249">
            <v>0</v>
          </cell>
          <cell r="I249">
            <v>0</v>
          </cell>
          <cell r="J249">
            <v>0</v>
          </cell>
          <cell r="L249">
            <v>0</v>
          </cell>
          <cell r="M249">
            <v>0</v>
          </cell>
          <cell r="O249">
            <v>0</v>
          </cell>
        </row>
        <row r="250">
          <cell r="A250">
            <v>10.02</v>
          </cell>
          <cell r="B250" t="str">
            <v>Пром. &gt; 750 кВА (мощность) СН</v>
          </cell>
          <cell r="C250">
            <v>506</v>
          </cell>
          <cell r="D250">
            <v>0</v>
          </cell>
          <cell r="F250">
            <v>0</v>
          </cell>
          <cell r="G250">
            <v>0.7</v>
          </cell>
          <cell r="H250">
            <v>0</v>
          </cell>
          <cell r="I250">
            <v>0</v>
          </cell>
          <cell r="J250">
            <v>0</v>
          </cell>
          <cell r="L250">
            <v>0</v>
          </cell>
          <cell r="M250">
            <v>0</v>
          </cell>
          <cell r="O250">
            <v>0</v>
          </cell>
        </row>
        <row r="251">
          <cell r="A251">
            <v>10.029999999999999</v>
          </cell>
          <cell r="B251" t="str">
            <v>Пром. &gt; 750 кВА (эл. энергия) ВН</v>
          </cell>
          <cell r="C251">
            <v>0.29299999999999998</v>
          </cell>
          <cell r="D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L251">
            <v>0</v>
          </cell>
          <cell r="M251">
            <v>0</v>
          </cell>
          <cell r="O251">
            <v>0</v>
          </cell>
        </row>
        <row r="252">
          <cell r="A252">
            <v>10.039999999999999</v>
          </cell>
          <cell r="B252" t="str">
            <v>Пром. &gt; 750 кВА (одностав.) ВН</v>
          </cell>
          <cell r="C252">
            <v>0.85099999999999998</v>
          </cell>
          <cell r="D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L252">
            <v>0</v>
          </cell>
          <cell r="M252">
            <v>0</v>
          </cell>
          <cell r="O252">
            <v>0</v>
          </cell>
        </row>
        <row r="253">
          <cell r="A253">
            <v>10.050000000000001</v>
          </cell>
          <cell r="B253" t="str">
            <v>Пром. до 750 кВА (эл. энергия) ВН</v>
          </cell>
          <cell r="C253">
            <v>0.85099999999999998</v>
          </cell>
          <cell r="D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L253">
            <v>0</v>
          </cell>
          <cell r="M253">
            <v>0</v>
          </cell>
          <cell r="O253">
            <v>0</v>
          </cell>
        </row>
        <row r="254">
          <cell r="A254">
            <v>10.06</v>
          </cell>
          <cell r="B254" t="str">
            <v>Пром. до 750 кВА (эл. энергия) СН</v>
          </cell>
          <cell r="C254">
            <v>1.071</v>
          </cell>
          <cell r="D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L254">
            <v>0</v>
          </cell>
          <cell r="M254">
            <v>0</v>
          </cell>
          <cell r="O254">
            <v>0</v>
          </cell>
        </row>
        <row r="255">
          <cell r="A255">
            <v>10.07</v>
          </cell>
          <cell r="B255" t="str">
            <v>Пром. до 750 кВА (эл. энергия) НН</v>
          </cell>
          <cell r="C255">
            <v>1.165</v>
          </cell>
          <cell r="D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L255">
            <v>0</v>
          </cell>
          <cell r="M255">
            <v>0</v>
          </cell>
          <cell r="O255">
            <v>0</v>
          </cell>
        </row>
        <row r="256">
          <cell r="A256">
            <v>10.08</v>
          </cell>
          <cell r="B256" t="str">
            <v>Бюджет &gt; 750 кВА (мощнсть) ВН</v>
          </cell>
          <cell r="C256">
            <v>0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  <cell r="J256">
            <v>0</v>
          </cell>
          <cell r="L256">
            <v>0</v>
          </cell>
          <cell r="M256">
            <v>0</v>
          </cell>
          <cell r="O256">
            <v>0</v>
          </cell>
        </row>
        <row r="257">
          <cell r="A257">
            <v>10.09</v>
          </cell>
          <cell r="B257" t="str">
            <v>Бюджет &gt; 750 кВА (мощнсть) СН</v>
          </cell>
          <cell r="C257">
            <v>0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  <cell r="J257">
            <v>0</v>
          </cell>
          <cell r="L257">
            <v>0</v>
          </cell>
          <cell r="M257">
            <v>0</v>
          </cell>
          <cell r="O257">
            <v>0</v>
          </cell>
        </row>
        <row r="258">
          <cell r="A258">
            <v>10.1</v>
          </cell>
          <cell r="B258" t="str">
            <v>Бюджет &gt; 750 кВА (эл. энергия) ВН</v>
          </cell>
          <cell r="C258">
            <v>0</v>
          </cell>
          <cell r="D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L258">
            <v>0</v>
          </cell>
          <cell r="M258">
            <v>0</v>
          </cell>
          <cell r="O258">
            <v>0</v>
          </cell>
        </row>
        <row r="259">
          <cell r="A259">
            <v>10.11</v>
          </cell>
          <cell r="B259" t="str">
            <v>Бюджет &gt; 750 кВА (одностав) ВН</v>
          </cell>
          <cell r="C259">
            <v>0.72799999999999998</v>
          </cell>
          <cell r="D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L259">
            <v>0</v>
          </cell>
          <cell r="M259">
            <v>0</v>
          </cell>
          <cell r="O259">
            <v>0</v>
          </cell>
        </row>
        <row r="260">
          <cell r="A260">
            <v>10.119999999999999</v>
          </cell>
          <cell r="B260" t="str">
            <v>Бюджет до 750 кВА (эл. энергия) ВН</v>
          </cell>
          <cell r="C260">
            <v>0.72799999999999998</v>
          </cell>
          <cell r="D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L260">
            <v>0</v>
          </cell>
          <cell r="M260">
            <v>0</v>
          </cell>
          <cell r="O260">
            <v>0</v>
          </cell>
        </row>
        <row r="261">
          <cell r="A261">
            <v>10.130000000000001</v>
          </cell>
          <cell r="B261" t="str">
            <v>Бюджет до 750 кВА (эл. энергия) СН</v>
          </cell>
          <cell r="C261">
            <v>0.879</v>
          </cell>
          <cell r="D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L261">
            <v>0</v>
          </cell>
          <cell r="M261">
            <v>0</v>
          </cell>
          <cell r="O261">
            <v>0</v>
          </cell>
        </row>
        <row r="262">
          <cell r="A262">
            <v>10.14</v>
          </cell>
          <cell r="B262" t="str">
            <v>Бюджет до 750 кВА (эл. энергия) НН</v>
          </cell>
          <cell r="C262">
            <v>0.90900000000000003</v>
          </cell>
          <cell r="D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L262">
            <v>0</v>
          </cell>
          <cell r="M262">
            <v>0</v>
          </cell>
          <cell r="O262">
            <v>0</v>
          </cell>
        </row>
        <row r="263">
          <cell r="A263">
            <v>10.15</v>
          </cell>
          <cell r="B263" t="str">
            <v>Непром. потребители ВН</v>
          </cell>
          <cell r="C263">
            <v>0.85099999999999998</v>
          </cell>
          <cell r="D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L263">
            <v>0</v>
          </cell>
          <cell r="M263">
            <v>0</v>
          </cell>
          <cell r="O263">
            <v>0</v>
          </cell>
        </row>
        <row r="264">
          <cell r="A264">
            <v>10.16</v>
          </cell>
          <cell r="B264" t="str">
            <v>Сельское хозяйство НД</v>
          </cell>
          <cell r="C264">
            <v>0.73899999999999999</v>
          </cell>
          <cell r="D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L264">
            <v>0</v>
          </cell>
          <cell r="M264">
            <v>0</v>
          </cell>
          <cell r="O264">
            <v>0</v>
          </cell>
        </row>
        <row r="265">
          <cell r="A265">
            <v>10.17</v>
          </cell>
          <cell r="B265" t="str">
            <v>Хоз. нужды энергосистемы ВН</v>
          </cell>
          <cell r="C265">
            <v>0.85099999999999998</v>
          </cell>
          <cell r="D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L265">
            <v>0</v>
          </cell>
          <cell r="M265">
            <v>0</v>
          </cell>
          <cell r="O265">
            <v>0</v>
          </cell>
        </row>
        <row r="266">
          <cell r="A266">
            <v>10.18</v>
          </cell>
          <cell r="B266" t="str">
            <v>Население с эл. плитами</v>
          </cell>
          <cell r="C266">
            <v>0.56000000000000005</v>
          </cell>
          <cell r="D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L266">
            <v>0</v>
          </cell>
          <cell r="N266">
            <v>0</v>
          </cell>
          <cell r="O266">
            <v>0</v>
          </cell>
        </row>
        <row r="267">
          <cell r="A267">
            <v>10.19</v>
          </cell>
          <cell r="B267" t="str">
            <v>Население с газовыми плитами</v>
          </cell>
          <cell r="C267">
            <v>0.8</v>
          </cell>
          <cell r="D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L267">
            <v>0</v>
          </cell>
          <cell r="N267">
            <v>0</v>
          </cell>
          <cell r="O267">
            <v>0</v>
          </cell>
        </row>
        <row r="268">
          <cell r="A268">
            <v>10.199999999999999</v>
          </cell>
          <cell r="B268" t="str">
            <v xml:space="preserve">Населенные пункты сельские </v>
          </cell>
          <cell r="C268">
            <v>0.49</v>
          </cell>
          <cell r="D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L268">
            <v>0</v>
          </cell>
          <cell r="N268">
            <v>0</v>
          </cell>
          <cell r="O268">
            <v>0</v>
          </cell>
        </row>
        <row r="269">
          <cell r="A269">
            <v>10.210000000000001</v>
          </cell>
          <cell r="B269" t="str">
            <v>Населенные пункты городские</v>
          </cell>
          <cell r="C269">
            <v>0.7</v>
          </cell>
          <cell r="D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L269">
            <v>0</v>
          </cell>
          <cell r="N269">
            <v>0</v>
          </cell>
          <cell r="O269">
            <v>0</v>
          </cell>
        </row>
        <row r="270">
          <cell r="A270">
            <v>10.220000000000001</v>
          </cell>
          <cell r="B270" t="str">
            <v>Насел. пункты город. (гаражн. кооп)</v>
          </cell>
          <cell r="C270">
            <v>0.7</v>
          </cell>
          <cell r="D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L270">
            <v>0</v>
          </cell>
          <cell r="N270">
            <v>0</v>
          </cell>
          <cell r="O270">
            <v>0</v>
          </cell>
        </row>
        <row r="271">
          <cell r="A271">
            <v>10.23</v>
          </cell>
          <cell r="B271" t="str">
            <v>Население с эл. плитами с общ. учётом</v>
          </cell>
          <cell r="C271">
            <v>0.49</v>
          </cell>
          <cell r="D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L271">
            <v>0</v>
          </cell>
          <cell r="N271">
            <v>0</v>
          </cell>
          <cell r="O271">
            <v>0</v>
          </cell>
        </row>
        <row r="272">
          <cell r="A272">
            <v>10.24</v>
          </cell>
          <cell r="B272" t="str">
            <v>Перепродавец пром.</v>
          </cell>
          <cell r="C272">
            <v>0</v>
          </cell>
          <cell r="D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L272">
            <v>0</v>
          </cell>
          <cell r="M272">
            <v>0</v>
          </cell>
          <cell r="O272">
            <v>0</v>
          </cell>
        </row>
        <row r="273">
          <cell r="A273">
            <v>10.25</v>
          </cell>
          <cell r="B273" t="str">
            <v>Перепродавец населен.</v>
          </cell>
          <cell r="C273">
            <v>0</v>
          </cell>
          <cell r="D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L273">
            <v>0</v>
          </cell>
          <cell r="M273">
            <v>0</v>
          </cell>
          <cell r="O273">
            <v>0</v>
          </cell>
        </row>
        <row r="274">
          <cell r="A274">
            <v>11</v>
          </cell>
          <cell r="B274" t="str">
            <v>"Тюментрансгаз" "ЮРНУ"</v>
          </cell>
          <cell r="C274">
            <v>0.85100018642803887</v>
          </cell>
          <cell r="D274">
            <v>11988</v>
          </cell>
          <cell r="E274">
            <v>10728</v>
          </cell>
          <cell r="F274">
            <v>10728</v>
          </cell>
          <cell r="G274">
            <v>1</v>
          </cell>
          <cell r="H274">
            <v>1.6819999999999999</v>
          </cell>
          <cell r="I274">
            <v>6728</v>
          </cell>
          <cell r="J274">
            <v>4</v>
          </cell>
          <cell r="L274">
            <v>9129.5300000000007</v>
          </cell>
          <cell r="M274">
            <v>1643.32</v>
          </cell>
          <cell r="N274">
            <v>0</v>
          </cell>
          <cell r="O274">
            <v>10772.85</v>
          </cell>
        </row>
        <row r="275">
          <cell r="B275" t="str">
            <v>Потреб. по счётчику</v>
          </cell>
          <cell r="D275">
            <v>11988</v>
          </cell>
          <cell r="E275">
            <v>10728</v>
          </cell>
          <cell r="F275">
            <v>16.96394686907021</v>
          </cell>
          <cell r="G275">
            <v>0</v>
          </cell>
        </row>
        <row r="276">
          <cell r="A276">
            <v>11.01</v>
          </cell>
          <cell r="B276" t="str">
            <v>Пром. &gt; 750 кВА (мощность) ВН</v>
          </cell>
          <cell r="C276">
            <v>384</v>
          </cell>
          <cell r="D276">
            <v>0</v>
          </cell>
          <cell r="F276">
            <v>0</v>
          </cell>
          <cell r="G276">
            <v>0.85</v>
          </cell>
          <cell r="H276">
            <v>0</v>
          </cell>
          <cell r="I276">
            <v>0</v>
          </cell>
          <cell r="J276">
            <v>0</v>
          </cell>
          <cell r="L276">
            <v>0</v>
          </cell>
          <cell r="M276">
            <v>0</v>
          </cell>
          <cell r="O276">
            <v>0</v>
          </cell>
        </row>
        <row r="277">
          <cell r="A277">
            <v>11.02</v>
          </cell>
          <cell r="B277" t="str">
            <v>Пром. &gt; 750 кВА (мощность) СН</v>
          </cell>
          <cell r="C277">
            <v>506</v>
          </cell>
          <cell r="D277">
            <v>0</v>
          </cell>
          <cell r="F277">
            <v>0</v>
          </cell>
          <cell r="G277">
            <v>0.7</v>
          </cell>
          <cell r="H277">
            <v>0</v>
          </cell>
          <cell r="I277">
            <v>0</v>
          </cell>
          <cell r="J277">
            <v>0</v>
          </cell>
          <cell r="L277">
            <v>0</v>
          </cell>
          <cell r="M277">
            <v>0</v>
          </cell>
          <cell r="O277">
            <v>0</v>
          </cell>
        </row>
        <row r="278">
          <cell r="A278">
            <v>11.03</v>
          </cell>
          <cell r="B278" t="str">
            <v>Пром. &gt; 750 кВА (эл. энергия) ВН</v>
          </cell>
          <cell r="C278">
            <v>0.29299999999999998</v>
          </cell>
          <cell r="D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L278">
            <v>0</v>
          </cell>
          <cell r="M278">
            <v>0</v>
          </cell>
          <cell r="O278">
            <v>0</v>
          </cell>
        </row>
        <row r="279">
          <cell r="A279">
            <v>11.04</v>
          </cell>
          <cell r="B279" t="str">
            <v>Пром. &gt; 750 кВА (одностав.) ВН</v>
          </cell>
          <cell r="C279">
            <v>0.85099999999999998</v>
          </cell>
          <cell r="D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L279">
            <v>0</v>
          </cell>
          <cell r="M279">
            <v>0</v>
          </cell>
          <cell r="O279">
            <v>0</v>
          </cell>
        </row>
        <row r="280">
          <cell r="A280">
            <v>11.05</v>
          </cell>
          <cell r="B280" t="str">
            <v>Пром. до 750 кВА (эл. энергия) ВН</v>
          </cell>
          <cell r="C280">
            <v>0.85099999999999998</v>
          </cell>
          <cell r="D280">
            <v>11988</v>
          </cell>
          <cell r="E280">
            <v>10728</v>
          </cell>
          <cell r="F280">
            <v>10728</v>
          </cell>
          <cell r="G280">
            <v>1</v>
          </cell>
          <cell r="H280">
            <v>1.6819999999999999</v>
          </cell>
          <cell r="I280">
            <v>6728</v>
          </cell>
          <cell r="J280">
            <v>4</v>
          </cell>
          <cell r="L280">
            <v>9129.5300000000007</v>
          </cell>
          <cell r="M280">
            <v>1643.32</v>
          </cell>
          <cell r="O280">
            <v>10772.85</v>
          </cell>
        </row>
        <row r="281">
          <cell r="A281">
            <v>11.06</v>
          </cell>
          <cell r="B281" t="str">
            <v>Пром. до 750 кВА (эл. энергия) СН</v>
          </cell>
          <cell r="C281">
            <v>1.071</v>
          </cell>
          <cell r="D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L281">
            <v>0</v>
          </cell>
          <cell r="M281">
            <v>0</v>
          </cell>
          <cell r="O281">
            <v>0</v>
          </cell>
        </row>
        <row r="282">
          <cell r="A282">
            <v>11.07</v>
          </cell>
          <cell r="B282" t="str">
            <v>Пром. до 750 кВА (эл. энергия) НН</v>
          </cell>
          <cell r="C282">
            <v>1.165</v>
          </cell>
          <cell r="D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L282">
            <v>0</v>
          </cell>
          <cell r="M282">
            <v>0</v>
          </cell>
          <cell r="O282">
            <v>0</v>
          </cell>
        </row>
        <row r="283">
          <cell r="A283">
            <v>11.08</v>
          </cell>
          <cell r="B283" t="str">
            <v>Бюджет &gt; 750 кВА (мощнсть) ВН</v>
          </cell>
          <cell r="C283">
            <v>0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  <cell r="J283">
            <v>0</v>
          </cell>
          <cell r="L283">
            <v>0</v>
          </cell>
          <cell r="M283">
            <v>0</v>
          </cell>
          <cell r="O283">
            <v>0</v>
          </cell>
        </row>
        <row r="284">
          <cell r="A284">
            <v>11.09</v>
          </cell>
          <cell r="B284" t="str">
            <v>Бюджет &gt; 750 кВА (мощнсть) СН</v>
          </cell>
          <cell r="C284">
            <v>0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  <cell r="J284">
            <v>0</v>
          </cell>
          <cell r="L284">
            <v>0</v>
          </cell>
          <cell r="M284">
            <v>0</v>
          </cell>
          <cell r="O284">
            <v>0</v>
          </cell>
        </row>
        <row r="285">
          <cell r="A285">
            <v>11.1</v>
          </cell>
          <cell r="B285" t="str">
            <v>Бюджет &gt; 750 кВА (эл. энергия) ВН</v>
          </cell>
          <cell r="C285">
            <v>0</v>
          </cell>
          <cell r="D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L285">
            <v>0</v>
          </cell>
          <cell r="M285">
            <v>0</v>
          </cell>
          <cell r="O285">
            <v>0</v>
          </cell>
        </row>
        <row r="286">
          <cell r="A286">
            <v>11.11</v>
          </cell>
          <cell r="B286" t="str">
            <v>Бюджет &gt; 750 кВА (одностав) ВН</v>
          </cell>
          <cell r="C286">
            <v>0.72799999999999998</v>
          </cell>
          <cell r="D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L286">
            <v>0</v>
          </cell>
          <cell r="M286">
            <v>0</v>
          </cell>
          <cell r="O286">
            <v>0</v>
          </cell>
        </row>
        <row r="287">
          <cell r="A287">
            <v>11.12</v>
          </cell>
          <cell r="B287" t="str">
            <v>Бюджет до 750 кВА (эл. энергия) ВН</v>
          </cell>
          <cell r="C287">
            <v>0.72799999999999998</v>
          </cell>
          <cell r="D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L287">
            <v>0</v>
          </cell>
          <cell r="M287">
            <v>0</v>
          </cell>
          <cell r="O287">
            <v>0</v>
          </cell>
        </row>
        <row r="288">
          <cell r="A288">
            <v>11.13</v>
          </cell>
          <cell r="B288" t="str">
            <v>Бюджет до 750 кВА (эл. энергия) СН</v>
          </cell>
          <cell r="C288">
            <v>0.879</v>
          </cell>
          <cell r="D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L288">
            <v>0</v>
          </cell>
          <cell r="M288">
            <v>0</v>
          </cell>
          <cell r="O288">
            <v>0</v>
          </cell>
        </row>
        <row r="289">
          <cell r="A289">
            <v>11.14</v>
          </cell>
          <cell r="B289" t="str">
            <v>Бюджет до 750 кВА (эл. энергия) НН</v>
          </cell>
          <cell r="C289">
            <v>0.90900000000000003</v>
          </cell>
          <cell r="D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L289">
            <v>0</v>
          </cell>
          <cell r="M289">
            <v>0</v>
          </cell>
          <cell r="O289">
            <v>0</v>
          </cell>
        </row>
        <row r="290">
          <cell r="A290">
            <v>11.15</v>
          </cell>
          <cell r="B290" t="str">
            <v>Непром. потребители ВН</v>
          </cell>
          <cell r="C290">
            <v>0.85099999999999998</v>
          </cell>
          <cell r="D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L290">
            <v>0</v>
          </cell>
          <cell r="M290">
            <v>0</v>
          </cell>
          <cell r="O290">
            <v>0</v>
          </cell>
        </row>
        <row r="291">
          <cell r="A291">
            <v>11.16</v>
          </cell>
          <cell r="B291" t="str">
            <v>Сельское хозяйство НД</v>
          </cell>
          <cell r="C291">
            <v>0.73899999999999999</v>
          </cell>
          <cell r="D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L291">
            <v>0</v>
          </cell>
          <cell r="M291">
            <v>0</v>
          </cell>
          <cell r="O291">
            <v>0</v>
          </cell>
        </row>
        <row r="292">
          <cell r="A292">
            <v>11.17</v>
          </cell>
          <cell r="B292" t="str">
            <v>Хоз. нужды энергосистемы ВН</v>
          </cell>
          <cell r="C292">
            <v>0.85099999999999998</v>
          </cell>
          <cell r="D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L292">
            <v>0</v>
          </cell>
          <cell r="M292">
            <v>0</v>
          </cell>
          <cell r="O292">
            <v>0</v>
          </cell>
        </row>
        <row r="293">
          <cell r="A293">
            <v>11.18</v>
          </cell>
          <cell r="B293" t="str">
            <v>Население с эл. плитами</v>
          </cell>
          <cell r="C293">
            <v>0.56000000000000005</v>
          </cell>
          <cell r="D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L293">
            <v>0</v>
          </cell>
          <cell r="N293">
            <v>0</v>
          </cell>
          <cell r="O293">
            <v>0</v>
          </cell>
        </row>
        <row r="294">
          <cell r="A294">
            <v>11.19</v>
          </cell>
          <cell r="B294" t="str">
            <v>Население с газовыми плитами</v>
          </cell>
          <cell r="C294">
            <v>0.8</v>
          </cell>
          <cell r="D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L294">
            <v>0</v>
          </cell>
          <cell r="N294">
            <v>0</v>
          </cell>
          <cell r="O294">
            <v>0</v>
          </cell>
        </row>
        <row r="295">
          <cell r="A295">
            <v>11.2</v>
          </cell>
          <cell r="B295" t="str">
            <v xml:space="preserve">Населенные пункты сельские </v>
          </cell>
          <cell r="C295">
            <v>0.49</v>
          </cell>
          <cell r="D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L295">
            <v>0</v>
          </cell>
          <cell r="N295">
            <v>0</v>
          </cell>
          <cell r="O295">
            <v>0</v>
          </cell>
        </row>
        <row r="296">
          <cell r="A296">
            <v>11.21</v>
          </cell>
          <cell r="B296" t="str">
            <v>Населенные пункты городские</v>
          </cell>
          <cell r="C296">
            <v>0.7</v>
          </cell>
          <cell r="D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L296">
            <v>0</v>
          </cell>
          <cell r="N296">
            <v>0</v>
          </cell>
          <cell r="O296">
            <v>0</v>
          </cell>
        </row>
        <row r="297">
          <cell r="A297">
            <v>11.22</v>
          </cell>
          <cell r="B297" t="str">
            <v>Насел. пункты город. (гаражн. кооп)</v>
          </cell>
          <cell r="C297">
            <v>0.7</v>
          </cell>
          <cell r="D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L297">
            <v>0</v>
          </cell>
          <cell r="N297">
            <v>0</v>
          </cell>
          <cell r="O297">
            <v>0</v>
          </cell>
        </row>
        <row r="298">
          <cell r="A298">
            <v>11.23</v>
          </cell>
          <cell r="B298" t="str">
            <v>Население с эл. плитами с общ. учётом</v>
          </cell>
          <cell r="C298">
            <v>0.49</v>
          </cell>
          <cell r="D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L298">
            <v>0</v>
          </cell>
          <cell r="N298">
            <v>0</v>
          </cell>
          <cell r="O298">
            <v>0</v>
          </cell>
        </row>
        <row r="299">
          <cell r="A299">
            <v>11.24</v>
          </cell>
          <cell r="B299" t="str">
            <v>Перепродавец пром.</v>
          </cell>
          <cell r="D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L299">
            <v>0</v>
          </cell>
          <cell r="M299">
            <v>0</v>
          </cell>
          <cell r="O299">
            <v>0</v>
          </cell>
        </row>
        <row r="300">
          <cell r="A300">
            <v>11.25</v>
          </cell>
          <cell r="B300" t="str">
            <v>Перепродавец населен.</v>
          </cell>
          <cell r="D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L300">
            <v>0</v>
          </cell>
          <cell r="M300">
            <v>0</v>
          </cell>
          <cell r="O300">
            <v>0</v>
          </cell>
        </row>
        <row r="301">
          <cell r="A301">
            <v>12</v>
          </cell>
          <cell r="B301" t="str">
            <v>Надымский Аэропорт</v>
          </cell>
          <cell r="C301">
            <v>0.84229508757526006</v>
          </cell>
          <cell r="D301">
            <v>176148</v>
          </cell>
          <cell r="E301">
            <v>146160</v>
          </cell>
          <cell r="F301">
            <v>146160</v>
          </cell>
          <cell r="G301">
            <v>1</v>
          </cell>
          <cell r="H301">
            <v>0.11572519083969468</v>
          </cell>
          <cell r="I301">
            <v>15160</v>
          </cell>
          <cell r="J301">
            <v>131</v>
          </cell>
          <cell r="L301">
            <v>123109.85</v>
          </cell>
          <cell r="M301">
            <v>21871.05</v>
          </cell>
          <cell r="N301">
            <v>288.73</v>
          </cell>
          <cell r="O301">
            <v>145269.62999999998</v>
          </cell>
        </row>
        <row r="302">
          <cell r="B302" t="str">
            <v>Потреб. по счётчику</v>
          </cell>
          <cell r="D302">
            <v>176148</v>
          </cell>
          <cell r="E302">
            <v>146160</v>
          </cell>
          <cell r="F302">
            <v>280.64516129032262</v>
          </cell>
          <cell r="G302">
            <v>0</v>
          </cell>
          <cell r="L302" t="str">
            <v xml:space="preserve"> </v>
          </cell>
        </row>
        <row r="303">
          <cell r="A303">
            <v>12.01</v>
          </cell>
          <cell r="B303" t="str">
            <v>Пром. &gt; 750 кВА (мощность) ВН</v>
          </cell>
          <cell r="C303">
            <v>384</v>
          </cell>
          <cell r="D303">
            <v>0</v>
          </cell>
          <cell r="F303">
            <v>0</v>
          </cell>
          <cell r="G303">
            <v>0.7</v>
          </cell>
          <cell r="H303">
            <v>0</v>
          </cell>
          <cell r="I303">
            <v>0</v>
          </cell>
          <cell r="J303">
            <v>0</v>
          </cell>
          <cell r="L303">
            <v>0</v>
          </cell>
          <cell r="M303">
            <v>0</v>
          </cell>
          <cell r="O303">
            <v>0</v>
          </cell>
        </row>
        <row r="304">
          <cell r="A304">
            <v>12.02</v>
          </cell>
          <cell r="B304" t="str">
            <v>Пром. &gt; 750 кВА (мощность) СН</v>
          </cell>
          <cell r="C304">
            <v>506</v>
          </cell>
          <cell r="D304">
            <v>0</v>
          </cell>
          <cell r="F304">
            <v>0</v>
          </cell>
          <cell r="G304">
            <v>0.7</v>
          </cell>
          <cell r="H304">
            <v>0</v>
          </cell>
          <cell r="I304">
            <v>0</v>
          </cell>
          <cell r="J304">
            <v>0</v>
          </cell>
          <cell r="L304">
            <v>0</v>
          </cell>
          <cell r="M304">
            <v>0</v>
          </cell>
          <cell r="O304">
            <v>0</v>
          </cell>
        </row>
        <row r="305">
          <cell r="A305">
            <v>12.03</v>
          </cell>
          <cell r="B305" t="str">
            <v>Пром. &gt; 750 кВА (эл. энергия) ВН</v>
          </cell>
          <cell r="C305">
            <v>0.29299999999999998</v>
          </cell>
          <cell r="D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L305">
            <v>0</v>
          </cell>
          <cell r="M305">
            <v>0</v>
          </cell>
          <cell r="O305">
            <v>0</v>
          </cell>
        </row>
        <row r="306">
          <cell r="A306">
            <v>12.04</v>
          </cell>
          <cell r="B306" t="str">
            <v>Пром. &gt; 750 кВА (одностав.) ВН</v>
          </cell>
          <cell r="C306">
            <v>0.85099999999999998</v>
          </cell>
          <cell r="D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L306">
            <v>0</v>
          </cell>
          <cell r="M306">
            <v>0</v>
          </cell>
          <cell r="O306">
            <v>0</v>
          </cell>
        </row>
        <row r="307">
          <cell r="A307">
            <v>12.05</v>
          </cell>
          <cell r="B307" t="str">
            <v>Пром. до 750 кВА (эл. энергия) ВН</v>
          </cell>
          <cell r="C307">
            <v>0.85099999999999998</v>
          </cell>
          <cell r="D307">
            <v>40145</v>
          </cell>
          <cell r="E307">
            <v>31448</v>
          </cell>
          <cell r="F307">
            <v>53555</v>
          </cell>
          <cell r="G307">
            <v>0.36641221374045801</v>
          </cell>
          <cell r="H307">
            <v>-0.34483333333333333</v>
          </cell>
          <cell r="I307">
            <v>-16552</v>
          </cell>
          <cell r="J307">
            <v>48</v>
          </cell>
          <cell r="L307">
            <v>26762.25</v>
          </cell>
          <cell r="M307">
            <v>4817.21</v>
          </cell>
          <cell r="O307">
            <v>31579.46</v>
          </cell>
        </row>
        <row r="308">
          <cell r="A308">
            <v>12.06</v>
          </cell>
          <cell r="B308" t="str">
            <v>Пром. до 750 кВА (эл. энергия) СН</v>
          </cell>
          <cell r="C308">
            <v>1.071</v>
          </cell>
          <cell r="D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L308">
            <v>0</v>
          </cell>
          <cell r="M308">
            <v>0</v>
          </cell>
          <cell r="O308">
            <v>0</v>
          </cell>
        </row>
        <row r="309">
          <cell r="A309">
            <v>12.07</v>
          </cell>
          <cell r="B309" t="str">
            <v>Пром. до 750 кВА (эл. энергия) НН</v>
          </cell>
          <cell r="C309">
            <v>1.165</v>
          </cell>
          <cell r="D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L309">
            <v>0</v>
          </cell>
          <cell r="M309">
            <v>0</v>
          </cell>
          <cell r="O309">
            <v>0</v>
          </cell>
        </row>
        <row r="310">
          <cell r="A310">
            <v>12.08</v>
          </cell>
          <cell r="B310" t="str">
            <v>Бюджет &gt; 750 кВА (мощнсть) ВН</v>
          </cell>
          <cell r="C310">
            <v>0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  <cell r="J310">
            <v>0</v>
          </cell>
          <cell r="L310">
            <v>0</v>
          </cell>
          <cell r="M310">
            <v>0</v>
          </cell>
          <cell r="O310">
            <v>0</v>
          </cell>
        </row>
        <row r="311">
          <cell r="A311">
            <v>12.09</v>
          </cell>
          <cell r="B311" t="str">
            <v>Бюджет &gt; 750 кВА (мощнсть) СН</v>
          </cell>
          <cell r="C311">
            <v>0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  <cell r="J311">
            <v>0</v>
          </cell>
          <cell r="L311">
            <v>0</v>
          </cell>
          <cell r="M311">
            <v>0</v>
          </cell>
          <cell r="O311">
            <v>0</v>
          </cell>
        </row>
        <row r="312">
          <cell r="A312">
            <v>12.1</v>
          </cell>
          <cell r="B312" t="str">
            <v>Бюджет &gt; 750 кВА (эл. энергия) ВН</v>
          </cell>
          <cell r="C312">
            <v>0</v>
          </cell>
          <cell r="D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L312">
            <v>0</v>
          </cell>
          <cell r="M312">
            <v>0</v>
          </cell>
          <cell r="O312">
            <v>0</v>
          </cell>
        </row>
        <row r="313">
          <cell r="A313">
            <v>12.11</v>
          </cell>
          <cell r="B313" t="str">
            <v>Бюджет &gt; 750 кВА (одностав) ВН</v>
          </cell>
          <cell r="C313">
            <v>0.72799999999999998</v>
          </cell>
          <cell r="D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L313">
            <v>0</v>
          </cell>
          <cell r="M313">
            <v>0</v>
          </cell>
          <cell r="O313">
            <v>0</v>
          </cell>
        </row>
        <row r="314">
          <cell r="A314">
            <v>12.12</v>
          </cell>
          <cell r="B314" t="str">
            <v>Бюджет до 750 кВА (эл. энергия) ВН</v>
          </cell>
          <cell r="C314">
            <v>0.72799999999999998</v>
          </cell>
          <cell r="D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L314">
            <v>0</v>
          </cell>
          <cell r="M314">
            <v>0</v>
          </cell>
          <cell r="O314">
            <v>0</v>
          </cell>
        </row>
        <row r="315">
          <cell r="A315">
            <v>12.13</v>
          </cell>
          <cell r="B315" t="str">
            <v>Бюджет до 750 кВА (эл. энергия) СН</v>
          </cell>
          <cell r="C315">
            <v>0.879</v>
          </cell>
          <cell r="D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L315">
            <v>0</v>
          </cell>
          <cell r="M315">
            <v>0</v>
          </cell>
          <cell r="O315">
            <v>0</v>
          </cell>
        </row>
        <row r="316">
          <cell r="A316">
            <v>12.14</v>
          </cell>
          <cell r="B316" t="str">
            <v>Бюджет до 750 кВА (эл. энергия) НН</v>
          </cell>
          <cell r="C316">
            <v>0.90900000000000003</v>
          </cell>
          <cell r="D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L316">
            <v>0</v>
          </cell>
          <cell r="M316">
            <v>0</v>
          </cell>
          <cell r="O316">
            <v>0</v>
          </cell>
        </row>
        <row r="317">
          <cell r="A317">
            <v>12.15</v>
          </cell>
          <cell r="B317" t="str">
            <v>Непром. потребители ВН</v>
          </cell>
          <cell r="C317">
            <v>0.85099999999999998</v>
          </cell>
          <cell r="D317">
            <v>131310</v>
          </cell>
          <cell r="E317">
            <v>111332</v>
          </cell>
          <cell r="F317">
            <v>89258</v>
          </cell>
          <cell r="G317">
            <v>0.61068702290076338</v>
          </cell>
          <cell r="H317">
            <v>0.39164999999999994</v>
          </cell>
          <cell r="I317">
            <v>31332</v>
          </cell>
          <cell r="J317">
            <v>80</v>
          </cell>
          <cell r="L317">
            <v>94743.53</v>
          </cell>
          <cell r="M317">
            <v>17053.84</v>
          </cell>
          <cell r="O317">
            <v>111797.37</v>
          </cell>
        </row>
        <row r="318">
          <cell r="A318">
            <v>12.16</v>
          </cell>
          <cell r="B318" t="str">
            <v>Сельское хозяйство НД</v>
          </cell>
          <cell r="C318">
            <v>0.73899999999999999</v>
          </cell>
          <cell r="D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L318">
            <v>0</v>
          </cell>
          <cell r="M318">
            <v>0</v>
          </cell>
          <cell r="O318">
            <v>0</v>
          </cell>
        </row>
        <row r="319">
          <cell r="A319">
            <v>12.17</v>
          </cell>
          <cell r="B319" t="str">
            <v>Хоз. нужды энергосистемы ВН</v>
          </cell>
          <cell r="C319">
            <v>0.85099999999999998</v>
          </cell>
          <cell r="D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L319">
            <v>0</v>
          </cell>
          <cell r="M319">
            <v>0</v>
          </cell>
          <cell r="O319">
            <v>0</v>
          </cell>
        </row>
        <row r="320">
          <cell r="A320">
            <v>12.18</v>
          </cell>
          <cell r="B320" t="str">
            <v>Население с эл. плитами</v>
          </cell>
          <cell r="C320">
            <v>0.56000000000000005</v>
          </cell>
          <cell r="D320">
            <v>4693</v>
          </cell>
          <cell r="E320">
            <v>3380</v>
          </cell>
          <cell r="F320">
            <v>3347</v>
          </cell>
          <cell r="G320">
            <v>2.2900763358778626E-2</v>
          </cell>
          <cell r="H320">
            <v>0.12666666666666671</v>
          </cell>
          <cell r="I320">
            <v>380</v>
          </cell>
          <cell r="J320">
            <v>3</v>
          </cell>
          <cell r="L320">
            <v>1604.07</v>
          </cell>
          <cell r="N320">
            <v>288.73</v>
          </cell>
          <cell r="O320">
            <v>1892.8</v>
          </cell>
        </row>
        <row r="321">
          <cell r="A321">
            <v>12.19</v>
          </cell>
          <cell r="B321" t="str">
            <v>Население с газовыми плитами</v>
          </cell>
          <cell r="C321">
            <v>0.8</v>
          </cell>
          <cell r="D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L321">
            <v>0</v>
          </cell>
          <cell r="N321">
            <v>0</v>
          </cell>
          <cell r="O321">
            <v>0</v>
          </cell>
        </row>
        <row r="322">
          <cell r="A322">
            <v>12.2</v>
          </cell>
          <cell r="B322" t="str">
            <v xml:space="preserve">Населенные пункты сельские </v>
          </cell>
          <cell r="C322">
            <v>0.49</v>
          </cell>
          <cell r="D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L322">
            <v>0</v>
          </cell>
          <cell r="N322">
            <v>0</v>
          </cell>
          <cell r="O322">
            <v>0</v>
          </cell>
        </row>
        <row r="323">
          <cell r="A323">
            <v>12.21</v>
          </cell>
          <cell r="B323" t="str">
            <v>Населенные пункты городские</v>
          </cell>
          <cell r="C323">
            <v>0.7</v>
          </cell>
          <cell r="D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L323">
            <v>0</v>
          </cell>
          <cell r="N323">
            <v>0</v>
          </cell>
          <cell r="O323">
            <v>0</v>
          </cell>
        </row>
        <row r="324">
          <cell r="A324">
            <v>12.22</v>
          </cell>
          <cell r="B324" t="str">
            <v>Насел. пункты город. (гаражн. кооп)</v>
          </cell>
          <cell r="C324">
            <v>0.7</v>
          </cell>
          <cell r="D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L324">
            <v>0</v>
          </cell>
          <cell r="N324">
            <v>0</v>
          </cell>
          <cell r="O324">
            <v>0</v>
          </cell>
        </row>
        <row r="325">
          <cell r="A325">
            <v>12.23</v>
          </cell>
          <cell r="B325" t="str">
            <v>Население с эл. плитами с общ. учётом</v>
          </cell>
          <cell r="C325">
            <v>0.49</v>
          </cell>
          <cell r="D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L325">
            <v>0</v>
          </cell>
          <cell r="N325">
            <v>0</v>
          </cell>
          <cell r="O325">
            <v>0</v>
          </cell>
        </row>
        <row r="326">
          <cell r="A326">
            <v>12.24</v>
          </cell>
          <cell r="B326" t="str">
            <v>Перепродавец пром.</v>
          </cell>
          <cell r="C326">
            <v>0</v>
          </cell>
          <cell r="D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L326">
            <v>0</v>
          </cell>
          <cell r="M326">
            <v>0</v>
          </cell>
          <cell r="O326">
            <v>0</v>
          </cell>
        </row>
        <row r="327">
          <cell r="A327">
            <v>12.25</v>
          </cell>
          <cell r="B327" t="str">
            <v>Перепродавец населен.</v>
          </cell>
          <cell r="C327">
            <v>0</v>
          </cell>
          <cell r="D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L327">
            <v>0</v>
          </cell>
          <cell r="M327">
            <v>0</v>
          </cell>
          <cell r="O327">
            <v>0</v>
          </cell>
        </row>
        <row r="328">
          <cell r="A328">
            <v>13</v>
          </cell>
          <cell r="B328" t="str">
            <v>"Надымэлектрогаз"</v>
          </cell>
          <cell r="C328">
            <v>0.85100108225108229</v>
          </cell>
          <cell r="D328">
            <v>5424</v>
          </cell>
          <cell r="E328">
            <v>3696</v>
          </cell>
          <cell r="F328">
            <v>3696</v>
          </cell>
          <cell r="G328">
            <v>1</v>
          </cell>
          <cell r="H328">
            <v>-0.17866666666666661</v>
          </cell>
          <cell r="I328">
            <v>-804</v>
          </cell>
          <cell r="J328">
            <v>4.5</v>
          </cell>
          <cell r="L328">
            <v>3145.3</v>
          </cell>
          <cell r="M328">
            <v>566.15</v>
          </cell>
          <cell r="N328">
            <v>0</v>
          </cell>
          <cell r="O328">
            <v>3711.4500000000003</v>
          </cell>
        </row>
        <row r="329">
          <cell r="B329" t="str">
            <v>Потреб. по счётчику</v>
          </cell>
          <cell r="D329">
            <v>5424</v>
          </cell>
          <cell r="E329">
            <v>3696</v>
          </cell>
          <cell r="F329">
            <v>7.0967741935483879</v>
          </cell>
          <cell r="G329">
            <v>0</v>
          </cell>
          <cell r="L329" t="str">
            <v xml:space="preserve"> </v>
          </cell>
        </row>
        <row r="330">
          <cell r="A330">
            <v>13.01</v>
          </cell>
          <cell r="B330" t="str">
            <v>Пром. &gt; 750 кВА (мощность) ВН</v>
          </cell>
          <cell r="C330">
            <v>384</v>
          </cell>
          <cell r="D330">
            <v>0</v>
          </cell>
          <cell r="F330">
            <v>0</v>
          </cell>
          <cell r="G330">
            <v>0.7</v>
          </cell>
          <cell r="H330">
            <v>0</v>
          </cell>
          <cell r="I330">
            <v>0</v>
          </cell>
          <cell r="J330">
            <v>0</v>
          </cell>
          <cell r="L330">
            <v>0</v>
          </cell>
          <cell r="M330">
            <v>0</v>
          </cell>
          <cell r="O330">
            <v>0</v>
          </cell>
        </row>
        <row r="331">
          <cell r="A331">
            <v>13.02</v>
          </cell>
          <cell r="B331" t="str">
            <v>Пром. &gt; 750 кВА (мощность) СН</v>
          </cell>
          <cell r="C331">
            <v>506</v>
          </cell>
          <cell r="D331">
            <v>0</v>
          </cell>
          <cell r="F331">
            <v>0</v>
          </cell>
          <cell r="G331">
            <v>0.7</v>
          </cell>
          <cell r="H331">
            <v>0</v>
          </cell>
          <cell r="I331">
            <v>0</v>
          </cell>
          <cell r="J331">
            <v>0</v>
          </cell>
          <cell r="L331">
            <v>0</v>
          </cell>
          <cell r="M331">
            <v>0</v>
          </cell>
          <cell r="O331">
            <v>0</v>
          </cell>
        </row>
        <row r="332">
          <cell r="A332">
            <v>13.03</v>
          </cell>
          <cell r="B332" t="str">
            <v>Пром. &gt; 750 кВА (эл. энергия) ВН</v>
          </cell>
          <cell r="C332">
            <v>0.29299999999999998</v>
          </cell>
          <cell r="D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L332">
            <v>0</v>
          </cell>
          <cell r="M332">
            <v>0</v>
          </cell>
          <cell r="O332">
            <v>0</v>
          </cell>
        </row>
        <row r="333">
          <cell r="A333">
            <v>13.04</v>
          </cell>
          <cell r="B333" t="str">
            <v>Пром. &gt; 750 кВА (одностав.) ВН</v>
          </cell>
          <cell r="C333">
            <v>0.85099999999999998</v>
          </cell>
          <cell r="D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L333">
            <v>0</v>
          </cell>
          <cell r="M333">
            <v>0</v>
          </cell>
          <cell r="O333">
            <v>0</v>
          </cell>
        </row>
        <row r="334">
          <cell r="A334">
            <v>13.05</v>
          </cell>
          <cell r="B334" t="str">
            <v>Пром. до 750 кВА (эл. энергия) ВН</v>
          </cell>
          <cell r="C334">
            <v>0.85099999999999998</v>
          </cell>
          <cell r="D334">
            <v>5424</v>
          </cell>
          <cell r="E334">
            <v>3696</v>
          </cell>
          <cell r="F334">
            <v>3696</v>
          </cell>
          <cell r="G334">
            <v>1</v>
          </cell>
          <cell r="H334">
            <v>-0.17866666666666661</v>
          </cell>
          <cell r="I334">
            <v>-804</v>
          </cell>
          <cell r="J334">
            <v>4.5</v>
          </cell>
          <cell r="L334">
            <v>3145.3</v>
          </cell>
          <cell r="M334">
            <v>566.15</v>
          </cell>
          <cell r="O334">
            <v>3711.4500000000003</v>
          </cell>
        </row>
        <row r="335">
          <cell r="A335">
            <v>13.06</v>
          </cell>
          <cell r="B335" t="str">
            <v>Пром. до 750 кВА (эл. энергия) СН</v>
          </cell>
          <cell r="C335">
            <v>1.071</v>
          </cell>
          <cell r="D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L335">
            <v>0</v>
          </cell>
          <cell r="M335">
            <v>0</v>
          </cell>
          <cell r="O335">
            <v>0</v>
          </cell>
        </row>
        <row r="336">
          <cell r="A336">
            <v>13.07</v>
          </cell>
          <cell r="B336" t="str">
            <v>Пром. до 750 кВА (эл. энергия) НН</v>
          </cell>
          <cell r="C336">
            <v>1.165</v>
          </cell>
          <cell r="D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L336">
            <v>0</v>
          </cell>
          <cell r="M336">
            <v>0</v>
          </cell>
          <cell r="O336">
            <v>0</v>
          </cell>
        </row>
        <row r="337">
          <cell r="A337">
            <v>13.08</v>
          </cell>
          <cell r="B337" t="str">
            <v>Бюджет &gt; 750 кВА (мощнсть) ВН</v>
          </cell>
          <cell r="C337">
            <v>0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  <cell r="J337">
            <v>0</v>
          </cell>
          <cell r="L337">
            <v>0</v>
          </cell>
          <cell r="M337">
            <v>0</v>
          </cell>
          <cell r="O337">
            <v>0</v>
          </cell>
        </row>
        <row r="338">
          <cell r="A338">
            <v>13.09</v>
          </cell>
          <cell r="B338" t="str">
            <v>Бюджет &gt; 750 кВА (мощнсть) СН</v>
          </cell>
          <cell r="C338">
            <v>0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  <cell r="J338">
            <v>0</v>
          </cell>
          <cell r="L338">
            <v>0</v>
          </cell>
          <cell r="M338">
            <v>0</v>
          </cell>
          <cell r="O338">
            <v>0</v>
          </cell>
        </row>
        <row r="339">
          <cell r="A339">
            <v>13.1</v>
          </cell>
          <cell r="B339" t="str">
            <v>Бюджет &gt; 750 кВА (эл. энергия) ВН</v>
          </cell>
          <cell r="C339">
            <v>0</v>
          </cell>
          <cell r="D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L339">
            <v>0</v>
          </cell>
          <cell r="M339">
            <v>0</v>
          </cell>
          <cell r="O339">
            <v>0</v>
          </cell>
        </row>
        <row r="340">
          <cell r="A340">
            <v>13.11</v>
          </cell>
          <cell r="B340" t="str">
            <v>Бюджет &gt; 750 кВА (одностав) ВН</v>
          </cell>
          <cell r="C340">
            <v>0.72799999999999998</v>
          </cell>
          <cell r="D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L340">
            <v>0</v>
          </cell>
          <cell r="M340">
            <v>0</v>
          </cell>
          <cell r="O340">
            <v>0</v>
          </cell>
        </row>
        <row r="341">
          <cell r="A341">
            <v>13.12</v>
          </cell>
          <cell r="B341" t="str">
            <v>Бюджет до 750 кВА (эл. энергия) ВН</v>
          </cell>
          <cell r="C341">
            <v>0.72799999999999998</v>
          </cell>
          <cell r="D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L341">
            <v>0</v>
          </cell>
          <cell r="M341">
            <v>0</v>
          </cell>
          <cell r="O341">
            <v>0</v>
          </cell>
        </row>
        <row r="342">
          <cell r="A342">
            <v>13.13</v>
          </cell>
          <cell r="B342" t="str">
            <v>Бюджет до 750 кВА (эл. энергия) СН</v>
          </cell>
          <cell r="C342">
            <v>0.879</v>
          </cell>
          <cell r="D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L342">
            <v>0</v>
          </cell>
          <cell r="M342">
            <v>0</v>
          </cell>
          <cell r="O342">
            <v>0</v>
          </cell>
        </row>
        <row r="343">
          <cell r="A343">
            <v>13.14</v>
          </cell>
          <cell r="B343" t="str">
            <v>Бюджет до 750 кВА (эл. энергия) НН</v>
          </cell>
          <cell r="C343">
            <v>0.90900000000000003</v>
          </cell>
          <cell r="D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L343">
            <v>0</v>
          </cell>
          <cell r="M343">
            <v>0</v>
          </cell>
          <cell r="O343">
            <v>0</v>
          </cell>
        </row>
        <row r="344">
          <cell r="A344">
            <v>13.15</v>
          </cell>
          <cell r="B344" t="str">
            <v>Непром. потребители ВН</v>
          </cell>
          <cell r="C344">
            <v>0.85099999999999998</v>
          </cell>
          <cell r="D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L344">
            <v>0</v>
          </cell>
          <cell r="M344">
            <v>0</v>
          </cell>
          <cell r="O344">
            <v>0</v>
          </cell>
        </row>
        <row r="345">
          <cell r="A345">
            <v>13.16</v>
          </cell>
          <cell r="B345" t="str">
            <v>Сельское хозяйство НД</v>
          </cell>
          <cell r="C345">
            <v>0.73899999999999999</v>
          </cell>
          <cell r="D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L345">
            <v>0</v>
          </cell>
          <cell r="M345">
            <v>0</v>
          </cell>
          <cell r="O345">
            <v>0</v>
          </cell>
        </row>
        <row r="346">
          <cell r="A346">
            <v>13.17</v>
          </cell>
          <cell r="B346" t="str">
            <v>Хоз. нужды энергосистемы ВН</v>
          </cell>
          <cell r="C346">
            <v>0.85099999999999998</v>
          </cell>
          <cell r="D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L346">
            <v>0</v>
          </cell>
          <cell r="M346">
            <v>0</v>
          </cell>
          <cell r="O346">
            <v>0</v>
          </cell>
        </row>
        <row r="347">
          <cell r="A347">
            <v>13.18</v>
          </cell>
          <cell r="B347" t="str">
            <v>Население с эл. плитами</v>
          </cell>
          <cell r="C347">
            <v>0.56000000000000005</v>
          </cell>
          <cell r="D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L347">
            <v>0</v>
          </cell>
          <cell r="N347">
            <v>0</v>
          </cell>
          <cell r="O347">
            <v>0</v>
          </cell>
        </row>
        <row r="348">
          <cell r="A348">
            <v>13.19</v>
          </cell>
          <cell r="B348" t="str">
            <v>Население с газовыми плитами</v>
          </cell>
          <cell r="C348">
            <v>0.8</v>
          </cell>
          <cell r="D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L348">
            <v>0</v>
          </cell>
          <cell r="N348">
            <v>0</v>
          </cell>
          <cell r="O348">
            <v>0</v>
          </cell>
        </row>
        <row r="349">
          <cell r="A349">
            <v>13.2</v>
          </cell>
          <cell r="B349" t="str">
            <v xml:space="preserve">Населенные пункты сельские </v>
          </cell>
          <cell r="C349">
            <v>0.49</v>
          </cell>
          <cell r="D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L349">
            <v>0</v>
          </cell>
          <cell r="N349">
            <v>0</v>
          </cell>
          <cell r="O349">
            <v>0</v>
          </cell>
        </row>
        <row r="350">
          <cell r="A350">
            <v>13.21</v>
          </cell>
          <cell r="B350" t="str">
            <v>Населенные пункты городские</v>
          </cell>
          <cell r="C350">
            <v>0.7</v>
          </cell>
          <cell r="D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L350">
            <v>0</v>
          </cell>
          <cell r="N350">
            <v>0</v>
          </cell>
          <cell r="O350">
            <v>0</v>
          </cell>
        </row>
        <row r="351">
          <cell r="A351">
            <v>13.22</v>
          </cell>
          <cell r="B351" t="str">
            <v>Насел. пункты город. (гаражн. кооп)</v>
          </cell>
          <cell r="C351">
            <v>0.7</v>
          </cell>
          <cell r="D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L351">
            <v>0</v>
          </cell>
          <cell r="N351">
            <v>0</v>
          </cell>
          <cell r="O351">
            <v>0</v>
          </cell>
        </row>
        <row r="352">
          <cell r="A352">
            <v>13.23</v>
          </cell>
          <cell r="B352" t="str">
            <v>Население с эл. плитами с общ. учётом</v>
          </cell>
          <cell r="C352">
            <v>0.49</v>
          </cell>
          <cell r="D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L352">
            <v>0</v>
          </cell>
          <cell r="N352">
            <v>0</v>
          </cell>
          <cell r="O352">
            <v>0</v>
          </cell>
        </row>
        <row r="353">
          <cell r="A353">
            <v>13.24</v>
          </cell>
          <cell r="B353" t="str">
            <v>Перепродавец пром.</v>
          </cell>
          <cell r="C353">
            <v>0</v>
          </cell>
          <cell r="D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L353">
            <v>0</v>
          </cell>
          <cell r="M353">
            <v>0</v>
          </cell>
          <cell r="O353">
            <v>0</v>
          </cell>
        </row>
        <row r="354">
          <cell r="A354">
            <v>13.25</v>
          </cell>
          <cell r="B354" t="str">
            <v>Перепродавец населен.</v>
          </cell>
          <cell r="C354">
            <v>0</v>
          </cell>
          <cell r="D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L354">
            <v>0</v>
          </cell>
          <cell r="M354">
            <v>0</v>
          </cell>
          <cell r="O354">
            <v>0</v>
          </cell>
        </row>
        <row r="355">
          <cell r="A355">
            <v>14</v>
          </cell>
          <cell r="B355" t="str">
            <v>МУП "ПРЭП"</v>
          </cell>
          <cell r="C355">
            <v>1.071000344352617</v>
          </cell>
          <cell r="D355">
            <v>11924</v>
          </cell>
          <cell r="E355">
            <v>5808</v>
          </cell>
          <cell r="F355">
            <v>5808</v>
          </cell>
          <cell r="G355">
            <v>1</v>
          </cell>
          <cell r="H355">
            <v>-0.35466666666666669</v>
          </cell>
          <cell r="I355">
            <v>-3192</v>
          </cell>
          <cell r="J355">
            <v>9</v>
          </cell>
          <cell r="L355">
            <v>6220.37</v>
          </cell>
          <cell r="M355">
            <v>1119.67</v>
          </cell>
          <cell r="N355">
            <v>0</v>
          </cell>
          <cell r="O355">
            <v>7340.04</v>
          </cell>
        </row>
        <row r="356">
          <cell r="B356" t="str">
            <v>Потреб. по счётчику</v>
          </cell>
          <cell r="D356">
            <v>11924</v>
          </cell>
          <cell r="E356">
            <v>5808</v>
          </cell>
          <cell r="F356">
            <v>11.152073732718895</v>
          </cell>
          <cell r="G356">
            <v>0</v>
          </cell>
          <cell r="L356" t="str">
            <v xml:space="preserve"> </v>
          </cell>
        </row>
        <row r="357">
          <cell r="A357">
            <v>14.01</v>
          </cell>
          <cell r="B357" t="str">
            <v>Пром. &gt; 750 кВА (мощность) ВН</v>
          </cell>
          <cell r="C357">
            <v>384</v>
          </cell>
          <cell r="D357">
            <v>0</v>
          </cell>
          <cell r="F357">
            <v>0</v>
          </cell>
          <cell r="G357">
            <v>0.7</v>
          </cell>
          <cell r="H357">
            <v>0</v>
          </cell>
          <cell r="I357">
            <v>0</v>
          </cell>
          <cell r="J357">
            <v>0</v>
          </cell>
          <cell r="L357">
            <v>0</v>
          </cell>
          <cell r="M357">
            <v>0</v>
          </cell>
          <cell r="O357">
            <v>0</v>
          </cell>
        </row>
        <row r="358">
          <cell r="A358">
            <v>14.02</v>
          </cell>
          <cell r="B358" t="str">
            <v>Пром. &gt; 750 кВА (мощность) СН</v>
          </cell>
          <cell r="C358">
            <v>506</v>
          </cell>
          <cell r="D358">
            <v>0</v>
          </cell>
          <cell r="F358">
            <v>0</v>
          </cell>
          <cell r="G358">
            <v>0.7</v>
          </cell>
          <cell r="H358">
            <v>0</v>
          </cell>
          <cell r="I358">
            <v>0</v>
          </cell>
          <cell r="J358">
            <v>0</v>
          </cell>
          <cell r="L358">
            <v>0</v>
          </cell>
          <cell r="M358">
            <v>0</v>
          </cell>
          <cell r="O358">
            <v>0</v>
          </cell>
        </row>
        <row r="359">
          <cell r="A359">
            <v>14.03</v>
          </cell>
          <cell r="B359" t="str">
            <v>Пром. &gt; 750 кВА (эл. энергия) ВН</v>
          </cell>
          <cell r="C359">
            <v>0.29299999999999998</v>
          </cell>
          <cell r="D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L359">
            <v>0</v>
          </cell>
          <cell r="M359">
            <v>0</v>
          </cell>
          <cell r="O359">
            <v>0</v>
          </cell>
        </row>
        <row r="360">
          <cell r="A360">
            <v>14.04</v>
          </cell>
          <cell r="B360" t="str">
            <v>Пром. &gt; 750 кВА (одностав.) ВН</v>
          </cell>
          <cell r="C360">
            <v>0.85099999999999998</v>
          </cell>
          <cell r="D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L360">
            <v>0</v>
          </cell>
          <cell r="M360">
            <v>0</v>
          </cell>
          <cell r="O360">
            <v>0</v>
          </cell>
        </row>
        <row r="361">
          <cell r="A361">
            <v>14.05</v>
          </cell>
          <cell r="B361" t="str">
            <v>Пром. до 750 кВА (эл. энергия) ВН</v>
          </cell>
          <cell r="C361">
            <v>0.85099999999999998</v>
          </cell>
          <cell r="D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L361">
            <v>0</v>
          </cell>
          <cell r="M361">
            <v>0</v>
          </cell>
          <cell r="O361">
            <v>0</v>
          </cell>
        </row>
        <row r="362">
          <cell r="A362">
            <v>14.06</v>
          </cell>
          <cell r="B362" t="str">
            <v>Пром. до 750 кВА (эл. энергия) СН</v>
          </cell>
          <cell r="C362">
            <v>1.071</v>
          </cell>
          <cell r="D362">
            <v>11924</v>
          </cell>
          <cell r="E362">
            <v>5808</v>
          </cell>
          <cell r="F362">
            <v>5808</v>
          </cell>
          <cell r="G362">
            <v>1</v>
          </cell>
          <cell r="H362">
            <v>-0.35466666666666669</v>
          </cell>
          <cell r="I362">
            <v>-3192</v>
          </cell>
          <cell r="J362">
            <v>9</v>
          </cell>
          <cell r="L362">
            <v>6220.37</v>
          </cell>
          <cell r="M362">
            <v>1119.67</v>
          </cell>
          <cell r="O362">
            <v>7340.04</v>
          </cell>
        </row>
        <row r="363">
          <cell r="A363">
            <v>14.07</v>
          </cell>
          <cell r="B363" t="str">
            <v>Пром. до 750 кВА (эл. энергия) НН</v>
          </cell>
          <cell r="C363">
            <v>1.165</v>
          </cell>
          <cell r="D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L363">
            <v>0</v>
          </cell>
          <cell r="M363">
            <v>0</v>
          </cell>
          <cell r="O363">
            <v>0</v>
          </cell>
        </row>
        <row r="364">
          <cell r="A364">
            <v>14.08</v>
          </cell>
          <cell r="B364" t="str">
            <v>Бюджет &gt; 750 кВА (мощнсть) ВН</v>
          </cell>
          <cell r="C364">
            <v>0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  <cell r="J364">
            <v>0</v>
          </cell>
          <cell r="L364">
            <v>0</v>
          </cell>
          <cell r="M364">
            <v>0</v>
          </cell>
          <cell r="O364">
            <v>0</v>
          </cell>
        </row>
        <row r="365">
          <cell r="A365">
            <v>14.09</v>
          </cell>
          <cell r="B365" t="str">
            <v>Бюджет &gt; 750 кВА (мощнсть) СН</v>
          </cell>
          <cell r="C365">
            <v>0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  <cell r="J365">
            <v>0</v>
          </cell>
          <cell r="L365">
            <v>0</v>
          </cell>
          <cell r="M365">
            <v>0</v>
          </cell>
          <cell r="O365">
            <v>0</v>
          </cell>
        </row>
        <row r="366">
          <cell r="A366">
            <v>14.1</v>
          </cell>
          <cell r="B366" t="str">
            <v>Бюджет &gt; 750 кВА (эл. энергия) ВН</v>
          </cell>
          <cell r="C366">
            <v>0</v>
          </cell>
          <cell r="D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L366">
            <v>0</v>
          </cell>
          <cell r="M366">
            <v>0</v>
          </cell>
          <cell r="O366">
            <v>0</v>
          </cell>
        </row>
        <row r="367">
          <cell r="A367">
            <v>14.11</v>
          </cell>
          <cell r="B367" t="str">
            <v>Бюджет &gt; 750 кВА (одностав) ВН</v>
          </cell>
          <cell r="C367">
            <v>0.72799999999999998</v>
          </cell>
          <cell r="D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L367">
            <v>0</v>
          </cell>
          <cell r="M367">
            <v>0</v>
          </cell>
          <cell r="O367">
            <v>0</v>
          </cell>
        </row>
        <row r="368">
          <cell r="A368">
            <v>14.12</v>
          </cell>
          <cell r="B368" t="str">
            <v>Бюджет до 750 кВА (эл. энергия) ВН</v>
          </cell>
          <cell r="C368">
            <v>0.72799999999999998</v>
          </cell>
          <cell r="D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L368">
            <v>0</v>
          </cell>
          <cell r="M368">
            <v>0</v>
          </cell>
          <cell r="O368">
            <v>0</v>
          </cell>
        </row>
        <row r="369">
          <cell r="A369">
            <v>14.13</v>
          </cell>
          <cell r="B369" t="str">
            <v>Бюджет до 750 кВА (эл. энергия) СН</v>
          </cell>
          <cell r="C369">
            <v>0.879</v>
          </cell>
          <cell r="D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L369">
            <v>0</v>
          </cell>
          <cell r="M369">
            <v>0</v>
          </cell>
          <cell r="O369">
            <v>0</v>
          </cell>
        </row>
        <row r="370">
          <cell r="A370">
            <v>14.14</v>
          </cell>
          <cell r="B370" t="str">
            <v>Бюджет до 750 кВА (эл. энергия) НН</v>
          </cell>
          <cell r="C370">
            <v>0.90900000000000003</v>
          </cell>
          <cell r="D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L370">
            <v>0</v>
          </cell>
          <cell r="M370">
            <v>0</v>
          </cell>
          <cell r="O370">
            <v>0</v>
          </cell>
        </row>
        <row r="371">
          <cell r="A371">
            <v>14.15</v>
          </cell>
          <cell r="B371" t="str">
            <v>Непром. потребители ВН</v>
          </cell>
          <cell r="C371">
            <v>0.85099999999999998</v>
          </cell>
          <cell r="D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L371">
            <v>0</v>
          </cell>
          <cell r="M371">
            <v>0</v>
          </cell>
          <cell r="O371">
            <v>0</v>
          </cell>
        </row>
        <row r="372">
          <cell r="A372">
            <v>14.16</v>
          </cell>
          <cell r="B372" t="str">
            <v>Сельское хозяйство НД</v>
          </cell>
          <cell r="C372">
            <v>0.73899999999999999</v>
          </cell>
          <cell r="D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L372">
            <v>0</v>
          </cell>
          <cell r="M372">
            <v>0</v>
          </cell>
          <cell r="O372">
            <v>0</v>
          </cell>
        </row>
        <row r="373">
          <cell r="A373">
            <v>14.17</v>
          </cell>
          <cell r="B373" t="str">
            <v>Хоз. нужды энергосистемы ВН</v>
          </cell>
          <cell r="C373">
            <v>0.85099999999999998</v>
          </cell>
          <cell r="D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L373">
            <v>0</v>
          </cell>
          <cell r="M373">
            <v>0</v>
          </cell>
          <cell r="O373">
            <v>0</v>
          </cell>
        </row>
        <row r="374">
          <cell r="A374">
            <v>14.18</v>
          </cell>
          <cell r="B374" t="str">
            <v>Население с эл. плитами</v>
          </cell>
          <cell r="C374">
            <v>0.56000000000000005</v>
          </cell>
          <cell r="D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L374">
            <v>0</v>
          </cell>
          <cell r="N374">
            <v>0</v>
          </cell>
          <cell r="O374">
            <v>0</v>
          </cell>
        </row>
        <row r="375">
          <cell r="A375">
            <v>14.19</v>
          </cell>
          <cell r="B375" t="str">
            <v>Население с газовыми плитами</v>
          </cell>
          <cell r="C375">
            <v>0.8</v>
          </cell>
          <cell r="D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L375">
            <v>0</v>
          </cell>
          <cell r="N375">
            <v>0</v>
          </cell>
          <cell r="O375">
            <v>0</v>
          </cell>
        </row>
        <row r="376">
          <cell r="A376">
            <v>14.2</v>
          </cell>
          <cell r="B376" t="str">
            <v xml:space="preserve">Населенные пункты сельские </v>
          </cell>
          <cell r="C376">
            <v>0.49</v>
          </cell>
          <cell r="D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L376">
            <v>0</v>
          </cell>
          <cell r="N376">
            <v>0</v>
          </cell>
          <cell r="O376">
            <v>0</v>
          </cell>
        </row>
        <row r="377">
          <cell r="A377">
            <v>14.21</v>
          </cell>
          <cell r="B377" t="str">
            <v>Населенные пункты городские</v>
          </cell>
          <cell r="C377">
            <v>0.7</v>
          </cell>
          <cell r="D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L377">
            <v>0</v>
          </cell>
          <cell r="N377">
            <v>0</v>
          </cell>
          <cell r="O377">
            <v>0</v>
          </cell>
        </row>
        <row r="378">
          <cell r="A378">
            <v>14.22</v>
          </cell>
          <cell r="B378" t="str">
            <v>Насел. пункты город. (гаражн. кооп)</v>
          </cell>
          <cell r="C378">
            <v>0.7</v>
          </cell>
          <cell r="D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L378">
            <v>0</v>
          </cell>
          <cell r="N378">
            <v>0</v>
          </cell>
          <cell r="O378">
            <v>0</v>
          </cell>
        </row>
        <row r="379">
          <cell r="A379">
            <v>14.23</v>
          </cell>
          <cell r="B379" t="str">
            <v>Население с эл. плитами с общ. учётом</v>
          </cell>
          <cell r="C379">
            <v>0.49</v>
          </cell>
          <cell r="D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L379">
            <v>0</v>
          </cell>
          <cell r="N379">
            <v>0</v>
          </cell>
          <cell r="O379">
            <v>0</v>
          </cell>
        </row>
        <row r="380">
          <cell r="A380">
            <v>14.24</v>
          </cell>
          <cell r="B380" t="str">
            <v>Перепродавец пром.</v>
          </cell>
          <cell r="C380">
            <v>0</v>
          </cell>
          <cell r="D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L380">
            <v>0</v>
          </cell>
          <cell r="M380">
            <v>0</v>
          </cell>
          <cell r="O380">
            <v>0</v>
          </cell>
        </row>
        <row r="381">
          <cell r="A381">
            <v>14.25</v>
          </cell>
          <cell r="B381" t="str">
            <v>Перепродавец населен.</v>
          </cell>
          <cell r="C381">
            <v>0</v>
          </cell>
          <cell r="D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L381">
            <v>0</v>
          </cell>
          <cell r="M381">
            <v>0</v>
          </cell>
          <cell r="O381">
            <v>0</v>
          </cell>
        </row>
        <row r="382">
          <cell r="A382">
            <v>15</v>
          </cell>
          <cell r="B382" t="str">
            <v>"Северстройснаб 2000"</v>
          </cell>
          <cell r="C382">
            <v>1.0710000000000002</v>
          </cell>
          <cell r="D382">
            <v>7220</v>
          </cell>
          <cell r="E382">
            <v>4600</v>
          </cell>
          <cell r="F382">
            <v>4600</v>
          </cell>
          <cell r="G382">
            <v>1</v>
          </cell>
          <cell r="H382">
            <v>1.3</v>
          </cell>
          <cell r="I382">
            <v>2600</v>
          </cell>
          <cell r="J382">
            <v>2</v>
          </cell>
          <cell r="L382">
            <v>4926.6000000000004</v>
          </cell>
          <cell r="M382">
            <v>886.79</v>
          </cell>
          <cell r="N382">
            <v>0</v>
          </cell>
          <cell r="O382">
            <v>5813.39</v>
          </cell>
        </row>
        <row r="383">
          <cell r="B383" t="str">
            <v>Потреб. по счётчику</v>
          </cell>
          <cell r="D383">
            <v>7220</v>
          </cell>
          <cell r="E383">
            <v>4600</v>
          </cell>
          <cell r="F383">
            <v>8.8325652841781874</v>
          </cell>
          <cell r="G383">
            <v>0</v>
          </cell>
          <cell r="L383" t="str">
            <v xml:space="preserve"> </v>
          </cell>
        </row>
        <row r="384">
          <cell r="A384">
            <v>15.01</v>
          </cell>
          <cell r="B384" t="str">
            <v>Пром. &gt; 750 кВА (мощность) ВН</v>
          </cell>
          <cell r="C384">
            <v>384</v>
          </cell>
          <cell r="D384">
            <v>0</v>
          </cell>
          <cell r="F384">
            <v>0</v>
          </cell>
          <cell r="G384">
            <v>0.7</v>
          </cell>
          <cell r="H384">
            <v>0</v>
          </cell>
          <cell r="I384">
            <v>0</v>
          </cell>
          <cell r="J384">
            <v>0</v>
          </cell>
          <cell r="L384">
            <v>0</v>
          </cell>
          <cell r="M384">
            <v>0</v>
          </cell>
          <cell r="O384">
            <v>0</v>
          </cell>
        </row>
        <row r="385">
          <cell r="A385">
            <v>15.02</v>
          </cell>
          <cell r="B385" t="str">
            <v>Пром. &gt; 750 кВА (мощность) СН</v>
          </cell>
          <cell r="C385">
            <v>506</v>
          </cell>
          <cell r="D385">
            <v>0</v>
          </cell>
          <cell r="F385">
            <v>0</v>
          </cell>
          <cell r="G385">
            <v>0.7</v>
          </cell>
          <cell r="H385">
            <v>0</v>
          </cell>
          <cell r="I385">
            <v>0</v>
          </cell>
          <cell r="J385">
            <v>0</v>
          </cell>
          <cell r="L385">
            <v>0</v>
          </cell>
          <cell r="M385">
            <v>0</v>
          </cell>
          <cell r="O385">
            <v>0</v>
          </cell>
        </row>
        <row r="386">
          <cell r="A386">
            <v>15.03</v>
          </cell>
          <cell r="B386" t="str">
            <v>Пром. &gt; 750 кВА (эл. энергия) ВН</v>
          </cell>
          <cell r="C386">
            <v>0.29299999999999998</v>
          </cell>
          <cell r="D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L386">
            <v>0</v>
          </cell>
          <cell r="M386">
            <v>0</v>
          </cell>
          <cell r="O386">
            <v>0</v>
          </cell>
        </row>
        <row r="387">
          <cell r="A387">
            <v>15.04</v>
          </cell>
          <cell r="B387" t="str">
            <v>Пром. &gt; 750 кВА (одностав.) ВН</v>
          </cell>
          <cell r="C387">
            <v>0.85099999999999998</v>
          </cell>
          <cell r="D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L387">
            <v>0</v>
          </cell>
          <cell r="M387">
            <v>0</v>
          </cell>
          <cell r="O387">
            <v>0</v>
          </cell>
        </row>
        <row r="388">
          <cell r="A388">
            <v>15.05</v>
          </cell>
          <cell r="B388" t="str">
            <v>Пром. до 750 кВА (эл. энергия) ВН</v>
          </cell>
          <cell r="C388">
            <v>0.85099999999999998</v>
          </cell>
          <cell r="D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L388">
            <v>0</v>
          </cell>
          <cell r="M388">
            <v>0</v>
          </cell>
          <cell r="O388">
            <v>0</v>
          </cell>
        </row>
        <row r="389">
          <cell r="A389">
            <v>15.06</v>
          </cell>
          <cell r="B389" t="str">
            <v>Пром. до 750 кВА (эл. энергия) СН</v>
          </cell>
          <cell r="C389">
            <v>1.071</v>
          </cell>
          <cell r="D389">
            <v>7220</v>
          </cell>
          <cell r="E389">
            <v>4600</v>
          </cell>
          <cell r="F389">
            <v>4600</v>
          </cell>
          <cell r="G389">
            <v>1</v>
          </cell>
          <cell r="H389">
            <v>1.3</v>
          </cell>
          <cell r="I389">
            <v>2600</v>
          </cell>
          <cell r="J389">
            <v>2</v>
          </cell>
          <cell r="L389">
            <v>4926.6000000000004</v>
          </cell>
          <cell r="M389">
            <v>886.79</v>
          </cell>
          <cell r="O389">
            <v>5813.39</v>
          </cell>
        </row>
        <row r="390">
          <cell r="A390">
            <v>15.07</v>
          </cell>
          <cell r="B390" t="str">
            <v>Пром. до 750 кВА (эл. энергия) НН</v>
          </cell>
          <cell r="C390">
            <v>1.165</v>
          </cell>
          <cell r="D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L390">
            <v>0</v>
          </cell>
          <cell r="M390">
            <v>0</v>
          </cell>
          <cell r="O390">
            <v>0</v>
          </cell>
        </row>
        <row r="391">
          <cell r="A391">
            <v>15.08</v>
          </cell>
          <cell r="B391" t="str">
            <v>Бюджет &gt; 750 кВА (мощнсть) ВН</v>
          </cell>
          <cell r="C391">
            <v>0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  <cell r="J391">
            <v>0</v>
          </cell>
          <cell r="L391">
            <v>0</v>
          </cell>
          <cell r="M391">
            <v>0</v>
          </cell>
          <cell r="O391">
            <v>0</v>
          </cell>
        </row>
        <row r="392">
          <cell r="A392">
            <v>15.09</v>
          </cell>
          <cell r="B392" t="str">
            <v>Бюджет &gt; 750 кВА (мощнсть) СН</v>
          </cell>
          <cell r="C392">
            <v>0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  <cell r="J392">
            <v>0</v>
          </cell>
          <cell r="L392">
            <v>0</v>
          </cell>
          <cell r="M392">
            <v>0</v>
          </cell>
          <cell r="O392">
            <v>0</v>
          </cell>
        </row>
        <row r="393">
          <cell r="A393">
            <v>15.1</v>
          </cell>
          <cell r="B393" t="str">
            <v>Бюджет &gt; 750 кВА (эл. энергия) ВН</v>
          </cell>
          <cell r="C393">
            <v>0</v>
          </cell>
          <cell r="D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L393">
            <v>0</v>
          </cell>
          <cell r="M393">
            <v>0</v>
          </cell>
          <cell r="O393">
            <v>0</v>
          </cell>
        </row>
        <row r="394">
          <cell r="A394">
            <v>15.11</v>
          </cell>
          <cell r="B394" t="str">
            <v>Бюджет &gt; 750 кВА (одностав) ВН</v>
          </cell>
          <cell r="C394">
            <v>0.72799999999999998</v>
          </cell>
          <cell r="D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L394">
            <v>0</v>
          </cell>
          <cell r="M394">
            <v>0</v>
          </cell>
          <cell r="O394">
            <v>0</v>
          </cell>
        </row>
        <row r="395">
          <cell r="A395">
            <v>15.12</v>
          </cell>
          <cell r="B395" t="str">
            <v>Бюджет до 750 кВА (эл. энергия) ВН</v>
          </cell>
          <cell r="C395">
            <v>0.72799999999999998</v>
          </cell>
          <cell r="D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L395">
            <v>0</v>
          </cell>
          <cell r="M395">
            <v>0</v>
          </cell>
          <cell r="O395">
            <v>0</v>
          </cell>
        </row>
        <row r="396">
          <cell r="A396">
            <v>15.13</v>
          </cell>
          <cell r="B396" t="str">
            <v>Бюджет до 750 кВА (эл. энергия) СН</v>
          </cell>
          <cell r="C396">
            <v>0.879</v>
          </cell>
          <cell r="D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L396">
            <v>0</v>
          </cell>
          <cell r="M396">
            <v>0</v>
          </cell>
          <cell r="O396">
            <v>0</v>
          </cell>
        </row>
        <row r="397">
          <cell r="A397">
            <v>15.14</v>
          </cell>
          <cell r="B397" t="str">
            <v>Бюджет до 750 кВА (эл. энергия) НН</v>
          </cell>
          <cell r="C397">
            <v>0.90900000000000003</v>
          </cell>
          <cell r="D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L397">
            <v>0</v>
          </cell>
          <cell r="M397">
            <v>0</v>
          </cell>
          <cell r="O397">
            <v>0</v>
          </cell>
        </row>
        <row r="398">
          <cell r="A398">
            <v>15.15</v>
          </cell>
          <cell r="B398" t="str">
            <v>Непром. потребители ВН</v>
          </cell>
          <cell r="C398">
            <v>0.85099999999999998</v>
          </cell>
          <cell r="D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L398">
            <v>0</v>
          </cell>
          <cell r="M398">
            <v>0</v>
          </cell>
          <cell r="O398">
            <v>0</v>
          </cell>
        </row>
        <row r="399">
          <cell r="A399">
            <v>15.16</v>
          </cell>
          <cell r="B399" t="str">
            <v>Сельское хозяйство НД</v>
          </cell>
          <cell r="C399">
            <v>0.73899999999999999</v>
          </cell>
          <cell r="D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L399">
            <v>0</v>
          </cell>
          <cell r="M399">
            <v>0</v>
          </cell>
          <cell r="O399">
            <v>0</v>
          </cell>
        </row>
        <row r="400">
          <cell r="A400">
            <v>15.17</v>
          </cell>
          <cell r="B400" t="str">
            <v>Хоз. нужды энергосистемы ВН</v>
          </cell>
          <cell r="C400">
            <v>0.85099999999999998</v>
          </cell>
          <cell r="D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L400">
            <v>0</v>
          </cell>
          <cell r="M400">
            <v>0</v>
          </cell>
          <cell r="O400">
            <v>0</v>
          </cell>
        </row>
        <row r="401">
          <cell r="A401">
            <v>15.18</v>
          </cell>
          <cell r="B401" t="str">
            <v>Население с эл. плитами</v>
          </cell>
          <cell r="C401">
            <v>0.56000000000000005</v>
          </cell>
          <cell r="D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L401">
            <v>0</v>
          </cell>
          <cell r="N401">
            <v>0</v>
          </cell>
          <cell r="O401">
            <v>0</v>
          </cell>
        </row>
        <row r="402">
          <cell r="A402">
            <v>15.19</v>
          </cell>
          <cell r="B402" t="str">
            <v>Население с газовыми плитами</v>
          </cell>
          <cell r="C402">
            <v>0.8</v>
          </cell>
          <cell r="D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L402">
            <v>0</v>
          </cell>
          <cell r="N402">
            <v>0</v>
          </cell>
          <cell r="O402">
            <v>0</v>
          </cell>
        </row>
        <row r="403">
          <cell r="A403">
            <v>15.2</v>
          </cell>
          <cell r="B403" t="str">
            <v xml:space="preserve">Населенные пункты сельские </v>
          </cell>
          <cell r="C403">
            <v>0.49</v>
          </cell>
          <cell r="D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L403">
            <v>0</v>
          </cell>
          <cell r="N403">
            <v>0</v>
          </cell>
          <cell r="O403">
            <v>0</v>
          </cell>
        </row>
        <row r="404">
          <cell r="A404">
            <v>15.21</v>
          </cell>
          <cell r="B404" t="str">
            <v>Населенные пункты городские</v>
          </cell>
          <cell r="C404">
            <v>0.7</v>
          </cell>
          <cell r="D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L404">
            <v>0</v>
          </cell>
          <cell r="N404">
            <v>0</v>
          </cell>
          <cell r="O404">
            <v>0</v>
          </cell>
        </row>
        <row r="405">
          <cell r="A405">
            <v>15.22</v>
          </cell>
          <cell r="B405" t="str">
            <v>Насел. пункты город. (гаражн. кооп)</v>
          </cell>
          <cell r="C405">
            <v>0.7</v>
          </cell>
          <cell r="D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L405">
            <v>0</v>
          </cell>
          <cell r="N405">
            <v>0</v>
          </cell>
          <cell r="O405">
            <v>0</v>
          </cell>
        </row>
        <row r="406">
          <cell r="A406">
            <v>15.23</v>
          </cell>
          <cell r="B406" t="str">
            <v>Население с эл. плитами с общ. учётом</v>
          </cell>
          <cell r="C406">
            <v>0.49</v>
          </cell>
          <cell r="D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L406">
            <v>0</v>
          </cell>
          <cell r="N406">
            <v>0</v>
          </cell>
          <cell r="O406">
            <v>0</v>
          </cell>
        </row>
        <row r="407">
          <cell r="A407">
            <v>15.24</v>
          </cell>
          <cell r="B407" t="str">
            <v>Перепродавец пром.</v>
          </cell>
          <cell r="C407">
            <v>0</v>
          </cell>
          <cell r="D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L407">
            <v>0</v>
          </cell>
          <cell r="M407">
            <v>0</v>
          </cell>
          <cell r="O407">
            <v>0</v>
          </cell>
        </row>
        <row r="408">
          <cell r="A408">
            <v>15.25</v>
          </cell>
          <cell r="B408" t="str">
            <v>Перепродавец населен.</v>
          </cell>
          <cell r="C408">
            <v>0</v>
          </cell>
          <cell r="D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L408">
            <v>0</v>
          </cell>
          <cell r="M408">
            <v>0</v>
          </cell>
          <cell r="O408">
            <v>0</v>
          </cell>
        </row>
        <row r="409">
          <cell r="A409">
            <v>16</v>
          </cell>
          <cell r="B409" t="str">
            <v>"Надымгазторг"</v>
          </cell>
          <cell r="C409">
            <v>0.85100074404761894</v>
          </cell>
          <cell r="D409">
            <v>3576</v>
          </cell>
          <cell r="E409">
            <v>2688</v>
          </cell>
          <cell r="F409">
            <v>2688</v>
          </cell>
          <cell r="G409">
            <v>1</v>
          </cell>
          <cell r="H409">
            <v>-0.51127272727272721</v>
          </cell>
          <cell r="I409">
            <v>-2812</v>
          </cell>
          <cell r="J409">
            <v>5.5</v>
          </cell>
          <cell r="L409">
            <v>2287.4899999999998</v>
          </cell>
          <cell r="M409">
            <v>411.75</v>
          </cell>
          <cell r="N409">
            <v>0</v>
          </cell>
          <cell r="O409">
            <v>2699.24</v>
          </cell>
        </row>
        <row r="410">
          <cell r="B410" t="str">
            <v>Потреб. по счётчику</v>
          </cell>
          <cell r="D410">
            <v>3576</v>
          </cell>
          <cell r="E410">
            <v>2688</v>
          </cell>
          <cell r="F410">
            <v>5.1612903225806459</v>
          </cell>
          <cell r="G410">
            <v>0</v>
          </cell>
          <cell r="L410" t="str">
            <v xml:space="preserve"> </v>
          </cell>
        </row>
        <row r="411">
          <cell r="A411">
            <v>16.010000000000002</v>
          </cell>
          <cell r="B411" t="str">
            <v>Пром. &gt; 750 кВА (мощность) ВН</v>
          </cell>
          <cell r="C411">
            <v>384</v>
          </cell>
          <cell r="D411">
            <v>0</v>
          </cell>
          <cell r="F411">
            <v>0</v>
          </cell>
          <cell r="G411">
            <v>0.7</v>
          </cell>
          <cell r="H411">
            <v>0</v>
          </cell>
          <cell r="I411">
            <v>0</v>
          </cell>
          <cell r="J411">
            <v>0</v>
          </cell>
          <cell r="L411">
            <v>0</v>
          </cell>
          <cell r="M411">
            <v>0</v>
          </cell>
          <cell r="O411">
            <v>0</v>
          </cell>
        </row>
        <row r="412">
          <cell r="A412">
            <v>16.02</v>
          </cell>
          <cell r="B412" t="str">
            <v>Пром. &gt; 750 кВА (мощность) СН</v>
          </cell>
          <cell r="C412">
            <v>506</v>
          </cell>
          <cell r="D412">
            <v>0</v>
          </cell>
          <cell r="F412">
            <v>5.1612903225806459</v>
          </cell>
          <cell r="G412">
            <v>0.7</v>
          </cell>
          <cell r="H412">
            <v>0</v>
          </cell>
          <cell r="I412">
            <v>0</v>
          </cell>
          <cell r="J412">
            <v>0</v>
          </cell>
          <cell r="L412">
            <v>0</v>
          </cell>
          <cell r="M412">
            <v>0</v>
          </cell>
          <cell r="O412">
            <v>0</v>
          </cell>
        </row>
        <row r="413">
          <cell r="A413">
            <v>16.03</v>
          </cell>
          <cell r="B413" t="str">
            <v>Пром. &gt; 750 кВА (эл. энергия) ВН</v>
          </cell>
          <cell r="C413">
            <v>0.29299999999999998</v>
          </cell>
          <cell r="D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L413">
            <v>0</v>
          </cell>
          <cell r="M413">
            <v>0</v>
          </cell>
          <cell r="O413">
            <v>0</v>
          </cell>
        </row>
        <row r="414">
          <cell r="A414">
            <v>16.04</v>
          </cell>
          <cell r="B414" t="str">
            <v>Пром. &gt; 750 кВА (одностав.) ВН</v>
          </cell>
          <cell r="C414">
            <v>0.85099999999999998</v>
          </cell>
          <cell r="D414">
            <v>3576</v>
          </cell>
          <cell r="E414">
            <v>2688</v>
          </cell>
          <cell r="F414">
            <v>2688</v>
          </cell>
          <cell r="G414">
            <v>1</v>
          </cell>
          <cell r="H414">
            <v>-0.51127272727272721</v>
          </cell>
          <cell r="I414">
            <v>-2812</v>
          </cell>
          <cell r="J414">
            <v>5.5</v>
          </cell>
          <cell r="L414">
            <v>2287.4899999999998</v>
          </cell>
          <cell r="M414">
            <v>411.75</v>
          </cell>
          <cell r="O414">
            <v>2699.24</v>
          </cell>
        </row>
        <row r="415">
          <cell r="A415">
            <v>16.05</v>
          </cell>
          <cell r="B415" t="str">
            <v>Пром. до 750 кВА (эл. энергия) ВН</v>
          </cell>
          <cell r="C415">
            <v>0.85099999999999998</v>
          </cell>
          <cell r="D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L415">
            <v>0</v>
          </cell>
          <cell r="M415">
            <v>0</v>
          </cell>
          <cell r="O415">
            <v>0</v>
          </cell>
        </row>
        <row r="416">
          <cell r="A416">
            <v>16.059999999999999</v>
          </cell>
          <cell r="B416" t="str">
            <v>Пром. до 750 кВА (эл. энергия) СН</v>
          </cell>
          <cell r="C416">
            <v>1.071</v>
          </cell>
          <cell r="D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L416">
            <v>0</v>
          </cell>
          <cell r="M416">
            <v>0</v>
          </cell>
          <cell r="O416">
            <v>0</v>
          </cell>
        </row>
        <row r="417">
          <cell r="A417">
            <v>16.07</v>
          </cell>
          <cell r="B417" t="str">
            <v>Пром. до 750 кВА (эл. энергия) НН</v>
          </cell>
          <cell r="C417">
            <v>1.165</v>
          </cell>
          <cell r="D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L417">
            <v>0</v>
          </cell>
          <cell r="M417">
            <v>0</v>
          </cell>
          <cell r="O417">
            <v>0</v>
          </cell>
        </row>
        <row r="418">
          <cell r="A418">
            <v>16.079999999999998</v>
          </cell>
          <cell r="B418" t="str">
            <v>Бюджет &gt; 750 кВА (мощнсть) ВН</v>
          </cell>
          <cell r="C418">
            <v>0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  <cell r="J418">
            <v>0</v>
          </cell>
          <cell r="L418">
            <v>0</v>
          </cell>
          <cell r="M418">
            <v>0</v>
          </cell>
          <cell r="O418">
            <v>0</v>
          </cell>
        </row>
        <row r="419">
          <cell r="A419">
            <v>16.09</v>
          </cell>
          <cell r="B419" t="str">
            <v>Бюджет &gt; 750 кВА (мощнсть) СН</v>
          </cell>
          <cell r="C419">
            <v>0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  <cell r="J419">
            <v>0</v>
          </cell>
          <cell r="L419">
            <v>0</v>
          </cell>
          <cell r="M419">
            <v>0</v>
          </cell>
          <cell r="O419">
            <v>0</v>
          </cell>
        </row>
        <row r="420">
          <cell r="A420">
            <v>16.100000000000001</v>
          </cell>
          <cell r="B420" t="str">
            <v>Бюджет &gt; 750 кВА (эл. энергия) ВН</v>
          </cell>
          <cell r="C420">
            <v>0</v>
          </cell>
          <cell r="D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L420">
            <v>0</v>
          </cell>
          <cell r="M420">
            <v>0</v>
          </cell>
          <cell r="O420">
            <v>0</v>
          </cell>
        </row>
        <row r="421">
          <cell r="A421">
            <v>16.11</v>
          </cell>
          <cell r="B421" t="str">
            <v>Бюджет &gt; 750 кВА (одностав) ВН</v>
          </cell>
          <cell r="C421">
            <v>0.72799999999999998</v>
          </cell>
          <cell r="D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L421">
            <v>0</v>
          </cell>
          <cell r="M421">
            <v>0</v>
          </cell>
          <cell r="O421">
            <v>0</v>
          </cell>
        </row>
        <row r="422">
          <cell r="A422">
            <v>16.12</v>
          </cell>
          <cell r="B422" t="str">
            <v>Бюджет до 750 кВА (эл. энергия) ВН</v>
          </cell>
          <cell r="C422">
            <v>0.72799999999999998</v>
          </cell>
          <cell r="D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L422">
            <v>0</v>
          </cell>
          <cell r="M422">
            <v>0</v>
          </cell>
          <cell r="O422">
            <v>0</v>
          </cell>
        </row>
        <row r="423">
          <cell r="A423">
            <v>16.13</v>
          </cell>
          <cell r="B423" t="str">
            <v>Бюджет до 750 кВА (эл. энергия) СН</v>
          </cell>
          <cell r="C423">
            <v>0.879</v>
          </cell>
          <cell r="D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L423">
            <v>0</v>
          </cell>
          <cell r="M423">
            <v>0</v>
          </cell>
          <cell r="O423">
            <v>0</v>
          </cell>
        </row>
        <row r="424">
          <cell r="A424">
            <v>16.14</v>
          </cell>
          <cell r="B424" t="str">
            <v>Бюджет до 750 кВА (эл. энергия) НН</v>
          </cell>
          <cell r="C424">
            <v>0.90900000000000003</v>
          </cell>
          <cell r="D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L424">
            <v>0</v>
          </cell>
          <cell r="M424">
            <v>0</v>
          </cell>
          <cell r="O424">
            <v>0</v>
          </cell>
        </row>
        <row r="425">
          <cell r="A425">
            <v>16.149999999999999</v>
          </cell>
          <cell r="B425" t="str">
            <v>Непром. потребители ВН</v>
          </cell>
          <cell r="C425">
            <v>0.85099999999999998</v>
          </cell>
          <cell r="D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L425">
            <v>0</v>
          </cell>
          <cell r="M425">
            <v>0</v>
          </cell>
          <cell r="O425">
            <v>0</v>
          </cell>
        </row>
        <row r="426">
          <cell r="A426">
            <v>16.16</v>
          </cell>
          <cell r="B426" t="str">
            <v>Сельское хозяйство НД</v>
          </cell>
          <cell r="C426">
            <v>0.73899999999999999</v>
          </cell>
          <cell r="D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L426">
            <v>0</v>
          </cell>
          <cell r="M426">
            <v>0</v>
          </cell>
          <cell r="O426">
            <v>0</v>
          </cell>
        </row>
        <row r="427">
          <cell r="A427">
            <v>16.170000000000002</v>
          </cell>
          <cell r="B427" t="str">
            <v>Хоз. нужды энергосистемы ВН</v>
          </cell>
          <cell r="C427">
            <v>0.85099999999999998</v>
          </cell>
          <cell r="D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L427">
            <v>0</v>
          </cell>
          <cell r="M427">
            <v>0</v>
          </cell>
          <cell r="O427">
            <v>0</v>
          </cell>
        </row>
        <row r="428">
          <cell r="A428">
            <v>16.18</v>
          </cell>
          <cell r="B428" t="str">
            <v>Население с эл. плитами</v>
          </cell>
          <cell r="C428">
            <v>0.56000000000000005</v>
          </cell>
          <cell r="D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L428">
            <v>0</v>
          </cell>
          <cell r="N428">
            <v>0</v>
          </cell>
          <cell r="O428">
            <v>0</v>
          </cell>
        </row>
        <row r="429">
          <cell r="A429">
            <v>16.190000000000001</v>
          </cell>
          <cell r="B429" t="str">
            <v>Население с газовыми плитами</v>
          </cell>
          <cell r="C429">
            <v>0.8</v>
          </cell>
          <cell r="D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L429">
            <v>0</v>
          </cell>
          <cell r="N429">
            <v>0</v>
          </cell>
          <cell r="O429">
            <v>0</v>
          </cell>
        </row>
        <row r="430">
          <cell r="A430">
            <v>16.2</v>
          </cell>
          <cell r="B430" t="str">
            <v xml:space="preserve">Населенные пункты сельские </v>
          </cell>
          <cell r="C430">
            <v>0.49</v>
          </cell>
          <cell r="D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L430">
            <v>0</v>
          </cell>
          <cell r="N430">
            <v>0</v>
          </cell>
          <cell r="O430">
            <v>0</v>
          </cell>
        </row>
        <row r="431">
          <cell r="A431">
            <v>16.21</v>
          </cell>
          <cell r="B431" t="str">
            <v>Населенные пункты городские</v>
          </cell>
          <cell r="C431">
            <v>0.7</v>
          </cell>
          <cell r="D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L431">
            <v>0</v>
          </cell>
          <cell r="N431">
            <v>0</v>
          </cell>
          <cell r="O431">
            <v>0</v>
          </cell>
        </row>
        <row r="432">
          <cell r="A432">
            <v>16.22</v>
          </cell>
          <cell r="B432" t="str">
            <v>Насел. пункты город. (гаражн. кооп)</v>
          </cell>
          <cell r="C432">
            <v>0.7</v>
          </cell>
          <cell r="D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L432">
            <v>0</v>
          </cell>
          <cell r="N432">
            <v>0</v>
          </cell>
          <cell r="O432">
            <v>0</v>
          </cell>
        </row>
        <row r="433">
          <cell r="A433">
            <v>16.23</v>
          </cell>
          <cell r="B433" t="str">
            <v>Население с эл. плитами с общ. учётом</v>
          </cell>
          <cell r="C433">
            <v>0.49</v>
          </cell>
          <cell r="D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L433">
            <v>0</v>
          </cell>
          <cell r="N433">
            <v>0</v>
          </cell>
          <cell r="O433">
            <v>0</v>
          </cell>
        </row>
        <row r="434">
          <cell r="A434">
            <v>16.239999999999998</v>
          </cell>
          <cell r="B434" t="str">
            <v>Перепродавец пром.</v>
          </cell>
          <cell r="C434">
            <v>0</v>
          </cell>
          <cell r="D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L434">
            <v>0</v>
          </cell>
          <cell r="M434">
            <v>0</v>
          </cell>
          <cell r="O434">
            <v>0</v>
          </cell>
        </row>
        <row r="435">
          <cell r="A435">
            <v>16.25</v>
          </cell>
          <cell r="B435" t="str">
            <v>Перепродавец населен.</v>
          </cell>
          <cell r="C435">
            <v>0</v>
          </cell>
          <cell r="D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L435">
            <v>0</v>
          </cell>
          <cell r="M435">
            <v>0</v>
          </cell>
          <cell r="O435">
            <v>0</v>
          </cell>
        </row>
        <row r="436">
          <cell r="A436">
            <v>17</v>
          </cell>
          <cell r="B436" t="str">
            <v>НПУ "РИТЭК"</v>
          </cell>
          <cell r="C436">
            <v>0.85100000000000009</v>
          </cell>
          <cell r="D436">
            <v>292884</v>
          </cell>
          <cell r="E436">
            <v>276700</v>
          </cell>
          <cell r="F436">
            <v>276700</v>
          </cell>
          <cell r="G436">
            <v>1</v>
          </cell>
          <cell r="H436">
            <v>-0.20942857142857135</v>
          </cell>
          <cell r="I436">
            <v>-73300</v>
          </cell>
          <cell r="J436">
            <v>350</v>
          </cell>
          <cell r="L436">
            <v>235471.7</v>
          </cell>
          <cell r="M436">
            <v>42384.91</v>
          </cell>
          <cell r="N436">
            <v>0</v>
          </cell>
          <cell r="O436">
            <v>277856.61</v>
          </cell>
        </row>
        <row r="437">
          <cell r="B437" t="str">
            <v>Потреб. по счётчику</v>
          </cell>
          <cell r="D437">
            <v>292884</v>
          </cell>
          <cell r="E437">
            <v>276700</v>
          </cell>
          <cell r="F437">
            <v>531.29800307219671</v>
          </cell>
          <cell r="G437">
            <v>0</v>
          </cell>
        </row>
        <row r="438">
          <cell r="A438">
            <v>17.010000000000002</v>
          </cell>
          <cell r="B438" t="str">
            <v>Пром. &gt; 750 кВА (мощность) ВН</v>
          </cell>
          <cell r="C438">
            <v>384</v>
          </cell>
          <cell r="D438">
            <v>0</v>
          </cell>
          <cell r="F438">
            <v>0</v>
          </cell>
          <cell r="G438">
            <v>0.7</v>
          </cell>
          <cell r="H438">
            <v>0</v>
          </cell>
          <cell r="I438">
            <v>0</v>
          </cell>
          <cell r="J438">
            <v>0</v>
          </cell>
          <cell r="L438">
            <v>0</v>
          </cell>
          <cell r="M438">
            <v>0</v>
          </cell>
          <cell r="O438">
            <v>0</v>
          </cell>
        </row>
        <row r="439">
          <cell r="A439">
            <v>17.02</v>
          </cell>
          <cell r="B439" t="str">
            <v>Пром. &gt; 750 кВА (мощность) СН</v>
          </cell>
          <cell r="C439">
            <v>506</v>
          </cell>
          <cell r="D439">
            <v>0</v>
          </cell>
          <cell r="F439">
            <v>0</v>
          </cell>
          <cell r="G439">
            <v>0.7</v>
          </cell>
          <cell r="H439">
            <v>0</v>
          </cell>
          <cell r="I439">
            <v>0</v>
          </cell>
          <cell r="J439">
            <v>0</v>
          </cell>
          <cell r="L439">
            <v>0</v>
          </cell>
          <cell r="M439">
            <v>0</v>
          </cell>
          <cell r="O439">
            <v>0</v>
          </cell>
        </row>
        <row r="440">
          <cell r="A440">
            <v>17.03</v>
          </cell>
          <cell r="B440" t="str">
            <v>Пром. &gt; 750 кВА (эл. энергия) ВН</v>
          </cell>
          <cell r="C440">
            <v>0.29299999999999998</v>
          </cell>
          <cell r="D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L440">
            <v>0</v>
          </cell>
          <cell r="M440">
            <v>0</v>
          </cell>
          <cell r="O440">
            <v>0</v>
          </cell>
        </row>
        <row r="441">
          <cell r="A441">
            <v>17.04</v>
          </cell>
          <cell r="B441" t="str">
            <v>Пром. &gt; 750 кВА (одностав.) ВН</v>
          </cell>
          <cell r="C441">
            <v>0.85099999999999998</v>
          </cell>
          <cell r="D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L441">
            <v>0</v>
          </cell>
          <cell r="M441">
            <v>0</v>
          </cell>
          <cell r="O441">
            <v>0</v>
          </cell>
        </row>
        <row r="442">
          <cell r="A442">
            <v>17.05</v>
          </cell>
          <cell r="B442" t="str">
            <v>Пром. до 750 кВА (эл. энергия) ВН</v>
          </cell>
          <cell r="C442">
            <v>0.85099999999999998</v>
          </cell>
          <cell r="D442">
            <v>292884</v>
          </cell>
          <cell r="E442">
            <v>276700</v>
          </cell>
          <cell r="F442">
            <v>276700</v>
          </cell>
          <cell r="G442">
            <v>1</v>
          </cell>
          <cell r="H442">
            <v>-0.20942857142857135</v>
          </cell>
          <cell r="I442">
            <v>-73300</v>
          </cell>
          <cell r="J442">
            <v>350</v>
          </cell>
          <cell r="L442">
            <v>235471.7</v>
          </cell>
          <cell r="M442">
            <v>42384.91</v>
          </cell>
          <cell r="O442">
            <v>277856.61</v>
          </cell>
        </row>
        <row r="443">
          <cell r="A443">
            <v>17.059999999999999</v>
          </cell>
          <cell r="B443" t="str">
            <v>Пром. до 750 кВА (эл. энергия) СН</v>
          </cell>
          <cell r="C443">
            <v>1.071</v>
          </cell>
          <cell r="D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L443">
            <v>0</v>
          </cell>
          <cell r="M443">
            <v>0</v>
          </cell>
          <cell r="O443">
            <v>0</v>
          </cell>
        </row>
        <row r="444">
          <cell r="A444">
            <v>17.07</v>
          </cell>
          <cell r="B444" t="str">
            <v>Пром. до 750 кВА (эл. энергия) НН</v>
          </cell>
          <cell r="C444">
            <v>1.165</v>
          </cell>
          <cell r="D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L444">
            <v>0</v>
          </cell>
          <cell r="M444">
            <v>0</v>
          </cell>
          <cell r="O444">
            <v>0</v>
          </cell>
        </row>
        <row r="445">
          <cell r="A445">
            <v>17.079999999999998</v>
          </cell>
          <cell r="B445" t="str">
            <v>Бюджет &gt; 750 кВА (мощнсть) ВН</v>
          </cell>
          <cell r="C445">
            <v>0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  <cell r="J445">
            <v>0</v>
          </cell>
          <cell r="L445">
            <v>0</v>
          </cell>
          <cell r="M445">
            <v>0</v>
          </cell>
          <cell r="O445">
            <v>0</v>
          </cell>
        </row>
        <row r="446">
          <cell r="A446">
            <v>17.09</v>
          </cell>
          <cell r="B446" t="str">
            <v>Бюджет &gt; 750 кВА (мощнсть) СН</v>
          </cell>
          <cell r="C446">
            <v>0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  <cell r="J446">
            <v>0</v>
          </cell>
          <cell r="L446">
            <v>0</v>
          </cell>
          <cell r="M446">
            <v>0</v>
          </cell>
          <cell r="O446">
            <v>0</v>
          </cell>
        </row>
        <row r="447">
          <cell r="A447">
            <v>17.100000000000001</v>
          </cell>
          <cell r="B447" t="str">
            <v>Бюджет &gt; 750 кВА (эл. энергия) ВН</v>
          </cell>
          <cell r="C447">
            <v>0</v>
          </cell>
          <cell r="D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L447">
            <v>0</v>
          </cell>
          <cell r="M447">
            <v>0</v>
          </cell>
          <cell r="O447">
            <v>0</v>
          </cell>
        </row>
        <row r="448">
          <cell r="A448">
            <v>17.11</v>
          </cell>
          <cell r="B448" t="str">
            <v>Бюджет &gt; 750 кВА (одностав) ВН</v>
          </cell>
          <cell r="C448">
            <v>0.72799999999999998</v>
          </cell>
          <cell r="D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L448">
            <v>0</v>
          </cell>
          <cell r="M448">
            <v>0</v>
          </cell>
          <cell r="O448">
            <v>0</v>
          </cell>
        </row>
        <row r="449">
          <cell r="A449">
            <v>17.12</v>
          </cell>
          <cell r="B449" t="str">
            <v>Бюджет до 750 кВА (эл. энергия) ВН</v>
          </cell>
          <cell r="C449">
            <v>0.72799999999999998</v>
          </cell>
          <cell r="D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L449">
            <v>0</v>
          </cell>
          <cell r="M449">
            <v>0</v>
          </cell>
          <cell r="O449">
            <v>0</v>
          </cell>
        </row>
        <row r="450">
          <cell r="A450">
            <v>17.13</v>
          </cell>
          <cell r="B450" t="str">
            <v>Бюджет до 750 кВА (эл. энергия) СН</v>
          </cell>
          <cell r="C450">
            <v>0.879</v>
          </cell>
          <cell r="D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L450">
            <v>0</v>
          </cell>
          <cell r="M450">
            <v>0</v>
          </cell>
          <cell r="O450">
            <v>0</v>
          </cell>
        </row>
        <row r="451">
          <cell r="A451">
            <v>17.14</v>
          </cell>
          <cell r="B451" t="str">
            <v>Бюджет до 750 кВА (эл. энергия) НН</v>
          </cell>
          <cell r="C451">
            <v>0.90900000000000003</v>
          </cell>
          <cell r="D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L451">
            <v>0</v>
          </cell>
          <cell r="M451">
            <v>0</v>
          </cell>
          <cell r="O451">
            <v>0</v>
          </cell>
        </row>
        <row r="452">
          <cell r="A452">
            <v>17.149999999999999</v>
          </cell>
          <cell r="B452" t="str">
            <v>Непром. потребители ВН</v>
          </cell>
          <cell r="C452">
            <v>0.85099999999999998</v>
          </cell>
          <cell r="D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L452">
            <v>0</v>
          </cell>
          <cell r="M452">
            <v>0</v>
          </cell>
          <cell r="O452">
            <v>0</v>
          </cell>
        </row>
        <row r="453">
          <cell r="A453">
            <v>17.16</v>
          </cell>
          <cell r="B453" t="str">
            <v>Сельское хозяйство НД</v>
          </cell>
          <cell r="C453">
            <v>0.73899999999999999</v>
          </cell>
          <cell r="D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L453">
            <v>0</v>
          </cell>
          <cell r="M453">
            <v>0</v>
          </cell>
          <cell r="O453">
            <v>0</v>
          </cell>
        </row>
        <row r="454">
          <cell r="A454">
            <v>17.170000000000002</v>
          </cell>
          <cell r="B454" t="str">
            <v>Хоз. нужды энергосистемы ВН</v>
          </cell>
          <cell r="C454">
            <v>0.85099999999999998</v>
          </cell>
          <cell r="D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L454">
            <v>0</v>
          </cell>
          <cell r="M454">
            <v>0</v>
          </cell>
          <cell r="O454">
            <v>0</v>
          </cell>
        </row>
        <row r="455">
          <cell r="A455">
            <v>17.18</v>
          </cell>
          <cell r="B455" t="str">
            <v>Население с эл. плитами</v>
          </cell>
          <cell r="C455">
            <v>0.56000000000000005</v>
          </cell>
          <cell r="D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L455">
            <v>0</v>
          </cell>
          <cell r="N455">
            <v>0</v>
          </cell>
          <cell r="O455">
            <v>0</v>
          </cell>
        </row>
        <row r="456">
          <cell r="A456">
            <v>17.190000000000001</v>
          </cell>
          <cell r="B456" t="str">
            <v>Население с газовыми плитами</v>
          </cell>
          <cell r="C456">
            <v>0.8</v>
          </cell>
          <cell r="D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L456">
            <v>0</v>
          </cell>
          <cell r="N456">
            <v>0</v>
          </cell>
          <cell r="O456">
            <v>0</v>
          </cell>
        </row>
        <row r="457">
          <cell r="A457">
            <v>17.2</v>
          </cell>
          <cell r="B457" t="str">
            <v xml:space="preserve">Населенные пункты сельские </v>
          </cell>
          <cell r="C457">
            <v>0.49</v>
          </cell>
          <cell r="D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L457">
            <v>0</v>
          </cell>
          <cell r="N457">
            <v>0</v>
          </cell>
          <cell r="O457">
            <v>0</v>
          </cell>
        </row>
        <row r="458">
          <cell r="A458">
            <v>17.21</v>
          </cell>
          <cell r="B458" t="str">
            <v>Населенные пункты городские</v>
          </cell>
          <cell r="C458">
            <v>0.7</v>
          </cell>
          <cell r="D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L458">
            <v>0</v>
          </cell>
          <cell r="N458">
            <v>0</v>
          </cell>
          <cell r="O458">
            <v>0</v>
          </cell>
        </row>
        <row r="459">
          <cell r="A459">
            <v>17.22</v>
          </cell>
          <cell r="B459" t="str">
            <v>Насел. пункты город. (гаражн. кооп)</v>
          </cell>
          <cell r="C459">
            <v>0.7</v>
          </cell>
          <cell r="D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L459">
            <v>0</v>
          </cell>
          <cell r="N459">
            <v>0</v>
          </cell>
          <cell r="O459">
            <v>0</v>
          </cell>
        </row>
        <row r="460">
          <cell r="A460">
            <v>17.23</v>
          </cell>
          <cell r="B460" t="str">
            <v>Население с эл. плитами с общ. учётом</v>
          </cell>
          <cell r="C460">
            <v>0.49</v>
          </cell>
          <cell r="D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L460">
            <v>0</v>
          </cell>
          <cell r="N460">
            <v>0</v>
          </cell>
          <cell r="O460">
            <v>0</v>
          </cell>
        </row>
        <row r="461">
          <cell r="A461">
            <v>17.239999999999998</v>
          </cell>
          <cell r="B461" t="str">
            <v>Перепродавец пром.</v>
          </cell>
          <cell r="C461">
            <v>0</v>
          </cell>
          <cell r="D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L461">
            <v>0</v>
          </cell>
          <cell r="M461">
            <v>0</v>
          </cell>
          <cell r="O461">
            <v>0</v>
          </cell>
        </row>
        <row r="462">
          <cell r="A462">
            <v>17.25</v>
          </cell>
          <cell r="B462" t="str">
            <v>Перепродавец населен.</v>
          </cell>
          <cell r="C462">
            <v>0</v>
          </cell>
          <cell r="D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L462">
            <v>0</v>
          </cell>
          <cell r="M462">
            <v>0</v>
          </cell>
          <cell r="O462">
            <v>0</v>
          </cell>
        </row>
        <row r="463">
          <cell r="A463">
            <v>18</v>
          </cell>
          <cell r="B463" t="str">
            <v>МУП "РНСТ"</v>
          </cell>
          <cell r="C463">
            <v>0.78659536541889474</v>
          </cell>
          <cell r="D463">
            <v>9060</v>
          </cell>
          <cell r="E463">
            <v>8976</v>
          </cell>
          <cell r="F463">
            <v>8976</v>
          </cell>
          <cell r="G463">
            <v>1</v>
          </cell>
          <cell r="H463">
            <v>-0.40159999999999996</v>
          </cell>
          <cell r="I463">
            <v>-6024</v>
          </cell>
          <cell r="J463">
            <v>15</v>
          </cell>
          <cell r="L463">
            <v>7060.48</v>
          </cell>
          <cell r="M463">
            <v>1270.8899999999999</v>
          </cell>
          <cell r="N463">
            <v>0</v>
          </cell>
          <cell r="O463">
            <v>8331.369999999999</v>
          </cell>
        </row>
        <row r="464">
          <cell r="B464" t="str">
            <v>Потреб. по счётчику</v>
          </cell>
          <cell r="D464">
            <v>9060</v>
          </cell>
          <cell r="E464">
            <v>8976</v>
          </cell>
          <cell r="F464">
            <v>17.235023041474655</v>
          </cell>
          <cell r="G464">
            <v>0</v>
          </cell>
        </row>
        <row r="465">
          <cell r="A465">
            <v>18.010000000000002</v>
          </cell>
          <cell r="B465" t="str">
            <v>Пром. &gt; 750 кВА (мощность) ВН</v>
          </cell>
          <cell r="C465">
            <v>384</v>
          </cell>
          <cell r="D465">
            <v>0</v>
          </cell>
          <cell r="F465">
            <v>0</v>
          </cell>
          <cell r="G465">
            <v>0.7</v>
          </cell>
          <cell r="H465">
            <v>0</v>
          </cell>
          <cell r="I465">
            <v>0</v>
          </cell>
          <cell r="J465">
            <v>0</v>
          </cell>
          <cell r="L465">
            <v>0</v>
          </cell>
          <cell r="M465">
            <v>0</v>
          </cell>
          <cell r="O465">
            <v>0</v>
          </cell>
        </row>
        <row r="466">
          <cell r="A466">
            <v>18.02</v>
          </cell>
          <cell r="B466" t="str">
            <v>Пром. &gt; 750 кВА (мощность) СН</v>
          </cell>
          <cell r="C466">
            <v>506</v>
          </cell>
          <cell r="D466">
            <v>0</v>
          </cell>
          <cell r="F466">
            <v>0</v>
          </cell>
          <cell r="G466">
            <v>0.7</v>
          </cell>
          <cell r="H466">
            <v>0</v>
          </cell>
          <cell r="I466">
            <v>0</v>
          </cell>
          <cell r="J466">
            <v>0</v>
          </cell>
          <cell r="L466">
            <v>0</v>
          </cell>
          <cell r="M466">
            <v>0</v>
          </cell>
          <cell r="O466">
            <v>0</v>
          </cell>
        </row>
        <row r="467">
          <cell r="A467">
            <v>18.03</v>
          </cell>
          <cell r="B467" t="str">
            <v>Пром. &gt; 750 кВА (эл. энергия) ВН</v>
          </cell>
          <cell r="C467">
            <v>0.29299999999999998</v>
          </cell>
          <cell r="D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L467">
            <v>0</v>
          </cell>
          <cell r="M467">
            <v>0</v>
          </cell>
          <cell r="O467">
            <v>0</v>
          </cell>
        </row>
        <row r="468">
          <cell r="A468">
            <v>18.04</v>
          </cell>
          <cell r="B468" t="str">
            <v>Пром. &gt; 750 кВА (одностав.) ВН</v>
          </cell>
          <cell r="C468">
            <v>0.85099999999999998</v>
          </cell>
          <cell r="D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L468">
            <v>0</v>
          </cell>
          <cell r="M468">
            <v>0</v>
          </cell>
          <cell r="O468">
            <v>0</v>
          </cell>
        </row>
        <row r="469">
          <cell r="A469">
            <v>18.05</v>
          </cell>
          <cell r="B469" t="str">
            <v>Пром. до 750 кВА (эл. энергия) ВН</v>
          </cell>
          <cell r="C469">
            <v>0.85099999999999998</v>
          </cell>
          <cell r="D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L469">
            <v>0</v>
          </cell>
          <cell r="M469">
            <v>0</v>
          </cell>
          <cell r="O469">
            <v>0</v>
          </cell>
        </row>
        <row r="470">
          <cell r="A470">
            <v>18.059999999999999</v>
          </cell>
          <cell r="B470" t="str">
            <v>Пром. до 750 кВА (эл. энергия) СН</v>
          </cell>
          <cell r="C470">
            <v>1.071</v>
          </cell>
          <cell r="D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L470">
            <v>0</v>
          </cell>
          <cell r="M470">
            <v>0</v>
          </cell>
          <cell r="O470">
            <v>0</v>
          </cell>
        </row>
        <row r="471">
          <cell r="A471">
            <v>18.07</v>
          </cell>
          <cell r="B471" t="str">
            <v>Пром. до 750 кВА (эл. энергия) НН</v>
          </cell>
          <cell r="C471">
            <v>1.165</v>
          </cell>
          <cell r="D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L471">
            <v>0</v>
          </cell>
          <cell r="M471">
            <v>0</v>
          </cell>
          <cell r="O471">
            <v>0</v>
          </cell>
        </row>
        <row r="472">
          <cell r="A472">
            <v>18.079999999999998</v>
          </cell>
          <cell r="B472" t="str">
            <v>Бюджет &gt; 750 кВА (мощнсть) ВН</v>
          </cell>
          <cell r="C472">
            <v>0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  <cell r="J472">
            <v>0</v>
          </cell>
          <cell r="L472">
            <v>0</v>
          </cell>
          <cell r="M472">
            <v>0</v>
          </cell>
          <cell r="O472">
            <v>0</v>
          </cell>
        </row>
        <row r="473">
          <cell r="A473">
            <v>18.09</v>
          </cell>
          <cell r="B473" t="str">
            <v>Бюджет &gt; 750 кВА (мощнсть) СН</v>
          </cell>
          <cell r="C473">
            <v>0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L473">
            <v>0</v>
          </cell>
          <cell r="M473">
            <v>0</v>
          </cell>
          <cell r="O473">
            <v>0</v>
          </cell>
        </row>
        <row r="474">
          <cell r="A474">
            <v>18.100000000000001</v>
          </cell>
          <cell r="B474" t="str">
            <v>Бюджет &gt; 750 кВА (эл. энергия) ВН</v>
          </cell>
          <cell r="C474">
            <v>0</v>
          </cell>
          <cell r="D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L474">
            <v>0</v>
          </cell>
          <cell r="M474">
            <v>0</v>
          </cell>
          <cell r="O474">
            <v>0</v>
          </cell>
        </row>
        <row r="475">
          <cell r="A475">
            <v>18.11</v>
          </cell>
          <cell r="B475" t="str">
            <v>Бюджет &gt; 750 кВА (одностав) ВН</v>
          </cell>
          <cell r="C475">
            <v>0.72799999999999998</v>
          </cell>
          <cell r="D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L475">
            <v>0</v>
          </cell>
          <cell r="M475">
            <v>0</v>
          </cell>
          <cell r="O475">
            <v>0</v>
          </cell>
        </row>
        <row r="476">
          <cell r="A476">
            <v>18.12</v>
          </cell>
          <cell r="B476" t="str">
            <v>Бюджет до 750 кВА (эл. энергия) ВН</v>
          </cell>
          <cell r="C476">
            <v>0.72799999999999998</v>
          </cell>
          <cell r="D476">
            <v>4700</v>
          </cell>
          <cell r="E476">
            <v>4700</v>
          </cell>
          <cell r="F476">
            <v>2812</v>
          </cell>
          <cell r="G476">
            <v>0.31333333333333335</v>
          </cell>
          <cell r="H476">
            <v>0</v>
          </cell>
          <cell r="I476">
            <v>0</v>
          </cell>
          <cell r="J476">
            <v>4.7</v>
          </cell>
          <cell r="L476">
            <v>3421.6</v>
          </cell>
          <cell r="M476">
            <v>615.89</v>
          </cell>
          <cell r="O476">
            <v>4037.49</v>
          </cell>
        </row>
        <row r="477">
          <cell r="A477">
            <v>18.13</v>
          </cell>
          <cell r="B477" t="str">
            <v>Бюджет до 750 кВА (эл. энергия) СН</v>
          </cell>
          <cell r="C477">
            <v>0.879</v>
          </cell>
          <cell r="D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L477">
            <v>0</v>
          </cell>
          <cell r="M477">
            <v>0</v>
          </cell>
          <cell r="O477">
            <v>0</v>
          </cell>
        </row>
        <row r="478">
          <cell r="A478">
            <v>18.14</v>
          </cell>
          <cell r="B478" t="str">
            <v>Бюджет до 750 кВА (эл. энергия) НН</v>
          </cell>
          <cell r="C478">
            <v>0.90900000000000003</v>
          </cell>
          <cell r="D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L478">
            <v>0</v>
          </cell>
          <cell r="M478">
            <v>0</v>
          </cell>
          <cell r="O478">
            <v>0</v>
          </cell>
        </row>
        <row r="479">
          <cell r="A479">
            <v>18.149999999999999</v>
          </cell>
          <cell r="B479" t="str">
            <v>Непром. потребители ВН</v>
          </cell>
          <cell r="C479">
            <v>0.85099999999999998</v>
          </cell>
          <cell r="D479">
            <v>4360</v>
          </cell>
          <cell r="E479">
            <v>4276</v>
          </cell>
          <cell r="F479">
            <v>6164</v>
          </cell>
          <cell r="G479">
            <v>0.68666666666666676</v>
          </cell>
          <cell r="H479">
            <v>-0.58485436893203879</v>
          </cell>
          <cell r="I479">
            <v>-6024</v>
          </cell>
          <cell r="J479">
            <v>10.3</v>
          </cell>
          <cell r="L479">
            <v>3638.88</v>
          </cell>
          <cell r="M479">
            <v>655</v>
          </cell>
          <cell r="O479">
            <v>4293.88</v>
          </cell>
        </row>
        <row r="480">
          <cell r="A480">
            <v>18.16</v>
          </cell>
          <cell r="B480" t="str">
            <v>Сельское хозяйство НД</v>
          </cell>
          <cell r="C480">
            <v>0.73899999999999999</v>
          </cell>
          <cell r="D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L480">
            <v>0</v>
          </cell>
          <cell r="M480">
            <v>0</v>
          </cell>
          <cell r="O480">
            <v>0</v>
          </cell>
        </row>
        <row r="481">
          <cell r="A481">
            <v>18.170000000000002</v>
          </cell>
          <cell r="B481" t="str">
            <v>Хоз. нужды энергосистемы ВН</v>
          </cell>
          <cell r="C481">
            <v>0.85099999999999998</v>
          </cell>
          <cell r="D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L481">
            <v>0</v>
          </cell>
          <cell r="M481">
            <v>0</v>
          </cell>
          <cell r="O481">
            <v>0</v>
          </cell>
        </row>
        <row r="482">
          <cell r="A482">
            <v>18.18</v>
          </cell>
          <cell r="B482" t="str">
            <v>Население с эл. плитами</v>
          </cell>
          <cell r="C482">
            <v>0.56000000000000005</v>
          </cell>
          <cell r="D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L482">
            <v>0</v>
          </cell>
          <cell r="N482">
            <v>0</v>
          </cell>
          <cell r="O482">
            <v>0</v>
          </cell>
        </row>
        <row r="483">
          <cell r="A483">
            <v>18.190000000000001</v>
          </cell>
          <cell r="B483" t="str">
            <v>Население с газовыми плитами</v>
          </cell>
          <cell r="C483">
            <v>0.8</v>
          </cell>
          <cell r="D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L483">
            <v>0</v>
          </cell>
          <cell r="N483">
            <v>0</v>
          </cell>
          <cell r="O483">
            <v>0</v>
          </cell>
        </row>
        <row r="484">
          <cell r="A484">
            <v>18.2</v>
          </cell>
          <cell r="B484" t="str">
            <v xml:space="preserve">Населенные пункты сельские </v>
          </cell>
          <cell r="C484">
            <v>0.49</v>
          </cell>
          <cell r="D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L484">
            <v>0</v>
          </cell>
          <cell r="N484">
            <v>0</v>
          </cell>
          <cell r="O484">
            <v>0</v>
          </cell>
        </row>
        <row r="485">
          <cell r="A485">
            <v>18.21</v>
          </cell>
          <cell r="B485" t="str">
            <v>Населенные пункты городские</v>
          </cell>
          <cell r="C485">
            <v>0.7</v>
          </cell>
          <cell r="D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L485">
            <v>0</v>
          </cell>
          <cell r="N485">
            <v>0</v>
          </cell>
          <cell r="O485">
            <v>0</v>
          </cell>
        </row>
        <row r="486">
          <cell r="A486">
            <v>18.22</v>
          </cell>
          <cell r="B486" t="str">
            <v>Насел. пункты город. (гаражн. кооп)</v>
          </cell>
          <cell r="C486">
            <v>0.7</v>
          </cell>
          <cell r="D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L486">
            <v>0</v>
          </cell>
          <cell r="N486">
            <v>0</v>
          </cell>
          <cell r="O486">
            <v>0</v>
          </cell>
        </row>
        <row r="487">
          <cell r="A487">
            <v>18.23</v>
          </cell>
          <cell r="B487" t="str">
            <v>Население с эл. плитами с общ. учётом</v>
          </cell>
          <cell r="C487">
            <v>0.49</v>
          </cell>
          <cell r="D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L487">
            <v>0</v>
          </cell>
          <cell r="N487">
            <v>0</v>
          </cell>
          <cell r="O487">
            <v>0</v>
          </cell>
        </row>
        <row r="488">
          <cell r="A488">
            <v>18.239999999999998</v>
          </cell>
          <cell r="B488" t="str">
            <v>Перепродавец пром.</v>
          </cell>
          <cell r="C488">
            <v>0</v>
          </cell>
          <cell r="D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L488">
            <v>0</v>
          </cell>
          <cell r="M488">
            <v>0</v>
          </cell>
          <cell r="O488">
            <v>0</v>
          </cell>
        </row>
        <row r="489">
          <cell r="A489">
            <v>18.25</v>
          </cell>
          <cell r="B489" t="str">
            <v>Перепродавец населен.</v>
          </cell>
          <cell r="C489">
            <v>0</v>
          </cell>
          <cell r="D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L489">
            <v>0</v>
          </cell>
          <cell r="M489">
            <v>0</v>
          </cell>
          <cell r="O489">
            <v>0</v>
          </cell>
        </row>
        <row r="490">
          <cell r="A490">
            <v>19</v>
          </cell>
          <cell r="B490" t="str">
            <v>"Надымэнергогаз"</v>
          </cell>
          <cell r="C490">
            <v>0.50200000070862583</v>
          </cell>
          <cell r="D490">
            <v>6588672</v>
          </cell>
          <cell r="E490">
            <v>5644728</v>
          </cell>
          <cell r="F490">
            <v>5644728</v>
          </cell>
          <cell r="G490">
            <v>1</v>
          </cell>
          <cell r="H490">
            <v>3.801544685546162E-2</v>
          </cell>
          <cell r="I490">
            <v>206728</v>
          </cell>
          <cell r="J490">
            <v>5438</v>
          </cell>
          <cell r="L490">
            <v>2833653.46</v>
          </cell>
          <cell r="M490">
            <v>510057.62</v>
          </cell>
          <cell r="N490">
            <v>0</v>
          </cell>
          <cell r="O490">
            <v>3343711.08</v>
          </cell>
        </row>
        <row r="491">
          <cell r="B491" t="str">
            <v>Потреб. по счётчику</v>
          </cell>
          <cell r="D491">
            <v>6588672</v>
          </cell>
          <cell r="E491">
            <v>5644728</v>
          </cell>
          <cell r="F491">
            <v>10838.571428571429</v>
          </cell>
          <cell r="G491">
            <v>0</v>
          </cell>
        </row>
        <row r="492">
          <cell r="A492">
            <v>19.010000000000002</v>
          </cell>
          <cell r="B492" t="str">
            <v>Пром. &gt; 750 кВА (мощность) ВН</v>
          </cell>
          <cell r="C492">
            <v>384</v>
          </cell>
          <cell r="D492">
            <v>0</v>
          </cell>
          <cell r="F492">
            <v>0</v>
          </cell>
          <cell r="G492">
            <v>0.7</v>
          </cell>
          <cell r="H492">
            <v>0</v>
          </cell>
          <cell r="I492">
            <v>0</v>
          </cell>
          <cell r="J492">
            <v>0</v>
          </cell>
          <cell r="L492">
            <v>0</v>
          </cell>
          <cell r="M492">
            <v>0</v>
          </cell>
          <cell r="O492">
            <v>0</v>
          </cell>
        </row>
        <row r="493">
          <cell r="A493">
            <v>19.02</v>
          </cell>
          <cell r="B493" t="str">
            <v>Пром. &gt; 750 кВА (мощность) СН</v>
          </cell>
          <cell r="C493">
            <v>506</v>
          </cell>
          <cell r="D493">
            <v>0</v>
          </cell>
          <cell r="F493">
            <v>0</v>
          </cell>
          <cell r="G493">
            <v>0.7</v>
          </cell>
          <cell r="H493">
            <v>0</v>
          </cell>
          <cell r="I493">
            <v>0</v>
          </cell>
          <cell r="J493">
            <v>0</v>
          </cell>
          <cell r="L493">
            <v>0</v>
          </cell>
          <cell r="M493">
            <v>0</v>
          </cell>
          <cell r="O493">
            <v>0</v>
          </cell>
        </row>
        <row r="494">
          <cell r="A494">
            <v>19.03</v>
          </cell>
          <cell r="B494" t="str">
            <v>Пром. &gt; 750 кВА (эл. энергия) ВН</v>
          </cell>
          <cell r="C494">
            <v>0.29299999999999998</v>
          </cell>
          <cell r="D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L494">
            <v>0</v>
          </cell>
          <cell r="M494">
            <v>0</v>
          </cell>
          <cell r="O494">
            <v>0</v>
          </cell>
        </row>
        <row r="495">
          <cell r="A495">
            <v>19.04</v>
          </cell>
          <cell r="B495" t="str">
            <v>Пром. &gt; 750 кВА (одностав.) ВН</v>
          </cell>
          <cell r="C495">
            <v>0.85099999999999998</v>
          </cell>
          <cell r="D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L495">
            <v>0</v>
          </cell>
          <cell r="M495">
            <v>0</v>
          </cell>
          <cell r="O495">
            <v>0</v>
          </cell>
        </row>
        <row r="496">
          <cell r="A496">
            <v>19.05</v>
          </cell>
          <cell r="B496" t="str">
            <v>Пром. до 750 кВА (эл. энергия) ВН</v>
          </cell>
          <cell r="C496">
            <v>0.85099999999999998</v>
          </cell>
          <cell r="D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L496">
            <v>0</v>
          </cell>
          <cell r="M496">
            <v>0</v>
          </cell>
          <cell r="O496">
            <v>0</v>
          </cell>
        </row>
        <row r="497">
          <cell r="A497">
            <v>19.059999999999999</v>
          </cell>
          <cell r="B497" t="str">
            <v>Пром. до 750 кВА (эл. энергия) СН</v>
          </cell>
          <cell r="C497">
            <v>1.071</v>
          </cell>
          <cell r="D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L497">
            <v>0</v>
          </cell>
          <cell r="M497">
            <v>0</v>
          </cell>
          <cell r="O497">
            <v>0</v>
          </cell>
        </row>
        <row r="498">
          <cell r="A498">
            <v>19.07</v>
          </cell>
          <cell r="B498" t="str">
            <v>Пром. до 750 кВА (эл. энергия) НН</v>
          </cell>
          <cell r="C498">
            <v>1.165</v>
          </cell>
          <cell r="D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L498">
            <v>0</v>
          </cell>
          <cell r="M498">
            <v>0</v>
          </cell>
          <cell r="O498">
            <v>0</v>
          </cell>
        </row>
        <row r="499">
          <cell r="A499">
            <v>19.079999999999998</v>
          </cell>
          <cell r="B499" t="str">
            <v>Бюджет &gt; 750 кВА (мощнсть) ВН</v>
          </cell>
          <cell r="C499">
            <v>0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  <cell r="J499">
            <v>0</v>
          </cell>
          <cell r="L499">
            <v>0</v>
          </cell>
          <cell r="M499">
            <v>0</v>
          </cell>
          <cell r="O499">
            <v>0</v>
          </cell>
        </row>
        <row r="500">
          <cell r="A500">
            <v>19.09</v>
          </cell>
          <cell r="B500" t="str">
            <v>Бюджет &gt; 750 кВА (мощнсть) СН</v>
          </cell>
          <cell r="C500">
            <v>0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  <cell r="J500">
            <v>0</v>
          </cell>
          <cell r="L500">
            <v>0</v>
          </cell>
          <cell r="M500">
            <v>0</v>
          </cell>
          <cell r="O500">
            <v>0</v>
          </cell>
        </row>
        <row r="501">
          <cell r="A501">
            <v>19.100000000000001</v>
          </cell>
          <cell r="B501" t="str">
            <v>Бюджет &gt; 750 кВА (эл. энергия) ВН</v>
          </cell>
          <cell r="C501">
            <v>0</v>
          </cell>
          <cell r="D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L501">
            <v>0</v>
          </cell>
          <cell r="M501">
            <v>0</v>
          </cell>
          <cell r="O501">
            <v>0</v>
          </cell>
        </row>
        <row r="502">
          <cell r="A502">
            <v>19.11</v>
          </cell>
          <cell r="B502" t="str">
            <v>Бюджет &gt; 750 кВА (одностав) ВН</v>
          </cell>
          <cell r="C502">
            <v>0.72799999999999998</v>
          </cell>
          <cell r="D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L502">
            <v>0</v>
          </cell>
          <cell r="M502">
            <v>0</v>
          </cell>
          <cell r="O502">
            <v>0</v>
          </cell>
        </row>
        <row r="503">
          <cell r="A503">
            <v>19.12</v>
          </cell>
          <cell r="B503" t="str">
            <v>Бюджет до 750 кВА (эл. энергия) ВН</v>
          </cell>
          <cell r="C503">
            <v>0.72799999999999998</v>
          </cell>
          <cell r="D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L503">
            <v>0</v>
          </cell>
          <cell r="M503">
            <v>0</v>
          </cell>
          <cell r="O503">
            <v>0</v>
          </cell>
        </row>
        <row r="504">
          <cell r="A504">
            <v>19.13</v>
          </cell>
          <cell r="B504" t="str">
            <v>Бюджет до 750 кВА (эл. энергия) СН</v>
          </cell>
          <cell r="C504">
            <v>0.879</v>
          </cell>
          <cell r="D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L504">
            <v>0</v>
          </cell>
          <cell r="M504">
            <v>0</v>
          </cell>
          <cell r="O504">
            <v>0</v>
          </cell>
        </row>
        <row r="505">
          <cell r="A505">
            <v>19.14</v>
          </cell>
          <cell r="B505" t="str">
            <v>Бюджет до 750 кВА (эл. энергия) НН</v>
          </cell>
          <cell r="C505">
            <v>0.90900000000000003</v>
          </cell>
          <cell r="D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L505">
            <v>0</v>
          </cell>
          <cell r="M505">
            <v>0</v>
          </cell>
          <cell r="O505">
            <v>0</v>
          </cell>
        </row>
        <row r="506">
          <cell r="A506">
            <v>19.149999999999999</v>
          </cell>
          <cell r="B506" t="str">
            <v>Непром. потребители ВН</v>
          </cell>
          <cell r="C506">
            <v>0.85099999999999998</v>
          </cell>
          <cell r="D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L506">
            <v>0</v>
          </cell>
          <cell r="M506">
            <v>0</v>
          </cell>
          <cell r="O506">
            <v>0</v>
          </cell>
        </row>
        <row r="507">
          <cell r="A507">
            <v>19.16</v>
          </cell>
          <cell r="B507" t="str">
            <v>Сельское хозяйство НД</v>
          </cell>
          <cell r="C507">
            <v>0.73899999999999999</v>
          </cell>
          <cell r="D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L507">
            <v>0</v>
          </cell>
          <cell r="M507">
            <v>0</v>
          </cell>
          <cell r="O507">
            <v>0</v>
          </cell>
        </row>
        <row r="508">
          <cell r="A508">
            <v>19.170000000000002</v>
          </cell>
          <cell r="B508" t="str">
            <v>Хоз. нужды энергосистемы ВН</v>
          </cell>
          <cell r="C508">
            <v>0.85099999999999998</v>
          </cell>
          <cell r="D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L508">
            <v>0</v>
          </cell>
          <cell r="M508">
            <v>0</v>
          </cell>
          <cell r="O508">
            <v>0</v>
          </cell>
        </row>
        <row r="509">
          <cell r="A509">
            <v>19.18</v>
          </cell>
          <cell r="B509" t="str">
            <v>Население с эл. плитами</v>
          </cell>
          <cell r="C509">
            <v>0.56000000000000005</v>
          </cell>
          <cell r="D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L509">
            <v>0</v>
          </cell>
          <cell r="N509">
            <v>0</v>
          </cell>
          <cell r="O509">
            <v>0</v>
          </cell>
        </row>
        <row r="510">
          <cell r="A510">
            <v>19.190000000000001</v>
          </cell>
          <cell r="B510" t="str">
            <v>Население с газовыми плитами</v>
          </cell>
          <cell r="C510">
            <v>0.8</v>
          </cell>
          <cell r="D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L510">
            <v>0</v>
          </cell>
          <cell r="N510">
            <v>0</v>
          </cell>
          <cell r="O510">
            <v>0</v>
          </cell>
        </row>
        <row r="511">
          <cell r="A511">
            <v>19.2</v>
          </cell>
          <cell r="B511" t="str">
            <v xml:space="preserve">Населенные пункты сельские </v>
          </cell>
          <cell r="C511">
            <v>0.49</v>
          </cell>
          <cell r="D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L511">
            <v>0</v>
          </cell>
          <cell r="N511">
            <v>0</v>
          </cell>
          <cell r="O511">
            <v>0</v>
          </cell>
        </row>
        <row r="512">
          <cell r="A512">
            <v>19.21</v>
          </cell>
          <cell r="B512" t="str">
            <v>Населенные пункты городские</v>
          </cell>
          <cell r="C512">
            <v>0.7</v>
          </cell>
          <cell r="D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L512">
            <v>0</v>
          </cell>
          <cell r="N512">
            <v>0</v>
          </cell>
          <cell r="O512">
            <v>0</v>
          </cell>
        </row>
        <row r="513">
          <cell r="A513">
            <v>19.22</v>
          </cell>
          <cell r="B513" t="str">
            <v>Насел. пункты город. (гаражн. кооп)</v>
          </cell>
          <cell r="C513">
            <v>0.7</v>
          </cell>
          <cell r="D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L513">
            <v>0</v>
          </cell>
          <cell r="N513">
            <v>0</v>
          </cell>
          <cell r="O513">
            <v>0</v>
          </cell>
        </row>
        <row r="514">
          <cell r="A514">
            <v>19.23</v>
          </cell>
          <cell r="B514" t="str">
            <v>Население с эл. плитами с общ. учётом</v>
          </cell>
          <cell r="C514">
            <v>0.49</v>
          </cell>
          <cell r="D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L514">
            <v>0</v>
          </cell>
          <cell r="N514">
            <v>0</v>
          </cell>
          <cell r="O514">
            <v>0</v>
          </cell>
        </row>
        <row r="515">
          <cell r="A515">
            <v>19.239999999999998</v>
          </cell>
          <cell r="B515" t="str">
            <v>Перепродавец пром.</v>
          </cell>
          <cell r="C515">
            <v>0.502</v>
          </cell>
          <cell r="D515">
            <v>5446747</v>
          </cell>
          <cell r="E515">
            <v>4489024</v>
          </cell>
          <cell r="F515">
            <v>4575572</v>
          </cell>
          <cell r="G515">
            <v>0.8105921294593601</v>
          </cell>
          <cell r="H515">
            <v>1.838112522686032E-2</v>
          </cell>
          <cell r="I515">
            <v>81024</v>
          </cell>
          <cell r="J515">
            <v>4408</v>
          </cell>
          <cell r="L515">
            <v>2253490.0499999998</v>
          </cell>
          <cell r="M515">
            <v>405628.21</v>
          </cell>
          <cell r="O515">
            <v>2659118.2599999998</v>
          </cell>
        </row>
        <row r="516">
          <cell r="A516">
            <v>19.25</v>
          </cell>
          <cell r="B516" t="str">
            <v>Перепродавец населен.</v>
          </cell>
          <cell r="C516">
            <v>0.502</v>
          </cell>
          <cell r="D516">
            <v>1141925</v>
          </cell>
          <cell r="E516">
            <v>1155704</v>
          </cell>
          <cell r="F516">
            <v>1069156</v>
          </cell>
          <cell r="G516">
            <v>0.18940787054063993</v>
          </cell>
          <cell r="H516">
            <v>0.12204271844660199</v>
          </cell>
          <cell r="I516">
            <v>125704</v>
          </cell>
          <cell r="J516">
            <v>1030</v>
          </cell>
          <cell r="L516">
            <v>580163.41</v>
          </cell>
          <cell r="M516">
            <v>104429.41</v>
          </cell>
          <cell r="O516">
            <v>684592.82000000007</v>
          </cell>
        </row>
        <row r="517">
          <cell r="A517">
            <v>20</v>
          </cell>
          <cell r="B517" t="str">
            <v>ООО "Русэнергосбыт"</v>
          </cell>
          <cell r="C517">
            <v>0.81468420879896664</v>
          </cell>
          <cell r="D517">
            <v>27694552</v>
          </cell>
          <cell r="E517">
            <v>25777254</v>
          </cell>
          <cell r="F517">
            <v>25777255</v>
          </cell>
          <cell r="G517">
            <v>0.99999999999999989</v>
          </cell>
          <cell r="H517">
            <v>-0.15683455449430853</v>
          </cell>
          <cell r="I517">
            <v>-4794746</v>
          </cell>
          <cell r="J517">
            <v>30572</v>
          </cell>
          <cell r="L517">
            <v>21000321.779999997</v>
          </cell>
          <cell r="M517">
            <v>3688114.76</v>
          </cell>
          <cell r="N517">
            <v>91943.16</v>
          </cell>
          <cell r="O517">
            <v>24780379.700000003</v>
          </cell>
        </row>
        <row r="518">
          <cell r="B518" t="str">
            <v>Потреб. по счётчику</v>
          </cell>
          <cell r="D518">
            <v>27694552</v>
          </cell>
          <cell r="E518">
            <v>25777254</v>
          </cell>
          <cell r="F518">
            <v>49495.495391705073</v>
          </cell>
          <cell r="G518">
            <v>0</v>
          </cell>
          <cell r="L518" t="str">
            <v xml:space="preserve"> </v>
          </cell>
        </row>
        <row r="519">
          <cell r="A519">
            <v>20.010000000000002</v>
          </cell>
          <cell r="B519" t="str">
            <v>Пром. &gt; 750 кВА (мощность) ВН</v>
          </cell>
          <cell r="C519">
            <v>384</v>
          </cell>
          <cell r="D519">
            <v>0</v>
          </cell>
          <cell r="F519">
            <v>0</v>
          </cell>
          <cell r="G519">
            <v>0.7</v>
          </cell>
          <cell r="H519">
            <v>0</v>
          </cell>
          <cell r="I519">
            <v>0</v>
          </cell>
          <cell r="J519">
            <v>0</v>
          </cell>
          <cell r="L519">
            <v>0</v>
          </cell>
          <cell r="M519">
            <v>0</v>
          </cell>
          <cell r="O519">
            <v>0</v>
          </cell>
        </row>
        <row r="520">
          <cell r="A520">
            <v>20.02</v>
          </cell>
          <cell r="B520" t="str">
            <v>Пром. &gt; 750 кВА (мощность) СН</v>
          </cell>
          <cell r="C520">
            <v>506</v>
          </cell>
          <cell r="D520">
            <v>0</v>
          </cell>
          <cell r="F520">
            <v>40537.129416282645</v>
          </cell>
          <cell r="G520">
            <v>0.7</v>
          </cell>
          <cell r="H520">
            <v>0</v>
          </cell>
          <cell r="I520">
            <v>0</v>
          </cell>
          <cell r="J520">
            <v>0</v>
          </cell>
          <cell r="L520">
            <v>0</v>
          </cell>
          <cell r="M520">
            <v>0</v>
          </cell>
          <cell r="O520">
            <v>0</v>
          </cell>
        </row>
        <row r="521">
          <cell r="A521">
            <v>20.03</v>
          </cell>
          <cell r="B521" t="str">
            <v>Пром. &gt; 750 кВА (эл. энергия) ВН</v>
          </cell>
          <cell r="C521">
            <v>0.29299999999999998</v>
          </cell>
          <cell r="D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L521">
            <v>0</v>
          </cell>
          <cell r="M521">
            <v>0</v>
          </cell>
          <cell r="O521">
            <v>0</v>
          </cell>
        </row>
        <row r="522">
          <cell r="A522">
            <v>20.04</v>
          </cell>
          <cell r="B522" t="str">
            <v>Пром. &gt; 750 кВА (одностав.) ВН</v>
          </cell>
          <cell r="C522">
            <v>0.85099999999999998</v>
          </cell>
          <cell r="D522">
            <v>22686203</v>
          </cell>
          <cell r="E522">
            <v>21111737</v>
          </cell>
          <cell r="F522">
            <v>21332086</v>
          </cell>
          <cell r="G522">
            <v>0.82755462514719347</v>
          </cell>
          <cell r="H522">
            <v>-0.16554399209486165</v>
          </cell>
          <cell r="I522">
            <v>-4188263</v>
          </cell>
          <cell r="J522">
            <v>25300</v>
          </cell>
          <cell r="L522">
            <v>17966088.190000001</v>
          </cell>
          <cell r="M522">
            <v>3233895.87</v>
          </cell>
          <cell r="O522">
            <v>21199984.060000002</v>
          </cell>
        </row>
        <row r="523">
          <cell r="A523">
            <v>20.05</v>
          </cell>
          <cell r="B523" t="str">
            <v>Пром. до 750 кВА (эл. энергия) ВН</v>
          </cell>
          <cell r="C523">
            <v>0.85099999999999998</v>
          </cell>
          <cell r="D523">
            <v>1827055</v>
          </cell>
          <cell r="E523">
            <v>2030199</v>
          </cell>
          <cell r="F523">
            <v>1695606</v>
          </cell>
          <cell r="G523">
            <v>6.5779144315059532E-2</v>
          </cell>
          <cell r="H523">
            <v>9.546991546494325E-3</v>
          </cell>
          <cell r="I523">
            <v>19199</v>
          </cell>
          <cell r="J523">
            <v>2011</v>
          </cell>
          <cell r="L523">
            <v>1727699.35</v>
          </cell>
          <cell r="M523">
            <v>310985.88</v>
          </cell>
          <cell r="O523">
            <v>2038685.23</v>
          </cell>
        </row>
        <row r="524">
          <cell r="A524">
            <v>20.059999999999999</v>
          </cell>
          <cell r="B524" t="str">
            <v>Пром. до 750 кВА (эл. энергия) СН</v>
          </cell>
          <cell r="C524">
            <v>1.071</v>
          </cell>
          <cell r="D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L524">
            <v>0</v>
          </cell>
          <cell r="M524">
            <v>0</v>
          </cell>
          <cell r="O524">
            <v>0</v>
          </cell>
        </row>
        <row r="525">
          <cell r="A525">
            <v>20.07</v>
          </cell>
          <cell r="B525" t="str">
            <v>Пром. до 750 кВА (эл. энергия) НН</v>
          </cell>
          <cell r="C525">
            <v>1.165</v>
          </cell>
          <cell r="D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L525">
            <v>0</v>
          </cell>
          <cell r="M525">
            <v>0</v>
          </cell>
          <cell r="O525">
            <v>0</v>
          </cell>
        </row>
        <row r="526">
          <cell r="A526">
            <v>20.079999999999998</v>
          </cell>
          <cell r="B526" t="str">
            <v>Бюджет &gt; 750 кВА (мощнсть) ВН</v>
          </cell>
          <cell r="C526">
            <v>0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  <cell r="J526">
            <v>0</v>
          </cell>
          <cell r="L526">
            <v>0</v>
          </cell>
          <cell r="M526">
            <v>0</v>
          </cell>
          <cell r="O526">
            <v>0</v>
          </cell>
        </row>
        <row r="527">
          <cell r="A527">
            <v>20.09</v>
          </cell>
          <cell r="B527" t="str">
            <v>Бюджет &gt; 750 кВА (мощнсть) СН</v>
          </cell>
          <cell r="C527">
            <v>0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  <cell r="J527">
            <v>0</v>
          </cell>
          <cell r="L527">
            <v>0</v>
          </cell>
          <cell r="M527">
            <v>0</v>
          </cell>
          <cell r="O527">
            <v>0</v>
          </cell>
        </row>
        <row r="528">
          <cell r="A528">
            <v>20.100000000000001</v>
          </cell>
          <cell r="B528" t="str">
            <v>Бюджет &gt; 750 кВА (эл. энергия) ВН</v>
          </cell>
          <cell r="C528">
            <v>0</v>
          </cell>
          <cell r="D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L528">
            <v>0</v>
          </cell>
          <cell r="M528">
            <v>0</v>
          </cell>
          <cell r="O528">
            <v>0</v>
          </cell>
        </row>
        <row r="529">
          <cell r="A529">
            <v>20.11</v>
          </cell>
          <cell r="B529" t="str">
            <v>Бюджет &gt; 750 кВА (одностав) ВН</v>
          </cell>
          <cell r="C529">
            <v>0.72799999999999998</v>
          </cell>
          <cell r="D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L529">
            <v>0</v>
          </cell>
          <cell r="M529">
            <v>0</v>
          </cell>
          <cell r="O529">
            <v>0</v>
          </cell>
        </row>
        <row r="530">
          <cell r="A530">
            <v>20.12</v>
          </cell>
          <cell r="B530" t="str">
            <v>Бюджет до 750 кВА (эл. энергия) ВН</v>
          </cell>
          <cell r="C530">
            <v>0.72799999999999998</v>
          </cell>
          <cell r="D530">
            <v>31171</v>
          </cell>
          <cell r="E530">
            <v>20246</v>
          </cell>
          <cell r="F530">
            <v>20236</v>
          </cell>
          <cell r="G530">
            <v>7.8503205547559858E-4</v>
          </cell>
          <cell r="H530">
            <v>-0.15641666666666665</v>
          </cell>
          <cell r="I530">
            <v>-3754</v>
          </cell>
          <cell r="J530">
            <v>24</v>
          </cell>
          <cell r="L530">
            <v>14739.09</v>
          </cell>
          <cell r="M530">
            <v>2653.04</v>
          </cell>
          <cell r="O530">
            <v>17392.13</v>
          </cell>
        </row>
        <row r="531">
          <cell r="A531">
            <v>20.13</v>
          </cell>
          <cell r="B531" t="str">
            <v>Бюджет до 750 кВА (эл. энергия) СН</v>
          </cell>
          <cell r="C531">
            <v>0.879</v>
          </cell>
          <cell r="D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L531">
            <v>0</v>
          </cell>
          <cell r="M531">
            <v>0</v>
          </cell>
          <cell r="O531">
            <v>0</v>
          </cell>
        </row>
        <row r="532">
          <cell r="A532">
            <v>20.14</v>
          </cell>
          <cell r="B532" t="str">
            <v>Бюджет до 750 кВА (эл. энергия) НН</v>
          </cell>
          <cell r="C532">
            <v>0.90900000000000003</v>
          </cell>
          <cell r="D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L532">
            <v>0</v>
          </cell>
          <cell r="M532">
            <v>0</v>
          </cell>
          <cell r="O532">
            <v>0</v>
          </cell>
        </row>
        <row r="533">
          <cell r="A533">
            <v>20.149999999999999</v>
          </cell>
          <cell r="B533" t="str">
            <v>Непром. потребители ВН</v>
          </cell>
          <cell r="C533">
            <v>0.85099999999999998</v>
          </cell>
          <cell r="D533">
            <v>302682</v>
          </cell>
          <cell r="E533">
            <v>360731</v>
          </cell>
          <cell r="F533">
            <v>211635</v>
          </cell>
          <cell r="G533">
            <v>8.2101269135156345E-3</v>
          </cell>
          <cell r="H533">
            <v>0.43717529880478084</v>
          </cell>
          <cell r="I533">
            <v>109731</v>
          </cell>
          <cell r="J533">
            <v>251</v>
          </cell>
          <cell r="L533">
            <v>306982.08</v>
          </cell>
          <cell r="M533">
            <v>55256.77</v>
          </cell>
          <cell r="O533">
            <v>362238.85000000003</v>
          </cell>
        </row>
        <row r="534">
          <cell r="A534">
            <v>20.16</v>
          </cell>
          <cell r="B534" t="str">
            <v>Сельское хозяйство НД</v>
          </cell>
          <cell r="C534">
            <v>0.73899999999999999</v>
          </cell>
          <cell r="D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L534">
            <v>0</v>
          </cell>
          <cell r="M534">
            <v>0</v>
          </cell>
          <cell r="O534">
            <v>0</v>
          </cell>
        </row>
        <row r="535">
          <cell r="A535">
            <v>20.170000000000002</v>
          </cell>
          <cell r="B535" t="str">
            <v>Хоз. нужды энергосистемы ВН</v>
          </cell>
          <cell r="C535">
            <v>0.85099999999999998</v>
          </cell>
          <cell r="D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L535">
            <v>0</v>
          </cell>
          <cell r="M535">
            <v>0</v>
          </cell>
          <cell r="O535">
            <v>0</v>
          </cell>
        </row>
        <row r="536">
          <cell r="A536">
            <v>20.18</v>
          </cell>
          <cell r="B536" t="str">
            <v>Население с эл. плитами</v>
          </cell>
          <cell r="C536">
            <v>0.56000000000000005</v>
          </cell>
          <cell r="D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L536">
            <v>0</v>
          </cell>
          <cell r="N536">
            <v>0</v>
          </cell>
          <cell r="O536">
            <v>0</v>
          </cell>
        </row>
        <row r="537">
          <cell r="A537">
            <v>20.190000000000001</v>
          </cell>
          <cell r="B537" t="str">
            <v>Население с газовыми плитами</v>
          </cell>
          <cell r="C537">
            <v>0.8</v>
          </cell>
          <cell r="D537">
            <v>886959</v>
          </cell>
          <cell r="E537">
            <v>521170</v>
          </cell>
          <cell r="F537">
            <v>1373517</v>
          </cell>
          <cell r="G537">
            <v>5.3284050765406252E-2</v>
          </cell>
          <cell r="H537">
            <v>-0.68006752608962562</v>
          </cell>
          <cell r="I537">
            <v>-1107830</v>
          </cell>
          <cell r="J537">
            <v>1629</v>
          </cell>
          <cell r="L537">
            <v>353335.58999999997</v>
          </cell>
          <cell r="N537">
            <v>63600.41</v>
          </cell>
          <cell r="O537">
            <v>416936</v>
          </cell>
        </row>
        <row r="538">
          <cell r="A538">
            <v>20.2</v>
          </cell>
          <cell r="B538" t="str">
            <v xml:space="preserve">Населенные пункты сельские </v>
          </cell>
          <cell r="C538">
            <v>0.49</v>
          </cell>
          <cell r="D538">
            <v>349851</v>
          </cell>
          <cell r="E538">
            <v>256919</v>
          </cell>
          <cell r="F538">
            <v>399660</v>
          </cell>
          <cell r="G538">
            <v>1.5504383095643072E-2</v>
          </cell>
          <cell r="H538">
            <v>-0.45797679324894519</v>
          </cell>
          <cell r="I538">
            <v>-217081</v>
          </cell>
          <cell r="J538">
            <v>474</v>
          </cell>
          <cell r="L538">
            <v>106686.7</v>
          </cell>
          <cell r="N538">
            <v>19203.61</v>
          </cell>
          <cell r="O538">
            <v>125890.31</v>
          </cell>
        </row>
        <row r="539">
          <cell r="A539">
            <v>20.21</v>
          </cell>
          <cell r="B539" t="str">
            <v>Населенные пункты городские</v>
          </cell>
          <cell r="C539">
            <v>0.7</v>
          </cell>
          <cell r="D539">
            <v>18746</v>
          </cell>
          <cell r="E539">
            <v>18988</v>
          </cell>
          <cell r="F539">
            <v>13491</v>
          </cell>
          <cell r="G539">
            <v>5.2335470365039909E-4</v>
          </cell>
          <cell r="H539">
            <v>0.18674999999999997</v>
          </cell>
          <cell r="I539">
            <v>2988</v>
          </cell>
          <cell r="J539">
            <v>16</v>
          </cell>
          <cell r="L539">
            <v>11264.07</v>
          </cell>
          <cell r="N539">
            <v>2027.53</v>
          </cell>
          <cell r="O539">
            <v>13291.6</v>
          </cell>
        </row>
        <row r="540">
          <cell r="A540">
            <v>20.22</v>
          </cell>
          <cell r="B540" t="str">
            <v>Насел. пункты город. (гаражн. кооп)</v>
          </cell>
          <cell r="C540">
            <v>0.7</v>
          </cell>
          <cell r="D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L540">
            <v>0</v>
          </cell>
          <cell r="N540">
            <v>0</v>
          </cell>
          <cell r="O540">
            <v>0</v>
          </cell>
        </row>
        <row r="541">
          <cell r="A541">
            <v>20.23</v>
          </cell>
          <cell r="B541" t="str">
            <v>Население с эл. плитами с общ. учётом</v>
          </cell>
          <cell r="C541">
            <v>0.49</v>
          </cell>
          <cell r="D541">
            <v>107284</v>
          </cell>
          <cell r="E541">
            <v>95144</v>
          </cell>
          <cell r="F541">
            <v>78414</v>
          </cell>
          <cell r="G541">
            <v>3.0419992149679446E-3</v>
          </cell>
          <cell r="H541">
            <v>2.305376344086028E-2</v>
          </cell>
          <cell r="I541">
            <v>2144</v>
          </cell>
          <cell r="J541">
            <v>93</v>
          </cell>
          <cell r="L541">
            <v>39508.949999999997</v>
          </cell>
          <cell r="N541">
            <v>7111.61</v>
          </cell>
          <cell r="O541">
            <v>46620.56</v>
          </cell>
        </row>
        <row r="542">
          <cell r="A542">
            <v>20.239999999999998</v>
          </cell>
          <cell r="B542" t="str">
            <v>Перепродавец пром.</v>
          </cell>
          <cell r="C542">
            <v>0.34799999999999998</v>
          </cell>
          <cell r="D542">
            <v>943341</v>
          </cell>
          <cell r="E542">
            <v>850201</v>
          </cell>
          <cell r="F542">
            <v>325462</v>
          </cell>
          <cell r="G542">
            <v>1.2625932225565878E-2</v>
          </cell>
          <cell r="H542">
            <v>1.2025932642487047</v>
          </cell>
          <cell r="I542">
            <v>464201</v>
          </cell>
          <cell r="J542">
            <v>386</v>
          </cell>
          <cell r="L542">
            <v>295869.95</v>
          </cell>
          <cell r="M542">
            <v>53256.59</v>
          </cell>
          <cell r="O542">
            <v>349126.54000000004</v>
          </cell>
        </row>
        <row r="543">
          <cell r="A543">
            <v>20.25</v>
          </cell>
          <cell r="B543" t="str">
            <v>Перепродавец населен.</v>
          </cell>
          <cell r="C543">
            <v>0.34799999999999998</v>
          </cell>
          <cell r="D543">
            <v>541260</v>
          </cell>
          <cell r="E543">
            <v>511919</v>
          </cell>
          <cell r="F543">
            <v>327148</v>
          </cell>
          <cell r="G543">
            <v>1.2691351563522177E-2</v>
          </cell>
          <cell r="H543">
            <v>0.31937886597938131</v>
          </cell>
          <cell r="I543">
            <v>123919</v>
          </cell>
          <cell r="J543">
            <v>388</v>
          </cell>
          <cell r="L543">
            <v>178147.81</v>
          </cell>
          <cell r="M543">
            <v>32066.61</v>
          </cell>
          <cell r="O543">
            <v>210214.41999999998</v>
          </cell>
        </row>
        <row r="544">
          <cell r="A544">
            <v>21</v>
          </cell>
          <cell r="B544" t="str">
            <v>Новый Абонент</v>
          </cell>
          <cell r="C544" t="e">
            <v>#DIV/0!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</row>
        <row r="545">
          <cell r="B545" t="str">
            <v>Потреб. по счётчику</v>
          </cell>
          <cell r="D545">
            <v>0</v>
          </cell>
          <cell r="F545">
            <v>0</v>
          </cell>
          <cell r="G545">
            <v>0</v>
          </cell>
          <cell r="L545" t="str">
            <v xml:space="preserve"> </v>
          </cell>
        </row>
        <row r="546">
          <cell r="A546">
            <v>21.01</v>
          </cell>
          <cell r="B546" t="str">
            <v>Пром. &gt; 750 кВА (мощность) ВН</v>
          </cell>
          <cell r="C546">
            <v>384</v>
          </cell>
          <cell r="D546">
            <v>0</v>
          </cell>
          <cell r="F546">
            <v>0</v>
          </cell>
          <cell r="G546">
            <v>0.7</v>
          </cell>
          <cell r="H546">
            <v>0</v>
          </cell>
          <cell r="I546">
            <v>0</v>
          </cell>
          <cell r="J546">
            <v>0</v>
          </cell>
          <cell r="L546">
            <v>0</v>
          </cell>
          <cell r="M546">
            <v>0</v>
          </cell>
          <cell r="O546">
            <v>0</v>
          </cell>
        </row>
        <row r="547">
          <cell r="A547">
            <v>21.02</v>
          </cell>
          <cell r="B547" t="str">
            <v>Пром. &gt; 750 кВА (мощность) СН</v>
          </cell>
          <cell r="C547">
            <v>506</v>
          </cell>
          <cell r="D547">
            <v>0</v>
          </cell>
          <cell r="F547">
            <v>0</v>
          </cell>
          <cell r="G547">
            <v>0.7</v>
          </cell>
          <cell r="H547">
            <v>0</v>
          </cell>
          <cell r="I547">
            <v>0</v>
          </cell>
          <cell r="J547">
            <v>0</v>
          </cell>
          <cell r="L547">
            <v>0</v>
          </cell>
          <cell r="M547">
            <v>0</v>
          </cell>
          <cell r="O547">
            <v>0</v>
          </cell>
        </row>
        <row r="548">
          <cell r="A548">
            <v>21.03</v>
          </cell>
          <cell r="B548" t="str">
            <v>Пром. &gt; 750 кВА (эл. энергия) ВН</v>
          </cell>
          <cell r="C548">
            <v>0.29299999999999998</v>
          </cell>
          <cell r="D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L548">
            <v>0</v>
          </cell>
          <cell r="M548">
            <v>0</v>
          </cell>
          <cell r="O548">
            <v>0</v>
          </cell>
        </row>
        <row r="549">
          <cell r="A549">
            <v>21.04</v>
          </cell>
          <cell r="B549" t="str">
            <v>Пром. &gt; 750 кВА (одностав.) ВН</v>
          </cell>
          <cell r="C549">
            <v>0.85099999999999998</v>
          </cell>
          <cell r="D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L549">
            <v>0</v>
          </cell>
          <cell r="M549">
            <v>0</v>
          </cell>
          <cell r="O549">
            <v>0</v>
          </cell>
        </row>
        <row r="550">
          <cell r="A550">
            <v>21.05</v>
          </cell>
          <cell r="B550" t="str">
            <v>Пром. до 750 кВА (эл. энергия) ВН</v>
          </cell>
          <cell r="C550">
            <v>0.85099999999999998</v>
          </cell>
          <cell r="D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L550">
            <v>0</v>
          </cell>
          <cell r="M550">
            <v>0</v>
          </cell>
          <cell r="O550">
            <v>0</v>
          </cell>
        </row>
        <row r="551">
          <cell r="A551">
            <v>21.06</v>
          </cell>
          <cell r="B551" t="str">
            <v>Пром. до 750 кВА (эл. энергия) СН</v>
          </cell>
          <cell r="C551">
            <v>1.071</v>
          </cell>
          <cell r="D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L551">
            <v>0</v>
          </cell>
          <cell r="M551">
            <v>0</v>
          </cell>
          <cell r="O551">
            <v>0</v>
          </cell>
        </row>
        <row r="552">
          <cell r="A552">
            <v>21.07</v>
          </cell>
          <cell r="B552" t="str">
            <v>Пром. до 750 кВА (эл. энергия) НН</v>
          </cell>
          <cell r="C552">
            <v>1.165</v>
          </cell>
          <cell r="D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L552">
            <v>0</v>
          </cell>
          <cell r="M552">
            <v>0</v>
          </cell>
          <cell r="O552">
            <v>0</v>
          </cell>
        </row>
        <row r="553">
          <cell r="A553">
            <v>21.08</v>
          </cell>
          <cell r="B553" t="str">
            <v>Бюджет &gt; 750 кВА (мощнсть) ВН</v>
          </cell>
          <cell r="C553">
            <v>0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  <cell r="J553">
            <v>0</v>
          </cell>
          <cell r="L553">
            <v>0</v>
          </cell>
          <cell r="M553">
            <v>0</v>
          </cell>
          <cell r="O553">
            <v>0</v>
          </cell>
        </row>
        <row r="554">
          <cell r="A554">
            <v>21.09</v>
          </cell>
          <cell r="B554" t="str">
            <v>Бюджет &gt; 750 кВА (мощнсть) СН</v>
          </cell>
          <cell r="C554">
            <v>0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  <cell r="J554">
            <v>0</v>
          </cell>
          <cell r="L554">
            <v>0</v>
          </cell>
          <cell r="M554">
            <v>0</v>
          </cell>
          <cell r="O554">
            <v>0</v>
          </cell>
        </row>
        <row r="555">
          <cell r="A555">
            <v>21.1</v>
          </cell>
          <cell r="B555" t="str">
            <v>Бюджет &gt; 750 кВА (эл. энергия) ВН</v>
          </cell>
          <cell r="C555">
            <v>0</v>
          </cell>
          <cell r="D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L555">
            <v>0</v>
          </cell>
          <cell r="M555">
            <v>0</v>
          </cell>
          <cell r="O555">
            <v>0</v>
          </cell>
        </row>
        <row r="556">
          <cell r="A556">
            <v>21.11</v>
          </cell>
          <cell r="B556" t="str">
            <v>Бюджет &gt; 750 кВА (одностав) ВН</v>
          </cell>
          <cell r="C556">
            <v>0.72799999999999998</v>
          </cell>
          <cell r="D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L556">
            <v>0</v>
          </cell>
          <cell r="M556">
            <v>0</v>
          </cell>
          <cell r="O556">
            <v>0</v>
          </cell>
        </row>
        <row r="557">
          <cell r="A557">
            <v>21.12</v>
          </cell>
          <cell r="B557" t="str">
            <v>Бюджет до 750 кВА (эл. энергия) ВН</v>
          </cell>
          <cell r="C557">
            <v>0.72799999999999998</v>
          </cell>
          <cell r="D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L557">
            <v>0</v>
          </cell>
          <cell r="M557">
            <v>0</v>
          </cell>
          <cell r="O557">
            <v>0</v>
          </cell>
        </row>
        <row r="558">
          <cell r="A558">
            <v>21.13</v>
          </cell>
          <cell r="B558" t="str">
            <v>Бюджет до 750 кВА (эл. энергия) СН</v>
          </cell>
          <cell r="C558">
            <v>0.879</v>
          </cell>
          <cell r="D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L558">
            <v>0</v>
          </cell>
          <cell r="M558">
            <v>0</v>
          </cell>
          <cell r="O558">
            <v>0</v>
          </cell>
        </row>
        <row r="559">
          <cell r="A559">
            <v>21.14</v>
          </cell>
          <cell r="B559" t="str">
            <v>Бюджет до 750 кВА (эл. энергия) НН</v>
          </cell>
          <cell r="C559">
            <v>0.90900000000000003</v>
          </cell>
          <cell r="D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L559">
            <v>0</v>
          </cell>
          <cell r="M559">
            <v>0</v>
          </cell>
          <cell r="O559">
            <v>0</v>
          </cell>
        </row>
        <row r="560">
          <cell r="A560">
            <v>21.15</v>
          </cell>
          <cell r="B560" t="str">
            <v>Непром. потребители ВН</v>
          </cell>
          <cell r="C560">
            <v>0.85099999999999998</v>
          </cell>
          <cell r="D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L560">
            <v>0</v>
          </cell>
          <cell r="M560">
            <v>0</v>
          </cell>
          <cell r="O560">
            <v>0</v>
          </cell>
        </row>
        <row r="561">
          <cell r="A561">
            <v>21.16</v>
          </cell>
          <cell r="B561" t="str">
            <v>Сельское хозяйство НД</v>
          </cell>
          <cell r="C561">
            <v>0.73899999999999999</v>
          </cell>
          <cell r="D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L561">
            <v>0</v>
          </cell>
          <cell r="M561">
            <v>0</v>
          </cell>
          <cell r="O561">
            <v>0</v>
          </cell>
        </row>
        <row r="562">
          <cell r="A562">
            <v>21.17</v>
          </cell>
          <cell r="B562" t="str">
            <v>Хоз. нужды энергосистемы ВН</v>
          </cell>
          <cell r="C562">
            <v>0.85099999999999998</v>
          </cell>
          <cell r="D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L562">
            <v>0</v>
          </cell>
          <cell r="M562">
            <v>0</v>
          </cell>
          <cell r="O562">
            <v>0</v>
          </cell>
        </row>
        <row r="563">
          <cell r="A563">
            <v>21.18</v>
          </cell>
          <cell r="B563" t="str">
            <v>Население с эл. плитами</v>
          </cell>
          <cell r="C563">
            <v>0.56000000000000005</v>
          </cell>
          <cell r="D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L563">
            <v>0</v>
          </cell>
          <cell r="N563">
            <v>0</v>
          </cell>
          <cell r="O563">
            <v>0</v>
          </cell>
        </row>
        <row r="564">
          <cell r="A564">
            <v>21.19</v>
          </cell>
          <cell r="B564" t="str">
            <v>Население с газовыми плитами</v>
          </cell>
          <cell r="C564">
            <v>0.8</v>
          </cell>
          <cell r="D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L564">
            <v>0</v>
          </cell>
          <cell r="N564">
            <v>0</v>
          </cell>
          <cell r="O564">
            <v>0</v>
          </cell>
        </row>
        <row r="565">
          <cell r="A565">
            <v>21.2</v>
          </cell>
          <cell r="B565" t="str">
            <v xml:space="preserve">Населенные пункты сельские </v>
          </cell>
          <cell r="C565">
            <v>0.49</v>
          </cell>
          <cell r="D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L565">
            <v>0</v>
          </cell>
          <cell r="N565">
            <v>0</v>
          </cell>
          <cell r="O565">
            <v>0</v>
          </cell>
        </row>
        <row r="566">
          <cell r="A566">
            <v>21.21</v>
          </cell>
          <cell r="B566" t="str">
            <v>Населенные пункты городские</v>
          </cell>
          <cell r="C566">
            <v>0.7</v>
          </cell>
          <cell r="D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L566">
            <v>0</v>
          </cell>
          <cell r="N566">
            <v>0</v>
          </cell>
          <cell r="O566">
            <v>0</v>
          </cell>
        </row>
        <row r="567">
          <cell r="A567">
            <v>21.22</v>
          </cell>
          <cell r="B567" t="str">
            <v>Насел. пункты город. (гаражн. кооп)</v>
          </cell>
          <cell r="C567">
            <v>0.7</v>
          </cell>
          <cell r="D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L567">
            <v>0</v>
          </cell>
          <cell r="N567">
            <v>0</v>
          </cell>
          <cell r="O567">
            <v>0</v>
          </cell>
        </row>
        <row r="568">
          <cell r="A568">
            <v>21.23</v>
          </cell>
          <cell r="B568" t="str">
            <v>Население с эл. плитами с общ. учётом</v>
          </cell>
          <cell r="C568">
            <v>0.49</v>
          </cell>
          <cell r="D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L568">
            <v>0</v>
          </cell>
          <cell r="N568">
            <v>0</v>
          </cell>
          <cell r="O568">
            <v>0</v>
          </cell>
        </row>
        <row r="569">
          <cell r="A569">
            <v>21.24</v>
          </cell>
          <cell r="B569" t="str">
            <v>Перепродавец пром.</v>
          </cell>
          <cell r="C569">
            <v>0</v>
          </cell>
          <cell r="D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L569">
            <v>0</v>
          </cell>
          <cell r="M569">
            <v>0</v>
          </cell>
          <cell r="O569">
            <v>0</v>
          </cell>
        </row>
        <row r="570">
          <cell r="A570">
            <v>21.25</v>
          </cell>
          <cell r="B570" t="str">
            <v>Перепродавец населен.</v>
          </cell>
          <cell r="C570">
            <v>0</v>
          </cell>
          <cell r="D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L570">
            <v>0</v>
          </cell>
          <cell r="M570">
            <v>0</v>
          </cell>
          <cell r="O570">
            <v>0</v>
          </cell>
        </row>
        <row r="571">
          <cell r="A571">
            <v>22</v>
          </cell>
          <cell r="B571" t="str">
            <v>Новый Абонент</v>
          </cell>
          <cell r="C571" t="e">
            <v>#DIV/0!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</row>
        <row r="572">
          <cell r="B572" t="str">
            <v>Потреб. по счётчику</v>
          </cell>
          <cell r="D572">
            <v>0</v>
          </cell>
          <cell r="F572">
            <v>0</v>
          </cell>
          <cell r="G572">
            <v>0</v>
          </cell>
          <cell r="L572" t="str">
            <v xml:space="preserve"> </v>
          </cell>
        </row>
        <row r="573">
          <cell r="A573">
            <v>22.01</v>
          </cell>
          <cell r="B573" t="str">
            <v>Пром. &gt; 750 кВА (мощность) ВН</v>
          </cell>
          <cell r="C573">
            <v>384</v>
          </cell>
          <cell r="D573">
            <v>0</v>
          </cell>
          <cell r="F573">
            <v>0</v>
          </cell>
          <cell r="G573">
            <v>0.7</v>
          </cell>
          <cell r="H573">
            <v>0</v>
          </cell>
          <cell r="I573">
            <v>0</v>
          </cell>
          <cell r="J573">
            <v>0</v>
          </cell>
          <cell r="L573">
            <v>0</v>
          </cell>
          <cell r="M573">
            <v>0</v>
          </cell>
          <cell r="O573">
            <v>0</v>
          </cell>
        </row>
        <row r="574">
          <cell r="A574">
            <v>22.02</v>
          </cell>
          <cell r="B574" t="str">
            <v>Пром. &gt; 750 кВА (мощность) СН</v>
          </cell>
          <cell r="C574">
            <v>506</v>
          </cell>
          <cell r="D574">
            <v>0</v>
          </cell>
          <cell r="F574">
            <v>0</v>
          </cell>
          <cell r="G574">
            <v>0.7</v>
          </cell>
          <cell r="H574">
            <v>0</v>
          </cell>
          <cell r="I574">
            <v>0</v>
          </cell>
          <cell r="J574">
            <v>0</v>
          </cell>
          <cell r="L574">
            <v>0</v>
          </cell>
          <cell r="M574">
            <v>0</v>
          </cell>
          <cell r="O574">
            <v>0</v>
          </cell>
        </row>
        <row r="575">
          <cell r="A575">
            <v>22.03</v>
          </cell>
          <cell r="B575" t="str">
            <v>Пром. &gt; 750 кВА (эл. энергия) ВН</v>
          </cell>
          <cell r="C575">
            <v>0.29299999999999998</v>
          </cell>
          <cell r="D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L575">
            <v>0</v>
          </cell>
          <cell r="M575">
            <v>0</v>
          </cell>
          <cell r="O575">
            <v>0</v>
          </cell>
        </row>
        <row r="576">
          <cell r="A576">
            <v>22.04</v>
          </cell>
          <cell r="B576" t="str">
            <v>Пром. &gt; 750 кВА (одностав.) ВН</v>
          </cell>
          <cell r="C576">
            <v>0.85099999999999998</v>
          </cell>
          <cell r="D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L576">
            <v>0</v>
          </cell>
          <cell r="M576">
            <v>0</v>
          </cell>
          <cell r="O576">
            <v>0</v>
          </cell>
        </row>
        <row r="577">
          <cell r="A577">
            <v>22.05</v>
          </cell>
          <cell r="B577" t="str">
            <v>Пром. до 750 кВА (эл. энергия) ВН</v>
          </cell>
          <cell r="C577">
            <v>0.85099999999999998</v>
          </cell>
          <cell r="D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L577">
            <v>0</v>
          </cell>
          <cell r="M577">
            <v>0</v>
          </cell>
          <cell r="O577">
            <v>0</v>
          </cell>
        </row>
        <row r="578">
          <cell r="A578">
            <v>22.06</v>
          </cell>
          <cell r="B578" t="str">
            <v>Пром. до 750 кВА (эл. энергия) СН</v>
          </cell>
          <cell r="C578">
            <v>1.071</v>
          </cell>
          <cell r="D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L578">
            <v>0</v>
          </cell>
          <cell r="M578">
            <v>0</v>
          </cell>
          <cell r="O578">
            <v>0</v>
          </cell>
        </row>
        <row r="579">
          <cell r="A579">
            <v>22.07</v>
          </cell>
          <cell r="B579" t="str">
            <v>Пром. до 750 кВА (эл. энергия) НН</v>
          </cell>
          <cell r="C579">
            <v>1.165</v>
          </cell>
          <cell r="D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L579">
            <v>0</v>
          </cell>
          <cell r="M579">
            <v>0</v>
          </cell>
          <cell r="O579">
            <v>0</v>
          </cell>
        </row>
        <row r="580">
          <cell r="A580">
            <v>22.08</v>
          </cell>
          <cell r="B580" t="str">
            <v>Бюджет &gt; 750 кВА (мощнсть) ВН</v>
          </cell>
          <cell r="C580">
            <v>0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  <cell r="J580">
            <v>0</v>
          </cell>
          <cell r="L580">
            <v>0</v>
          </cell>
          <cell r="M580">
            <v>0</v>
          </cell>
          <cell r="O580">
            <v>0</v>
          </cell>
        </row>
        <row r="581">
          <cell r="A581">
            <v>22.09</v>
          </cell>
          <cell r="B581" t="str">
            <v>Бюджет &gt; 750 кВА (мощнсть) СН</v>
          </cell>
          <cell r="C581">
            <v>0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  <cell r="J581">
            <v>0</v>
          </cell>
          <cell r="L581">
            <v>0</v>
          </cell>
          <cell r="M581">
            <v>0</v>
          </cell>
          <cell r="O581">
            <v>0</v>
          </cell>
        </row>
        <row r="582">
          <cell r="A582">
            <v>22.1</v>
          </cell>
          <cell r="B582" t="str">
            <v>Бюджет &gt; 750 кВА (эл. энергия) ВН</v>
          </cell>
          <cell r="C582">
            <v>0</v>
          </cell>
          <cell r="D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L582">
            <v>0</v>
          </cell>
          <cell r="M582">
            <v>0</v>
          </cell>
          <cell r="O582">
            <v>0</v>
          </cell>
        </row>
        <row r="583">
          <cell r="A583">
            <v>22.11</v>
          </cell>
          <cell r="B583" t="str">
            <v>Бюджет &gt; 750 кВА (одностав) ВН</v>
          </cell>
          <cell r="C583">
            <v>0.72799999999999998</v>
          </cell>
          <cell r="D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L583">
            <v>0</v>
          </cell>
          <cell r="M583">
            <v>0</v>
          </cell>
          <cell r="O583">
            <v>0</v>
          </cell>
        </row>
        <row r="584">
          <cell r="A584">
            <v>22.12</v>
          </cell>
          <cell r="B584" t="str">
            <v>Бюджет до 750 кВА (эл. энергия) ВН</v>
          </cell>
          <cell r="C584">
            <v>0.72799999999999998</v>
          </cell>
          <cell r="D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L584">
            <v>0</v>
          </cell>
          <cell r="M584">
            <v>0</v>
          </cell>
          <cell r="O584">
            <v>0</v>
          </cell>
        </row>
        <row r="585">
          <cell r="A585">
            <v>22.13</v>
          </cell>
          <cell r="B585" t="str">
            <v>Бюджет до 750 кВА (эл. энергия) СН</v>
          </cell>
          <cell r="C585">
            <v>0.879</v>
          </cell>
          <cell r="D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L585">
            <v>0</v>
          </cell>
          <cell r="M585">
            <v>0</v>
          </cell>
          <cell r="O585">
            <v>0</v>
          </cell>
        </row>
        <row r="586">
          <cell r="A586">
            <v>22.14</v>
          </cell>
          <cell r="B586" t="str">
            <v>Бюджет до 750 кВА (эл. энергия) НН</v>
          </cell>
          <cell r="C586">
            <v>0.90900000000000003</v>
          </cell>
          <cell r="D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L586">
            <v>0</v>
          </cell>
          <cell r="M586">
            <v>0</v>
          </cell>
          <cell r="O586">
            <v>0</v>
          </cell>
        </row>
        <row r="587">
          <cell r="A587">
            <v>22.15</v>
          </cell>
          <cell r="B587" t="str">
            <v>Непром. потребители ВН</v>
          </cell>
          <cell r="C587">
            <v>0.85099999999999998</v>
          </cell>
          <cell r="D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L587">
            <v>0</v>
          </cell>
          <cell r="M587">
            <v>0</v>
          </cell>
          <cell r="O587">
            <v>0</v>
          </cell>
        </row>
        <row r="588">
          <cell r="A588">
            <v>22.16</v>
          </cell>
          <cell r="B588" t="str">
            <v>Сельское хозяйство НД</v>
          </cell>
          <cell r="C588">
            <v>0.73899999999999999</v>
          </cell>
          <cell r="D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L588">
            <v>0</v>
          </cell>
          <cell r="M588">
            <v>0</v>
          </cell>
          <cell r="O588">
            <v>0</v>
          </cell>
        </row>
        <row r="589">
          <cell r="A589">
            <v>22.17</v>
          </cell>
          <cell r="B589" t="str">
            <v>Хоз. нужды энергосистемы ВН</v>
          </cell>
          <cell r="C589">
            <v>0.85099999999999998</v>
          </cell>
          <cell r="D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L589">
            <v>0</v>
          </cell>
          <cell r="M589">
            <v>0</v>
          </cell>
          <cell r="O589">
            <v>0</v>
          </cell>
        </row>
        <row r="590">
          <cell r="A590">
            <v>22.18</v>
          </cell>
          <cell r="B590" t="str">
            <v>Население с эл. плитами</v>
          </cell>
          <cell r="C590">
            <v>0.56000000000000005</v>
          </cell>
          <cell r="D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L590">
            <v>0</v>
          </cell>
          <cell r="N590">
            <v>0</v>
          </cell>
          <cell r="O590">
            <v>0</v>
          </cell>
        </row>
        <row r="591">
          <cell r="A591">
            <v>22.19</v>
          </cell>
          <cell r="B591" t="str">
            <v>Население с газовыми плитами</v>
          </cell>
          <cell r="C591">
            <v>0.8</v>
          </cell>
          <cell r="D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L591">
            <v>0</v>
          </cell>
          <cell r="N591">
            <v>0</v>
          </cell>
          <cell r="O591">
            <v>0</v>
          </cell>
        </row>
        <row r="592">
          <cell r="A592">
            <v>22.2</v>
          </cell>
          <cell r="B592" t="str">
            <v xml:space="preserve">Населенные пункты сельские </v>
          </cell>
          <cell r="C592">
            <v>0.49</v>
          </cell>
          <cell r="D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L592">
            <v>0</v>
          </cell>
          <cell r="N592">
            <v>0</v>
          </cell>
          <cell r="O592">
            <v>0</v>
          </cell>
        </row>
        <row r="593">
          <cell r="A593">
            <v>22.21</v>
          </cell>
          <cell r="B593" t="str">
            <v>Населенные пункты городские</v>
          </cell>
          <cell r="C593">
            <v>0.7</v>
          </cell>
          <cell r="D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L593">
            <v>0</v>
          </cell>
          <cell r="N593">
            <v>0</v>
          </cell>
          <cell r="O593">
            <v>0</v>
          </cell>
        </row>
        <row r="594">
          <cell r="A594">
            <v>22.22</v>
          </cell>
          <cell r="B594" t="str">
            <v>Насел. пункты город. (гаражн. кооп)</v>
          </cell>
          <cell r="C594">
            <v>0.7</v>
          </cell>
          <cell r="D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L594">
            <v>0</v>
          </cell>
          <cell r="N594">
            <v>0</v>
          </cell>
          <cell r="O594">
            <v>0</v>
          </cell>
        </row>
        <row r="595">
          <cell r="A595">
            <v>22.23</v>
          </cell>
          <cell r="B595" t="str">
            <v>Население с эл. плитами с общ. учётом</v>
          </cell>
          <cell r="C595">
            <v>0.49</v>
          </cell>
          <cell r="D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L595">
            <v>0</v>
          </cell>
          <cell r="N595">
            <v>0</v>
          </cell>
          <cell r="O595">
            <v>0</v>
          </cell>
        </row>
        <row r="596">
          <cell r="A596">
            <v>22.24</v>
          </cell>
          <cell r="B596" t="str">
            <v>Перепродавец пром.</v>
          </cell>
          <cell r="C596">
            <v>0</v>
          </cell>
          <cell r="D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L596">
            <v>0</v>
          </cell>
          <cell r="M596">
            <v>0</v>
          </cell>
          <cell r="O596">
            <v>0</v>
          </cell>
        </row>
        <row r="597">
          <cell r="A597">
            <v>22.25</v>
          </cell>
          <cell r="B597" t="str">
            <v>Перепродавец населен.</v>
          </cell>
          <cell r="C597">
            <v>0</v>
          </cell>
          <cell r="D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L597">
            <v>0</v>
          </cell>
          <cell r="M597">
            <v>0</v>
          </cell>
          <cell r="O597">
            <v>0</v>
          </cell>
        </row>
        <row r="598">
          <cell r="A598">
            <v>23</v>
          </cell>
          <cell r="B598" t="str">
            <v>ООО "Мета"</v>
          </cell>
          <cell r="C598" t="e">
            <v>#DIV/0!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-4000</v>
          </cell>
          <cell r="J598">
            <v>4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</row>
        <row r="599">
          <cell r="B599" t="str">
            <v>Потреб. по счётчику</v>
          </cell>
          <cell r="D599">
            <v>0</v>
          </cell>
          <cell r="E599">
            <v>0</v>
          </cell>
          <cell r="F599">
            <v>0</v>
          </cell>
          <cell r="G599">
            <v>-1</v>
          </cell>
          <cell r="L599" t="str">
            <v xml:space="preserve"> </v>
          </cell>
        </row>
        <row r="600">
          <cell r="A600">
            <v>23.01</v>
          </cell>
          <cell r="B600" t="str">
            <v>Пром. &gt; 750 кВА (мощность) ВН</v>
          </cell>
          <cell r="C600">
            <v>384</v>
          </cell>
          <cell r="D600">
            <v>0</v>
          </cell>
          <cell r="F600">
            <v>0</v>
          </cell>
          <cell r="G600">
            <v>0.7</v>
          </cell>
          <cell r="H600">
            <v>0</v>
          </cell>
          <cell r="I600">
            <v>0</v>
          </cell>
          <cell r="J600">
            <v>0</v>
          </cell>
          <cell r="L600">
            <v>0</v>
          </cell>
          <cell r="M600">
            <v>0</v>
          </cell>
          <cell r="O600">
            <v>0</v>
          </cell>
        </row>
        <row r="601">
          <cell r="A601">
            <v>23.02</v>
          </cell>
          <cell r="B601" t="str">
            <v>Пром. &gt; 750 кВА (мощность) СН</v>
          </cell>
          <cell r="C601">
            <v>506</v>
          </cell>
          <cell r="D601">
            <v>0</v>
          </cell>
          <cell r="F601">
            <v>0</v>
          </cell>
          <cell r="G601">
            <v>0.7</v>
          </cell>
          <cell r="H601">
            <v>0</v>
          </cell>
          <cell r="I601">
            <v>0</v>
          </cell>
          <cell r="J601">
            <v>0</v>
          </cell>
          <cell r="L601">
            <v>0</v>
          </cell>
          <cell r="M601">
            <v>0</v>
          </cell>
          <cell r="O601">
            <v>0</v>
          </cell>
        </row>
        <row r="602">
          <cell r="A602">
            <v>23.03</v>
          </cell>
          <cell r="B602" t="str">
            <v>Пром. &gt; 750 кВА (эл. энергия) ВН</v>
          </cell>
          <cell r="C602">
            <v>0.29299999999999998</v>
          </cell>
          <cell r="D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L602">
            <v>0</v>
          </cell>
          <cell r="M602">
            <v>0</v>
          </cell>
          <cell r="O602">
            <v>0</v>
          </cell>
        </row>
        <row r="603">
          <cell r="A603">
            <v>23.04</v>
          </cell>
          <cell r="B603" t="str">
            <v>Пром. &gt; 750 кВА (одностав.) ВН</v>
          </cell>
          <cell r="C603">
            <v>0.85099999999999998</v>
          </cell>
          <cell r="D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L603">
            <v>0</v>
          </cell>
          <cell r="M603">
            <v>0</v>
          </cell>
          <cell r="O603">
            <v>0</v>
          </cell>
        </row>
        <row r="604">
          <cell r="A604">
            <v>23.05</v>
          </cell>
          <cell r="B604" t="str">
            <v>Пром. до 750 кВА (эл. энергия) ВН</v>
          </cell>
          <cell r="C604">
            <v>0.85099999999999998</v>
          </cell>
          <cell r="D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-4000</v>
          </cell>
          <cell r="J604">
            <v>4</v>
          </cell>
          <cell r="L604">
            <v>0</v>
          </cell>
          <cell r="M604">
            <v>0</v>
          </cell>
          <cell r="O604">
            <v>0</v>
          </cell>
        </row>
        <row r="605">
          <cell r="A605">
            <v>23.06</v>
          </cell>
          <cell r="B605" t="str">
            <v>Пром. до 750 кВА (эл. энергия) СН</v>
          </cell>
          <cell r="C605">
            <v>1.071</v>
          </cell>
          <cell r="D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L605">
            <v>0</v>
          </cell>
          <cell r="M605">
            <v>0</v>
          </cell>
          <cell r="O605">
            <v>0</v>
          </cell>
        </row>
        <row r="606">
          <cell r="A606">
            <v>23.07</v>
          </cell>
          <cell r="B606" t="str">
            <v>Пром. до 750 кВА (эл. энергия) НН</v>
          </cell>
          <cell r="C606">
            <v>1.165</v>
          </cell>
          <cell r="D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L606">
            <v>0</v>
          </cell>
          <cell r="M606">
            <v>0</v>
          </cell>
          <cell r="O606">
            <v>0</v>
          </cell>
        </row>
        <row r="607">
          <cell r="A607">
            <v>23.08</v>
          </cell>
          <cell r="B607" t="str">
            <v>Бюджет &gt; 750 кВА (мощнсть) ВН</v>
          </cell>
          <cell r="C607">
            <v>0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  <cell r="J607">
            <v>0</v>
          </cell>
          <cell r="L607">
            <v>0</v>
          </cell>
          <cell r="M607">
            <v>0</v>
          </cell>
          <cell r="O607">
            <v>0</v>
          </cell>
        </row>
        <row r="608">
          <cell r="A608">
            <v>23.09</v>
          </cell>
          <cell r="B608" t="str">
            <v>Бюджет &gt; 750 кВА (мощнсть) СН</v>
          </cell>
          <cell r="C608">
            <v>0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  <cell r="J608">
            <v>0</v>
          </cell>
          <cell r="L608">
            <v>0</v>
          </cell>
          <cell r="M608">
            <v>0</v>
          </cell>
          <cell r="O608">
            <v>0</v>
          </cell>
        </row>
        <row r="609">
          <cell r="A609">
            <v>23.1</v>
          </cell>
          <cell r="B609" t="str">
            <v>Бюджет &gt; 750 кВА (эл. энергия) ВН</v>
          </cell>
          <cell r="C609">
            <v>0</v>
          </cell>
          <cell r="D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L609">
            <v>0</v>
          </cell>
          <cell r="M609">
            <v>0</v>
          </cell>
          <cell r="O609">
            <v>0</v>
          </cell>
        </row>
        <row r="610">
          <cell r="A610">
            <v>23.11</v>
          </cell>
          <cell r="B610" t="str">
            <v>Бюджет &gt; 750 кВА (одностав) ВН</v>
          </cell>
          <cell r="C610">
            <v>0.72799999999999998</v>
          </cell>
          <cell r="D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L610">
            <v>0</v>
          </cell>
          <cell r="M610">
            <v>0</v>
          </cell>
          <cell r="O610">
            <v>0</v>
          </cell>
        </row>
        <row r="611">
          <cell r="A611">
            <v>23.12</v>
          </cell>
          <cell r="B611" t="str">
            <v>Бюджет до 750 кВА (эл. энергия) ВН</v>
          </cell>
          <cell r="C611">
            <v>0.72799999999999998</v>
          </cell>
          <cell r="D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L611">
            <v>0</v>
          </cell>
          <cell r="M611">
            <v>0</v>
          </cell>
          <cell r="O611">
            <v>0</v>
          </cell>
        </row>
        <row r="612">
          <cell r="A612">
            <v>23.13</v>
          </cell>
          <cell r="B612" t="str">
            <v>Бюджет до 750 кВА (эл. энергия) СН</v>
          </cell>
          <cell r="C612">
            <v>0.879</v>
          </cell>
          <cell r="D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L612">
            <v>0</v>
          </cell>
          <cell r="M612">
            <v>0</v>
          </cell>
          <cell r="O612">
            <v>0</v>
          </cell>
        </row>
        <row r="613">
          <cell r="A613">
            <v>23.14</v>
          </cell>
          <cell r="B613" t="str">
            <v>Бюджет до 750 кВА (эл. энергия) НН</v>
          </cell>
          <cell r="C613">
            <v>0.90900000000000003</v>
          </cell>
          <cell r="D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L613">
            <v>0</v>
          </cell>
          <cell r="M613">
            <v>0</v>
          </cell>
          <cell r="O613">
            <v>0</v>
          </cell>
        </row>
        <row r="614">
          <cell r="A614">
            <v>23.15</v>
          </cell>
          <cell r="B614" t="str">
            <v>Непром. потребители ВН</v>
          </cell>
          <cell r="C614">
            <v>0.85099999999999998</v>
          </cell>
          <cell r="D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L614">
            <v>0</v>
          </cell>
          <cell r="M614">
            <v>0</v>
          </cell>
          <cell r="O614">
            <v>0</v>
          </cell>
        </row>
        <row r="615">
          <cell r="A615">
            <v>23.16</v>
          </cell>
          <cell r="B615" t="str">
            <v>Сельское хозяйство НД</v>
          </cell>
          <cell r="C615">
            <v>0.73899999999999999</v>
          </cell>
          <cell r="D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L615">
            <v>0</v>
          </cell>
          <cell r="M615">
            <v>0</v>
          </cell>
          <cell r="O615">
            <v>0</v>
          </cell>
        </row>
        <row r="616">
          <cell r="A616">
            <v>23.17</v>
          </cell>
          <cell r="B616" t="str">
            <v>Хоз. нужды энергосистемы ВН</v>
          </cell>
          <cell r="C616">
            <v>0.85099999999999998</v>
          </cell>
          <cell r="D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L616">
            <v>0</v>
          </cell>
          <cell r="M616">
            <v>0</v>
          </cell>
          <cell r="O616">
            <v>0</v>
          </cell>
        </row>
        <row r="617">
          <cell r="A617">
            <v>23.18</v>
          </cell>
          <cell r="B617" t="str">
            <v>Население с эл. плитами</v>
          </cell>
          <cell r="C617">
            <v>0.56000000000000005</v>
          </cell>
          <cell r="D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L617">
            <v>0</v>
          </cell>
          <cell r="N617">
            <v>0</v>
          </cell>
          <cell r="O617">
            <v>0</v>
          </cell>
        </row>
        <row r="618">
          <cell r="A618">
            <v>23.19</v>
          </cell>
          <cell r="B618" t="str">
            <v>Население с газовыми плитами</v>
          </cell>
          <cell r="C618">
            <v>0.8</v>
          </cell>
          <cell r="D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L618">
            <v>0</v>
          </cell>
          <cell r="N618">
            <v>0</v>
          </cell>
          <cell r="O618">
            <v>0</v>
          </cell>
        </row>
        <row r="619">
          <cell r="A619">
            <v>23.2</v>
          </cell>
          <cell r="B619" t="str">
            <v xml:space="preserve">Населенные пункты сельские </v>
          </cell>
          <cell r="C619">
            <v>0.49</v>
          </cell>
          <cell r="D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L619">
            <v>0</v>
          </cell>
          <cell r="N619">
            <v>0</v>
          </cell>
          <cell r="O619">
            <v>0</v>
          </cell>
        </row>
        <row r="620">
          <cell r="A620">
            <v>23.21</v>
          </cell>
          <cell r="B620" t="str">
            <v>Населенные пункты городские</v>
          </cell>
          <cell r="C620">
            <v>0.7</v>
          </cell>
          <cell r="D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L620">
            <v>0</v>
          </cell>
          <cell r="N620">
            <v>0</v>
          </cell>
          <cell r="O620">
            <v>0</v>
          </cell>
        </row>
        <row r="621">
          <cell r="A621">
            <v>23.22</v>
          </cell>
          <cell r="B621" t="str">
            <v>Насел. пункты город. (гаражн. кооп)</v>
          </cell>
          <cell r="C621">
            <v>0.7</v>
          </cell>
          <cell r="D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L621">
            <v>0</v>
          </cell>
          <cell r="N621">
            <v>0</v>
          </cell>
          <cell r="O621">
            <v>0</v>
          </cell>
        </row>
        <row r="622">
          <cell r="A622">
            <v>23.23</v>
          </cell>
          <cell r="B622" t="str">
            <v>Население с эл. плитами с общ. учётом</v>
          </cell>
          <cell r="C622">
            <v>0.49</v>
          </cell>
          <cell r="D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L622">
            <v>0</v>
          </cell>
          <cell r="N622">
            <v>0</v>
          </cell>
          <cell r="O622">
            <v>0</v>
          </cell>
        </row>
        <row r="623">
          <cell r="A623">
            <v>23.24</v>
          </cell>
          <cell r="B623" t="str">
            <v>Перепродавец пром.</v>
          </cell>
          <cell r="C623">
            <v>0</v>
          </cell>
          <cell r="D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L623">
            <v>0</v>
          </cell>
          <cell r="M623">
            <v>0</v>
          </cell>
          <cell r="O623">
            <v>0</v>
          </cell>
        </row>
        <row r="624">
          <cell r="A624">
            <v>23.25</v>
          </cell>
          <cell r="B624" t="str">
            <v>Перепродавец населен.</v>
          </cell>
          <cell r="C624">
            <v>0</v>
          </cell>
          <cell r="D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L624">
            <v>0</v>
          </cell>
          <cell r="M624">
            <v>0</v>
          </cell>
          <cell r="O624">
            <v>0</v>
          </cell>
        </row>
        <row r="625">
          <cell r="A625">
            <v>24</v>
          </cell>
          <cell r="B625" t="str">
            <v>Новый Абонент</v>
          </cell>
          <cell r="C625" t="e">
            <v>#DIV/0!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</row>
        <row r="626">
          <cell r="B626" t="str">
            <v>Потреб. по счётчику</v>
          </cell>
          <cell r="D626">
            <v>0</v>
          </cell>
          <cell r="F626">
            <v>0</v>
          </cell>
          <cell r="G626">
            <v>0</v>
          </cell>
          <cell r="K626">
            <v>1.04665964302301</v>
          </cell>
          <cell r="L626" t="str">
            <v xml:space="preserve"> </v>
          </cell>
        </row>
        <row r="627">
          <cell r="A627">
            <v>24.01</v>
          </cell>
          <cell r="B627" t="str">
            <v>Пром. &gt; 750 кВА (мощность) ВН</v>
          </cell>
          <cell r="C627">
            <v>384</v>
          </cell>
          <cell r="D627">
            <v>0</v>
          </cell>
          <cell r="F627">
            <v>0</v>
          </cell>
          <cell r="G627">
            <v>0.7</v>
          </cell>
          <cell r="H627">
            <v>0</v>
          </cell>
          <cell r="I627">
            <v>0</v>
          </cell>
          <cell r="J627">
            <v>0</v>
          </cell>
          <cell r="L627">
            <v>0</v>
          </cell>
          <cell r="M627">
            <v>0</v>
          </cell>
          <cell r="O627">
            <v>0</v>
          </cell>
        </row>
        <row r="628">
          <cell r="A628">
            <v>24.02</v>
          </cell>
          <cell r="B628" t="str">
            <v>Пром. &gt; 750 кВА (мощность) СН</v>
          </cell>
          <cell r="C628">
            <v>506</v>
          </cell>
          <cell r="D628">
            <v>0</v>
          </cell>
          <cell r="F628">
            <v>0</v>
          </cell>
          <cell r="G628">
            <v>0.7</v>
          </cell>
          <cell r="H628">
            <v>0</v>
          </cell>
          <cell r="I628">
            <v>0</v>
          </cell>
          <cell r="J628">
            <v>0</v>
          </cell>
          <cell r="L628">
            <v>0</v>
          </cell>
          <cell r="M628">
            <v>0</v>
          </cell>
          <cell r="O628">
            <v>0</v>
          </cell>
        </row>
        <row r="629">
          <cell r="A629">
            <v>24.03</v>
          </cell>
          <cell r="B629" t="str">
            <v>Пром. &gt; 750 кВА (эл. энергия) ВН</v>
          </cell>
          <cell r="C629">
            <v>0.29299999999999998</v>
          </cell>
          <cell r="D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L629">
            <v>0</v>
          </cell>
          <cell r="M629">
            <v>0</v>
          </cell>
          <cell r="O629">
            <v>0</v>
          </cell>
        </row>
        <row r="630">
          <cell r="A630">
            <v>24.04</v>
          </cell>
          <cell r="B630" t="str">
            <v>Пром. &gt; 750 кВА (одностав.) ВН</v>
          </cell>
          <cell r="C630">
            <v>0.85099999999999998</v>
          </cell>
          <cell r="D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L630">
            <v>0</v>
          </cell>
          <cell r="M630">
            <v>0</v>
          </cell>
          <cell r="O630">
            <v>0</v>
          </cell>
        </row>
        <row r="631">
          <cell r="A631">
            <v>24.05</v>
          </cell>
          <cell r="B631" t="str">
            <v>Пром. до 750 кВА (эл. энергия) ВН</v>
          </cell>
          <cell r="C631">
            <v>0.85099999999999998</v>
          </cell>
          <cell r="D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L631">
            <v>0</v>
          </cell>
          <cell r="M631">
            <v>0</v>
          </cell>
          <cell r="O631">
            <v>0</v>
          </cell>
        </row>
        <row r="632">
          <cell r="A632">
            <v>24.06</v>
          </cell>
          <cell r="B632" t="str">
            <v>Пром. до 750 кВА (эл. энергия) СН</v>
          </cell>
          <cell r="C632">
            <v>1.071</v>
          </cell>
          <cell r="D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L632">
            <v>0</v>
          </cell>
          <cell r="M632">
            <v>0</v>
          </cell>
          <cell r="O632">
            <v>0</v>
          </cell>
        </row>
        <row r="633">
          <cell r="A633">
            <v>24.07</v>
          </cell>
          <cell r="B633" t="str">
            <v>Пром. до 750 кВА (эл. энергия) НН</v>
          </cell>
          <cell r="C633">
            <v>1.165</v>
          </cell>
          <cell r="D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L633">
            <v>0</v>
          </cell>
          <cell r="M633">
            <v>0</v>
          </cell>
          <cell r="O633">
            <v>0</v>
          </cell>
        </row>
        <row r="634">
          <cell r="A634">
            <v>24.08</v>
          </cell>
          <cell r="B634" t="str">
            <v>Бюджет &gt; 750 кВА (мощнсть) ВН</v>
          </cell>
          <cell r="C634">
            <v>0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  <cell r="J634">
            <v>0</v>
          </cell>
          <cell r="L634">
            <v>0</v>
          </cell>
          <cell r="M634">
            <v>0</v>
          </cell>
          <cell r="O634">
            <v>0</v>
          </cell>
        </row>
        <row r="635">
          <cell r="A635">
            <v>24.09</v>
          </cell>
          <cell r="B635" t="str">
            <v>Бюджет &gt; 750 кВА (мощнсть) СН</v>
          </cell>
          <cell r="C635">
            <v>0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  <cell r="J635">
            <v>0</v>
          </cell>
          <cell r="L635">
            <v>0</v>
          </cell>
          <cell r="M635">
            <v>0</v>
          </cell>
          <cell r="O635">
            <v>0</v>
          </cell>
        </row>
        <row r="636">
          <cell r="A636">
            <v>24.1</v>
          </cell>
          <cell r="B636" t="str">
            <v>Бюджет &gt; 750 кВА (эл. энергия) ВН</v>
          </cell>
          <cell r="C636">
            <v>0</v>
          </cell>
          <cell r="D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L636">
            <v>0</v>
          </cell>
          <cell r="M636">
            <v>0</v>
          </cell>
          <cell r="O636">
            <v>0</v>
          </cell>
        </row>
        <row r="637">
          <cell r="A637">
            <v>24.11</v>
          </cell>
          <cell r="B637" t="str">
            <v>Бюджет &gt; 750 кВА (одностав) ВН</v>
          </cell>
          <cell r="C637">
            <v>0.72799999999999998</v>
          </cell>
          <cell r="D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L637">
            <v>0</v>
          </cell>
          <cell r="M637">
            <v>0</v>
          </cell>
          <cell r="O637">
            <v>0</v>
          </cell>
        </row>
        <row r="638">
          <cell r="A638">
            <v>24.12</v>
          </cell>
          <cell r="B638" t="str">
            <v>Бюджет до 750 кВА (эл. энергия) ВН</v>
          </cell>
          <cell r="C638">
            <v>0.72799999999999998</v>
          </cell>
          <cell r="D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L638">
            <v>0</v>
          </cell>
          <cell r="M638">
            <v>0</v>
          </cell>
          <cell r="O638">
            <v>0</v>
          </cell>
        </row>
        <row r="639">
          <cell r="A639">
            <v>24.13</v>
          </cell>
          <cell r="B639" t="str">
            <v>Бюджет до 750 кВА (эл. энергия) СН</v>
          </cell>
          <cell r="C639">
            <v>0.879</v>
          </cell>
          <cell r="D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L639">
            <v>0</v>
          </cell>
          <cell r="M639">
            <v>0</v>
          </cell>
          <cell r="O639">
            <v>0</v>
          </cell>
        </row>
        <row r="640">
          <cell r="A640">
            <v>24.14</v>
          </cell>
          <cell r="B640" t="str">
            <v>Бюджет до 750 кВА (эл. энергия) НН</v>
          </cell>
          <cell r="C640">
            <v>0.90900000000000003</v>
          </cell>
          <cell r="D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L640">
            <v>0</v>
          </cell>
          <cell r="M640">
            <v>0</v>
          </cell>
          <cell r="O640">
            <v>0</v>
          </cell>
        </row>
        <row r="641">
          <cell r="A641">
            <v>24.15</v>
          </cell>
          <cell r="B641" t="str">
            <v>Непром. потребители ВН</v>
          </cell>
          <cell r="C641">
            <v>0.85099999999999998</v>
          </cell>
          <cell r="D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L641">
            <v>0</v>
          </cell>
          <cell r="M641">
            <v>0</v>
          </cell>
          <cell r="O641">
            <v>0</v>
          </cell>
        </row>
        <row r="642">
          <cell r="A642">
            <v>24.16</v>
          </cell>
          <cell r="B642" t="str">
            <v>Сельское хозяйство НД</v>
          </cell>
          <cell r="C642">
            <v>0.73899999999999999</v>
          </cell>
          <cell r="D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L642">
            <v>0</v>
          </cell>
          <cell r="M642">
            <v>0</v>
          </cell>
          <cell r="O642">
            <v>0</v>
          </cell>
        </row>
        <row r="643">
          <cell r="A643">
            <v>24.17</v>
          </cell>
          <cell r="B643" t="str">
            <v>Хоз. нужды энергосистемы ВН</v>
          </cell>
          <cell r="C643">
            <v>0.85099999999999998</v>
          </cell>
          <cell r="D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L643">
            <v>0</v>
          </cell>
          <cell r="M643">
            <v>0</v>
          </cell>
          <cell r="O643">
            <v>0</v>
          </cell>
        </row>
        <row r="644">
          <cell r="A644">
            <v>24.18</v>
          </cell>
          <cell r="B644" t="str">
            <v>Население с эл. плитами</v>
          </cell>
          <cell r="C644">
            <v>0.56000000000000005</v>
          </cell>
          <cell r="D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L644">
            <v>0</v>
          </cell>
          <cell r="N644">
            <v>0</v>
          </cell>
          <cell r="O644">
            <v>0</v>
          </cell>
        </row>
        <row r="645">
          <cell r="A645">
            <v>24.19</v>
          </cell>
          <cell r="B645" t="str">
            <v>Население с газовыми плитами</v>
          </cell>
          <cell r="C645">
            <v>0.8</v>
          </cell>
          <cell r="D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L645">
            <v>0</v>
          </cell>
          <cell r="N645">
            <v>0</v>
          </cell>
          <cell r="O645">
            <v>0</v>
          </cell>
        </row>
        <row r="646">
          <cell r="A646">
            <v>24.2</v>
          </cell>
          <cell r="B646" t="str">
            <v xml:space="preserve">Населенные пункты сельские </v>
          </cell>
          <cell r="C646">
            <v>0.49</v>
          </cell>
          <cell r="D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L646">
            <v>0</v>
          </cell>
          <cell r="N646">
            <v>0</v>
          </cell>
          <cell r="O646">
            <v>0</v>
          </cell>
        </row>
        <row r="647">
          <cell r="A647">
            <v>24.21</v>
          </cell>
          <cell r="B647" t="str">
            <v>Населенные пункты городские</v>
          </cell>
          <cell r="C647">
            <v>0.7</v>
          </cell>
          <cell r="D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L647">
            <v>0</v>
          </cell>
          <cell r="N647">
            <v>0</v>
          </cell>
          <cell r="O647">
            <v>0</v>
          </cell>
        </row>
        <row r="648">
          <cell r="A648">
            <v>24.22</v>
          </cell>
          <cell r="B648" t="str">
            <v>Насел. пункты город. (гаражн. кооп)</v>
          </cell>
          <cell r="C648">
            <v>0.7</v>
          </cell>
          <cell r="D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L648">
            <v>0</v>
          </cell>
          <cell r="N648">
            <v>0</v>
          </cell>
          <cell r="O648">
            <v>0</v>
          </cell>
        </row>
        <row r="649">
          <cell r="A649">
            <v>24.23</v>
          </cell>
          <cell r="B649" t="str">
            <v>Население с эл. плитами с общ. учётом</v>
          </cell>
          <cell r="C649">
            <v>0.49</v>
          </cell>
          <cell r="D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L649">
            <v>0</v>
          </cell>
          <cell r="N649">
            <v>0</v>
          </cell>
          <cell r="O649">
            <v>0</v>
          </cell>
        </row>
        <row r="650">
          <cell r="A650">
            <v>24.24</v>
          </cell>
          <cell r="B650" t="str">
            <v>Перепродавец пром.</v>
          </cell>
          <cell r="C650">
            <v>0</v>
          </cell>
          <cell r="D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L650">
            <v>0</v>
          </cell>
          <cell r="M650">
            <v>0</v>
          </cell>
          <cell r="O650">
            <v>0</v>
          </cell>
        </row>
        <row r="651">
          <cell r="A651">
            <v>24.25</v>
          </cell>
          <cell r="B651" t="str">
            <v>Перепродавец населен.</v>
          </cell>
          <cell r="C651">
            <v>0</v>
          </cell>
          <cell r="D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L651">
            <v>0</v>
          </cell>
          <cell r="M651">
            <v>0</v>
          </cell>
          <cell r="O651">
            <v>0</v>
          </cell>
        </row>
        <row r="652">
          <cell r="A652">
            <v>25</v>
          </cell>
          <cell r="B652" t="str">
            <v>Новый Абонент</v>
          </cell>
          <cell r="C652" t="e">
            <v>#DIV/0!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</row>
        <row r="653">
          <cell r="B653" t="str">
            <v>Потреб. по счётчику</v>
          </cell>
          <cell r="D653">
            <v>0</v>
          </cell>
          <cell r="F653">
            <v>0</v>
          </cell>
          <cell r="G653">
            <v>0</v>
          </cell>
          <cell r="L653" t="str">
            <v xml:space="preserve"> </v>
          </cell>
        </row>
        <row r="654">
          <cell r="A654">
            <v>25.01</v>
          </cell>
          <cell r="B654" t="str">
            <v>Пром. &gt; 750 кВА (мощность) ВН</v>
          </cell>
          <cell r="C654">
            <v>384</v>
          </cell>
          <cell r="D654">
            <v>0</v>
          </cell>
          <cell r="F654">
            <v>0</v>
          </cell>
          <cell r="G654">
            <v>0.7</v>
          </cell>
          <cell r="H654">
            <v>0</v>
          </cell>
          <cell r="I654">
            <v>0</v>
          </cell>
          <cell r="J654">
            <v>0</v>
          </cell>
          <cell r="L654">
            <v>0</v>
          </cell>
          <cell r="M654">
            <v>0</v>
          </cell>
          <cell r="O654">
            <v>0</v>
          </cell>
        </row>
        <row r="655">
          <cell r="A655">
            <v>25.02</v>
          </cell>
          <cell r="B655" t="str">
            <v>Пром. &gt; 750 кВА (мощность) СН</v>
          </cell>
          <cell r="C655">
            <v>506</v>
          </cell>
          <cell r="D655">
            <v>0</v>
          </cell>
          <cell r="F655">
            <v>0</v>
          </cell>
          <cell r="G655">
            <v>0.7</v>
          </cell>
          <cell r="H655">
            <v>0</v>
          </cell>
          <cell r="I655">
            <v>0</v>
          </cell>
          <cell r="J655">
            <v>0</v>
          </cell>
          <cell r="L655">
            <v>0</v>
          </cell>
          <cell r="M655">
            <v>0</v>
          </cell>
          <cell r="O655">
            <v>0</v>
          </cell>
        </row>
        <row r="656">
          <cell r="A656">
            <v>25.03</v>
          </cell>
          <cell r="B656" t="str">
            <v>Пром. &gt; 750 кВА (эл. энергия) ВН</v>
          </cell>
          <cell r="C656">
            <v>0.29299999999999998</v>
          </cell>
          <cell r="D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L656">
            <v>0</v>
          </cell>
          <cell r="M656">
            <v>0</v>
          </cell>
          <cell r="O656">
            <v>0</v>
          </cell>
        </row>
        <row r="657">
          <cell r="A657">
            <v>25.04</v>
          </cell>
          <cell r="B657" t="str">
            <v>Пром. &gt; 750 кВА (одностав.) ВН</v>
          </cell>
          <cell r="C657">
            <v>0.85099999999999998</v>
          </cell>
          <cell r="D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L657">
            <v>0</v>
          </cell>
          <cell r="M657">
            <v>0</v>
          </cell>
          <cell r="O657">
            <v>0</v>
          </cell>
        </row>
        <row r="658">
          <cell r="A658">
            <v>25.05</v>
          </cell>
          <cell r="B658" t="str">
            <v>Пром. до 750 кВА (эл. энергия) ВН</v>
          </cell>
          <cell r="C658">
            <v>0.85099999999999998</v>
          </cell>
          <cell r="D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L658">
            <v>0</v>
          </cell>
          <cell r="M658">
            <v>0</v>
          </cell>
          <cell r="O658">
            <v>0</v>
          </cell>
        </row>
        <row r="659">
          <cell r="A659">
            <v>25.06</v>
          </cell>
          <cell r="B659" t="str">
            <v>Пром. до 750 кВА (эл. энергия) СН</v>
          </cell>
          <cell r="C659">
            <v>1.071</v>
          </cell>
          <cell r="D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L659">
            <v>0</v>
          </cell>
          <cell r="M659">
            <v>0</v>
          </cell>
          <cell r="O659">
            <v>0</v>
          </cell>
        </row>
        <row r="660">
          <cell r="A660">
            <v>25.07</v>
          </cell>
          <cell r="B660" t="str">
            <v>Пром. до 750 кВА (эл. энергия) НН</v>
          </cell>
          <cell r="C660">
            <v>1.165</v>
          </cell>
          <cell r="D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L660">
            <v>0</v>
          </cell>
          <cell r="M660">
            <v>0</v>
          </cell>
          <cell r="O660">
            <v>0</v>
          </cell>
        </row>
        <row r="661">
          <cell r="A661">
            <v>25.08</v>
          </cell>
          <cell r="B661" t="str">
            <v>Бюджет &gt; 750 кВА (мощнсть) ВН</v>
          </cell>
          <cell r="C661">
            <v>0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  <cell r="J661">
            <v>0</v>
          </cell>
          <cell r="L661">
            <v>0</v>
          </cell>
          <cell r="M661">
            <v>0</v>
          </cell>
          <cell r="O661">
            <v>0</v>
          </cell>
        </row>
        <row r="662">
          <cell r="A662">
            <v>25.09</v>
          </cell>
          <cell r="B662" t="str">
            <v>Бюджет &gt; 750 кВА (мощнсть) СН</v>
          </cell>
          <cell r="C662">
            <v>0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  <cell r="J662">
            <v>0</v>
          </cell>
          <cell r="L662">
            <v>0</v>
          </cell>
          <cell r="M662">
            <v>0</v>
          </cell>
          <cell r="O662">
            <v>0</v>
          </cell>
        </row>
        <row r="663">
          <cell r="A663">
            <v>25.1</v>
          </cell>
          <cell r="B663" t="str">
            <v>Бюджет &gt; 750 кВА (эл. энергия) ВН</v>
          </cell>
          <cell r="C663">
            <v>0</v>
          </cell>
          <cell r="D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L663">
            <v>0</v>
          </cell>
          <cell r="M663">
            <v>0</v>
          </cell>
          <cell r="O663">
            <v>0</v>
          </cell>
        </row>
        <row r="664">
          <cell r="A664">
            <v>25.11</v>
          </cell>
          <cell r="B664" t="str">
            <v>Бюджет &gt; 750 кВА (одностав) ВН</v>
          </cell>
          <cell r="C664">
            <v>0.72799999999999998</v>
          </cell>
          <cell r="D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L664">
            <v>0</v>
          </cell>
          <cell r="M664">
            <v>0</v>
          </cell>
          <cell r="O664">
            <v>0</v>
          </cell>
        </row>
        <row r="665">
          <cell r="A665">
            <v>25.12</v>
          </cell>
          <cell r="B665" t="str">
            <v>Бюджет до 750 кВА (эл. энергия) ВН</v>
          </cell>
          <cell r="C665">
            <v>0.72799999999999998</v>
          </cell>
          <cell r="D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L665">
            <v>0</v>
          </cell>
          <cell r="M665">
            <v>0</v>
          </cell>
          <cell r="O665">
            <v>0</v>
          </cell>
        </row>
        <row r="666">
          <cell r="A666">
            <v>25.13</v>
          </cell>
          <cell r="B666" t="str">
            <v>Бюджет до 750 кВА (эл. энергия) СН</v>
          </cell>
          <cell r="C666">
            <v>0.879</v>
          </cell>
          <cell r="D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L666">
            <v>0</v>
          </cell>
          <cell r="M666">
            <v>0</v>
          </cell>
          <cell r="O666">
            <v>0</v>
          </cell>
        </row>
        <row r="667">
          <cell r="A667">
            <v>25.14</v>
          </cell>
          <cell r="B667" t="str">
            <v>Бюджет до 750 кВА (эл. энергия) НН</v>
          </cell>
          <cell r="C667">
            <v>0.90900000000000003</v>
          </cell>
          <cell r="D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L667">
            <v>0</v>
          </cell>
          <cell r="M667">
            <v>0</v>
          </cell>
          <cell r="O667">
            <v>0</v>
          </cell>
        </row>
        <row r="668">
          <cell r="A668">
            <v>25.15</v>
          </cell>
          <cell r="B668" t="str">
            <v>Непром. потребители ВН</v>
          </cell>
          <cell r="C668">
            <v>0.85099999999999998</v>
          </cell>
          <cell r="D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L668">
            <v>0</v>
          </cell>
          <cell r="M668">
            <v>0</v>
          </cell>
          <cell r="O668">
            <v>0</v>
          </cell>
        </row>
        <row r="669">
          <cell r="A669">
            <v>25.16</v>
          </cell>
          <cell r="B669" t="str">
            <v>Сельское хозяйство НД</v>
          </cell>
          <cell r="C669">
            <v>0.73899999999999999</v>
          </cell>
          <cell r="D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L669">
            <v>0</v>
          </cell>
          <cell r="M669">
            <v>0</v>
          </cell>
          <cell r="O669">
            <v>0</v>
          </cell>
        </row>
        <row r="670">
          <cell r="A670">
            <v>25.17</v>
          </cell>
          <cell r="B670" t="str">
            <v>Хоз. нужды энергосистемы ВН</v>
          </cell>
          <cell r="C670">
            <v>0.85099999999999998</v>
          </cell>
          <cell r="D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L670">
            <v>0</v>
          </cell>
          <cell r="M670">
            <v>0</v>
          </cell>
          <cell r="O670">
            <v>0</v>
          </cell>
        </row>
        <row r="671">
          <cell r="A671">
            <v>25.18</v>
          </cell>
          <cell r="B671" t="str">
            <v>Население с эл. плитами</v>
          </cell>
          <cell r="C671">
            <v>0.56000000000000005</v>
          </cell>
          <cell r="D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L671">
            <v>0</v>
          </cell>
          <cell r="N671">
            <v>0</v>
          </cell>
          <cell r="O671">
            <v>0</v>
          </cell>
        </row>
        <row r="672">
          <cell r="A672">
            <v>25.19</v>
          </cell>
          <cell r="B672" t="str">
            <v>Население с газовыми плитами</v>
          </cell>
          <cell r="C672">
            <v>0.8</v>
          </cell>
          <cell r="D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L672">
            <v>0</v>
          </cell>
          <cell r="N672">
            <v>0</v>
          </cell>
          <cell r="O672">
            <v>0</v>
          </cell>
        </row>
        <row r="673">
          <cell r="A673">
            <v>25.2</v>
          </cell>
          <cell r="B673" t="str">
            <v xml:space="preserve">Населенные пункты сельские </v>
          </cell>
          <cell r="C673">
            <v>0.49</v>
          </cell>
          <cell r="D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L673">
            <v>0</v>
          </cell>
          <cell r="N673">
            <v>0</v>
          </cell>
          <cell r="O673">
            <v>0</v>
          </cell>
        </row>
        <row r="674">
          <cell r="A674">
            <v>25.21</v>
          </cell>
          <cell r="B674" t="str">
            <v>Населенные пункты городские</v>
          </cell>
          <cell r="C674">
            <v>0.7</v>
          </cell>
          <cell r="D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L674">
            <v>0</v>
          </cell>
          <cell r="N674">
            <v>0</v>
          </cell>
          <cell r="O674">
            <v>0</v>
          </cell>
        </row>
        <row r="675">
          <cell r="A675">
            <v>25.22</v>
          </cell>
          <cell r="B675" t="str">
            <v>Насел. пункты город. (гаражн. кооп)</v>
          </cell>
          <cell r="C675">
            <v>0.7</v>
          </cell>
          <cell r="D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L675">
            <v>0</v>
          </cell>
          <cell r="N675">
            <v>0</v>
          </cell>
          <cell r="O675">
            <v>0</v>
          </cell>
        </row>
        <row r="676">
          <cell r="A676">
            <v>25.23</v>
          </cell>
          <cell r="B676" t="str">
            <v>Население с эл. плитами с общ. учётом</v>
          </cell>
          <cell r="C676">
            <v>0.49</v>
          </cell>
          <cell r="D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L676">
            <v>0</v>
          </cell>
          <cell r="N676">
            <v>0</v>
          </cell>
          <cell r="O676">
            <v>0</v>
          </cell>
        </row>
        <row r="677">
          <cell r="A677">
            <v>25.24</v>
          </cell>
          <cell r="B677" t="str">
            <v>Перепродавец пром.</v>
          </cell>
          <cell r="C677">
            <v>0</v>
          </cell>
          <cell r="D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L677">
            <v>0</v>
          </cell>
          <cell r="M677">
            <v>0</v>
          </cell>
          <cell r="O677">
            <v>0</v>
          </cell>
        </row>
        <row r="678">
          <cell r="A678">
            <v>25.25</v>
          </cell>
          <cell r="B678" t="str">
            <v>Перепродавец населен.</v>
          </cell>
          <cell r="C678">
            <v>0</v>
          </cell>
          <cell r="D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L678">
            <v>0</v>
          </cell>
          <cell r="M678">
            <v>0</v>
          </cell>
          <cell r="O678">
            <v>0</v>
          </cell>
        </row>
        <row r="679">
          <cell r="A679">
            <v>26</v>
          </cell>
          <cell r="B679" t="str">
            <v>Новый Абонент</v>
          </cell>
          <cell r="C679" t="e">
            <v>#DIV/0!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</row>
        <row r="680">
          <cell r="B680" t="str">
            <v>Потреб. по счётчику</v>
          </cell>
          <cell r="D680">
            <v>0</v>
          </cell>
          <cell r="F680">
            <v>0</v>
          </cell>
          <cell r="G680">
            <v>0</v>
          </cell>
          <cell r="L680" t="str">
            <v xml:space="preserve"> </v>
          </cell>
        </row>
        <row r="681">
          <cell r="A681">
            <v>26.01</v>
          </cell>
          <cell r="B681" t="str">
            <v>Пром. &gt; 750 кВА (мощность) ВН</v>
          </cell>
          <cell r="C681">
            <v>384</v>
          </cell>
          <cell r="D681">
            <v>0</v>
          </cell>
          <cell r="F681">
            <v>0</v>
          </cell>
          <cell r="G681">
            <v>0.7</v>
          </cell>
          <cell r="H681">
            <v>0</v>
          </cell>
          <cell r="I681">
            <v>0</v>
          </cell>
          <cell r="J681">
            <v>0</v>
          </cell>
          <cell r="L681">
            <v>0</v>
          </cell>
          <cell r="M681">
            <v>0</v>
          </cell>
          <cell r="O681">
            <v>0</v>
          </cell>
        </row>
        <row r="682">
          <cell r="A682">
            <v>26.02</v>
          </cell>
          <cell r="B682" t="str">
            <v>Пром. &gt; 750 кВА (мощность) СН</v>
          </cell>
          <cell r="C682">
            <v>506</v>
          </cell>
          <cell r="D682">
            <v>0</v>
          </cell>
          <cell r="F682">
            <v>0</v>
          </cell>
          <cell r="G682">
            <v>0.7</v>
          </cell>
          <cell r="H682">
            <v>0</v>
          </cell>
          <cell r="I682">
            <v>0</v>
          </cell>
          <cell r="J682">
            <v>0</v>
          </cell>
          <cell r="L682">
            <v>0</v>
          </cell>
          <cell r="M682">
            <v>0</v>
          </cell>
          <cell r="O682">
            <v>0</v>
          </cell>
        </row>
        <row r="683">
          <cell r="A683">
            <v>26.03</v>
          </cell>
          <cell r="B683" t="str">
            <v>Пром. &gt; 750 кВА (эл. энергия) ВН</v>
          </cell>
          <cell r="C683">
            <v>0.29299999999999998</v>
          </cell>
          <cell r="D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L683">
            <v>0</v>
          </cell>
          <cell r="M683">
            <v>0</v>
          </cell>
          <cell r="O683">
            <v>0</v>
          </cell>
        </row>
        <row r="684">
          <cell r="A684">
            <v>26.04</v>
          </cell>
          <cell r="B684" t="str">
            <v>Пром. &gt; 750 кВА (одностав.) ВН</v>
          </cell>
          <cell r="C684">
            <v>0.85099999999999998</v>
          </cell>
          <cell r="D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L684">
            <v>0</v>
          </cell>
          <cell r="M684">
            <v>0</v>
          </cell>
          <cell r="O684">
            <v>0</v>
          </cell>
        </row>
        <row r="685">
          <cell r="A685">
            <v>26.05</v>
          </cell>
          <cell r="B685" t="str">
            <v>Пром. до 750 кВА (эл. энергия) ВН</v>
          </cell>
          <cell r="C685">
            <v>0.85099999999999998</v>
          </cell>
          <cell r="D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L685">
            <v>0</v>
          </cell>
          <cell r="M685">
            <v>0</v>
          </cell>
          <cell r="O685">
            <v>0</v>
          </cell>
        </row>
        <row r="686">
          <cell r="A686">
            <v>26.06</v>
          </cell>
          <cell r="B686" t="str">
            <v>Пром. до 750 кВА (эл. энергия) СН</v>
          </cell>
          <cell r="C686">
            <v>1.071</v>
          </cell>
          <cell r="D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L686">
            <v>0</v>
          </cell>
          <cell r="M686">
            <v>0</v>
          </cell>
          <cell r="O686">
            <v>0</v>
          </cell>
        </row>
        <row r="687">
          <cell r="A687">
            <v>26.07</v>
          </cell>
          <cell r="B687" t="str">
            <v>Пром. до 750 кВА (эл. энергия) НН</v>
          </cell>
          <cell r="C687">
            <v>1.165</v>
          </cell>
          <cell r="D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L687">
            <v>0</v>
          </cell>
          <cell r="M687">
            <v>0</v>
          </cell>
          <cell r="O687">
            <v>0</v>
          </cell>
        </row>
        <row r="688">
          <cell r="A688">
            <v>26.08</v>
          </cell>
          <cell r="B688" t="str">
            <v>Бюджет &gt; 750 кВА (мощнсть) ВН</v>
          </cell>
          <cell r="C688">
            <v>0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  <cell r="J688">
            <v>0</v>
          </cell>
          <cell r="L688">
            <v>0</v>
          </cell>
          <cell r="M688">
            <v>0</v>
          </cell>
          <cell r="O688">
            <v>0</v>
          </cell>
        </row>
        <row r="689">
          <cell r="A689">
            <v>26.09</v>
          </cell>
          <cell r="B689" t="str">
            <v>Бюджет &gt; 750 кВА (мощнсть) СН</v>
          </cell>
          <cell r="C689">
            <v>0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  <cell r="J689">
            <v>0</v>
          </cell>
          <cell r="L689">
            <v>0</v>
          </cell>
          <cell r="M689">
            <v>0</v>
          </cell>
          <cell r="O689">
            <v>0</v>
          </cell>
        </row>
        <row r="690">
          <cell r="A690">
            <v>26.1</v>
          </cell>
          <cell r="B690" t="str">
            <v>Бюджет &gt; 750 кВА (эл. энергия) ВН</v>
          </cell>
          <cell r="C690">
            <v>0</v>
          </cell>
          <cell r="D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L690">
            <v>0</v>
          </cell>
          <cell r="M690">
            <v>0</v>
          </cell>
          <cell r="O690">
            <v>0</v>
          </cell>
        </row>
        <row r="691">
          <cell r="A691">
            <v>26.11</v>
          </cell>
          <cell r="B691" t="str">
            <v>Бюджет &gt; 750 кВА (одностав) ВН</v>
          </cell>
          <cell r="C691">
            <v>0.72799999999999998</v>
          </cell>
          <cell r="D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L691">
            <v>0</v>
          </cell>
          <cell r="M691">
            <v>0</v>
          </cell>
          <cell r="O691">
            <v>0</v>
          </cell>
        </row>
        <row r="692">
          <cell r="A692">
            <v>26.12</v>
          </cell>
          <cell r="B692" t="str">
            <v>Бюджет до 750 кВА (эл. энергия) ВН</v>
          </cell>
          <cell r="C692">
            <v>0.72799999999999998</v>
          </cell>
          <cell r="D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L692">
            <v>0</v>
          </cell>
          <cell r="M692">
            <v>0</v>
          </cell>
          <cell r="O692">
            <v>0</v>
          </cell>
        </row>
        <row r="693">
          <cell r="A693">
            <v>26.13</v>
          </cell>
          <cell r="B693" t="str">
            <v>Бюджет до 750 кВА (эл. энергия) СН</v>
          </cell>
          <cell r="C693">
            <v>0.879</v>
          </cell>
          <cell r="D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L693">
            <v>0</v>
          </cell>
          <cell r="M693">
            <v>0</v>
          </cell>
          <cell r="O693">
            <v>0</v>
          </cell>
        </row>
        <row r="694">
          <cell r="A694">
            <v>26.14</v>
          </cell>
          <cell r="B694" t="str">
            <v>Бюджет до 750 кВА (эл. энергия) НН</v>
          </cell>
          <cell r="C694">
            <v>0.90900000000000003</v>
          </cell>
          <cell r="D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L694">
            <v>0</v>
          </cell>
          <cell r="M694">
            <v>0</v>
          </cell>
          <cell r="O694">
            <v>0</v>
          </cell>
        </row>
        <row r="695">
          <cell r="A695">
            <v>26.15</v>
          </cell>
          <cell r="B695" t="str">
            <v>Непром. потребители ВН</v>
          </cell>
          <cell r="C695">
            <v>0.85099999999999998</v>
          </cell>
          <cell r="D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L695">
            <v>0</v>
          </cell>
          <cell r="M695">
            <v>0</v>
          </cell>
          <cell r="O695">
            <v>0</v>
          </cell>
        </row>
        <row r="696">
          <cell r="A696">
            <v>26.16</v>
          </cell>
          <cell r="B696" t="str">
            <v>Сельское хозяйство НД</v>
          </cell>
          <cell r="C696">
            <v>0.73899999999999999</v>
          </cell>
          <cell r="D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L696">
            <v>0</v>
          </cell>
          <cell r="M696">
            <v>0</v>
          </cell>
          <cell r="O696">
            <v>0</v>
          </cell>
        </row>
        <row r="697">
          <cell r="A697">
            <v>26.17</v>
          </cell>
          <cell r="B697" t="str">
            <v>Хоз. нужды энергосистемы ВН</v>
          </cell>
          <cell r="C697">
            <v>0.85099999999999998</v>
          </cell>
          <cell r="D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L697">
            <v>0</v>
          </cell>
          <cell r="M697">
            <v>0</v>
          </cell>
          <cell r="O697">
            <v>0</v>
          </cell>
        </row>
        <row r="698">
          <cell r="A698">
            <v>26.18</v>
          </cell>
          <cell r="B698" t="str">
            <v>Население с эл. плитами</v>
          </cell>
          <cell r="C698">
            <v>0.56000000000000005</v>
          </cell>
          <cell r="D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L698">
            <v>0</v>
          </cell>
          <cell r="N698">
            <v>0</v>
          </cell>
          <cell r="O698">
            <v>0</v>
          </cell>
        </row>
        <row r="699">
          <cell r="A699">
            <v>26.19</v>
          </cell>
          <cell r="B699" t="str">
            <v>Население с газовыми плитами</v>
          </cell>
          <cell r="C699">
            <v>0.8</v>
          </cell>
          <cell r="D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L699">
            <v>0</v>
          </cell>
          <cell r="N699">
            <v>0</v>
          </cell>
          <cell r="O699">
            <v>0</v>
          </cell>
        </row>
        <row r="700">
          <cell r="A700">
            <v>26.2</v>
          </cell>
          <cell r="B700" t="str">
            <v xml:space="preserve">Населенные пункты сельские </v>
          </cell>
          <cell r="C700">
            <v>0.49</v>
          </cell>
          <cell r="D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L700">
            <v>0</v>
          </cell>
          <cell r="N700">
            <v>0</v>
          </cell>
          <cell r="O700">
            <v>0</v>
          </cell>
        </row>
        <row r="701">
          <cell r="A701">
            <v>26.21</v>
          </cell>
          <cell r="B701" t="str">
            <v>Населенные пункты городские</v>
          </cell>
          <cell r="C701">
            <v>0.7</v>
          </cell>
          <cell r="D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L701">
            <v>0</v>
          </cell>
          <cell r="N701">
            <v>0</v>
          </cell>
          <cell r="O701">
            <v>0</v>
          </cell>
        </row>
        <row r="702">
          <cell r="A702">
            <v>26.22</v>
          </cell>
          <cell r="B702" t="str">
            <v>Насел. пункты город. (гаражн. кооп)</v>
          </cell>
          <cell r="C702">
            <v>0.7</v>
          </cell>
          <cell r="D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L702">
            <v>0</v>
          </cell>
          <cell r="N702">
            <v>0</v>
          </cell>
          <cell r="O702">
            <v>0</v>
          </cell>
        </row>
        <row r="703">
          <cell r="A703">
            <v>26.23</v>
          </cell>
          <cell r="B703" t="str">
            <v>Население с эл. плитами с общ. учётом</v>
          </cell>
          <cell r="C703">
            <v>0.49</v>
          </cell>
          <cell r="D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L703">
            <v>0</v>
          </cell>
          <cell r="N703">
            <v>0</v>
          </cell>
          <cell r="O703">
            <v>0</v>
          </cell>
        </row>
        <row r="704">
          <cell r="A704">
            <v>26.24</v>
          </cell>
          <cell r="B704" t="str">
            <v>Перепродавец пром.</v>
          </cell>
          <cell r="C704">
            <v>0</v>
          </cell>
          <cell r="D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L704">
            <v>0</v>
          </cell>
          <cell r="M704">
            <v>0</v>
          </cell>
          <cell r="O704">
            <v>0</v>
          </cell>
        </row>
        <row r="705">
          <cell r="A705">
            <v>26.25</v>
          </cell>
          <cell r="B705" t="str">
            <v>Перепродавец населен.</v>
          </cell>
          <cell r="C705">
            <v>0</v>
          </cell>
          <cell r="D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L705">
            <v>0</v>
          </cell>
          <cell r="M705">
            <v>0</v>
          </cell>
          <cell r="O705">
            <v>0</v>
          </cell>
        </row>
        <row r="706">
          <cell r="A706">
            <v>27</v>
          </cell>
          <cell r="B706" t="str">
            <v>Новый Абонент</v>
          </cell>
          <cell r="C706" t="e">
            <v>#DIV/0!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</row>
        <row r="707">
          <cell r="B707" t="str">
            <v>Потреб. по счётчику</v>
          </cell>
          <cell r="D707">
            <v>0</v>
          </cell>
          <cell r="F707">
            <v>0</v>
          </cell>
          <cell r="G707">
            <v>0</v>
          </cell>
          <cell r="L707" t="str">
            <v xml:space="preserve"> </v>
          </cell>
        </row>
        <row r="708">
          <cell r="A708">
            <v>27.01</v>
          </cell>
          <cell r="B708" t="str">
            <v>Пром. &gt; 750 кВА (мощность) ВН</v>
          </cell>
          <cell r="C708">
            <v>384</v>
          </cell>
          <cell r="D708">
            <v>0</v>
          </cell>
          <cell r="F708">
            <v>0</v>
          </cell>
          <cell r="G708">
            <v>0.7</v>
          </cell>
          <cell r="H708">
            <v>0</v>
          </cell>
          <cell r="I708">
            <v>0</v>
          </cell>
          <cell r="J708">
            <v>0</v>
          </cell>
          <cell r="L708">
            <v>0</v>
          </cell>
          <cell r="M708">
            <v>0</v>
          </cell>
          <cell r="O708">
            <v>0</v>
          </cell>
        </row>
        <row r="709">
          <cell r="A709">
            <v>27.02</v>
          </cell>
          <cell r="B709" t="str">
            <v>Пром. &gt; 750 кВА (мощность) СН</v>
          </cell>
          <cell r="C709">
            <v>506</v>
          </cell>
          <cell r="D709">
            <v>0</v>
          </cell>
          <cell r="F709">
            <v>0</v>
          </cell>
          <cell r="G709">
            <v>0.7</v>
          </cell>
          <cell r="H709">
            <v>0</v>
          </cell>
          <cell r="I709">
            <v>0</v>
          </cell>
          <cell r="J709">
            <v>0</v>
          </cell>
          <cell r="L709">
            <v>0</v>
          </cell>
          <cell r="M709">
            <v>0</v>
          </cell>
          <cell r="O709">
            <v>0</v>
          </cell>
        </row>
        <row r="710">
          <cell r="A710">
            <v>27.03</v>
          </cell>
          <cell r="B710" t="str">
            <v>Пром. &gt; 750 кВА (эл. энергия) ВН</v>
          </cell>
          <cell r="C710">
            <v>0.29299999999999998</v>
          </cell>
          <cell r="D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L710">
            <v>0</v>
          </cell>
          <cell r="M710">
            <v>0</v>
          </cell>
          <cell r="O710">
            <v>0</v>
          </cell>
        </row>
        <row r="711">
          <cell r="A711">
            <v>27.04</v>
          </cell>
          <cell r="B711" t="str">
            <v>Пром. &gt; 750 кВА (одностав.) ВН</v>
          </cell>
          <cell r="C711">
            <v>0.85099999999999998</v>
          </cell>
          <cell r="D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L711">
            <v>0</v>
          </cell>
          <cell r="M711">
            <v>0</v>
          </cell>
          <cell r="O711">
            <v>0</v>
          </cell>
        </row>
        <row r="712">
          <cell r="A712">
            <v>27.05</v>
          </cell>
          <cell r="B712" t="str">
            <v>Пром. до 750 кВА (эл. энергия) ВН</v>
          </cell>
          <cell r="C712">
            <v>0.85099999999999998</v>
          </cell>
          <cell r="D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L712">
            <v>0</v>
          </cell>
          <cell r="M712">
            <v>0</v>
          </cell>
          <cell r="O712">
            <v>0</v>
          </cell>
        </row>
        <row r="713">
          <cell r="A713">
            <v>27.06</v>
          </cell>
          <cell r="B713" t="str">
            <v>Пром. до 750 кВА (эл. энергия) СН</v>
          </cell>
          <cell r="C713">
            <v>1.071</v>
          </cell>
          <cell r="D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L713">
            <v>0</v>
          </cell>
          <cell r="M713">
            <v>0</v>
          </cell>
          <cell r="O713">
            <v>0</v>
          </cell>
        </row>
        <row r="714">
          <cell r="A714">
            <v>27.07</v>
          </cell>
          <cell r="B714" t="str">
            <v>Пром. до 750 кВА (эл. энергия) НН</v>
          </cell>
          <cell r="C714">
            <v>1.165</v>
          </cell>
          <cell r="D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L714">
            <v>0</v>
          </cell>
          <cell r="M714">
            <v>0</v>
          </cell>
          <cell r="O714">
            <v>0</v>
          </cell>
        </row>
        <row r="715">
          <cell r="A715">
            <v>27.08</v>
          </cell>
          <cell r="B715" t="str">
            <v>Бюджет &gt; 750 кВА (мощнсть) ВН</v>
          </cell>
          <cell r="C715">
            <v>0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  <cell r="J715">
            <v>0</v>
          </cell>
          <cell r="L715">
            <v>0</v>
          </cell>
          <cell r="M715">
            <v>0</v>
          </cell>
          <cell r="O715">
            <v>0</v>
          </cell>
        </row>
        <row r="716">
          <cell r="A716">
            <v>27.09</v>
          </cell>
          <cell r="B716" t="str">
            <v>Бюджет &gt; 750 кВА (мощнсть) СН</v>
          </cell>
          <cell r="C716">
            <v>0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  <cell r="J716">
            <v>0</v>
          </cell>
          <cell r="L716">
            <v>0</v>
          </cell>
          <cell r="M716">
            <v>0</v>
          </cell>
          <cell r="O716">
            <v>0</v>
          </cell>
        </row>
        <row r="717">
          <cell r="A717">
            <v>27.1</v>
          </cell>
          <cell r="B717" t="str">
            <v>Бюджет &gt; 750 кВА (эл. энергия) ВН</v>
          </cell>
          <cell r="C717">
            <v>0</v>
          </cell>
          <cell r="D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L717">
            <v>0</v>
          </cell>
          <cell r="M717">
            <v>0</v>
          </cell>
          <cell r="O717">
            <v>0</v>
          </cell>
        </row>
        <row r="718">
          <cell r="A718">
            <v>27.11</v>
          </cell>
          <cell r="B718" t="str">
            <v>Бюджет &gt; 750 кВА (одностав) ВН</v>
          </cell>
          <cell r="C718">
            <v>0.72799999999999998</v>
          </cell>
          <cell r="D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L718">
            <v>0</v>
          </cell>
          <cell r="M718">
            <v>0</v>
          </cell>
          <cell r="O718">
            <v>0</v>
          </cell>
        </row>
        <row r="719">
          <cell r="A719">
            <v>27.12</v>
          </cell>
          <cell r="B719" t="str">
            <v>Бюджет до 750 кВА (эл. энергия) ВН</v>
          </cell>
          <cell r="C719">
            <v>0.72799999999999998</v>
          </cell>
          <cell r="D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L719">
            <v>0</v>
          </cell>
          <cell r="M719">
            <v>0</v>
          </cell>
          <cell r="O719">
            <v>0</v>
          </cell>
        </row>
        <row r="720">
          <cell r="A720">
            <v>27.13</v>
          </cell>
          <cell r="B720" t="str">
            <v>Бюджет до 750 кВА (эл. энергия) СН</v>
          </cell>
          <cell r="C720">
            <v>0.879</v>
          </cell>
          <cell r="D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L720">
            <v>0</v>
          </cell>
          <cell r="M720">
            <v>0</v>
          </cell>
          <cell r="O720">
            <v>0</v>
          </cell>
        </row>
        <row r="721">
          <cell r="A721">
            <v>27.14</v>
          </cell>
          <cell r="B721" t="str">
            <v>Бюджет до 750 кВА (эл. энергия) НН</v>
          </cell>
          <cell r="C721">
            <v>0.90900000000000003</v>
          </cell>
          <cell r="D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L721">
            <v>0</v>
          </cell>
          <cell r="M721">
            <v>0</v>
          </cell>
          <cell r="O721">
            <v>0</v>
          </cell>
        </row>
        <row r="722">
          <cell r="A722">
            <v>27.15</v>
          </cell>
          <cell r="B722" t="str">
            <v>Непром. потребители ВН</v>
          </cell>
          <cell r="C722">
            <v>0.85099999999999998</v>
          </cell>
          <cell r="D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L722">
            <v>0</v>
          </cell>
          <cell r="M722">
            <v>0</v>
          </cell>
          <cell r="O722">
            <v>0</v>
          </cell>
        </row>
        <row r="723">
          <cell r="A723">
            <v>27.16</v>
          </cell>
          <cell r="B723" t="str">
            <v>Сельское хозяйство НД</v>
          </cell>
          <cell r="C723">
            <v>0.73899999999999999</v>
          </cell>
          <cell r="D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L723">
            <v>0</v>
          </cell>
          <cell r="M723">
            <v>0</v>
          </cell>
          <cell r="O723">
            <v>0</v>
          </cell>
        </row>
        <row r="724">
          <cell r="A724">
            <v>27.17</v>
          </cell>
          <cell r="B724" t="str">
            <v>Хоз. нужды энергосистемы ВН</v>
          </cell>
          <cell r="C724">
            <v>0.85099999999999998</v>
          </cell>
          <cell r="D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L724">
            <v>0</v>
          </cell>
          <cell r="M724">
            <v>0</v>
          </cell>
          <cell r="O724">
            <v>0</v>
          </cell>
        </row>
        <row r="725">
          <cell r="A725">
            <v>27.18</v>
          </cell>
          <cell r="B725" t="str">
            <v>Население с эл. плитами</v>
          </cell>
          <cell r="C725">
            <v>0.56000000000000005</v>
          </cell>
          <cell r="D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L725">
            <v>0</v>
          </cell>
          <cell r="N725">
            <v>0</v>
          </cell>
          <cell r="O725">
            <v>0</v>
          </cell>
        </row>
        <row r="726">
          <cell r="A726">
            <v>27.19</v>
          </cell>
          <cell r="B726" t="str">
            <v>Население с газовыми плитами</v>
          </cell>
          <cell r="C726">
            <v>0.8</v>
          </cell>
          <cell r="D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L726">
            <v>0</v>
          </cell>
          <cell r="N726">
            <v>0</v>
          </cell>
          <cell r="O726">
            <v>0</v>
          </cell>
        </row>
        <row r="727">
          <cell r="A727">
            <v>27.2</v>
          </cell>
          <cell r="B727" t="str">
            <v xml:space="preserve">Населенные пункты сельские </v>
          </cell>
          <cell r="C727">
            <v>0.49</v>
          </cell>
          <cell r="D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L727">
            <v>0</v>
          </cell>
          <cell r="N727">
            <v>0</v>
          </cell>
          <cell r="O727">
            <v>0</v>
          </cell>
        </row>
        <row r="728">
          <cell r="A728">
            <v>27.21</v>
          </cell>
          <cell r="B728" t="str">
            <v>Населенные пункты городские</v>
          </cell>
          <cell r="C728">
            <v>0.7</v>
          </cell>
          <cell r="D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L728">
            <v>0</v>
          </cell>
          <cell r="N728">
            <v>0</v>
          </cell>
          <cell r="O728">
            <v>0</v>
          </cell>
        </row>
        <row r="729">
          <cell r="A729">
            <v>27.22</v>
          </cell>
          <cell r="B729" t="str">
            <v>Насел. пункты город. (гаражн. кооп)</v>
          </cell>
          <cell r="C729">
            <v>0.7</v>
          </cell>
          <cell r="D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L729">
            <v>0</v>
          </cell>
          <cell r="N729">
            <v>0</v>
          </cell>
          <cell r="O729">
            <v>0</v>
          </cell>
        </row>
        <row r="730">
          <cell r="A730">
            <v>27.23</v>
          </cell>
          <cell r="B730" t="str">
            <v>Население с эл. плитами с общ. учётом</v>
          </cell>
          <cell r="C730">
            <v>0.49</v>
          </cell>
          <cell r="D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L730">
            <v>0</v>
          </cell>
          <cell r="N730">
            <v>0</v>
          </cell>
          <cell r="O730">
            <v>0</v>
          </cell>
        </row>
        <row r="731">
          <cell r="A731">
            <v>27.24</v>
          </cell>
          <cell r="B731" t="str">
            <v>Перепродавец пром.</v>
          </cell>
          <cell r="C731">
            <v>0</v>
          </cell>
          <cell r="D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L731">
            <v>0</v>
          </cell>
          <cell r="M731">
            <v>0</v>
          </cell>
          <cell r="O731">
            <v>0</v>
          </cell>
        </row>
        <row r="732">
          <cell r="A732">
            <v>27.25</v>
          </cell>
          <cell r="B732" t="str">
            <v>Перепродавец населен.</v>
          </cell>
          <cell r="C732">
            <v>0</v>
          </cell>
          <cell r="D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L732">
            <v>0</v>
          </cell>
          <cell r="M732">
            <v>0</v>
          </cell>
          <cell r="O732">
            <v>0</v>
          </cell>
        </row>
        <row r="733">
          <cell r="A733">
            <v>28</v>
          </cell>
          <cell r="B733" t="str">
            <v>Новый Абонент</v>
          </cell>
          <cell r="C733" t="e">
            <v>#DIV/0!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</row>
        <row r="734">
          <cell r="B734" t="str">
            <v>Потреб. по счётчику</v>
          </cell>
          <cell r="D734">
            <v>0</v>
          </cell>
          <cell r="F734">
            <v>0</v>
          </cell>
          <cell r="G734">
            <v>0</v>
          </cell>
          <cell r="L734" t="str">
            <v xml:space="preserve"> </v>
          </cell>
        </row>
        <row r="735">
          <cell r="A735">
            <v>28.01</v>
          </cell>
          <cell r="B735" t="str">
            <v>Пром. &gt; 750 кВА (мощность) ВН</v>
          </cell>
          <cell r="C735">
            <v>384</v>
          </cell>
          <cell r="D735">
            <v>0</v>
          </cell>
          <cell r="F735">
            <v>0</v>
          </cell>
          <cell r="G735">
            <v>0.7</v>
          </cell>
          <cell r="H735">
            <v>0</v>
          </cell>
          <cell r="I735">
            <v>0</v>
          </cell>
          <cell r="J735">
            <v>0</v>
          </cell>
          <cell r="L735">
            <v>0</v>
          </cell>
          <cell r="M735">
            <v>0</v>
          </cell>
          <cell r="O735">
            <v>0</v>
          </cell>
        </row>
        <row r="736">
          <cell r="A736">
            <v>28.02</v>
          </cell>
          <cell r="B736" t="str">
            <v>Пром. &gt; 750 кВА (мощность) СН</v>
          </cell>
          <cell r="C736">
            <v>506</v>
          </cell>
          <cell r="D736">
            <v>0</v>
          </cell>
          <cell r="F736">
            <v>0</v>
          </cell>
          <cell r="G736">
            <v>0.7</v>
          </cell>
          <cell r="H736">
            <v>0</v>
          </cell>
          <cell r="I736">
            <v>0</v>
          </cell>
          <cell r="J736">
            <v>0</v>
          </cell>
          <cell r="L736">
            <v>0</v>
          </cell>
          <cell r="M736">
            <v>0</v>
          </cell>
          <cell r="O736">
            <v>0</v>
          </cell>
        </row>
        <row r="737">
          <cell r="A737">
            <v>28.03</v>
          </cell>
          <cell r="B737" t="str">
            <v>Пром. &gt; 750 кВА (эл. энергия) ВН</v>
          </cell>
          <cell r="C737">
            <v>0.29299999999999998</v>
          </cell>
          <cell r="D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L737">
            <v>0</v>
          </cell>
          <cell r="M737">
            <v>0</v>
          </cell>
          <cell r="O737">
            <v>0</v>
          </cell>
        </row>
        <row r="738">
          <cell r="A738">
            <v>28.04</v>
          </cell>
          <cell r="B738" t="str">
            <v>Пром. &gt; 750 кВА (одностав.) ВН</v>
          </cell>
          <cell r="C738">
            <v>0.85099999999999998</v>
          </cell>
          <cell r="D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L738">
            <v>0</v>
          </cell>
          <cell r="M738">
            <v>0</v>
          </cell>
          <cell r="O738">
            <v>0</v>
          </cell>
        </row>
        <row r="739">
          <cell r="A739">
            <v>28.05</v>
          </cell>
          <cell r="B739" t="str">
            <v>Пром. до 750 кВА (эл. энергия) ВН</v>
          </cell>
          <cell r="C739">
            <v>0.85099999999999998</v>
          </cell>
          <cell r="D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L739">
            <v>0</v>
          </cell>
          <cell r="M739">
            <v>0</v>
          </cell>
          <cell r="O739">
            <v>0</v>
          </cell>
        </row>
        <row r="740">
          <cell r="A740">
            <v>28.06</v>
          </cell>
          <cell r="B740" t="str">
            <v>Пром. до 750 кВА (эл. энергия) СН</v>
          </cell>
          <cell r="C740">
            <v>1.071</v>
          </cell>
          <cell r="D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L740">
            <v>0</v>
          </cell>
          <cell r="M740">
            <v>0</v>
          </cell>
          <cell r="O740">
            <v>0</v>
          </cell>
        </row>
        <row r="741">
          <cell r="A741">
            <v>28.07</v>
          </cell>
          <cell r="B741" t="str">
            <v>Пром. до 750 кВА (эл. энергия) НН</v>
          </cell>
          <cell r="C741">
            <v>1.165</v>
          </cell>
          <cell r="D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L741">
            <v>0</v>
          </cell>
          <cell r="M741">
            <v>0</v>
          </cell>
          <cell r="O741">
            <v>0</v>
          </cell>
        </row>
        <row r="742">
          <cell r="A742">
            <v>28.08</v>
          </cell>
          <cell r="B742" t="str">
            <v>Бюджет &gt; 750 кВА (мощнсть) ВН</v>
          </cell>
          <cell r="C742">
            <v>0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  <cell r="J742">
            <v>0</v>
          </cell>
          <cell r="L742">
            <v>0</v>
          </cell>
          <cell r="M742">
            <v>0</v>
          </cell>
          <cell r="O742">
            <v>0</v>
          </cell>
        </row>
        <row r="743">
          <cell r="A743">
            <v>28.09</v>
          </cell>
          <cell r="B743" t="str">
            <v>Бюджет &gt; 750 кВА (мощнсть) СН</v>
          </cell>
          <cell r="C743">
            <v>0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  <cell r="J743">
            <v>0</v>
          </cell>
          <cell r="L743">
            <v>0</v>
          </cell>
          <cell r="M743">
            <v>0</v>
          </cell>
          <cell r="O743">
            <v>0</v>
          </cell>
        </row>
        <row r="744">
          <cell r="A744">
            <v>28.1</v>
          </cell>
          <cell r="B744" t="str">
            <v>Бюджет &gt; 750 кВА (эл. энергия) ВН</v>
          </cell>
          <cell r="C744">
            <v>0</v>
          </cell>
          <cell r="D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L744">
            <v>0</v>
          </cell>
          <cell r="M744">
            <v>0</v>
          </cell>
          <cell r="O744">
            <v>0</v>
          </cell>
        </row>
        <row r="745">
          <cell r="A745">
            <v>28.11</v>
          </cell>
          <cell r="B745" t="str">
            <v>Бюджет &gt; 750 кВА (одностав) ВН</v>
          </cell>
          <cell r="C745">
            <v>0.72799999999999998</v>
          </cell>
          <cell r="D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L745">
            <v>0</v>
          </cell>
          <cell r="M745">
            <v>0</v>
          </cell>
          <cell r="O745">
            <v>0</v>
          </cell>
        </row>
        <row r="746">
          <cell r="A746">
            <v>28.12</v>
          </cell>
          <cell r="B746" t="str">
            <v>Бюджет до 750 кВА (эл. энергия) ВН</v>
          </cell>
          <cell r="C746">
            <v>0.72799999999999998</v>
          </cell>
          <cell r="D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L746">
            <v>0</v>
          </cell>
          <cell r="M746">
            <v>0</v>
          </cell>
          <cell r="O746">
            <v>0</v>
          </cell>
        </row>
        <row r="747">
          <cell r="A747">
            <v>28.13</v>
          </cell>
          <cell r="B747" t="str">
            <v>Бюджет до 750 кВА (эл. энергия) СН</v>
          </cell>
          <cell r="C747">
            <v>0.879</v>
          </cell>
          <cell r="D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L747">
            <v>0</v>
          </cell>
          <cell r="M747">
            <v>0</v>
          </cell>
          <cell r="O747">
            <v>0</v>
          </cell>
        </row>
        <row r="748">
          <cell r="A748">
            <v>28.14</v>
          </cell>
          <cell r="B748" t="str">
            <v>Бюджет до 750 кВА (эл. энергия) НН</v>
          </cell>
          <cell r="C748">
            <v>0.90900000000000003</v>
          </cell>
          <cell r="D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L748">
            <v>0</v>
          </cell>
          <cell r="M748">
            <v>0</v>
          </cell>
          <cell r="O748">
            <v>0</v>
          </cell>
        </row>
        <row r="749">
          <cell r="A749">
            <v>28.15</v>
          </cell>
          <cell r="B749" t="str">
            <v>Непром. потребители ВН</v>
          </cell>
          <cell r="C749">
            <v>0.85099999999999998</v>
          </cell>
          <cell r="D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L749">
            <v>0</v>
          </cell>
          <cell r="M749">
            <v>0</v>
          </cell>
          <cell r="O749">
            <v>0</v>
          </cell>
        </row>
        <row r="750">
          <cell r="A750">
            <v>28.16</v>
          </cell>
          <cell r="B750" t="str">
            <v>Сельское хозяйство НД</v>
          </cell>
          <cell r="C750">
            <v>0.73899999999999999</v>
          </cell>
          <cell r="D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L750">
            <v>0</v>
          </cell>
          <cell r="M750">
            <v>0</v>
          </cell>
          <cell r="O750">
            <v>0</v>
          </cell>
        </row>
        <row r="751">
          <cell r="A751">
            <v>28.17</v>
          </cell>
          <cell r="B751" t="str">
            <v>Хоз. нужды энергосистемы ВН</v>
          </cell>
          <cell r="C751">
            <v>0.85099999999999998</v>
          </cell>
          <cell r="D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L751">
            <v>0</v>
          </cell>
          <cell r="M751">
            <v>0</v>
          </cell>
          <cell r="O751">
            <v>0</v>
          </cell>
        </row>
        <row r="752">
          <cell r="A752">
            <v>28.18</v>
          </cell>
          <cell r="B752" t="str">
            <v>Население с эл. плитами</v>
          </cell>
          <cell r="C752">
            <v>0.56000000000000005</v>
          </cell>
          <cell r="D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L752">
            <v>0</v>
          </cell>
          <cell r="N752">
            <v>0</v>
          </cell>
          <cell r="O752">
            <v>0</v>
          </cell>
        </row>
        <row r="753">
          <cell r="A753">
            <v>28.19</v>
          </cell>
          <cell r="B753" t="str">
            <v>Население с газовыми плитами</v>
          </cell>
          <cell r="C753">
            <v>0.8</v>
          </cell>
          <cell r="D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L753">
            <v>0</v>
          </cell>
          <cell r="N753">
            <v>0</v>
          </cell>
          <cell r="O753">
            <v>0</v>
          </cell>
        </row>
        <row r="754">
          <cell r="A754">
            <v>28.2</v>
          </cell>
          <cell r="B754" t="str">
            <v xml:space="preserve">Населенные пункты сельские </v>
          </cell>
          <cell r="C754">
            <v>0.49</v>
          </cell>
          <cell r="D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L754">
            <v>0</v>
          </cell>
          <cell r="N754">
            <v>0</v>
          </cell>
          <cell r="O754">
            <v>0</v>
          </cell>
        </row>
        <row r="755">
          <cell r="A755">
            <v>28.21</v>
          </cell>
          <cell r="B755" t="str">
            <v>Населенные пункты городские</v>
          </cell>
          <cell r="C755">
            <v>0.7</v>
          </cell>
          <cell r="D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L755">
            <v>0</v>
          </cell>
          <cell r="N755">
            <v>0</v>
          </cell>
          <cell r="O755">
            <v>0</v>
          </cell>
        </row>
        <row r="756">
          <cell r="A756">
            <v>28.22</v>
          </cell>
          <cell r="B756" t="str">
            <v>Насел. пункты город. (гаражн. кооп)</v>
          </cell>
          <cell r="C756">
            <v>0.7</v>
          </cell>
          <cell r="D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L756">
            <v>0</v>
          </cell>
          <cell r="N756">
            <v>0</v>
          </cell>
          <cell r="O756">
            <v>0</v>
          </cell>
        </row>
        <row r="757">
          <cell r="A757">
            <v>28.23</v>
          </cell>
          <cell r="B757" t="str">
            <v>Население с эл. плитами с общ. учётом</v>
          </cell>
          <cell r="C757">
            <v>0.49</v>
          </cell>
          <cell r="D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L757">
            <v>0</v>
          </cell>
          <cell r="N757">
            <v>0</v>
          </cell>
          <cell r="O757">
            <v>0</v>
          </cell>
        </row>
        <row r="758">
          <cell r="A758">
            <v>28.24</v>
          </cell>
          <cell r="B758" t="str">
            <v>Перепродавец пром.</v>
          </cell>
          <cell r="C758">
            <v>0</v>
          </cell>
          <cell r="D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L758">
            <v>0</v>
          </cell>
          <cell r="M758">
            <v>0</v>
          </cell>
          <cell r="O758">
            <v>0</v>
          </cell>
        </row>
        <row r="759">
          <cell r="A759">
            <v>28.25</v>
          </cell>
          <cell r="B759" t="str">
            <v>Перепродавец населен.</v>
          </cell>
          <cell r="C759">
            <v>0</v>
          </cell>
          <cell r="D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L759">
            <v>0</v>
          </cell>
          <cell r="M759">
            <v>0</v>
          </cell>
          <cell r="O759">
            <v>0</v>
          </cell>
        </row>
        <row r="760">
          <cell r="A760">
            <v>29</v>
          </cell>
          <cell r="B760" t="str">
            <v>Новый Абонент</v>
          </cell>
          <cell r="C760" t="e">
            <v>#DIV/0!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</row>
        <row r="761">
          <cell r="B761" t="str">
            <v>Потреб. по счётчику</v>
          </cell>
          <cell r="D761">
            <v>0</v>
          </cell>
          <cell r="F761">
            <v>0</v>
          </cell>
          <cell r="G761">
            <v>0</v>
          </cell>
          <cell r="L761" t="str">
            <v xml:space="preserve"> </v>
          </cell>
        </row>
        <row r="762">
          <cell r="A762">
            <v>29.01</v>
          </cell>
          <cell r="B762" t="str">
            <v>Пром. &gt; 750 кВА (мощность) ВН</v>
          </cell>
          <cell r="C762">
            <v>384</v>
          </cell>
          <cell r="D762">
            <v>0</v>
          </cell>
          <cell r="F762">
            <v>0</v>
          </cell>
          <cell r="G762">
            <v>0.7</v>
          </cell>
          <cell r="H762">
            <v>0</v>
          </cell>
          <cell r="I762">
            <v>0</v>
          </cell>
          <cell r="J762">
            <v>0</v>
          </cell>
          <cell r="L762">
            <v>0</v>
          </cell>
          <cell r="M762">
            <v>0</v>
          </cell>
          <cell r="O762">
            <v>0</v>
          </cell>
        </row>
        <row r="763">
          <cell r="A763">
            <v>29.02</v>
          </cell>
          <cell r="B763" t="str">
            <v>Пром. &gt; 750 кВА (мощность) СН</v>
          </cell>
          <cell r="C763">
            <v>506</v>
          </cell>
          <cell r="D763">
            <v>0</v>
          </cell>
          <cell r="F763">
            <v>0</v>
          </cell>
          <cell r="G763">
            <v>0.7</v>
          </cell>
          <cell r="H763">
            <v>0</v>
          </cell>
          <cell r="I763">
            <v>0</v>
          </cell>
          <cell r="J763">
            <v>0</v>
          </cell>
          <cell r="L763">
            <v>0</v>
          </cell>
          <cell r="M763">
            <v>0</v>
          </cell>
          <cell r="O763">
            <v>0</v>
          </cell>
        </row>
        <row r="764">
          <cell r="A764">
            <v>29.03</v>
          </cell>
          <cell r="B764" t="str">
            <v>Пром. &gt; 750 кВА (эл. энергия) ВН</v>
          </cell>
          <cell r="C764">
            <v>0.29299999999999998</v>
          </cell>
          <cell r="D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L764">
            <v>0</v>
          </cell>
          <cell r="M764">
            <v>0</v>
          </cell>
          <cell r="O764">
            <v>0</v>
          </cell>
        </row>
        <row r="765">
          <cell r="A765">
            <v>29.04</v>
          </cell>
          <cell r="B765" t="str">
            <v>Пром. &gt; 750 кВА (одностав.) ВН</v>
          </cell>
          <cell r="C765">
            <v>0.85099999999999998</v>
          </cell>
          <cell r="D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L765">
            <v>0</v>
          </cell>
          <cell r="M765">
            <v>0</v>
          </cell>
          <cell r="O765">
            <v>0</v>
          </cell>
        </row>
        <row r="766">
          <cell r="A766">
            <v>29.05</v>
          </cell>
          <cell r="B766" t="str">
            <v>Пром. до 750 кВА (эл. энергия) ВН</v>
          </cell>
          <cell r="C766">
            <v>0.85099999999999998</v>
          </cell>
          <cell r="D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L766">
            <v>0</v>
          </cell>
          <cell r="M766">
            <v>0</v>
          </cell>
          <cell r="O766">
            <v>0</v>
          </cell>
        </row>
        <row r="767">
          <cell r="A767">
            <v>29.06</v>
          </cell>
          <cell r="B767" t="str">
            <v>Пром. до 750 кВА (эл. энергия) СН</v>
          </cell>
          <cell r="C767">
            <v>1.071</v>
          </cell>
          <cell r="D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L767">
            <v>0</v>
          </cell>
          <cell r="M767">
            <v>0</v>
          </cell>
          <cell r="O767">
            <v>0</v>
          </cell>
        </row>
        <row r="768">
          <cell r="A768">
            <v>29.07</v>
          </cell>
          <cell r="B768" t="str">
            <v>Пром. до 750 кВА (эл. энергия) НН</v>
          </cell>
          <cell r="C768">
            <v>1.165</v>
          </cell>
          <cell r="D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L768">
            <v>0</v>
          </cell>
          <cell r="M768">
            <v>0</v>
          </cell>
          <cell r="O768">
            <v>0</v>
          </cell>
        </row>
        <row r="769">
          <cell r="A769">
            <v>29.08</v>
          </cell>
          <cell r="B769" t="str">
            <v>Бюджет &gt; 750 кВА (мощнсть) ВН</v>
          </cell>
          <cell r="C769">
            <v>0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  <cell r="J769">
            <v>0</v>
          </cell>
          <cell r="L769">
            <v>0</v>
          </cell>
          <cell r="M769">
            <v>0</v>
          </cell>
          <cell r="O769">
            <v>0</v>
          </cell>
        </row>
        <row r="770">
          <cell r="A770">
            <v>29.09</v>
          </cell>
          <cell r="B770" t="str">
            <v>Бюджет &gt; 750 кВА (мощнсть) СН</v>
          </cell>
          <cell r="C770">
            <v>0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  <cell r="J770">
            <v>0</v>
          </cell>
          <cell r="L770">
            <v>0</v>
          </cell>
          <cell r="M770">
            <v>0</v>
          </cell>
          <cell r="O770">
            <v>0</v>
          </cell>
        </row>
        <row r="771">
          <cell r="A771">
            <v>29.1</v>
          </cell>
          <cell r="B771" t="str">
            <v>Бюджет &gt; 750 кВА (эл. энергия) ВН</v>
          </cell>
          <cell r="C771">
            <v>0</v>
          </cell>
          <cell r="D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L771">
            <v>0</v>
          </cell>
          <cell r="M771">
            <v>0</v>
          </cell>
          <cell r="O771">
            <v>0</v>
          </cell>
        </row>
        <row r="772">
          <cell r="A772">
            <v>29.11</v>
          </cell>
          <cell r="B772" t="str">
            <v>Бюджет &gt; 750 кВА (одностав) ВН</v>
          </cell>
          <cell r="C772">
            <v>0.72799999999999998</v>
          </cell>
          <cell r="D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L772">
            <v>0</v>
          </cell>
          <cell r="M772">
            <v>0</v>
          </cell>
          <cell r="O772">
            <v>0</v>
          </cell>
        </row>
        <row r="773">
          <cell r="A773">
            <v>29.12</v>
          </cell>
          <cell r="B773" t="str">
            <v>Бюджет до 750 кВА (эл. энергия) ВН</v>
          </cell>
          <cell r="C773">
            <v>0.72799999999999998</v>
          </cell>
          <cell r="D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L773">
            <v>0</v>
          </cell>
          <cell r="M773">
            <v>0</v>
          </cell>
          <cell r="O773">
            <v>0</v>
          </cell>
        </row>
        <row r="774">
          <cell r="A774">
            <v>29.13</v>
          </cell>
          <cell r="B774" t="str">
            <v>Бюджет до 750 кВА (эл. энергия) СН</v>
          </cell>
          <cell r="C774">
            <v>0.879</v>
          </cell>
          <cell r="D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L774">
            <v>0</v>
          </cell>
          <cell r="M774">
            <v>0</v>
          </cell>
          <cell r="O774">
            <v>0</v>
          </cell>
        </row>
        <row r="775">
          <cell r="A775">
            <v>29.14</v>
          </cell>
          <cell r="B775" t="str">
            <v>Бюджет до 750 кВА (эл. энергия) НН</v>
          </cell>
          <cell r="C775">
            <v>0.90900000000000003</v>
          </cell>
          <cell r="D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L775">
            <v>0</v>
          </cell>
          <cell r="M775">
            <v>0</v>
          </cell>
          <cell r="O775">
            <v>0</v>
          </cell>
        </row>
        <row r="776">
          <cell r="A776">
            <v>29.15</v>
          </cell>
          <cell r="B776" t="str">
            <v>Непром. потребители ВН</v>
          </cell>
          <cell r="C776">
            <v>0.85099999999999998</v>
          </cell>
          <cell r="D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L776">
            <v>0</v>
          </cell>
          <cell r="M776">
            <v>0</v>
          </cell>
          <cell r="O776">
            <v>0</v>
          </cell>
        </row>
        <row r="777">
          <cell r="A777">
            <v>29.16</v>
          </cell>
          <cell r="B777" t="str">
            <v>Сельское хозяйство НД</v>
          </cell>
          <cell r="C777">
            <v>0.73899999999999999</v>
          </cell>
          <cell r="D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L777">
            <v>0</v>
          </cell>
          <cell r="M777">
            <v>0</v>
          </cell>
          <cell r="O777">
            <v>0</v>
          </cell>
        </row>
        <row r="778">
          <cell r="A778">
            <v>29.17</v>
          </cell>
          <cell r="B778" t="str">
            <v>Хоз. нужды энергосистемы ВН</v>
          </cell>
          <cell r="C778">
            <v>0.85099999999999998</v>
          </cell>
          <cell r="D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L778">
            <v>0</v>
          </cell>
          <cell r="M778">
            <v>0</v>
          </cell>
          <cell r="O778">
            <v>0</v>
          </cell>
        </row>
        <row r="779">
          <cell r="A779">
            <v>29.18</v>
          </cell>
          <cell r="B779" t="str">
            <v>Население с эл. плитами</v>
          </cell>
          <cell r="C779">
            <v>0.56000000000000005</v>
          </cell>
          <cell r="D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L779">
            <v>0</v>
          </cell>
          <cell r="N779">
            <v>0</v>
          </cell>
          <cell r="O779">
            <v>0</v>
          </cell>
        </row>
        <row r="780">
          <cell r="A780">
            <v>29.19</v>
          </cell>
          <cell r="B780" t="str">
            <v>Население с газовыми плитами</v>
          </cell>
          <cell r="C780">
            <v>0.8</v>
          </cell>
          <cell r="D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L780">
            <v>0</v>
          </cell>
          <cell r="N780">
            <v>0</v>
          </cell>
          <cell r="O780">
            <v>0</v>
          </cell>
        </row>
        <row r="781">
          <cell r="A781">
            <v>29.2</v>
          </cell>
          <cell r="B781" t="str">
            <v xml:space="preserve">Населенные пункты сельские </v>
          </cell>
          <cell r="C781">
            <v>0.49</v>
          </cell>
          <cell r="D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L781">
            <v>0</v>
          </cell>
          <cell r="N781">
            <v>0</v>
          </cell>
          <cell r="O781">
            <v>0</v>
          </cell>
        </row>
        <row r="782">
          <cell r="A782">
            <v>29.21</v>
          </cell>
          <cell r="B782" t="str">
            <v>Населенные пункты городские</v>
          </cell>
          <cell r="C782">
            <v>0.7</v>
          </cell>
          <cell r="D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L782">
            <v>0</v>
          </cell>
          <cell r="N782">
            <v>0</v>
          </cell>
          <cell r="O782">
            <v>0</v>
          </cell>
        </row>
        <row r="783">
          <cell r="A783">
            <v>29.22</v>
          </cell>
          <cell r="B783" t="str">
            <v>Насел. пункты город. (гаражн. кооп)</v>
          </cell>
          <cell r="C783">
            <v>0.7</v>
          </cell>
          <cell r="D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L783">
            <v>0</v>
          </cell>
          <cell r="N783">
            <v>0</v>
          </cell>
          <cell r="O783">
            <v>0</v>
          </cell>
        </row>
        <row r="784">
          <cell r="A784">
            <v>29.23</v>
          </cell>
          <cell r="B784" t="str">
            <v>Население с эл. плитами с общ. учётом</v>
          </cell>
          <cell r="C784">
            <v>0.49</v>
          </cell>
          <cell r="D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L784">
            <v>0</v>
          </cell>
          <cell r="N784">
            <v>0</v>
          </cell>
          <cell r="O784">
            <v>0</v>
          </cell>
        </row>
        <row r="785">
          <cell r="A785">
            <v>29.24</v>
          </cell>
          <cell r="B785" t="str">
            <v>Перепродавец пром.</v>
          </cell>
          <cell r="C785">
            <v>0</v>
          </cell>
          <cell r="D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L785">
            <v>0</v>
          </cell>
          <cell r="M785">
            <v>0</v>
          </cell>
          <cell r="O785">
            <v>0</v>
          </cell>
        </row>
        <row r="786">
          <cell r="A786">
            <v>29.25</v>
          </cell>
          <cell r="B786" t="str">
            <v>Перепродавец населен.</v>
          </cell>
          <cell r="C786">
            <v>0</v>
          </cell>
          <cell r="D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L786">
            <v>0</v>
          </cell>
          <cell r="M786">
            <v>0</v>
          </cell>
          <cell r="O786">
            <v>0</v>
          </cell>
        </row>
        <row r="787">
          <cell r="A787">
            <v>30</v>
          </cell>
          <cell r="B787" t="str">
            <v>Новый Абонент</v>
          </cell>
          <cell r="C787" t="e">
            <v>#DIV/0!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</row>
        <row r="788">
          <cell r="B788" t="str">
            <v>Потреб. по счётчику</v>
          </cell>
          <cell r="D788">
            <v>0</v>
          </cell>
          <cell r="F788">
            <v>0</v>
          </cell>
          <cell r="G788">
            <v>0</v>
          </cell>
          <cell r="L788" t="str">
            <v xml:space="preserve"> </v>
          </cell>
        </row>
        <row r="789">
          <cell r="A789">
            <v>30.01</v>
          </cell>
          <cell r="B789" t="str">
            <v>Пром. &gt; 750 кВА (мощность) ВН</v>
          </cell>
          <cell r="C789">
            <v>384</v>
          </cell>
          <cell r="D789">
            <v>0</v>
          </cell>
          <cell r="F789">
            <v>0</v>
          </cell>
          <cell r="G789">
            <v>0.7</v>
          </cell>
          <cell r="H789">
            <v>0</v>
          </cell>
          <cell r="I789">
            <v>0</v>
          </cell>
          <cell r="J789">
            <v>0</v>
          </cell>
          <cell r="L789">
            <v>0</v>
          </cell>
          <cell r="M789">
            <v>0</v>
          </cell>
          <cell r="O789">
            <v>0</v>
          </cell>
        </row>
        <row r="790">
          <cell r="A790">
            <v>30.02</v>
          </cell>
          <cell r="B790" t="str">
            <v>Пром. &gt; 750 кВА (мощность) СН</v>
          </cell>
          <cell r="C790">
            <v>506</v>
          </cell>
          <cell r="D790">
            <v>0</v>
          </cell>
          <cell r="F790">
            <v>0</v>
          </cell>
          <cell r="G790">
            <v>0.7</v>
          </cell>
          <cell r="H790">
            <v>0</v>
          </cell>
          <cell r="I790">
            <v>0</v>
          </cell>
          <cell r="J790">
            <v>0</v>
          </cell>
          <cell r="L790">
            <v>0</v>
          </cell>
          <cell r="M790">
            <v>0</v>
          </cell>
          <cell r="O790">
            <v>0</v>
          </cell>
        </row>
        <row r="791">
          <cell r="A791">
            <v>30.03</v>
          </cell>
          <cell r="B791" t="str">
            <v>Пром. &gt; 750 кВА (эл. энергия) ВН</v>
          </cell>
          <cell r="C791">
            <v>0.29299999999999998</v>
          </cell>
          <cell r="D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L791">
            <v>0</v>
          </cell>
          <cell r="M791">
            <v>0</v>
          </cell>
          <cell r="O791">
            <v>0</v>
          </cell>
        </row>
        <row r="792">
          <cell r="A792">
            <v>30.04</v>
          </cell>
          <cell r="B792" t="str">
            <v>Пром. &gt; 750 кВА (одностав.) ВН</v>
          </cell>
          <cell r="C792">
            <v>0.85099999999999998</v>
          </cell>
          <cell r="D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L792">
            <v>0</v>
          </cell>
          <cell r="M792">
            <v>0</v>
          </cell>
          <cell r="O792">
            <v>0</v>
          </cell>
        </row>
        <row r="793">
          <cell r="A793">
            <v>30.05</v>
          </cell>
          <cell r="B793" t="str">
            <v>Пром. до 750 кВА (эл. энергия) ВН</v>
          </cell>
          <cell r="C793">
            <v>0.85099999999999998</v>
          </cell>
          <cell r="D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L793">
            <v>0</v>
          </cell>
          <cell r="M793">
            <v>0</v>
          </cell>
          <cell r="O793">
            <v>0</v>
          </cell>
        </row>
        <row r="794">
          <cell r="A794">
            <v>30.06</v>
          </cell>
          <cell r="B794" t="str">
            <v>Пром. до 750 кВА (эл. энергия) СН</v>
          </cell>
          <cell r="C794">
            <v>1.071</v>
          </cell>
          <cell r="D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L794">
            <v>0</v>
          </cell>
          <cell r="M794">
            <v>0</v>
          </cell>
          <cell r="O794">
            <v>0</v>
          </cell>
        </row>
        <row r="795">
          <cell r="A795">
            <v>30.07</v>
          </cell>
          <cell r="B795" t="str">
            <v>Пром. до 750 кВА (эл. энергия) НН</v>
          </cell>
          <cell r="C795">
            <v>1.165</v>
          </cell>
          <cell r="D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L795">
            <v>0</v>
          </cell>
          <cell r="M795">
            <v>0</v>
          </cell>
          <cell r="O795">
            <v>0</v>
          </cell>
        </row>
        <row r="796">
          <cell r="A796">
            <v>30.08</v>
          </cell>
          <cell r="B796" t="str">
            <v>Бюджет &gt; 750 кВА (мощнсть) ВН</v>
          </cell>
          <cell r="C796">
            <v>0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  <cell r="J796">
            <v>0</v>
          </cell>
          <cell r="L796">
            <v>0</v>
          </cell>
          <cell r="M796">
            <v>0</v>
          </cell>
          <cell r="O796">
            <v>0</v>
          </cell>
        </row>
        <row r="797">
          <cell r="A797">
            <v>30.09</v>
          </cell>
          <cell r="B797" t="str">
            <v>Бюджет &gt; 750 кВА (мощнсть) СН</v>
          </cell>
          <cell r="C797">
            <v>0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  <cell r="J797">
            <v>0</v>
          </cell>
          <cell r="L797">
            <v>0</v>
          </cell>
          <cell r="M797">
            <v>0</v>
          </cell>
          <cell r="O797">
            <v>0</v>
          </cell>
        </row>
        <row r="798">
          <cell r="A798">
            <v>30.1</v>
          </cell>
          <cell r="B798" t="str">
            <v>Бюджет &gt; 750 кВА (эл. энергия) ВН</v>
          </cell>
          <cell r="C798">
            <v>0</v>
          </cell>
          <cell r="D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L798">
            <v>0</v>
          </cell>
          <cell r="M798">
            <v>0</v>
          </cell>
          <cell r="O798">
            <v>0</v>
          </cell>
        </row>
        <row r="799">
          <cell r="A799">
            <v>30.11</v>
          </cell>
          <cell r="B799" t="str">
            <v>Бюджет &gt; 750 кВА (одностав) ВН</v>
          </cell>
          <cell r="C799">
            <v>0.72799999999999998</v>
          </cell>
          <cell r="D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L799">
            <v>0</v>
          </cell>
          <cell r="M799">
            <v>0</v>
          </cell>
          <cell r="O799">
            <v>0</v>
          </cell>
        </row>
        <row r="800">
          <cell r="A800">
            <v>30.12</v>
          </cell>
          <cell r="B800" t="str">
            <v>Бюджет до 750 кВА (эл. энергия) ВН</v>
          </cell>
          <cell r="C800">
            <v>0.72799999999999998</v>
          </cell>
          <cell r="D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L800">
            <v>0</v>
          </cell>
          <cell r="M800">
            <v>0</v>
          </cell>
          <cell r="O800">
            <v>0</v>
          </cell>
        </row>
        <row r="801">
          <cell r="A801">
            <v>30.13</v>
          </cell>
          <cell r="B801" t="str">
            <v>Бюджет до 750 кВА (эл. энергия) СН</v>
          </cell>
          <cell r="C801">
            <v>0.879</v>
          </cell>
          <cell r="D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L801">
            <v>0</v>
          </cell>
          <cell r="M801">
            <v>0</v>
          </cell>
          <cell r="O801">
            <v>0</v>
          </cell>
        </row>
        <row r="802">
          <cell r="A802">
            <v>30.14</v>
          </cell>
          <cell r="B802" t="str">
            <v>Бюджет до 750 кВА (эл. энергия) НН</v>
          </cell>
          <cell r="C802">
            <v>0.90900000000000003</v>
          </cell>
          <cell r="D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L802">
            <v>0</v>
          </cell>
          <cell r="M802">
            <v>0</v>
          </cell>
          <cell r="O802">
            <v>0</v>
          </cell>
        </row>
        <row r="803">
          <cell r="A803">
            <v>30.15</v>
          </cell>
          <cell r="B803" t="str">
            <v>Непром. потребители ВН</v>
          </cell>
          <cell r="C803">
            <v>0.85099999999999998</v>
          </cell>
          <cell r="D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L803">
            <v>0</v>
          </cell>
          <cell r="M803">
            <v>0</v>
          </cell>
          <cell r="O803">
            <v>0</v>
          </cell>
        </row>
        <row r="804">
          <cell r="A804">
            <v>30.16</v>
          </cell>
          <cell r="B804" t="str">
            <v>Сельское хозяйство НД</v>
          </cell>
          <cell r="C804">
            <v>0.73899999999999999</v>
          </cell>
          <cell r="D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L804">
            <v>0</v>
          </cell>
          <cell r="M804">
            <v>0</v>
          </cell>
          <cell r="O804">
            <v>0</v>
          </cell>
        </row>
        <row r="805">
          <cell r="A805">
            <v>30.17</v>
          </cell>
          <cell r="B805" t="str">
            <v>Хоз. нужды энергосистемы ВН</v>
          </cell>
          <cell r="C805">
            <v>0.85099999999999998</v>
          </cell>
          <cell r="D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L805">
            <v>0</v>
          </cell>
          <cell r="M805">
            <v>0</v>
          </cell>
          <cell r="O805">
            <v>0</v>
          </cell>
        </row>
        <row r="806">
          <cell r="A806">
            <v>30.18</v>
          </cell>
          <cell r="B806" t="str">
            <v>Население с эл. плитами</v>
          </cell>
          <cell r="C806">
            <v>0.56000000000000005</v>
          </cell>
          <cell r="D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L806">
            <v>0</v>
          </cell>
          <cell r="N806">
            <v>0</v>
          </cell>
          <cell r="O806">
            <v>0</v>
          </cell>
        </row>
        <row r="807">
          <cell r="A807">
            <v>30.19</v>
          </cell>
          <cell r="B807" t="str">
            <v>Население с газовыми плитами</v>
          </cell>
          <cell r="C807">
            <v>0.8</v>
          </cell>
          <cell r="D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L807">
            <v>0</v>
          </cell>
          <cell r="N807">
            <v>0</v>
          </cell>
          <cell r="O807">
            <v>0</v>
          </cell>
        </row>
        <row r="808">
          <cell r="A808">
            <v>30.2</v>
          </cell>
          <cell r="B808" t="str">
            <v xml:space="preserve">Населенные пункты сельские </v>
          </cell>
          <cell r="C808">
            <v>0.49</v>
          </cell>
          <cell r="D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L808">
            <v>0</v>
          </cell>
          <cell r="N808">
            <v>0</v>
          </cell>
          <cell r="O808">
            <v>0</v>
          </cell>
        </row>
        <row r="809">
          <cell r="A809">
            <v>30.21</v>
          </cell>
          <cell r="B809" t="str">
            <v>Населенные пункты городские</v>
          </cell>
          <cell r="C809">
            <v>0.7</v>
          </cell>
          <cell r="D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L809">
            <v>0</v>
          </cell>
          <cell r="N809">
            <v>0</v>
          </cell>
          <cell r="O809">
            <v>0</v>
          </cell>
        </row>
        <row r="810">
          <cell r="A810">
            <v>30.22</v>
          </cell>
          <cell r="B810" t="str">
            <v>Насел. пункты город. (гаражн. кооп)</v>
          </cell>
          <cell r="C810">
            <v>0.7</v>
          </cell>
          <cell r="D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L810">
            <v>0</v>
          </cell>
          <cell r="N810">
            <v>0</v>
          </cell>
          <cell r="O810">
            <v>0</v>
          </cell>
        </row>
        <row r="811">
          <cell r="A811">
            <v>30.23</v>
          </cell>
          <cell r="B811" t="str">
            <v>Население с эл. плитами с общ. учётом</v>
          </cell>
          <cell r="C811">
            <v>0.49</v>
          </cell>
          <cell r="D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L811">
            <v>0</v>
          </cell>
          <cell r="N811">
            <v>0</v>
          </cell>
          <cell r="O811">
            <v>0</v>
          </cell>
        </row>
        <row r="812">
          <cell r="A812">
            <v>30.24</v>
          </cell>
          <cell r="B812" t="str">
            <v>Перепродавец пром.</v>
          </cell>
          <cell r="C812">
            <v>0</v>
          </cell>
          <cell r="D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L812">
            <v>0</v>
          </cell>
          <cell r="M812">
            <v>0</v>
          </cell>
          <cell r="O812">
            <v>0</v>
          </cell>
        </row>
        <row r="813">
          <cell r="A813">
            <v>30.25</v>
          </cell>
          <cell r="B813" t="str">
            <v>Перепродавец населен.</v>
          </cell>
          <cell r="C813">
            <v>0</v>
          </cell>
          <cell r="D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L813">
            <v>0</v>
          </cell>
          <cell r="M813">
            <v>0</v>
          </cell>
          <cell r="O813">
            <v>0</v>
          </cell>
        </row>
        <row r="814">
          <cell r="A814">
            <v>100</v>
          </cell>
        </row>
        <row r="816">
          <cell r="B816" t="str">
            <v>Всего по Надыму</v>
          </cell>
          <cell r="C816">
            <v>0.7279645672417675</v>
          </cell>
          <cell r="D816">
            <v>38898676</v>
          </cell>
          <cell r="E816">
            <v>35336058</v>
          </cell>
          <cell r="F816">
            <v>35336060</v>
          </cell>
          <cell r="H816">
            <v>-0.11024122354220907</v>
          </cell>
          <cell r="I816">
            <v>-4378142</v>
          </cell>
          <cell r="J816">
            <v>39714.199999999997</v>
          </cell>
          <cell r="L816">
            <v>25723398.169999998</v>
          </cell>
          <cell r="M816">
            <v>4514498.41</v>
          </cell>
          <cell r="N816">
            <v>115713.27</v>
          </cell>
          <cell r="O816">
            <v>30353609.850000001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Реестр"/>
      <sheetName val="Приложение-1"/>
      <sheetName val="Приложение-3"/>
      <sheetName val="Прил4"/>
    </sheetNames>
    <sheetDataSet>
      <sheetData sheetId="0"/>
      <sheetData sheetId="1">
        <row r="23">
          <cell r="AB23" t="str">
            <v>4кв. 2004г.</v>
          </cell>
        </row>
        <row r="24">
          <cell r="AB24" t="str">
            <v>4кв. 2004г.</v>
          </cell>
        </row>
        <row r="25">
          <cell r="AB25" t="str">
            <v>4кв. 2004г.</v>
          </cell>
        </row>
        <row r="26">
          <cell r="AB26" t="str">
            <v>4кв. 2004г.</v>
          </cell>
        </row>
        <row r="27">
          <cell r="AB27" t="str">
            <v>4кв. 2004г.</v>
          </cell>
        </row>
        <row r="28">
          <cell r="AB28" t="str">
            <v>4кв. 2004г.</v>
          </cell>
        </row>
        <row r="30">
          <cell r="AB30" t="str">
            <v>4кв. 2004г.</v>
          </cell>
        </row>
        <row r="33">
          <cell r="AB33" t="str">
            <v>4кв. 2004г.</v>
          </cell>
        </row>
        <row r="34">
          <cell r="AB34" t="str">
            <v>4кв. 2004г.</v>
          </cell>
        </row>
        <row r="36">
          <cell r="AB36" t="str">
            <v>2кв. 2004г.</v>
          </cell>
        </row>
        <row r="37">
          <cell r="AB37" t="str">
            <v>2кв.2004г.</v>
          </cell>
        </row>
        <row r="38">
          <cell r="AB38" t="str">
            <v>2кв.2004г.</v>
          </cell>
        </row>
        <row r="39">
          <cell r="AB39" t="str">
            <v>2кв.2004г.</v>
          </cell>
        </row>
        <row r="40">
          <cell r="AB40" t="str">
            <v>2кв.2004г.</v>
          </cell>
        </row>
        <row r="41">
          <cell r="AB41" t="str">
            <v>4кв. 2004г.</v>
          </cell>
        </row>
        <row r="42">
          <cell r="AB42" t="str">
            <v>2кв.2004г.</v>
          </cell>
        </row>
        <row r="43">
          <cell r="AB43" t="str">
            <v>2кв.2004г.</v>
          </cell>
        </row>
        <row r="45">
          <cell r="AB45" t="str">
            <v>4кв. 2004г.</v>
          </cell>
        </row>
        <row r="46">
          <cell r="AB46" t="str">
            <v>4кв. 2004г.</v>
          </cell>
        </row>
        <row r="47">
          <cell r="AB47" t="str">
            <v>4кв. 2004г.</v>
          </cell>
        </row>
        <row r="48">
          <cell r="AB48" t="str">
            <v>4кв. 2004г.</v>
          </cell>
        </row>
        <row r="49">
          <cell r="AB49" t="str">
            <v>4кв. 2004г.</v>
          </cell>
        </row>
        <row r="50">
          <cell r="AB50" t="str">
            <v>4кв. 2004г.</v>
          </cell>
        </row>
        <row r="51">
          <cell r="AB51" t="str">
            <v>4кв. 2004г.</v>
          </cell>
        </row>
        <row r="52">
          <cell r="AB52" t="str">
            <v>4кв. 2004г.</v>
          </cell>
        </row>
        <row r="53">
          <cell r="AB53" t="str">
            <v>4кв. 2004г.</v>
          </cell>
        </row>
        <row r="54">
          <cell r="AB54" t="str">
            <v>4кв. 2004г.</v>
          </cell>
        </row>
        <row r="55">
          <cell r="AB55" t="str">
            <v>4кв. 2004г.</v>
          </cell>
        </row>
        <row r="56">
          <cell r="AB56" t="str">
            <v>4кв. 2004г.</v>
          </cell>
        </row>
        <row r="58">
          <cell r="AB58" t="str">
            <v>4кв. 2004г.</v>
          </cell>
        </row>
        <row r="59">
          <cell r="AB59" t="str">
            <v>1кв.2006г.</v>
          </cell>
        </row>
        <row r="60">
          <cell r="AB60" t="str">
            <v>4кв.2005г</v>
          </cell>
        </row>
        <row r="61">
          <cell r="AB61" t="str">
            <v>4кв. 2002 г.</v>
          </cell>
        </row>
        <row r="62">
          <cell r="AB62" t="str">
            <v>4кв. 2002 г.</v>
          </cell>
        </row>
        <row r="63">
          <cell r="AB63" t="str">
            <v>2кв.2002г.</v>
          </cell>
        </row>
        <row r="64">
          <cell r="AB64" t="str">
            <v>4кв 2005г.</v>
          </cell>
        </row>
        <row r="65">
          <cell r="AB65" t="str">
            <v>4кв 2005г.</v>
          </cell>
        </row>
        <row r="66">
          <cell r="AB66" t="str">
            <v>3кв.2005г.</v>
          </cell>
        </row>
        <row r="67">
          <cell r="AB67" t="str">
            <v>3кв.2005г.</v>
          </cell>
        </row>
        <row r="68">
          <cell r="AB68" t="str">
            <v>3кв.2005г.</v>
          </cell>
        </row>
        <row r="69">
          <cell r="AB69" t="str">
            <v>3кв.2005г.</v>
          </cell>
        </row>
        <row r="70">
          <cell r="AB70" t="str">
            <v>2кв. 2007г.</v>
          </cell>
        </row>
        <row r="71">
          <cell r="AB71" t="str">
            <v>2кв.2005г.</v>
          </cell>
        </row>
        <row r="72">
          <cell r="AB72" t="str">
            <v>1 кв. 2002г.</v>
          </cell>
        </row>
        <row r="73">
          <cell r="AB73" t="str">
            <v>4кв. 2004г.</v>
          </cell>
        </row>
        <row r="74">
          <cell r="AB74" t="str">
            <v>1кв.2004г.</v>
          </cell>
        </row>
        <row r="75">
          <cell r="AB75" t="str">
            <v>3кв. 2005г.</v>
          </cell>
        </row>
        <row r="76">
          <cell r="AB76" t="str">
            <v>1кв. 2007г</v>
          </cell>
        </row>
        <row r="77">
          <cell r="AB77" t="str">
            <v>3кв.2005г</v>
          </cell>
        </row>
        <row r="78">
          <cell r="AB78" t="str">
            <v>1кв.2004г</v>
          </cell>
        </row>
        <row r="79">
          <cell r="AB79" t="str">
            <v>4кв.2001г.</v>
          </cell>
        </row>
        <row r="80">
          <cell r="AB80" t="str">
            <v>3кв. 2005г</v>
          </cell>
        </row>
        <row r="81">
          <cell r="AB81" t="str">
            <v>2 кв. 2005г</v>
          </cell>
        </row>
        <row r="83">
          <cell r="AB83" t="str">
            <v>24.05.2006.</v>
          </cell>
        </row>
        <row r="84">
          <cell r="AB84" t="str">
            <v>24.05.2006.</v>
          </cell>
        </row>
        <row r="85">
          <cell r="AB85" t="str">
            <v>4кв. 2004г.</v>
          </cell>
        </row>
        <row r="86">
          <cell r="AB86" t="str">
            <v>4кв. 2007г.</v>
          </cell>
        </row>
        <row r="87">
          <cell r="AB87" t="str">
            <v>3кв. 2007г.</v>
          </cell>
        </row>
        <row r="88">
          <cell r="AB88" t="str">
            <v>2кв. 2003г.</v>
          </cell>
        </row>
        <row r="89">
          <cell r="AB89" t="str">
            <v>4кв. 2004г.</v>
          </cell>
        </row>
        <row r="90">
          <cell r="AB90" t="str">
            <v>4кв. 2004г.</v>
          </cell>
        </row>
        <row r="91">
          <cell r="AB91" t="str">
            <v>2 кв. 2005г</v>
          </cell>
        </row>
        <row r="92">
          <cell r="AB92" t="str">
            <v>4 кв. 2005г</v>
          </cell>
        </row>
        <row r="93">
          <cell r="AB93" t="str">
            <v>4кв.2000г.</v>
          </cell>
        </row>
        <row r="95">
          <cell r="AB95" t="str">
            <v>3кв. 2003г.</v>
          </cell>
        </row>
        <row r="96">
          <cell r="AB96" t="str">
            <v>4 кв. 2007г.</v>
          </cell>
        </row>
        <row r="97">
          <cell r="AB97" t="str">
            <v>3кв.2006г.</v>
          </cell>
        </row>
        <row r="98">
          <cell r="AB98" t="str">
            <v>3кв.2003г.</v>
          </cell>
        </row>
        <row r="99">
          <cell r="AB99" t="str">
            <v>2кв.2002г.</v>
          </cell>
        </row>
        <row r="100">
          <cell r="AB100" t="str">
            <v>4кв. 2007г.</v>
          </cell>
        </row>
        <row r="101">
          <cell r="AB101" t="str">
            <v>4кв. 2001г.</v>
          </cell>
        </row>
        <row r="102">
          <cell r="AB102" t="str">
            <v>3кв. 2001г.</v>
          </cell>
        </row>
        <row r="103">
          <cell r="AB103" t="str">
            <v>2кв.2002г.</v>
          </cell>
        </row>
        <row r="104">
          <cell r="AB104" t="str">
            <v>2кв.2002г.</v>
          </cell>
        </row>
        <row r="105">
          <cell r="AB105" t="str">
            <v>1кв.2003г.</v>
          </cell>
        </row>
        <row r="106">
          <cell r="AB106" t="str">
            <v>1кв 2005г.</v>
          </cell>
        </row>
        <row r="107">
          <cell r="AB107" t="str">
            <v>4кв. 2004г.</v>
          </cell>
        </row>
        <row r="108">
          <cell r="AB108" t="str">
            <v>4кв. 2004г.</v>
          </cell>
        </row>
        <row r="109">
          <cell r="AB109" t="str">
            <v>4кв. 2004г.</v>
          </cell>
        </row>
        <row r="110">
          <cell r="AB110" t="str">
            <v>4кв. 2004г.</v>
          </cell>
        </row>
        <row r="111">
          <cell r="AB111" t="str">
            <v>4кв. 2004г.</v>
          </cell>
        </row>
        <row r="112">
          <cell r="AB112" t="str">
            <v>4кв. 2004г.</v>
          </cell>
        </row>
        <row r="113">
          <cell r="AB113" t="str">
            <v>4кв. 2004г.</v>
          </cell>
        </row>
        <row r="114">
          <cell r="AB114" t="str">
            <v>4кв. 2004г.</v>
          </cell>
        </row>
        <row r="115">
          <cell r="AB115" t="str">
            <v>4кв. 2004г.</v>
          </cell>
        </row>
        <row r="116">
          <cell r="AB116" t="str">
            <v>4кв. 2004г.</v>
          </cell>
        </row>
        <row r="117">
          <cell r="AB117" t="str">
            <v>3кв. 2003г.</v>
          </cell>
        </row>
        <row r="118">
          <cell r="AB118" t="str">
            <v>1кв 2003г.</v>
          </cell>
        </row>
        <row r="119">
          <cell r="AB119" t="str">
            <v>4кв. 2004г.</v>
          </cell>
        </row>
        <row r="120">
          <cell r="AB120" t="str">
            <v>4кв.2003г.</v>
          </cell>
        </row>
        <row r="121">
          <cell r="AB121" t="str">
            <v>3 кв. 2005г</v>
          </cell>
        </row>
        <row r="122">
          <cell r="AB122" t="str">
            <v>17.05.2006г.</v>
          </cell>
        </row>
        <row r="123">
          <cell r="AB123" t="str">
            <v>4кв. 2005г.</v>
          </cell>
        </row>
        <row r="124">
          <cell r="AB124" t="str">
            <v>4кв.2006г.</v>
          </cell>
        </row>
        <row r="125">
          <cell r="AB125" t="str">
            <v>1кв.2002г.</v>
          </cell>
        </row>
        <row r="126">
          <cell r="AB126" t="str">
            <v>1кв. 2005г.</v>
          </cell>
        </row>
        <row r="127">
          <cell r="AB127" t="str">
            <v>4кв 2004г.</v>
          </cell>
        </row>
        <row r="128">
          <cell r="AB128" t="str">
            <v>1кв.2003</v>
          </cell>
        </row>
        <row r="129">
          <cell r="AB129" t="str">
            <v>3кв.2001г.</v>
          </cell>
        </row>
        <row r="130">
          <cell r="AB130" t="str">
            <v>3кв.2001г.</v>
          </cell>
        </row>
        <row r="131">
          <cell r="AB131" t="str">
            <v>3кв 2004</v>
          </cell>
        </row>
        <row r="132">
          <cell r="AB132" t="str">
            <v>4кв. 2004г.</v>
          </cell>
        </row>
        <row r="133">
          <cell r="AB133" t="str">
            <v>4кв. 2004г.</v>
          </cell>
        </row>
        <row r="134">
          <cell r="AB134" t="str">
            <v>4кв. 2004г.</v>
          </cell>
        </row>
        <row r="135">
          <cell r="AB135" t="str">
            <v>3кв.2005г.</v>
          </cell>
        </row>
        <row r="136">
          <cell r="AB136" t="str">
            <v>1кв.2005г.</v>
          </cell>
        </row>
        <row r="137">
          <cell r="AB137" t="str">
            <v>1кв. 2004г.</v>
          </cell>
        </row>
        <row r="138">
          <cell r="AB138" t="str">
            <v>3кв 2004</v>
          </cell>
        </row>
        <row r="139">
          <cell r="AB139" t="str">
            <v>1кв.2004г.</v>
          </cell>
        </row>
        <row r="140">
          <cell r="AB140" t="str">
            <v>4кв.2004г</v>
          </cell>
        </row>
        <row r="141">
          <cell r="AB141" t="str">
            <v>4кв. 2005г.</v>
          </cell>
        </row>
        <row r="143">
          <cell r="AB143" t="str">
            <v>II кв. 2007г</v>
          </cell>
        </row>
        <row r="144">
          <cell r="AB144" t="str">
            <v>I кв. 2006г</v>
          </cell>
        </row>
        <row r="145">
          <cell r="AB145" t="str">
            <v>IV кв.2003</v>
          </cell>
        </row>
        <row r="146">
          <cell r="AB146" t="str">
            <v>IV кв.2003</v>
          </cell>
        </row>
        <row r="147">
          <cell r="AB147" t="str">
            <v>IV кв.2003</v>
          </cell>
        </row>
        <row r="148">
          <cell r="AB148" t="str">
            <v>IV кв.2007 г.</v>
          </cell>
        </row>
        <row r="149">
          <cell r="AB149" t="str">
            <v>IV кв.2007 г.</v>
          </cell>
        </row>
        <row r="150">
          <cell r="AB150" t="str">
            <v>I кв. 2007</v>
          </cell>
        </row>
        <row r="152">
          <cell r="AB152" t="str">
            <v>III кв. 2005</v>
          </cell>
        </row>
        <row r="154">
          <cell r="AB154" t="str">
            <v>4 кв.2004г.</v>
          </cell>
        </row>
        <row r="177">
          <cell r="AB177" t="str">
            <v>4кв. 2004г.</v>
          </cell>
        </row>
        <row r="180">
          <cell r="AB180" t="str">
            <v>4кв. 2004г.</v>
          </cell>
        </row>
        <row r="183">
          <cell r="AB183" t="str">
            <v>3 кв.2005</v>
          </cell>
        </row>
        <row r="184">
          <cell r="AB184" t="str">
            <v>3 кв.2005</v>
          </cell>
        </row>
        <row r="188">
          <cell r="AB188" t="str">
            <v>1 кв.2005</v>
          </cell>
        </row>
        <row r="191">
          <cell r="AB191" t="str">
            <v>4 кв.2007г.</v>
          </cell>
        </row>
        <row r="192">
          <cell r="AB192" t="str">
            <v>4 кв.2007г.</v>
          </cell>
        </row>
        <row r="193">
          <cell r="AB193" t="str">
            <v>1 кв. 2007г.</v>
          </cell>
        </row>
        <row r="196">
          <cell r="AB196" t="str">
            <v>1кв. 2007</v>
          </cell>
        </row>
        <row r="198">
          <cell r="AB198" t="str">
            <v>4 кв.2002</v>
          </cell>
        </row>
        <row r="199">
          <cell r="AB199" t="str">
            <v>4 кв.2002</v>
          </cell>
        </row>
        <row r="200">
          <cell r="AB200" t="str">
            <v>4кв. 2004г.</v>
          </cell>
        </row>
        <row r="201">
          <cell r="AB201" t="str">
            <v>2 кв.2005</v>
          </cell>
        </row>
        <row r="202">
          <cell r="AB202" t="str">
            <v>4 кв.2005</v>
          </cell>
        </row>
        <row r="204">
          <cell r="AB204" t="str">
            <v>4кв. 2004г.</v>
          </cell>
        </row>
        <row r="205">
          <cell r="AB205" t="str">
            <v>4кв. 2004г.</v>
          </cell>
        </row>
        <row r="206">
          <cell r="AB206" t="str">
            <v>4 кв 2004г.</v>
          </cell>
        </row>
        <row r="207">
          <cell r="AB207" t="str">
            <v>1кв. 2004г.</v>
          </cell>
        </row>
        <row r="208">
          <cell r="AB208" t="str">
            <v>4кв. 2004г.</v>
          </cell>
        </row>
        <row r="209">
          <cell r="AB209" t="str">
            <v>4кв. 2004г.</v>
          </cell>
        </row>
        <row r="213">
          <cell r="AB213" t="str">
            <v>4кв. 2004г.</v>
          </cell>
        </row>
        <row r="215">
          <cell r="AB215" t="str">
            <v>1кв.2003г.</v>
          </cell>
        </row>
        <row r="216">
          <cell r="AB216" t="str">
            <v>4кв. 2004г.</v>
          </cell>
        </row>
        <row r="217">
          <cell r="AB217" t="str">
            <v>4кв. 2004г.</v>
          </cell>
        </row>
        <row r="218">
          <cell r="AB218" t="str">
            <v>4кв. 2004г.</v>
          </cell>
        </row>
        <row r="219">
          <cell r="AB219" t="str">
            <v>1кв.2004</v>
          </cell>
        </row>
        <row r="220">
          <cell r="AB220" t="str">
            <v>4кв. 2006г.</v>
          </cell>
        </row>
        <row r="224">
          <cell r="AB224" t="str">
            <v>4кв. 2004г.</v>
          </cell>
        </row>
        <row r="225">
          <cell r="AB225" t="str">
            <v>1кв. 2006г.</v>
          </cell>
        </row>
        <row r="226">
          <cell r="AB226" t="str">
            <v>4кв.2005г.</v>
          </cell>
        </row>
        <row r="227">
          <cell r="AB227" t="str">
            <v>4кв. 2004г.</v>
          </cell>
        </row>
        <row r="228">
          <cell r="AB228" t="str">
            <v>4кв. 2004г.</v>
          </cell>
        </row>
        <row r="229">
          <cell r="AB229" t="str">
            <v>4кв. 2004г.</v>
          </cell>
        </row>
        <row r="230">
          <cell r="AB230" t="str">
            <v>3кв.2002г.</v>
          </cell>
        </row>
        <row r="231">
          <cell r="AB231" t="str">
            <v>4кв. 2004г.</v>
          </cell>
        </row>
        <row r="232">
          <cell r="AB232" t="str">
            <v>4кв. 2004г.</v>
          </cell>
        </row>
        <row r="233">
          <cell r="AB233" t="str">
            <v>4кв. 2004г.</v>
          </cell>
        </row>
        <row r="234">
          <cell r="AB234" t="str">
            <v>4кв. 2004г.</v>
          </cell>
        </row>
        <row r="235">
          <cell r="AB235" t="str">
            <v>4кв. 2004г.</v>
          </cell>
        </row>
        <row r="236">
          <cell r="AB236" t="str">
            <v>3кв. 2007г.</v>
          </cell>
        </row>
        <row r="237">
          <cell r="AB237" t="str">
            <v>4кв. 2004г.</v>
          </cell>
        </row>
        <row r="238">
          <cell r="AB238" t="str">
            <v>3кв 2004</v>
          </cell>
        </row>
        <row r="239">
          <cell r="AB239" t="str">
            <v>4кв. 2004г.</v>
          </cell>
        </row>
        <row r="240">
          <cell r="AB240" t="str">
            <v>4кв. 2004г.</v>
          </cell>
        </row>
        <row r="241">
          <cell r="AB241" t="str">
            <v>4кв. 2004г.</v>
          </cell>
        </row>
        <row r="242">
          <cell r="AB242" t="str">
            <v>4кв. 2004г.</v>
          </cell>
        </row>
        <row r="243">
          <cell r="AB243" t="str">
            <v>4кв.2005г.</v>
          </cell>
        </row>
        <row r="244">
          <cell r="AB244" t="str">
            <v>4кв.2002г.</v>
          </cell>
        </row>
        <row r="245">
          <cell r="AB245" t="str">
            <v>1кв.2002г</v>
          </cell>
        </row>
        <row r="246">
          <cell r="AB246" t="str">
            <v>2кв. 2002г.</v>
          </cell>
        </row>
        <row r="247">
          <cell r="AB247" t="str">
            <v>2кв.2006г.</v>
          </cell>
        </row>
        <row r="248">
          <cell r="AB248" t="str">
            <v>3кв 2004</v>
          </cell>
        </row>
        <row r="249">
          <cell r="AB249" t="str">
            <v>2кв.1999г</v>
          </cell>
        </row>
        <row r="250">
          <cell r="AB250" t="str">
            <v>4кв. 2004г.</v>
          </cell>
        </row>
        <row r="251">
          <cell r="AB251" t="str">
            <v>2кв.2001г.</v>
          </cell>
        </row>
        <row r="252">
          <cell r="AB252" t="str">
            <v>4кв. 2004г.</v>
          </cell>
        </row>
        <row r="253">
          <cell r="AB253" t="str">
            <v>4кв.2001г.</v>
          </cell>
        </row>
        <row r="254">
          <cell r="AB254" t="str">
            <v>4кв. 2004г.</v>
          </cell>
        </row>
        <row r="255">
          <cell r="AB255" t="str">
            <v>4кв. 2004г.</v>
          </cell>
        </row>
        <row r="256">
          <cell r="AB256" t="str">
            <v>4кв. 2004г.</v>
          </cell>
        </row>
        <row r="258">
          <cell r="AB258" t="str">
            <v>4кв. 2004г.</v>
          </cell>
        </row>
        <row r="259">
          <cell r="AB259" t="str">
            <v>4кв. 2004г.</v>
          </cell>
        </row>
        <row r="260">
          <cell r="AB260" t="str">
            <v>2кв.2004г.</v>
          </cell>
        </row>
        <row r="261">
          <cell r="AB261" t="str">
            <v>2 кв.2003</v>
          </cell>
        </row>
        <row r="262">
          <cell r="AB262" t="str">
            <v>4кв. 2004г.</v>
          </cell>
        </row>
        <row r="263">
          <cell r="AB263" t="str">
            <v>4кв. 2004г.</v>
          </cell>
        </row>
        <row r="264">
          <cell r="AB264" t="str">
            <v>4кв. 2004г.</v>
          </cell>
        </row>
        <row r="265">
          <cell r="AB265" t="str">
            <v>4кв. 2004г.</v>
          </cell>
        </row>
        <row r="266">
          <cell r="AB266" t="str">
            <v>1кв.2006г</v>
          </cell>
        </row>
        <row r="267">
          <cell r="AB267" t="str">
            <v>3кв 2004</v>
          </cell>
        </row>
        <row r="268">
          <cell r="AB268" t="str">
            <v>4кв. 2004г.</v>
          </cell>
        </row>
        <row r="269">
          <cell r="AB269" t="str">
            <v>4кв. 2004г.</v>
          </cell>
        </row>
        <row r="270">
          <cell r="AB270" t="str">
            <v>4кв. 2004г.</v>
          </cell>
        </row>
        <row r="271">
          <cell r="AB271" t="str">
            <v>4кв. 2004г.</v>
          </cell>
        </row>
        <row r="272">
          <cell r="AB272" t="str">
            <v>4кв. 2004г.</v>
          </cell>
        </row>
        <row r="273">
          <cell r="AB273" t="str">
            <v>4кв. 2004г.</v>
          </cell>
        </row>
        <row r="274">
          <cell r="AB274" t="str">
            <v>4кв. 2006г.</v>
          </cell>
        </row>
        <row r="275">
          <cell r="AB275" t="str">
            <v>4кв.2001г.</v>
          </cell>
        </row>
        <row r="276">
          <cell r="AB276" t="str">
            <v>4кв.2001г.</v>
          </cell>
        </row>
        <row r="277">
          <cell r="AB277" t="str">
            <v>4кв. 2004г.</v>
          </cell>
        </row>
        <row r="278">
          <cell r="AB278" t="str">
            <v>4кв. 2004г.</v>
          </cell>
        </row>
        <row r="279">
          <cell r="AB279" t="str">
            <v>4кв. 2004г.</v>
          </cell>
        </row>
        <row r="280">
          <cell r="AB280" t="str">
            <v>1кв. 2006г.</v>
          </cell>
        </row>
        <row r="281">
          <cell r="AB281" t="str">
            <v>4кв. 2004г.</v>
          </cell>
        </row>
        <row r="282">
          <cell r="AB282" t="str">
            <v>4кв. 2004г.</v>
          </cell>
        </row>
        <row r="283">
          <cell r="AB283" t="str">
            <v>4кв. 2004г.</v>
          </cell>
        </row>
        <row r="284">
          <cell r="AB284" t="str">
            <v>4кв. 2004г.</v>
          </cell>
        </row>
        <row r="286">
          <cell r="AB286" t="str">
            <v>4кв. 2004г.</v>
          </cell>
        </row>
        <row r="287">
          <cell r="AB287" t="str">
            <v>2кв.2005г.</v>
          </cell>
        </row>
        <row r="288">
          <cell r="AB288" t="str">
            <v>4кв. 2004г.</v>
          </cell>
        </row>
        <row r="336">
          <cell r="AB336" t="str">
            <v>IV кв 2007г.</v>
          </cell>
        </row>
        <row r="337">
          <cell r="AB337" t="str">
            <v>I кв. 2006г.</v>
          </cell>
        </row>
        <row r="338">
          <cell r="AB338" t="str">
            <v>I кв. 2006г.</v>
          </cell>
        </row>
        <row r="339">
          <cell r="AB339" t="str">
            <v>II кв. 2005г.</v>
          </cell>
        </row>
        <row r="340">
          <cell r="AB340" t="str">
            <v>II кв. 2005г.</v>
          </cell>
        </row>
        <row r="341">
          <cell r="AB341" t="str">
            <v>II кв. 2005г.</v>
          </cell>
        </row>
        <row r="343">
          <cell r="AB343" t="str">
            <v>III кв. 2000</v>
          </cell>
        </row>
        <row r="344">
          <cell r="AB344" t="str">
            <v>III кв. 2000</v>
          </cell>
        </row>
        <row r="345">
          <cell r="AB345" t="str">
            <v>III кв. 2000</v>
          </cell>
        </row>
        <row r="346">
          <cell r="AB346" t="str">
            <v>III кв. 2000</v>
          </cell>
        </row>
        <row r="347">
          <cell r="AB347" t="str">
            <v>III кв. 2000</v>
          </cell>
        </row>
        <row r="348">
          <cell r="AB348" t="str">
            <v>II кв. 2003</v>
          </cell>
        </row>
        <row r="349">
          <cell r="AB349" t="str">
            <v>I кв. 2005</v>
          </cell>
        </row>
        <row r="350">
          <cell r="AB350" t="str">
            <v>2 кв. 2000г.</v>
          </cell>
        </row>
        <row r="351">
          <cell r="AB351" t="str">
            <v>4кв. 1997г.</v>
          </cell>
        </row>
        <row r="352">
          <cell r="AB352" t="str">
            <v>2кв. 2000г.</v>
          </cell>
        </row>
        <row r="353">
          <cell r="AB353" t="str">
            <v>2кв. 2005г.</v>
          </cell>
        </row>
        <row r="355">
          <cell r="AB355" t="str">
            <v>3кв 2004</v>
          </cell>
        </row>
        <row r="356">
          <cell r="AB356" t="str">
            <v>2кв. 2004г.</v>
          </cell>
        </row>
        <row r="357">
          <cell r="AB357" t="str">
            <v>4кв.19 97г.</v>
          </cell>
        </row>
        <row r="358">
          <cell r="AB358" t="str">
            <v>2кв. 2004г.</v>
          </cell>
        </row>
        <row r="359">
          <cell r="AB359" t="str">
            <v>III кв. 2005</v>
          </cell>
        </row>
        <row r="360">
          <cell r="AB360" t="str">
            <v>III кв. 2005</v>
          </cell>
        </row>
        <row r="361">
          <cell r="AB361" t="str">
            <v>III кв. 2005</v>
          </cell>
        </row>
        <row r="362">
          <cell r="AB362" t="str">
            <v>III кв. 2005</v>
          </cell>
        </row>
        <row r="363">
          <cell r="AB363" t="str">
            <v>III кв. 2005</v>
          </cell>
        </row>
        <row r="364">
          <cell r="AB364" t="str">
            <v>III кв. 2005</v>
          </cell>
        </row>
        <row r="365">
          <cell r="AB365" t="str">
            <v>4 кв.2005</v>
          </cell>
        </row>
        <row r="366">
          <cell r="AB366" t="str">
            <v>3кв 2004</v>
          </cell>
        </row>
        <row r="370">
          <cell r="AB370" t="str">
            <v>2кв 2000г.</v>
          </cell>
        </row>
        <row r="371">
          <cell r="AB371" t="str">
            <v>1кв.2005г.</v>
          </cell>
        </row>
        <row r="372">
          <cell r="AB372" t="str">
            <v>3кв.2005г.</v>
          </cell>
        </row>
        <row r="373">
          <cell r="AB373" t="str">
            <v>1кв.2007г.</v>
          </cell>
        </row>
        <row r="379">
          <cell r="AB379" t="str">
            <v>2кв.2005г.</v>
          </cell>
        </row>
        <row r="384">
          <cell r="AB384" t="str">
            <v>4кв.2006г.</v>
          </cell>
        </row>
        <row r="385">
          <cell r="AB385" t="str">
            <v>1 кв.2004</v>
          </cell>
        </row>
        <row r="387">
          <cell r="AB387" t="str">
            <v>2 кв. 2004г.</v>
          </cell>
        </row>
      </sheetData>
      <sheetData sheetId="2"/>
      <sheetData sheetId="3"/>
      <sheetData sheetId="4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Инвестиции"/>
      <sheetName val="протоколы РЭК на 2007 год-общий"/>
      <sheetName val="Протокол 2009г"/>
      <sheetName val="Протокол 2009г (95019,7)"/>
      <sheetName val="протоколы РЭК на 2009 год (дэз)"/>
      <sheetName val="Протокол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Лист1"/>
      <sheetName val="Лист2"/>
      <sheetName val="Лист3"/>
    </sheetNames>
    <sheetDataSet>
      <sheetData sheetId="0"/>
      <sheetData sheetId="1">
        <row r="15">
          <cell r="B15">
            <v>2007</v>
          </cell>
        </row>
      </sheetData>
      <sheetData sheetId="2">
        <row r="13">
          <cell r="E13" t="str">
            <v>Тюменская область</v>
          </cell>
        </row>
      </sheetData>
      <sheetData sheetId="3"/>
      <sheetData sheetId="4"/>
      <sheetData sheetId="5">
        <row r="15">
          <cell r="G15">
            <v>252.07</v>
          </cell>
        </row>
      </sheetData>
      <sheetData sheetId="6">
        <row r="15">
          <cell r="G15">
            <v>40.47</v>
          </cell>
        </row>
      </sheetData>
      <sheetData sheetId="7">
        <row r="10">
          <cell r="E10">
            <v>40.47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9">
          <cell r="E9">
            <v>140</v>
          </cell>
        </row>
      </sheetData>
      <sheetData sheetId="15">
        <row r="9">
          <cell r="F9">
            <v>1882</v>
          </cell>
        </row>
      </sheetData>
      <sheetData sheetId="16"/>
      <sheetData sheetId="17">
        <row r="8">
          <cell r="E8">
            <v>84669.756212669337</v>
          </cell>
        </row>
      </sheetData>
      <sheetData sheetId="18">
        <row r="8">
          <cell r="E8">
            <v>292</v>
          </cell>
        </row>
      </sheetData>
      <sheetData sheetId="19"/>
      <sheetData sheetId="20"/>
      <sheetData sheetId="21"/>
      <sheetData sheetId="22">
        <row r="4">
          <cell r="D4" t="str">
            <v>200_ г.</v>
          </cell>
        </row>
      </sheetData>
      <sheetData sheetId="23">
        <row r="5">
          <cell r="C5" t="str">
            <v>_________</v>
          </cell>
        </row>
      </sheetData>
      <sheetData sheetId="24">
        <row r="6">
          <cell r="C6" t="str">
            <v>Алтайский край</v>
          </cell>
        </row>
        <row r="7">
          <cell r="C7" t="str">
            <v>Амурская область</v>
          </cell>
        </row>
        <row r="8">
          <cell r="C8" t="str">
            <v>Архангельская область</v>
          </cell>
        </row>
        <row r="9">
          <cell r="C9" t="str">
            <v>Астраханская область</v>
          </cell>
        </row>
        <row r="10">
          <cell r="C10" t="str">
            <v>Белгородская область</v>
          </cell>
        </row>
        <row r="11">
          <cell r="C11" t="str">
            <v>Брянская область</v>
          </cell>
        </row>
        <row r="12">
          <cell r="C12" t="str">
            <v>Владимирская область</v>
          </cell>
        </row>
        <row r="13">
          <cell r="C13" t="str">
            <v>Волгоградская область</v>
          </cell>
        </row>
        <row r="14">
          <cell r="C14" t="str">
            <v>Вологодская область</v>
          </cell>
        </row>
        <row r="15">
          <cell r="C15" t="str">
            <v>Воронежская область</v>
          </cell>
        </row>
        <row r="16">
          <cell r="C16" t="str">
            <v>г. Москва</v>
          </cell>
        </row>
        <row r="17">
          <cell r="C17" t="str">
            <v>г.Байконур</v>
          </cell>
        </row>
        <row r="18">
          <cell r="C18" t="str">
            <v>г.Санкт-Петербург</v>
          </cell>
        </row>
        <row r="19">
          <cell r="C19" t="str">
            <v>Еврейская автономная область</v>
          </cell>
        </row>
        <row r="20">
          <cell r="C20" t="str">
            <v>Забайкальский край</v>
          </cell>
        </row>
        <row r="21">
          <cell r="C21" t="str">
            <v>Ивановская область</v>
          </cell>
        </row>
        <row r="22">
          <cell r="C22" t="str">
            <v>Иркутская область</v>
          </cell>
        </row>
        <row r="23">
          <cell r="C23" t="str">
            <v>Кабардино-Балкарская республика</v>
          </cell>
        </row>
        <row r="24">
          <cell r="C24" t="str">
            <v>Калининградская область</v>
          </cell>
        </row>
        <row r="25">
          <cell r="C25" t="str">
            <v>Калужская область</v>
          </cell>
        </row>
        <row r="26">
          <cell r="C26" t="str">
            <v>Камчатский край</v>
          </cell>
        </row>
        <row r="27">
          <cell r="C27" t="str">
            <v>Карачаево-Черкесская республика</v>
          </cell>
        </row>
        <row r="28">
          <cell r="C28" t="str">
            <v>Кемеровская область</v>
          </cell>
        </row>
        <row r="29">
          <cell r="C29" t="str">
            <v>Кировская область</v>
          </cell>
        </row>
        <row r="30">
          <cell r="C30" t="str">
            <v>Костромская область</v>
          </cell>
        </row>
        <row r="31">
          <cell r="C31" t="str">
            <v>Краснодарский край</v>
          </cell>
        </row>
        <row r="32">
          <cell r="C32" t="str">
            <v>Красноярский край</v>
          </cell>
        </row>
        <row r="33">
          <cell r="C33" t="str">
            <v>Курганская область</v>
          </cell>
        </row>
        <row r="34">
          <cell r="C34" t="str">
            <v>Курская область</v>
          </cell>
        </row>
        <row r="35">
          <cell r="C35" t="str">
            <v>Ленинградская область</v>
          </cell>
        </row>
        <row r="36">
          <cell r="C36" t="str">
            <v>Липецкая область</v>
          </cell>
        </row>
        <row r="37">
          <cell r="C37" t="str">
            <v>Магаданская область</v>
          </cell>
        </row>
        <row r="38">
          <cell r="C38" t="str">
            <v>Московская область</v>
          </cell>
        </row>
        <row r="39">
          <cell r="C39" t="str">
            <v>Мурманская область</v>
          </cell>
        </row>
        <row r="40">
          <cell r="C40" t="str">
            <v>Ненецкий автономный округ</v>
          </cell>
        </row>
        <row r="41">
          <cell r="C41" t="str">
            <v>Нижегородская область</v>
          </cell>
        </row>
        <row r="42">
          <cell r="C42" t="str">
            <v>Новгородская область</v>
          </cell>
        </row>
        <row r="43">
          <cell r="C43" t="str">
            <v>Новосибирская область</v>
          </cell>
        </row>
        <row r="44">
          <cell r="C44" t="str">
            <v>Омская область</v>
          </cell>
        </row>
        <row r="45">
          <cell r="C45" t="str">
            <v>Оренбургская область</v>
          </cell>
        </row>
        <row r="46">
          <cell r="C46" t="str">
            <v>Орловская область</v>
          </cell>
        </row>
        <row r="47">
          <cell r="C47" t="str">
            <v>Пензенская область</v>
          </cell>
        </row>
        <row r="48">
          <cell r="C48" t="str">
            <v>Пермский край</v>
          </cell>
        </row>
        <row r="49">
          <cell r="C49" t="str">
            <v>Приморский край</v>
          </cell>
        </row>
        <row r="50">
          <cell r="C50" t="str">
            <v>Псковская область</v>
          </cell>
        </row>
        <row r="51">
          <cell r="C51" t="str">
            <v>Республика Адыгея</v>
          </cell>
        </row>
        <row r="52">
          <cell r="C52" t="str">
            <v>Республика Алтай</v>
          </cell>
        </row>
        <row r="53">
          <cell r="C53" t="str">
            <v>Республика Башкортостан</v>
          </cell>
        </row>
        <row r="54">
          <cell r="C54" t="str">
            <v>Республика Бурятия</v>
          </cell>
        </row>
        <row r="55">
          <cell r="C55" t="str">
            <v>Республика Дагестан</v>
          </cell>
        </row>
        <row r="56">
          <cell r="C56" t="str">
            <v>Республика Ингушетия</v>
          </cell>
        </row>
        <row r="57">
          <cell r="C57" t="str">
            <v>Республика Калмыкия</v>
          </cell>
        </row>
        <row r="58">
          <cell r="C58" t="str">
            <v>Республика Карелия</v>
          </cell>
        </row>
        <row r="59">
          <cell r="C59" t="str">
            <v>Республика Коми</v>
          </cell>
        </row>
        <row r="60">
          <cell r="C60" t="str">
            <v>Республика Марий Эл</v>
          </cell>
        </row>
        <row r="61">
          <cell r="C61" t="str">
            <v>Республика Мордовия</v>
          </cell>
        </row>
        <row r="62">
          <cell r="C62" t="str">
            <v>Республика Саха (Якутия)</v>
          </cell>
        </row>
        <row r="63">
          <cell r="C63" t="str">
            <v>Республика Северная Осетия-Алания</v>
          </cell>
        </row>
        <row r="64">
          <cell r="C64" t="str">
            <v>Республика Татарстан</v>
          </cell>
        </row>
        <row r="65">
          <cell r="C65" t="str">
            <v>Республика Тыва</v>
          </cell>
        </row>
        <row r="66">
          <cell r="C66" t="str">
            <v>Республика Хакасия</v>
          </cell>
        </row>
        <row r="67">
          <cell r="C67" t="str">
            <v>Ростовская область</v>
          </cell>
        </row>
        <row r="68">
          <cell r="C68" t="str">
            <v>Рязанская область</v>
          </cell>
        </row>
        <row r="69">
          <cell r="C69" t="str">
            <v>Самарская область</v>
          </cell>
        </row>
        <row r="70">
          <cell r="C70" t="str">
            <v>Саратовская область</v>
          </cell>
        </row>
        <row r="71">
          <cell r="C71" t="str">
            <v>Сахалинская область</v>
          </cell>
        </row>
        <row r="72">
          <cell r="C72" t="str">
            <v>Свердловская область</v>
          </cell>
        </row>
        <row r="73">
          <cell r="C73" t="str">
            <v>Смоленская область</v>
          </cell>
        </row>
        <row r="74">
          <cell r="C74" t="str">
            <v>Ставропольский край</v>
          </cell>
        </row>
        <row r="75">
          <cell r="C75" t="str">
            <v>Тамбовская область</v>
          </cell>
        </row>
        <row r="76">
          <cell r="C76" t="str">
            <v>Тверская область</v>
          </cell>
        </row>
        <row r="77">
          <cell r="C77" t="str">
            <v>Томская область</v>
          </cell>
        </row>
        <row r="78">
          <cell r="C78" t="str">
            <v>Тульская область</v>
          </cell>
        </row>
        <row r="79">
          <cell r="C79" t="str">
            <v>Тюменская область</v>
          </cell>
        </row>
        <row r="80">
          <cell r="C80" t="str">
            <v>Удмуртская республика</v>
          </cell>
        </row>
        <row r="81">
          <cell r="C81" t="str">
            <v>Ульяновская область</v>
          </cell>
        </row>
        <row r="82">
          <cell r="C82" t="str">
            <v>Хабаровский край</v>
          </cell>
        </row>
        <row r="83">
          <cell r="C83" t="str">
            <v>Ханты-Мансийский автономный округ</v>
          </cell>
        </row>
        <row r="84">
          <cell r="C84" t="str">
            <v>Челябинская область</v>
          </cell>
        </row>
        <row r="85">
          <cell r="C85" t="str">
            <v>Чеченская республика</v>
          </cell>
        </row>
        <row r="86">
          <cell r="C86" t="str">
            <v>Чувашская республика</v>
          </cell>
        </row>
        <row r="87">
          <cell r="C87" t="str">
            <v>Чукотский автономный округ</v>
          </cell>
        </row>
        <row r="88">
          <cell r="C88" t="str">
            <v>Ямало-Ненецкий автономный округ</v>
          </cell>
        </row>
        <row r="89">
          <cell r="C89" t="str">
            <v>Ярославская область</v>
          </cell>
        </row>
      </sheetData>
      <sheetData sheetId="25"/>
      <sheetData sheetId="26"/>
      <sheetData sheetId="27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Титульный"/>
      <sheetName val="Ф-1 (для АО-энерго)"/>
      <sheetName val="Ф-2 (для АО-энерго)"/>
      <sheetName val="TEHSHEET"/>
      <sheetName val="Справочники"/>
      <sheetName val="Регионы"/>
    </sheetNames>
    <sheetDataSet>
      <sheetData sheetId="0" refreshError="1"/>
      <sheetData sheetId="1"/>
      <sheetData sheetId="2"/>
      <sheetData sheetId="3"/>
      <sheetData sheetId="4">
        <row r="12">
          <cell r="V12">
            <v>216.42</v>
          </cell>
        </row>
      </sheetData>
      <sheetData sheetId="5"/>
      <sheetData sheetId="6">
        <row r="10">
          <cell r="B10" t="str">
            <v>БП №1</v>
          </cell>
        </row>
      </sheetData>
      <sheetData sheetId="7">
        <row r="10">
          <cell r="E10">
            <v>383</v>
          </cell>
        </row>
      </sheetData>
      <sheetData sheetId="8" refreshError="1"/>
      <sheetData sheetId="9"/>
      <sheetData sheetId="10"/>
      <sheetData sheetId="11"/>
      <sheetData sheetId="12"/>
      <sheetData sheetId="13"/>
      <sheetData sheetId="14">
        <row r="28">
          <cell r="B28" t="str">
            <v>Другие прочие платежи из прибыли</v>
          </cell>
        </row>
      </sheetData>
      <sheetData sheetId="15"/>
      <sheetData sheetId="16"/>
      <sheetData sheetId="17">
        <row r="4">
          <cell r="K4" t="str">
            <v>БП №1</v>
          </cell>
        </row>
      </sheetData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ализация"/>
      <sheetName val="Покупка от СЭС общ"/>
      <sheetName val="План"/>
      <sheetName val="Форма-2"/>
      <sheetName val="Сводная"/>
      <sheetName val="Тарифы"/>
      <sheetName val="Лист2"/>
      <sheetName val="Модуль1"/>
      <sheetName val="Модуль2"/>
    </sheetNames>
    <sheetDataSet>
      <sheetData sheetId="0"/>
      <sheetData sheetId="1"/>
      <sheetData sheetId="2" refreshError="1">
        <row r="1">
          <cell r="C1" t="str">
            <v>Абоненты</v>
          </cell>
          <cell r="E1" t="str">
            <v>Тариф руб</v>
          </cell>
          <cell r="F1" t="str">
            <v>Январь</v>
          </cell>
          <cell r="G1" t="str">
            <v>Февраль</v>
          </cell>
          <cell r="H1" t="str">
            <v>Март</v>
          </cell>
          <cell r="I1" t="str">
            <v>Апрель</v>
          </cell>
          <cell r="J1" t="str">
            <v>Май</v>
          </cell>
          <cell r="K1" t="str">
            <v>Июнь</v>
          </cell>
          <cell r="L1" t="str">
            <v>Июль</v>
          </cell>
          <cell r="M1" t="str">
            <v>Август</v>
          </cell>
          <cell r="N1" t="str">
            <v>Сентябрь</v>
          </cell>
          <cell r="O1" t="str">
            <v>Октябрь</v>
          </cell>
          <cell r="P1" t="str">
            <v>Ноябрь</v>
          </cell>
          <cell r="Q1" t="str">
            <v>Декабрь</v>
          </cell>
          <cell r="S1" t="str">
            <v>1 квартал</v>
          </cell>
          <cell r="T1" t="str">
            <v>2 квартал</v>
          </cell>
          <cell r="U1" t="str">
            <v>3 квартал</v>
          </cell>
          <cell r="V1" t="str">
            <v>4 квартал</v>
          </cell>
          <cell r="W1" t="str">
            <v>ГОД</v>
          </cell>
        </row>
        <row r="2">
          <cell r="B2">
            <v>30</v>
          </cell>
          <cell r="F2">
            <v>31</v>
          </cell>
          <cell r="G2">
            <v>28</v>
          </cell>
          <cell r="H2">
            <v>31</v>
          </cell>
          <cell r="I2">
            <v>30</v>
          </cell>
          <cell r="J2">
            <v>31</v>
          </cell>
          <cell r="K2">
            <v>30</v>
          </cell>
          <cell r="L2">
            <v>31</v>
          </cell>
          <cell r="M2">
            <v>31</v>
          </cell>
          <cell r="N2">
            <v>30</v>
          </cell>
          <cell r="O2">
            <v>31</v>
          </cell>
          <cell r="P2">
            <v>30</v>
          </cell>
          <cell r="Q2">
            <v>31</v>
          </cell>
        </row>
        <row r="3">
          <cell r="A3" t="str">
            <v>Код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  <cell r="P3">
            <v>16</v>
          </cell>
          <cell r="Q3">
            <v>17</v>
          </cell>
          <cell r="R3">
            <v>18</v>
          </cell>
          <cell r="S3">
            <v>19</v>
          </cell>
          <cell r="T3">
            <v>20</v>
          </cell>
          <cell r="U3">
            <v>21</v>
          </cell>
          <cell r="V3">
            <v>22</v>
          </cell>
          <cell r="W3">
            <v>23</v>
          </cell>
        </row>
        <row r="4">
          <cell r="A4">
            <v>1</v>
          </cell>
          <cell r="C4" t="str">
            <v>Новый Абонент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 t="str">
            <v>А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</row>
        <row r="5">
          <cell r="C5" t="str">
            <v>Заявленная мощность кВт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</row>
        <row r="6">
          <cell r="A6">
            <v>1.01</v>
          </cell>
          <cell r="B6">
            <v>1</v>
          </cell>
          <cell r="C6" t="str">
            <v>Пром. &gt; 750 кВА (мощность) ВН</v>
          </cell>
          <cell r="E6">
            <v>387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A7">
            <v>1.02</v>
          </cell>
          <cell r="B7">
            <v>2</v>
          </cell>
          <cell r="C7" t="str">
            <v>Пром. &gt; 750 кВА (мощность) СН</v>
          </cell>
          <cell r="E7">
            <v>510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A8">
            <v>1.03</v>
          </cell>
          <cell r="B8">
            <v>3</v>
          </cell>
          <cell r="C8" t="str">
            <v>Пром. &gt; 750 кВА (эл. энергия) ВН</v>
          </cell>
          <cell r="E8">
            <v>0.27100000000000002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>
            <v>1.04</v>
          </cell>
          <cell r="B9">
            <v>4</v>
          </cell>
          <cell r="C9" t="str">
            <v>Пром. &gt; 750 кВА (одностав.) ВН</v>
          </cell>
          <cell r="E9">
            <v>0.82199999999999995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A10">
            <v>1.05</v>
          </cell>
          <cell r="B10">
            <v>5</v>
          </cell>
          <cell r="C10" t="str">
            <v>Пром. до 750 кВА (эл. энергия) ВН</v>
          </cell>
          <cell r="E10">
            <v>0.82199999999999995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A11">
            <v>1.06</v>
          </cell>
          <cell r="B11">
            <v>6</v>
          </cell>
          <cell r="C11" t="str">
            <v>Пром. до 750 кВА (эл. энергия) СН</v>
          </cell>
          <cell r="E11">
            <v>1.0349999999999999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>
            <v>1.07</v>
          </cell>
          <cell r="B12">
            <v>7</v>
          </cell>
          <cell r="C12" t="str">
            <v>Пром. до 750 кВА (эл. энергия) НН</v>
          </cell>
          <cell r="E12">
            <v>1.1259999999999999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A13">
            <v>1.08</v>
          </cell>
          <cell r="B13">
            <v>8</v>
          </cell>
          <cell r="C13" t="str">
            <v>Бюджет &gt; 750 кВА (мощнсть) ВН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A14">
            <v>1.0900000000000001</v>
          </cell>
          <cell r="B14">
            <v>9</v>
          </cell>
          <cell r="C14" t="str">
            <v>Бюджет &gt; 750 кВА (мощнсть) СН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A15">
            <v>1.1000000000000001</v>
          </cell>
          <cell r="B15">
            <v>10</v>
          </cell>
          <cell r="C15" t="str">
            <v>Бюджет &gt; 750 кВА (эл. энергия) ВН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>
            <v>1.1100000000000001</v>
          </cell>
          <cell r="B16">
            <v>11</v>
          </cell>
          <cell r="C16" t="str">
            <v>Бюджет &gt; 750 кВА (одностав) ВН</v>
          </cell>
          <cell r="E16">
            <v>0.70299999999999996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>
            <v>1.1200000000000001</v>
          </cell>
          <cell r="B17">
            <v>12</v>
          </cell>
          <cell r="C17" t="str">
            <v>Бюджет до 750 кВА (эл. энергия) ВН</v>
          </cell>
          <cell r="E17">
            <v>0.70299999999999996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A18">
            <v>1.1299999999999999</v>
          </cell>
          <cell r="B18">
            <v>13</v>
          </cell>
          <cell r="C18" t="str">
            <v>Бюджет до 750 кВА (эл. энергия) СН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A19">
            <v>1.1399999999999999</v>
          </cell>
          <cell r="B19">
            <v>14</v>
          </cell>
          <cell r="C19" t="str">
            <v>Бюджет до 750 кВА (эл. энергия) НН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A20">
            <v>1.1499999999999999</v>
          </cell>
          <cell r="B20">
            <v>15</v>
          </cell>
          <cell r="C20" t="str">
            <v>Непром. потребители ВН</v>
          </cell>
          <cell r="E20">
            <v>0.82199999999999995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A21">
            <v>1.1599999999999999</v>
          </cell>
          <cell r="B21">
            <v>16</v>
          </cell>
          <cell r="C21" t="str">
            <v>Сельское хозяйство НД</v>
          </cell>
          <cell r="E21">
            <v>0.68400000000000005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A22">
            <v>1.17</v>
          </cell>
          <cell r="B22">
            <v>17</v>
          </cell>
          <cell r="C22" t="str">
            <v>Хоз. нужды энергосистемы ВН</v>
          </cell>
          <cell r="E22">
            <v>0.78100000000000003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A23">
            <v>1.18</v>
          </cell>
          <cell r="B23">
            <v>18</v>
          </cell>
          <cell r="C23" t="str">
            <v>Население с эл. плитами</v>
          </cell>
          <cell r="E23">
            <v>0.52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A24">
            <v>1.19</v>
          </cell>
          <cell r="B24">
            <v>19</v>
          </cell>
          <cell r="C24" t="str">
            <v>Население с газовыми плитами</v>
          </cell>
          <cell r="E24">
            <v>0.74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A25">
            <v>1.2</v>
          </cell>
          <cell r="B25">
            <v>20</v>
          </cell>
          <cell r="C25" t="str">
            <v xml:space="preserve">Населенные пункты сельские </v>
          </cell>
          <cell r="E25">
            <v>0.46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A26">
            <v>1.21</v>
          </cell>
          <cell r="B26">
            <v>21</v>
          </cell>
          <cell r="C26" t="str">
            <v>Населенные пункты городские</v>
          </cell>
          <cell r="E26">
            <v>0.65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>
            <v>1.22</v>
          </cell>
          <cell r="B27">
            <v>22</v>
          </cell>
          <cell r="C27" t="str">
            <v>Насел. пункты город. (гаражн. кооп)</v>
          </cell>
          <cell r="E27">
            <v>0.65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>
            <v>1.23</v>
          </cell>
          <cell r="B28">
            <v>23</v>
          </cell>
          <cell r="C28" t="str">
            <v>Население с эл. плитами с общ. учётом</v>
          </cell>
          <cell r="E28">
            <v>0.46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>
            <v>1.24</v>
          </cell>
          <cell r="B29">
            <v>24</v>
          </cell>
          <cell r="C29" t="str">
            <v>Перепродавец пром.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A30">
            <v>1.25</v>
          </cell>
          <cell r="B30">
            <v>25</v>
          </cell>
          <cell r="C30" t="str">
            <v>Перепродавец населен.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A31">
            <v>2</v>
          </cell>
          <cell r="C31" t="str">
            <v>ОАО  "СТПС"</v>
          </cell>
          <cell r="F31">
            <v>1173</v>
          </cell>
          <cell r="G31">
            <v>1097</v>
          </cell>
          <cell r="H31">
            <v>1058</v>
          </cell>
          <cell r="I31">
            <v>1007</v>
          </cell>
          <cell r="J31">
            <v>769</v>
          </cell>
          <cell r="K31">
            <v>375</v>
          </cell>
          <cell r="L31">
            <v>307</v>
          </cell>
          <cell r="M31">
            <v>434</v>
          </cell>
          <cell r="N31">
            <v>637</v>
          </cell>
          <cell r="O31">
            <v>837</v>
          </cell>
          <cell r="P31">
            <v>945</v>
          </cell>
          <cell r="Q31">
            <v>1120</v>
          </cell>
          <cell r="R31" t="str">
            <v>А</v>
          </cell>
          <cell r="S31">
            <v>3328</v>
          </cell>
          <cell r="T31">
            <v>2151</v>
          </cell>
          <cell r="U31">
            <v>1378</v>
          </cell>
          <cell r="V31">
            <v>2902</v>
          </cell>
          <cell r="W31">
            <v>9759</v>
          </cell>
        </row>
        <row r="32">
          <cell r="C32" t="str">
            <v>Заявленная мощность кВт</v>
          </cell>
          <cell r="F32">
            <v>3150</v>
          </cell>
          <cell r="G32">
            <v>3150</v>
          </cell>
          <cell r="H32">
            <v>2840</v>
          </cell>
          <cell r="I32">
            <v>2800</v>
          </cell>
          <cell r="J32">
            <v>2070</v>
          </cell>
          <cell r="K32">
            <v>1040</v>
          </cell>
          <cell r="L32">
            <v>830</v>
          </cell>
          <cell r="M32">
            <v>1170</v>
          </cell>
          <cell r="N32">
            <v>1170</v>
          </cell>
          <cell r="O32">
            <v>2250</v>
          </cell>
          <cell r="P32">
            <v>2630</v>
          </cell>
          <cell r="Q32">
            <v>3010</v>
          </cell>
          <cell r="S32">
            <v>9140</v>
          </cell>
          <cell r="T32">
            <v>5910</v>
          </cell>
          <cell r="U32">
            <v>3170</v>
          </cell>
          <cell r="V32">
            <v>7890</v>
          </cell>
          <cell r="W32">
            <v>26110</v>
          </cell>
        </row>
        <row r="33">
          <cell r="A33">
            <v>2.0099999999999998</v>
          </cell>
          <cell r="B33">
            <v>1</v>
          </cell>
          <cell r="C33" t="str">
            <v>Пром. &gt; 750 кВА (мощность) ВН</v>
          </cell>
          <cell r="E33">
            <v>387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>
            <v>2.02</v>
          </cell>
          <cell r="B34">
            <v>2</v>
          </cell>
          <cell r="C34" t="str">
            <v>Пром. &gt; 750 кВА (мощность) СН</v>
          </cell>
          <cell r="E34">
            <v>510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A35">
            <v>2.0299999999999998</v>
          </cell>
          <cell r="B35">
            <v>3</v>
          </cell>
          <cell r="C35" t="str">
            <v>Пром. &gt; 750 кВА (эл. энергия) ВН</v>
          </cell>
          <cell r="E35">
            <v>0.27100000000000002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>
            <v>2.04</v>
          </cell>
          <cell r="B36">
            <v>4</v>
          </cell>
          <cell r="C36" t="str">
            <v>Пром. &gt; 750 кВА (одностав.) ВН</v>
          </cell>
          <cell r="E36">
            <v>0.82199999999999995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A37">
            <v>2.0499999999999998</v>
          </cell>
          <cell r="B37">
            <v>5</v>
          </cell>
          <cell r="C37" t="str">
            <v>Пром. до 750 кВА (эл. энергия) ВН</v>
          </cell>
          <cell r="E37">
            <v>0.82199999999999995</v>
          </cell>
          <cell r="F37">
            <v>950</v>
          </cell>
          <cell r="G37">
            <v>907</v>
          </cell>
          <cell r="H37">
            <v>861</v>
          </cell>
          <cell r="I37">
            <v>821</v>
          </cell>
          <cell r="J37">
            <v>654</v>
          </cell>
          <cell r="K37">
            <v>320</v>
          </cell>
          <cell r="L37">
            <v>262</v>
          </cell>
          <cell r="M37">
            <v>338</v>
          </cell>
          <cell r="N37">
            <v>541</v>
          </cell>
          <cell r="O37">
            <v>695</v>
          </cell>
          <cell r="P37">
            <v>778</v>
          </cell>
          <cell r="Q37">
            <v>905</v>
          </cell>
          <cell r="S37">
            <v>2718</v>
          </cell>
          <cell r="T37">
            <v>1795</v>
          </cell>
          <cell r="U37">
            <v>1141</v>
          </cell>
          <cell r="V37">
            <v>2378</v>
          </cell>
          <cell r="W37">
            <v>8032</v>
          </cell>
        </row>
        <row r="38">
          <cell r="A38">
            <v>2.06</v>
          </cell>
          <cell r="B38">
            <v>6</v>
          </cell>
          <cell r="C38" t="str">
            <v>Пром. до 750 кВА (эл. энергия) СН</v>
          </cell>
          <cell r="E38">
            <v>1.0349999999999999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A39">
            <v>2.0699999999999998</v>
          </cell>
          <cell r="B39">
            <v>7</v>
          </cell>
          <cell r="C39" t="str">
            <v>Пром. до 750 кВА (эл. энергия) НН</v>
          </cell>
          <cell r="E39">
            <v>1.1259999999999999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A40">
            <v>2.08</v>
          </cell>
          <cell r="B40">
            <v>8</v>
          </cell>
          <cell r="C40" t="str">
            <v>Бюджет &gt; 750 кВА (мощнсть) ВН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A41">
            <v>2.09</v>
          </cell>
          <cell r="B41">
            <v>9</v>
          </cell>
          <cell r="C41" t="str">
            <v>Бюджет &gt; 750 кВА (мощнсть) СН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A42">
            <v>2.1</v>
          </cell>
          <cell r="B42">
            <v>10</v>
          </cell>
          <cell r="C42" t="str">
            <v>Бюджет &gt; 750 кВА (эл. энергия) ВН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>
            <v>2.11</v>
          </cell>
          <cell r="B43">
            <v>11</v>
          </cell>
          <cell r="C43" t="str">
            <v>Бюджет &gt; 750 кВА (одностав) ВН</v>
          </cell>
          <cell r="E43">
            <v>0.70299999999999996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A44">
            <v>2.12</v>
          </cell>
          <cell r="B44">
            <v>12</v>
          </cell>
          <cell r="C44" t="str">
            <v>Бюджет до 750 кВА (эл. энергия) ВН</v>
          </cell>
          <cell r="E44">
            <v>0.70299999999999996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A45">
            <v>2.13</v>
          </cell>
          <cell r="B45">
            <v>13</v>
          </cell>
          <cell r="C45" t="str">
            <v>Бюджет до 750 кВА (эл. энергия) СН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A46">
            <v>2.14</v>
          </cell>
          <cell r="B46">
            <v>14</v>
          </cell>
          <cell r="C46" t="str">
            <v>Бюджет до 750 кВА (эл. энергия) НН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>
            <v>2.15</v>
          </cell>
          <cell r="B47">
            <v>15</v>
          </cell>
          <cell r="C47" t="str">
            <v>Непром. потребители ВН</v>
          </cell>
          <cell r="E47">
            <v>0.82199999999999995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A48">
            <v>2.16</v>
          </cell>
          <cell r="B48">
            <v>16</v>
          </cell>
          <cell r="C48" t="str">
            <v>Сельское хозяйство НД</v>
          </cell>
          <cell r="E48">
            <v>0.68400000000000005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A49">
            <v>2.17</v>
          </cell>
          <cell r="B49">
            <v>17</v>
          </cell>
          <cell r="C49" t="str">
            <v>Хоз. нужды энергосистемы ВН</v>
          </cell>
          <cell r="E49">
            <v>0.78100000000000003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A50">
            <v>2.1800000000000002</v>
          </cell>
          <cell r="B50">
            <v>18</v>
          </cell>
          <cell r="C50" t="str">
            <v>Население с эл. плитами</v>
          </cell>
          <cell r="E50">
            <v>0.52</v>
          </cell>
          <cell r="F50">
            <v>145</v>
          </cell>
          <cell r="G50">
            <v>140</v>
          </cell>
          <cell r="H50">
            <v>140</v>
          </cell>
          <cell r="I50">
            <v>135</v>
          </cell>
          <cell r="J50">
            <v>85</v>
          </cell>
          <cell r="K50">
            <v>40</v>
          </cell>
          <cell r="L50">
            <v>30</v>
          </cell>
          <cell r="M50">
            <v>65</v>
          </cell>
          <cell r="N50">
            <v>65</v>
          </cell>
          <cell r="O50">
            <v>105</v>
          </cell>
          <cell r="P50">
            <v>120</v>
          </cell>
          <cell r="Q50">
            <v>140</v>
          </cell>
          <cell r="S50">
            <v>425</v>
          </cell>
          <cell r="T50">
            <v>260</v>
          </cell>
          <cell r="U50">
            <v>160</v>
          </cell>
          <cell r="V50">
            <v>365</v>
          </cell>
          <cell r="W50">
            <v>1210</v>
          </cell>
        </row>
        <row r="51">
          <cell r="A51">
            <v>2.19</v>
          </cell>
          <cell r="B51">
            <v>19</v>
          </cell>
          <cell r="C51" t="str">
            <v>Население с газовыми плитами</v>
          </cell>
          <cell r="E51">
            <v>0.74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A52">
            <v>2.2000000000000002</v>
          </cell>
          <cell r="B52">
            <v>20</v>
          </cell>
          <cell r="C52" t="str">
            <v xml:space="preserve">Населенные пункты сельские </v>
          </cell>
          <cell r="E52">
            <v>0.46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>
            <v>2.21</v>
          </cell>
          <cell r="B53">
            <v>21</v>
          </cell>
          <cell r="C53" t="str">
            <v>Населенные пункты городские</v>
          </cell>
          <cell r="E53">
            <v>0.65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A54">
            <v>2.2200000000000002</v>
          </cell>
          <cell r="B54">
            <v>22</v>
          </cell>
          <cell r="C54" t="str">
            <v>Насел. пункты город. (гаражн. кооп)</v>
          </cell>
          <cell r="E54">
            <v>0.65</v>
          </cell>
          <cell r="F54">
            <v>78</v>
          </cell>
          <cell r="G54">
            <v>50</v>
          </cell>
          <cell r="H54">
            <v>57</v>
          </cell>
          <cell r="I54">
            <v>51</v>
          </cell>
          <cell r="J54">
            <v>30</v>
          </cell>
          <cell r="K54">
            <v>15</v>
          </cell>
          <cell r="L54">
            <v>15</v>
          </cell>
          <cell r="M54">
            <v>31</v>
          </cell>
          <cell r="N54">
            <v>31</v>
          </cell>
          <cell r="O54">
            <v>37</v>
          </cell>
          <cell r="P54">
            <v>47</v>
          </cell>
          <cell r="Q54">
            <v>75</v>
          </cell>
          <cell r="S54">
            <v>185</v>
          </cell>
          <cell r="T54">
            <v>96</v>
          </cell>
          <cell r="U54">
            <v>77</v>
          </cell>
          <cell r="V54">
            <v>159</v>
          </cell>
          <cell r="W54">
            <v>517</v>
          </cell>
        </row>
        <row r="55">
          <cell r="A55">
            <v>2.23</v>
          </cell>
          <cell r="B55">
            <v>23</v>
          </cell>
          <cell r="C55" t="str">
            <v>Население с эл. плитами с общ. учётом</v>
          </cell>
          <cell r="E55">
            <v>0.46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>
            <v>2.2400000000000002</v>
          </cell>
          <cell r="B56">
            <v>24</v>
          </cell>
          <cell r="C56" t="str">
            <v>Перепродавец пром.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>
            <v>2.25</v>
          </cell>
          <cell r="B57">
            <v>25</v>
          </cell>
          <cell r="C57" t="str">
            <v>Перепродавец населен.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A58">
            <v>3</v>
          </cell>
          <cell r="C58" t="str">
            <v>ООО "НРЭП"</v>
          </cell>
          <cell r="F58">
            <v>447.4</v>
          </cell>
          <cell r="G58">
            <v>417.9</v>
          </cell>
          <cell r="H58">
            <v>404.8</v>
          </cell>
          <cell r="I58">
            <v>358.5</v>
          </cell>
          <cell r="J58">
            <v>337.49999999999994</v>
          </cell>
          <cell r="K58">
            <v>287.99999999999994</v>
          </cell>
          <cell r="L58">
            <v>282.60000000000002</v>
          </cell>
          <cell r="M58">
            <v>315.60000000000002</v>
          </cell>
          <cell r="N58">
            <v>348.9</v>
          </cell>
          <cell r="O58">
            <v>350.4</v>
          </cell>
          <cell r="P58">
            <v>400.8</v>
          </cell>
          <cell r="Q58">
            <v>429</v>
          </cell>
          <cell r="R58" t="str">
            <v>А</v>
          </cell>
          <cell r="S58">
            <v>1270.0999999999999</v>
          </cell>
          <cell r="T58">
            <v>984</v>
          </cell>
          <cell r="U58">
            <v>947.10000000000014</v>
          </cell>
          <cell r="V58">
            <v>1180.2</v>
          </cell>
          <cell r="W58">
            <v>4381.4000000000005</v>
          </cell>
        </row>
        <row r="59">
          <cell r="C59" t="str">
            <v>Заявленная мощность кВт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>
            <v>3.01</v>
          </cell>
          <cell r="B60">
            <v>1</v>
          </cell>
          <cell r="C60" t="str">
            <v>Пром. &gt; 750 кВА (мощность) ВН</v>
          </cell>
          <cell r="E60">
            <v>387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A61">
            <v>3.02</v>
          </cell>
          <cell r="B61">
            <v>2</v>
          </cell>
          <cell r="C61" t="str">
            <v>Пром. &gt; 750 кВА (мощность) СН</v>
          </cell>
          <cell r="E61">
            <v>510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>
            <v>3.03</v>
          </cell>
          <cell r="B62">
            <v>3</v>
          </cell>
          <cell r="C62" t="str">
            <v>Пром. &gt; 750 кВА (эл. энергия) ВН</v>
          </cell>
          <cell r="E62">
            <v>0.27100000000000002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A63">
            <v>3.04</v>
          </cell>
          <cell r="B63">
            <v>4</v>
          </cell>
          <cell r="C63" t="str">
            <v>Пром. &gt; 750 кВА (одностав.) ВН</v>
          </cell>
          <cell r="E63">
            <v>0.82199999999999995</v>
          </cell>
          <cell r="F63">
            <v>80</v>
          </cell>
          <cell r="G63">
            <v>70</v>
          </cell>
          <cell r="H63">
            <v>70</v>
          </cell>
          <cell r="I63">
            <v>70</v>
          </cell>
          <cell r="J63">
            <v>70</v>
          </cell>
          <cell r="K63">
            <v>100</v>
          </cell>
          <cell r="L63">
            <v>130</v>
          </cell>
          <cell r="M63">
            <v>150</v>
          </cell>
          <cell r="N63">
            <v>130</v>
          </cell>
          <cell r="O63">
            <v>70</v>
          </cell>
          <cell r="P63">
            <v>70</v>
          </cell>
          <cell r="Q63">
            <v>70</v>
          </cell>
          <cell r="S63">
            <v>220</v>
          </cell>
          <cell r="T63">
            <v>240</v>
          </cell>
          <cell r="U63">
            <v>410</v>
          </cell>
          <cell r="V63">
            <v>210</v>
          </cell>
          <cell r="W63">
            <v>1080</v>
          </cell>
        </row>
        <row r="64">
          <cell r="A64">
            <v>3.05</v>
          </cell>
          <cell r="B64">
            <v>5</v>
          </cell>
          <cell r="C64" t="str">
            <v>Пром. до 750 кВА (эл. энергия) ВН</v>
          </cell>
          <cell r="E64">
            <v>0.82199999999999995</v>
          </cell>
          <cell r="F64">
            <v>120</v>
          </cell>
          <cell r="G64">
            <v>115</v>
          </cell>
          <cell r="H64">
            <v>114</v>
          </cell>
          <cell r="I64">
            <v>109</v>
          </cell>
          <cell r="J64">
            <v>100</v>
          </cell>
          <cell r="K64">
            <v>71</v>
          </cell>
          <cell r="L64">
            <v>49</v>
          </cell>
          <cell r="M64">
            <v>49</v>
          </cell>
          <cell r="N64">
            <v>77</v>
          </cell>
          <cell r="O64">
            <v>103</v>
          </cell>
          <cell r="P64">
            <v>110</v>
          </cell>
          <cell r="Q64">
            <v>115</v>
          </cell>
          <cell r="S64">
            <v>349</v>
          </cell>
          <cell r="T64">
            <v>280</v>
          </cell>
          <cell r="U64">
            <v>175</v>
          </cell>
          <cell r="V64">
            <v>328</v>
          </cell>
          <cell r="W64">
            <v>1132</v>
          </cell>
        </row>
        <row r="65">
          <cell r="A65">
            <v>3.06</v>
          </cell>
          <cell r="B65">
            <v>6</v>
          </cell>
          <cell r="C65" t="str">
            <v>Пром. до 750 кВА (эл. энергия) СН</v>
          </cell>
          <cell r="E65">
            <v>1.0349999999999999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A66">
            <v>3.07</v>
          </cell>
          <cell r="B66">
            <v>7</v>
          </cell>
          <cell r="C66" t="str">
            <v>Пром. до 750 кВА (эл. энергия) НН</v>
          </cell>
          <cell r="E66">
            <v>1.1259999999999999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A67">
            <v>3.08</v>
          </cell>
          <cell r="B67">
            <v>8</v>
          </cell>
          <cell r="C67" t="str">
            <v>Бюджет &gt; 750 кВА (мощнсть) ВН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A68">
            <v>3.09</v>
          </cell>
          <cell r="B68">
            <v>9</v>
          </cell>
          <cell r="C68" t="str">
            <v>Бюджет &gt; 750 кВА (мощнсть) СН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A69">
            <v>3.1</v>
          </cell>
          <cell r="B69">
            <v>10</v>
          </cell>
          <cell r="C69" t="str">
            <v>Бюджет &gt; 750 кВА (эл. энергия) ВН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A70">
            <v>3.11</v>
          </cell>
          <cell r="B70">
            <v>11</v>
          </cell>
          <cell r="C70" t="str">
            <v>Бюджет &gt; 750 кВА (одностав) ВН</v>
          </cell>
          <cell r="E70">
            <v>0.70299999999999996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A71">
            <v>3.12</v>
          </cell>
          <cell r="B71">
            <v>12</v>
          </cell>
          <cell r="C71" t="str">
            <v>Бюджет до 750 кВА (эл. энергия) ВН</v>
          </cell>
          <cell r="E71">
            <v>0.70299999999999996</v>
          </cell>
          <cell r="F71">
            <v>6.5</v>
          </cell>
          <cell r="G71">
            <v>6.5</v>
          </cell>
          <cell r="H71">
            <v>6.4</v>
          </cell>
          <cell r="I71">
            <v>6.4</v>
          </cell>
          <cell r="J71">
            <v>6.2</v>
          </cell>
          <cell r="K71">
            <v>2.2000000000000002</v>
          </cell>
          <cell r="L71">
            <v>2</v>
          </cell>
          <cell r="M71">
            <v>2</v>
          </cell>
          <cell r="N71">
            <v>6.2</v>
          </cell>
          <cell r="O71">
            <v>6.5</v>
          </cell>
          <cell r="P71">
            <v>6.5</v>
          </cell>
          <cell r="Q71">
            <v>7.5</v>
          </cell>
          <cell r="S71">
            <v>19.399999999999999</v>
          </cell>
          <cell r="T71">
            <v>14.8</v>
          </cell>
          <cell r="U71">
            <v>10.199999999999999</v>
          </cell>
          <cell r="V71">
            <v>20.5</v>
          </cell>
          <cell r="W71">
            <v>64.900000000000006</v>
          </cell>
        </row>
        <row r="72">
          <cell r="A72">
            <v>3.13</v>
          </cell>
          <cell r="B72">
            <v>13</v>
          </cell>
          <cell r="C72" t="str">
            <v>Бюджет до 750 кВА (эл. энергия) СН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>
            <v>3.14</v>
          </cell>
          <cell r="B73">
            <v>14</v>
          </cell>
          <cell r="C73" t="str">
            <v>Бюджет до 750 кВА (эл. энергия) НН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>
            <v>3.15</v>
          </cell>
          <cell r="B74">
            <v>15</v>
          </cell>
          <cell r="C74" t="str">
            <v>Непром. потребители ВН</v>
          </cell>
          <cell r="E74">
            <v>0.82199999999999995</v>
          </cell>
          <cell r="F74">
            <v>10.9</v>
          </cell>
          <cell r="G74">
            <v>10.4</v>
          </cell>
          <cell r="H74">
            <v>10.4</v>
          </cell>
          <cell r="I74">
            <v>9.4</v>
          </cell>
          <cell r="J74">
            <v>5.6</v>
          </cell>
          <cell r="K74">
            <v>5.0999999999999996</v>
          </cell>
          <cell r="L74">
            <v>5.0999999999999996</v>
          </cell>
          <cell r="M74">
            <v>5.0999999999999996</v>
          </cell>
          <cell r="N74">
            <v>9</v>
          </cell>
          <cell r="O74">
            <v>9.9</v>
          </cell>
          <cell r="P74">
            <v>10.3</v>
          </cell>
          <cell r="Q74">
            <v>10.5</v>
          </cell>
          <cell r="S74">
            <v>31.700000000000003</v>
          </cell>
          <cell r="T74">
            <v>20.100000000000001</v>
          </cell>
          <cell r="U74">
            <v>19.2</v>
          </cell>
          <cell r="V74">
            <v>30.700000000000003</v>
          </cell>
          <cell r="W74">
            <v>101.7</v>
          </cell>
        </row>
        <row r="75">
          <cell r="A75">
            <v>3.16</v>
          </cell>
          <cell r="B75">
            <v>16</v>
          </cell>
          <cell r="C75" t="str">
            <v>Сельское хозяйство НД</v>
          </cell>
          <cell r="E75">
            <v>0.68400000000000005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>
            <v>3.17</v>
          </cell>
          <cell r="B76">
            <v>17</v>
          </cell>
          <cell r="C76" t="str">
            <v>Хоз. нужды энергосистемы ВН</v>
          </cell>
          <cell r="E76">
            <v>0.78100000000000003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>
            <v>3.18</v>
          </cell>
          <cell r="B77">
            <v>18</v>
          </cell>
          <cell r="C77" t="str">
            <v>Население с эл. плитами</v>
          </cell>
          <cell r="E77">
            <v>0.52</v>
          </cell>
          <cell r="F77">
            <v>226</v>
          </cell>
          <cell r="G77">
            <v>212</v>
          </cell>
          <cell r="H77">
            <v>200</v>
          </cell>
          <cell r="I77">
            <v>160</v>
          </cell>
          <cell r="J77">
            <v>152</v>
          </cell>
          <cell r="K77">
            <v>108</v>
          </cell>
          <cell r="L77">
            <v>95</v>
          </cell>
          <cell r="M77">
            <v>108</v>
          </cell>
          <cell r="N77">
            <v>125</v>
          </cell>
          <cell r="O77">
            <v>158</v>
          </cell>
          <cell r="P77">
            <v>200</v>
          </cell>
          <cell r="Q77">
            <v>222</v>
          </cell>
          <cell r="S77">
            <v>638</v>
          </cell>
          <cell r="T77">
            <v>420</v>
          </cell>
          <cell r="U77">
            <v>328</v>
          </cell>
          <cell r="V77">
            <v>580</v>
          </cell>
          <cell r="W77">
            <v>1966</v>
          </cell>
        </row>
        <row r="78">
          <cell r="A78">
            <v>3.19</v>
          </cell>
          <cell r="B78">
            <v>19</v>
          </cell>
          <cell r="C78" t="str">
            <v>Население с газовыми плитами</v>
          </cell>
          <cell r="E78">
            <v>0.74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>
            <v>3.2</v>
          </cell>
          <cell r="B79">
            <v>20</v>
          </cell>
          <cell r="C79" t="str">
            <v xml:space="preserve">Населенные пункты сельские </v>
          </cell>
          <cell r="E79">
            <v>0.46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0">
          <cell r="A80">
            <v>3.21</v>
          </cell>
          <cell r="B80">
            <v>21</v>
          </cell>
          <cell r="C80" t="str">
            <v>Населенные пункты городские</v>
          </cell>
          <cell r="E80">
            <v>0.65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</row>
        <row r="81">
          <cell r="A81">
            <v>3.22</v>
          </cell>
          <cell r="B81">
            <v>22</v>
          </cell>
          <cell r="C81" t="str">
            <v>Насел. пункты город. (гаражн. кооп)</v>
          </cell>
          <cell r="E81">
            <v>0.65</v>
          </cell>
          <cell r="F81">
            <v>4</v>
          </cell>
          <cell r="G81">
            <v>4</v>
          </cell>
          <cell r="H81">
            <v>4</v>
          </cell>
          <cell r="I81">
            <v>3.7</v>
          </cell>
          <cell r="J81">
            <v>3.7</v>
          </cell>
          <cell r="K81">
            <v>1.7</v>
          </cell>
          <cell r="L81">
            <v>1.5</v>
          </cell>
          <cell r="M81">
            <v>1.5</v>
          </cell>
          <cell r="N81">
            <v>1.7</v>
          </cell>
          <cell r="O81">
            <v>3</v>
          </cell>
          <cell r="P81">
            <v>4</v>
          </cell>
          <cell r="Q81">
            <v>4</v>
          </cell>
          <cell r="S81">
            <v>12</v>
          </cell>
          <cell r="T81">
            <v>9.1</v>
          </cell>
          <cell r="U81">
            <v>4.7</v>
          </cell>
          <cell r="V81">
            <v>11</v>
          </cell>
          <cell r="W81">
            <v>36.799999999999997</v>
          </cell>
        </row>
        <row r="82">
          <cell r="A82">
            <v>3.23</v>
          </cell>
          <cell r="B82">
            <v>23</v>
          </cell>
          <cell r="C82" t="str">
            <v>Население с эл. плитами с общ. учётом</v>
          </cell>
          <cell r="E82">
            <v>0.46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</row>
        <row r="83">
          <cell r="A83">
            <v>3.24</v>
          </cell>
          <cell r="B83">
            <v>24</v>
          </cell>
          <cell r="C83" t="str">
            <v>Перепродавец пром.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>
            <v>3.25</v>
          </cell>
          <cell r="B84">
            <v>25</v>
          </cell>
          <cell r="C84" t="str">
            <v>Перепродавец населен.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A85">
            <v>4</v>
          </cell>
          <cell r="C85" t="str">
            <v>"Теплоэнергоремонт"</v>
          </cell>
          <cell r="F85">
            <v>5430</v>
          </cell>
          <cell r="G85">
            <v>4980</v>
          </cell>
          <cell r="H85">
            <v>4865</v>
          </cell>
          <cell r="I85">
            <v>4315</v>
          </cell>
          <cell r="J85">
            <v>3500</v>
          </cell>
          <cell r="K85">
            <v>2780</v>
          </cell>
          <cell r="L85">
            <v>2170</v>
          </cell>
          <cell r="M85">
            <v>2830</v>
          </cell>
          <cell r="N85">
            <v>3645</v>
          </cell>
          <cell r="O85">
            <v>4260</v>
          </cell>
          <cell r="P85">
            <v>4945</v>
          </cell>
          <cell r="Q85">
            <v>5280</v>
          </cell>
          <cell r="R85" t="str">
            <v>А</v>
          </cell>
          <cell r="S85">
            <v>15275</v>
          </cell>
          <cell r="T85">
            <v>10595</v>
          </cell>
          <cell r="U85">
            <v>8645</v>
          </cell>
          <cell r="V85">
            <v>14485</v>
          </cell>
          <cell r="W85">
            <v>49000</v>
          </cell>
        </row>
        <row r="86">
          <cell r="C86" t="str">
            <v>Заявленная мощность кВт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A87">
            <v>4.01</v>
          </cell>
          <cell r="B87">
            <v>1</v>
          </cell>
          <cell r="C87" t="str">
            <v>Пром. &gt; 750 кВА (мощность) ВН</v>
          </cell>
          <cell r="E87">
            <v>387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A88">
            <v>4.0199999999999996</v>
          </cell>
          <cell r="B88">
            <v>2</v>
          </cell>
          <cell r="C88" t="str">
            <v>Пром. &gt; 750 кВА (мощность) СН</v>
          </cell>
          <cell r="E88">
            <v>510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A89">
            <v>4.03</v>
          </cell>
          <cell r="B89">
            <v>3</v>
          </cell>
          <cell r="C89" t="str">
            <v>Пром. &gt; 750 кВА (эл. энергия) ВН</v>
          </cell>
          <cell r="E89">
            <v>0.27100000000000002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>
            <v>4.04</v>
          </cell>
          <cell r="B90">
            <v>4</v>
          </cell>
          <cell r="C90" t="str">
            <v>Пром. &gt; 750 кВА (одностав.) ВН</v>
          </cell>
          <cell r="E90">
            <v>0.82199999999999995</v>
          </cell>
          <cell r="F90">
            <v>70</v>
          </cell>
          <cell r="G90">
            <v>65</v>
          </cell>
          <cell r="H90">
            <v>65</v>
          </cell>
          <cell r="I90">
            <v>65</v>
          </cell>
          <cell r="J90">
            <v>50</v>
          </cell>
          <cell r="K90">
            <v>20</v>
          </cell>
          <cell r="L90">
            <v>20</v>
          </cell>
          <cell r="M90">
            <v>25</v>
          </cell>
          <cell r="N90">
            <v>40</v>
          </cell>
          <cell r="O90">
            <v>60</v>
          </cell>
          <cell r="P90">
            <v>65</v>
          </cell>
          <cell r="Q90">
            <v>70</v>
          </cell>
          <cell r="S90">
            <v>200</v>
          </cell>
          <cell r="T90">
            <v>135</v>
          </cell>
          <cell r="U90">
            <v>85</v>
          </cell>
          <cell r="V90">
            <v>195</v>
          </cell>
          <cell r="W90">
            <v>615</v>
          </cell>
        </row>
        <row r="91">
          <cell r="A91">
            <v>4.05</v>
          </cell>
          <cell r="B91">
            <v>5</v>
          </cell>
          <cell r="C91" t="str">
            <v>Пром. до 750 кВА (эл. энергия) ВН</v>
          </cell>
          <cell r="E91">
            <v>0.82199999999999995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>
            <v>4.0599999999999996</v>
          </cell>
          <cell r="B92">
            <v>6</v>
          </cell>
          <cell r="C92" t="str">
            <v>Пром. до 750 кВА (эл. энергия) СН</v>
          </cell>
          <cell r="E92">
            <v>1.0349999999999999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A93">
            <v>4.07</v>
          </cell>
          <cell r="B93">
            <v>7</v>
          </cell>
          <cell r="C93" t="str">
            <v>Пром. до 750 кВА (эл. энергия) НН</v>
          </cell>
          <cell r="E93">
            <v>1.1259999999999999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>
            <v>4.08</v>
          </cell>
          <cell r="B94">
            <v>8</v>
          </cell>
          <cell r="C94" t="str">
            <v>Бюджет &gt; 750 кВА (мощнсть) ВН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A95">
            <v>4.09</v>
          </cell>
          <cell r="B95">
            <v>9</v>
          </cell>
          <cell r="C95" t="str">
            <v>Бюджет &gt; 750 кВА (мощнсть) СН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>
            <v>4.0999999999999996</v>
          </cell>
          <cell r="B96">
            <v>10</v>
          </cell>
          <cell r="C96" t="str">
            <v>Бюджет &gt; 750 кВА (эл. энергия) ВН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7">
          <cell r="A97">
            <v>4.1100000000000003</v>
          </cell>
          <cell r="B97">
            <v>11</v>
          </cell>
          <cell r="C97" t="str">
            <v>Бюджет &gt; 750 кВА (одностав) ВН</v>
          </cell>
          <cell r="E97">
            <v>0.70299999999999996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</row>
        <row r="98">
          <cell r="A98">
            <v>4.12</v>
          </cell>
          <cell r="B98">
            <v>12</v>
          </cell>
          <cell r="C98" t="str">
            <v>Бюджет до 750 кВА (эл. энергия) ВН</v>
          </cell>
          <cell r="E98">
            <v>0.70299999999999996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A99">
            <v>4.13</v>
          </cell>
          <cell r="B99">
            <v>13</v>
          </cell>
          <cell r="C99" t="str">
            <v>Бюджет до 750 кВА (эл. энергия) СН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>
            <v>4.1399999999999997</v>
          </cell>
          <cell r="B100">
            <v>14</v>
          </cell>
          <cell r="C100" t="str">
            <v>Бюджет до 750 кВА (эл. энергия) НН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A101">
            <v>4.1500000000000004</v>
          </cell>
          <cell r="B101">
            <v>15</v>
          </cell>
          <cell r="C101" t="str">
            <v>Непром. потребители ВН</v>
          </cell>
          <cell r="E101">
            <v>0.82199999999999995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A102">
            <v>4.16</v>
          </cell>
          <cell r="B102">
            <v>16</v>
          </cell>
          <cell r="C102" t="str">
            <v>Сельское хозяйство НД</v>
          </cell>
          <cell r="E102">
            <v>0.68400000000000005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>
            <v>4.17</v>
          </cell>
          <cell r="B103">
            <v>17</v>
          </cell>
          <cell r="C103" t="str">
            <v>Хоз. нужды энергосистемы ВН</v>
          </cell>
          <cell r="E103">
            <v>0.78100000000000003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A104">
            <v>4.18</v>
          </cell>
          <cell r="B104">
            <v>18</v>
          </cell>
          <cell r="C104" t="str">
            <v>Население с эл. плитами</v>
          </cell>
          <cell r="E104">
            <v>0.52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>
            <v>4.1900000000000004</v>
          </cell>
          <cell r="B105">
            <v>19</v>
          </cell>
          <cell r="C105" t="str">
            <v>Население с газовыми плитами</v>
          </cell>
          <cell r="E105">
            <v>0.74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A106">
            <v>4.2</v>
          </cell>
          <cell r="B106">
            <v>20</v>
          </cell>
          <cell r="C106" t="str">
            <v xml:space="preserve">Населенные пункты сельские </v>
          </cell>
          <cell r="E106">
            <v>0.46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>
            <v>4.21</v>
          </cell>
          <cell r="B107">
            <v>21</v>
          </cell>
          <cell r="C107" t="str">
            <v>Населенные пункты городские</v>
          </cell>
          <cell r="E107">
            <v>0.65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08">
          <cell r="A108">
            <v>4.22</v>
          </cell>
          <cell r="B108">
            <v>22</v>
          </cell>
          <cell r="C108" t="str">
            <v>Насел. пункты город. (гаражн. кооп)</v>
          </cell>
          <cell r="E108">
            <v>0.65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</row>
        <row r="109">
          <cell r="A109">
            <v>4.2300000000000004</v>
          </cell>
          <cell r="B109">
            <v>23</v>
          </cell>
          <cell r="C109" t="str">
            <v>Население с эл. плитами с общ. учётом</v>
          </cell>
          <cell r="E109">
            <v>0.46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</row>
        <row r="110">
          <cell r="A110">
            <v>4.24</v>
          </cell>
          <cell r="B110">
            <v>24</v>
          </cell>
          <cell r="C110" t="str">
            <v>Перепродавец пром.</v>
          </cell>
          <cell r="E110">
            <v>0</v>
          </cell>
          <cell r="F110">
            <v>1710</v>
          </cell>
          <cell r="G110">
            <v>1615</v>
          </cell>
          <cell r="H110">
            <v>1550</v>
          </cell>
          <cell r="I110">
            <v>1500</v>
          </cell>
          <cell r="J110">
            <v>1250</v>
          </cell>
          <cell r="K110">
            <v>860</v>
          </cell>
          <cell r="L110">
            <v>650</v>
          </cell>
          <cell r="M110">
            <v>705</v>
          </cell>
          <cell r="N110">
            <v>1205</v>
          </cell>
          <cell r="O110">
            <v>1500</v>
          </cell>
          <cell r="P110">
            <v>1680</v>
          </cell>
          <cell r="Q110">
            <v>1710</v>
          </cell>
          <cell r="S110">
            <v>4875</v>
          </cell>
          <cell r="T110">
            <v>3610</v>
          </cell>
          <cell r="U110">
            <v>2560</v>
          </cell>
          <cell r="V110">
            <v>4890</v>
          </cell>
          <cell r="W110">
            <v>15935</v>
          </cell>
        </row>
        <row r="111">
          <cell r="A111">
            <v>4.25</v>
          </cell>
          <cell r="B111">
            <v>25</v>
          </cell>
          <cell r="C111" t="str">
            <v>Перепродавец населен.</v>
          </cell>
          <cell r="E111">
            <v>0</v>
          </cell>
          <cell r="F111">
            <v>3650</v>
          </cell>
          <cell r="G111">
            <v>3300</v>
          </cell>
          <cell r="H111">
            <v>3250</v>
          </cell>
          <cell r="I111">
            <v>2750</v>
          </cell>
          <cell r="J111">
            <v>2200</v>
          </cell>
          <cell r="K111">
            <v>1900</v>
          </cell>
          <cell r="L111">
            <v>1500</v>
          </cell>
          <cell r="M111">
            <v>2100</v>
          </cell>
          <cell r="N111">
            <v>2400</v>
          </cell>
          <cell r="O111">
            <v>2700</v>
          </cell>
          <cell r="P111">
            <v>3200</v>
          </cell>
          <cell r="Q111">
            <v>3500</v>
          </cell>
          <cell r="S111">
            <v>10200</v>
          </cell>
          <cell r="T111">
            <v>6850</v>
          </cell>
          <cell r="U111">
            <v>6000</v>
          </cell>
          <cell r="V111">
            <v>9400</v>
          </cell>
          <cell r="W111">
            <v>32450</v>
          </cell>
        </row>
        <row r="112">
          <cell r="A112">
            <v>5</v>
          </cell>
          <cell r="C112" t="str">
            <v>РЕЧПОРТ</v>
          </cell>
          <cell r="F112">
            <v>150</v>
          </cell>
          <cell r="G112">
            <v>150</v>
          </cell>
          <cell r="H112">
            <v>150</v>
          </cell>
          <cell r="I112">
            <v>150</v>
          </cell>
          <cell r="J112">
            <v>150</v>
          </cell>
          <cell r="K112">
            <v>100</v>
          </cell>
          <cell r="L112">
            <v>60</v>
          </cell>
          <cell r="M112">
            <v>80</v>
          </cell>
          <cell r="N112">
            <v>90</v>
          </cell>
          <cell r="O112">
            <v>110</v>
          </cell>
          <cell r="P112">
            <v>120</v>
          </cell>
          <cell r="Q112">
            <v>150</v>
          </cell>
          <cell r="R112" t="str">
            <v>А</v>
          </cell>
          <cell r="S112">
            <v>450</v>
          </cell>
          <cell r="T112">
            <v>400</v>
          </cell>
          <cell r="U112">
            <v>230</v>
          </cell>
          <cell r="V112">
            <v>380</v>
          </cell>
          <cell r="W112">
            <v>1460</v>
          </cell>
        </row>
        <row r="113">
          <cell r="C113" t="str">
            <v>Заявленная мощность кВт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</row>
        <row r="114">
          <cell r="A114">
            <v>5.01</v>
          </cell>
          <cell r="B114">
            <v>1</v>
          </cell>
          <cell r="C114" t="str">
            <v>Пром. &gt; 750 кВА (мощность) ВН</v>
          </cell>
          <cell r="E114">
            <v>387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A115">
            <v>5.0199999999999996</v>
          </cell>
          <cell r="B115">
            <v>2</v>
          </cell>
          <cell r="C115" t="str">
            <v>Пром. &gt; 750 кВА (мощность) СН</v>
          </cell>
          <cell r="E115">
            <v>510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</row>
        <row r="116">
          <cell r="A116">
            <v>5.03</v>
          </cell>
          <cell r="B116">
            <v>3</v>
          </cell>
          <cell r="C116" t="str">
            <v>Пром. &gt; 750 кВА (эл. энергия) ВН</v>
          </cell>
          <cell r="E116">
            <v>0.27100000000000002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</row>
        <row r="117">
          <cell r="A117">
            <v>5.04</v>
          </cell>
          <cell r="B117">
            <v>4</v>
          </cell>
          <cell r="C117" t="str">
            <v>Пром. &gt; 750 кВА (одностав.) ВН</v>
          </cell>
          <cell r="E117">
            <v>0.82199999999999995</v>
          </cell>
          <cell r="F117">
            <v>115</v>
          </cell>
          <cell r="G117">
            <v>115</v>
          </cell>
          <cell r="H117">
            <v>130</v>
          </cell>
          <cell r="I117">
            <v>131</v>
          </cell>
          <cell r="J117">
            <v>137</v>
          </cell>
          <cell r="K117">
            <v>92</v>
          </cell>
          <cell r="L117">
            <v>52</v>
          </cell>
          <cell r="M117">
            <v>67</v>
          </cell>
          <cell r="N117">
            <v>70</v>
          </cell>
          <cell r="O117">
            <v>85</v>
          </cell>
          <cell r="P117">
            <v>85</v>
          </cell>
          <cell r="Q117">
            <v>115</v>
          </cell>
          <cell r="S117">
            <v>360</v>
          </cell>
          <cell r="T117">
            <v>360</v>
          </cell>
          <cell r="U117">
            <v>189</v>
          </cell>
          <cell r="V117">
            <v>285</v>
          </cell>
          <cell r="W117">
            <v>1194</v>
          </cell>
        </row>
        <row r="118">
          <cell r="A118">
            <v>5.05</v>
          </cell>
          <cell r="B118">
            <v>5</v>
          </cell>
          <cell r="C118" t="str">
            <v>Пром. до 750 кВА (эл. энергия) ВН</v>
          </cell>
          <cell r="E118">
            <v>0.82199999999999995</v>
          </cell>
          <cell r="F118">
            <v>5</v>
          </cell>
          <cell r="G118">
            <v>5</v>
          </cell>
          <cell r="H118">
            <v>5</v>
          </cell>
          <cell r="I118">
            <v>4</v>
          </cell>
          <cell r="J118">
            <v>3</v>
          </cell>
          <cell r="K118">
            <v>3</v>
          </cell>
          <cell r="L118">
            <v>3</v>
          </cell>
          <cell r="M118">
            <v>3</v>
          </cell>
          <cell r="N118">
            <v>5</v>
          </cell>
          <cell r="O118">
            <v>5</v>
          </cell>
          <cell r="P118">
            <v>5</v>
          </cell>
          <cell r="Q118">
            <v>5</v>
          </cell>
          <cell r="S118">
            <v>15</v>
          </cell>
          <cell r="T118">
            <v>10</v>
          </cell>
          <cell r="U118">
            <v>11</v>
          </cell>
          <cell r="V118">
            <v>15</v>
          </cell>
          <cell r="W118">
            <v>51</v>
          </cell>
        </row>
        <row r="119">
          <cell r="A119">
            <v>5.0599999999999996</v>
          </cell>
          <cell r="B119">
            <v>6</v>
          </cell>
          <cell r="C119" t="str">
            <v>Пром. до 750 кВА (эл. энергия) СН</v>
          </cell>
          <cell r="E119">
            <v>1.0349999999999999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>
            <v>5.07</v>
          </cell>
          <cell r="B120">
            <v>7</v>
          </cell>
          <cell r="C120" t="str">
            <v>Пром. до 750 кВА (эл. энергия) НН</v>
          </cell>
          <cell r="E120">
            <v>1.1259999999999999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</row>
        <row r="121">
          <cell r="A121">
            <v>5.08</v>
          </cell>
          <cell r="B121">
            <v>8</v>
          </cell>
          <cell r="C121" t="str">
            <v>Бюджет &gt; 750 кВА (мощнсть) ВН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</row>
        <row r="122">
          <cell r="A122">
            <v>5.09</v>
          </cell>
          <cell r="B122">
            <v>9</v>
          </cell>
          <cell r="C122" t="str">
            <v>Бюджет &gt; 750 кВА (мощнсть) СН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A123">
            <v>5.0999999999999996</v>
          </cell>
          <cell r="B123">
            <v>10</v>
          </cell>
          <cell r="C123" t="str">
            <v>Бюджет &gt; 750 кВА (эл. энергия) ВН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</row>
        <row r="124">
          <cell r="A124">
            <v>5.1100000000000003</v>
          </cell>
          <cell r="B124">
            <v>11</v>
          </cell>
          <cell r="C124" t="str">
            <v>Бюджет &gt; 750 кВА (одностав) ВН</v>
          </cell>
          <cell r="E124">
            <v>0.70299999999999996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</row>
        <row r="125">
          <cell r="A125">
            <v>5.12</v>
          </cell>
          <cell r="B125">
            <v>12</v>
          </cell>
          <cell r="C125" t="str">
            <v>Бюджет до 750 кВА (эл. энергия) ВН</v>
          </cell>
          <cell r="E125">
            <v>0.70299999999999996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</row>
        <row r="126">
          <cell r="A126">
            <v>5.13</v>
          </cell>
          <cell r="B126">
            <v>13</v>
          </cell>
          <cell r="C126" t="str">
            <v>Бюджет до 750 кВА (эл. энергия) СН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</row>
        <row r="127">
          <cell r="A127">
            <v>5.14</v>
          </cell>
          <cell r="B127">
            <v>14</v>
          </cell>
          <cell r="C127" t="str">
            <v>Бюджет до 750 кВА (эл. энергия) НН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</row>
        <row r="128">
          <cell r="A128">
            <v>5.15</v>
          </cell>
          <cell r="B128">
            <v>15</v>
          </cell>
          <cell r="C128" t="str">
            <v>Непром. потребители ВН</v>
          </cell>
          <cell r="E128">
            <v>0.82199999999999995</v>
          </cell>
          <cell r="F128">
            <v>30</v>
          </cell>
          <cell r="G128">
            <v>30</v>
          </cell>
          <cell r="H128">
            <v>15</v>
          </cell>
          <cell r="I128">
            <v>15</v>
          </cell>
          <cell r="J128">
            <v>10</v>
          </cell>
          <cell r="K128">
            <v>5</v>
          </cell>
          <cell r="L128">
            <v>5</v>
          </cell>
          <cell r="M128">
            <v>10</v>
          </cell>
          <cell r="N128">
            <v>15</v>
          </cell>
          <cell r="O128">
            <v>20</v>
          </cell>
          <cell r="P128">
            <v>30</v>
          </cell>
          <cell r="Q128">
            <v>30</v>
          </cell>
          <cell r="S128">
            <v>75</v>
          </cell>
          <cell r="T128">
            <v>30</v>
          </cell>
          <cell r="U128">
            <v>30</v>
          </cell>
          <cell r="V128">
            <v>80</v>
          </cell>
          <cell r="W128">
            <v>215</v>
          </cell>
        </row>
        <row r="129">
          <cell r="A129">
            <v>5.16</v>
          </cell>
          <cell r="B129">
            <v>16</v>
          </cell>
          <cell r="C129" t="str">
            <v>Сельское хозяйство НД</v>
          </cell>
          <cell r="E129">
            <v>0.68400000000000005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</row>
        <row r="130">
          <cell r="A130">
            <v>5.17</v>
          </cell>
          <cell r="B130">
            <v>17</v>
          </cell>
          <cell r="C130" t="str">
            <v>Хоз. нужды энергосистемы ВН</v>
          </cell>
          <cell r="E130">
            <v>0.78100000000000003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</row>
        <row r="131">
          <cell r="A131">
            <v>5.18</v>
          </cell>
          <cell r="B131">
            <v>18</v>
          </cell>
          <cell r="C131" t="str">
            <v>Население с эл. плитами</v>
          </cell>
          <cell r="E131">
            <v>0.52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</row>
        <row r="132">
          <cell r="A132">
            <v>5.19</v>
          </cell>
          <cell r="B132">
            <v>19</v>
          </cell>
          <cell r="C132" t="str">
            <v>Население с газовыми плитами</v>
          </cell>
          <cell r="E132">
            <v>0.74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</row>
        <row r="133">
          <cell r="A133">
            <v>5.2</v>
          </cell>
          <cell r="B133">
            <v>20</v>
          </cell>
          <cell r="C133" t="str">
            <v xml:space="preserve">Населенные пункты сельские </v>
          </cell>
          <cell r="E133">
            <v>0.46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</row>
        <row r="134">
          <cell r="A134">
            <v>5.21</v>
          </cell>
          <cell r="B134">
            <v>21</v>
          </cell>
          <cell r="C134" t="str">
            <v>Населенные пункты городские</v>
          </cell>
          <cell r="E134">
            <v>0.65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</row>
        <row r="135">
          <cell r="A135">
            <v>5.22</v>
          </cell>
          <cell r="B135">
            <v>22</v>
          </cell>
          <cell r="C135" t="str">
            <v>Насел. пункты город. (гаражн. кооп)</v>
          </cell>
          <cell r="E135">
            <v>0.65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</row>
        <row r="136">
          <cell r="A136">
            <v>5.23</v>
          </cell>
          <cell r="B136">
            <v>23</v>
          </cell>
          <cell r="C136" t="str">
            <v>Население с эл. плитами с общ. учётом</v>
          </cell>
          <cell r="E136">
            <v>0.46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</row>
        <row r="137">
          <cell r="A137">
            <v>5.24</v>
          </cell>
          <cell r="B137">
            <v>24</v>
          </cell>
          <cell r="C137" t="str">
            <v>Перепродавец пром.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</row>
        <row r="138">
          <cell r="A138">
            <v>5.25</v>
          </cell>
          <cell r="B138">
            <v>25</v>
          </cell>
          <cell r="C138" t="str">
            <v>Перепродавец населен.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</row>
        <row r="139">
          <cell r="A139">
            <v>6</v>
          </cell>
          <cell r="C139" t="str">
            <v>Новый Абонент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 t="str">
            <v>А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</row>
        <row r="140">
          <cell r="C140" t="str">
            <v>Заявленная мощность кВт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</row>
        <row r="141">
          <cell r="A141">
            <v>6.01</v>
          </cell>
          <cell r="B141">
            <v>1</v>
          </cell>
          <cell r="C141" t="str">
            <v>Пром. &gt; 750 кВА (мощность) ВН</v>
          </cell>
          <cell r="E141">
            <v>387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>
            <v>6.02</v>
          </cell>
          <cell r="B142">
            <v>2</v>
          </cell>
          <cell r="C142" t="str">
            <v>Пром. &gt; 750 кВА (мощность) СН</v>
          </cell>
          <cell r="E142">
            <v>510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</row>
        <row r="143">
          <cell r="A143">
            <v>6.03</v>
          </cell>
          <cell r="B143">
            <v>3</v>
          </cell>
          <cell r="C143" t="str">
            <v>Пром. &gt; 750 кВА (эл. энергия) ВН</v>
          </cell>
          <cell r="E143">
            <v>0.27100000000000002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</row>
        <row r="144">
          <cell r="A144">
            <v>6.04</v>
          </cell>
          <cell r="B144">
            <v>4</v>
          </cell>
          <cell r="C144" t="str">
            <v>Пром. &gt; 750 кВА (одностав.) ВН</v>
          </cell>
          <cell r="E144">
            <v>0.82199999999999995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</row>
        <row r="145">
          <cell r="A145">
            <v>6.05</v>
          </cell>
          <cell r="B145">
            <v>5</v>
          </cell>
          <cell r="C145" t="str">
            <v>Пром. до 750 кВА (эл. энергия) ВН</v>
          </cell>
          <cell r="E145">
            <v>0.82199999999999995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</row>
        <row r="146">
          <cell r="A146">
            <v>6.06</v>
          </cell>
          <cell r="B146">
            <v>6</v>
          </cell>
          <cell r="C146" t="str">
            <v>Пром. до 750 кВА (эл. энергия) СН</v>
          </cell>
          <cell r="E146">
            <v>1.0349999999999999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</row>
        <row r="147">
          <cell r="A147">
            <v>6.07</v>
          </cell>
          <cell r="B147">
            <v>7</v>
          </cell>
          <cell r="C147" t="str">
            <v>Пром. до 750 кВА (эл. энергия) НН</v>
          </cell>
          <cell r="E147">
            <v>1.1259999999999999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</row>
        <row r="148">
          <cell r="A148">
            <v>6.08</v>
          </cell>
          <cell r="B148">
            <v>8</v>
          </cell>
          <cell r="C148" t="str">
            <v>Бюджет &gt; 750 кВА (мощнсть) ВН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</row>
        <row r="149">
          <cell r="A149">
            <v>6.09</v>
          </cell>
          <cell r="B149">
            <v>9</v>
          </cell>
          <cell r="C149" t="str">
            <v>Бюджет &gt; 750 кВА (мощнсть) СН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</row>
        <row r="150">
          <cell r="A150">
            <v>6.1</v>
          </cell>
          <cell r="B150">
            <v>10</v>
          </cell>
          <cell r="C150" t="str">
            <v>Бюджет &gt; 750 кВА (эл. энергия) ВН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</row>
        <row r="151">
          <cell r="A151">
            <v>6.11</v>
          </cell>
          <cell r="B151">
            <v>11</v>
          </cell>
          <cell r="C151" t="str">
            <v>Бюджет &gt; 750 кВА (одностав) ВН</v>
          </cell>
          <cell r="E151">
            <v>0.70299999999999996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</row>
        <row r="152">
          <cell r="A152">
            <v>6.12</v>
          </cell>
          <cell r="B152">
            <v>12</v>
          </cell>
          <cell r="C152" t="str">
            <v>Бюджет до 750 кВА (эл. энергия) ВН</v>
          </cell>
          <cell r="E152">
            <v>0.70299999999999996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A153">
            <v>6.13</v>
          </cell>
          <cell r="B153">
            <v>13</v>
          </cell>
          <cell r="C153" t="str">
            <v>Бюджет до 750 кВА (эл. энергия) СН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</row>
        <row r="154">
          <cell r="A154">
            <v>6.14</v>
          </cell>
          <cell r="B154">
            <v>14</v>
          </cell>
          <cell r="C154" t="str">
            <v>Бюджет до 750 кВА (эл. энергия) НН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A155">
            <v>6.15</v>
          </cell>
          <cell r="B155">
            <v>15</v>
          </cell>
          <cell r="C155" t="str">
            <v>Непром. потребители ВН</v>
          </cell>
          <cell r="E155">
            <v>0.82199999999999995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6">
          <cell r="A156">
            <v>6.16</v>
          </cell>
          <cell r="B156">
            <v>16</v>
          </cell>
          <cell r="C156" t="str">
            <v>Сельское хозяйство НД</v>
          </cell>
          <cell r="E156">
            <v>0.68400000000000005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A157">
            <v>6.17</v>
          </cell>
          <cell r="B157">
            <v>17</v>
          </cell>
          <cell r="C157" t="str">
            <v>Хоз. нужды энергосистемы ВН</v>
          </cell>
          <cell r="E157">
            <v>0.78100000000000003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</row>
        <row r="158">
          <cell r="A158">
            <v>6.18</v>
          </cell>
          <cell r="B158">
            <v>18</v>
          </cell>
          <cell r="C158" t="str">
            <v>Население с эл. плитами</v>
          </cell>
          <cell r="E158">
            <v>0.52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</row>
        <row r="159">
          <cell r="A159">
            <v>6.19</v>
          </cell>
          <cell r="B159">
            <v>19</v>
          </cell>
          <cell r="C159" t="str">
            <v>Население с газовыми плитами</v>
          </cell>
          <cell r="E159">
            <v>0.74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</row>
        <row r="160">
          <cell r="A160">
            <v>6.2</v>
          </cell>
          <cell r="B160">
            <v>20</v>
          </cell>
          <cell r="C160" t="str">
            <v xml:space="preserve">Населенные пункты сельские </v>
          </cell>
          <cell r="E160">
            <v>0.46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</row>
        <row r="161">
          <cell r="A161">
            <v>6.21</v>
          </cell>
          <cell r="B161">
            <v>21</v>
          </cell>
          <cell r="C161" t="str">
            <v>Населенные пункты городские</v>
          </cell>
          <cell r="E161">
            <v>0.65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</row>
        <row r="162">
          <cell r="A162">
            <v>6.22</v>
          </cell>
          <cell r="B162">
            <v>22</v>
          </cell>
          <cell r="C162" t="str">
            <v>Насел. пункты город. (гаражн. кооп)</v>
          </cell>
          <cell r="E162">
            <v>0.65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</row>
        <row r="163">
          <cell r="A163">
            <v>6.23</v>
          </cell>
          <cell r="B163">
            <v>23</v>
          </cell>
          <cell r="C163" t="str">
            <v>Население с эл. плитами с общ. учётом</v>
          </cell>
          <cell r="E163">
            <v>0.46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</row>
        <row r="164">
          <cell r="A164">
            <v>6.24</v>
          </cell>
          <cell r="B164">
            <v>24</v>
          </cell>
          <cell r="C164" t="str">
            <v>Перепродавец пром.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</row>
        <row r="165">
          <cell r="A165">
            <v>6.25</v>
          </cell>
          <cell r="B165">
            <v>25</v>
          </cell>
          <cell r="C165" t="str">
            <v>Перепродавец населен.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</row>
        <row r="166">
          <cell r="A166">
            <v>7</v>
          </cell>
          <cell r="C166" t="str">
            <v>ООО "Л-Инвест 2001"</v>
          </cell>
          <cell r="F166">
            <v>749</v>
          </cell>
          <cell r="G166">
            <v>676</v>
          </cell>
          <cell r="H166">
            <v>755</v>
          </cell>
          <cell r="I166">
            <v>569</v>
          </cell>
          <cell r="J166">
            <v>462</v>
          </cell>
          <cell r="K166">
            <v>310.5</v>
          </cell>
          <cell r="L166">
            <v>230.5</v>
          </cell>
          <cell r="M166">
            <v>247</v>
          </cell>
          <cell r="N166">
            <v>405.5</v>
          </cell>
          <cell r="O166">
            <v>503</v>
          </cell>
          <cell r="P166">
            <v>597</v>
          </cell>
          <cell r="Q166">
            <v>700</v>
          </cell>
          <cell r="R166" t="str">
            <v>А</v>
          </cell>
          <cell r="S166">
            <v>2180</v>
          </cell>
          <cell r="T166">
            <v>1341.5</v>
          </cell>
          <cell r="U166">
            <v>883</v>
          </cell>
          <cell r="V166">
            <v>1800</v>
          </cell>
          <cell r="W166">
            <v>6204.5</v>
          </cell>
        </row>
        <row r="167">
          <cell r="C167" t="str">
            <v>Заявленная мощность кВт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</row>
        <row r="168">
          <cell r="A168">
            <v>7.01</v>
          </cell>
          <cell r="B168">
            <v>1</v>
          </cell>
          <cell r="C168" t="str">
            <v>Пром. &gt; 750 кВА (мощность) ВН</v>
          </cell>
          <cell r="E168">
            <v>387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</row>
        <row r="169">
          <cell r="A169">
            <v>7.02</v>
          </cell>
          <cell r="B169">
            <v>2</v>
          </cell>
          <cell r="C169" t="str">
            <v>Пром. &gt; 750 кВА (мощность) СН</v>
          </cell>
          <cell r="E169">
            <v>510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</row>
        <row r="170">
          <cell r="A170">
            <v>7.03</v>
          </cell>
          <cell r="B170">
            <v>3</v>
          </cell>
          <cell r="C170" t="str">
            <v>Пром. &gt; 750 кВА (эл. энергия) ВН</v>
          </cell>
          <cell r="E170">
            <v>0.27100000000000002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</row>
        <row r="171">
          <cell r="A171">
            <v>7.04</v>
          </cell>
          <cell r="B171">
            <v>4</v>
          </cell>
          <cell r="C171" t="str">
            <v>Пром. &gt; 750 кВА (одностав.) ВН</v>
          </cell>
          <cell r="E171">
            <v>0.82199999999999995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</row>
        <row r="172">
          <cell r="A172">
            <v>7.05</v>
          </cell>
          <cell r="B172">
            <v>5</v>
          </cell>
          <cell r="C172" t="str">
            <v>Пром. до 750 кВА (эл. энергия) ВН</v>
          </cell>
          <cell r="E172">
            <v>0.82199999999999995</v>
          </cell>
          <cell r="F172">
            <v>550</v>
          </cell>
          <cell r="G172">
            <v>500</v>
          </cell>
          <cell r="H172">
            <v>570</v>
          </cell>
          <cell r="I172">
            <v>420</v>
          </cell>
          <cell r="J172">
            <v>350</v>
          </cell>
          <cell r="K172">
            <v>200</v>
          </cell>
          <cell r="L172">
            <v>170</v>
          </cell>
          <cell r="M172">
            <v>175</v>
          </cell>
          <cell r="N172">
            <v>285</v>
          </cell>
          <cell r="O172">
            <v>340</v>
          </cell>
          <cell r="P172">
            <v>420</v>
          </cell>
          <cell r="Q172">
            <v>500</v>
          </cell>
          <cell r="S172">
            <v>1620</v>
          </cell>
          <cell r="T172">
            <v>970</v>
          </cell>
          <cell r="U172">
            <v>630</v>
          </cell>
          <cell r="V172">
            <v>1260</v>
          </cell>
          <cell r="W172">
            <v>4480</v>
          </cell>
        </row>
        <row r="173">
          <cell r="A173">
            <v>7.06</v>
          </cell>
          <cell r="B173">
            <v>6</v>
          </cell>
          <cell r="C173" t="str">
            <v>Пром. до 750 кВА (эл. энергия) СН</v>
          </cell>
          <cell r="E173">
            <v>1.0349999999999999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</row>
        <row r="174">
          <cell r="A174">
            <v>7.07</v>
          </cell>
          <cell r="B174">
            <v>7</v>
          </cell>
          <cell r="C174" t="str">
            <v>Пром. до 750 кВА (эл. энергия) НН</v>
          </cell>
          <cell r="E174">
            <v>1.1259999999999999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</row>
        <row r="175">
          <cell r="A175">
            <v>7.08</v>
          </cell>
          <cell r="B175">
            <v>8</v>
          </cell>
          <cell r="C175" t="str">
            <v>Бюджет &gt; 750 кВА (мощнсть) ВН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</row>
        <row r="176">
          <cell r="A176">
            <v>7.09</v>
          </cell>
          <cell r="B176">
            <v>9</v>
          </cell>
          <cell r="C176" t="str">
            <v>Бюджет &gt; 750 кВА (мощнсть) СН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</row>
        <row r="177">
          <cell r="A177">
            <v>7.1</v>
          </cell>
          <cell r="B177">
            <v>10</v>
          </cell>
          <cell r="C177" t="str">
            <v>Бюджет &gt; 750 кВА (эл. энергия) ВН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</row>
        <row r="178">
          <cell r="A178">
            <v>7.11</v>
          </cell>
          <cell r="B178">
            <v>11</v>
          </cell>
          <cell r="C178" t="str">
            <v>Бюджет &gt; 750 кВА (одностав) ВН</v>
          </cell>
          <cell r="E178">
            <v>0.70299999999999996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</row>
        <row r="179">
          <cell r="A179">
            <v>7.12</v>
          </cell>
          <cell r="B179">
            <v>12</v>
          </cell>
          <cell r="C179" t="str">
            <v>Бюджет до 750 кВА (эл. энергия) ВН</v>
          </cell>
          <cell r="E179">
            <v>0.70299999999999996</v>
          </cell>
          <cell r="F179">
            <v>6</v>
          </cell>
          <cell r="G179">
            <v>5</v>
          </cell>
          <cell r="H179">
            <v>3</v>
          </cell>
          <cell r="I179">
            <v>7</v>
          </cell>
          <cell r="J179">
            <v>6</v>
          </cell>
          <cell r="K179">
            <v>5.5</v>
          </cell>
          <cell r="L179">
            <v>5.5</v>
          </cell>
          <cell r="M179">
            <v>7</v>
          </cell>
          <cell r="N179">
            <v>8</v>
          </cell>
          <cell r="O179">
            <v>8</v>
          </cell>
          <cell r="P179">
            <v>9</v>
          </cell>
          <cell r="Q179">
            <v>10</v>
          </cell>
          <cell r="S179">
            <v>14</v>
          </cell>
          <cell r="T179">
            <v>18.5</v>
          </cell>
          <cell r="U179">
            <v>20.5</v>
          </cell>
          <cell r="V179">
            <v>27</v>
          </cell>
          <cell r="W179">
            <v>80</v>
          </cell>
        </row>
        <row r="180">
          <cell r="A180">
            <v>7.13</v>
          </cell>
          <cell r="B180">
            <v>13</v>
          </cell>
          <cell r="C180" t="str">
            <v>Бюджет до 750 кВА (эл. энергия) СН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</row>
        <row r="181">
          <cell r="A181">
            <v>7.14</v>
          </cell>
          <cell r="B181">
            <v>14</v>
          </cell>
          <cell r="C181" t="str">
            <v>Бюджет до 750 кВА (эл. энергия) НН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</row>
        <row r="182">
          <cell r="A182">
            <v>7.15</v>
          </cell>
          <cell r="B182">
            <v>15</v>
          </cell>
          <cell r="C182" t="str">
            <v>Непром. потребители ВН</v>
          </cell>
          <cell r="E182">
            <v>0.82199999999999995</v>
          </cell>
          <cell r="F182">
            <v>13</v>
          </cell>
          <cell r="G182">
            <v>11</v>
          </cell>
          <cell r="H182">
            <v>12</v>
          </cell>
          <cell r="I182">
            <v>12</v>
          </cell>
          <cell r="J182">
            <v>11</v>
          </cell>
          <cell r="K182">
            <v>10</v>
          </cell>
          <cell r="L182">
            <v>5</v>
          </cell>
          <cell r="M182">
            <v>5</v>
          </cell>
          <cell r="N182">
            <v>2.5</v>
          </cell>
          <cell r="O182">
            <v>5</v>
          </cell>
          <cell r="P182">
            <v>8</v>
          </cell>
          <cell r="Q182">
            <v>10</v>
          </cell>
          <cell r="S182">
            <v>36</v>
          </cell>
          <cell r="T182">
            <v>33</v>
          </cell>
          <cell r="U182">
            <v>12.5</v>
          </cell>
          <cell r="V182">
            <v>23</v>
          </cell>
          <cell r="W182">
            <v>104.5</v>
          </cell>
        </row>
        <row r="183">
          <cell r="A183">
            <v>7.16</v>
          </cell>
          <cell r="B183">
            <v>16</v>
          </cell>
          <cell r="C183" t="str">
            <v>Сельское хозяйство НД</v>
          </cell>
          <cell r="E183">
            <v>0.68400000000000005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</row>
        <row r="184">
          <cell r="A184">
            <v>7.17</v>
          </cell>
          <cell r="B184">
            <v>17</v>
          </cell>
          <cell r="C184" t="str">
            <v>Хоз. нужды энергосистемы ВН</v>
          </cell>
          <cell r="E184">
            <v>0.78100000000000003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</row>
        <row r="185">
          <cell r="A185">
            <v>7.18</v>
          </cell>
          <cell r="B185">
            <v>18</v>
          </cell>
          <cell r="C185" t="str">
            <v>Население с эл. плитами</v>
          </cell>
          <cell r="E185">
            <v>0.52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</row>
        <row r="186">
          <cell r="A186">
            <v>7.19</v>
          </cell>
          <cell r="B186">
            <v>19</v>
          </cell>
          <cell r="C186" t="str">
            <v>Население с газовыми плитами</v>
          </cell>
          <cell r="E186">
            <v>0.74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</row>
        <row r="187">
          <cell r="A187">
            <v>7.2</v>
          </cell>
          <cell r="B187">
            <v>20</v>
          </cell>
          <cell r="C187" t="str">
            <v xml:space="preserve">Населенные пункты сельские </v>
          </cell>
          <cell r="E187">
            <v>0.46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</row>
        <row r="188">
          <cell r="A188">
            <v>7.21</v>
          </cell>
          <cell r="B188">
            <v>21</v>
          </cell>
          <cell r="C188" t="str">
            <v>Населенные пункты городские</v>
          </cell>
          <cell r="E188">
            <v>0.65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</row>
        <row r="189">
          <cell r="A189">
            <v>7.22</v>
          </cell>
          <cell r="B189">
            <v>22</v>
          </cell>
          <cell r="C189" t="str">
            <v>Насел. пункты город. (гаражн. кооп)</v>
          </cell>
          <cell r="E189">
            <v>0.65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</row>
        <row r="190">
          <cell r="A190">
            <v>7.23</v>
          </cell>
          <cell r="B190">
            <v>23</v>
          </cell>
          <cell r="C190" t="str">
            <v>Население с эл. плитами с общ. учётом</v>
          </cell>
          <cell r="E190">
            <v>0.46</v>
          </cell>
          <cell r="F190">
            <v>180</v>
          </cell>
          <cell r="G190">
            <v>160</v>
          </cell>
          <cell r="H190">
            <v>170</v>
          </cell>
          <cell r="I190">
            <v>130</v>
          </cell>
          <cell r="J190">
            <v>95</v>
          </cell>
          <cell r="K190">
            <v>95</v>
          </cell>
          <cell r="L190">
            <v>50</v>
          </cell>
          <cell r="M190">
            <v>60</v>
          </cell>
          <cell r="N190">
            <v>110</v>
          </cell>
          <cell r="O190">
            <v>150</v>
          </cell>
          <cell r="P190">
            <v>160</v>
          </cell>
          <cell r="Q190">
            <v>180</v>
          </cell>
          <cell r="S190">
            <v>510</v>
          </cell>
          <cell r="T190">
            <v>320</v>
          </cell>
          <cell r="U190">
            <v>220</v>
          </cell>
          <cell r="V190">
            <v>490</v>
          </cell>
          <cell r="W190">
            <v>1540</v>
          </cell>
        </row>
        <row r="191">
          <cell r="A191">
            <v>7.24</v>
          </cell>
          <cell r="B191">
            <v>24</v>
          </cell>
          <cell r="C191" t="str">
            <v>Перепродавец пром.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</row>
        <row r="192">
          <cell r="A192">
            <v>7.25</v>
          </cell>
          <cell r="B192">
            <v>25</v>
          </cell>
          <cell r="C192" t="str">
            <v>Перепродавец населен.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>
            <v>8</v>
          </cell>
          <cell r="C193" t="str">
            <v>"Арктикнефтегазстрой"</v>
          </cell>
          <cell r="F193">
            <v>133.5</v>
          </cell>
          <cell r="G193">
            <v>119.5</v>
          </cell>
          <cell r="H193">
            <v>107.5</v>
          </cell>
          <cell r="I193">
            <v>100</v>
          </cell>
          <cell r="J193">
            <v>91</v>
          </cell>
          <cell r="K193">
            <v>83.5</v>
          </cell>
          <cell r="L193">
            <v>77.5</v>
          </cell>
          <cell r="M193">
            <v>82</v>
          </cell>
          <cell r="N193">
            <v>94.5</v>
          </cell>
          <cell r="O193">
            <v>105.5</v>
          </cell>
          <cell r="P193">
            <v>119</v>
          </cell>
          <cell r="Q193">
            <v>137.5</v>
          </cell>
          <cell r="R193" t="str">
            <v>А</v>
          </cell>
          <cell r="S193">
            <v>360.5</v>
          </cell>
          <cell r="T193">
            <v>274.5</v>
          </cell>
          <cell r="U193">
            <v>254</v>
          </cell>
          <cell r="V193">
            <v>362</v>
          </cell>
          <cell r="W193">
            <v>1251</v>
          </cell>
        </row>
        <row r="194">
          <cell r="C194" t="str">
            <v>Заявленная мощность кВт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</row>
        <row r="195">
          <cell r="A195">
            <v>8.01</v>
          </cell>
          <cell r="B195">
            <v>1</v>
          </cell>
          <cell r="C195" t="str">
            <v>Пром. &gt; 750 кВА (мощность) ВН</v>
          </cell>
          <cell r="E195">
            <v>387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</row>
        <row r="196">
          <cell r="A196">
            <v>8.02</v>
          </cell>
          <cell r="B196">
            <v>2</v>
          </cell>
          <cell r="C196" t="str">
            <v>Пром. &gt; 750 кВА (мощность) СН</v>
          </cell>
          <cell r="E196">
            <v>510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</row>
        <row r="197">
          <cell r="A197">
            <v>8.0299999999999994</v>
          </cell>
          <cell r="B197">
            <v>3</v>
          </cell>
          <cell r="C197" t="str">
            <v>Пром. &gt; 750 кВА (эл. энергия) ВН</v>
          </cell>
          <cell r="E197">
            <v>0.27100000000000002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</row>
        <row r="198">
          <cell r="A198">
            <v>8.0399999999999991</v>
          </cell>
          <cell r="B198">
            <v>4</v>
          </cell>
          <cell r="C198" t="str">
            <v>Пром. &gt; 750 кВА (одностав.) ВН</v>
          </cell>
          <cell r="E198">
            <v>0.82199999999999995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>
            <v>8.0500000000000007</v>
          </cell>
          <cell r="B199">
            <v>5</v>
          </cell>
          <cell r="C199" t="str">
            <v>Пром. до 750 кВА (эл. энергия) ВН</v>
          </cell>
          <cell r="E199">
            <v>0.82199999999999995</v>
          </cell>
          <cell r="F199">
            <v>133.5</v>
          </cell>
          <cell r="G199">
            <v>119.5</v>
          </cell>
          <cell r="H199">
            <v>107.5</v>
          </cell>
          <cell r="I199">
            <v>100</v>
          </cell>
          <cell r="J199">
            <v>91</v>
          </cell>
          <cell r="K199">
            <v>83.5</v>
          </cell>
          <cell r="L199">
            <v>77.5</v>
          </cell>
          <cell r="M199">
            <v>82</v>
          </cell>
          <cell r="N199">
            <v>94.5</v>
          </cell>
          <cell r="O199">
            <v>105.5</v>
          </cell>
          <cell r="P199">
            <v>119</v>
          </cell>
          <cell r="Q199">
            <v>137.5</v>
          </cell>
          <cell r="S199">
            <v>360.5</v>
          </cell>
          <cell r="T199">
            <v>274.5</v>
          </cell>
          <cell r="U199">
            <v>254</v>
          </cell>
          <cell r="V199">
            <v>362</v>
          </cell>
          <cell r="W199">
            <v>1251</v>
          </cell>
        </row>
        <row r="200">
          <cell r="A200">
            <v>8.06</v>
          </cell>
          <cell r="B200">
            <v>6</v>
          </cell>
          <cell r="C200" t="str">
            <v>Пром. до 750 кВА (эл. энергия) СН</v>
          </cell>
          <cell r="E200">
            <v>1.0349999999999999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</row>
        <row r="201">
          <cell r="A201">
            <v>8.07</v>
          </cell>
          <cell r="B201">
            <v>7</v>
          </cell>
          <cell r="C201" t="str">
            <v>Пром. до 750 кВА (эл. энергия) НН</v>
          </cell>
          <cell r="E201">
            <v>1.1259999999999999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</row>
        <row r="202">
          <cell r="A202">
            <v>8.08</v>
          </cell>
          <cell r="B202">
            <v>8</v>
          </cell>
          <cell r="C202" t="str">
            <v>Бюджет &gt; 750 кВА (мощнсть) ВН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</row>
        <row r="203">
          <cell r="A203">
            <v>8.09</v>
          </cell>
          <cell r="B203">
            <v>9</v>
          </cell>
          <cell r="C203" t="str">
            <v>Бюджет &gt; 750 кВА (мощнсть) СН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>
            <v>8.1</v>
          </cell>
          <cell r="B204">
            <v>10</v>
          </cell>
          <cell r="C204" t="str">
            <v>Бюджет &gt; 750 кВА (эл. энергия) ВН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</row>
        <row r="205">
          <cell r="A205">
            <v>8.11</v>
          </cell>
          <cell r="B205">
            <v>11</v>
          </cell>
          <cell r="C205" t="str">
            <v>Бюджет &gt; 750 кВА (одностав) ВН</v>
          </cell>
          <cell r="E205">
            <v>0.70299999999999996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</row>
        <row r="206">
          <cell r="A206">
            <v>8.1199999999999992</v>
          </cell>
          <cell r="B206">
            <v>12</v>
          </cell>
          <cell r="C206" t="str">
            <v>Бюджет до 750 кВА (эл. энергия) ВН</v>
          </cell>
          <cell r="E206">
            <v>0.70299999999999996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</row>
        <row r="207">
          <cell r="A207">
            <v>8.1300000000000008</v>
          </cell>
          <cell r="B207">
            <v>13</v>
          </cell>
          <cell r="C207" t="str">
            <v>Бюджет до 750 кВА (эл. энергия) СН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</row>
        <row r="208">
          <cell r="A208">
            <v>8.14</v>
          </cell>
          <cell r="B208">
            <v>14</v>
          </cell>
          <cell r="C208" t="str">
            <v>Бюджет до 750 кВА (эл. энергия) НН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>
            <v>8.15</v>
          </cell>
          <cell r="B209">
            <v>15</v>
          </cell>
          <cell r="C209" t="str">
            <v>Непром. потребители ВН</v>
          </cell>
          <cell r="E209">
            <v>0.82199999999999995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0">
          <cell r="A210">
            <v>8.16</v>
          </cell>
          <cell r="B210">
            <v>16</v>
          </cell>
          <cell r="C210" t="str">
            <v>Сельское хозяйство НД</v>
          </cell>
          <cell r="E210">
            <v>0.68400000000000005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>
            <v>8.17</v>
          </cell>
          <cell r="B211">
            <v>17</v>
          </cell>
          <cell r="C211" t="str">
            <v>Хоз. нужды энергосистемы ВН</v>
          </cell>
          <cell r="E211">
            <v>0.78100000000000003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</row>
        <row r="212">
          <cell r="A212">
            <v>8.18</v>
          </cell>
          <cell r="B212">
            <v>18</v>
          </cell>
          <cell r="C212" t="str">
            <v>Население с эл. плитами</v>
          </cell>
          <cell r="E212">
            <v>0.52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</row>
        <row r="213">
          <cell r="A213">
            <v>8.19</v>
          </cell>
          <cell r="B213">
            <v>19</v>
          </cell>
          <cell r="C213" t="str">
            <v>Население с газовыми плитами</v>
          </cell>
          <cell r="E213">
            <v>0.74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</row>
        <row r="214">
          <cell r="A214">
            <v>8.1999999999999993</v>
          </cell>
          <cell r="B214">
            <v>20</v>
          </cell>
          <cell r="C214" t="str">
            <v xml:space="preserve">Населенные пункты сельские </v>
          </cell>
          <cell r="E214">
            <v>0.46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</row>
        <row r="215">
          <cell r="A215">
            <v>8.2100000000000009</v>
          </cell>
          <cell r="B215">
            <v>21</v>
          </cell>
          <cell r="C215" t="str">
            <v>Населенные пункты городские</v>
          </cell>
          <cell r="E215">
            <v>0.65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</row>
        <row r="216">
          <cell r="A216">
            <v>8.2200000000000006</v>
          </cell>
          <cell r="B216">
            <v>22</v>
          </cell>
          <cell r="C216" t="str">
            <v>Насел. пункты город. (гаражн. кооп)</v>
          </cell>
          <cell r="E216">
            <v>0.65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>
            <v>8.23</v>
          </cell>
          <cell r="B217">
            <v>23</v>
          </cell>
          <cell r="C217" t="str">
            <v>Население с эл. плитами с общ. учётом</v>
          </cell>
          <cell r="E217">
            <v>0.46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</row>
        <row r="218">
          <cell r="A218">
            <v>8.24</v>
          </cell>
          <cell r="B218">
            <v>24</v>
          </cell>
          <cell r="C218" t="str">
            <v>Перепродавец пром.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</row>
        <row r="219">
          <cell r="A219">
            <v>8.25</v>
          </cell>
          <cell r="B219">
            <v>25</v>
          </cell>
          <cell r="C219" t="str">
            <v>Перепродавец населен.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</row>
        <row r="220">
          <cell r="A220">
            <v>9</v>
          </cell>
          <cell r="C220" t="str">
            <v>"Надымстройгаздобыча"</v>
          </cell>
          <cell r="F220">
            <v>99.3</v>
          </cell>
          <cell r="G220">
            <v>84.4</v>
          </cell>
          <cell r="H220">
            <v>77.7</v>
          </cell>
          <cell r="I220">
            <v>65.8</v>
          </cell>
          <cell r="J220">
            <v>50.2</v>
          </cell>
          <cell r="K220">
            <v>34</v>
          </cell>
          <cell r="L220">
            <v>35</v>
          </cell>
          <cell r="M220">
            <v>44</v>
          </cell>
          <cell r="N220">
            <v>59.5</v>
          </cell>
          <cell r="O220">
            <v>70</v>
          </cell>
          <cell r="P220">
            <v>79</v>
          </cell>
          <cell r="Q220">
            <v>89.7</v>
          </cell>
          <cell r="R220" t="str">
            <v>А</v>
          </cell>
          <cell r="S220">
            <v>261.39999999999998</v>
          </cell>
          <cell r="T220">
            <v>150</v>
          </cell>
          <cell r="U220">
            <v>138.5</v>
          </cell>
          <cell r="V220">
            <v>238.7</v>
          </cell>
          <cell r="W220">
            <v>788.59999999999991</v>
          </cell>
        </row>
        <row r="221">
          <cell r="C221" t="str">
            <v>Заявленная мощность кВт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</row>
        <row r="222">
          <cell r="A222">
            <v>9.01</v>
          </cell>
          <cell r="B222">
            <v>1</v>
          </cell>
          <cell r="C222" t="str">
            <v>Пром. &gt; 750 кВА (мощность) ВН</v>
          </cell>
          <cell r="E222">
            <v>387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</row>
        <row r="223">
          <cell r="A223">
            <v>9.02</v>
          </cell>
          <cell r="B223">
            <v>2</v>
          </cell>
          <cell r="C223" t="str">
            <v>Пром. &gt; 750 кВА (мощность) СН</v>
          </cell>
          <cell r="E223">
            <v>510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</row>
        <row r="224">
          <cell r="A224">
            <v>9.0299999999999994</v>
          </cell>
          <cell r="B224">
            <v>3</v>
          </cell>
          <cell r="C224" t="str">
            <v>Пром. &gt; 750 кВА (эл. энергия) ВН</v>
          </cell>
          <cell r="E224">
            <v>0.27100000000000002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</row>
        <row r="225">
          <cell r="A225">
            <v>9.0399999999999991</v>
          </cell>
          <cell r="B225">
            <v>4</v>
          </cell>
          <cell r="C225" t="str">
            <v>Пром. &gt; 750 кВА (одностав.) ВН</v>
          </cell>
          <cell r="E225">
            <v>0.82199999999999995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>
            <v>9.0500000000000007</v>
          </cell>
          <cell r="B226">
            <v>5</v>
          </cell>
          <cell r="C226" t="str">
            <v>Пром. до 750 кВА (эл. энергия) ВН</v>
          </cell>
          <cell r="E226">
            <v>0.82199999999999995</v>
          </cell>
          <cell r="F226">
            <v>99.3</v>
          </cell>
          <cell r="G226">
            <v>84.4</v>
          </cell>
          <cell r="H226">
            <v>77.7</v>
          </cell>
          <cell r="I226">
            <v>65.8</v>
          </cell>
          <cell r="J226">
            <v>50.2</v>
          </cell>
          <cell r="K226">
            <v>34</v>
          </cell>
          <cell r="L226">
            <v>35</v>
          </cell>
          <cell r="M226">
            <v>44</v>
          </cell>
          <cell r="N226">
            <v>59.5</v>
          </cell>
          <cell r="O226">
            <v>70</v>
          </cell>
          <cell r="P226">
            <v>79</v>
          </cell>
          <cell r="Q226">
            <v>89.7</v>
          </cell>
          <cell r="S226">
            <v>261.39999999999998</v>
          </cell>
          <cell r="T226">
            <v>150</v>
          </cell>
          <cell r="U226">
            <v>138.5</v>
          </cell>
          <cell r="V226">
            <v>238.7</v>
          </cell>
          <cell r="W226">
            <v>788.59999999999991</v>
          </cell>
        </row>
        <row r="227">
          <cell r="A227">
            <v>9.06</v>
          </cell>
          <cell r="B227">
            <v>6</v>
          </cell>
          <cell r="C227" t="str">
            <v>Пром. до 750 кВА (эл. энергия) СН</v>
          </cell>
          <cell r="E227">
            <v>1.0349999999999999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</row>
        <row r="228">
          <cell r="A228">
            <v>9.07</v>
          </cell>
          <cell r="B228">
            <v>7</v>
          </cell>
          <cell r="C228" t="str">
            <v>Пром. до 750 кВА (эл. энергия) НН</v>
          </cell>
          <cell r="E228">
            <v>1.1259999999999999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</row>
        <row r="229">
          <cell r="A229">
            <v>9.08</v>
          </cell>
          <cell r="B229">
            <v>8</v>
          </cell>
          <cell r="C229" t="str">
            <v>Бюджет &gt; 750 кВА (мощнсть) ВН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</row>
        <row r="230">
          <cell r="A230">
            <v>9.09</v>
          </cell>
          <cell r="B230">
            <v>9</v>
          </cell>
          <cell r="C230" t="str">
            <v>Бюджет &gt; 750 кВА (мощнсть) СН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</row>
        <row r="231">
          <cell r="A231">
            <v>9.1</v>
          </cell>
          <cell r="B231">
            <v>10</v>
          </cell>
          <cell r="C231" t="str">
            <v>Бюджет &gt; 750 кВА (эл. энергия) ВН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</row>
        <row r="232">
          <cell r="A232">
            <v>9.11</v>
          </cell>
          <cell r="B232">
            <v>11</v>
          </cell>
          <cell r="C232" t="str">
            <v>Бюджет &gt; 750 кВА (одностав) ВН</v>
          </cell>
          <cell r="E232">
            <v>0.70299999999999996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</row>
        <row r="233">
          <cell r="A233">
            <v>9.1199999999999992</v>
          </cell>
          <cell r="B233">
            <v>12</v>
          </cell>
          <cell r="C233" t="str">
            <v>Бюджет до 750 кВА (эл. энергия) ВН</v>
          </cell>
          <cell r="E233">
            <v>0.70299999999999996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</row>
        <row r="234">
          <cell r="A234">
            <v>9.1300000000000008</v>
          </cell>
          <cell r="B234">
            <v>13</v>
          </cell>
          <cell r="C234" t="str">
            <v>Бюджет до 750 кВА (эл. энергия) СН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</row>
        <row r="235">
          <cell r="A235">
            <v>9.14</v>
          </cell>
          <cell r="B235">
            <v>14</v>
          </cell>
          <cell r="C235" t="str">
            <v>Бюджет до 750 кВА (эл. энергия) НН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</row>
        <row r="236">
          <cell r="A236">
            <v>9.15</v>
          </cell>
          <cell r="B236">
            <v>15</v>
          </cell>
          <cell r="C236" t="str">
            <v>Непром. потребители ВН</v>
          </cell>
          <cell r="E236">
            <v>0.82199999999999995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7">
          <cell r="A237">
            <v>9.16</v>
          </cell>
          <cell r="B237">
            <v>16</v>
          </cell>
          <cell r="C237" t="str">
            <v>Сельское хозяйство НД</v>
          </cell>
          <cell r="E237">
            <v>0.68400000000000005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</row>
        <row r="238">
          <cell r="A238">
            <v>9.17</v>
          </cell>
          <cell r="B238">
            <v>17</v>
          </cell>
          <cell r="C238" t="str">
            <v>Хоз. нужды энергосистемы ВН</v>
          </cell>
          <cell r="E238">
            <v>0.78100000000000003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</row>
        <row r="239">
          <cell r="A239">
            <v>9.18</v>
          </cell>
          <cell r="B239">
            <v>18</v>
          </cell>
          <cell r="C239" t="str">
            <v>Население с эл. плитами</v>
          </cell>
          <cell r="E239">
            <v>0.52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</row>
        <row r="240">
          <cell r="A240">
            <v>9.19</v>
          </cell>
          <cell r="B240">
            <v>19</v>
          </cell>
          <cell r="C240" t="str">
            <v>Население с газовыми плитами</v>
          </cell>
          <cell r="E240">
            <v>0.74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</row>
        <row r="241">
          <cell r="A241">
            <v>9.1999999999999993</v>
          </cell>
          <cell r="B241">
            <v>20</v>
          </cell>
          <cell r="C241" t="str">
            <v xml:space="preserve">Населенные пункты сельские </v>
          </cell>
          <cell r="E241">
            <v>0.46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</row>
        <row r="242">
          <cell r="A242">
            <v>9.2100000000000009</v>
          </cell>
          <cell r="B242">
            <v>21</v>
          </cell>
          <cell r="C242" t="str">
            <v>Населенные пункты городские</v>
          </cell>
          <cell r="E242">
            <v>0.65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</row>
        <row r="243">
          <cell r="A243">
            <v>9.2200000000000006</v>
          </cell>
          <cell r="B243">
            <v>22</v>
          </cell>
          <cell r="C243" t="str">
            <v>Насел. пункты город. (гаражн. кооп)</v>
          </cell>
          <cell r="E243">
            <v>0.65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</row>
        <row r="244">
          <cell r="A244">
            <v>9.23</v>
          </cell>
          <cell r="B244">
            <v>23</v>
          </cell>
          <cell r="C244" t="str">
            <v>Население с эл. плитами с общ. учётом</v>
          </cell>
          <cell r="E244">
            <v>0.46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</row>
        <row r="245">
          <cell r="A245">
            <v>9.24</v>
          </cell>
          <cell r="B245">
            <v>24</v>
          </cell>
          <cell r="C245" t="str">
            <v>Перепродавец пром.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</row>
        <row r="246">
          <cell r="A246">
            <v>9.25</v>
          </cell>
          <cell r="B246">
            <v>25</v>
          </cell>
          <cell r="C246" t="str">
            <v>Перепродавец населен.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</row>
        <row r="247">
          <cell r="A247">
            <v>10</v>
          </cell>
          <cell r="C247" t="str">
            <v>ЗАО "РИТЭК"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 t="str">
            <v>А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</row>
        <row r="248">
          <cell r="C248" t="str">
            <v>Заявленная мощность кВт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</row>
        <row r="249">
          <cell r="A249">
            <v>10.01</v>
          </cell>
          <cell r="B249">
            <v>1</v>
          </cell>
          <cell r="C249" t="str">
            <v>Пром. &gt; 750 кВА (мощность) ВН</v>
          </cell>
          <cell r="E249">
            <v>387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</row>
        <row r="250">
          <cell r="A250">
            <v>10.02</v>
          </cell>
          <cell r="B250">
            <v>2</v>
          </cell>
          <cell r="C250" t="str">
            <v>Пром. &gt; 750 кВА (мощность) СН</v>
          </cell>
          <cell r="E250">
            <v>510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</row>
        <row r="251">
          <cell r="A251">
            <v>10.029999999999999</v>
          </cell>
          <cell r="B251">
            <v>3</v>
          </cell>
          <cell r="C251" t="str">
            <v>Пром. &gt; 750 кВА (эл. энергия) ВН</v>
          </cell>
          <cell r="E251">
            <v>0.27100000000000002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</row>
        <row r="252">
          <cell r="A252">
            <v>10.039999999999999</v>
          </cell>
          <cell r="B252">
            <v>4</v>
          </cell>
          <cell r="C252" t="str">
            <v>Пром. &gt; 750 кВА (одностав.) ВН</v>
          </cell>
          <cell r="E252">
            <v>0.82199999999999995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</row>
        <row r="253">
          <cell r="A253">
            <v>10.050000000000001</v>
          </cell>
          <cell r="B253">
            <v>5</v>
          </cell>
          <cell r="C253" t="str">
            <v>Пром. до 750 кВА (эл. энергия) ВН</v>
          </cell>
          <cell r="E253">
            <v>0.82199999999999995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</row>
        <row r="254">
          <cell r="A254">
            <v>10.06</v>
          </cell>
          <cell r="B254">
            <v>6</v>
          </cell>
          <cell r="C254" t="str">
            <v>Пром. до 750 кВА (эл. энергия) СН</v>
          </cell>
          <cell r="E254">
            <v>1.0349999999999999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</row>
        <row r="255">
          <cell r="A255">
            <v>10.07</v>
          </cell>
          <cell r="B255">
            <v>7</v>
          </cell>
          <cell r="C255" t="str">
            <v>Пром. до 750 кВА (эл. энергия) НН</v>
          </cell>
          <cell r="E255">
            <v>1.1259999999999999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</row>
        <row r="256">
          <cell r="A256">
            <v>10.08</v>
          </cell>
          <cell r="B256">
            <v>8</v>
          </cell>
          <cell r="C256" t="str">
            <v>Бюджет &gt; 750 кВА (мощнсть) ВН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</row>
        <row r="257">
          <cell r="A257">
            <v>10.09</v>
          </cell>
          <cell r="B257">
            <v>9</v>
          </cell>
          <cell r="C257" t="str">
            <v>Бюджет &gt; 750 кВА (мощнсть) СН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</row>
        <row r="258">
          <cell r="A258">
            <v>10.1</v>
          </cell>
          <cell r="B258">
            <v>10</v>
          </cell>
          <cell r="C258" t="str">
            <v>Бюджет &gt; 750 кВА (эл. энергия) ВН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</row>
        <row r="259">
          <cell r="A259">
            <v>10.11</v>
          </cell>
          <cell r="B259">
            <v>11</v>
          </cell>
          <cell r="C259" t="str">
            <v>Бюджет &gt; 750 кВА (одностав) ВН</v>
          </cell>
          <cell r="E259">
            <v>0.70299999999999996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</row>
        <row r="260">
          <cell r="A260">
            <v>10.119999999999999</v>
          </cell>
          <cell r="B260">
            <v>12</v>
          </cell>
          <cell r="C260" t="str">
            <v>Бюджет до 750 кВА (эл. энергия) ВН</v>
          </cell>
          <cell r="E260">
            <v>0.70299999999999996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</row>
        <row r="261">
          <cell r="A261">
            <v>10.130000000000001</v>
          </cell>
          <cell r="B261">
            <v>13</v>
          </cell>
          <cell r="C261" t="str">
            <v>Бюджет до 750 кВА (эл. энергия) СН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</row>
        <row r="262">
          <cell r="A262">
            <v>10.14</v>
          </cell>
          <cell r="B262">
            <v>14</v>
          </cell>
          <cell r="C262" t="str">
            <v>Бюджет до 750 кВА (эл. энергия) НН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</row>
        <row r="263">
          <cell r="A263">
            <v>10.15</v>
          </cell>
          <cell r="B263">
            <v>15</v>
          </cell>
          <cell r="C263" t="str">
            <v>Непром. потребители ВН</v>
          </cell>
          <cell r="E263">
            <v>0.82199999999999995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</row>
        <row r="264">
          <cell r="A264">
            <v>10.16</v>
          </cell>
          <cell r="B264">
            <v>16</v>
          </cell>
          <cell r="C264" t="str">
            <v>Сельское хозяйство НД</v>
          </cell>
          <cell r="E264">
            <v>0.68400000000000005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</row>
        <row r="265">
          <cell r="A265">
            <v>10.17</v>
          </cell>
          <cell r="B265">
            <v>17</v>
          </cell>
          <cell r="C265" t="str">
            <v>Хоз. нужды энергосистемы ВН</v>
          </cell>
          <cell r="E265">
            <v>0.78100000000000003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</row>
        <row r="266">
          <cell r="A266">
            <v>10.18</v>
          </cell>
          <cell r="B266">
            <v>18</v>
          </cell>
          <cell r="C266" t="str">
            <v>Население с эл. плитами</v>
          </cell>
          <cell r="E266">
            <v>0.52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</row>
        <row r="267">
          <cell r="A267">
            <v>10.19</v>
          </cell>
          <cell r="B267">
            <v>19</v>
          </cell>
          <cell r="C267" t="str">
            <v>Население с газовыми плитами</v>
          </cell>
          <cell r="E267">
            <v>0.74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</row>
        <row r="268">
          <cell r="A268">
            <v>10.199999999999999</v>
          </cell>
          <cell r="B268">
            <v>20</v>
          </cell>
          <cell r="C268" t="str">
            <v xml:space="preserve">Населенные пункты сельские </v>
          </cell>
          <cell r="E268">
            <v>0.46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</row>
        <row r="269">
          <cell r="A269">
            <v>10.210000000000001</v>
          </cell>
          <cell r="B269">
            <v>21</v>
          </cell>
          <cell r="C269" t="str">
            <v>Населенные пункты городские</v>
          </cell>
          <cell r="E269">
            <v>0.65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</row>
        <row r="270">
          <cell r="A270">
            <v>10.220000000000001</v>
          </cell>
          <cell r="B270">
            <v>22</v>
          </cell>
          <cell r="C270" t="str">
            <v>Насел. пункты город. (гаражн. кооп)</v>
          </cell>
          <cell r="E270">
            <v>0.65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</row>
        <row r="271">
          <cell r="A271">
            <v>10.23</v>
          </cell>
          <cell r="B271">
            <v>23</v>
          </cell>
          <cell r="C271" t="str">
            <v>Население с эл. плитами с общ. учётом</v>
          </cell>
          <cell r="E271">
            <v>0.46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</row>
        <row r="272">
          <cell r="A272">
            <v>10.24</v>
          </cell>
          <cell r="B272">
            <v>24</v>
          </cell>
          <cell r="C272" t="str">
            <v>Перепродавец пром.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</row>
        <row r="273">
          <cell r="A273">
            <v>10.25</v>
          </cell>
          <cell r="B273">
            <v>25</v>
          </cell>
          <cell r="C273" t="str">
            <v>Перепродавец населен.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</row>
        <row r="274">
          <cell r="A274">
            <v>11</v>
          </cell>
          <cell r="C274" t="str">
            <v>"Тюментрансгаз"</v>
          </cell>
          <cell r="F274">
            <v>37993</v>
          </cell>
          <cell r="G274">
            <v>35731</v>
          </cell>
          <cell r="H274">
            <v>37415</v>
          </cell>
          <cell r="I274">
            <v>37017</v>
          </cell>
          <cell r="J274">
            <v>35710</v>
          </cell>
          <cell r="K274">
            <v>29112</v>
          </cell>
          <cell r="L274">
            <v>28353</v>
          </cell>
          <cell r="M274">
            <v>32031</v>
          </cell>
          <cell r="N274">
            <v>33860</v>
          </cell>
          <cell r="O274">
            <v>38701</v>
          </cell>
          <cell r="P274">
            <v>39372</v>
          </cell>
          <cell r="Q274">
            <v>40365</v>
          </cell>
          <cell r="R274" t="str">
            <v>А</v>
          </cell>
          <cell r="S274">
            <v>111139</v>
          </cell>
          <cell r="T274">
            <v>101839</v>
          </cell>
          <cell r="U274">
            <v>94244</v>
          </cell>
          <cell r="V274">
            <v>118438</v>
          </cell>
          <cell r="W274">
            <v>425660</v>
          </cell>
        </row>
        <row r="275">
          <cell r="C275" t="str">
            <v>Заявленная мощность кВт</v>
          </cell>
          <cell r="F275">
            <v>64299</v>
          </cell>
          <cell r="G275">
            <v>64392</v>
          </cell>
          <cell r="H275">
            <v>66281</v>
          </cell>
          <cell r="I275">
            <v>63732</v>
          </cell>
          <cell r="J275">
            <v>59204</v>
          </cell>
          <cell r="K275">
            <v>49983</v>
          </cell>
          <cell r="L275">
            <v>47112</v>
          </cell>
          <cell r="M275">
            <v>52977</v>
          </cell>
          <cell r="N275">
            <v>58367</v>
          </cell>
          <cell r="O275">
            <v>65380</v>
          </cell>
          <cell r="P275">
            <v>67873</v>
          </cell>
          <cell r="Q275">
            <v>67877</v>
          </cell>
          <cell r="S275">
            <v>194972</v>
          </cell>
          <cell r="T275">
            <v>172919</v>
          </cell>
          <cell r="U275">
            <v>158456</v>
          </cell>
          <cell r="V275">
            <v>201130</v>
          </cell>
          <cell r="W275">
            <v>727477</v>
          </cell>
        </row>
        <row r="276">
          <cell r="A276">
            <v>11.01</v>
          </cell>
          <cell r="B276">
            <v>1</v>
          </cell>
          <cell r="C276" t="str">
            <v>Пром. &gt; 750 кВА (мощность) ВН</v>
          </cell>
          <cell r="E276">
            <v>387</v>
          </cell>
          <cell r="F276">
            <v>30838</v>
          </cell>
          <cell r="G276">
            <v>32538</v>
          </cell>
          <cell r="H276">
            <v>33838</v>
          </cell>
          <cell r="I276">
            <v>37987</v>
          </cell>
          <cell r="J276">
            <v>38639</v>
          </cell>
          <cell r="K276">
            <v>32371</v>
          </cell>
          <cell r="L276">
            <v>30723</v>
          </cell>
          <cell r="M276">
            <v>35977</v>
          </cell>
          <cell r="N276">
            <v>35888</v>
          </cell>
          <cell r="O276">
            <v>39060</v>
          </cell>
          <cell r="P276">
            <v>39303</v>
          </cell>
          <cell r="Q276">
            <v>35342</v>
          </cell>
          <cell r="S276">
            <v>97214</v>
          </cell>
          <cell r="T276">
            <v>108997</v>
          </cell>
          <cell r="U276">
            <v>102588</v>
          </cell>
          <cell r="V276">
            <v>113705</v>
          </cell>
          <cell r="W276">
            <v>422504</v>
          </cell>
        </row>
        <row r="277">
          <cell r="A277">
            <v>11.02</v>
          </cell>
          <cell r="B277">
            <v>2</v>
          </cell>
          <cell r="C277" t="str">
            <v>Пром. &gt; 750 кВА (мощность) СН</v>
          </cell>
          <cell r="E277">
            <v>510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</row>
        <row r="278">
          <cell r="A278">
            <v>11.03</v>
          </cell>
          <cell r="B278">
            <v>3</v>
          </cell>
          <cell r="C278" t="str">
            <v>Пром. &gt; 750 кВА (эл. энергия) ВН</v>
          </cell>
          <cell r="E278">
            <v>0.27100000000000002</v>
          </cell>
          <cell r="F278">
            <v>19503</v>
          </cell>
          <cell r="G278">
            <v>19249</v>
          </cell>
          <cell r="H278">
            <v>21399</v>
          </cell>
          <cell r="I278">
            <v>23248</v>
          </cell>
          <cell r="J278">
            <v>24435</v>
          </cell>
          <cell r="K278">
            <v>19811</v>
          </cell>
          <cell r="L278">
            <v>19429</v>
          </cell>
          <cell r="M278">
            <v>22752</v>
          </cell>
          <cell r="N278">
            <v>21962</v>
          </cell>
          <cell r="O278">
            <v>24702</v>
          </cell>
          <cell r="P278">
            <v>24053</v>
          </cell>
          <cell r="Q278">
            <v>22350</v>
          </cell>
          <cell r="S278">
            <v>60151</v>
          </cell>
          <cell r="T278">
            <v>67494</v>
          </cell>
          <cell r="U278">
            <v>64143</v>
          </cell>
          <cell r="V278">
            <v>71105</v>
          </cell>
          <cell r="W278">
            <v>262893</v>
          </cell>
        </row>
        <row r="279">
          <cell r="A279">
            <v>11.04</v>
          </cell>
          <cell r="B279">
            <v>4</v>
          </cell>
          <cell r="C279" t="str">
            <v>Пром. &gt; 750 кВА (одностав.) ВН</v>
          </cell>
          <cell r="E279">
            <v>0.82199999999999995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</row>
        <row r="280">
          <cell r="A280">
            <v>11.05</v>
          </cell>
          <cell r="B280">
            <v>5</v>
          </cell>
          <cell r="C280" t="str">
            <v>Пром. до 750 кВА (эл. энергия) ВН</v>
          </cell>
          <cell r="E280">
            <v>0.82199999999999995</v>
          </cell>
          <cell r="F280">
            <v>9784</v>
          </cell>
          <cell r="G280">
            <v>8913</v>
          </cell>
          <cell r="H280">
            <v>8658</v>
          </cell>
          <cell r="I280">
            <v>8111</v>
          </cell>
          <cell r="J280">
            <v>6945</v>
          </cell>
          <cell r="K280">
            <v>6095</v>
          </cell>
          <cell r="L280">
            <v>5473</v>
          </cell>
          <cell r="M280">
            <v>5657</v>
          </cell>
          <cell r="N280">
            <v>6738</v>
          </cell>
          <cell r="O280">
            <v>8212</v>
          </cell>
          <cell r="P280">
            <v>8717</v>
          </cell>
          <cell r="Q280">
            <v>9534</v>
          </cell>
          <cell r="S280">
            <v>27355</v>
          </cell>
          <cell r="T280">
            <v>21151</v>
          </cell>
          <cell r="U280">
            <v>17868</v>
          </cell>
          <cell r="V280">
            <v>26463</v>
          </cell>
          <cell r="W280">
            <v>92837</v>
          </cell>
        </row>
        <row r="281">
          <cell r="A281">
            <v>11.06</v>
          </cell>
          <cell r="B281">
            <v>6</v>
          </cell>
          <cell r="C281" t="str">
            <v>Пром. до 750 кВА (эл. энергия) СН</v>
          </cell>
          <cell r="E281">
            <v>1.0349999999999999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</row>
        <row r="282">
          <cell r="A282">
            <v>11.07</v>
          </cell>
          <cell r="B282">
            <v>7</v>
          </cell>
          <cell r="C282" t="str">
            <v>Пром. до 750 кВА (эл. энергия) НН</v>
          </cell>
          <cell r="E282">
            <v>1.1259999999999999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</row>
        <row r="283">
          <cell r="A283">
            <v>11.08</v>
          </cell>
          <cell r="B283">
            <v>8</v>
          </cell>
          <cell r="C283" t="str">
            <v>Бюджет &gt; 750 кВА (мощнсть) ВН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</row>
        <row r="284">
          <cell r="A284">
            <v>11.09</v>
          </cell>
          <cell r="B284">
            <v>9</v>
          </cell>
          <cell r="C284" t="str">
            <v>Бюджет &gt; 750 кВА (мощнсть) СН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A285">
            <v>11.1</v>
          </cell>
          <cell r="B285">
            <v>10</v>
          </cell>
          <cell r="C285" t="str">
            <v>Бюджет &gt; 750 кВА (эл. энергия) ВН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</row>
        <row r="286">
          <cell r="A286">
            <v>11.11</v>
          </cell>
          <cell r="B286">
            <v>11</v>
          </cell>
          <cell r="C286" t="str">
            <v>Бюджет &gt; 750 кВА (одностав) ВН</v>
          </cell>
          <cell r="E286">
            <v>0.70299999999999996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</row>
        <row r="287">
          <cell r="A287">
            <v>11.12</v>
          </cell>
          <cell r="B287">
            <v>12</v>
          </cell>
          <cell r="C287" t="str">
            <v>Бюджет до 750 кВА (эл. энергия) ВН</v>
          </cell>
          <cell r="E287">
            <v>0.70299999999999996</v>
          </cell>
          <cell r="F287">
            <v>68</v>
          </cell>
          <cell r="G287">
            <v>59</v>
          </cell>
          <cell r="H287">
            <v>43</v>
          </cell>
          <cell r="I287">
            <v>42</v>
          </cell>
          <cell r="J287">
            <v>42</v>
          </cell>
          <cell r="K287">
            <v>48</v>
          </cell>
          <cell r="L287">
            <v>21</v>
          </cell>
          <cell r="M287">
            <v>30</v>
          </cell>
          <cell r="N287">
            <v>34</v>
          </cell>
          <cell r="O287">
            <v>57</v>
          </cell>
          <cell r="P287">
            <v>64</v>
          </cell>
          <cell r="Q287">
            <v>67</v>
          </cell>
          <cell r="S287">
            <v>170</v>
          </cell>
          <cell r="T287">
            <v>132</v>
          </cell>
          <cell r="U287">
            <v>85</v>
          </cell>
          <cell r="V287">
            <v>188</v>
          </cell>
          <cell r="W287">
            <v>575</v>
          </cell>
        </row>
        <row r="288">
          <cell r="A288">
            <v>11.13</v>
          </cell>
          <cell r="B288">
            <v>13</v>
          </cell>
          <cell r="C288" t="str">
            <v>Бюджет до 750 кВА (эл. энергия) СН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</row>
        <row r="289">
          <cell r="A289">
            <v>11.14</v>
          </cell>
          <cell r="B289">
            <v>14</v>
          </cell>
          <cell r="C289" t="str">
            <v>Бюджет до 750 кВА (эл. энергия) НН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>
            <v>11.15</v>
          </cell>
          <cell r="B290">
            <v>15</v>
          </cell>
          <cell r="C290" t="str">
            <v>Непром. потребители ВН</v>
          </cell>
          <cell r="E290">
            <v>0.82199999999999995</v>
          </cell>
          <cell r="F290">
            <v>613</v>
          </cell>
          <cell r="G290">
            <v>579</v>
          </cell>
          <cell r="H290">
            <v>529</v>
          </cell>
          <cell r="I290">
            <v>471</v>
          </cell>
          <cell r="J290">
            <v>405</v>
          </cell>
          <cell r="K290">
            <v>298</v>
          </cell>
          <cell r="L290">
            <v>262</v>
          </cell>
          <cell r="M290">
            <v>313</v>
          </cell>
          <cell r="N290">
            <v>411</v>
          </cell>
          <cell r="O290">
            <v>510</v>
          </cell>
          <cell r="P290">
            <v>557</v>
          </cell>
          <cell r="Q290">
            <v>619</v>
          </cell>
          <cell r="S290">
            <v>1721</v>
          </cell>
          <cell r="T290">
            <v>1174</v>
          </cell>
          <cell r="U290">
            <v>986</v>
          </cell>
          <cell r="V290">
            <v>1686</v>
          </cell>
          <cell r="W290">
            <v>5567</v>
          </cell>
        </row>
        <row r="291">
          <cell r="A291">
            <v>11.16</v>
          </cell>
          <cell r="B291">
            <v>16</v>
          </cell>
          <cell r="C291" t="str">
            <v>Сельское хозяйство НД</v>
          </cell>
          <cell r="E291">
            <v>0.68400000000000005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</row>
        <row r="292">
          <cell r="A292">
            <v>11.17</v>
          </cell>
          <cell r="B292">
            <v>17</v>
          </cell>
          <cell r="C292" t="str">
            <v>Хоз. нужды энергосистемы ВН</v>
          </cell>
          <cell r="E292">
            <v>0.78100000000000003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</row>
        <row r="293">
          <cell r="A293">
            <v>11.18</v>
          </cell>
          <cell r="B293">
            <v>18</v>
          </cell>
          <cell r="C293" t="str">
            <v>Население с эл. плитами</v>
          </cell>
          <cell r="E293">
            <v>0.52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</row>
        <row r="294">
          <cell r="A294">
            <v>11.19</v>
          </cell>
          <cell r="B294">
            <v>19</v>
          </cell>
          <cell r="C294" t="str">
            <v>Население с газовыми плитами</v>
          </cell>
          <cell r="E294">
            <v>0.74</v>
          </cell>
          <cell r="F294">
            <v>4017</v>
          </cell>
          <cell r="G294">
            <v>3245</v>
          </cell>
          <cell r="H294">
            <v>3386</v>
          </cell>
          <cell r="I294">
            <v>2217</v>
          </cell>
          <cell r="J294">
            <v>1505</v>
          </cell>
          <cell r="K294">
            <v>1131</v>
          </cell>
          <cell r="L294">
            <v>1629</v>
          </cell>
          <cell r="M294">
            <v>1638</v>
          </cell>
          <cell r="N294">
            <v>2475</v>
          </cell>
          <cell r="O294">
            <v>2519</v>
          </cell>
          <cell r="P294">
            <v>2682</v>
          </cell>
          <cell r="Q294">
            <v>3843</v>
          </cell>
          <cell r="S294">
            <v>10648</v>
          </cell>
          <cell r="T294">
            <v>4853</v>
          </cell>
          <cell r="U294">
            <v>5742</v>
          </cell>
          <cell r="V294">
            <v>9044</v>
          </cell>
          <cell r="W294">
            <v>30287</v>
          </cell>
        </row>
        <row r="295">
          <cell r="A295">
            <v>11.2</v>
          </cell>
          <cell r="B295">
            <v>20</v>
          </cell>
          <cell r="C295" t="str">
            <v xml:space="preserve">Населенные пункты сельские </v>
          </cell>
          <cell r="E295">
            <v>0.46</v>
          </cell>
          <cell r="F295">
            <v>1526</v>
          </cell>
          <cell r="G295">
            <v>1415</v>
          </cell>
          <cell r="H295">
            <v>1360</v>
          </cell>
          <cell r="I295">
            <v>1105</v>
          </cell>
          <cell r="J295">
            <v>936</v>
          </cell>
          <cell r="K295">
            <v>674</v>
          </cell>
          <cell r="L295">
            <v>636</v>
          </cell>
          <cell r="M295">
            <v>619</v>
          </cell>
          <cell r="N295">
            <v>798</v>
          </cell>
          <cell r="O295">
            <v>1050</v>
          </cell>
          <cell r="P295">
            <v>1250</v>
          </cell>
          <cell r="Q295">
            <v>1540</v>
          </cell>
          <cell r="S295">
            <v>4301</v>
          </cell>
          <cell r="T295">
            <v>2715</v>
          </cell>
          <cell r="U295">
            <v>2053</v>
          </cell>
          <cell r="V295">
            <v>3840</v>
          </cell>
          <cell r="W295">
            <v>12909</v>
          </cell>
        </row>
        <row r="296">
          <cell r="A296">
            <v>11.21</v>
          </cell>
          <cell r="B296">
            <v>21</v>
          </cell>
          <cell r="C296" t="str">
            <v>Населенные пункты городские</v>
          </cell>
          <cell r="E296">
            <v>0.65</v>
          </cell>
          <cell r="F296">
            <v>114</v>
          </cell>
          <cell r="G296">
            <v>89</v>
          </cell>
          <cell r="H296">
            <v>88</v>
          </cell>
          <cell r="I296">
            <v>30</v>
          </cell>
          <cell r="J296">
            <v>18</v>
          </cell>
          <cell r="K296">
            <v>15</v>
          </cell>
          <cell r="L296">
            <v>16</v>
          </cell>
          <cell r="M296">
            <v>41</v>
          </cell>
          <cell r="N296">
            <v>42</v>
          </cell>
          <cell r="O296">
            <v>91</v>
          </cell>
          <cell r="P296">
            <v>121</v>
          </cell>
          <cell r="Q296">
            <v>149</v>
          </cell>
          <cell r="S296">
            <v>291</v>
          </cell>
          <cell r="T296">
            <v>63</v>
          </cell>
          <cell r="U296">
            <v>99</v>
          </cell>
          <cell r="V296">
            <v>361</v>
          </cell>
          <cell r="W296">
            <v>814</v>
          </cell>
        </row>
        <row r="297">
          <cell r="A297">
            <v>11.22</v>
          </cell>
          <cell r="B297">
            <v>22</v>
          </cell>
          <cell r="C297" t="str">
            <v>Насел. пункты город. (гаражн. кооп)</v>
          </cell>
          <cell r="E297">
            <v>0.65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</row>
        <row r="298">
          <cell r="A298">
            <v>11.23</v>
          </cell>
          <cell r="B298">
            <v>23</v>
          </cell>
          <cell r="C298" t="str">
            <v>Население с эл. плитами с общ. учётом</v>
          </cell>
          <cell r="E298">
            <v>0.46</v>
          </cell>
          <cell r="F298">
            <v>387</v>
          </cell>
          <cell r="G298">
            <v>341</v>
          </cell>
          <cell r="H298">
            <v>325</v>
          </cell>
          <cell r="I298">
            <v>253</v>
          </cell>
          <cell r="J298">
            <v>140</v>
          </cell>
          <cell r="K298">
            <v>107</v>
          </cell>
          <cell r="L298">
            <v>113</v>
          </cell>
          <cell r="M298">
            <v>140</v>
          </cell>
          <cell r="N298">
            <v>155</v>
          </cell>
          <cell r="O298">
            <v>234</v>
          </cell>
          <cell r="P298">
            <v>331</v>
          </cell>
          <cell r="Q298">
            <v>422</v>
          </cell>
          <cell r="S298">
            <v>1053</v>
          </cell>
          <cell r="T298">
            <v>500</v>
          </cell>
          <cell r="U298">
            <v>408</v>
          </cell>
          <cell r="V298">
            <v>987</v>
          </cell>
          <cell r="W298">
            <v>2948</v>
          </cell>
        </row>
        <row r="299">
          <cell r="A299">
            <v>11.24</v>
          </cell>
          <cell r="B299">
            <v>24</v>
          </cell>
          <cell r="C299" t="str">
            <v>Перепродавец пром.</v>
          </cell>
          <cell r="E299">
            <v>0</v>
          </cell>
          <cell r="F299">
            <v>988</v>
          </cell>
          <cell r="G299">
            <v>933</v>
          </cell>
          <cell r="H299">
            <v>826</v>
          </cell>
          <cell r="I299">
            <v>777</v>
          </cell>
          <cell r="J299">
            <v>651</v>
          </cell>
          <cell r="K299">
            <v>465</v>
          </cell>
          <cell r="L299">
            <v>386</v>
          </cell>
          <cell r="M299">
            <v>412</v>
          </cell>
          <cell r="N299">
            <v>625</v>
          </cell>
          <cell r="O299">
            <v>656</v>
          </cell>
          <cell r="P299">
            <v>769</v>
          </cell>
          <cell r="Q299">
            <v>931</v>
          </cell>
          <cell r="S299">
            <v>2747</v>
          </cell>
          <cell r="T299">
            <v>1893</v>
          </cell>
          <cell r="U299">
            <v>1423</v>
          </cell>
          <cell r="V299">
            <v>2356</v>
          </cell>
          <cell r="W299">
            <v>8419</v>
          </cell>
        </row>
        <row r="300">
          <cell r="A300">
            <v>11.25</v>
          </cell>
          <cell r="B300">
            <v>25</v>
          </cell>
          <cell r="C300" t="str">
            <v>Перепродавец населен.</v>
          </cell>
          <cell r="E300">
            <v>0</v>
          </cell>
          <cell r="F300">
            <v>993</v>
          </cell>
          <cell r="G300">
            <v>908</v>
          </cell>
          <cell r="H300">
            <v>801</v>
          </cell>
          <cell r="I300">
            <v>763</v>
          </cell>
          <cell r="J300">
            <v>633</v>
          </cell>
          <cell r="K300">
            <v>468</v>
          </cell>
          <cell r="L300">
            <v>388</v>
          </cell>
          <cell r="M300">
            <v>429</v>
          </cell>
          <cell r="N300">
            <v>620</v>
          </cell>
          <cell r="O300">
            <v>670</v>
          </cell>
          <cell r="P300">
            <v>828</v>
          </cell>
          <cell r="Q300">
            <v>910</v>
          </cell>
          <cell r="S300">
            <v>2702</v>
          </cell>
          <cell r="T300">
            <v>1864</v>
          </cell>
          <cell r="U300">
            <v>1437</v>
          </cell>
          <cell r="V300">
            <v>2408</v>
          </cell>
          <cell r="W300">
            <v>8411</v>
          </cell>
        </row>
        <row r="301">
          <cell r="A301">
            <v>12</v>
          </cell>
          <cell r="C301" t="str">
            <v>Надымский Аэропорт</v>
          </cell>
          <cell r="F301">
            <v>430.2</v>
          </cell>
          <cell r="G301">
            <v>385</v>
          </cell>
          <cell r="H301">
            <v>385</v>
          </cell>
          <cell r="I301">
            <v>348.5</v>
          </cell>
          <cell r="J301">
            <v>274.5</v>
          </cell>
          <cell r="K301">
            <v>164</v>
          </cell>
          <cell r="L301">
            <v>131</v>
          </cell>
          <cell r="M301">
            <v>204</v>
          </cell>
          <cell r="N301">
            <v>274.5</v>
          </cell>
          <cell r="O301">
            <v>366</v>
          </cell>
          <cell r="P301">
            <v>434.5</v>
          </cell>
          <cell r="Q301">
            <v>467.5</v>
          </cell>
          <cell r="R301" t="str">
            <v>А</v>
          </cell>
          <cell r="S301">
            <v>1200.2</v>
          </cell>
          <cell r="T301">
            <v>787</v>
          </cell>
          <cell r="U301">
            <v>609.5</v>
          </cell>
          <cell r="V301">
            <v>1268</v>
          </cell>
          <cell r="W301">
            <v>3864.7</v>
          </cell>
        </row>
        <row r="302">
          <cell r="C302" t="str">
            <v>Заявленная мощность кВт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</row>
        <row r="303">
          <cell r="A303">
            <v>12.01</v>
          </cell>
          <cell r="B303">
            <v>1</v>
          </cell>
          <cell r="C303" t="str">
            <v>Пром. &gt; 750 кВА (мощность) ВН</v>
          </cell>
          <cell r="E303">
            <v>387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>
            <v>12.02</v>
          </cell>
          <cell r="B304">
            <v>2</v>
          </cell>
          <cell r="C304" t="str">
            <v>Пром. &gt; 750 кВА (мощность) СН</v>
          </cell>
          <cell r="E304">
            <v>510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>
            <v>12.03</v>
          </cell>
          <cell r="B305">
            <v>3</v>
          </cell>
          <cell r="C305" t="str">
            <v>Пром. &gt; 750 кВА (эл. энергия) ВН</v>
          </cell>
          <cell r="E305">
            <v>0.27100000000000002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>
            <v>12.04</v>
          </cell>
          <cell r="B306">
            <v>4</v>
          </cell>
          <cell r="C306" t="str">
            <v>Пром. &gt; 750 кВА (одностав.) ВН</v>
          </cell>
          <cell r="E306">
            <v>0.82199999999999995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</row>
        <row r="307">
          <cell r="A307">
            <v>12.05</v>
          </cell>
          <cell r="B307">
            <v>5</v>
          </cell>
          <cell r="C307" t="str">
            <v>Пром. до 750 кВА (эл. энергия) ВН</v>
          </cell>
          <cell r="E307">
            <v>0.82199999999999995</v>
          </cell>
          <cell r="F307">
            <v>85.2</v>
          </cell>
          <cell r="G307">
            <v>70</v>
          </cell>
          <cell r="H307">
            <v>66</v>
          </cell>
          <cell r="I307">
            <v>69</v>
          </cell>
          <cell r="J307">
            <v>56</v>
          </cell>
          <cell r="K307">
            <v>45</v>
          </cell>
          <cell r="L307">
            <v>48</v>
          </cell>
          <cell r="M307">
            <v>48</v>
          </cell>
          <cell r="N307">
            <v>55</v>
          </cell>
          <cell r="O307">
            <v>72</v>
          </cell>
          <cell r="P307">
            <v>80</v>
          </cell>
          <cell r="Q307">
            <v>92</v>
          </cell>
          <cell r="S307">
            <v>221.2</v>
          </cell>
          <cell r="T307">
            <v>170</v>
          </cell>
          <cell r="U307">
            <v>151</v>
          </cell>
          <cell r="V307">
            <v>244</v>
          </cell>
          <cell r="W307">
            <v>786.2</v>
          </cell>
        </row>
        <row r="308">
          <cell r="A308">
            <v>12.06</v>
          </cell>
          <cell r="B308">
            <v>6</v>
          </cell>
          <cell r="C308" t="str">
            <v>Пром. до 750 кВА (эл. энергия) СН</v>
          </cell>
          <cell r="E308">
            <v>1.0349999999999999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</row>
        <row r="309">
          <cell r="A309">
            <v>12.07</v>
          </cell>
          <cell r="B309">
            <v>7</v>
          </cell>
          <cell r="C309" t="str">
            <v>Пром. до 750 кВА (эл. энергия) НН</v>
          </cell>
          <cell r="E309">
            <v>1.1259999999999999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</row>
        <row r="310">
          <cell r="A310">
            <v>12.08</v>
          </cell>
          <cell r="B310">
            <v>8</v>
          </cell>
          <cell r="C310" t="str">
            <v>Бюджет &gt; 750 кВА (мощнсть) ВН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</row>
        <row r="311">
          <cell r="A311">
            <v>12.09</v>
          </cell>
          <cell r="B311">
            <v>9</v>
          </cell>
          <cell r="C311" t="str">
            <v>Бюджет &gt; 750 кВА (мощнсть) СН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</row>
        <row r="312">
          <cell r="A312">
            <v>12.1</v>
          </cell>
          <cell r="B312">
            <v>10</v>
          </cell>
          <cell r="C312" t="str">
            <v>Бюджет &gt; 750 кВА (эл. энергия) ВН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</row>
        <row r="313">
          <cell r="A313">
            <v>12.11</v>
          </cell>
          <cell r="B313">
            <v>11</v>
          </cell>
          <cell r="C313" t="str">
            <v>Бюджет &gt; 750 кВА (одностав) ВН</v>
          </cell>
          <cell r="E313">
            <v>0.70299999999999996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</row>
        <row r="314">
          <cell r="A314">
            <v>12.12</v>
          </cell>
          <cell r="B314">
            <v>12</v>
          </cell>
          <cell r="C314" t="str">
            <v>Бюджет до 750 кВА (эл. энергия) ВН</v>
          </cell>
          <cell r="E314">
            <v>0.70299999999999996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</row>
        <row r="315">
          <cell r="A315">
            <v>12.13</v>
          </cell>
          <cell r="B315">
            <v>13</v>
          </cell>
          <cell r="C315" t="str">
            <v>Бюджет до 750 кВА (эл. энергия) СН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</row>
        <row r="316">
          <cell r="A316">
            <v>12.14</v>
          </cell>
          <cell r="B316">
            <v>14</v>
          </cell>
          <cell r="C316" t="str">
            <v>Бюджет до 750 кВА (эл. энергия) НН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</row>
        <row r="317">
          <cell r="A317">
            <v>12.15</v>
          </cell>
          <cell r="B317">
            <v>15</v>
          </cell>
          <cell r="C317" t="str">
            <v>Непром. потребители ВН</v>
          </cell>
          <cell r="E317">
            <v>0.82199999999999995</v>
          </cell>
          <cell r="F317">
            <v>340</v>
          </cell>
          <cell r="G317">
            <v>310</v>
          </cell>
          <cell r="H317">
            <v>315</v>
          </cell>
          <cell r="I317">
            <v>275</v>
          </cell>
          <cell r="J317">
            <v>215</v>
          </cell>
          <cell r="K317">
            <v>116</v>
          </cell>
          <cell r="L317">
            <v>80</v>
          </cell>
          <cell r="M317">
            <v>153</v>
          </cell>
          <cell r="N317">
            <v>215</v>
          </cell>
          <cell r="O317">
            <v>290</v>
          </cell>
          <cell r="P317">
            <v>350</v>
          </cell>
          <cell r="Q317">
            <v>370</v>
          </cell>
          <cell r="S317">
            <v>965</v>
          </cell>
          <cell r="T317">
            <v>606</v>
          </cell>
          <cell r="U317">
            <v>448</v>
          </cell>
          <cell r="V317">
            <v>1010</v>
          </cell>
          <cell r="W317">
            <v>3029</v>
          </cell>
        </row>
        <row r="318">
          <cell r="A318">
            <v>12.16</v>
          </cell>
          <cell r="B318">
            <v>16</v>
          </cell>
          <cell r="C318" t="str">
            <v>Сельское хозяйство НД</v>
          </cell>
          <cell r="E318">
            <v>0.68400000000000005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</row>
        <row r="319">
          <cell r="A319">
            <v>12.17</v>
          </cell>
          <cell r="B319">
            <v>17</v>
          </cell>
          <cell r="C319" t="str">
            <v>Хоз. нужды энергосистемы ВН</v>
          </cell>
          <cell r="E319">
            <v>0.78100000000000003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</row>
        <row r="320">
          <cell r="A320">
            <v>12.18</v>
          </cell>
          <cell r="B320">
            <v>18</v>
          </cell>
          <cell r="C320" t="str">
            <v>Население с эл. плитами</v>
          </cell>
          <cell r="E320">
            <v>0.52</v>
          </cell>
          <cell r="F320">
            <v>5</v>
          </cell>
          <cell r="G320">
            <v>5</v>
          </cell>
          <cell r="H320">
            <v>4</v>
          </cell>
          <cell r="I320">
            <v>4.5</v>
          </cell>
          <cell r="J320">
            <v>3.5</v>
          </cell>
          <cell r="K320">
            <v>3</v>
          </cell>
          <cell r="L320">
            <v>3</v>
          </cell>
          <cell r="M320">
            <v>3</v>
          </cell>
          <cell r="N320">
            <v>4.5</v>
          </cell>
          <cell r="O320">
            <v>4</v>
          </cell>
          <cell r="P320">
            <v>4.5</v>
          </cell>
          <cell r="Q320">
            <v>5.5</v>
          </cell>
          <cell r="S320">
            <v>14</v>
          </cell>
          <cell r="T320">
            <v>11</v>
          </cell>
          <cell r="U320">
            <v>10.5</v>
          </cell>
          <cell r="V320">
            <v>14</v>
          </cell>
          <cell r="W320">
            <v>49.5</v>
          </cell>
        </row>
        <row r="321">
          <cell r="A321">
            <v>12.19</v>
          </cell>
          <cell r="B321">
            <v>19</v>
          </cell>
          <cell r="C321" t="str">
            <v>Население с газовыми плитами</v>
          </cell>
          <cell r="E321">
            <v>0.74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</row>
        <row r="322">
          <cell r="A322">
            <v>12.2</v>
          </cell>
          <cell r="B322">
            <v>20</v>
          </cell>
          <cell r="C322" t="str">
            <v xml:space="preserve">Населенные пункты сельские </v>
          </cell>
          <cell r="E322">
            <v>0.46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</row>
        <row r="323">
          <cell r="A323">
            <v>12.21</v>
          </cell>
          <cell r="B323">
            <v>21</v>
          </cell>
          <cell r="C323" t="str">
            <v>Населенные пункты городские</v>
          </cell>
          <cell r="E323">
            <v>0.65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</row>
        <row r="324">
          <cell r="A324">
            <v>12.22</v>
          </cell>
          <cell r="B324">
            <v>22</v>
          </cell>
          <cell r="C324" t="str">
            <v>Насел. пункты город. (гаражн. кооп)</v>
          </cell>
          <cell r="E324">
            <v>0.65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</row>
        <row r="325">
          <cell r="A325">
            <v>12.23</v>
          </cell>
          <cell r="B325">
            <v>23</v>
          </cell>
          <cell r="C325" t="str">
            <v>Население с эл. плитами с общ. учётом</v>
          </cell>
          <cell r="E325">
            <v>0.46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</row>
        <row r="326">
          <cell r="A326">
            <v>12.24</v>
          </cell>
          <cell r="B326">
            <v>24</v>
          </cell>
          <cell r="C326" t="str">
            <v>Перепродавец пром.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</row>
        <row r="327">
          <cell r="A327">
            <v>12.25</v>
          </cell>
          <cell r="B327">
            <v>25</v>
          </cell>
          <cell r="C327" t="str">
            <v>Перепродавец населен.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</row>
        <row r="328">
          <cell r="A328">
            <v>13</v>
          </cell>
          <cell r="C328" t="str">
            <v>"Надымэлектрогаз"</v>
          </cell>
          <cell r="F328">
            <v>21.5</v>
          </cell>
          <cell r="G328">
            <v>16.5</v>
          </cell>
          <cell r="H328">
            <v>15.5</v>
          </cell>
          <cell r="I328">
            <v>8.5</v>
          </cell>
          <cell r="J328">
            <v>5.5</v>
          </cell>
          <cell r="K328">
            <v>4.5</v>
          </cell>
          <cell r="L328">
            <v>4.5</v>
          </cell>
          <cell r="M328">
            <v>5.5</v>
          </cell>
          <cell r="N328">
            <v>9.5</v>
          </cell>
          <cell r="O328">
            <v>11.5</v>
          </cell>
          <cell r="P328">
            <v>15.5</v>
          </cell>
          <cell r="Q328">
            <v>19.5</v>
          </cell>
          <cell r="R328" t="str">
            <v>А</v>
          </cell>
          <cell r="S328">
            <v>53.5</v>
          </cell>
          <cell r="T328">
            <v>18.5</v>
          </cell>
          <cell r="U328">
            <v>19.5</v>
          </cell>
          <cell r="V328">
            <v>46.5</v>
          </cell>
          <cell r="W328">
            <v>138</v>
          </cell>
        </row>
        <row r="329">
          <cell r="C329" t="str">
            <v>Заявленная мощность кВт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</row>
        <row r="330">
          <cell r="A330">
            <v>13.01</v>
          </cell>
          <cell r="B330">
            <v>1</v>
          </cell>
          <cell r="C330" t="str">
            <v>Пром. &gt; 750 кВА (мощность) ВН</v>
          </cell>
          <cell r="E330">
            <v>387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</row>
        <row r="331">
          <cell r="A331">
            <v>13.02</v>
          </cell>
          <cell r="B331">
            <v>2</v>
          </cell>
          <cell r="C331" t="str">
            <v>Пром. &gt; 750 кВА (мощность) СН</v>
          </cell>
          <cell r="E331">
            <v>510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</row>
        <row r="332">
          <cell r="A332">
            <v>13.03</v>
          </cell>
          <cell r="B332">
            <v>3</v>
          </cell>
          <cell r="C332" t="str">
            <v>Пром. &gt; 750 кВА (эл. энергия) ВН</v>
          </cell>
          <cell r="E332">
            <v>0.27100000000000002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</row>
        <row r="333">
          <cell r="A333">
            <v>13.04</v>
          </cell>
          <cell r="B333">
            <v>4</v>
          </cell>
          <cell r="C333" t="str">
            <v>Пром. &gt; 750 кВА (одностав.) ВН</v>
          </cell>
          <cell r="E333">
            <v>0.82199999999999995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</row>
        <row r="334">
          <cell r="A334">
            <v>13.05</v>
          </cell>
          <cell r="B334">
            <v>5</v>
          </cell>
          <cell r="C334" t="str">
            <v>Пром. до 750 кВА (эл. энергия) ВН</v>
          </cell>
          <cell r="E334">
            <v>0.82199999999999995</v>
          </cell>
          <cell r="F334">
            <v>21.5</v>
          </cell>
          <cell r="G334">
            <v>16.5</v>
          </cell>
          <cell r="H334">
            <v>15.5</v>
          </cell>
          <cell r="I334">
            <v>8.5</v>
          </cell>
          <cell r="J334">
            <v>5.5</v>
          </cell>
          <cell r="K334">
            <v>4.5</v>
          </cell>
          <cell r="L334">
            <v>4.5</v>
          </cell>
          <cell r="M334">
            <v>5.5</v>
          </cell>
          <cell r="N334">
            <v>9.5</v>
          </cell>
          <cell r="O334">
            <v>11.5</v>
          </cell>
          <cell r="P334">
            <v>15.5</v>
          </cell>
          <cell r="Q334">
            <v>19.5</v>
          </cell>
          <cell r="S334">
            <v>53.5</v>
          </cell>
          <cell r="T334">
            <v>18.5</v>
          </cell>
          <cell r="U334">
            <v>19.5</v>
          </cell>
          <cell r="V334">
            <v>46.5</v>
          </cell>
          <cell r="W334">
            <v>138</v>
          </cell>
        </row>
        <row r="335">
          <cell r="A335">
            <v>13.06</v>
          </cell>
          <cell r="B335">
            <v>6</v>
          </cell>
          <cell r="C335" t="str">
            <v>Пром. до 750 кВА (эл. энергия) СН</v>
          </cell>
          <cell r="E335">
            <v>1.0349999999999999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</row>
        <row r="336">
          <cell r="A336">
            <v>13.07</v>
          </cell>
          <cell r="B336">
            <v>7</v>
          </cell>
          <cell r="C336" t="str">
            <v>Пром. до 750 кВА (эл. энергия) НН</v>
          </cell>
          <cell r="E336">
            <v>1.1259999999999999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</row>
        <row r="337">
          <cell r="A337">
            <v>13.08</v>
          </cell>
          <cell r="B337">
            <v>8</v>
          </cell>
          <cell r="C337" t="str">
            <v>Бюджет &gt; 750 кВА (мощнсть) ВН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</row>
        <row r="338">
          <cell r="A338">
            <v>13.09</v>
          </cell>
          <cell r="B338">
            <v>9</v>
          </cell>
          <cell r="C338" t="str">
            <v>Бюджет &gt; 750 кВА (мощнсть) СН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</row>
        <row r="339">
          <cell r="A339">
            <v>13.1</v>
          </cell>
          <cell r="B339">
            <v>10</v>
          </cell>
          <cell r="C339" t="str">
            <v>Бюджет &gt; 750 кВА (эл. энергия) ВН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</row>
        <row r="340">
          <cell r="A340">
            <v>13.11</v>
          </cell>
          <cell r="B340">
            <v>11</v>
          </cell>
          <cell r="C340" t="str">
            <v>Бюджет &gt; 750 кВА (одностав) ВН</v>
          </cell>
          <cell r="E340">
            <v>0.70299999999999996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</row>
        <row r="341">
          <cell r="A341">
            <v>13.12</v>
          </cell>
          <cell r="B341">
            <v>12</v>
          </cell>
          <cell r="C341" t="str">
            <v>Бюджет до 750 кВА (эл. энергия) ВН</v>
          </cell>
          <cell r="E341">
            <v>0.70299999999999996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</row>
        <row r="342">
          <cell r="A342">
            <v>13.13</v>
          </cell>
          <cell r="B342">
            <v>13</v>
          </cell>
          <cell r="C342" t="str">
            <v>Бюджет до 750 кВА (эл. энергия) СН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</row>
        <row r="343">
          <cell r="A343">
            <v>13.14</v>
          </cell>
          <cell r="B343">
            <v>14</v>
          </cell>
          <cell r="C343" t="str">
            <v>Бюджет до 750 кВА (эл. энергия) НН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</row>
        <row r="344">
          <cell r="A344">
            <v>13.15</v>
          </cell>
          <cell r="B344">
            <v>15</v>
          </cell>
          <cell r="C344" t="str">
            <v>Непром. потребители ВН</v>
          </cell>
          <cell r="E344">
            <v>0.82199999999999995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</row>
        <row r="345">
          <cell r="A345">
            <v>13.16</v>
          </cell>
          <cell r="B345">
            <v>16</v>
          </cell>
          <cell r="C345" t="str">
            <v>Сельское хозяйство НД</v>
          </cell>
          <cell r="E345">
            <v>0.68400000000000005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>
            <v>13.17</v>
          </cell>
          <cell r="B346">
            <v>17</v>
          </cell>
          <cell r="C346" t="str">
            <v>Хоз. нужды энергосистемы ВН</v>
          </cell>
          <cell r="E346">
            <v>0.78100000000000003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</row>
        <row r="347">
          <cell r="A347">
            <v>13.18</v>
          </cell>
          <cell r="B347">
            <v>18</v>
          </cell>
          <cell r="C347" t="str">
            <v>Население с эл. плитами</v>
          </cell>
          <cell r="E347">
            <v>0.52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</row>
        <row r="348">
          <cell r="A348">
            <v>13.19</v>
          </cell>
          <cell r="B348">
            <v>19</v>
          </cell>
          <cell r="C348" t="str">
            <v>Население с газовыми плитами</v>
          </cell>
          <cell r="E348">
            <v>0.74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</row>
        <row r="349">
          <cell r="A349">
            <v>13.2</v>
          </cell>
          <cell r="B349">
            <v>20</v>
          </cell>
          <cell r="C349" t="str">
            <v xml:space="preserve">Населенные пункты сельские </v>
          </cell>
          <cell r="E349">
            <v>0.46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</row>
        <row r="350">
          <cell r="A350">
            <v>13.21</v>
          </cell>
          <cell r="B350">
            <v>21</v>
          </cell>
          <cell r="C350" t="str">
            <v>Населенные пункты городские</v>
          </cell>
          <cell r="E350">
            <v>0.65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</row>
        <row r="351">
          <cell r="A351">
            <v>13.22</v>
          </cell>
          <cell r="B351">
            <v>22</v>
          </cell>
          <cell r="C351" t="str">
            <v>Насел. пункты город. (гаражн. кооп)</v>
          </cell>
          <cell r="E351">
            <v>0.65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>
            <v>13.23</v>
          </cell>
          <cell r="B352">
            <v>23</v>
          </cell>
          <cell r="C352" t="str">
            <v>Население с эл. плитами с общ. учётом</v>
          </cell>
          <cell r="E352">
            <v>0.46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</row>
        <row r="353">
          <cell r="A353">
            <v>13.24</v>
          </cell>
          <cell r="B353">
            <v>24</v>
          </cell>
          <cell r="C353" t="str">
            <v>Перепродавец пром.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</row>
        <row r="354">
          <cell r="A354">
            <v>13.25</v>
          </cell>
          <cell r="B354">
            <v>25</v>
          </cell>
          <cell r="C354" t="str">
            <v>Перепродавец населен.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>
            <v>14</v>
          </cell>
          <cell r="C355" t="str">
            <v>МУП "ПРЭП"</v>
          </cell>
          <cell r="F355">
            <v>20</v>
          </cell>
          <cell r="G355">
            <v>16</v>
          </cell>
          <cell r="H355">
            <v>21</v>
          </cell>
          <cell r="I355">
            <v>16.5</v>
          </cell>
          <cell r="J355">
            <v>12.5</v>
          </cell>
          <cell r="K355">
            <v>9</v>
          </cell>
          <cell r="L355">
            <v>9</v>
          </cell>
          <cell r="M355">
            <v>11</v>
          </cell>
          <cell r="N355">
            <v>12.5</v>
          </cell>
          <cell r="O355">
            <v>16.5</v>
          </cell>
          <cell r="P355">
            <v>18</v>
          </cell>
          <cell r="Q355">
            <v>19</v>
          </cell>
          <cell r="R355" t="str">
            <v>А</v>
          </cell>
          <cell r="S355">
            <v>57</v>
          </cell>
          <cell r="T355">
            <v>38</v>
          </cell>
          <cell r="U355">
            <v>32.5</v>
          </cell>
          <cell r="V355">
            <v>53.5</v>
          </cell>
          <cell r="W355">
            <v>181</v>
          </cell>
        </row>
        <row r="356">
          <cell r="C356" t="str">
            <v>Заявленная мощность кВт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</row>
        <row r="357">
          <cell r="A357">
            <v>14.01</v>
          </cell>
          <cell r="B357">
            <v>1</v>
          </cell>
          <cell r="C357" t="str">
            <v>Пром. &gt; 750 кВА (мощность) ВН</v>
          </cell>
          <cell r="E357">
            <v>387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</row>
        <row r="358">
          <cell r="A358">
            <v>14.02</v>
          </cell>
          <cell r="B358">
            <v>2</v>
          </cell>
          <cell r="C358" t="str">
            <v>Пром. &gt; 750 кВА (мощность) СН</v>
          </cell>
          <cell r="E358">
            <v>510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</row>
        <row r="359">
          <cell r="A359">
            <v>14.03</v>
          </cell>
          <cell r="B359">
            <v>3</v>
          </cell>
          <cell r="C359" t="str">
            <v>Пром. &gt; 750 кВА (эл. энергия) ВН</v>
          </cell>
          <cell r="E359">
            <v>0.27100000000000002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</row>
        <row r="360">
          <cell r="A360">
            <v>14.04</v>
          </cell>
          <cell r="B360">
            <v>4</v>
          </cell>
          <cell r="C360" t="str">
            <v>Пром. &gt; 750 кВА (одностав.) ВН</v>
          </cell>
          <cell r="E360">
            <v>0.82199999999999995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>
            <v>14.05</v>
          </cell>
          <cell r="B361">
            <v>5</v>
          </cell>
          <cell r="C361" t="str">
            <v>Пром. до 750 кВА (эл. энергия) ВН</v>
          </cell>
          <cell r="E361">
            <v>0.82199999999999995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</row>
        <row r="362">
          <cell r="A362">
            <v>14.06</v>
          </cell>
          <cell r="B362">
            <v>6</v>
          </cell>
          <cell r="C362" t="str">
            <v>Пром. до 750 кВА (эл. энергия) СН</v>
          </cell>
          <cell r="E362">
            <v>1.0349999999999999</v>
          </cell>
          <cell r="F362">
            <v>20</v>
          </cell>
          <cell r="G362">
            <v>16</v>
          </cell>
          <cell r="H362">
            <v>21</v>
          </cell>
          <cell r="I362">
            <v>16.5</v>
          </cell>
          <cell r="J362">
            <v>12.5</v>
          </cell>
          <cell r="K362">
            <v>9</v>
          </cell>
          <cell r="L362">
            <v>9</v>
          </cell>
          <cell r="M362">
            <v>11</v>
          </cell>
          <cell r="N362">
            <v>12.5</v>
          </cell>
          <cell r="O362">
            <v>16.5</v>
          </cell>
          <cell r="P362">
            <v>18</v>
          </cell>
          <cell r="Q362">
            <v>19</v>
          </cell>
          <cell r="S362">
            <v>57</v>
          </cell>
          <cell r="T362">
            <v>38</v>
          </cell>
          <cell r="U362">
            <v>32.5</v>
          </cell>
          <cell r="V362">
            <v>53.5</v>
          </cell>
          <cell r="W362">
            <v>181</v>
          </cell>
        </row>
        <row r="363">
          <cell r="A363">
            <v>14.07</v>
          </cell>
          <cell r="B363">
            <v>7</v>
          </cell>
          <cell r="C363" t="str">
            <v>Пром. до 750 кВА (эл. энергия) НН</v>
          </cell>
          <cell r="E363">
            <v>1.1259999999999999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</row>
        <row r="364">
          <cell r="A364">
            <v>14.08</v>
          </cell>
          <cell r="B364">
            <v>8</v>
          </cell>
          <cell r="C364" t="str">
            <v>Бюджет &gt; 750 кВА (мощнсть) ВН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</row>
        <row r="365">
          <cell r="A365">
            <v>14.09</v>
          </cell>
          <cell r="B365">
            <v>9</v>
          </cell>
          <cell r="C365" t="str">
            <v>Бюджет &gt; 750 кВА (мощнсть) СН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</row>
        <row r="366">
          <cell r="A366">
            <v>14.1</v>
          </cell>
          <cell r="B366">
            <v>10</v>
          </cell>
          <cell r="C366" t="str">
            <v>Бюджет &gt; 750 кВА (эл. энергия) ВН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</row>
        <row r="367">
          <cell r="A367">
            <v>14.11</v>
          </cell>
          <cell r="B367">
            <v>11</v>
          </cell>
          <cell r="C367" t="str">
            <v>Бюджет &gt; 750 кВА (одностав) ВН</v>
          </cell>
          <cell r="E367">
            <v>0.70299999999999996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</row>
        <row r="368">
          <cell r="A368">
            <v>14.12</v>
          </cell>
          <cell r="B368">
            <v>12</v>
          </cell>
          <cell r="C368" t="str">
            <v>Бюджет до 750 кВА (эл. энергия) ВН</v>
          </cell>
          <cell r="E368">
            <v>0.70299999999999996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</row>
        <row r="369">
          <cell r="A369">
            <v>14.13</v>
          </cell>
          <cell r="B369">
            <v>13</v>
          </cell>
          <cell r="C369" t="str">
            <v>Бюджет до 750 кВА (эл. энергия) СН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</row>
        <row r="370">
          <cell r="A370">
            <v>14.14</v>
          </cell>
          <cell r="B370">
            <v>14</v>
          </cell>
          <cell r="C370" t="str">
            <v>Бюджет до 750 кВА (эл. энергия) НН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</row>
        <row r="371">
          <cell r="A371">
            <v>14.15</v>
          </cell>
          <cell r="B371">
            <v>15</v>
          </cell>
          <cell r="C371" t="str">
            <v>Непром. потребители ВН</v>
          </cell>
          <cell r="E371">
            <v>0.82199999999999995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</row>
        <row r="372">
          <cell r="A372">
            <v>14.16</v>
          </cell>
          <cell r="B372">
            <v>16</v>
          </cell>
          <cell r="C372" t="str">
            <v>Сельское хозяйство НД</v>
          </cell>
          <cell r="E372">
            <v>0.68400000000000005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</row>
        <row r="373">
          <cell r="A373">
            <v>14.17</v>
          </cell>
          <cell r="B373">
            <v>17</v>
          </cell>
          <cell r="C373" t="str">
            <v>Хоз. нужды энергосистемы ВН</v>
          </cell>
          <cell r="E373">
            <v>0.78100000000000003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</row>
        <row r="374">
          <cell r="A374">
            <v>14.18</v>
          </cell>
          <cell r="B374">
            <v>18</v>
          </cell>
          <cell r="C374" t="str">
            <v>Население с эл. плитами</v>
          </cell>
          <cell r="E374">
            <v>0.52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</row>
        <row r="375">
          <cell r="A375">
            <v>14.19</v>
          </cell>
          <cell r="B375">
            <v>19</v>
          </cell>
          <cell r="C375" t="str">
            <v>Население с газовыми плитами</v>
          </cell>
          <cell r="E375">
            <v>0.74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</row>
        <row r="376">
          <cell r="A376">
            <v>14.2</v>
          </cell>
          <cell r="B376">
            <v>20</v>
          </cell>
          <cell r="C376" t="str">
            <v xml:space="preserve">Населенные пункты сельские </v>
          </cell>
          <cell r="E376">
            <v>0.46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</row>
        <row r="377">
          <cell r="A377">
            <v>14.21</v>
          </cell>
          <cell r="B377">
            <v>21</v>
          </cell>
          <cell r="C377" t="str">
            <v>Населенные пункты городские</v>
          </cell>
          <cell r="E377">
            <v>0.65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</row>
        <row r="378">
          <cell r="A378">
            <v>14.22</v>
          </cell>
          <cell r="B378">
            <v>22</v>
          </cell>
          <cell r="C378" t="str">
            <v>Насел. пункты город. (гаражн. кооп)</v>
          </cell>
          <cell r="E378">
            <v>0.65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</row>
        <row r="379">
          <cell r="A379">
            <v>14.23</v>
          </cell>
          <cell r="B379">
            <v>23</v>
          </cell>
          <cell r="C379" t="str">
            <v>Население с эл. плитами с общ. учётом</v>
          </cell>
          <cell r="E379">
            <v>0.46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</row>
        <row r="380">
          <cell r="A380">
            <v>14.24</v>
          </cell>
          <cell r="B380">
            <v>24</v>
          </cell>
          <cell r="C380" t="str">
            <v>Перепродавец пром.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</row>
        <row r="381">
          <cell r="A381">
            <v>14.25</v>
          </cell>
          <cell r="B381">
            <v>25</v>
          </cell>
          <cell r="C381" t="str">
            <v>Перепродавец населен.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</row>
        <row r="382">
          <cell r="A382">
            <v>15</v>
          </cell>
          <cell r="C382" t="str">
            <v>"Северстройснаб 2000"</v>
          </cell>
          <cell r="F382">
            <v>5</v>
          </cell>
          <cell r="G382">
            <v>4.7</v>
          </cell>
          <cell r="H382">
            <v>4</v>
          </cell>
          <cell r="I382">
            <v>3</v>
          </cell>
          <cell r="J382">
            <v>2</v>
          </cell>
          <cell r="K382">
            <v>2</v>
          </cell>
          <cell r="L382">
            <v>2</v>
          </cell>
          <cell r="M382">
            <v>4</v>
          </cell>
          <cell r="N382">
            <v>6</v>
          </cell>
          <cell r="O382">
            <v>6</v>
          </cell>
          <cell r="P382">
            <v>6</v>
          </cell>
          <cell r="Q382">
            <v>6</v>
          </cell>
          <cell r="R382" t="str">
            <v>А</v>
          </cell>
          <cell r="S382">
            <v>13.7</v>
          </cell>
          <cell r="T382">
            <v>7</v>
          </cell>
          <cell r="U382">
            <v>12</v>
          </cell>
          <cell r="V382">
            <v>18</v>
          </cell>
          <cell r="W382">
            <v>50.7</v>
          </cell>
        </row>
        <row r="383">
          <cell r="C383" t="str">
            <v>Заявленная мощность кВт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</row>
        <row r="384">
          <cell r="A384">
            <v>15.01</v>
          </cell>
          <cell r="B384">
            <v>1</v>
          </cell>
          <cell r="C384" t="str">
            <v>Пром. &gt; 750 кВА (мощность) ВН</v>
          </cell>
          <cell r="E384">
            <v>387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</row>
        <row r="385">
          <cell r="A385">
            <v>15.02</v>
          </cell>
          <cell r="B385">
            <v>2</v>
          </cell>
          <cell r="C385" t="str">
            <v>Пром. &gt; 750 кВА (мощность) СН</v>
          </cell>
          <cell r="E385">
            <v>510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</row>
        <row r="386">
          <cell r="A386">
            <v>15.03</v>
          </cell>
          <cell r="B386">
            <v>3</v>
          </cell>
          <cell r="C386" t="str">
            <v>Пром. &gt; 750 кВА (эл. энергия) ВН</v>
          </cell>
          <cell r="E386">
            <v>0.27100000000000002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</row>
        <row r="387">
          <cell r="A387">
            <v>15.04</v>
          </cell>
          <cell r="B387">
            <v>4</v>
          </cell>
          <cell r="C387" t="str">
            <v>Пром. &gt; 750 кВА (одностав.) ВН</v>
          </cell>
          <cell r="E387">
            <v>0.82199999999999995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</row>
        <row r="388">
          <cell r="A388">
            <v>15.05</v>
          </cell>
          <cell r="B388">
            <v>5</v>
          </cell>
          <cell r="C388" t="str">
            <v>Пром. до 750 кВА (эл. энергия) ВН</v>
          </cell>
          <cell r="E388">
            <v>0.82199999999999995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</row>
        <row r="389">
          <cell r="A389">
            <v>15.06</v>
          </cell>
          <cell r="B389">
            <v>6</v>
          </cell>
          <cell r="C389" t="str">
            <v>Пром. до 750 кВА (эл. энергия) СН</v>
          </cell>
          <cell r="E389">
            <v>1.0349999999999999</v>
          </cell>
          <cell r="F389">
            <v>5</v>
          </cell>
          <cell r="G389">
            <v>4.7</v>
          </cell>
          <cell r="H389">
            <v>4</v>
          </cell>
          <cell r="I389">
            <v>3</v>
          </cell>
          <cell r="J389">
            <v>2</v>
          </cell>
          <cell r="K389">
            <v>2</v>
          </cell>
          <cell r="L389">
            <v>2</v>
          </cell>
          <cell r="M389">
            <v>4</v>
          </cell>
          <cell r="N389">
            <v>6</v>
          </cell>
          <cell r="O389">
            <v>6</v>
          </cell>
          <cell r="P389">
            <v>6</v>
          </cell>
          <cell r="Q389">
            <v>6</v>
          </cell>
          <cell r="S389">
            <v>13.7</v>
          </cell>
          <cell r="T389">
            <v>7</v>
          </cell>
          <cell r="U389">
            <v>12</v>
          </cell>
          <cell r="V389">
            <v>18</v>
          </cell>
          <cell r="W389">
            <v>50.7</v>
          </cell>
        </row>
        <row r="390">
          <cell r="A390">
            <v>15.07</v>
          </cell>
          <cell r="B390">
            <v>7</v>
          </cell>
          <cell r="C390" t="str">
            <v>Пром. до 750 кВА (эл. энергия) НН</v>
          </cell>
          <cell r="E390">
            <v>1.1259999999999999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</row>
        <row r="391">
          <cell r="A391">
            <v>15.08</v>
          </cell>
          <cell r="B391">
            <v>8</v>
          </cell>
          <cell r="C391" t="str">
            <v>Бюджет &gt; 750 кВА (мощнсть) ВН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</row>
        <row r="392">
          <cell r="A392">
            <v>15.09</v>
          </cell>
          <cell r="B392">
            <v>9</v>
          </cell>
          <cell r="C392" t="str">
            <v>Бюджет &gt; 750 кВА (мощнсть) СН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</row>
        <row r="393">
          <cell r="A393">
            <v>15.1</v>
          </cell>
          <cell r="B393">
            <v>10</v>
          </cell>
          <cell r="C393" t="str">
            <v>Бюджет &gt; 750 кВА (эл. энергия) ВН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</row>
        <row r="394">
          <cell r="A394">
            <v>15.11</v>
          </cell>
          <cell r="B394">
            <v>11</v>
          </cell>
          <cell r="C394" t="str">
            <v>Бюджет &gt; 750 кВА (одностав) ВН</v>
          </cell>
          <cell r="E394">
            <v>0.70299999999999996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</row>
        <row r="395">
          <cell r="A395">
            <v>15.12</v>
          </cell>
          <cell r="B395">
            <v>12</v>
          </cell>
          <cell r="C395" t="str">
            <v>Бюджет до 750 кВА (эл. энергия) ВН</v>
          </cell>
          <cell r="E395">
            <v>0.70299999999999996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</row>
        <row r="396">
          <cell r="A396">
            <v>15.13</v>
          </cell>
          <cell r="B396">
            <v>13</v>
          </cell>
          <cell r="C396" t="str">
            <v>Бюджет до 750 кВА (эл. энергия) СН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</row>
        <row r="397">
          <cell r="A397">
            <v>15.14</v>
          </cell>
          <cell r="B397">
            <v>14</v>
          </cell>
          <cell r="C397" t="str">
            <v>Бюджет до 750 кВА (эл. энергия) НН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</row>
        <row r="398">
          <cell r="A398">
            <v>15.15</v>
          </cell>
          <cell r="B398">
            <v>15</v>
          </cell>
          <cell r="C398" t="str">
            <v>Непром. потребители ВН</v>
          </cell>
          <cell r="E398">
            <v>0.82199999999999995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</row>
        <row r="399">
          <cell r="A399">
            <v>15.16</v>
          </cell>
          <cell r="B399">
            <v>16</v>
          </cell>
          <cell r="C399" t="str">
            <v>Сельское хозяйство НД</v>
          </cell>
          <cell r="E399">
            <v>0.68400000000000005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</row>
        <row r="400">
          <cell r="A400">
            <v>15.17</v>
          </cell>
          <cell r="B400">
            <v>17</v>
          </cell>
          <cell r="C400" t="str">
            <v>Хоз. нужды энергосистемы ВН</v>
          </cell>
          <cell r="E400">
            <v>0.78100000000000003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</row>
        <row r="401">
          <cell r="A401">
            <v>15.18</v>
          </cell>
          <cell r="B401">
            <v>18</v>
          </cell>
          <cell r="C401" t="str">
            <v>Население с эл. плитами</v>
          </cell>
          <cell r="E401">
            <v>0.52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</row>
        <row r="402">
          <cell r="A402">
            <v>15.19</v>
          </cell>
          <cell r="B402">
            <v>19</v>
          </cell>
          <cell r="C402" t="str">
            <v>Население с газовыми плитами</v>
          </cell>
          <cell r="E402">
            <v>0.74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</row>
        <row r="403">
          <cell r="A403">
            <v>15.2</v>
          </cell>
          <cell r="B403">
            <v>20</v>
          </cell>
          <cell r="C403" t="str">
            <v xml:space="preserve">Населенные пункты сельские </v>
          </cell>
          <cell r="E403">
            <v>0.46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</row>
        <row r="404">
          <cell r="A404">
            <v>15.21</v>
          </cell>
          <cell r="B404">
            <v>21</v>
          </cell>
          <cell r="C404" t="str">
            <v>Населенные пункты городские</v>
          </cell>
          <cell r="E404">
            <v>0.65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</row>
        <row r="405">
          <cell r="A405">
            <v>15.22</v>
          </cell>
          <cell r="B405">
            <v>22</v>
          </cell>
          <cell r="C405" t="str">
            <v>Насел. пункты город. (гаражн. кооп)</v>
          </cell>
          <cell r="E405">
            <v>0.65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</row>
        <row r="406">
          <cell r="A406">
            <v>15.23</v>
          </cell>
          <cell r="B406">
            <v>23</v>
          </cell>
          <cell r="C406" t="str">
            <v>Население с эл. плитами с общ. учётом</v>
          </cell>
          <cell r="E406">
            <v>0.46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</row>
        <row r="407">
          <cell r="A407">
            <v>15.24</v>
          </cell>
          <cell r="B407">
            <v>24</v>
          </cell>
          <cell r="C407" t="str">
            <v>Перепродавец пром.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</row>
        <row r="408">
          <cell r="A408">
            <v>15.25</v>
          </cell>
          <cell r="B408">
            <v>25</v>
          </cell>
          <cell r="C408" t="str">
            <v>Перепродавец населен.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</row>
        <row r="409">
          <cell r="A409">
            <v>16</v>
          </cell>
          <cell r="C409" t="str">
            <v>"Надымгазторг"</v>
          </cell>
          <cell r="F409">
            <v>70</v>
          </cell>
          <cell r="G409">
            <v>67</v>
          </cell>
          <cell r="H409">
            <v>64</v>
          </cell>
          <cell r="I409">
            <v>61</v>
          </cell>
          <cell r="J409">
            <v>45</v>
          </cell>
          <cell r="K409">
            <v>34</v>
          </cell>
          <cell r="L409">
            <v>22</v>
          </cell>
          <cell r="M409">
            <v>30</v>
          </cell>
          <cell r="N409">
            <v>40</v>
          </cell>
          <cell r="O409">
            <v>63</v>
          </cell>
          <cell r="P409">
            <v>65</v>
          </cell>
          <cell r="Q409">
            <v>66</v>
          </cell>
          <cell r="R409" t="str">
            <v>А</v>
          </cell>
          <cell r="S409">
            <v>201</v>
          </cell>
          <cell r="T409">
            <v>140</v>
          </cell>
          <cell r="U409">
            <v>92</v>
          </cell>
          <cell r="V409">
            <v>194</v>
          </cell>
          <cell r="W409">
            <v>627</v>
          </cell>
        </row>
        <row r="410">
          <cell r="C410" t="str">
            <v>Заявленная мощность кВт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</row>
        <row r="411">
          <cell r="A411">
            <v>16.010000000000002</v>
          </cell>
          <cell r="B411">
            <v>1</v>
          </cell>
          <cell r="C411" t="str">
            <v>Пром. &gt; 750 кВА (мощность) ВН</v>
          </cell>
          <cell r="E411">
            <v>387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</row>
        <row r="412">
          <cell r="A412">
            <v>16.02</v>
          </cell>
          <cell r="B412">
            <v>2</v>
          </cell>
          <cell r="C412" t="str">
            <v>Пром. &gt; 750 кВА (мощность) СН</v>
          </cell>
          <cell r="E412">
            <v>510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</row>
        <row r="413">
          <cell r="A413">
            <v>16.03</v>
          </cell>
          <cell r="B413">
            <v>3</v>
          </cell>
          <cell r="C413" t="str">
            <v>Пром. &gt; 750 кВА (эл. энергия) ВН</v>
          </cell>
          <cell r="E413">
            <v>0.27100000000000002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</row>
        <row r="414">
          <cell r="A414">
            <v>16.04</v>
          </cell>
          <cell r="B414">
            <v>4</v>
          </cell>
          <cell r="C414" t="str">
            <v>Пром. &gt; 750 кВА (одностав.) ВН</v>
          </cell>
          <cell r="E414">
            <v>0.82199999999999995</v>
          </cell>
          <cell r="F414">
            <v>70</v>
          </cell>
          <cell r="G414">
            <v>67</v>
          </cell>
          <cell r="H414">
            <v>64</v>
          </cell>
          <cell r="I414">
            <v>61</v>
          </cell>
          <cell r="J414">
            <v>45</v>
          </cell>
          <cell r="K414">
            <v>34</v>
          </cell>
          <cell r="L414">
            <v>22</v>
          </cell>
          <cell r="M414">
            <v>30</v>
          </cell>
          <cell r="N414">
            <v>40</v>
          </cell>
          <cell r="O414">
            <v>63</v>
          </cell>
          <cell r="P414">
            <v>65</v>
          </cell>
          <cell r="Q414">
            <v>66</v>
          </cell>
          <cell r="S414">
            <v>201</v>
          </cell>
          <cell r="T414">
            <v>140</v>
          </cell>
          <cell r="U414">
            <v>92</v>
          </cell>
          <cell r="V414">
            <v>194</v>
          </cell>
          <cell r="W414">
            <v>627</v>
          </cell>
        </row>
        <row r="415">
          <cell r="A415">
            <v>16.05</v>
          </cell>
          <cell r="B415">
            <v>5</v>
          </cell>
          <cell r="C415" t="str">
            <v>Пром. до 750 кВА (эл. энергия) ВН</v>
          </cell>
          <cell r="E415">
            <v>0.82199999999999995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</row>
        <row r="416">
          <cell r="A416">
            <v>16.059999999999999</v>
          </cell>
          <cell r="B416">
            <v>6</v>
          </cell>
          <cell r="C416" t="str">
            <v>Пром. до 750 кВА (эл. энергия) СН</v>
          </cell>
          <cell r="E416">
            <v>1.0349999999999999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</row>
        <row r="417">
          <cell r="A417">
            <v>16.07</v>
          </cell>
          <cell r="B417">
            <v>7</v>
          </cell>
          <cell r="C417" t="str">
            <v>Пром. до 750 кВА (эл. энергия) НН</v>
          </cell>
          <cell r="E417">
            <v>1.1259999999999999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</row>
        <row r="418">
          <cell r="A418">
            <v>16.079999999999998</v>
          </cell>
          <cell r="B418">
            <v>8</v>
          </cell>
          <cell r="C418" t="str">
            <v>Бюджет &gt; 750 кВА (мощнсть) ВН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</row>
        <row r="419">
          <cell r="A419">
            <v>16.09</v>
          </cell>
          <cell r="B419">
            <v>9</v>
          </cell>
          <cell r="C419" t="str">
            <v>Бюджет &gt; 750 кВА (мощнсть) СН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</row>
        <row r="420">
          <cell r="A420">
            <v>16.100000000000001</v>
          </cell>
          <cell r="B420">
            <v>10</v>
          </cell>
          <cell r="C420" t="str">
            <v>Бюджет &gt; 750 кВА (эл. энергия) ВН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</row>
        <row r="421">
          <cell r="A421">
            <v>16.11</v>
          </cell>
          <cell r="B421">
            <v>11</v>
          </cell>
          <cell r="C421" t="str">
            <v>Бюджет &gt; 750 кВА (одностав) ВН</v>
          </cell>
          <cell r="E421">
            <v>0.70299999999999996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</row>
        <row r="422">
          <cell r="A422">
            <v>16.12</v>
          </cell>
          <cell r="B422">
            <v>12</v>
          </cell>
          <cell r="C422" t="str">
            <v>Бюджет до 750 кВА (эл. энергия) ВН</v>
          </cell>
          <cell r="E422">
            <v>0.70299999999999996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</row>
        <row r="423">
          <cell r="A423">
            <v>16.13</v>
          </cell>
          <cell r="B423">
            <v>13</v>
          </cell>
          <cell r="C423" t="str">
            <v>Бюджет до 750 кВА (эл. энергия) СН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</row>
        <row r="424">
          <cell r="A424">
            <v>16.14</v>
          </cell>
          <cell r="B424">
            <v>14</v>
          </cell>
          <cell r="C424" t="str">
            <v>Бюджет до 750 кВА (эл. энергия) НН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</row>
        <row r="425">
          <cell r="A425">
            <v>16.149999999999999</v>
          </cell>
          <cell r="B425">
            <v>15</v>
          </cell>
          <cell r="C425" t="str">
            <v>Непром. потребители ВН</v>
          </cell>
          <cell r="E425">
            <v>0.82199999999999995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</row>
        <row r="426">
          <cell r="A426">
            <v>16.16</v>
          </cell>
          <cell r="B426">
            <v>16</v>
          </cell>
          <cell r="C426" t="str">
            <v>Сельское хозяйство НД</v>
          </cell>
          <cell r="E426">
            <v>0.68400000000000005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</row>
        <row r="427">
          <cell r="A427">
            <v>16.170000000000002</v>
          </cell>
          <cell r="B427">
            <v>17</v>
          </cell>
          <cell r="C427" t="str">
            <v>Хоз. нужды энергосистемы ВН</v>
          </cell>
          <cell r="E427">
            <v>0.78100000000000003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</row>
        <row r="428">
          <cell r="A428">
            <v>16.18</v>
          </cell>
          <cell r="B428">
            <v>18</v>
          </cell>
          <cell r="C428" t="str">
            <v>Население с эл. плитами</v>
          </cell>
          <cell r="E428">
            <v>0.52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>
            <v>16.190000000000001</v>
          </cell>
          <cell r="B429">
            <v>19</v>
          </cell>
          <cell r="C429" t="str">
            <v>Население с газовыми плитами</v>
          </cell>
          <cell r="E429">
            <v>0.74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</row>
        <row r="430">
          <cell r="A430">
            <v>16.2</v>
          </cell>
          <cell r="B430">
            <v>20</v>
          </cell>
          <cell r="C430" t="str">
            <v xml:space="preserve">Населенные пункты сельские </v>
          </cell>
          <cell r="E430">
            <v>0.46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>
            <v>16.21</v>
          </cell>
          <cell r="B431">
            <v>21</v>
          </cell>
          <cell r="C431" t="str">
            <v>Населенные пункты городские</v>
          </cell>
          <cell r="E431">
            <v>0.65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</row>
        <row r="432">
          <cell r="A432">
            <v>16.22</v>
          </cell>
          <cell r="B432">
            <v>22</v>
          </cell>
          <cell r="C432" t="str">
            <v>Насел. пункты город. (гаражн. кооп)</v>
          </cell>
          <cell r="E432">
            <v>0.65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</row>
        <row r="433">
          <cell r="A433">
            <v>16.23</v>
          </cell>
          <cell r="B433">
            <v>23</v>
          </cell>
          <cell r="C433" t="str">
            <v>Население с эл. плитами с общ. учётом</v>
          </cell>
          <cell r="E433">
            <v>0.46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</row>
        <row r="434">
          <cell r="A434">
            <v>16.239999999999998</v>
          </cell>
          <cell r="B434">
            <v>24</v>
          </cell>
          <cell r="C434" t="str">
            <v>Перепродавец пром.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</row>
        <row r="435">
          <cell r="A435">
            <v>16.25</v>
          </cell>
          <cell r="B435">
            <v>25</v>
          </cell>
          <cell r="C435" t="str">
            <v>Перепродавец населен.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</row>
        <row r="436">
          <cell r="A436">
            <v>17</v>
          </cell>
          <cell r="C436" t="str">
            <v>НПУ "РИТЭК"</v>
          </cell>
          <cell r="F436">
            <v>400</v>
          </cell>
          <cell r="G436">
            <v>400</v>
          </cell>
          <cell r="H436">
            <v>400</v>
          </cell>
          <cell r="I436">
            <v>370</v>
          </cell>
          <cell r="J436">
            <v>350</v>
          </cell>
          <cell r="K436">
            <v>350</v>
          </cell>
          <cell r="L436">
            <v>350</v>
          </cell>
          <cell r="M436">
            <v>350</v>
          </cell>
          <cell r="N436">
            <v>370</v>
          </cell>
          <cell r="O436">
            <v>400</v>
          </cell>
          <cell r="P436">
            <v>400</v>
          </cell>
          <cell r="Q436">
            <v>400</v>
          </cell>
          <cell r="R436" t="str">
            <v>А</v>
          </cell>
          <cell r="S436">
            <v>1200</v>
          </cell>
          <cell r="T436">
            <v>1070</v>
          </cell>
          <cell r="U436">
            <v>1070</v>
          </cell>
          <cell r="V436">
            <v>1200</v>
          </cell>
          <cell r="W436">
            <v>4540</v>
          </cell>
        </row>
        <row r="437">
          <cell r="C437" t="str">
            <v>Заявленная мощность кВт</v>
          </cell>
          <cell r="F437">
            <v>768</v>
          </cell>
          <cell r="G437">
            <v>850</v>
          </cell>
          <cell r="H437">
            <v>768</v>
          </cell>
          <cell r="I437">
            <v>734</v>
          </cell>
          <cell r="J437">
            <v>672</v>
          </cell>
          <cell r="K437">
            <v>694</v>
          </cell>
          <cell r="L437">
            <v>672</v>
          </cell>
          <cell r="M437">
            <v>672</v>
          </cell>
          <cell r="N437">
            <v>734</v>
          </cell>
          <cell r="O437">
            <v>768</v>
          </cell>
          <cell r="P437">
            <v>793</v>
          </cell>
          <cell r="Q437">
            <v>768</v>
          </cell>
          <cell r="S437">
            <v>2386</v>
          </cell>
          <cell r="T437">
            <v>2100</v>
          </cell>
          <cell r="U437">
            <v>2078</v>
          </cell>
          <cell r="V437">
            <v>2329</v>
          </cell>
          <cell r="W437">
            <v>8893</v>
          </cell>
        </row>
        <row r="438">
          <cell r="A438">
            <v>17.010000000000002</v>
          </cell>
          <cell r="B438">
            <v>1</v>
          </cell>
          <cell r="C438" t="str">
            <v>Пром. &gt; 750 кВА (мощность) ВН</v>
          </cell>
          <cell r="E438">
            <v>387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</row>
        <row r="439">
          <cell r="A439">
            <v>17.02</v>
          </cell>
          <cell r="B439">
            <v>2</v>
          </cell>
          <cell r="C439" t="str">
            <v>Пром. &gt; 750 кВА (мощность) СН</v>
          </cell>
          <cell r="E439">
            <v>510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</row>
        <row r="440">
          <cell r="A440">
            <v>17.03</v>
          </cell>
          <cell r="B440">
            <v>3</v>
          </cell>
          <cell r="C440" t="str">
            <v>Пром. &gt; 750 кВА (эл. энергия) ВН</v>
          </cell>
          <cell r="E440">
            <v>0.27100000000000002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</row>
        <row r="441">
          <cell r="A441">
            <v>17.04</v>
          </cell>
          <cell r="B441">
            <v>4</v>
          </cell>
          <cell r="C441" t="str">
            <v>Пром. &gt; 750 кВА (одностав.) ВН</v>
          </cell>
          <cell r="E441">
            <v>0.82199999999999995</v>
          </cell>
          <cell r="F441">
            <v>400</v>
          </cell>
          <cell r="G441">
            <v>400</v>
          </cell>
          <cell r="H441">
            <v>400</v>
          </cell>
          <cell r="I441">
            <v>370</v>
          </cell>
          <cell r="J441">
            <v>350</v>
          </cell>
          <cell r="K441">
            <v>350</v>
          </cell>
          <cell r="L441">
            <v>350</v>
          </cell>
          <cell r="M441">
            <v>350</v>
          </cell>
          <cell r="N441">
            <v>370</v>
          </cell>
          <cell r="O441">
            <v>400</v>
          </cell>
          <cell r="P441">
            <v>400</v>
          </cell>
          <cell r="Q441">
            <v>400</v>
          </cell>
          <cell r="S441">
            <v>1200</v>
          </cell>
          <cell r="T441">
            <v>1070</v>
          </cell>
          <cell r="U441">
            <v>1070</v>
          </cell>
          <cell r="V441">
            <v>1200</v>
          </cell>
          <cell r="W441">
            <v>4540</v>
          </cell>
        </row>
        <row r="442">
          <cell r="A442">
            <v>17.05</v>
          </cell>
          <cell r="B442">
            <v>5</v>
          </cell>
          <cell r="C442" t="str">
            <v>Пром. до 750 кВА (эл. энергия) ВН</v>
          </cell>
          <cell r="E442">
            <v>0.82199999999999995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A443">
            <v>17.059999999999999</v>
          </cell>
          <cell r="B443">
            <v>6</v>
          </cell>
          <cell r="C443" t="str">
            <v>Пром. до 750 кВА (эл. энергия) СН</v>
          </cell>
          <cell r="E443">
            <v>1.0349999999999999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</row>
        <row r="444">
          <cell r="A444">
            <v>17.07</v>
          </cell>
          <cell r="B444">
            <v>7</v>
          </cell>
          <cell r="C444" t="str">
            <v>Пром. до 750 кВА (эл. энергия) НН</v>
          </cell>
          <cell r="E444">
            <v>1.1259999999999999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</row>
        <row r="445">
          <cell r="A445">
            <v>17.079999999999998</v>
          </cell>
          <cell r="B445">
            <v>8</v>
          </cell>
          <cell r="C445" t="str">
            <v>Бюджет &gt; 750 кВА (мощнсть) ВН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</row>
        <row r="446">
          <cell r="A446">
            <v>17.09</v>
          </cell>
          <cell r="B446">
            <v>9</v>
          </cell>
          <cell r="C446" t="str">
            <v>Бюджет &gt; 750 кВА (мощнсть) СН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</row>
        <row r="447">
          <cell r="A447">
            <v>17.100000000000001</v>
          </cell>
          <cell r="B447">
            <v>10</v>
          </cell>
          <cell r="C447" t="str">
            <v>Бюджет &gt; 750 кВА (эл. энергия) ВН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</row>
        <row r="448">
          <cell r="A448">
            <v>17.11</v>
          </cell>
          <cell r="B448">
            <v>11</v>
          </cell>
          <cell r="C448" t="str">
            <v>Бюджет &gt; 750 кВА (одностав) ВН</v>
          </cell>
          <cell r="E448">
            <v>0.70299999999999996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</row>
        <row r="449">
          <cell r="A449">
            <v>17.12</v>
          </cell>
          <cell r="B449">
            <v>12</v>
          </cell>
          <cell r="C449" t="str">
            <v>Бюджет до 750 кВА (эл. энергия) ВН</v>
          </cell>
          <cell r="E449">
            <v>0.70299999999999996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</row>
        <row r="450">
          <cell r="A450">
            <v>17.13</v>
          </cell>
          <cell r="B450">
            <v>13</v>
          </cell>
          <cell r="C450" t="str">
            <v>Бюджет до 750 кВА (эл. энергия) СН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</row>
        <row r="451">
          <cell r="A451">
            <v>17.14</v>
          </cell>
          <cell r="B451">
            <v>14</v>
          </cell>
          <cell r="C451" t="str">
            <v>Бюджет до 750 кВА (эл. энергия) НН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</row>
        <row r="452">
          <cell r="A452">
            <v>17.149999999999999</v>
          </cell>
          <cell r="B452">
            <v>15</v>
          </cell>
          <cell r="C452" t="str">
            <v>Непром. потребители ВН</v>
          </cell>
          <cell r="E452">
            <v>0.82199999999999995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</row>
        <row r="453">
          <cell r="A453">
            <v>17.16</v>
          </cell>
          <cell r="B453">
            <v>16</v>
          </cell>
          <cell r="C453" t="str">
            <v>Сельское хозяйство НД</v>
          </cell>
          <cell r="E453">
            <v>0.68400000000000005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</row>
        <row r="454">
          <cell r="A454">
            <v>17.170000000000002</v>
          </cell>
          <cell r="B454">
            <v>17</v>
          </cell>
          <cell r="C454" t="str">
            <v>Хоз. нужды энергосистемы ВН</v>
          </cell>
          <cell r="E454">
            <v>0.78100000000000003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</row>
        <row r="455">
          <cell r="A455">
            <v>17.18</v>
          </cell>
          <cell r="B455">
            <v>18</v>
          </cell>
          <cell r="C455" t="str">
            <v>Население с эл. плитами</v>
          </cell>
          <cell r="E455">
            <v>0.52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</row>
        <row r="456">
          <cell r="A456">
            <v>17.190000000000001</v>
          </cell>
          <cell r="B456">
            <v>19</v>
          </cell>
          <cell r="C456" t="str">
            <v>Население с газовыми плитами</v>
          </cell>
          <cell r="E456">
            <v>0.74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</row>
        <row r="457">
          <cell r="A457">
            <v>17.2</v>
          </cell>
          <cell r="B457">
            <v>20</v>
          </cell>
          <cell r="C457" t="str">
            <v xml:space="preserve">Населенные пункты сельские </v>
          </cell>
          <cell r="E457">
            <v>0.46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</row>
        <row r="458">
          <cell r="A458">
            <v>17.21</v>
          </cell>
          <cell r="B458">
            <v>21</v>
          </cell>
          <cell r="C458" t="str">
            <v>Населенные пункты городские</v>
          </cell>
          <cell r="E458">
            <v>0.65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</row>
        <row r="459">
          <cell r="A459">
            <v>17.22</v>
          </cell>
          <cell r="B459">
            <v>22</v>
          </cell>
          <cell r="C459" t="str">
            <v>Насел. пункты город. (гаражн. кооп)</v>
          </cell>
          <cell r="E459">
            <v>0.65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</row>
        <row r="460">
          <cell r="A460">
            <v>17.23</v>
          </cell>
          <cell r="B460">
            <v>23</v>
          </cell>
          <cell r="C460" t="str">
            <v>Население с эл. плитами с общ. учётом</v>
          </cell>
          <cell r="E460">
            <v>0.46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</row>
        <row r="461">
          <cell r="A461">
            <v>17.239999999999998</v>
          </cell>
          <cell r="B461">
            <v>24</v>
          </cell>
          <cell r="C461" t="str">
            <v>Перепродавец пром.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</row>
        <row r="462">
          <cell r="A462">
            <v>17.25</v>
          </cell>
          <cell r="B462">
            <v>25</v>
          </cell>
          <cell r="C462" t="str">
            <v>Перепродавец населен.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</row>
        <row r="463">
          <cell r="A463">
            <v>18</v>
          </cell>
          <cell r="C463" t="str">
            <v>МУП "РНСТ"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 t="str">
            <v>А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</row>
        <row r="464">
          <cell r="C464" t="str">
            <v>Заявленная мощность кВт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</row>
        <row r="465">
          <cell r="A465">
            <v>18.010000000000002</v>
          </cell>
          <cell r="B465">
            <v>1</v>
          </cell>
          <cell r="C465" t="str">
            <v>Пром. &gt; 750 кВА (мощность) ВН</v>
          </cell>
          <cell r="E465">
            <v>387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</row>
        <row r="466">
          <cell r="A466">
            <v>18.02</v>
          </cell>
          <cell r="B466">
            <v>2</v>
          </cell>
          <cell r="C466" t="str">
            <v>Пром. &gt; 750 кВА (мощность) СН</v>
          </cell>
          <cell r="E466">
            <v>510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</row>
        <row r="467">
          <cell r="A467">
            <v>18.03</v>
          </cell>
          <cell r="B467">
            <v>3</v>
          </cell>
          <cell r="C467" t="str">
            <v>Пром. &gt; 750 кВА (эл. энергия) ВН</v>
          </cell>
          <cell r="E467">
            <v>0.27100000000000002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</row>
        <row r="468">
          <cell r="A468">
            <v>18.04</v>
          </cell>
          <cell r="B468">
            <v>4</v>
          </cell>
          <cell r="C468" t="str">
            <v>Пром. &gt; 750 кВА (одностав.) ВН</v>
          </cell>
          <cell r="E468">
            <v>0.82199999999999995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</row>
        <row r="469">
          <cell r="A469">
            <v>18.05</v>
          </cell>
          <cell r="B469">
            <v>5</v>
          </cell>
          <cell r="C469" t="str">
            <v>Пром. до 750 кВА (эл. энергия) ВН</v>
          </cell>
          <cell r="E469">
            <v>0.82199999999999995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</row>
        <row r="470">
          <cell r="A470">
            <v>18.059999999999999</v>
          </cell>
          <cell r="B470">
            <v>6</v>
          </cell>
          <cell r="C470" t="str">
            <v>Пром. до 750 кВА (эл. энергия) СН</v>
          </cell>
          <cell r="E470">
            <v>1.0349999999999999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</row>
        <row r="471">
          <cell r="A471">
            <v>18.07</v>
          </cell>
          <cell r="B471">
            <v>7</v>
          </cell>
          <cell r="C471" t="str">
            <v>Пром. до 750 кВА (эл. энергия) НН</v>
          </cell>
          <cell r="E471">
            <v>1.1259999999999999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</row>
        <row r="472">
          <cell r="A472">
            <v>18.079999999999998</v>
          </cell>
          <cell r="B472">
            <v>8</v>
          </cell>
          <cell r="C472" t="str">
            <v>Бюджет &gt; 750 кВА (мощнсть) ВН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</row>
        <row r="473">
          <cell r="A473">
            <v>18.09</v>
          </cell>
          <cell r="B473">
            <v>9</v>
          </cell>
          <cell r="C473" t="str">
            <v>Бюджет &gt; 750 кВА (мощнсть) СН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</row>
        <row r="474">
          <cell r="A474">
            <v>18.100000000000001</v>
          </cell>
          <cell r="B474">
            <v>10</v>
          </cell>
          <cell r="C474" t="str">
            <v>Бюджет &gt; 750 кВА (эл. энергия) ВН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</row>
        <row r="475">
          <cell r="A475">
            <v>18.11</v>
          </cell>
          <cell r="B475">
            <v>11</v>
          </cell>
          <cell r="C475" t="str">
            <v>Бюджет &gt; 750 кВА (одностав) ВН</v>
          </cell>
          <cell r="E475">
            <v>0.70299999999999996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</row>
        <row r="476">
          <cell r="A476">
            <v>18.12</v>
          </cell>
          <cell r="B476">
            <v>12</v>
          </cell>
          <cell r="C476" t="str">
            <v>Бюджет до 750 кВА (эл. энергия) ВН</v>
          </cell>
          <cell r="E476">
            <v>0.70299999999999996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</row>
        <row r="477">
          <cell r="A477">
            <v>18.13</v>
          </cell>
          <cell r="B477">
            <v>13</v>
          </cell>
          <cell r="C477" t="str">
            <v>Бюджет до 750 кВА (эл. энергия) СН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</row>
        <row r="478">
          <cell r="A478">
            <v>18.14</v>
          </cell>
          <cell r="B478">
            <v>14</v>
          </cell>
          <cell r="C478" t="str">
            <v>Бюджет до 750 кВА (эл. энергия) НН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>
            <v>18.149999999999999</v>
          </cell>
          <cell r="B479">
            <v>15</v>
          </cell>
          <cell r="C479" t="str">
            <v>Непром. потребители ВН</v>
          </cell>
          <cell r="E479">
            <v>0.82199999999999995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</row>
        <row r="480">
          <cell r="A480">
            <v>18.16</v>
          </cell>
          <cell r="B480">
            <v>16</v>
          </cell>
          <cell r="C480" t="str">
            <v>Сельское хозяйство НД</v>
          </cell>
          <cell r="E480">
            <v>0.68400000000000005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</row>
        <row r="481">
          <cell r="A481">
            <v>18.170000000000002</v>
          </cell>
          <cell r="B481">
            <v>17</v>
          </cell>
          <cell r="C481" t="str">
            <v>Хоз. нужды энергосистемы ВН</v>
          </cell>
          <cell r="E481">
            <v>0.78100000000000003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</row>
        <row r="482">
          <cell r="A482">
            <v>18.18</v>
          </cell>
          <cell r="B482">
            <v>18</v>
          </cell>
          <cell r="C482" t="str">
            <v>Население с эл. плитами</v>
          </cell>
          <cell r="E482">
            <v>0.52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A483">
            <v>18.190000000000001</v>
          </cell>
          <cell r="B483">
            <v>19</v>
          </cell>
          <cell r="C483" t="str">
            <v>Население с газовыми плитами</v>
          </cell>
          <cell r="E483">
            <v>0.74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</row>
        <row r="484">
          <cell r="A484">
            <v>18.2</v>
          </cell>
          <cell r="B484">
            <v>20</v>
          </cell>
          <cell r="C484" t="str">
            <v xml:space="preserve">Населенные пункты сельские </v>
          </cell>
          <cell r="E484">
            <v>0.46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</row>
        <row r="485">
          <cell r="A485">
            <v>18.21</v>
          </cell>
          <cell r="B485">
            <v>21</v>
          </cell>
          <cell r="C485" t="str">
            <v>Населенные пункты городские</v>
          </cell>
          <cell r="E485">
            <v>0.65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</row>
        <row r="486">
          <cell r="A486">
            <v>18.22</v>
          </cell>
          <cell r="B486">
            <v>22</v>
          </cell>
          <cell r="C486" t="str">
            <v>Насел. пункты город. (гаражн. кооп)</v>
          </cell>
          <cell r="E486">
            <v>0.65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>
            <v>18.23</v>
          </cell>
          <cell r="B487">
            <v>23</v>
          </cell>
          <cell r="C487" t="str">
            <v>Население с эл. плитами с общ. учётом</v>
          </cell>
          <cell r="E487">
            <v>0.46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>
            <v>18.239999999999998</v>
          </cell>
          <cell r="B488">
            <v>24</v>
          </cell>
          <cell r="C488" t="str">
            <v>Перепродавец пром.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</row>
        <row r="489">
          <cell r="A489">
            <v>18.25</v>
          </cell>
          <cell r="B489">
            <v>25</v>
          </cell>
          <cell r="C489" t="str">
            <v>Перепродавец населен.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</row>
        <row r="490">
          <cell r="A490">
            <v>19</v>
          </cell>
          <cell r="C490" t="str">
            <v>"Надымэнергогаз"</v>
          </cell>
          <cell r="F490">
            <v>11941</v>
          </cell>
          <cell r="G490">
            <v>11259</v>
          </cell>
          <cell r="H490">
            <v>10297</v>
          </cell>
          <cell r="I490">
            <v>9540</v>
          </cell>
          <cell r="J490">
            <v>8966</v>
          </cell>
          <cell r="K490">
            <v>7565</v>
          </cell>
          <cell r="L490">
            <v>6962</v>
          </cell>
          <cell r="M490">
            <v>6645</v>
          </cell>
          <cell r="N490">
            <v>7446</v>
          </cell>
          <cell r="O490">
            <v>9410</v>
          </cell>
          <cell r="P490">
            <v>11135</v>
          </cell>
          <cell r="Q490">
            <v>11674</v>
          </cell>
          <cell r="R490" t="str">
            <v>А</v>
          </cell>
          <cell r="S490">
            <v>33497</v>
          </cell>
          <cell r="T490">
            <v>26071</v>
          </cell>
          <cell r="U490">
            <v>21053</v>
          </cell>
          <cell r="V490">
            <v>32219</v>
          </cell>
          <cell r="W490">
            <v>112840</v>
          </cell>
        </row>
        <row r="491">
          <cell r="C491" t="str">
            <v>Заявленная мощность кВт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</row>
        <row r="492">
          <cell r="A492">
            <v>19.010000000000002</v>
          </cell>
          <cell r="B492">
            <v>1</v>
          </cell>
          <cell r="C492" t="str">
            <v>Пром. &gt; 750 кВА (мощность) ВН</v>
          </cell>
          <cell r="E492">
            <v>387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</row>
        <row r="493">
          <cell r="A493">
            <v>19.02</v>
          </cell>
          <cell r="B493">
            <v>2</v>
          </cell>
          <cell r="C493" t="str">
            <v>Пром. &gt; 750 кВА (мощность) СН</v>
          </cell>
          <cell r="E493">
            <v>510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</row>
        <row r="494">
          <cell r="A494">
            <v>19.03</v>
          </cell>
          <cell r="B494">
            <v>3</v>
          </cell>
          <cell r="C494" t="str">
            <v>Пром. &gt; 750 кВА (эл. энергия) ВН</v>
          </cell>
          <cell r="E494">
            <v>0.27100000000000002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</row>
        <row r="495">
          <cell r="A495">
            <v>19.04</v>
          </cell>
          <cell r="B495">
            <v>4</v>
          </cell>
          <cell r="C495" t="str">
            <v>Пром. &gt; 750 кВА (одностав.) ВН</v>
          </cell>
          <cell r="E495">
            <v>0.82199999999999995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</row>
        <row r="496">
          <cell r="A496">
            <v>19.05</v>
          </cell>
          <cell r="B496">
            <v>5</v>
          </cell>
          <cell r="C496" t="str">
            <v>Пром. до 750 кВА (эл. энергия) ВН</v>
          </cell>
          <cell r="E496">
            <v>0.82199999999999995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</row>
        <row r="497">
          <cell r="A497">
            <v>19.059999999999999</v>
          </cell>
          <cell r="B497">
            <v>6</v>
          </cell>
          <cell r="C497" t="str">
            <v>Пром. до 750 кВА (эл. энергия) СН</v>
          </cell>
          <cell r="E497">
            <v>1.0349999999999999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</row>
        <row r="498">
          <cell r="A498">
            <v>19.07</v>
          </cell>
          <cell r="B498">
            <v>7</v>
          </cell>
          <cell r="C498" t="str">
            <v>Пром. до 750 кВА (эл. энергия) НН</v>
          </cell>
          <cell r="E498">
            <v>1.1259999999999999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>
            <v>19.079999999999998</v>
          </cell>
          <cell r="B499">
            <v>8</v>
          </cell>
          <cell r="C499" t="str">
            <v>Бюджет &gt; 750 кВА (мощнсть) ВН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</row>
        <row r="500">
          <cell r="A500">
            <v>19.09</v>
          </cell>
          <cell r="B500">
            <v>9</v>
          </cell>
          <cell r="C500" t="str">
            <v>Бюджет &gt; 750 кВА (мощнсть) СН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</row>
        <row r="501">
          <cell r="A501">
            <v>19.100000000000001</v>
          </cell>
          <cell r="B501">
            <v>10</v>
          </cell>
          <cell r="C501" t="str">
            <v>Бюджет &gt; 750 кВА (эл. энергия) ВН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>
            <v>19.11</v>
          </cell>
          <cell r="B502">
            <v>11</v>
          </cell>
          <cell r="C502" t="str">
            <v>Бюджет &gt; 750 кВА (одностав) ВН</v>
          </cell>
          <cell r="E502">
            <v>0.70299999999999996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</row>
        <row r="503">
          <cell r="A503">
            <v>19.12</v>
          </cell>
          <cell r="B503">
            <v>12</v>
          </cell>
          <cell r="C503" t="str">
            <v>Бюджет до 750 кВА (эл. энергия) ВН</v>
          </cell>
          <cell r="E503">
            <v>0.70299999999999996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</row>
        <row r="504">
          <cell r="A504">
            <v>19.13</v>
          </cell>
          <cell r="B504">
            <v>13</v>
          </cell>
          <cell r="C504" t="str">
            <v>Бюджет до 750 кВА (эл. энергия) СН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</row>
        <row r="505">
          <cell r="A505">
            <v>19.14</v>
          </cell>
          <cell r="B505">
            <v>14</v>
          </cell>
          <cell r="C505" t="str">
            <v>Бюджет до 750 кВА (эл. энергия) НН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>
            <v>19.149999999999999</v>
          </cell>
          <cell r="B506">
            <v>15</v>
          </cell>
          <cell r="C506" t="str">
            <v>Непром. потребители ВН</v>
          </cell>
          <cell r="E506">
            <v>0.82199999999999995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</row>
        <row r="507">
          <cell r="A507">
            <v>19.16</v>
          </cell>
          <cell r="B507">
            <v>16</v>
          </cell>
          <cell r="C507" t="str">
            <v>Сельское хозяйство НД</v>
          </cell>
          <cell r="E507">
            <v>0.68400000000000005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</row>
        <row r="508">
          <cell r="A508">
            <v>19.170000000000002</v>
          </cell>
          <cell r="B508">
            <v>17</v>
          </cell>
          <cell r="C508" t="str">
            <v>Хоз. нужды энергосистемы ВН</v>
          </cell>
          <cell r="E508">
            <v>0.78100000000000003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</row>
        <row r="509">
          <cell r="A509">
            <v>19.18</v>
          </cell>
          <cell r="B509">
            <v>18</v>
          </cell>
          <cell r="C509" t="str">
            <v>Население с эл. плитами</v>
          </cell>
          <cell r="E509">
            <v>0.52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</row>
        <row r="510">
          <cell r="A510">
            <v>19.190000000000001</v>
          </cell>
          <cell r="B510">
            <v>19</v>
          </cell>
          <cell r="C510" t="str">
            <v>Население с газовыми плитами</v>
          </cell>
          <cell r="E510">
            <v>0.74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</row>
        <row r="511">
          <cell r="A511">
            <v>19.2</v>
          </cell>
          <cell r="B511">
            <v>20</v>
          </cell>
          <cell r="C511" t="str">
            <v xml:space="preserve">Населенные пункты сельские </v>
          </cell>
          <cell r="E511">
            <v>0.46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</row>
        <row r="512">
          <cell r="A512">
            <v>19.21</v>
          </cell>
          <cell r="B512">
            <v>21</v>
          </cell>
          <cell r="C512" t="str">
            <v>Населенные пункты городские</v>
          </cell>
          <cell r="E512">
            <v>0.65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</row>
        <row r="513">
          <cell r="A513">
            <v>19.22</v>
          </cell>
          <cell r="B513">
            <v>22</v>
          </cell>
          <cell r="C513" t="str">
            <v>Насел. пункты город. (гаражн. кооп)</v>
          </cell>
          <cell r="E513">
            <v>0.65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</row>
        <row r="514">
          <cell r="A514">
            <v>19.23</v>
          </cell>
          <cell r="B514">
            <v>23</v>
          </cell>
          <cell r="C514" t="str">
            <v>Население с эл. плитами с общ. учётом</v>
          </cell>
          <cell r="E514">
            <v>0.46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>
            <v>19.239999999999998</v>
          </cell>
          <cell r="B515">
            <v>24</v>
          </cell>
          <cell r="C515" t="str">
            <v>Перепродавец пром.</v>
          </cell>
          <cell r="E515">
            <v>0</v>
          </cell>
          <cell r="F515">
            <v>10415</v>
          </cell>
          <cell r="G515">
            <v>9744</v>
          </cell>
          <cell r="H515">
            <v>8872</v>
          </cell>
          <cell r="I515">
            <v>8208</v>
          </cell>
          <cell r="J515">
            <v>7729</v>
          </cell>
          <cell r="K515">
            <v>6530</v>
          </cell>
          <cell r="L515">
            <v>6007</v>
          </cell>
          <cell r="M515">
            <v>5596</v>
          </cell>
          <cell r="N515">
            <v>6274</v>
          </cell>
          <cell r="O515">
            <v>8144</v>
          </cell>
          <cell r="P515">
            <v>9619</v>
          </cell>
          <cell r="Q515">
            <v>10148</v>
          </cell>
          <cell r="S515">
            <v>29031</v>
          </cell>
          <cell r="T515">
            <v>22467</v>
          </cell>
          <cell r="U515">
            <v>17877</v>
          </cell>
          <cell r="V515">
            <v>27911</v>
          </cell>
          <cell r="W515">
            <v>97286</v>
          </cell>
        </row>
        <row r="516">
          <cell r="A516">
            <v>19.25</v>
          </cell>
          <cell r="B516">
            <v>25</v>
          </cell>
          <cell r="C516" t="str">
            <v>Перепродавец населен.</v>
          </cell>
          <cell r="E516">
            <v>0</v>
          </cell>
          <cell r="F516">
            <v>1526</v>
          </cell>
          <cell r="G516">
            <v>1515</v>
          </cell>
          <cell r="H516">
            <v>1425</v>
          </cell>
          <cell r="I516">
            <v>1332</v>
          </cell>
          <cell r="J516">
            <v>1237</v>
          </cell>
          <cell r="K516">
            <v>1035</v>
          </cell>
          <cell r="L516">
            <v>955</v>
          </cell>
          <cell r="M516">
            <v>1049</v>
          </cell>
          <cell r="N516">
            <v>1172</v>
          </cell>
          <cell r="O516">
            <v>1266</v>
          </cell>
          <cell r="P516">
            <v>1516</v>
          </cell>
          <cell r="Q516">
            <v>1526</v>
          </cell>
          <cell r="S516">
            <v>4466</v>
          </cell>
          <cell r="T516">
            <v>3604</v>
          </cell>
          <cell r="U516">
            <v>3176</v>
          </cell>
          <cell r="V516">
            <v>4308</v>
          </cell>
          <cell r="W516">
            <v>15554</v>
          </cell>
        </row>
        <row r="517">
          <cell r="A517">
            <v>20</v>
          </cell>
          <cell r="C517" t="str">
            <v>Новый Абонент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 t="str">
            <v>А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</row>
        <row r="518">
          <cell r="C518" t="str">
            <v>Заявленная мощность кВт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>
            <v>20.010000000000002</v>
          </cell>
          <cell r="B519">
            <v>1</v>
          </cell>
          <cell r="C519" t="str">
            <v>Пром. &gt; 750 кВА (мощность) ВН</v>
          </cell>
          <cell r="E519">
            <v>387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>
            <v>20.02</v>
          </cell>
          <cell r="B520">
            <v>2</v>
          </cell>
          <cell r="C520" t="str">
            <v>Пром. &gt; 750 кВА (мощность) СН</v>
          </cell>
          <cell r="E520">
            <v>510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>
            <v>20.03</v>
          </cell>
          <cell r="B521">
            <v>3</v>
          </cell>
          <cell r="C521" t="str">
            <v>Пром. &gt; 750 кВА (эл. энергия) ВН</v>
          </cell>
          <cell r="E521">
            <v>0.27100000000000002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</row>
        <row r="522">
          <cell r="A522">
            <v>20.04</v>
          </cell>
          <cell r="B522">
            <v>4</v>
          </cell>
          <cell r="C522" t="str">
            <v>Пром. &gt; 750 кВА (одностав.) ВН</v>
          </cell>
          <cell r="E522">
            <v>0.82199999999999995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</row>
        <row r="523">
          <cell r="A523">
            <v>20.05</v>
          </cell>
          <cell r="B523">
            <v>5</v>
          </cell>
          <cell r="C523" t="str">
            <v>Пром. до 750 кВА (эл. энергия) ВН</v>
          </cell>
          <cell r="E523">
            <v>0.82199999999999995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</row>
        <row r="524">
          <cell r="A524">
            <v>20.059999999999999</v>
          </cell>
          <cell r="B524">
            <v>6</v>
          </cell>
          <cell r="C524" t="str">
            <v>Пром. до 750 кВА (эл. энергия) СН</v>
          </cell>
          <cell r="E524">
            <v>1.0349999999999999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</row>
        <row r="525">
          <cell r="A525">
            <v>20.07</v>
          </cell>
          <cell r="B525">
            <v>7</v>
          </cell>
          <cell r="C525" t="str">
            <v>Пром. до 750 кВА (эл. энергия) НН</v>
          </cell>
          <cell r="E525">
            <v>1.1259999999999999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</row>
        <row r="526">
          <cell r="A526">
            <v>20.079999999999998</v>
          </cell>
          <cell r="B526">
            <v>8</v>
          </cell>
          <cell r="C526" t="str">
            <v>Бюджет &gt; 750 кВА (мощнсть) ВН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</row>
        <row r="527">
          <cell r="A527">
            <v>20.09</v>
          </cell>
          <cell r="B527">
            <v>9</v>
          </cell>
          <cell r="C527" t="str">
            <v>Бюджет &gt; 750 кВА (мощнсть) СН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</row>
        <row r="528">
          <cell r="A528">
            <v>20.100000000000001</v>
          </cell>
          <cell r="B528">
            <v>10</v>
          </cell>
          <cell r="C528" t="str">
            <v>Бюджет &gt; 750 кВА (эл. энергия) ВН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</row>
        <row r="529">
          <cell r="A529">
            <v>20.11</v>
          </cell>
          <cell r="B529">
            <v>11</v>
          </cell>
          <cell r="C529" t="str">
            <v>Бюджет &gt; 750 кВА (одностав) ВН</v>
          </cell>
          <cell r="E529">
            <v>0.70299999999999996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</row>
        <row r="530">
          <cell r="A530">
            <v>20.12</v>
          </cell>
          <cell r="B530">
            <v>12</v>
          </cell>
          <cell r="C530" t="str">
            <v>Бюджет до 750 кВА (эл. энергия) ВН</v>
          </cell>
          <cell r="E530">
            <v>0.70299999999999996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</row>
        <row r="531">
          <cell r="A531">
            <v>20.13</v>
          </cell>
          <cell r="B531">
            <v>13</v>
          </cell>
          <cell r="C531" t="str">
            <v>Бюджет до 750 кВА (эл. энергия) СН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</row>
        <row r="532">
          <cell r="A532">
            <v>20.14</v>
          </cell>
          <cell r="B532">
            <v>14</v>
          </cell>
          <cell r="C532" t="str">
            <v>Бюджет до 750 кВА (эл. энергия) НН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</row>
        <row r="533">
          <cell r="A533">
            <v>20.149999999999999</v>
          </cell>
          <cell r="B533">
            <v>15</v>
          </cell>
          <cell r="C533" t="str">
            <v>Непром. потребители ВН</v>
          </cell>
          <cell r="E533">
            <v>0.82199999999999995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</row>
        <row r="534">
          <cell r="A534">
            <v>20.16</v>
          </cell>
          <cell r="B534">
            <v>16</v>
          </cell>
          <cell r="C534" t="str">
            <v>Сельское хозяйство НД</v>
          </cell>
          <cell r="E534">
            <v>0.68400000000000005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</row>
        <row r="535">
          <cell r="A535">
            <v>20.170000000000002</v>
          </cell>
          <cell r="B535">
            <v>17</v>
          </cell>
          <cell r="C535" t="str">
            <v>Хоз. нужды энергосистемы ВН</v>
          </cell>
          <cell r="E535">
            <v>0.78100000000000003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</row>
        <row r="536">
          <cell r="A536">
            <v>20.18</v>
          </cell>
          <cell r="B536">
            <v>18</v>
          </cell>
          <cell r="C536" t="str">
            <v>Население с эл. плитами</v>
          </cell>
          <cell r="E536">
            <v>0.52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</row>
        <row r="537">
          <cell r="A537">
            <v>20.190000000000001</v>
          </cell>
          <cell r="B537">
            <v>19</v>
          </cell>
          <cell r="C537" t="str">
            <v>Население с газовыми плитами</v>
          </cell>
          <cell r="E537">
            <v>0.74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</row>
        <row r="538">
          <cell r="A538">
            <v>20.2</v>
          </cell>
          <cell r="B538">
            <v>20</v>
          </cell>
          <cell r="C538" t="str">
            <v xml:space="preserve">Населенные пункты сельские </v>
          </cell>
          <cell r="E538">
            <v>0.46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</row>
        <row r="539">
          <cell r="A539">
            <v>20.21</v>
          </cell>
          <cell r="B539">
            <v>21</v>
          </cell>
          <cell r="C539" t="str">
            <v>Населенные пункты городские</v>
          </cell>
          <cell r="E539">
            <v>0.65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</row>
        <row r="540">
          <cell r="A540">
            <v>20.22</v>
          </cell>
          <cell r="B540">
            <v>22</v>
          </cell>
          <cell r="C540" t="str">
            <v>Насел. пункты город. (гаражн. кооп)</v>
          </cell>
          <cell r="E540">
            <v>0.65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</row>
        <row r="541">
          <cell r="A541">
            <v>20.23</v>
          </cell>
          <cell r="B541">
            <v>23</v>
          </cell>
          <cell r="C541" t="str">
            <v>Население с эл. плитами с общ. учётом</v>
          </cell>
          <cell r="E541">
            <v>0.46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</row>
        <row r="542">
          <cell r="A542">
            <v>20.239999999999998</v>
          </cell>
          <cell r="B542">
            <v>24</v>
          </cell>
          <cell r="C542" t="str">
            <v>Перепродавец пром.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</row>
        <row r="543">
          <cell r="A543">
            <v>20.25</v>
          </cell>
          <cell r="B543">
            <v>25</v>
          </cell>
          <cell r="C543" t="str">
            <v>Перепродавец населен.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</row>
        <row r="544">
          <cell r="A544">
            <v>21</v>
          </cell>
          <cell r="C544" t="str">
            <v>Новый Абонент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 t="str">
            <v>А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</row>
        <row r="545">
          <cell r="C545" t="str">
            <v>Заявленная мощность кВт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</row>
        <row r="546">
          <cell r="A546">
            <v>21.01</v>
          </cell>
          <cell r="B546">
            <v>1</v>
          </cell>
          <cell r="C546" t="str">
            <v>Пром. &gt; 750 кВА (мощность) ВН</v>
          </cell>
          <cell r="E546">
            <v>387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</row>
        <row r="547">
          <cell r="A547">
            <v>21.02</v>
          </cell>
          <cell r="B547">
            <v>2</v>
          </cell>
          <cell r="C547" t="str">
            <v>Пром. &gt; 750 кВА (мощность) СН</v>
          </cell>
          <cell r="E547">
            <v>510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</row>
        <row r="548">
          <cell r="A548">
            <v>21.03</v>
          </cell>
          <cell r="B548">
            <v>3</v>
          </cell>
          <cell r="C548" t="str">
            <v>Пром. &gt; 750 кВА (эл. энергия) ВН</v>
          </cell>
          <cell r="E548">
            <v>0.27100000000000002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</row>
        <row r="549">
          <cell r="A549">
            <v>21.04</v>
          </cell>
          <cell r="B549">
            <v>4</v>
          </cell>
          <cell r="C549" t="str">
            <v>Пром. &gt; 750 кВА (одностав.) ВН</v>
          </cell>
          <cell r="E549">
            <v>0.82199999999999995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</row>
        <row r="550">
          <cell r="A550">
            <v>21.05</v>
          </cell>
          <cell r="B550">
            <v>5</v>
          </cell>
          <cell r="C550" t="str">
            <v>Пром. до 750 кВА (эл. энергия) ВН</v>
          </cell>
          <cell r="E550">
            <v>0.82199999999999995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</row>
        <row r="551">
          <cell r="A551">
            <v>21.06</v>
          </cell>
          <cell r="B551">
            <v>6</v>
          </cell>
          <cell r="C551" t="str">
            <v>Пром. до 750 кВА (эл. энергия) СН</v>
          </cell>
          <cell r="E551">
            <v>1.0349999999999999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</row>
        <row r="552">
          <cell r="A552">
            <v>21.07</v>
          </cell>
          <cell r="B552">
            <v>7</v>
          </cell>
          <cell r="C552" t="str">
            <v>Пром. до 750 кВА (эл. энергия) НН</v>
          </cell>
          <cell r="E552">
            <v>1.1259999999999999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</row>
        <row r="553">
          <cell r="A553">
            <v>21.08</v>
          </cell>
          <cell r="B553">
            <v>8</v>
          </cell>
          <cell r="C553" t="str">
            <v>Бюджет &gt; 750 кВА (мощнсть) ВН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</row>
        <row r="554">
          <cell r="A554">
            <v>21.09</v>
          </cell>
          <cell r="B554">
            <v>9</v>
          </cell>
          <cell r="C554" t="str">
            <v>Бюджет &gt; 750 кВА (мощнсть) СН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</row>
        <row r="555">
          <cell r="A555">
            <v>21.1</v>
          </cell>
          <cell r="B555">
            <v>10</v>
          </cell>
          <cell r="C555" t="str">
            <v>Бюджет &gt; 750 кВА (эл. энергия) ВН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</row>
        <row r="556">
          <cell r="A556">
            <v>21.11</v>
          </cell>
          <cell r="B556">
            <v>11</v>
          </cell>
          <cell r="C556" t="str">
            <v>Бюджет &gt; 750 кВА (одностав) ВН</v>
          </cell>
          <cell r="E556">
            <v>0.70299999999999996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</row>
        <row r="557">
          <cell r="A557">
            <v>21.12</v>
          </cell>
          <cell r="B557">
            <v>12</v>
          </cell>
          <cell r="C557" t="str">
            <v>Бюджет до 750 кВА (эл. энергия) ВН</v>
          </cell>
          <cell r="E557">
            <v>0.70299999999999996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</row>
        <row r="558">
          <cell r="A558">
            <v>21.13</v>
          </cell>
          <cell r="B558">
            <v>13</v>
          </cell>
          <cell r="C558" t="str">
            <v>Бюджет до 750 кВА (эл. энергия) СН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</row>
        <row r="559">
          <cell r="A559">
            <v>21.14</v>
          </cell>
          <cell r="B559">
            <v>14</v>
          </cell>
          <cell r="C559" t="str">
            <v>Бюджет до 750 кВА (эл. энергия) НН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</row>
        <row r="560">
          <cell r="A560">
            <v>21.15</v>
          </cell>
          <cell r="B560">
            <v>15</v>
          </cell>
          <cell r="C560" t="str">
            <v>Непром. потребители ВН</v>
          </cell>
          <cell r="E560">
            <v>0.82199999999999995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</row>
        <row r="561">
          <cell r="A561">
            <v>21.16</v>
          </cell>
          <cell r="B561">
            <v>16</v>
          </cell>
          <cell r="C561" t="str">
            <v>Сельское хозяйство НД</v>
          </cell>
          <cell r="E561">
            <v>0.68400000000000005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>
            <v>21.17</v>
          </cell>
          <cell r="B562">
            <v>17</v>
          </cell>
          <cell r="C562" t="str">
            <v>Хоз. нужды энергосистемы ВН</v>
          </cell>
          <cell r="E562">
            <v>0.78100000000000003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</row>
        <row r="563">
          <cell r="A563">
            <v>21.18</v>
          </cell>
          <cell r="B563">
            <v>18</v>
          </cell>
          <cell r="C563" t="str">
            <v>Население с эл. плитами</v>
          </cell>
          <cell r="E563">
            <v>0.52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</row>
        <row r="564">
          <cell r="A564">
            <v>21.19</v>
          </cell>
          <cell r="B564">
            <v>19</v>
          </cell>
          <cell r="C564" t="str">
            <v>Население с газовыми плитами</v>
          </cell>
          <cell r="E564">
            <v>0.74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</row>
        <row r="565">
          <cell r="A565">
            <v>21.2</v>
          </cell>
          <cell r="B565">
            <v>20</v>
          </cell>
          <cell r="C565" t="str">
            <v xml:space="preserve">Населенные пункты сельские </v>
          </cell>
          <cell r="E565">
            <v>0.46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</row>
        <row r="566">
          <cell r="A566">
            <v>21.21</v>
          </cell>
          <cell r="B566">
            <v>21</v>
          </cell>
          <cell r="C566" t="str">
            <v>Населенные пункты городские</v>
          </cell>
          <cell r="E566">
            <v>0.65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</row>
        <row r="567">
          <cell r="A567">
            <v>21.22</v>
          </cell>
          <cell r="B567">
            <v>22</v>
          </cell>
          <cell r="C567" t="str">
            <v>Насел. пункты город. (гаражн. кооп)</v>
          </cell>
          <cell r="E567">
            <v>0.65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</row>
        <row r="568">
          <cell r="A568">
            <v>21.23</v>
          </cell>
          <cell r="B568">
            <v>23</v>
          </cell>
          <cell r="C568" t="str">
            <v>Население с эл. плитами с общ. учётом</v>
          </cell>
          <cell r="E568">
            <v>0.46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</row>
        <row r="569">
          <cell r="A569">
            <v>21.24</v>
          </cell>
          <cell r="B569">
            <v>24</v>
          </cell>
          <cell r="C569" t="str">
            <v>Перепродавец пром.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</row>
        <row r="570">
          <cell r="A570">
            <v>21.25</v>
          </cell>
          <cell r="B570">
            <v>25</v>
          </cell>
          <cell r="C570" t="str">
            <v>Перепродавец населен.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</row>
        <row r="571">
          <cell r="A571">
            <v>22</v>
          </cell>
          <cell r="C571" t="str">
            <v>Новый Абонент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 t="str">
            <v>А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</row>
        <row r="572">
          <cell r="C572" t="str">
            <v>Заявленная мощность кВт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>
            <v>22.01</v>
          </cell>
          <cell r="B573">
            <v>1</v>
          </cell>
          <cell r="C573" t="str">
            <v>Пром. &gt; 750 кВА (мощность) ВН</v>
          </cell>
          <cell r="E573">
            <v>387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</row>
        <row r="574">
          <cell r="A574">
            <v>22.02</v>
          </cell>
          <cell r="B574">
            <v>2</v>
          </cell>
          <cell r="C574" t="str">
            <v>Пром. &gt; 750 кВА (мощность) СН</v>
          </cell>
          <cell r="E574">
            <v>510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</row>
        <row r="575">
          <cell r="A575">
            <v>22.03</v>
          </cell>
          <cell r="B575">
            <v>3</v>
          </cell>
          <cell r="C575" t="str">
            <v>Пром. &gt; 750 кВА (эл. энергия) ВН</v>
          </cell>
          <cell r="E575">
            <v>0.27100000000000002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</row>
        <row r="576">
          <cell r="A576">
            <v>22.04</v>
          </cell>
          <cell r="B576">
            <v>4</v>
          </cell>
          <cell r="C576" t="str">
            <v>Пром. &gt; 750 кВА (одностав.) ВН</v>
          </cell>
          <cell r="E576">
            <v>0.82199999999999995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>
            <v>22.05</v>
          </cell>
          <cell r="B577">
            <v>5</v>
          </cell>
          <cell r="C577" t="str">
            <v>Пром. до 750 кВА (эл. энергия) ВН</v>
          </cell>
          <cell r="E577">
            <v>0.82199999999999995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</row>
        <row r="578">
          <cell r="A578">
            <v>22.06</v>
          </cell>
          <cell r="B578">
            <v>6</v>
          </cell>
          <cell r="C578" t="str">
            <v>Пром. до 750 кВА (эл. энергия) СН</v>
          </cell>
          <cell r="E578">
            <v>1.0349999999999999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</row>
        <row r="579">
          <cell r="A579">
            <v>22.07</v>
          </cell>
          <cell r="B579">
            <v>7</v>
          </cell>
          <cell r="C579" t="str">
            <v>Пром. до 750 кВА (эл. энергия) НН</v>
          </cell>
          <cell r="E579">
            <v>1.1259999999999999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</row>
        <row r="580">
          <cell r="A580">
            <v>22.08</v>
          </cell>
          <cell r="B580">
            <v>8</v>
          </cell>
          <cell r="C580" t="str">
            <v>Бюджет &gt; 750 кВА (мощнсть) ВН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>
            <v>22.09</v>
          </cell>
          <cell r="B581">
            <v>9</v>
          </cell>
          <cell r="C581" t="str">
            <v>Бюджет &gt; 750 кВА (мощнсть) СН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>
            <v>22.1</v>
          </cell>
          <cell r="B582">
            <v>10</v>
          </cell>
          <cell r="C582" t="str">
            <v>Бюджет &gt; 750 кВА (эл. энергия) ВН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</row>
        <row r="583">
          <cell r="A583">
            <v>22.11</v>
          </cell>
          <cell r="B583">
            <v>11</v>
          </cell>
          <cell r="C583" t="str">
            <v>Бюджет &gt; 750 кВА (одностав) ВН</v>
          </cell>
          <cell r="E583">
            <v>0.70299999999999996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</row>
        <row r="584">
          <cell r="A584">
            <v>22.12</v>
          </cell>
          <cell r="B584">
            <v>12</v>
          </cell>
          <cell r="C584" t="str">
            <v>Бюджет до 750 кВА (эл. энергия) ВН</v>
          </cell>
          <cell r="E584">
            <v>0.70299999999999996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</row>
        <row r="585">
          <cell r="A585">
            <v>22.13</v>
          </cell>
          <cell r="B585">
            <v>13</v>
          </cell>
          <cell r="C585" t="str">
            <v>Бюджет до 750 кВА (эл. энергия) СН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6">
          <cell r="A586">
            <v>22.14</v>
          </cell>
          <cell r="B586">
            <v>14</v>
          </cell>
          <cell r="C586" t="str">
            <v>Бюджет до 750 кВА (эл. энергия) НН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</row>
        <row r="587">
          <cell r="A587">
            <v>22.15</v>
          </cell>
          <cell r="B587">
            <v>15</v>
          </cell>
          <cell r="C587" t="str">
            <v>Непром. потребители ВН</v>
          </cell>
          <cell r="E587">
            <v>0.82199999999999995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</row>
        <row r="588">
          <cell r="A588">
            <v>22.16</v>
          </cell>
          <cell r="B588">
            <v>16</v>
          </cell>
          <cell r="C588" t="str">
            <v>Сельское хозяйство НД</v>
          </cell>
          <cell r="E588">
            <v>0.68400000000000005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</row>
        <row r="589">
          <cell r="A589">
            <v>22.17</v>
          </cell>
          <cell r="B589">
            <v>17</v>
          </cell>
          <cell r="C589" t="str">
            <v>Хоз. нужды энергосистемы ВН</v>
          </cell>
          <cell r="E589">
            <v>0.78100000000000003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</row>
        <row r="590">
          <cell r="A590">
            <v>22.18</v>
          </cell>
          <cell r="B590">
            <v>18</v>
          </cell>
          <cell r="C590" t="str">
            <v>Население с эл. плитами</v>
          </cell>
          <cell r="E590">
            <v>0.52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</row>
        <row r="591">
          <cell r="A591">
            <v>22.19</v>
          </cell>
          <cell r="B591">
            <v>19</v>
          </cell>
          <cell r="C591" t="str">
            <v>Население с газовыми плитами</v>
          </cell>
          <cell r="E591">
            <v>0.74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</row>
        <row r="592">
          <cell r="A592">
            <v>22.2</v>
          </cell>
          <cell r="B592">
            <v>20</v>
          </cell>
          <cell r="C592" t="str">
            <v xml:space="preserve">Населенные пункты сельские </v>
          </cell>
          <cell r="E592">
            <v>0.46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</row>
        <row r="593">
          <cell r="A593">
            <v>22.21</v>
          </cell>
          <cell r="B593">
            <v>21</v>
          </cell>
          <cell r="C593" t="str">
            <v>Населенные пункты городские</v>
          </cell>
          <cell r="E593">
            <v>0.65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>
            <v>22.22</v>
          </cell>
          <cell r="B594">
            <v>22</v>
          </cell>
          <cell r="C594" t="str">
            <v>Насел. пункты город. (гаражн. кооп)</v>
          </cell>
          <cell r="E594">
            <v>0.65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</row>
        <row r="595">
          <cell r="A595">
            <v>22.23</v>
          </cell>
          <cell r="B595">
            <v>23</v>
          </cell>
          <cell r="C595" t="str">
            <v>Население с эл. плитами с общ. учётом</v>
          </cell>
          <cell r="E595">
            <v>0.46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</row>
        <row r="596">
          <cell r="A596">
            <v>22.24</v>
          </cell>
          <cell r="B596">
            <v>24</v>
          </cell>
          <cell r="C596" t="str">
            <v>Перепродавец пром.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</row>
        <row r="597">
          <cell r="A597">
            <v>22.25</v>
          </cell>
          <cell r="B597">
            <v>25</v>
          </cell>
          <cell r="C597" t="str">
            <v>Перепродавец населен.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</row>
        <row r="598">
          <cell r="A598">
            <v>23</v>
          </cell>
          <cell r="C598" t="str">
            <v>ООО "МЕТА"</v>
          </cell>
          <cell r="F598">
            <v>8</v>
          </cell>
          <cell r="G598">
            <v>6</v>
          </cell>
          <cell r="H598">
            <v>6</v>
          </cell>
          <cell r="I598">
            <v>5</v>
          </cell>
          <cell r="J598">
            <v>4</v>
          </cell>
          <cell r="K598">
            <v>4</v>
          </cell>
          <cell r="L598">
            <v>4</v>
          </cell>
          <cell r="M598">
            <v>4</v>
          </cell>
          <cell r="N598">
            <v>5</v>
          </cell>
          <cell r="O598">
            <v>7</v>
          </cell>
          <cell r="P598">
            <v>8</v>
          </cell>
          <cell r="Q598">
            <v>8</v>
          </cell>
          <cell r="R598" t="str">
            <v>А</v>
          </cell>
          <cell r="S598">
            <v>20</v>
          </cell>
          <cell r="T598">
            <v>13</v>
          </cell>
          <cell r="U598">
            <v>13</v>
          </cell>
          <cell r="V598">
            <v>23</v>
          </cell>
          <cell r="W598">
            <v>69</v>
          </cell>
        </row>
        <row r="599">
          <cell r="C599" t="str">
            <v>Заявленная мощность кВт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</row>
        <row r="600">
          <cell r="A600">
            <v>23.01</v>
          </cell>
          <cell r="B600">
            <v>1</v>
          </cell>
          <cell r="C600" t="str">
            <v>Пром. &gt; 750 кВА (мощность) ВН</v>
          </cell>
          <cell r="E600">
            <v>387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</row>
        <row r="601">
          <cell r="A601">
            <v>23.02</v>
          </cell>
          <cell r="B601">
            <v>2</v>
          </cell>
          <cell r="C601" t="str">
            <v>Пром. &gt; 750 кВА (мощность) СН</v>
          </cell>
          <cell r="E601">
            <v>510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</row>
        <row r="602">
          <cell r="A602">
            <v>23.03</v>
          </cell>
          <cell r="B602">
            <v>3</v>
          </cell>
          <cell r="C602" t="str">
            <v>Пром. &gt; 750 кВА (эл. энергия) ВН</v>
          </cell>
          <cell r="E602">
            <v>0.27100000000000002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</row>
        <row r="603">
          <cell r="A603">
            <v>23.04</v>
          </cell>
          <cell r="B603">
            <v>4</v>
          </cell>
          <cell r="C603" t="str">
            <v>Пром. &gt; 750 кВА (одностав.) ВН</v>
          </cell>
          <cell r="E603">
            <v>0.82199999999999995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</row>
        <row r="604">
          <cell r="A604">
            <v>23.05</v>
          </cell>
          <cell r="B604">
            <v>5</v>
          </cell>
          <cell r="C604" t="str">
            <v>Пром. до 750 кВА (эл. энергия) ВН</v>
          </cell>
          <cell r="E604">
            <v>0.82199999999999995</v>
          </cell>
          <cell r="F604">
            <v>8</v>
          </cell>
          <cell r="G604">
            <v>6</v>
          </cell>
          <cell r="H604">
            <v>6</v>
          </cell>
          <cell r="I604">
            <v>5</v>
          </cell>
          <cell r="J604">
            <v>4</v>
          </cell>
          <cell r="K604">
            <v>4</v>
          </cell>
          <cell r="L604">
            <v>4</v>
          </cell>
          <cell r="M604">
            <v>4</v>
          </cell>
          <cell r="N604">
            <v>5</v>
          </cell>
          <cell r="O604">
            <v>7</v>
          </cell>
          <cell r="P604">
            <v>8</v>
          </cell>
          <cell r="Q604">
            <v>8</v>
          </cell>
          <cell r="S604">
            <v>20</v>
          </cell>
          <cell r="T604">
            <v>13</v>
          </cell>
          <cell r="U604">
            <v>13</v>
          </cell>
          <cell r="V604">
            <v>23</v>
          </cell>
          <cell r="W604">
            <v>69</v>
          </cell>
        </row>
        <row r="605">
          <cell r="A605">
            <v>23.06</v>
          </cell>
          <cell r="B605">
            <v>6</v>
          </cell>
          <cell r="C605" t="str">
            <v>Пром. до 750 кВА (эл. энергия) СН</v>
          </cell>
          <cell r="E605">
            <v>1.0349999999999999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</row>
        <row r="606">
          <cell r="A606">
            <v>23.07</v>
          </cell>
          <cell r="B606">
            <v>7</v>
          </cell>
          <cell r="C606" t="str">
            <v>Пром. до 750 кВА (эл. энергия) НН</v>
          </cell>
          <cell r="E606">
            <v>1.1259999999999999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</row>
        <row r="607">
          <cell r="A607">
            <v>23.08</v>
          </cell>
          <cell r="B607">
            <v>8</v>
          </cell>
          <cell r="C607" t="str">
            <v>Бюджет &gt; 750 кВА (мощнсть) ВН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</row>
        <row r="608">
          <cell r="A608">
            <v>23.09</v>
          </cell>
          <cell r="B608">
            <v>9</v>
          </cell>
          <cell r="C608" t="str">
            <v>Бюджет &gt; 750 кВА (мощнсть) СН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</row>
        <row r="609">
          <cell r="A609">
            <v>23.1</v>
          </cell>
          <cell r="B609">
            <v>10</v>
          </cell>
          <cell r="C609" t="str">
            <v>Бюджет &gt; 750 кВА (эл. энергия) ВН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</row>
        <row r="610">
          <cell r="A610">
            <v>23.11</v>
          </cell>
          <cell r="B610">
            <v>11</v>
          </cell>
          <cell r="C610" t="str">
            <v>Бюджет &gt; 750 кВА (одностав) ВН</v>
          </cell>
          <cell r="E610">
            <v>0.70299999999999996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</row>
        <row r="611">
          <cell r="A611">
            <v>23.12</v>
          </cell>
          <cell r="B611">
            <v>12</v>
          </cell>
          <cell r="C611" t="str">
            <v>Бюджет до 750 кВА (эл. энергия) ВН</v>
          </cell>
          <cell r="E611">
            <v>0.70299999999999996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</row>
        <row r="612">
          <cell r="A612">
            <v>23.13</v>
          </cell>
          <cell r="B612">
            <v>13</v>
          </cell>
          <cell r="C612" t="str">
            <v>Бюджет до 750 кВА (эл. энергия) СН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</row>
        <row r="613">
          <cell r="A613">
            <v>23.14</v>
          </cell>
          <cell r="B613">
            <v>14</v>
          </cell>
          <cell r="C613" t="str">
            <v>Бюджет до 750 кВА (эл. энергия) НН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</row>
        <row r="614">
          <cell r="A614">
            <v>23.15</v>
          </cell>
          <cell r="B614">
            <v>15</v>
          </cell>
          <cell r="C614" t="str">
            <v>Непром. потребители ВН</v>
          </cell>
          <cell r="E614">
            <v>0.82199999999999995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</row>
        <row r="615">
          <cell r="A615">
            <v>23.16</v>
          </cell>
          <cell r="B615">
            <v>16</v>
          </cell>
          <cell r="C615" t="str">
            <v>Сельское хозяйство НД</v>
          </cell>
          <cell r="E615">
            <v>0.68400000000000005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</row>
        <row r="616">
          <cell r="A616">
            <v>23.17</v>
          </cell>
          <cell r="B616">
            <v>17</v>
          </cell>
          <cell r="C616" t="str">
            <v>Хоз. нужды энергосистемы ВН</v>
          </cell>
          <cell r="E616">
            <v>0.78100000000000003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</row>
        <row r="617">
          <cell r="A617">
            <v>23.18</v>
          </cell>
          <cell r="B617">
            <v>18</v>
          </cell>
          <cell r="C617" t="str">
            <v>Население с эл. плитами</v>
          </cell>
          <cell r="E617">
            <v>0.52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</row>
        <row r="618">
          <cell r="A618">
            <v>23.19</v>
          </cell>
          <cell r="B618">
            <v>19</v>
          </cell>
          <cell r="C618" t="str">
            <v>Население с газовыми плитами</v>
          </cell>
          <cell r="E618">
            <v>0.74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</row>
        <row r="619">
          <cell r="A619">
            <v>23.2</v>
          </cell>
          <cell r="B619">
            <v>20</v>
          </cell>
          <cell r="C619" t="str">
            <v xml:space="preserve">Населенные пункты сельские </v>
          </cell>
          <cell r="E619">
            <v>0.46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</row>
        <row r="620">
          <cell r="A620">
            <v>23.21</v>
          </cell>
          <cell r="B620">
            <v>21</v>
          </cell>
          <cell r="C620" t="str">
            <v>Населенные пункты городские</v>
          </cell>
          <cell r="E620">
            <v>0.65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</row>
        <row r="621">
          <cell r="A621">
            <v>23.22</v>
          </cell>
          <cell r="B621">
            <v>22</v>
          </cell>
          <cell r="C621" t="str">
            <v>Насел. пункты город. (гаражн. кооп)</v>
          </cell>
          <cell r="E621">
            <v>0.65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</row>
        <row r="622">
          <cell r="A622">
            <v>23.23</v>
          </cell>
          <cell r="B622">
            <v>23</v>
          </cell>
          <cell r="C622" t="str">
            <v>Население с эл. плитами с общ. учётом</v>
          </cell>
          <cell r="E622">
            <v>0.46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</row>
        <row r="623">
          <cell r="A623">
            <v>23.24</v>
          </cell>
          <cell r="B623">
            <v>24</v>
          </cell>
          <cell r="C623" t="str">
            <v>Перепродавец пром.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</row>
        <row r="624">
          <cell r="A624">
            <v>23.25</v>
          </cell>
          <cell r="B624">
            <v>25</v>
          </cell>
          <cell r="C624" t="str">
            <v>Перепродавец населен.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</row>
        <row r="625">
          <cell r="A625">
            <v>24</v>
          </cell>
          <cell r="C625" t="str">
            <v>Новый Абонент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 t="str">
            <v>А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</row>
        <row r="626">
          <cell r="C626" t="str">
            <v>Заявленная мощность кВт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</row>
        <row r="627">
          <cell r="A627">
            <v>24.01</v>
          </cell>
          <cell r="B627">
            <v>1</v>
          </cell>
          <cell r="C627" t="str">
            <v>Пром. &gt; 750 кВА (мощность) ВН</v>
          </cell>
          <cell r="E627">
            <v>387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</row>
        <row r="628">
          <cell r="A628">
            <v>24.02</v>
          </cell>
          <cell r="B628">
            <v>2</v>
          </cell>
          <cell r="C628" t="str">
            <v>Пром. &gt; 750 кВА (мощность) СН</v>
          </cell>
          <cell r="E628">
            <v>510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</row>
        <row r="629">
          <cell r="A629">
            <v>24.03</v>
          </cell>
          <cell r="B629">
            <v>3</v>
          </cell>
          <cell r="C629" t="str">
            <v>Пром. &gt; 750 кВА (эл. энергия) ВН</v>
          </cell>
          <cell r="E629">
            <v>0.27100000000000002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</row>
        <row r="630">
          <cell r="A630">
            <v>24.04</v>
          </cell>
          <cell r="B630">
            <v>4</v>
          </cell>
          <cell r="C630" t="str">
            <v>Пром. &gt; 750 кВА (одностав.) ВН</v>
          </cell>
          <cell r="E630">
            <v>0.82199999999999995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</row>
        <row r="631">
          <cell r="A631">
            <v>24.05</v>
          </cell>
          <cell r="B631">
            <v>5</v>
          </cell>
          <cell r="C631" t="str">
            <v>Пром. до 750 кВА (эл. энергия) ВН</v>
          </cell>
          <cell r="E631">
            <v>0.82199999999999995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</row>
        <row r="632">
          <cell r="A632">
            <v>24.06</v>
          </cell>
          <cell r="B632">
            <v>6</v>
          </cell>
          <cell r="C632" t="str">
            <v>Пром. до 750 кВА (эл. энергия) СН</v>
          </cell>
          <cell r="E632">
            <v>1.0349999999999999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</row>
        <row r="633">
          <cell r="A633">
            <v>24.07</v>
          </cell>
          <cell r="B633">
            <v>7</v>
          </cell>
          <cell r="C633" t="str">
            <v>Пром. до 750 кВА (эл. энергия) НН</v>
          </cell>
          <cell r="E633">
            <v>1.1259999999999999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</row>
        <row r="634">
          <cell r="A634">
            <v>24.08</v>
          </cell>
          <cell r="B634">
            <v>8</v>
          </cell>
          <cell r="C634" t="str">
            <v>Бюджет &gt; 750 кВА (мощнсть) ВН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</row>
        <row r="635">
          <cell r="A635">
            <v>24.09</v>
          </cell>
          <cell r="B635">
            <v>9</v>
          </cell>
          <cell r="C635" t="str">
            <v>Бюджет &gt; 750 кВА (мощнсть) СН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</row>
        <row r="636">
          <cell r="A636">
            <v>24.1</v>
          </cell>
          <cell r="B636">
            <v>10</v>
          </cell>
          <cell r="C636" t="str">
            <v>Бюджет &gt; 750 кВА (эл. энергия) ВН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</row>
        <row r="637">
          <cell r="A637">
            <v>24.11</v>
          </cell>
          <cell r="B637">
            <v>11</v>
          </cell>
          <cell r="C637" t="str">
            <v>Бюджет &gt; 750 кВА (одностав) ВН</v>
          </cell>
          <cell r="E637">
            <v>0.70299999999999996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</row>
        <row r="638">
          <cell r="A638">
            <v>24.12</v>
          </cell>
          <cell r="B638">
            <v>12</v>
          </cell>
          <cell r="C638" t="str">
            <v>Бюджет до 750 кВА (эл. энергия) ВН</v>
          </cell>
          <cell r="E638">
            <v>0.70299999999999996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</row>
        <row r="639">
          <cell r="A639">
            <v>24.13</v>
          </cell>
          <cell r="B639">
            <v>13</v>
          </cell>
          <cell r="C639" t="str">
            <v>Бюджет до 750 кВА (эл. энергия) СН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</row>
        <row r="640">
          <cell r="A640">
            <v>24.14</v>
          </cell>
          <cell r="B640">
            <v>14</v>
          </cell>
          <cell r="C640" t="str">
            <v>Бюджет до 750 кВА (эл. энергия) НН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</row>
        <row r="641">
          <cell r="A641">
            <v>24.15</v>
          </cell>
          <cell r="B641">
            <v>15</v>
          </cell>
          <cell r="C641" t="str">
            <v>Непром. потребители ВН</v>
          </cell>
          <cell r="E641">
            <v>0.82199999999999995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</row>
        <row r="642">
          <cell r="A642">
            <v>24.16</v>
          </cell>
          <cell r="B642">
            <v>16</v>
          </cell>
          <cell r="C642" t="str">
            <v>Сельское хозяйство НД</v>
          </cell>
          <cell r="E642">
            <v>0.68400000000000005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</row>
        <row r="643">
          <cell r="A643">
            <v>24.17</v>
          </cell>
          <cell r="B643">
            <v>17</v>
          </cell>
          <cell r="C643" t="str">
            <v>Хоз. нужды энергосистемы ВН</v>
          </cell>
          <cell r="E643">
            <v>0.78100000000000003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</row>
        <row r="644">
          <cell r="A644">
            <v>24.18</v>
          </cell>
          <cell r="B644">
            <v>18</v>
          </cell>
          <cell r="C644" t="str">
            <v>Население с эл. плитами</v>
          </cell>
          <cell r="E644">
            <v>0.52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</row>
        <row r="645">
          <cell r="A645">
            <v>24.19</v>
          </cell>
          <cell r="B645">
            <v>19</v>
          </cell>
          <cell r="C645" t="str">
            <v>Население с газовыми плитами</v>
          </cell>
          <cell r="E645">
            <v>0.74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</row>
        <row r="646">
          <cell r="A646">
            <v>24.2</v>
          </cell>
          <cell r="B646">
            <v>20</v>
          </cell>
          <cell r="C646" t="str">
            <v xml:space="preserve">Населенные пункты сельские </v>
          </cell>
          <cell r="E646">
            <v>0.46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</row>
        <row r="647">
          <cell r="A647">
            <v>24.21</v>
          </cell>
          <cell r="B647">
            <v>21</v>
          </cell>
          <cell r="C647" t="str">
            <v>Населенные пункты городские</v>
          </cell>
          <cell r="E647">
            <v>0.65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</row>
        <row r="648">
          <cell r="A648">
            <v>24.22</v>
          </cell>
          <cell r="B648">
            <v>22</v>
          </cell>
          <cell r="C648" t="str">
            <v>Насел. пункты город. (гаражн. кооп)</v>
          </cell>
          <cell r="E648">
            <v>0.65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</row>
        <row r="649">
          <cell r="A649">
            <v>24.23</v>
          </cell>
          <cell r="B649">
            <v>23</v>
          </cell>
          <cell r="C649" t="str">
            <v>Население с эл. плитами с общ. учётом</v>
          </cell>
          <cell r="E649">
            <v>0.46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</row>
        <row r="650">
          <cell r="A650">
            <v>24.24</v>
          </cell>
          <cell r="B650">
            <v>24</v>
          </cell>
          <cell r="C650" t="str">
            <v>Перепродавец пром.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</row>
        <row r="651">
          <cell r="A651">
            <v>24.25</v>
          </cell>
          <cell r="B651">
            <v>25</v>
          </cell>
          <cell r="C651" t="str">
            <v>Перепродавец населен.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</row>
        <row r="652">
          <cell r="A652">
            <v>25</v>
          </cell>
          <cell r="C652" t="str">
            <v>Новый Абонент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 t="str">
            <v>А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</row>
        <row r="653">
          <cell r="C653" t="str">
            <v>Заявленная мощность кВт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</row>
        <row r="654">
          <cell r="A654">
            <v>25.01</v>
          </cell>
          <cell r="B654">
            <v>1</v>
          </cell>
          <cell r="C654" t="str">
            <v>Пром. &gt; 750 кВА (мощность) ВН</v>
          </cell>
          <cell r="E654">
            <v>387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</row>
        <row r="655">
          <cell r="A655">
            <v>25.02</v>
          </cell>
          <cell r="B655">
            <v>2</v>
          </cell>
          <cell r="C655" t="str">
            <v>Пром. &gt; 750 кВА (мощность) СН</v>
          </cell>
          <cell r="E655">
            <v>510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</row>
        <row r="656">
          <cell r="A656">
            <v>25.03</v>
          </cell>
          <cell r="B656">
            <v>3</v>
          </cell>
          <cell r="C656" t="str">
            <v>Пром. &gt; 750 кВА (эл. энергия) ВН</v>
          </cell>
          <cell r="E656">
            <v>0.27100000000000002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</row>
        <row r="657">
          <cell r="A657">
            <v>25.04</v>
          </cell>
          <cell r="B657">
            <v>4</v>
          </cell>
          <cell r="C657" t="str">
            <v>Пром. &gt; 750 кВА (одностав.) ВН</v>
          </cell>
          <cell r="E657">
            <v>0.82199999999999995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</row>
        <row r="658">
          <cell r="A658">
            <v>25.05</v>
          </cell>
          <cell r="B658">
            <v>5</v>
          </cell>
          <cell r="C658" t="str">
            <v>Пром. до 750 кВА (эл. энергия) ВН</v>
          </cell>
          <cell r="E658">
            <v>0.82199999999999995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</row>
        <row r="659">
          <cell r="A659">
            <v>25.06</v>
          </cell>
          <cell r="B659">
            <v>6</v>
          </cell>
          <cell r="C659" t="str">
            <v>Пром. до 750 кВА (эл. энергия) СН</v>
          </cell>
          <cell r="E659">
            <v>1.0349999999999999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</row>
        <row r="660">
          <cell r="A660">
            <v>25.07</v>
          </cell>
          <cell r="B660">
            <v>7</v>
          </cell>
          <cell r="C660" t="str">
            <v>Пром. до 750 кВА (эл. энергия) НН</v>
          </cell>
          <cell r="E660">
            <v>1.1259999999999999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</row>
        <row r="661">
          <cell r="A661">
            <v>25.08</v>
          </cell>
          <cell r="B661">
            <v>8</v>
          </cell>
          <cell r="C661" t="str">
            <v>Бюджет &gt; 750 кВА (мощнсть) ВН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</row>
        <row r="662">
          <cell r="A662">
            <v>25.09</v>
          </cell>
          <cell r="B662">
            <v>9</v>
          </cell>
          <cell r="C662" t="str">
            <v>Бюджет &gt; 750 кВА (мощнсть) СН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</row>
        <row r="663">
          <cell r="A663">
            <v>25.1</v>
          </cell>
          <cell r="B663">
            <v>10</v>
          </cell>
          <cell r="C663" t="str">
            <v>Бюджет &gt; 750 кВА (эл. энергия) ВН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</row>
        <row r="664">
          <cell r="A664">
            <v>25.11</v>
          </cell>
          <cell r="B664">
            <v>11</v>
          </cell>
          <cell r="C664" t="str">
            <v>Бюджет &gt; 750 кВА (одностав) ВН</v>
          </cell>
          <cell r="E664">
            <v>0.70299999999999996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</row>
        <row r="665">
          <cell r="A665">
            <v>25.12</v>
          </cell>
          <cell r="B665">
            <v>12</v>
          </cell>
          <cell r="C665" t="str">
            <v>Бюджет до 750 кВА (эл. энергия) ВН</v>
          </cell>
          <cell r="E665">
            <v>0.70299999999999996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</row>
        <row r="666">
          <cell r="A666">
            <v>25.13</v>
          </cell>
          <cell r="B666">
            <v>13</v>
          </cell>
          <cell r="C666" t="str">
            <v>Бюджет до 750 кВА (эл. энергия) СН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</row>
        <row r="667">
          <cell r="A667">
            <v>25.14</v>
          </cell>
          <cell r="B667">
            <v>14</v>
          </cell>
          <cell r="C667" t="str">
            <v>Бюджет до 750 кВА (эл. энергия) НН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</row>
        <row r="668">
          <cell r="A668">
            <v>25.15</v>
          </cell>
          <cell r="B668">
            <v>15</v>
          </cell>
          <cell r="C668" t="str">
            <v>Непром. потребители ВН</v>
          </cell>
          <cell r="E668">
            <v>0.82199999999999995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</row>
        <row r="669">
          <cell r="A669">
            <v>25.16</v>
          </cell>
          <cell r="B669">
            <v>16</v>
          </cell>
          <cell r="C669" t="str">
            <v>Сельское хозяйство НД</v>
          </cell>
          <cell r="E669">
            <v>0.68400000000000005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</row>
        <row r="670">
          <cell r="A670">
            <v>25.17</v>
          </cell>
          <cell r="B670">
            <v>17</v>
          </cell>
          <cell r="C670" t="str">
            <v>Хоз. нужды энергосистемы ВН</v>
          </cell>
          <cell r="E670">
            <v>0.78100000000000003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</row>
        <row r="671">
          <cell r="A671">
            <v>25.18</v>
          </cell>
          <cell r="B671">
            <v>18</v>
          </cell>
          <cell r="C671" t="str">
            <v>Население с эл. плитами</v>
          </cell>
          <cell r="E671">
            <v>0.52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</row>
        <row r="672">
          <cell r="A672">
            <v>25.19</v>
          </cell>
          <cell r="B672">
            <v>19</v>
          </cell>
          <cell r="C672" t="str">
            <v>Население с газовыми плитами</v>
          </cell>
          <cell r="E672">
            <v>0.74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</row>
        <row r="673">
          <cell r="A673">
            <v>25.2</v>
          </cell>
          <cell r="B673">
            <v>20</v>
          </cell>
          <cell r="C673" t="str">
            <v xml:space="preserve">Населенные пункты сельские </v>
          </cell>
          <cell r="E673">
            <v>0.46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</row>
        <row r="674">
          <cell r="A674">
            <v>25.21</v>
          </cell>
          <cell r="B674">
            <v>21</v>
          </cell>
          <cell r="C674" t="str">
            <v>Населенные пункты городские</v>
          </cell>
          <cell r="E674">
            <v>0.65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</row>
        <row r="675">
          <cell r="A675">
            <v>25.22</v>
          </cell>
          <cell r="B675">
            <v>22</v>
          </cell>
          <cell r="C675" t="str">
            <v>Насел. пункты город. (гаражн. кооп)</v>
          </cell>
          <cell r="E675">
            <v>0.65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</row>
        <row r="676">
          <cell r="A676">
            <v>25.23</v>
          </cell>
          <cell r="B676">
            <v>23</v>
          </cell>
          <cell r="C676" t="str">
            <v>Население с эл. плитами с общ. учётом</v>
          </cell>
          <cell r="E676">
            <v>0.46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</row>
        <row r="677">
          <cell r="A677">
            <v>25.24</v>
          </cell>
          <cell r="B677">
            <v>24</v>
          </cell>
          <cell r="C677" t="str">
            <v>Перепродавец пром.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</row>
        <row r="678">
          <cell r="A678">
            <v>25.25</v>
          </cell>
          <cell r="B678">
            <v>25</v>
          </cell>
          <cell r="C678" t="str">
            <v>Перепродавец населен.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</row>
        <row r="679">
          <cell r="A679">
            <v>26</v>
          </cell>
          <cell r="C679" t="str">
            <v>Новый Абонент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 t="str">
            <v>А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</row>
        <row r="680">
          <cell r="C680" t="str">
            <v>Заявленная мощность кВт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</row>
        <row r="681">
          <cell r="A681">
            <v>26.01</v>
          </cell>
          <cell r="B681">
            <v>1</v>
          </cell>
          <cell r="C681" t="str">
            <v>Пром. &gt; 750 кВА (мощность) ВН</v>
          </cell>
          <cell r="E681">
            <v>387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</row>
        <row r="682">
          <cell r="A682">
            <v>26.02</v>
          </cell>
          <cell r="B682">
            <v>2</v>
          </cell>
          <cell r="C682" t="str">
            <v>Пром. &gt; 750 кВА (мощность) СН</v>
          </cell>
          <cell r="E682">
            <v>510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</row>
        <row r="683">
          <cell r="A683">
            <v>26.03</v>
          </cell>
          <cell r="B683">
            <v>3</v>
          </cell>
          <cell r="C683" t="str">
            <v>Пром. &gt; 750 кВА (эл. энергия) ВН</v>
          </cell>
          <cell r="E683">
            <v>0.27100000000000002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</row>
        <row r="684">
          <cell r="A684">
            <v>26.04</v>
          </cell>
          <cell r="B684">
            <v>4</v>
          </cell>
          <cell r="C684" t="str">
            <v>Пром. &gt; 750 кВА (одностав.) ВН</v>
          </cell>
          <cell r="E684">
            <v>0.82199999999999995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</row>
        <row r="685">
          <cell r="A685">
            <v>26.05</v>
          </cell>
          <cell r="B685">
            <v>5</v>
          </cell>
          <cell r="C685" t="str">
            <v>Пром. до 750 кВА (эл. энергия) ВН</v>
          </cell>
          <cell r="E685">
            <v>0.82199999999999995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</row>
        <row r="686">
          <cell r="A686">
            <v>26.06</v>
          </cell>
          <cell r="B686">
            <v>6</v>
          </cell>
          <cell r="C686" t="str">
            <v>Пром. до 750 кВА (эл. энергия) СН</v>
          </cell>
          <cell r="E686">
            <v>1.0349999999999999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</row>
        <row r="687">
          <cell r="A687">
            <v>26.07</v>
          </cell>
          <cell r="B687">
            <v>7</v>
          </cell>
          <cell r="C687" t="str">
            <v>Пром. до 750 кВА (эл. энергия) НН</v>
          </cell>
          <cell r="E687">
            <v>1.1259999999999999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</row>
        <row r="688">
          <cell r="A688">
            <v>26.08</v>
          </cell>
          <cell r="B688">
            <v>8</v>
          </cell>
          <cell r="C688" t="str">
            <v>Бюджет &gt; 750 кВА (мощнсть) ВН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</row>
        <row r="689">
          <cell r="A689">
            <v>26.09</v>
          </cell>
          <cell r="B689">
            <v>9</v>
          </cell>
          <cell r="C689" t="str">
            <v>Бюджет &gt; 750 кВА (мощнсть) СН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</row>
        <row r="690">
          <cell r="A690">
            <v>26.1</v>
          </cell>
          <cell r="B690">
            <v>10</v>
          </cell>
          <cell r="C690" t="str">
            <v>Бюджет &gt; 750 кВА (эл. энергия) ВН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</row>
        <row r="691">
          <cell r="A691">
            <v>26.11</v>
          </cell>
          <cell r="B691">
            <v>11</v>
          </cell>
          <cell r="C691" t="str">
            <v>Бюджет &gt; 750 кВА (одностав) ВН</v>
          </cell>
          <cell r="E691">
            <v>0.70299999999999996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</row>
        <row r="692">
          <cell r="A692">
            <v>26.12</v>
          </cell>
          <cell r="B692">
            <v>12</v>
          </cell>
          <cell r="C692" t="str">
            <v>Бюджет до 750 кВА (эл. энергия) ВН</v>
          </cell>
          <cell r="E692">
            <v>0.70299999999999996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</row>
        <row r="693">
          <cell r="A693">
            <v>26.13</v>
          </cell>
          <cell r="B693">
            <v>13</v>
          </cell>
          <cell r="C693" t="str">
            <v>Бюджет до 750 кВА (эл. энергия) СН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</row>
        <row r="694">
          <cell r="A694">
            <v>26.14</v>
          </cell>
          <cell r="B694">
            <v>14</v>
          </cell>
          <cell r="C694" t="str">
            <v>Бюджет до 750 кВА (эл. энергия) НН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</row>
        <row r="695">
          <cell r="A695">
            <v>26.15</v>
          </cell>
          <cell r="B695">
            <v>15</v>
          </cell>
          <cell r="C695" t="str">
            <v>Непром. потребители ВН</v>
          </cell>
          <cell r="E695">
            <v>0.82199999999999995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</row>
        <row r="696">
          <cell r="A696">
            <v>26.16</v>
          </cell>
          <cell r="B696">
            <v>16</v>
          </cell>
          <cell r="C696" t="str">
            <v>Сельское хозяйство НД</v>
          </cell>
          <cell r="E696">
            <v>0.68400000000000005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</row>
        <row r="697">
          <cell r="A697">
            <v>26.17</v>
          </cell>
          <cell r="B697">
            <v>17</v>
          </cell>
          <cell r="C697" t="str">
            <v>Хоз. нужды энергосистемы ВН</v>
          </cell>
          <cell r="E697">
            <v>0.78100000000000003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</row>
        <row r="698">
          <cell r="A698">
            <v>26.18</v>
          </cell>
          <cell r="B698">
            <v>18</v>
          </cell>
          <cell r="C698" t="str">
            <v>Население с эл. плитами</v>
          </cell>
          <cell r="E698">
            <v>0.52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</row>
        <row r="699">
          <cell r="A699">
            <v>26.19</v>
          </cell>
          <cell r="B699">
            <v>19</v>
          </cell>
          <cell r="C699" t="str">
            <v>Население с газовыми плитами</v>
          </cell>
          <cell r="E699">
            <v>0.74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</row>
        <row r="700">
          <cell r="A700">
            <v>26.2</v>
          </cell>
          <cell r="B700">
            <v>20</v>
          </cell>
          <cell r="C700" t="str">
            <v xml:space="preserve">Населенные пункты сельские </v>
          </cell>
          <cell r="E700">
            <v>0.46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</row>
        <row r="701">
          <cell r="A701">
            <v>26.21</v>
          </cell>
          <cell r="B701">
            <v>21</v>
          </cell>
          <cell r="C701" t="str">
            <v>Населенные пункты городские</v>
          </cell>
          <cell r="E701">
            <v>0.65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</row>
        <row r="702">
          <cell r="A702">
            <v>26.22</v>
          </cell>
          <cell r="B702">
            <v>22</v>
          </cell>
          <cell r="C702" t="str">
            <v>Насел. пункты город. (гаражн. кооп)</v>
          </cell>
          <cell r="E702">
            <v>0.65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</row>
        <row r="703">
          <cell r="A703">
            <v>26.23</v>
          </cell>
          <cell r="B703">
            <v>23</v>
          </cell>
          <cell r="C703" t="str">
            <v>Население с эл. плитами с общ. учётом</v>
          </cell>
          <cell r="E703">
            <v>0.46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</row>
        <row r="704">
          <cell r="A704">
            <v>26.24</v>
          </cell>
          <cell r="B704">
            <v>24</v>
          </cell>
          <cell r="C704" t="str">
            <v>Перепродавец пром.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</row>
        <row r="705">
          <cell r="A705">
            <v>26.25</v>
          </cell>
          <cell r="B705">
            <v>25</v>
          </cell>
          <cell r="C705" t="str">
            <v>Перепродавец населен.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</row>
        <row r="706">
          <cell r="A706">
            <v>27</v>
          </cell>
          <cell r="C706" t="str">
            <v>Новый Абонент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 t="str">
            <v>А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</row>
        <row r="707">
          <cell r="C707" t="str">
            <v>Заявленная мощность кВт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</row>
        <row r="708">
          <cell r="A708">
            <v>27.01</v>
          </cell>
          <cell r="B708">
            <v>1</v>
          </cell>
          <cell r="C708" t="str">
            <v>Пром. &gt; 750 кВА (мощность) ВН</v>
          </cell>
          <cell r="E708">
            <v>387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</row>
        <row r="709">
          <cell r="A709">
            <v>27.02</v>
          </cell>
          <cell r="B709">
            <v>2</v>
          </cell>
          <cell r="C709" t="str">
            <v>Пром. &gt; 750 кВА (мощность) СН</v>
          </cell>
          <cell r="E709">
            <v>510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</row>
        <row r="710">
          <cell r="A710">
            <v>27.03</v>
          </cell>
          <cell r="B710">
            <v>3</v>
          </cell>
          <cell r="C710" t="str">
            <v>Пром. &gt; 750 кВА (эл. энергия) ВН</v>
          </cell>
          <cell r="E710">
            <v>0.27100000000000002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</row>
        <row r="711">
          <cell r="A711">
            <v>27.04</v>
          </cell>
          <cell r="B711">
            <v>4</v>
          </cell>
          <cell r="C711" t="str">
            <v>Пром. &gt; 750 кВА (одностав.) ВН</v>
          </cell>
          <cell r="E711">
            <v>0.82199999999999995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</row>
        <row r="712">
          <cell r="A712">
            <v>27.05</v>
          </cell>
          <cell r="B712">
            <v>5</v>
          </cell>
          <cell r="C712" t="str">
            <v>Пром. до 750 кВА (эл. энергия) ВН</v>
          </cell>
          <cell r="E712">
            <v>0.82199999999999995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</row>
        <row r="713">
          <cell r="A713">
            <v>27.06</v>
          </cell>
          <cell r="B713">
            <v>6</v>
          </cell>
          <cell r="C713" t="str">
            <v>Пром. до 750 кВА (эл. энергия) СН</v>
          </cell>
          <cell r="E713">
            <v>1.0349999999999999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</row>
        <row r="714">
          <cell r="A714">
            <v>27.07</v>
          </cell>
          <cell r="B714">
            <v>7</v>
          </cell>
          <cell r="C714" t="str">
            <v>Пром. до 750 кВА (эл. энергия) НН</v>
          </cell>
          <cell r="E714">
            <v>1.1259999999999999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</row>
        <row r="715">
          <cell r="A715">
            <v>27.08</v>
          </cell>
          <cell r="B715">
            <v>8</v>
          </cell>
          <cell r="C715" t="str">
            <v>Бюджет &gt; 750 кВА (мощнсть) ВН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</row>
        <row r="716">
          <cell r="A716">
            <v>27.09</v>
          </cell>
          <cell r="B716">
            <v>9</v>
          </cell>
          <cell r="C716" t="str">
            <v>Бюджет &gt; 750 кВА (мощнсть) СН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</row>
        <row r="717">
          <cell r="A717">
            <v>27.1</v>
          </cell>
          <cell r="B717">
            <v>10</v>
          </cell>
          <cell r="C717" t="str">
            <v>Бюджет &gt; 750 кВА (эл. энергия) ВН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</row>
        <row r="718">
          <cell r="A718">
            <v>27.11</v>
          </cell>
          <cell r="B718">
            <v>11</v>
          </cell>
          <cell r="C718" t="str">
            <v>Бюджет &gt; 750 кВА (одностав) ВН</v>
          </cell>
          <cell r="E718">
            <v>0.70299999999999996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</row>
        <row r="719">
          <cell r="A719">
            <v>27.12</v>
          </cell>
          <cell r="B719">
            <v>12</v>
          </cell>
          <cell r="C719" t="str">
            <v>Бюджет до 750 кВА (эл. энергия) ВН</v>
          </cell>
          <cell r="E719">
            <v>0.70299999999999996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</row>
        <row r="720">
          <cell r="A720">
            <v>27.13</v>
          </cell>
          <cell r="B720">
            <v>13</v>
          </cell>
          <cell r="C720" t="str">
            <v>Бюджет до 750 кВА (эл. энергия) СН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</row>
        <row r="721">
          <cell r="A721">
            <v>27.14</v>
          </cell>
          <cell r="B721">
            <v>14</v>
          </cell>
          <cell r="C721" t="str">
            <v>Бюджет до 750 кВА (эл. энергия) НН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</row>
        <row r="722">
          <cell r="A722">
            <v>27.15</v>
          </cell>
          <cell r="B722">
            <v>15</v>
          </cell>
          <cell r="C722" t="str">
            <v>Непром. потребители ВН</v>
          </cell>
          <cell r="E722">
            <v>0.82199999999999995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</row>
        <row r="723">
          <cell r="A723">
            <v>27.16</v>
          </cell>
          <cell r="B723">
            <v>16</v>
          </cell>
          <cell r="C723" t="str">
            <v>Сельское хозяйство НД</v>
          </cell>
          <cell r="E723">
            <v>0.68400000000000005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</row>
        <row r="724">
          <cell r="A724">
            <v>27.17</v>
          </cell>
          <cell r="B724">
            <v>17</v>
          </cell>
          <cell r="C724" t="str">
            <v>Хоз. нужды энергосистемы ВН</v>
          </cell>
          <cell r="E724">
            <v>0.78100000000000003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</row>
        <row r="725">
          <cell r="A725">
            <v>27.18</v>
          </cell>
          <cell r="B725">
            <v>18</v>
          </cell>
          <cell r="C725" t="str">
            <v>Население с эл. плитами</v>
          </cell>
          <cell r="E725">
            <v>0.52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</row>
        <row r="726">
          <cell r="A726">
            <v>27.19</v>
          </cell>
          <cell r="B726">
            <v>19</v>
          </cell>
          <cell r="C726" t="str">
            <v>Население с газовыми плитами</v>
          </cell>
          <cell r="E726">
            <v>0.74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</row>
        <row r="727">
          <cell r="A727">
            <v>27.2</v>
          </cell>
          <cell r="B727">
            <v>20</v>
          </cell>
          <cell r="C727" t="str">
            <v xml:space="preserve">Населенные пункты сельские </v>
          </cell>
          <cell r="E727">
            <v>0.46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</row>
        <row r="728">
          <cell r="A728">
            <v>27.21</v>
          </cell>
          <cell r="B728">
            <v>21</v>
          </cell>
          <cell r="C728" t="str">
            <v>Населенные пункты городские</v>
          </cell>
          <cell r="E728">
            <v>0.65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</row>
        <row r="729">
          <cell r="A729">
            <v>27.22</v>
          </cell>
          <cell r="B729">
            <v>22</v>
          </cell>
          <cell r="C729" t="str">
            <v>Насел. пункты город. (гаражн. кооп)</v>
          </cell>
          <cell r="E729">
            <v>0.65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</row>
        <row r="730">
          <cell r="A730">
            <v>27.23</v>
          </cell>
          <cell r="B730">
            <v>23</v>
          </cell>
          <cell r="C730" t="str">
            <v>Население с эл. плитами с общ. учётом</v>
          </cell>
          <cell r="E730">
            <v>0.46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</row>
        <row r="731">
          <cell r="A731">
            <v>27.24</v>
          </cell>
          <cell r="B731">
            <v>24</v>
          </cell>
          <cell r="C731" t="str">
            <v>Перепродавец пром.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</row>
        <row r="732">
          <cell r="A732">
            <v>27.25</v>
          </cell>
          <cell r="B732">
            <v>25</v>
          </cell>
          <cell r="C732" t="str">
            <v>Перепродавец населен.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</row>
        <row r="733">
          <cell r="A733">
            <v>28</v>
          </cell>
          <cell r="C733" t="str">
            <v>Новый Абонент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 t="str">
            <v>А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</row>
        <row r="734">
          <cell r="C734" t="str">
            <v>Заявленная мощность кВт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</row>
        <row r="735">
          <cell r="A735">
            <v>28.01</v>
          </cell>
          <cell r="B735">
            <v>1</v>
          </cell>
          <cell r="C735" t="str">
            <v>Пром. &gt; 750 кВА (мощность) ВН</v>
          </cell>
          <cell r="E735">
            <v>387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</row>
        <row r="736">
          <cell r="A736">
            <v>28.02</v>
          </cell>
          <cell r="B736">
            <v>2</v>
          </cell>
          <cell r="C736" t="str">
            <v>Пром. &gt; 750 кВА (мощность) СН</v>
          </cell>
          <cell r="E736">
            <v>510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</row>
        <row r="737">
          <cell r="A737">
            <v>28.03</v>
          </cell>
          <cell r="B737">
            <v>3</v>
          </cell>
          <cell r="C737" t="str">
            <v>Пром. &gt; 750 кВА (эл. энергия) ВН</v>
          </cell>
          <cell r="E737">
            <v>0.27100000000000002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</row>
        <row r="738">
          <cell r="A738">
            <v>28.04</v>
          </cell>
          <cell r="B738">
            <v>4</v>
          </cell>
          <cell r="C738" t="str">
            <v>Пром. &gt; 750 кВА (одностав.) ВН</v>
          </cell>
          <cell r="E738">
            <v>0.82199999999999995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</row>
        <row r="739">
          <cell r="A739">
            <v>28.05</v>
          </cell>
          <cell r="B739">
            <v>5</v>
          </cell>
          <cell r="C739" t="str">
            <v>Пром. до 750 кВА (эл. энергия) ВН</v>
          </cell>
          <cell r="E739">
            <v>0.82199999999999995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</row>
        <row r="740">
          <cell r="A740">
            <v>28.06</v>
          </cell>
          <cell r="B740">
            <v>6</v>
          </cell>
          <cell r="C740" t="str">
            <v>Пром. до 750 кВА (эл. энергия) СН</v>
          </cell>
          <cell r="E740">
            <v>1.0349999999999999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</row>
        <row r="741">
          <cell r="A741">
            <v>28.07</v>
          </cell>
          <cell r="B741">
            <v>7</v>
          </cell>
          <cell r="C741" t="str">
            <v>Пром. до 750 кВА (эл. энергия) НН</v>
          </cell>
          <cell r="E741">
            <v>1.1259999999999999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</row>
        <row r="742">
          <cell r="A742">
            <v>28.08</v>
          </cell>
          <cell r="B742">
            <v>8</v>
          </cell>
          <cell r="C742" t="str">
            <v>Бюджет &gt; 750 кВА (мощнсть) ВН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</row>
        <row r="743">
          <cell r="A743">
            <v>28.09</v>
          </cell>
          <cell r="B743">
            <v>9</v>
          </cell>
          <cell r="C743" t="str">
            <v>Бюджет &gt; 750 кВА (мощнсть) СН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</row>
        <row r="744">
          <cell r="A744">
            <v>28.1</v>
          </cell>
          <cell r="B744">
            <v>10</v>
          </cell>
          <cell r="C744" t="str">
            <v>Бюджет &gt; 750 кВА (эл. энергия) ВН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</row>
        <row r="745">
          <cell r="A745">
            <v>28.11</v>
          </cell>
          <cell r="B745">
            <v>11</v>
          </cell>
          <cell r="C745" t="str">
            <v>Бюджет &gt; 750 кВА (одностав) ВН</v>
          </cell>
          <cell r="E745">
            <v>0.70299999999999996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</row>
        <row r="746">
          <cell r="A746">
            <v>28.12</v>
          </cell>
          <cell r="B746">
            <v>12</v>
          </cell>
          <cell r="C746" t="str">
            <v>Бюджет до 750 кВА (эл. энергия) ВН</v>
          </cell>
          <cell r="E746">
            <v>0.70299999999999996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</row>
        <row r="747">
          <cell r="A747">
            <v>28.13</v>
          </cell>
          <cell r="B747">
            <v>13</v>
          </cell>
          <cell r="C747" t="str">
            <v>Бюджет до 750 кВА (эл. энергия) СН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</row>
        <row r="748">
          <cell r="A748">
            <v>28.14</v>
          </cell>
          <cell r="B748">
            <v>14</v>
          </cell>
          <cell r="C748" t="str">
            <v>Бюджет до 750 кВА (эл. энергия) НН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</row>
        <row r="749">
          <cell r="A749">
            <v>28.15</v>
          </cell>
          <cell r="B749">
            <v>15</v>
          </cell>
          <cell r="C749" t="str">
            <v>Непром. потребители ВН</v>
          </cell>
          <cell r="E749">
            <v>0.82199999999999995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</row>
        <row r="750">
          <cell r="A750">
            <v>28.16</v>
          </cell>
          <cell r="B750">
            <v>16</v>
          </cell>
          <cell r="C750" t="str">
            <v>Сельское хозяйство НД</v>
          </cell>
          <cell r="E750">
            <v>0.68400000000000005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</row>
        <row r="751">
          <cell r="A751">
            <v>28.17</v>
          </cell>
          <cell r="B751">
            <v>17</v>
          </cell>
          <cell r="C751" t="str">
            <v>Хоз. нужды энергосистемы ВН</v>
          </cell>
          <cell r="E751">
            <v>0.78100000000000003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</row>
        <row r="752">
          <cell r="A752">
            <v>28.18</v>
          </cell>
          <cell r="B752">
            <v>18</v>
          </cell>
          <cell r="C752" t="str">
            <v>Население с эл. плитами</v>
          </cell>
          <cell r="E752">
            <v>0.52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</row>
        <row r="753">
          <cell r="A753">
            <v>28.19</v>
          </cell>
          <cell r="B753">
            <v>19</v>
          </cell>
          <cell r="C753" t="str">
            <v>Население с газовыми плитами</v>
          </cell>
          <cell r="E753">
            <v>0.74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</row>
        <row r="754">
          <cell r="A754">
            <v>28.2</v>
          </cell>
          <cell r="B754">
            <v>20</v>
          </cell>
          <cell r="C754" t="str">
            <v xml:space="preserve">Населенные пункты сельские </v>
          </cell>
          <cell r="E754">
            <v>0.46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</row>
        <row r="755">
          <cell r="A755">
            <v>28.21</v>
          </cell>
          <cell r="B755">
            <v>21</v>
          </cell>
          <cell r="C755" t="str">
            <v>Населенные пункты городские</v>
          </cell>
          <cell r="E755">
            <v>0.65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</row>
        <row r="756">
          <cell r="A756">
            <v>28.22</v>
          </cell>
          <cell r="B756">
            <v>22</v>
          </cell>
          <cell r="C756" t="str">
            <v>Насел. пункты город. (гаражн. кооп)</v>
          </cell>
          <cell r="E756">
            <v>0.65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</row>
        <row r="757">
          <cell r="A757">
            <v>28.23</v>
          </cell>
          <cell r="B757">
            <v>23</v>
          </cell>
          <cell r="C757" t="str">
            <v>Население с эл. плитами с общ. учётом</v>
          </cell>
          <cell r="E757">
            <v>0.46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</row>
        <row r="758">
          <cell r="A758">
            <v>28.24</v>
          </cell>
          <cell r="B758">
            <v>24</v>
          </cell>
          <cell r="C758" t="str">
            <v>Перепродавец пром.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</row>
        <row r="759">
          <cell r="A759">
            <v>28.25</v>
          </cell>
          <cell r="B759">
            <v>25</v>
          </cell>
          <cell r="C759" t="str">
            <v>Перепродавец населен.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</row>
        <row r="760">
          <cell r="A760">
            <v>29</v>
          </cell>
          <cell r="C760" t="str">
            <v>Новый Абонент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 t="str">
            <v>А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</row>
        <row r="761">
          <cell r="C761" t="str">
            <v>Заявленная мощность кВт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</row>
        <row r="762">
          <cell r="A762">
            <v>29.01</v>
          </cell>
          <cell r="B762">
            <v>1</v>
          </cell>
          <cell r="C762" t="str">
            <v>Пром. &gt; 750 кВА (мощность) ВН</v>
          </cell>
          <cell r="E762">
            <v>387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</row>
        <row r="763">
          <cell r="A763">
            <v>29.02</v>
          </cell>
          <cell r="B763">
            <v>2</v>
          </cell>
          <cell r="C763" t="str">
            <v>Пром. &gt; 750 кВА (мощность) СН</v>
          </cell>
          <cell r="E763">
            <v>510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</row>
        <row r="764">
          <cell r="A764">
            <v>29.03</v>
          </cell>
          <cell r="B764">
            <v>3</v>
          </cell>
          <cell r="C764" t="str">
            <v>Пром. &gt; 750 кВА (эл. энергия) ВН</v>
          </cell>
          <cell r="E764">
            <v>0.27100000000000002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</row>
        <row r="765">
          <cell r="A765">
            <v>29.04</v>
          </cell>
          <cell r="B765">
            <v>4</v>
          </cell>
          <cell r="C765" t="str">
            <v>Пром. &gt; 750 кВА (одностав.) ВН</v>
          </cell>
          <cell r="E765">
            <v>0.82199999999999995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</row>
        <row r="766">
          <cell r="A766">
            <v>29.05</v>
          </cell>
          <cell r="B766">
            <v>5</v>
          </cell>
          <cell r="C766" t="str">
            <v>Пром. до 750 кВА (эл. энергия) ВН</v>
          </cell>
          <cell r="E766">
            <v>0.82199999999999995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</row>
        <row r="767">
          <cell r="A767">
            <v>29.06</v>
          </cell>
          <cell r="B767">
            <v>6</v>
          </cell>
          <cell r="C767" t="str">
            <v>Пром. до 750 кВА (эл. энергия) СН</v>
          </cell>
          <cell r="E767">
            <v>1.0349999999999999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</row>
        <row r="768">
          <cell r="A768">
            <v>29.07</v>
          </cell>
          <cell r="B768">
            <v>7</v>
          </cell>
          <cell r="C768" t="str">
            <v>Пром. до 750 кВА (эл. энергия) НН</v>
          </cell>
          <cell r="E768">
            <v>1.1259999999999999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</row>
        <row r="769">
          <cell r="A769">
            <v>29.08</v>
          </cell>
          <cell r="B769">
            <v>8</v>
          </cell>
          <cell r="C769" t="str">
            <v>Бюджет &gt; 750 кВА (мощнсть) ВН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</row>
        <row r="770">
          <cell r="A770">
            <v>29.09</v>
          </cell>
          <cell r="B770">
            <v>9</v>
          </cell>
          <cell r="C770" t="str">
            <v>Бюджет &gt; 750 кВА (мощнсть) СН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</row>
        <row r="771">
          <cell r="A771">
            <v>29.1</v>
          </cell>
          <cell r="B771">
            <v>10</v>
          </cell>
          <cell r="C771" t="str">
            <v>Бюджет &gt; 750 кВА (эл. энергия) ВН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</row>
        <row r="772">
          <cell r="A772">
            <v>29.11</v>
          </cell>
          <cell r="B772">
            <v>11</v>
          </cell>
          <cell r="C772" t="str">
            <v>Бюджет &gt; 750 кВА (одностав) ВН</v>
          </cell>
          <cell r="E772">
            <v>0.70299999999999996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</row>
        <row r="773">
          <cell r="A773">
            <v>29.12</v>
          </cell>
          <cell r="B773">
            <v>12</v>
          </cell>
          <cell r="C773" t="str">
            <v>Бюджет до 750 кВА (эл. энергия) ВН</v>
          </cell>
          <cell r="E773">
            <v>0.70299999999999996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</row>
        <row r="774">
          <cell r="A774">
            <v>29.13</v>
          </cell>
          <cell r="B774">
            <v>13</v>
          </cell>
          <cell r="C774" t="str">
            <v>Бюджет до 750 кВА (эл. энергия) СН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</row>
        <row r="775">
          <cell r="A775">
            <v>29.14</v>
          </cell>
          <cell r="B775">
            <v>14</v>
          </cell>
          <cell r="C775" t="str">
            <v>Бюджет до 750 кВА (эл. энергия) НН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</row>
        <row r="776">
          <cell r="A776">
            <v>29.15</v>
          </cell>
          <cell r="B776">
            <v>15</v>
          </cell>
          <cell r="C776" t="str">
            <v>Непром. потребители ВН</v>
          </cell>
          <cell r="E776">
            <v>0.82199999999999995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</row>
        <row r="777">
          <cell r="A777">
            <v>29.16</v>
          </cell>
          <cell r="B777">
            <v>16</v>
          </cell>
          <cell r="C777" t="str">
            <v>Сельское хозяйство НД</v>
          </cell>
          <cell r="E777">
            <v>0.68400000000000005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</row>
        <row r="778">
          <cell r="A778">
            <v>29.17</v>
          </cell>
          <cell r="B778">
            <v>17</v>
          </cell>
          <cell r="C778" t="str">
            <v>Хоз. нужды энергосистемы ВН</v>
          </cell>
          <cell r="E778">
            <v>0.78100000000000003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</row>
        <row r="779">
          <cell r="A779">
            <v>29.18</v>
          </cell>
          <cell r="B779">
            <v>18</v>
          </cell>
          <cell r="C779" t="str">
            <v>Население с эл. плитами</v>
          </cell>
          <cell r="E779">
            <v>0.52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</row>
        <row r="780">
          <cell r="A780">
            <v>29.19</v>
          </cell>
          <cell r="B780">
            <v>19</v>
          </cell>
          <cell r="C780" t="str">
            <v>Население с газовыми плитами</v>
          </cell>
          <cell r="E780">
            <v>0.74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</row>
        <row r="781">
          <cell r="A781">
            <v>29.2</v>
          </cell>
          <cell r="B781">
            <v>20</v>
          </cell>
          <cell r="C781" t="str">
            <v xml:space="preserve">Населенные пункты сельские </v>
          </cell>
          <cell r="E781">
            <v>0.46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</row>
        <row r="782">
          <cell r="A782">
            <v>29.21</v>
          </cell>
          <cell r="B782">
            <v>21</v>
          </cell>
          <cell r="C782" t="str">
            <v>Населенные пункты городские</v>
          </cell>
          <cell r="E782">
            <v>0.65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</row>
        <row r="783">
          <cell r="A783">
            <v>29.22</v>
          </cell>
          <cell r="B783">
            <v>22</v>
          </cell>
          <cell r="C783" t="str">
            <v>Насел. пункты город. (гаражн. кооп)</v>
          </cell>
          <cell r="E783">
            <v>0.65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</row>
        <row r="784">
          <cell r="A784">
            <v>29.23</v>
          </cell>
          <cell r="B784">
            <v>23</v>
          </cell>
          <cell r="C784" t="str">
            <v>Население с эл. плитами с общ. учётом</v>
          </cell>
          <cell r="E784">
            <v>0.46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</row>
        <row r="785">
          <cell r="A785">
            <v>29.24</v>
          </cell>
          <cell r="B785">
            <v>24</v>
          </cell>
          <cell r="C785" t="str">
            <v>Перепродавец пром.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</row>
        <row r="786">
          <cell r="A786">
            <v>29.25</v>
          </cell>
          <cell r="B786">
            <v>25</v>
          </cell>
          <cell r="C786" t="str">
            <v>Перепродавец населен.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</row>
        <row r="787">
          <cell r="A787">
            <v>30</v>
          </cell>
          <cell r="C787" t="str">
            <v>Новый Абонент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 t="str">
            <v>А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</row>
        <row r="788">
          <cell r="C788" t="str">
            <v>Заявленная мощность кВт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</row>
        <row r="789">
          <cell r="A789">
            <v>30.01</v>
          </cell>
          <cell r="B789">
            <v>1</v>
          </cell>
          <cell r="C789" t="str">
            <v>Пром. &gt; 750 кВА (мощность) ВН</v>
          </cell>
          <cell r="E789">
            <v>387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</row>
        <row r="790">
          <cell r="A790">
            <v>30.02</v>
          </cell>
          <cell r="B790">
            <v>2</v>
          </cell>
          <cell r="C790" t="str">
            <v>Пром. &gt; 750 кВА (мощность) СН</v>
          </cell>
          <cell r="E790">
            <v>510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</row>
        <row r="791">
          <cell r="A791">
            <v>30.03</v>
          </cell>
          <cell r="B791">
            <v>3</v>
          </cell>
          <cell r="C791" t="str">
            <v>Пром. &gt; 750 кВА (эл. энергия) ВН</v>
          </cell>
          <cell r="E791">
            <v>0.27100000000000002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</row>
        <row r="792">
          <cell r="A792">
            <v>30.04</v>
          </cell>
          <cell r="B792">
            <v>4</v>
          </cell>
          <cell r="C792" t="str">
            <v>Пром. &gt; 750 кВА (одностав.) ВН</v>
          </cell>
          <cell r="E792">
            <v>0.82199999999999995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</row>
        <row r="793">
          <cell r="A793">
            <v>30.05</v>
          </cell>
          <cell r="B793">
            <v>5</v>
          </cell>
          <cell r="C793" t="str">
            <v>Пром. до 750 кВА (эл. энергия) ВН</v>
          </cell>
          <cell r="E793">
            <v>0.82199999999999995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</row>
        <row r="794">
          <cell r="A794">
            <v>30.06</v>
          </cell>
          <cell r="B794">
            <v>6</v>
          </cell>
          <cell r="C794" t="str">
            <v>Пром. до 750 кВА (эл. энергия) СН</v>
          </cell>
          <cell r="E794">
            <v>1.0349999999999999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</row>
        <row r="795">
          <cell r="A795">
            <v>30.07</v>
          </cell>
          <cell r="B795">
            <v>7</v>
          </cell>
          <cell r="C795" t="str">
            <v>Пром. до 750 кВА (эл. энергия) НН</v>
          </cell>
          <cell r="E795">
            <v>1.1259999999999999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</row>
        <row r="796">
          <cell r="A796">
            <v>30.08</v>
          </cell>
          <cell r="B796">
            <v>8</v>
          </cell>
          <cell r="C796" t="str">
            <v>Бюджет &gt; 750 кВА (мощнсть) ВН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</row>
        <row r="797">
          <cell r="A797">
            <v>30.09</v>
          </cell>
          <cell r="B797">
            <v>9</v>
          </cell>
          <cell r="C797" t="str">
            <v>Бюджет &gt; 750 кВА (мощнсть) СН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</row>
        <row r="798">
          <cell r="A798">
            <v>30.1</v>
          </cell>
          <cell r="B798">
            <v>10</v>
          </cell>
          <cell r="C798" t="str">
            <v>Бюджет &gt; 750 кВА (эл. энергия) ВН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</row>
        <row r="799">
          <cell r="A799">
            <v>30.11</v>
          </cell>
          <cell r="B799">
            <v>11</v>
          </cell>
          <cell r="C799" t="str">
            <v>Бюджет &gt; 750 кВА (одностав) ВН</v>
          </cell>
          <cell r="E799">
            <v>0.70299999999999996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</row>
        <row r="800">
          <cell r="A800">
            <v>30.12</v>
          </cell>
          <cell r="B800">
            <v>12</v>
          </cell>
          <cell r="C800" t="str">
            <v>Бюджет до 750 кВА (эл. энергия) ВН</v>
          </cell>
          <cell r="E800">
            <v>0.70299999999999996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</row>
        <row r="801">
          <cell r="A801">
            <v>30.13</v>
          </cell>
          <cell r="B801">
            <v>13</v>
          </cell>
          <cell r="C801" t="str">
            <v>Бюджет до 750 кВА (эл. энергия) СН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</row>
        <row r="802">
          <cell r="A802">
            <v>30.14</v>
          </cell>
          <cell r="B802">
            <v>14</v>
          </cell>
          <cell r="C802" t="str">
            <v>Бюджет до 750 кВА (эл. энергия) НН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</row>
        <row r="803">
          <cell r="A803">
            <v>30.15</v>
          </cell>
          <cell r="B803">
            <v>15</v>
          </cell>
          <cell r="C803" t="str">
            <v>Непром. потребители ВН</v>
          </cell>
          <cell r="E803">
            <v>0.82199999999999995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</row>
        <row r="804">
          <cell r="A804">
            <v>30.16</v>
          </cell>
          <cell r="B804">
            <v>16</v>
          </cell>
          <cell r="C804" t="str">
            <v>Сельское хозяйство НД</v>
          </cell>
          <cell r="E804">
            <v>0.68400000000000005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</row>
        <row r="805">
          <cell r="A805">
            <v>30.17</v>
          </cell>
          <cell r="B805">
            <v>17</v>
          </cell>
          <cell r="C805" t="str">
            <v>Хоз. нужды энергосистемы ВН</v>
          </cell>
          <cell r="E805">
            <v>0.78100000000000003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</row>
        <row r="806">
          <cell r="A806">
            <v>30.18</v>
          </cell>
          <cell r="B806">
            <v>18</v>
          </cell>
          <cell r="C806" t="str">
            <v>Население с эл. плитами</v>
          </cell>
          <cell r="E806">
            <v>0.52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</row>
        <row r="807">
          <cell r="A807">
            <v>30.19</v>
          </cell>
          <cell r="B807">
            <v>19</v>
          </cell>
          <cell r="C807" t="str">
            <v>Население с газовыми плитами</v>
          </cell>
          <cell r="E807">
            <v>0.74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</row>
        <row r="808">
          <cell r="A808">
            <v>30.2</v>
          </cell>
          <cell r="B808">
            <v>20</v>
          </cell>
          <cell r="C808" t="str">
            <v xml:space="preserve">Населенные пункты сельские </v>
          </cell>
          <cell r="E808">
            <v>0.46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</row>
        <row r="809">
          <cell r="A809">
            <v>30.21</v>
          </cell>
          <cell r="B809">
            <v>21</v>
          </cell>
          <cell r="C809" t="str">
            <v>Населенные пункты городские</v>
          </cell>
          <cell r="E809">
            <v>0.65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</row>
        <row r="810">
          <cell r="A810">
            <v>30.22</v>
          </cell>
          <cell r="B810">
            <v>22</v>
          </cell>
          <cell r="C810" t="str">
            <v>Насел. пункты город. (гаражн. кооп)</v>
          </cell>
          <cell r="E810">
            <v>0.65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</row>
        <row r="811">
          <cell r="A811">
            <v>30.23</v>
          </cell>
          <cell r="B811">
            <v>23</v>
          </cell>
          <cell r="C811" t="str">
            <v>Население с эл. плитами с общ. учётом</v>
          </cell>
          <cell r="E811">
            <v>0.46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</row>
        <row r="812">
          <cell r="A812">
            <v>30.24</v>
          </cell>
          <cell r="B812">
            <v>24</v>
          </cell>
          <cell r="C812" t="str">
            <v>Перепродавец пром.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</row>
        <row r="813">
          <cell r="A813">
            <v>30.25</v>
          </cell>
          <cell r="B813">
            <v>25</v>
          </cell>
          <cell r="C813" t="str">
            <v>Перепродавец населен.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</row>
        <row r="815">
          <cell r="C815" t="str">
            <v>ИТОГО:</v>
          </cell>
          <cell r="F815">
            <v>59070.899999999994</v>
          </cell>
          <cell r="G815">
            <v>55410</v>
          </cell>
          <cell r="H815">
            <v>56025.5</v>
          </cell>
          <cell r="I815">
            <v>53934.8</v>
          </cell>
          <cell r="J815">
            <v>50729.2</v>
          </cell>
          <cell r="K815">
            <v>41215.5</v>
          </cell>
          <cell r="L815">
            <v>39000.1</v>
          </cell>
          <cell r="M815">
            <v>43317.1</v>
          </cell>
          <cell r="N815">
            <v>47303.9</v>
          </cell>
          <cell r="O815">
            <v>55216.9</v>
          </cell>
          <cell r="P815">
            <v>58659.8</v>
          </cell>
          <cell r="Q815">
            <v>60931.199999999997</v>
          </cell>
          <cell r="R815" t="str">
            <v>А</v>
          </cell>
          <cell r="S815">
            <v>170506.40000000002</v>
          </cell>
          <cell r="T815">
            <v>145879.5</v>
          </cell>
          <cell r="U815">
            <v>129621.1</v>
          </cell>
          <cell r="V815">
            <v>174807.9</v>
          </cell>
          <cell r="W815">
            <v>620814.9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водн"/>
      <sheetName val="Счёт_Пред"/>
      <sheetName val="Прилож_2"/>
      <sheetName val="Прилож_2_303"/>
      <sheetName val="Прилож_2_426"/>
      <sheetName val="НГП"/>
      <sheetName val="Реестр"/>
      <sheetName val="Прилож_2 (2)"/>
      <sheetName val="План"/>
      <sheetName val="Тарифы"/>
      <sheetName val="План_2007"/>
      <sheetName val="Титульный"/>
    </sheetNames>
    <sheetDataSet>
      <sheetData sheetId="0">
        <row r="4">
          <cell r="B4">
            <v>101</v>
          </cell>
          <cell r="C4">
            <v>0</v>
          </cell>
          <cell r="D4" t="str">
            <v>ООО "Газпромэнерго"</v>
          </cell>
          <cell r="E4">
            <v>0</v>
          </cell>
          <cell r="F4">
            <v>0</v>
          </cell>
          <cell r="G4">
            <v>0</v>
          </cell>
          <cell r="H4">
            <v>6220</v>
          </cell>
          <cell r="I4">
            <v>5968</v>
          </cell>
          <cell r="J4">
            <v>6015</v>
          </cell>
          <cell r="K4">
            <v>5504</v>
          </cell>
          <cell r="L4">
            <v>4779</v>
          </cell>
          <cell r="M4">
            <v>3248</v>
          </cell>
          <cell r="N4">
            <v>1809</v>
          </cell>
          <cell r="O4">
            <v>1953</v>
          </cell>
          <cell r="P4">
            <v>4086</v>
          </cell>
          <cell r="Q4">
            <v>5615</v>
          </cell>
          <cell r="R4">
            <v>5996</v>
          </cell>
          <cell r="S4">
            <v>6261</v>
          </cell>
          <cell r="T4">
            <v>18203</v>
          </cell>
          <cell r="U4">
            <v>13531</v>
          </cell>
          <cell r="V4">
            <v>7848</v>
          </cell>
          <cell r="W4">
            <v>17872</v>
          </cell>
          <cell r="X4">
            <v>57454</v>
          </cell>
        </row>
        <row r="5">
          <cell r="C5">
            <v>20</v>
          </cell>
          <cell r="D5" t="str">
            <v>Пром. свыше 750 кВА  (одноставочный) СН2</v>
          </cell>
          <cell r="E5">
            <v>1000</v>
          </cell>
          <cell r="F5">
            <v>0</v>
          </cell>
          <cell r="G5">
            <v>0</v>
          </cell>
          <cell r="H5">
            <v>3752</v>
          </cell>
          <cell r="I5">
            <v>3732</v>
          </cell>
          <cell r="J5">
            <v>3752</v>
          </cell>
          <cell r="K5">
            <v>3516</v>
          </cell>
          <cell r="L5">
            <v>3174</v>
          </cell>
          <cell r="M5">
            <v>2116</v>
          </cell>
          <cell r="N5">
            <v>1114</v>
          </cell>
          <cell r="O5">
            <v>1242</v>
          </cell>
          <cell r="P5">
            <v>2817</v>
          </cell>
          <cell r="Q5">
            <v>3666</v>
          </cell>
          <cell r="R5">
            <v>3692</v>
          </cell>
          <cell r="S5">
            <v>3830</v>
          </cell>
          <cell r="T5">
            <v>11236</v>
          </cell>
          <cell r="U5">
            <v>8806</v>
          </cell>
          <cell r="V5">
            <v>5173</v>
          </cell>
          <cell r="W5">
            <v>11188</v>
          </cell>
          <cell r="X5">
            <v>36403</v>
          </cell>
        </row>
        <row r="6">
          <cell r="C6">
            <v>12</v>
          </cell>
          <cell r="D6" t="str">
            <v>Пром. до 750 кВА   СН2</v>
          </cell>
          <cell r="E6">
            <v>1004</v>
          </cell>
          <cell r="F6">
            <v>0</v>
          </cell>
          <cell r="G6">
            <v>0</v>
          </cell>
          <cell r="H6">
            <v>15</v>
          </cell>
          <cell r="I6">
            <v>13</v>
          </cell>
          <cell r="J6">
            <v>10</v>
          </cell>
          <cell r="K6">
            <v>9</v>
          </cell>
          <cell r="L6">
            <v>9</v>
          </cell>
          <cell r="M6">
            <v>9</v>
          </cell>
          <cell r="N6">
            <v>8</v>
          </cell>
          <cell r="O6">
            <v>9</v>
          </cell>
          <cell r="P6">
            <v>11</v>
          </cell>
          <cell r="Q6">
            <v>14</v>
          </cell>
          <cell r="R6">
            <v>13</v>
          </cell>
          <cell r="S6">
            <v>15</v>
          </cell>
          <cell r="T6">
            <v>38</v>
          </cell>
          <cell r="U6">
            <v>27</v>
          </cell>
          <cell r="V6">
            <v>28</v>
          </cell>
          <cell r="W6">
            <v>42</v>
          </cell>
          <cell r="X6">
            <v>135</v>
          </cell>
        </row>
        <row r="7">
          <cell r="C7">
            <v>13</v>
          </cell>
          <cell r="D7" t="str">
            <v>Пром. до 750 кВА   СН2</v>
          </cell>
          <cell r="E7">
            <v>0</v>
          </cell>
          <cell r="F7">
            <v>0</v>
          </cell>
          <cell r="G7">
            <v>0</v>
          </cell>
          <cell r="H7">
            <v>14.6</v>
          </cell>
          <cell r="I7">
            <v>12.6</v>
          </cell>
          <cell r="J7">
            <v>9.6999999999999993</v>
          </cell>
          <cell r="K7">
            <v>8.6999999999999993</v>
          </cell>
          <cell r="L7">
            <v>8.6999999999999993</v>
          </cell>
          <cell r="M7">
            <v>8.8000000000000007</v>
          </cell>
          <cell r="N7">
            <v>7.8</v>
          </cell>
          <cell r="O7">
            <v>8.8000000000000007</v>
          </cell>
          <cell r="P7">
            <v>10.7</v>
          </cell>
          <cell r="Q7">
            <v>13.7</v>
          </cell>
          <cell r="R7">
            <v>12.6</v>
          </cell>
          <cell r="S7">
            <v>14.6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C8">
            <v>21</v>
          </cell>
          <cell r="D8" t="str">
            <v>Пром. свыше 750 кВА  (одноставочный) СН2</v>
          </cell>
          <cell r="E8">
            <v>1014</v>
          </cell>
          <cell r="F8">
            <v>0</v>
          </cell>
          <cell r="G8">
            <v>0</v>
          </cell>
          <cell r="H8">
            <v>139</v>
          </cell>
          <cell r="I8">
            <v>118</v>
          </cell>
          <cell r="J8">
            <v>92</v>
          </cell>
          <cell r="K8">
            <v>132</v>
          </cell>
          <cell r="L8">
            <v>105</v>
          </cell>
          <cell r="M8">
            <v>41</v>
          </cell>
          <cell r="N8">
            <v>20</v>
          </cell>
          <cell r="O8">
            <v>20</v>
          </cell>
          <cell r="P8">
            <v>97</v>
          </cell>
          <cell r="Q8">
            <v>114</v>
          </cell>
          <cell r="R8">
            <v>113</v>
          </cell>
          <cell r="S8">
            <v>116</v>
          </cell>
          <cell r="T8">
            <v>349</v>
          </cell>
          <cell r="U8">
            <v>278</v>
          </cell>
          <cell r="V8">
            <v>137</v>
          </cell>
          <cell r="W8">
            <v>343</v>
          </cell>
          <cell r="X8">
            <v>1107</v>
          </cell>
        </row>
        <row r="9">
          <cell r="C9">
            <v>83</v>
          </cell>
          <cell r="D9" t="str">
            <v>Пром. свыше 750 кВА   СН2</v>
          </cell>
          <cell r="E9">
            <v>1000</v>
          </cell>
          <cell r="F9">
            <v>0</v>
          </cell>
          <cell r="G9">
            <v>0</v>
          </cell>
          <cell r="H9">
            <v>2314</v>
          </cell>
          <cell r="I9">
            <v>2105</v>
          </cell>
          <cell r="J9">
            <v>2161</v>
          </cell>
          <cell r="K9">
            <v>1847</v>
          </cell>
          <cell r="L9">
            <v>1491</v>
          </cell>
          <cell r="M9">
            <v>1082</v>
          </cell>
          <cell r="N9">
            <v>667</v>
          </cell>
          <cell r="O9">
            <v>682</v>
          </cell>
          <cell r="P9">
            <v>1161</v>
          </cell>
          <cell r="Q9">
            <v>1821</v>
          </cell>
          <cell r="R9">
            <v>2178</v>
          </cell>
          <cell r="S9">
            <v>2300</v>
          </cell>
          <cell r="T9">
            <v>6580</v>
          </cell>
          <cell r="U9">
            <v>4420</v>
          </cell>
          <cell r="V9">
            <v>2510</v>
          </cell>
          <cell r="W9">
            <v>6299</v>
          </cell>
          <cell r="X9">
            <v>19809</v>
          </cell>
        </row>
        <row r="10">
          <cell r="C10">
            <v>19</v>
          </cell>
          <cell r="D10" t="str">
            <v>Пром. свыше 750 кВА  (одноставочный) ВН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129</v>
          </cell>
          <cell r="J10">
            <v>125</v>
          </cell>
          <cell r="K10">
            <v>121</v>
          </cell>
          <cell r="L10">
            <v>92</v>
          </cell>
          <cell r="M10">
            <v>74</v>
          </cell>
          <cell r="N10">
            <v>86</v>
          </cell>
          <cell r="O10">
            <v>78</v>
          </cell>
          <cell r="P10">
            <v>108</v>
          </cell>
          <cell r="Q10">
            <v>120</v>
          </cell>
          <cell r="R10">
            <v>132</v>
          </cell>
          <cell r="S10">
            <v>124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B11">
            <v>102</v>
          </cell>
          <cell r="C11">
            <v>0</v>
          </cell>
          <cell r="D11" t="str">
            <v>ОАО  "СТПС"</v>
          </cell>
          <cell r="E11">
            <v>0</v>
          </cell>
          <cell r="F11">
            <v>0</v>
          </cell>
          <cell r="G11">
            <v>0</v>
          </cell>
          <cell r="H11">
            <v>465.71699999999998</v>
          </cell>
          <cell r="I11">
            <v>454.71699999999998</v>
          </cell>
          <cell r="J11">
            <v>431.71699999999998</v>
          </cell>
          <cell r="K11">
            <v>360.71699999999998</v>
          </cell>
          <cell r="L11">
            <v>210.71700000000001</v>
          </cell>
          <cell r="M11">
            <v>100.717</v>
          </cell>
          <cell r="N11">
            <v>77.716999999999999</v>
          </cell>
          <cell r="O11">
            <v>148.71700000000001</v>
          </cell>
          <cell r="P11">
            <v>262.71699999999998</v>
          </cell>
          <cell r="Q11">
            <v>295.71699999999998</v>
          </cell>
          <cell r="R11">
            <v>353.71699999999998</v>
          </cell>
          <cell r="S11">
            <v>437.71699999999998</v>
          </cell>
          <cell r="T11">
            <v>1352.1509999999998</v>
          </cell>
          <cell r="U11">
            <v>672.15099999999995</v>
          </cell>
          <cell r="V11">
            <v>489.15100000000001</v>
          </cell>
          <cell r="W11">
            <v>1087.1509999999998</v>
          </cell>
          <cell r="X11">
            <v>3600.6040000000007</v>
          </cell>
        </row>
        <row r="12">
          <cell r="C12">
            <v>10</v>
          </cell>
          <cell r="D12" t="str">
            <v>Пром. до 750 кВА   ВН</v>
          </cell>
          <cell r="E12">
            <v>1000</v>
          </cell>
          <cell r="F12">
            <v>0</v>
          </cell>
          <cell r="G12">
            <v>0</v>
          </cell>
          <cell r="H12">
            <v>348</v>
          </cell>
          <cell r="I12">
            <v>346</v>
          </cell>
          <cell r="J12">
            <v>330</v>
          </cell>
          <cell r="K12">
            <v>275</v>
          </cell>
          <cell r="L12">
            <v>150</v>
          </cell>
          <cell r="M12">
            <v>50</v>
          </cell>
          <cell r="N12">
            <v>35</v>
          </cell>
          <cell r="O12">
            <v>75</v>
          </cell>
          <cell r="P12">
            <v>180</v>
          </cell>
          <cell r="Q12">
            <v>200</v>
          </cell>
          <cell r="R12">
            <v>250</v>
          </cell>
          <cell r="S12">
            <v>320</v>
          </cell>
          <cell r="T12">
            <v>1024</v>
          </cell>
          <cell r="U12">
            <v>475</v>
          </cell>
          <cell r="V12">
            <v>290</v>
          </cell>
          <cell r="W12">
            <v>770</v>
          </cell>
          <cell r="X12">
            <v>2559</v>
          </cell>
        </row>
        <row r="13">
          <cell r="C13">
            <v>100</v>
          </cell>
          <cell r="D13" t="str">
            <v>Население с эл.плитами   СН2</v>
          </cell>
          <cell r="E13">
            <v>1000</v>
          </cell>
          <cell r="F13">
            <v>0</v>
          </cell>
          <cell r="G13">
            <v>0</v>
          </cell>
          <cell r="H13">
            <v>80</v>
          </cell>
          <cell r="I13">
            <v>75</v>
          </cell>
          <cell r="J13">
            <v>68</v>
          </cell>
          <cell r="K13">
            <v>55</v>
          </cell>
          <cell r="L13">
            <v>30</v>
          </cell>
          <cell r="M13">
            <v>25</v>
          </cell>
          <cell r="N13">
            <v>25</v>
          </cell>
          <cell r="O13">
            <v>52</v>
          </cell>
          <cell r="P13">
            <v>52</v>
          </cell>
          <cell r="Q13">
            <v>65</v>
          </cell>
          <cell r="R13">
            <v>70</v>
          </cell>
          <cell r="S13">
            <v>80</v>
          </cell>
          <cell r="T13">
            <v>223</v>
          </cell>
          <cell r="U13">
            <v>110</v>
          </cell>
          <cell r="V13">
            <v>129</v>
          </cell>
          <cell r="W13">
            <v>215</v>
          </cell>
          <cell r="X13">
            <v>677</v>
          </cell>
        </row>
        <row r="14">
          <cell r="C14">
            <v>12</v>
          </cell>
          <cell r="D14" t="str">
            <v>Пром. до 750 кВА   СН2</v>
          </cell>
          <cell r="E14">
            <v>1007</v>
          </cell>
          <cell r="F14">
            <v>0</v>
          </cell>
          <cell r="G14">
            <v>0</v>
          </cell>
          <cell r="H14">
            <v>37</v>
          </cell>
          <cell r="I14">
            <v>33</v>
          </cell>
          <cell r="J14">
            <v>33</v>
          </cell>
          <cell r="K14">
            <v>30</v>
          </cell>
          <cell r="L14">
            <v>30</v>
          </cell>
          <cell r="M14">
            <v>25</v>
          </cell>
          <cell r="N14">
            <v>17</v>
          </cell>
          <cell r="O14">
            <v>21</v>
          </cell>
          <cell r="P14">
            <v>30</v>
          </cell>
          <cell r="Q14">
            <v>30</v>
          </cell>
          <cell r="R14">
            <v>33</v>
          </cell>
          <cell r="S14">
            <v>37</v>
          </cell>
          <cell r="T14">
            <v>103</v>
          </cell>
          <cell r="U14">
            <v>85</v>
          </cell>
          <cell r="V14">
            <v>68</v>
          </cell>
          <cell r="W14">
            <v>100</v>
          </cell>
          <cell r="X14">
            <v>356</v>
          </cell>
        </row>
        <row r="15">
          <cell r="C15">
            <v>15</v>
          </cell>
          <cell r="D15" t="str">
            <v>Пром. до 750 кВА   НН</v>
          </cell>
          <cell r="E15">
            <v>1004</v>
          </cell>
          <cell r="F15">
            <v>1012</v>
          </cell>
          <cell r="G15">
            <v>0</v>
          </cell>
          <cell r="H15">
            <v>0.71699999999999997</v>
          </cell>
          <cell r="I15">
            <v>0.71699999999999997</v>
          </cell>
          <cell r="J15">
            <v>0.71699999999999997</v>
          </cell>
          <cell r="K15">
            <v>0.71699999999999997</v>
          </cell>
          <cell r="L15">
            <v>0.71699999999999997</v>
          </cell>
          <cell r="M15">
            <v>0.71699999999999997</v>
          </cell>
          <cell r="N15">
            <v>0.71699999999999997</v>
          </cell>
          <cell r="O15">
            <v>0.71699999999999997</v>
          </cell>
          <cell r="P15">
            <v>0.71699999999999997</v>
          </cell>
          <cell r="Q15">
            <v>0.71699999999999997</v>
          </cell>
          <cell r="R15">
            <v>0.71699999999999997</v>
          </cell>
          <cell r="S15">
            <v>0.71699999999999997</v>
          </cell>
          <cell r="T15">
            <v>2.1509999999999998</v>
          </cell>
          <cell r="U15">
            <v>2.1509999999999998</v>
          </cell>
          <cell r="V15">
            <v>2.1509999999999998</v>
          </cell>
          <cell r="W15">
            <v>2.1509999999999998</v>
          </cell>
          <cell r="X15">
            <v>8.6039999999999974</v>
          </cell>
        </row>
        <row r="16">
          <cell r="B16">
            <v>103</v>
          </cell>
          <cell r="C16">
            <v>16</v>
          </cell>
          <cell r="D16" t="str">
            <v>ОАО "СевЭнКо"</v>
          </cell>
          <cell r="E16">
            <v>1006</v>
          </cell>
          <cell r="F16">
            <v>1023</v>
          </cell>
          <cell r="G16">
            <v>0</v>
          </cell>
          <cell r="H16">
            <v>8190</v>
          </cell>
          <cell r="I16">
            <v>7380</v>
          </cell>
          <cell r="J16">
            <v>6790</v>
          </cell>
          <cell r="K16">
            <v>6250</v>
          </cell>
          <cell r="L16">
            <v>5400</v>
          </cell>
          <cell r="M16">
            <v>4450</v>
          </cell>
          <cell r="N16">
            <v>3760</v>
          </cell>
          <cell r="O16">
            <v>4680</v>
          </cell>
          <cell r="P16">
            <v>5800</v>
          </cell>
          <cell r="Q16">
            <v>6790</v>
          </cell>
          <cell r="R16">
            <v>7380</v>
          </cell>
          <cell r="S16">
            <v>8190</v>
          </cell>
          <cell r="T16">
            <v>22360</v>
          </cell>
          <cell r="U16">
            <v>16100</v>
          </cell>
          <cell r="V16">
            <v>14240</v>
          </cell>
          <cell r="W16">
            <v>22360</v>
          </cell>
          <cell r="X16">
            <v>75060</v>
          </cell>
        </row>
        <row r="17">
          <cell r="B17">
            <v>103</v>
          </cell>
          <cell r="C17">
            <v>75</v>
          </cell>
          <cell r="D17" t="str">
            <v>Оптовый тариф "СЭК" пром. (г.Надым) ВН</v>
          </cell>
          <cell r="E17">
            <v>1000</v>
          </cell>
          <cell r="F17">
            <v>0</v>
          </cell>
          <cell r="G17">
            <v>0</v>
          </cell>
          <cell r="H17">
            <v>3380</v>
          </cell>
          <cell r="I17">
            <v>2680</v>
          </cell>
          <cell r="J17">
            <v>2630</v>
          </cell>
          <cell r="K17">
            <v>2400</v>
          </cell>
          <cell r="L17">
            <v>2110</v>
          </cell>
          <cell r="M17">
            <v>1610</v>
          </cell>
          <cell r="N17">
            <v>1460</v>
          </cell>
          <cell r="O17">
            <v>1570</v>
          </cell>
          <cell r="P17">
            <v>2110</v>
          </cell>
          <cell r="Q17">
            <v>2630</v>
          </cell>
          <cell r="R17">
            <v>2680</v>
          </cell>
          <cell r="S17">
            <v>3390</v>
          </cell>
          <cell r="T17">
            <v>8690</v>
          </cell>
          <cell r="U17">
            <v>6120</v>
          </cell>
          <cell r="V17">
            <v>5140</v>
          </cell>
          <cell r="W17">
            <v>8700</v>
          </cell>
          <cell r="X17">
            <v>28650</v>
          </cell>
        </row>
        <row r="18">
          <cell r="C18">
            <v>76</v>
          </cell>
          <cell r="D18" t="str">
            <v>Оптовый тариф  "СЭК" насел. (г.Надым) ВН</v>
          </cell>
          <cell r="E18">
            <v>1000</v>
          </cell>
          <cell r="F18">
            <v>0</v>
          </cell>
          <cell r="G18">
            <v>0</v>
          </cell>
          <cell r="H18">
            <v>4620</v>
          </cell>
          <cell r="I18">
            <v>4530</v>
          </cell>
          <cell r="J18">
            <v>4030</v>
          </cell>
          <cell r="K18">
            <v>3730</v>
          </cell>
          <cell r="L18">
            <v>3180</v>
          </cell>
          <cell r="M18">
            <v>2770</v>
          </cell>
          <cell r="N18">
            <v>2230</v>
          </cell>
          <cell r="O18">
            <v>3040</v>
          </cell>
          <cell r="P18">
            <v>3590</v>
          </cell>
          <cell r="Q18">
            <v>4030</v>
          </cell>
          <cell r="R18">
            <v>4530</v>
          </cell>
          <cell r="S18">
            <v>4610</v>
          </cell>
          <cell r="T18">
            <v>13180</v>
          </cell>
          <cell r="U18">
            <v>9680</v>
          </cell>
          <cell r="V18">
            <v>8860</v>
          </cell>
          <cell r="W18">
            <v>13170</v>
          </cell>
          <cell r="X18">
            <v>44890</v>
          </cell>
        </row>
        <row r="19">
          <cell r="C19">
            <v>77</v>
          </cell>
          <cell r="D19" t="str">
            <v>Оптовый тариф "СЭК" пром. (п.Пангоды) ВН</v>
          </cell>
          <cell r="E19">
            <v>1006</v>
          </cell>
          <cell r="F19">
            <v>0</v>
          </cell>
          <cell r="G19">
            <v>0</v>
          </cell>
          <cell r="H19">
            <v>190</v>
          </cell>
          <cell r="I19">
            <v>170</v>
          </cell>
          <cell r="J19">
            <v>130</v>
          </cell>
          <cell r="K19">
            <v>120</v>
          </cell>
          <cell r="L19">
            <v>110</v>
          </cell>
          <cell r="M19">
            <v>70</v>
          </cell>
          <cell r="N19">
            <v>70</v>
          </cell>
          <cell r="O19">
            <v>70</v>
          </cell>
          <cell r="P19">
            <v>100</v>
          </cell>
          <cell r="Q19">
            <v>130</v>
          </cell>
          <cell r="R19">
            <v>170</v>
          </cell>
          <cell r="S19">
            <v>190</v>
          </cell>
          <cell r="T19">
            <v>490</v>
          </cell>
          <cell r="U19">
            <v>300</v>
          </cell>
          <cell r="V19">
            <v>240</v>
          </cell>
          <cell r="W19">
            <v>490</v>
          </cell>
          <cell r="X19">
            <v>1520</v>
          </cell>
        </row>
        <row r="20">
          <cell r="C20">
            <v>78</v>
          </cell>
          <cell r="D20" t="str">
            <v>Оптовый тариф  "СЭК" насел. (п.Пангоды) ВН</v>
          </cell>
          <cell r="E20">
            <v>0</v>
          </cell>
          <cell r="F20">
            <v>0</v>
          </cell>
          <cell r="G20">
            <v>0</v>
          </cell>
          <cell r="H20">
            <v>90.63</v>
          </cell>
          <cell r="I20">
            <v>83.21</v>
          </cell>
          <cell r="J20">
            <v>71.760000000000005</v>
          </cell>
          <cell r="K20">
            <v>65.680000000000007</v>
          </cell>
          <cell r="L20">
            <v>58.4</v>
          </cell>
          <cell r="M20">
            <v>50.1</v>
          </cell>
          <cell r="N20">
            <v>43.51</v>
          </cell>
          <cell r="O20">
            <v>48.45</v>
          </cell>
          <cell r="P20">
            <v>60.99</v>
          </cell>
          <cell r="Q20">
            <v>71.819999999999993</v>
          </cell>
          <cell r="R20">
            <v>83.21</v>
          </cell>
          <cell r="S20">
            <v>90.63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B21">
            <v>104</v>
          </cell>
          <cell r="C21">
            <v>66</v>
          </cell>
          <cell r="D21" t="str">
            <v>МУП "ТЭР"</v>
          </cell>
          <cell r="E21">
            <v>1006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</row>
        <row r="22">
          <cell r="C22">
            <v>1</v>
          </cell>
          <cell r="D22" t="str">
            <v>Оптовый тариф  "ТЭР" ВН</v>
          </cell>
          <cell r="E22">
            <v>0</v>
          </cell>
          <cell r="F22">
            <v>0</v>
          </cell>
          <cell r="G22">
            <v>0</v>
          </cell>
          <cell r="H22">
            <v>1.41</v>
          </cell>
          <cell r="I22">
            <v>1.29</v>
          </cell>
          <cell r="J22">
            <v>0.97</v>
          </cell>
          <cell r="K22">
            <v>0.87</v>
          </cell>
          <cell r="L22">
            <v>0.74</v>
          </cell>
          <cell r="M22">
            <v>0.53</v>
          </cell>
          <cell r="N22">
            <v>0.51</v>
          </cell>
          <cell r="O22">
            <v>0.54</v>
          </cell>
          <cell r="P22">
            <v>0.69</v>
          </cell>
          <cell r="Q22">
            <v>0.97</v>
          </cell>
          <cell r="R22">
            <v>1.29</v>
          </cell>
          <cell r="S22">
            <v>1.41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C23">
            <v>14</v>
          </cell>
          <cell r="D23" t="str">
            <v>Пром. до 750 кВА   СН2</v>
          </cell>
          <cell r="E23">
            <v>0</v>
          </cell>
          <cell r="F23">
            <v>0</v>
          </cell>
          <cell r="G23">
            <v>0</v>
          </cell>
          <cell r="H23">
            <v>29.512999999999998</v>
          </cell>
          <cell r="I23">
            <v>27.286000000000001</v>
          </cell>
          <cell r="J23">
            <v>25.831</v>
          </cell>
          <cell r="K23">
            <v>24.378</v>
          </cell>
          <cell r="L23">
            <v>19.227</v>
          </cell>
          <cell r="M23">
            <v>15.01</v>
          </cell>
          <cell r="N23">
            <v>14.413</v>
          </cell>
          <cell r="O23">
            <v>18.465</v>
          </cell>
          <cell r="P23">
            <v>24.442</v>
          </cell>
          <cell r="Q23">
            <v>25.831</v>
          </cell>
          <cell r="R23">
            <v>27.286000000000001</v>
          </cell>
          <cell r="S23">
            <v>29.512999999999998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B24">
            <v>105</v>
          </cell>
          <cell r="C24">
            <v>70</v>
          </cell>
          <cell r="D24" t="str">
            <v>"Речпорт"</v>
          </cell>
          <cell r="E24">
            <v>1001</v>
          </cell>
          <cell r="F24">
            <v>0</v>
          </cell>
          <cell r="G24">
            <v>0</v>
          </cell>
          <cell r="H24">
            <v>230</v>
          </cell>
          <cell r="I24">
            <v>210</v>
          </cell>
          <cell r="J24">
            <v>180</v>
          </cell>
          <cell r="K24">
            <v>160</v>
          </cell>
          <cell r="L24">
            <v>115</v>
          </cell>
          <cell r="M24">
            <v>50</v>
          </cell>
          <cell r="N24">
            <v>40</v>
          </cell>
          <cell r="O24">
            <v>45</v>
          </cell>
          <cell r="P24">
            <v>90</v>
          </cell>
          <cell r="Q24">
            <v>170</v>
          </cell>
          <cell r="R24">
            <v>180</v>
          </cell>
          <cell r="S24">
            <v>230</v>
          </cell>
          <cell r="T24">
            <v>620</v>
          </cell>
          <cell r="U24">
            <v>325</v>
          </cell>
          <cell r="V24">
            <v>175</v>
          </cell>
          <cell r="W24">
            <v>580</v>
          </cell>
          <cell r="X24">
            <v>1700</v>
          </cell>
        </row>
        <row r="25">
          <cell r="C25">
            <v>18</v>
          </cell>
          <cell r="D25" t="str">
            <v>Пром. свыше 750 кВА  (одноставочный) ВН</v>
          </cell>
          <cell r="E25">
            <v>1000</v>
          </cell>
          <cell r="F25">
            <v>0</v>
          </cell>
          <cell r="G25">
            <v>0</v>
          </cell>
          <cell r="H25">
            <v>230</v>
          </cell>
          <cell r="I25">
            <v>210</v>
          </cell>
          <cell r="J25">
            <v>180</v>
          </cell>
          <cell r="K25">
            <v>160</v>
          </cell>
          <cell r="L25">
            <v>115</v>
          </cell>
          <cell r="M25">
            <v>50</v>
          </cell>
          <cell r="N25">
            <v>40</v>
          </cell>
          <cell r="O25">
            <v>45</v>
          </cell>
          <cell r="P25">
            <v>90</v>
          </cell>
          <cell r="Q25">
            <v>170</v>
          </cell>
          <cell r="R25">
            <v>180</v>
          </cell>
          <cell r="S25">
            <v>230</v>
          </cell>
          <cell r="T25">
            <v>620</v>
          </cell>
          <cell r="U25">
            <v>325</v>
          </cell>
          <cell r="V25">
            <v>175</v>
          </cell>
          <cell r="W25">
            <v>580</v>
          </cell>
          <cell r="X25">
            <v>1700</v>
          </cell>
        </row>
        <row r="26">
          <cell r="C26">
            <v>12</v>
          </cell>
          <cell r="D26" t="str">
            <v>Пром. до 750 кВА   СН2</v>
          </cell>
          <cell r="E26">
            <v>0</v>
          </cell>
          <cell r="F26">
            <v>0</v>
          </cell>
          <cell r="G26">
            <v>0</v>
          </cell>
          <cell r="H26">
            <v>2315.52</v>
          </cell>
          <cell r="I26">
            <v>1705.32</v>
          </cell>
          <cell r="J26">
            <v>1759.7</v>
          </cell>
          <cell r="K26">
            <v>1613.89</v>
          </cell>
          <cell r="L26">
            <v>1401.83</v>
          </cell>
          <cell r="M26">
            <v>996.8</v>
          </cell>
          <cell r="N26">
            <v>953.99</v>
          </cell>
          <cell r="O26">
            <v>994.32</v>
          </cell>
          <cell r="P26">
            <v>1355.44</v>
          </cell>
          <cell r="Q26">
            <v>1763.18</v>
          </cell>
          <cell r="R26">
            <v>1706.32</v>
          </cell>
          <cell r="S26">
            <v>2309.52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B27">
            <v>106</v>
          </cell>
          <cell r="C27">
            <v>62</v>
          </cell>
          <cell r="D27" t="str">
            <v>ООО "ГТЭР"</v>
          </cell>
          <cell r="E27">
            <v>1004</v>
          </cell>
          <cell r="F27">
            <v>0</v>
          </cell>
          <cell r="G27">
            <v>0</v>
          </cell>
          <cell r="H27">
            <v>1831</v>
          </cell>
          <cell r="I27">
            <v>1453</v>
          </cell>
          <cell r="J27">
            <v>1394</v>
          </cell>
          <cell r="K27">
            <v>1217</v>
          </cell>
          <cell r="L27">
            <v>1021</v>
          </cell>
          <cell r="M27">
            <v>697</v>
          </cell>
          <cell r="N27">
            <v>515</v>
          </cell>
          <cell r="O27">
            <v>707</v>
          </cell>
          <cell r="P27">
            <v>1054</v>
          </cell>
          <cell r="Q27">
            <v>1355</v>
          </cell>
          <cell r="R27">
            <v>1561</v>
          </cell>
          <cell r="S27">
            <v>1974</v>
          </cell>
          <cell r="T27">
            <v>4678</v>
          </cell>
          <cell r="U27">
            <v>2935</v>
          </cell>
          <cell r="V27">
            <v>2276</v>
          </cell>
          <cell r="W27">
            <v>4890</v>
          </cell>
          <cell r="X27">
            <v>14779</v>
          </cell>
        </row>
        <row r="28">
          <cell r="C28">
            <v>10</v>
          </cell>
          <cell r="D28" t="str">
            <v>Пром. до 750 кВА   ВН</v>
          </cell>
          <cell r="E28">
            <v>1000</v>
          </cell>
          <cell r="F28">
            <v>0</v>
          </cell>
          <cell r="G28">
            <v>0</v>
          </cell>
          <cell r="H28">
            <v>62</v>
          </cell>
          <cell r="I28">
            <v>47</v>
          </cell>
          <cell r="J28">
            <v>48</v>
          </cell>
          <cell r="K28">
            <v>45</v>
          </cell>
          <cell r="L28">
            <v>45</v>
          </cell>
          <cell r="M28">
            <v>25</v>
          </cell>
          <cell r="N28">
            <v>18</v>
          </cell>
          <cell r="O28">
            <v>19</v>
          </cell>
          <cell r="P28">
            <v>56</v>
          </cell>
          <cell r="Q28">
            <v>56</v>
          </cell>
          <cell r="R28">
            <v>57</v>
          </cell>
          <cell r="S28">
            <v>62</v>
          </cell>
          <cell r="T28">
            <v>157</v>
          </cell>
          <cell r="U28">
            <v>115</v>
          </cell>
          <cell r="V28">
            <v>93</v>
          </cell>
          <cell r="W28">
            <v>175</v>
          </cell>
          <cell r="X28">
            <v>540</v>
          </cell>
        </row>
        <row r="29">
          <cell r="C29">
            <v>12</v>
          </cell>
          <cell r="D29" t="str">
            <v>Пром. до 750 кВА   СН2</v>
          </cell>
          <cell r="E29">
            <v>0</v>
          </cell>
          <cell r="F29">
            <v>0</v>
          </cell>
          <cell r="G29">
            <v>0</v>
          </cell>
          <cell r="H29">
            <v>18</v>
          </cell>
          <cell r="I29">
            <v>17</v>
          </cell>
          <cell r="J29">
            <v>16.5</v>
          </cell>
          <cell r="K29">
            <v>16.14</v>
          </cell>
          <cell r="L29">
            <v>16.28</v>
          </cell>
          <cell r="M29">
            <v>11.22</v>
          </cell>
          <cell r="N29">
            <v>11.4</v>
          </cell>
          <cell r="O29">
            <v>16</v>
          </cell>
          <cell r="P29">
            <v>16.14</v>
          </cell>
          <cell r="Q29">
            <v>16.5</v>
          </cell>
          <cell r="R29">
            <v>17</v>
          </cell>
          <cell r="S29">
            <v>18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C30">
            <v>14</v>
          </cell>
          <cell r="D30" t="str">
            <v>Пром. до 750 кВА   СН2</v>
          </cell>
          <cell r="E30">
            <v>1004</v>
          </cell>
          <cell r="F30">
            <v>0</v>
          </cell>
          <cell r="G30">
            <v>0</v>
          </cell>
          <cell r="H30">
            <v>220</v>
          </cell>
          <cell r="I30">
            <v>184</v>
          </cell>
          <cell r="J30">
            <v>196</v>
          </cell>
          <cell r="K30">
            <v>177</v>
          </cell>
          <cell r="L30">
            <v>169</v>
          </cell>
          <cell r="M30">
            <v>85</v>
          </cell>
          <cell r="N30">
            <v>27</v>
          </cell>
          <cell r="O30">
            <v>44</v>
          </cell>
          <cell r="P30">
            <v>118</v>
          </cell>
          <cell r="Q30">
            <v>171</v>
          </cell>
          <cell r="R30">
            <v>175</v>
          </cell>
          <cell r="S30">
            <v>196</v>
          </cell>
          <cell r="T30">
            <v>157</v>
          </cell>
          <cell r="U30">
            <v>431</v>
          </cell>
          <cell r="V30">
            <v>189</v>
          </cell>
          <cell r="W30">
            <v>542</v>
          </cell>
          <cell r="X30">
            <v>1762</v>
          </cell>
        </row>
        <row r="31">
          <cell r="C31">
            <v>17</v>
          </cell>
          <cell r="D31" t="str">
            <v>Пром. до 750 кВА   НН</v>
          </cell>
          <cell r="E31">
            <v>1004</v>
          </cell>
          <cell r="F31">
            <v>0</v>
          </cell>
          <cell r="G31">
            <v>0</v>
          </cell>
          <cell r="H31">
            <v>184</v>
          </cell>
          <cell r="I31">
            <v>151</v>
          </cell>
          <cell r="J31">
            <v>138</v>
          </cell>
          <cell r="K31">
            <v>140</v>
          </cell>
          <cell r="L31">
            <v>144</v>
          </cell>
          <cell r="M31">
            <v>119</v>
          </cell>
          <cell r="N31">
            <v>9</v>
          </cell>
          <cell r="O31">
            <v>22</v>
          </cell>
          <cell r="P31">
            <v>99</v>
          </cell>
          <cell r="Q31">
            <v>122</v>
          </cell>
          <cell r="R31">
            <v>147</v>
          </cell>
          <cell r="S31">
            <v>178</v>
          </cell>
          <cell r="T31">
            <v>0</v>
          </cell>
          <cell r="U31">
            <v>403</v>
          </cell>
          <cell r="V31">
            <v>130</v>
          </cell>
          <cell r="W31">
            <v>447</v>
          </cell>
          <cell r="X31">
            <v>1453</v>
          </cell>
        </row>
        <row r="32">
          <cell r="C32">
            <v>24</v>
          </cell>
          <cell r="D32" t="str">
            <v>Непромышленные потребители СН2</v>
          </cell>
          <cell r="E32">
            <v>1007</v>
          </cell>
          <cell r="F32">
            <v>0</v>
          </cell>
          <cell r="G32">
            <v>0</v>
          </cell>
          <cell r="H32">
            <v>30</v>
          </cell>
          <cell r="I32">
            <v>35</v>
          </cell>
          <cell r="J32">
            <v>30</v>
          </cell>
          <cell r="K32">
            <v>25</v>
          </cell>
          <cell r="L32">
            <v>25</v>
          </cell>
          <cell r="M32">
            <v>20</v>
          </cell>
          <cell r="N32">
            <v>15</v>
          </cell>
          <cell r="O32">
            <v>20</v>
          </cell>
          <cell r="P32">
            <v>25</v>
          </cell>
          <cell r="Q32">
            <v>20</v>
          </cell>
          <cell r="R32">
            <v>25</v>
          </cell>
          <cell r="S32">
            <v>25</v>
          </cell>
          <cell r="T32">
            <v>620</v>
          </cell>
          <cell r="U32">
            <v>70</v>
          </cell>
          <cell r="V32">
            <v>60</v>
          </cell>
          <cell r="W32">
            <v>70</v>
          </cell>
          <cell r="X32">
            <v>295</v>
          </cell>
        </row>
        <row r="33">
          <cell r="B33">
            <v>104</v>
          </cell>
          <cell r="C33">
            <v>25</v>
          </cell>
          <cell r="D33" t="str">
            <v>Непромышленные потребители СН2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B34">
            <v>104</v>
          </cell>
          <cell r="C34">
            <v>28</v>
          </cell>
          <cell r="D34" t="str">
            <v>Непромышленные потребители НН</v>
          </cell>
          <cell r="E34">
            <v>0</v>
          </cell>
          <cell r="F34">
            <v>0</v>
          </cell>
          <cell r="G34">
            <v>0</v>
          </cell>
          <cell r="H34">
            <v>932.4</v>
          </cell>
          <cell r="I34">
            <v>721.4</v>
          </cell>
          <cell r="J34">
            <v>678.1</v>
          </cell>
          <cell r="K34">
            <v>604.6</v>
          </cell>
          <cell r="L34">
            <v>420.3</v>
          </cell>
          <cell r="M34">
            <v>312.3</v>
          </cell>
          <cell r="N34">
            <v>295.3</v>
          </cell>
          <cell r="O34">
            <v>450</v>
          </cell>
          <cell r="P34">
            <v>534.4</v>
          </cell>
          <cell r="Q34">
            <v>708</v>
          </cell>
          <cell r="R34">
            <v>875</v>
          </cell>
          <cell r="S34">
            <v>1151</v>
          </cell>
          <cell r="T34">
            <v>4678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C35">
            <v>104</v>
          </cell>
          <cell r="D35" t="str">
            <v>Население с эл.плитами   НН</v>
          </cell>
          <cell r="E35">
            <v>1004</v>
          </cell>
          <cell r="F35">
            <v>0</v>
          </cell>
          <cell r="G35">
            <v>0</v>
          </cell>
          <cell r="H35">
            <v>932.4</v>
          </cell>
          <cell r="I35">
            <v>721.4</v>
          </cell>
          <cell r="J35">
            <v>678.1</v>
          </cell>
          <cell r="K35">
            <v>604.6</v>
          </cell>
          <cell r="L35">
            <v>420.3</v>
          </cell>
          <cell r="M35">
            <v>312.3</v>
          </cell>
          <cell r="N35">
            <v>295.3</v>
          </cell>
          <cell r="O35">
            <v>450</v>
          </cell>
          <cell r="P35">
            <v>534.4</v>
          </cell>
          <cell r="Q35">
            <v>708</v>
          </cell>
          <cell r="R35">
            <v>875</v>
          </cell>
          <cell r="S35">
            <v>1151</v>
          </cell>
          <cell r="T35">
            <v>4678</v>
          </cell>
          <cell r="U35">
            <v>1337.2</v>
          </cell>
          <cell r="V35">
            <v>1279.6999999999998</v>
          </cell>
          <cell r="W35">
            <v>2734</v>
          </cell>
          <cell r="X35">
            <v>7682.8</v>
          </cell>
        </row>
        <row r="36">
          <cell r="B36">
            <v>105</v>
          </cell>
          <cell r="C36">
            <v>14</v>
          </cell>
          <cell r="D36" t="str">
            <v>Насел с эл. плитами СН2</v>
          </cell>
          <cell r="E36">
            <v>0</v>
          </cell>
          <cell r="F36">
            <v>0</v>
          </cell>
          <cell r="G36">
            <v>0</v>
          </cell>
          <cell r="H36">
            <v>301</v>
          </cell>
          <cell r="I36">
            <v>210</v>
          </cell>
          <cell r="J36">
            <v>178</v>
          </cell>
          <cell r="K36">
            <v>158</v>
          </cell>
          <cell r="L36">
            <v>104</v>
          </cell>
          <cell r="M36">
            <v>73</v>
          </cell>
          <cell r="N36">
            <v>63</v>
          </cell>
          <cell r="O36">
            <v>111</v>
          </cell>
          <cell r="P36">
            <v>149</v>
          </cell>
          <cell r="Q36">
            <v>241</v>
          </cell>
          <cell r="R36">
            <v>332</v>
          </cell>
          <cell r="S36">
            <v>456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2376</v>
          </cell>
        </row>
        <row r="37">
          <cell r="B37">
            <v>105</v>
          </cell>
          <cell r="C37">
            <v>0</v>
          </cell>
          <cell r="D37" t="str">
            <v>Насел с эл. плитами со скидкой 12% СН2</v>
          </cell>
          <cell r="E37">
            <v>0</v>
          </cell>
          <cell r="F37">
            <v>0</v>
          </cell>
          <cell r="G37">
            <v>0</v>
          </cell>
          <cell r="H37">
            <v>136</v>
          </cell>
          <cell r="I37">
            <v>120</v>
          </cell>
          <cell r="J37">
            <v>165</v>
          </cell>
          <cell r="K37">
            <v>130</v>
          </cell>
          <cell r="L37">
            <v>83</v>
          </cell>
          <cell r="M37">
            <v>63</v>
          </cell>
          <cell r="N37">
            <v>67</v>
          </cell>
          <cell r="O37">
            <v>93</v>
          </cell>
          <cell r="P37">
            <v>61</v>
          </cell>
          <cell r="Q37">
            <v>86</v>
          </cell>
          <cell r="R37">
            <v>111</v>
          </cell>
          <cell r="S37">
            <v>160</v>
          </cell>
          <cell r="T37">
            <v>620</v>
          </cell>
          <cell r="U37">
            <v>325</v>
          </cell>
          <cell r="V37">
            <v>175</v>
          </cell>
          <cell r="W37">
            <v>580</v>
          </cell>
          <cell r="X37">
            <v>1275</v>
          </cell>
        </row>
        <row r="38">
          <cell r="C38">
            <v>18</v>
          </cell>
          <cell r="D38" t="str">
            <v>Насел с газ. плитами СН2</v>
          </cell>
          <cell r="E38">
            <v>1000</v>
          </cell>
          <cell r="F38">
            <v>0</v>
          </cell>
          <cell r="G38">
            <v>0</v>
          </cell>
          <cell r="H38">
            <v>184</v>
          </cell>
          <cell r="I38">
            <v>120</v>
          </cell>
          <cell r="J38">
            <v>114</v>
          </cell>
          <cell r="K38">
            <v>97</v>
          </cell>
          <cell r="L38">
            <v>79</v>
          </cell>
          <cell r="M38">
            <v>59</v>
          </cell>
          <cell r="N38">
            <v>55</v>
          </cell>
          <cell r="O38">
            <v>90</v>
          </cell>
          <cell r="P38">
            <v>90</v>
          </cell>
          <cell r="Q38">
            <v>104</v>
          </cell>
          <cell r="R38">
            <v>122</v>
          </cell>
          <cell r="S38">
            <v>144</v>
          </cell>
          <cell r="T38">
            <v>620</v>
          </cell>
          <cell r="U38">
            <v>325</v>
          </cell>
          <cell r="V38">
            <v>175</v>
          </cell>
          <cell r="W38">
            <v>580</v>
          </cell>
          <cell r="X38">
            <v>1258</v>
          </cell>
        </row>
        <row r="39">
          <cell r="B39">
            <v>106</v>
          </cell>
          <cell r="C39">
            <v>12</v>
          </cell>
          <cell r="D39" t="str">
            <v>Насел с эл. плитами НН</v>
          </cell>
          <cell r="E39">
            <v>0</v>
          </cell>
          <cell r="F39">
            <v>0</v>
          </cell>
          <cell r="G39">
            <v>0</v>
          </cell>
          <cell r="H39">
            <v>365</v>
          </cell>
          <cell r="I39">
            <v>294</v>
          </cell>
          <cell r="J39">
            <v>237</v>
          </cell>
          <cell r="K39">
            <v>211</v>
          </cell>
          <cell r="L39">
            <v>163</v>
          </cell>
          <cell r="M39">
            <v>117</v>
          </cell>
          <cell r="N39">
            <v>115</v>
          </cell>
          <cell r="O39">
            <v>157</v>
          </cell>
          <cell r="P39">
            <v>241</v>
          </cell>
          <cell r="Q39">
            <v>290</v>
          </cell>
          <cell r="R39">
            <v>324</v>
          </cell>
          <cell r="S39">
            <v>433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2947</v>
          </cell>
        </row>
        <row r="40">
          <cell r="B40">
            <v>106</v>
          </cell>
          <cell r="C40">
            <v>0</v>
          </cell>
          <cell r="D40" t="str">
            <v>Насел с газ. плитами НН</v>
          </cell>
          <cell r="E40">
            <v>0</v>
          </cell>
          <cell r="F40">
            <v>0</v>
          </cell>
          <cell r="G40">
            <v>0</v>
          </cell>
          <cell r="H40">
            <v>13</v>
          </cell>
          <cell r="I40">
            <v>11</v>
          </cell>
          <cell r="J40">
            <v>7</v>
          </cell>
          <cell r="K40">
            <v>8</v>
          </cell>
          <cell r="L40">
            <v>7</v>
          </cell>
          <cell r="M40">
            <v>9</v>
          </cell>
          <cell r="N40">
            <v>7</v>
          </cell>
          <cell r="O40">
            <v>7</v>
          </cell>
          <cell r="P40">
            <v>10</v>
          </cell>
          <cell r="Q40">
            <v>12</v>
          </cell>
          <cell r="R40">
            <v>12</v>
          </cell>
          <cell r="S40">
            <v>13</v>
          </cell>
          <cell r="T40">
            <v>4583</v>
          </cell>
          <cell r="U40">
            <v>2865</v>
          </cell>
          <cell r="V40">
            <v>2216</v>
          </cell>
          <cell r="W40">
            <v>4820</v>
          </cell>
          <cell r="X40">
            <v>116</v>
          </cell>
        </row>
        <row r="41">
          <cell r="C41">
            <v>10</v>
          </cell>
          <cell r="D41" t="str">
            <v>Насел с эл. плитами НН от НУТТиСТ</v>
          </cell>
          <cell r="E41">
            <v>1000</v>
          </cell>
          <cell r="F41">
            <v>0</v>
          </cell>
          <cell r="G41">
            <v>0</v>
          </cell>
          <cell r="H41">
            <v>20</v>
          </cell>
          <cell r="I41">
            <v>20</v>
          </cell>
          <cell r="J41">
            <v>24</v>
          </cell>
          <cell r="K41">
            <v>31</v>
          </cell>
          <cell r="L41">
            <v>22</v>
          </cell>
          <cell r="M41">
            <v>18</v>
          </cell>
          <cell r="N41">
            <v>14</v>
          </cell>
          <cell r="O41">
            <v>24</v>
          </cell>
          <cell r="P41">
            <v>20</v>
          </cell>
          <cell r="Q41">
            <v>20</v>
          </cell>
          <cell r="R41">
            <v>24</v>
          </cell>
          <cell r="S41">
            <v>25</v>
          </cell>
          <cell r="T41">
            <v>157</v>
          </cell>
          <cell r="U41">
            <v>115</v>
          </cell>
          <cell r="V41">
            <v>93</v>
          </cell>
          <cell r="W41">
            <v>175</v>
          </cell>
          <cell r="X41">
            <v>262</v>
          </cell>
        </row>
        <row r="42">
          <cell r="C42">
            <v>105</v>
          </cell>
          <cell r="D42" t="str">
            <v>Население с эл.плитами   НН</v>
          </cell>
          <cell r="E42">
            <v>1000</v>
          </cell>
          <cell r="F42">
            <v>0</v>
          </cell>
          <cell r="G42">
            <v>0</v>
          </cell>
          <cell r="H42">
            <v>223</v>
          </cell>
          <cell r="I42">
            <v>195</v>
          </cell>
          <cell r="J42">
            <v>207</v>
          </cell>
          <cell r="K42">
            <v>146</v>
          </cell>
          <cell r="L42">
            <v>147</v>
          </cell>
          <cell r="M42">
            <v>89</v>
          </cell>
          <cell r="N42">
            <v>105</v>
          </cell>
          <cell r="O42">
            <v>95</v>
          </cell>
          <cell r="P42">
            <v>150</v>
          </cell>
          <cell r="Q42">
            <v>193</v>
          </cell>
          <cell r="R42">
            <v>184</v>
          </cell>
          <cell r="S42">
            <v>229</v>
          </cell>
          <cell r="T42">
            <v>157</v>
          </cell>
          <cell r="U42">
            <v>382</v>
          </cell>
          <cell r="V42">
            <v>350</v>
          </cell>
          <cell r="W42">
            <v>606</v>
          </cell>
          <cell r="X42">
            <v>1963</v>
          </cell>
        </row>
        <row r="43">
          <cell r="C43">
            <v>105</v>
          </cell>
          <cell r="D43" t="str">
            <v>Население с эл.плитами   НН</v>
          </cell>
          <cell r="E43">
            <v>1000</v>
          </cell>
          <cell r="F43">
            <v>0</v>
          </cell>
          <cell r="G43">
            <v>0</v>
          </cell>
          <cell r="H43">
            <v>223</v>
          </cell>
          <cell r="I43">
            <v>195</v>
          </cell>
          <cell r="J43">
            <v>207</v>
          </cell>
          <cell r="K43">
            <v>146</v>
          </cell>
          <cell r="L43">
            <v>147</v>
          </cell>
          <cell r="M43">
            <v>89</v>
          </cell>
          <cell r="N43">
            <v>105</v>
          </cell>
          <cell r="O43">
            <v>95</v>
          </cell>
          <cell r="P43">
            <v>150</v>
          </cell>
          <cell r="Q43">
            <v>193</v>
          </cell>
          <cell r="R43">
            <v>184</v>
          </cell>
          <cell r="S43">
            <v>229</v>
          </cell>
          <cell r="T43">
            <v>157</v>
          </cell>
          <cell r="U43">
            <v>382</v>
          </cell>
          <cell r="V43">
            <v>350</v>
          </cell>
          <cell r="W43">
            <v>606</v>
          </cell>
          <cell r="X43">
            <v>1963</v>
          </cell>
        </row>
        <row r="44">
          <cell r="C44">
            <v>106</v>
          </cell>
          <cell r="D44" t="str">
            <v>Население с эл.плитами   НН</v>
          </cell>
          <cell r="E44">
            <v>1014</v>
          </cell>
          <cell r="F44">
            <v>0</v>
          </cell>
          <cell r="G44">
            <v>0</v>
          </cell>
          <cell r="H44">
            <v>83</v>
          </cell>
          <cell r="I44">
            <v>56</v>
          </cell>
          <cell r="J44">
            <v>42</v>
          </cell>
          <cell r="K44">
            <v>44</v>
          </cell>
          <cell r="L44">
            <v>28</v>
          </cell>
          <cell r="M44">
            <v>16</v>
          </cell>
          <cell r="N44">
            <v>16</v>
          </cell>
          <cell r="O44">
            <v>19</v>
          </cell>
          <cell r="P44">
            <v>29</v>
          </cell>
          <cell r="Q44">
            <v>34</v>
          </cell>
          <cell r="R44">
            <v>40</v>
          </cell>
          <cell r="S44">
            <v>43</v>
          </cell>
          <cell r="T44">
            <v>0</v>
          </cell>
          <cell r="U44">
            <v>88</v>
          </cell>
          <cell r="V44">
            <v>64</v>
          </cell>
          <cell r="W44">
            <v>117</v>
          </cell>
          <cell r="X44">
            <v>450</v>
          </cell>
        </row>
        <row r="45">
          <cell r="C45">
            <v>110</v>
          </cell>
          <cell r="D45" t="str">
            <v>Население с эл.плитами   НН</v>
          </cell>
          <cell r="E45">
            <v>1014</v>
          </cell>
          <cell r="F45">
            <v>0</v>
          </cell>
          <cell r="G45">
            <v>0</v>
          </cell>
          <cell r="H45">
            <v>10</v>
          </cell>
          <cell r="I45">
            <v>10</v>
          </cell>
          <cell r="J45">
            <v>8</v>
          </cell>
          <cell r="K45">
            <v>5</v>
          </cell>
          <cell r="L45">
            <v>5</v>
          </cell>
          <cell r="M45">
            <v>4</v>
          </cell>
          <cell r="N45">
            <v>4</v>
          </cell>
          <cell r="O45">
            <v>6</v>
          </cell>
          <cell r="P45">
            <v>6</v>
          </cell>
          <cell r="Q45">
            <v>6</v>
          </cell>
          <cell r="R45">
            <v>8</v>
          </cell>
          <cell r="S45">
            <v>10</v>
          </cell>
          <cell r="T45">
            <v>600</v>
          </cell>
          <cell r="U45">
            <v>14</v>
          </cell>
          <cell r="V45">
            <v>16</v>
          </cell>
          <cell r="W45">
            <v>24</v>
          </cell>
          <cell r="X45">
            <v>82</v>
          </cell>
        </row>
        <row r="46">
          <cell r="B46">
            <v>107</v>
          </cell>
          <cell r="C46">
            <v>126</v>
          </cell>
          <cell r="D46" t="str">
            <v>Население с газ. плитами НН</v>
          </cell>
          <cell r="E46">
            <v>1007</v>
          </cell>
          <cell r="F46">
            <v>1004</v>
          </cell>
          <cell r="G46">
            <v>0</v>
          </cell>
          <cell r="H46">
            <v>86.6</v>
          </cell>
          <cell r="I46">
            <v>53.6</v>
          </cell>
          <cell r="J46">
            <v>46.9</v>
          </cell>
          <cell r="K46">
            <v>30.4</v>
          </cell>
          <cell r="L46">
            <v>37.700000000000003</v>
          </cell>
          <cell r="M46">
            <v>26.7</v>
          </cell>
          <cell r="N46">
            <v>25.7</v>
          </cell>
          <cell r="O46">
            <v>32</v>
          </cell>
          <cell r="P46">
            <v>36.6</v>
          </cell>
          <cell r="Q46">
            <v>45</v>
          </cell>
          <cell r="R46">
            <v>50</v>
          </cell>
          <cell r="S46">
            <v>80</v>
          </cell>
          <cell r="T46">
            <v>0</v>
          </cell>
          <cell r="U46">
            <v>94.8</v>
          </cell>
          <cell r="V46">
            <v>94.300000000000011</v>
          </cell>
          <cell r="W46">
            <v>175</v>
          </cell>
          <cell r="X46">
            <v>551.20000000000005</v>
          </cell>
        </row>
        <row r="47">
          <cell r="B47">
            <v>107</v>
          </cell>
          <cell r="C47">
            <v>11</v>
          </cell>
          <cell r="D47" t="str">
            <v>ООО "Л - Инвест 2001"</v>
          </cell>
          <cell r="E47">
            <v>1000</v>
          </cell>
          <cell r="F47">
            <v>0</v>
          </cell>
          <cell r="G47">
            <v>0</v>
          </cell>
          <cell r="H47">
            <v>255</v>
          </cell>
          <cell r="I47">
            <v>190</v>
          </cell>
          <cell r="J47">
            <v>150</v>
          </cell>
          <cell r="K47">
            <v>80</v>
          </cell>
          <cell r="L47">
            <v>50</v>
          </cell>
          <cell r="M47">
            <v>30</v>
          </cell>
          <cell r="N47">
            <v>25</v>
          </cell>
          <cell r="O47">
            <v>25</v>
          </cell>
          <cell r="P47">
            <v>85</v>
          </cell>
          <cell r="Q47">
            <v>160</v>
          </cell>
          <cell r="R47">
            <v>220</v>
          </cell>
          <cell r="S47">
            <v>260</v>
          </cell>
          <cell r="T47">
            <v>595</v>
          </cell>
          <cell r="U47">
            <v>160</v>
          </cell>
          <cell r="V47">
            <v>135</v>
          </cell>
          <cell r="W47">
            <v>640</v>
          </cell>
          <cell r="X47">
            <v>1530</v>
          </cell>
        </row>
        <row r="48">
          <cell r="C48">
            <v>11</v>
          </cell>
          <cell r="D48" t="str">
            <v>Пром. до 750 кВА   ВН</v>
          </cell>
          <cell r="E48">
            <v>1000</v>
          </cell>
          <cell r="F48">
            <v>0</v>
          </cell>
          <cell r="G48">
            <v>0</v>
          </cell>
          <cell r="H48">
            <v>75</v>
          </cell>
          <cell r="I48">
            <v>70</v>
          </cell>
          <cell r="J48">
            <v>60</v>
          </cell>
          <cell r="K48">
            <v>40</v>
          </cell>
          <cell r="L48">
            <v>40</v>
          </cell>
          <cell r="M48">
            <v>20</v>
          </cell>
          <cell r="N48">
            <v>15</v>
          </cell>
          <cell r="O48">
            <v>15</v>
          </cell>
          <cell r="P48">
            <v>35</v>
          </cell>
          <cell r="Q48">
            <v>40</v>
          </cell>
          <cell r="R48">
            <v>50</v>
          </cell>
          <cell r="S48">
            <v>60</v>
          </cell>
          <cell r="T48">
            <v>205</v>
          </cell>
          <cell r="U48">
            <v>100</v>
          </cell>
          <cell r="V48">
            <v>65</v>
          </cell>
          <cell r="W48">
            <v>150</v>
          </cell>
          <cell r="X48">
            <v>520</v>
          </cell>
        </row>
        <row r="49">
          <cell r="B49">
            <v>108</v>
          </cell>
          <cell r="C49">
            <v>100</v>
          </cell>
          <cell r="D49" t="str">
            <v>Население с эл.плитами   СН2</v>
          </cell>
          <cell r="E49">
            <v>1000</v>
          </cell>
          <cell r="F49">
            <v>0</v>
          </cell>
          <cell r="G49">
            <v>0</v>
          </cell>
          <cell r="H49">
            <v>180</v>
          </cell>
          <cell r="I49">
            <v>120</v>
          </cell>
          <cell r="J49">
            <v>90</v>
          </cell>
          <cell r="K49">
            <v>40</v>
          </cell>
          <cell r="L49">
            <v>10</v>
          </cell>
          <cell r="M49">
            <v>10</v>
          </cell>
          <cell r="N49">
            <v>10</v>
          </cell>
          <cell r="O49">
            <v>10</v>
          </cell>
          <cell r="P49">
            <v>50</v>
          </cell>
          <cell r="Q49">
            <v>120</v>
          </cell>
          <cell r="R49">
            <v>170</v>
          </cell>
          <cell r="S49">
            <v>200</v>
          </cell>
          <cell r="T49">
            <v>390</v>
          </cell>
          <cell r="U49">
            <v>60</v>
          </cell>
          <cell r="V49">
            <v>70</v>
          </cell>
          <cell r="W49">
            <v>490</v>
          </cell>
          <cell r="X49">
            <v>1010</v>
          </cell>
        </row>
        <row r="50">
          <cell r="B50">
            <v>108</v>
          </cell>
          <cell r="C50">
            <v>10</v>
          </cell>
          <cell r="D50" t="str">
            <v>ОАО "АНГС"</v>
          </cell>
          <cell r="E50">
            <v>1000</v>
          </cell>
          <cell r="F50">
            <v>0</v>
          </cell>
          <cell r="G50">
            <v>0</v>
          </cell>
          <cell r="H50">
            <v>160.4</v>
          </cell>
          <cell r="I50">
            <v>147.69999999999999</v>
          </cell>
          <cell r="J50">
            <v>146.39999999999998</v>
          </cell>
          <cell r="K50">
            <v>131.1</v>
          </cell>
          <cell r="L50">
            <v>105.5</v>
          </cell>
          <cell r="M50">
            <v>94.9</v>
          </cell>
          <cell r="N50">
            <v>83.3</v>
          </cell>
          <cell r="O50">
            <v>98.3</v>
          </cell>
          <cell r="P50">
            <v>114.30000000000001</v>
          </cell>
          <cell r="Q50">
            <v>128.6</v>
          </cell>
          <cell r="R50">
            <v>141.60000000000002</v>
          </cell>
          <cell r="S50">
            <v>157.6</v>
          </cell>
          <cell r="T50">
            <v>454.5</v>
          </cell>
          <cell r="U50">
            <v>331.5</v>
          </cell>
          <cell r="V50">
            <v>295.89999999999998</v>
          </cell>
          <cell r="W50">
            <v>427.80000000000007</v>
          </cell>
          <cell r="X50">
            <v>1509.6999999999998</v>
          </cell>
        </row>
        <row r="51">
          <cell r="C51">
            <v>10</v>
          </cell>
          <cell r="D51" t="str">
            <v>Пром. до 750 кВА   ВН</v>
          </cell>
          <cell r="E51">
            <v>1000</v>
          </cell>
          <cell r="F51">
            <v>0</v>
          </cell>
          <cell r="G51">
            <v>0</v>
          </cell>
          <cell r="H51">
            <v>62.8</v>
          </cell>
          <cell r="I51">
            <v>60.3</v>
          </cell>
          <cell r="J51">
            <v>61.1</v>
          </cell>
          <cell r="K51">
            <v>49.8</v>
          </cell>
          <cell r="L51">
            <v>35.6</v>
          </cell>
          <cell r="M51">
            <v>32.299999999999997</v>
          </cell>
          <cell r="N51">
            <v>32.299999999999997</v>
          </cell>
          <cell r="O51">
            <v>37.4</v>
          </cell>
          <cell r="P51">
            <v>39.5</v>
          </cell>
          <cell r="Q51">
            <v>47.7</v>
          </cell>
          <cell r="R51">
            <v>50.2</v>
          </cell>
          <cell r="S51">
            <v>55.8</v>
          </cell>
          <cell r="T51">
            <v>184.2</v>
          </cell>
          <cell r="U51">
            <v>117.7</v>
          </cell>
          <cell r="V51">
            <v>109.19999999999999</v>
          </cell>
          <cell r="W51">
            <v>153.69999999999999</v>
          </cell>
          <cell r="X51">
            <v>564.79999999999995</v>
          </cell>
        </row>
        <row r="52">
          <cell r="C52">
            <v>12</v>
          </cell>
          <cell r="D52" t="str">
            <v>Пром. до 750 кВА   СН2</v>
          </cell>
          <cell r="E52">
            <v>1007</v>
          </cell>
          <cell r="F52">
            <v>0</v>
          </cell>
          <cell r="G52">
            <v>0</v>
          </cell>
          <cell r="H52">
            <v>28</v>
          </cell>
          <cell r="I52">
            <v>26</v>
          </cell>
          <cell r="J52">
            <v>24</v>
          </cell>
          <cell r="K52">
            <v>22</v>
          </cell>
          <cell r="L52">
            <v>15</v>
          </cell>
          <cell r="M52">
            <v>14</v>
          </cell>
          <cell r="N52">
            <v>14</v>
          </cell>
          <cell r="O52">
            <v>17</v>
          </cell>
          <cell r="P52">
            <v>20</v>
          </cell>
          <cell r="Q52">
            <v>22</v>
          </cell>
          <cell r="R52">
            <v>26</v>
          </cell>
          <cell r="S52">
            <v>32</v>
          </cell>
          <cell r="T52">
            <v>78</v>
          </cell>
          <cell r="U52">
            <v>51</v>
          </cell>
          <cell r="V52">
            <v>51</v>
          </cell>
          <cell r="W52">
            <v>80</v>
          </cell>
          <cell r="X52">
            <v>260</v>
          </cell>
        </row>
        <row r="53">
          <cell r="C53">
            <v>13</v>
          </cell>
          <cell r="D53" t="str">
            <v>Пром. до 750 кВА   СН2</v>
          </cell>
          <cell r="E53">
            <v>1006</v>
          </cell>
          <cell r="F53">
            <v>0</v>
          </cell>
          <cell r="G53">
            <v>0</v>
          </cell>
          <cell r="H53">
            <v>30</v>
          </cell>
          <cell r="I53">
            <v>23.9</v>
          </cell>
          <cell r="J53">
            <v>21.5</v>
          </cell>
          <cell r="K53">
            <v>19.5</v>
          </cell>
          <cell r="L53">
            <v>16.3</v>
          </cell>
          <cell r="M53">
            <v>11.4</v>
          </cell>
          <cell r="N53">
            <v>11.4</v>
          </cell>
          <cell r="O53">
            <v>11.4</v>
          </cell>
          <cell r="P53">
            <v>15.2</v>
          </cell>
          <cell r="Q53">
            <v>19.3</v>
          </cell>
          <cell r="R53">
            <v>25.6</v>
          </cell>
          <cell r="S53">
            <v>30</v>
          </cell>
          <cell r="T53">
            <v>75.400000000000006</v>
          </cell>
          <cell r="U53">
            <v>47.199999999999996</v>
          </cell>
          <cell r="V53">
            <v>38</v>
          </cell>
          <cell r="W53">
            <v>74.900000000000006</v>
          </cell>
          <cell r="X53">
            <v>235.5</v>
          </cell>
        </row>
        <row r="54">
          <cell r="B54">
            <v>109</v>
          </cell>
          <cell r="C54">
            <v>14</v>
          </cell>
          <cell r="D54" t="str">
            <v>Пром. до 750 кВА   СН2</v>
          </cell>
          <cell r="E54">
            <v>1006</v>
          </cell>
          <cell r="F54">
            <v>1016</v>
          </cell>
          <cell r="G54">
            <v>0</v>
          </cell>
          <cell r="H54">
            <v>39.6</v>
          </cell>
          <cell r="I54">
            <v>37.5</v>
          </cell>
          <cell r="J54">
            <v>39.799999999999997</v>
          </cell>
          <cell r="K54">
            <v>39.799999999999997</v>
          </cell>
          <cell r="L54">
            <v>38.6</v>
          </cell>
          <cell r="M54">
            <v>37.200000000000003</v>
          </cell>
          <cell r="N54">
            <v>25.6</v>
          </cell>
          <cell r="O54">
            <v>32.5</v>
          </cell>
          <cell r="P54">
            <v>39.6</v>
          </cell>
          <cell r="Q54">
            <v>39.6</v>
          </cell>
          <cell r="R54">
            <v>39.799999999999997</v>
          </cell>
          <cell r="S54">
            <v>39.799999999999997</v>
          </cell>
          <cell r="T54">
            <v>116.89999999999999</v>
          </cell>
          <cell r="U54">
            <v>115.60000000000001</v>
          </cell>
          <cell r="V54">
            <v>97.7</v>
          </cell>
          <cell r="W54">
            <v>119.2</v>
          </cell>
          <cell r="X54">
            <v>449.40000000000009</v>
          </cell>
        </row>
        <row r="55">
          <cell r="B55">
            <v>109</v>
          </cell>
          <cell r="C55">
            <v>11</v>
          </cell>
          <cell r="D55" t="str">
            <v>ООО "НСГД"</v>
          </cell>
          <cell r="E55">
            <v>1000</v>
          </cell>
          <cell r="F55">
            <v>0</v>
          </cell>
          <cell r="G55">
            <v>0</v>
          </cell>
          <cell r="H55">
            <v>196.1</v>
          </cell>
          <cell r="I55">
            <v>177.2</v>
          </cell>
          <cell r="J55">
            <v>156.1</v>
          </cell>
          <cell r="K55">
            <v>133</v>
          </cell>
          <cell r="L55">
            <v>101.9</v>
          </cell>
          <cell r="M55">
            <v>72.7</v>
          </cell>
          <cell r="N55">
            <v>57.7</v>
          </cell>
          <cell r="O55">
            <v>84.7</v>
          </cell>
          <cell r="P55">
            <v>124.9</v>
          </cell>
          <cell r="Q55">
            <v>141.1</v>
          </cell>
          <cell r="R55">
            <v>165.2</v>
          </cell>
          <cell r="S55">
            <v>187.2</v>
          </cell>
          <cell r="T55">
            <v>529.4</v>
          </cell>
          <cell r="U55">
            <v>307.60000000000002</v>
          </cell>
          <cell r="V55">
            <v>267.3</v>
          </cell>
          <cell r="W55">
            <v>493.49999999999994</v>
          </cell>
          <cell r="X55">
            <v>1597.8000000000002</v>
          </cell>
        </row>
        <row r="56">
          <cell r="C56">
            <v>11</v>
          </cell>
          <cell r="D56" t="str">
            <v>Пром. до 750 кВА   ВН</v>
          </cell>
          <cell r="E56">
            <v>1000</v>
          </cell>
          <cell r="F56">
            <v>0</v>
          </cell>
          <cell r="G56">
            <v>0</v>
          </cell>
          <cell r="H56">
            <v>49</v>
          </cell>
          <cell r="I56">
            <v>44</v>
          </cell>
          <cell r="J56">
            <v>47</v>
          </cell>
          <cell r="K56">
            <v>38</v>
          </cell>
          <cell r="L56">
            <v>24</v>
          </cell>
          <cell r="M56">
            <v>14</v>
          </cell>
          <cell r="N56">
            <v>12</v>
          </cell>
          <cell r="O56">
            <v>22</v>
          </cell>
          <cell r="P56">
            <v>28</v>
          </cell>
          <cell r="Q56">
            <v>40</v>
          </cell>
          <cell r="R56">
            <v>45</v>
          </cell>
          <cell r="S56">
            <v>50</v>
          </cell>
          <cell r="T56">
            <v>140</v>
          </cell>
          <cell r="U56">
            <v>76</v>
          </cell>
          <cell r="V56">
            <v>62</v>
          </cell>
          <cell r="W56">
            <v>135</v>
          </cell>
          <cell r="X56">
            <v>413</v>
          </cell>
        </row>
        <row r="57">
          <cell r="C57">
            <v>13</v>
          </cell>
          <cell r="D57" t="str">
            <v>Пром. до 750 кВА   СН2</v>
          </cell>
          <cell r="E57">
            <v>1007</v>
          </cell>
          <cell r="F57">
            <v>0</v>
          </cell>
          <cell r="G57">
            <v>0</v>
          </cell>
          <cell r="H57">
            <v>13.5</v>
          </cell>
          <cell r="I57">
            <v>12.5</v>
          </cell>
          <cell r="J57">
            <v>9.4</v>
          </cell>
          <cell r="K57">
            <v>7.4</v>
          </cell>
          <cell r="L57">
            <v>5.4</v>
          </cell>
          <cell r="M57">
            <v>6.3</v>
          </cell>
          <cell r="N57">
            <v>4.3</v>
          </cell>
          <cell r="O57">
            <v>8.3000000000000007</v>
          </cell>
          <cell r="P57">
            <v>10.4</v>
          </cell>
          <cell r="Q57">
            <v>10.4</v>
          </cell>
          <cell r="R57">
            <v>12.5</v>
          </cell>
          <cell r="S57">
            <v>12.5</v>
          </cell>
          <cell r="T57">
            <v>35.4</v>
          </cell>
          <cell r="U57">
            <v>19.100000000000001</v>
          </cell>
          <cell r="V57">
            <v>23</v>
          </cell>
          <cell r="W57">
            <v>35.4</v>
          </cell>
          <cell r="X57">
            <v>112.9</v>
          </cell>
        </row>
        <row r="58">
          <cell r="B58">
            <v>107</v>
          </cell>
          <cell r="C58">
            <v>12</v>
          </cell>
          <cell r="D58" t="str">
            <v>Пром. до 750 кВА   СН2</v>
          </cell>
          <cell r="E58">
            <v>1004</v>
          </cell>
          <cell r="F58">
            <v>0</v>
          </cell>
          <cell r="G58">
            <v>0</v>
          </cell>
          <cell r="H58">
            <v>3.6</v>
          </cell>
          <cell r="I58">
            <v>3.7</v>
          </cell>
          <cell r="J58">
            <v>4.7</v>
          </cell>
          <cell r="K58">
            <v>4.5999999999999996</v>
          </cell>
          <cell r="L58">
            <v>2.5</v>
          </cell>
          <cell r="M58">
            <v>3.4</v>
          </cell>
          <cell r="N58">
            <v>2.4</v>
          </cell>
          <cell r="O58">
            <v>2.4</v>
          </cell>
          <cell r="P58">
            <v>3.5</v>
          </cell>
          <cell r="Q58">
            <v>3.7</v>
          </cell>
          <cell r="R58">
            <v>3.7</v>
          </cell>
          <cell r="S58">
            <v>3.7</v>
          </cell>
          <cell r="T58">
            <v>12</v>
          </cell>
          <cell r="U58">
            <v>10.5</v>
          </cell>
          <cell r="V58">
            <v>8.3000000000000007</v>
          </cell>
          <cell r="W58">
            <v>11.100000000000001</v>
          </cell>
          <cell r="X58">
            <v>41.900000000000006</v>
          </cell>
        </row>
        <row r="59">
          <cell r="B59">
            <v>107</v>
          </cell>
          <cell r="C59">
            <v>14</v>
          </cell>
          <cell r="D59" t="str">
            <v>Пром. до 750 кВА   СН2</v>
          </cell>
          <cell r="E59">
            <v>1007</v>
          </cell>
          <cell r="F59">
            <v>1004</v>
          </cell>
          <cell r="G59">
            <v>0</v>
          </cell>
          <cell r="H59">
            <v>38</v>
          </cell>
          <cell r="I59">
            <v>38</v>
          </cell>
          <cell r="J59">
            <v>39</v>
          </cell>
          <cell r="K59">
            <v>30</v>
          </cell>
          <cell r="L59">
            <v>25</v>
          </cell>
          <cell r="M59">
            <v>19</v>
          </cell>
          <cell r="N59">
            <v>19</v>
          </cell>
          <cell r="O59">
            <v>17</v>
          </cell>
          <cell r="P59">
            <v>22</v>
          </cell>
          <cell r="Q59">
            <v>29</v>
          </cell>
          <cell r="R59">
            <v>33</v>
          </cell>
          <cell r="S59">
            <v>37</v>
          </cell>
          <cell r="T59">
            <v>115</v>
          </cell>
          <cell r="U59">
            <v>74</v>
          </cell>
          <cell r="V59">
            <v>58</v>
          </cell>
          <cell r="W59">
            <v>99</v>
          </cell>
          <cell r="X59">
            <v>346</v>
          </cell>
        </row>
        <row r="60">
          <cell r="C60">
            <v>84</v>
          </cell>
          <cell r="D60" t="str">
            <v>Пром. до 750 кВА   СН2</v>
          </cell>
          <cell r="E60">
            <v>1006</v>
          </cell>
          <cell r="F60">
            <v>0</v>
          </cell>
          <cell r="G60">
            <v>0</v>
          </cell>
          <cell r="H60">
            <v>20</v>
          </cell>
          <cell r="I60">
            <v>20</v>
          </cell>
          <cell r="J60">
            <v>16</v>
          </cell>
          <cell r="K60">
            <v>14</v>
          </cell>
          <cell r="L60">
            <v>10</v>
          </cell>
          <cell r="M60">
            <v>7</v>
          </cell>
          <cell r="N60">
            <v>5</v>
          </cell>
          <cell r="O60">
            <v>10</v>
          </cell>
          <cell r="P60">
            <v>12</v>
          </cell>
          <cell r="Q60">
            <v>14</v>
          </cell>
          <cell r="R60">
            <v>16</v>
          </cell>
          <cell r="S60">
            <v>19</v>
          </cell>
          <cell r="T60">
            <v>56</v>
          </cell>
          <cell r="U60">
            <v>31</v>
          </cell>
          <cell r="V60">
            <v>27</v>
          </cell>
          <cell r="W60">
            <v>49</v>
          </cell>
          <cell r="X60">
            <v>163</v>
          </cell>
        </row>
        <row r="61">
          <cell r="B61">
            <v>108</v>
          </cell>
          <cell r="C61">
            <v>85</v>
          </cell>
          <cell r="D61" t="str">
            <v>Пром. до 750 кВА   СН2</v>
          </cell>
          <cell r="E61">
            <v>1006</v>
          </cell>
          <cell r="F61">
            <v>0</v>
          </cell>
          <cell r="G61">
            <v>0</v>
          </cell>
          <cell r="H61">
            <v>58</v>
          </cell>
          <cell r="I61">
            <v>46</v>
          </cell>
          <cell r="J61">
            <v>30</v>
          </cell>
          <cell r="K61">
            <v>30</v>
          </cell>
          <cell r="L61">
            <v>27</v>
          </cell>
          <cell r="M61">
            <v>15</v>
          </cell>
          <cell r="N61">
            <v>7</v>
          </cell>
          <cell r="O61">
            <v>16</v>
          </cell>
          <cell r="P61">
            <v>38</v>
          </cell>
          <cell r="Q61">
            <v>34</v>
          </cell>
          <cell r="R61">
            <v>44</v>
          </cell>
          <cell r="S61">
            <v>51</v>
          </cell>
          <cell r="T61">
            <v>134</v>
          </cell>
          <cell r="U61">
            <v>72</v>
          </cell>
          <cell r="V61">
            <v>61</v>
          </cell>
          <cell r="W61">
            <v>129</v>
          </cell>
          <cell r="X61">
            <v>396</v>
          </cell>
        </row>
        <row r="62">
          <cell r="B62">
            <v>108</v>
          </cell>
          <cell r="C62">
            <v>15</v>
          </cell>
          <cell r="D62" t="str">
            <v>Пром. до 750 кВА   НН</v>
          </cell>
          <cell r="E62">
            <v>1006</v>
          </cell>
          <cell r="F62">
            <v>0</v>
          </cell>
          <cell r="G62">
            <v>0</v>
          </cell>
          <cell r="H62">
            <v>10</v>
          </cell>
          <cell r="I62">
            <v>9</v>
          </cell>
          <cell r="J62">
            <v>6</v>
          </cell>
          <cell r="K62">
            <v>5</v>
          </cell>
          <cell r="L62">
            <v>5</v>
          </cell>
          <cell r="M62">
            <v>5</v>
          </cell>
          <cell r="N62">
            <v>5</v>
          </cell>
          <cell r="O62">
            <v>5</v>
          </cell>
          <cell r="P62">
            <v>6</v>
          </cell>
          <cell r="Q62">
            <v>6</v>
          </cell>
          <cell r="R62">
            <v>7</v>
          </cell>
          <cell r="S62">
            <v>9</v>
          </cell>
          <cell r="T62">
            <v>25</v>
          </cell>
          <cell r="U62">
            <v>15</v>
          </cell>
          <cell r="V62">
            <v>16</v>
          </cell>
          <cell r="W62">
            <v>22</v>
          </cell>
          <cell r="X62">
            <v>78</v>
          </cell>
        </row>
        <row r="63">
          <cell r="B63">
            <v>0</v>
          </cell>
          <cell r="C63">
            <v>123</v>
          </cell>
          <cell r="D63" t="str">
            <v>ООО "РИТЭК Техносервис"</v>
          </cell>
          <cell r="E63">
            <v>1006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B64">
            <v>110</v>
          </cell>
          <cell r="C64">
            <v>11</v>
          </cell>
          <cell r="D64" t="str">
            <v>Пром. до 750 кВА   ВН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C65">
            <v>11</v>
          </cell>
          <cell r="D65" t="str">
            <v>Пром. до 750 кВА   ВН</v>
          </cell>
          <cell r="E65">
            <v>0</v>
          </cell>
          <cell r="F65">
            <v>0</v>
          </cell>
          <cell r="G65">
            <v>0</v>
          </cell>
          <cell r="H65">
            <v>30</v>
          </cell>
          <cell r="I65">
            <v>23.9</v>
          </cell>
          <cell r="J65">
            <v>21.5</v>
          </cell>
          <cell r="K65">
            <v>19.5</v>
          </cell>
          <cell r="L65">
            <v>16.3</v>
          </cell>
          <cell r="M65">
            <v>11.4</v>
          </cell>
          <cell r="N65">
            <v>11.4</v>
          </cell>
          <cell r="O65">
            <v>11.4</v>
          </cell>
          <cell r="P65">
            <v>15.2</v>
          </cell>
          <cell r="Q65">
            <v>19.3</v>
          </cell>
          <cell r="R65">
            <v>25.6</v>
          </cell>
          <cell r="S65">
            <v>30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</row>
        <row r="66">
          <cell r="B66">
            <v>0</v>
          </cell>
          <cell r="C66">
            <v>12</v>
          </cell>
          <cell r="D66" t="str">
            <v>Новый Абонент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B67">
            <v>111</v>
          </cell>
          <cell r="C67">
            <v>11</v>
          </cell>
          <cell r="D67" t="str">
            <v>Пром. до 750 кВА   ВН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C68">
            <v>11</v>
          </cell>
          <cell r="D68" t="str">
            <v>Пром. до 750 кВА   ВН</v>
          </cell>
          <cell r="E68">
            <v>0</v>
          </cell>
          <cell r="F68">
            <v>0</v>
          </cell>
          <cell r="G68">
            <v>0</v>
          </cell>
          <cell r="H68">
            <v>49</v>
          </cell>
          <cell r="I68">
            <v>44</v>
          </cell>
          <cell r="J68">
            <v>47</v>
          </cell>
          <cell r="K68">
            <v>38</v>
          </cell>
          <cell r="L68">
            <v>24</v>
          </cell>
          <cell r="M68">
            <v>14</v>
          </cell>
          <cell r="N68">
            <v>12</v>
          </cell>
          <cell r="O68">
            <v>22</v>
          </cell>
          <cell r="P68">
            <v>28</v>
          </cell>
          <cell r="Q68">
            <v>40</v>
          </cell>
          <cell r="R68">
            <v>45</v>
          </cell>
          <cell r="S68">
            <v>50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B69">
            <v>0</v>
          </cell>
          <cell r="C69">
            <v>12</v>
          </cell>
          <cell r="D69" t="str">
            <v>Надымский Аэропорт</v>
          </cell>
          <cell r="E69">
            <v>0</v>
          </cell>
          <cell r="F69">
            <v>0</v>
          </cell>
          <cell r="G69">
            <v>0</v>
          </cell>
          <cell r="H69">
            <v>494.05</v>
          </cell>
          <cell r="I69">
            <v>427.55</v>
          </cell>
          <cell r="J69">
            <v>408.55</v>
          </cell>
          <cell r="K69">
            <v>362.55</v>
          </cell>
          <cell r="L69">
            <v>273.05</v>
          </cell>
          <cell r="M69">
            <v>180.55</v>
          </cell>
          <cell r="N69">
            <v>157.55000000000001</v>
          </cell>
          <cell r="O69">
            <v>217.05</v>
          </cell>
          <cell r="P69">
            <v>272.55</v>
          </cell>
          <cell r="Q69">
            <v>367.55</v>
          </cell>
          <cell r="R69">
            <v>423.55</v>
          </cell>
          <cell r="S69">
            <v>448.55</v>
          </cell>
          <cell r="T69">
            <v>1330.15</v>
          </cell>
          <cell r="U69">
            <v>816.15000000000009</v>
          </cell>
          <cell r="V69">
            <v>647.15000000000009</v>
          </cell>
          <cell r="W69">
            <v>1239.6500000000001</v>
          </cell>
          <cell r="X69">
            <v>4033.1000000000013</v>
          </cell>
        </row>
        <row r="70">
          <cell r="B70">
            <v>112</v>
          </cell>
          <cell r="C70">
            <v>11</v>
          </cell>
          <cell r="D70" t="str">
            <v>Пром. до 750 кВА   ВН</v>
          </cell>
          <cell r="E70">
            <v>1000</v>
          </cell>
          <cell r="F70">
            <v>0</v>
          </cell>
          <cell r="G70">
            <v>0</v>
          </cell>
          <cell r="H70">
            <v>70</v>
          </cell>
          <cell r="I70">
            <v>70</v>
          </cell>
          <cell r="J70">
            <v>55</v>
          </cell>
          <cell r="K70">
            <v>56</v>
          </cell>
          <cell r="L70">
            <v>48</v>
          </cell>
          <cell r="M70">
            <v>36</v>
          </cell>
          <cell r="N70">
            <v>38</v>
          </cell>
          <cell r="O70">
            <v>45</v>
          </cell>
          <cell r="P70">
            <v>50</v>
          </cell>
          <cell r="Q70">
            <v>55</v>
          </cell>
          <cell r="R70">
            <v>60</v>
          </cell>
          <cell r="S70">
            <v>65</v>
          </cell>
          <cell r="T70">
            <v>195</v>
          </cell>
          <cell r="U70">
            <v>140</v>
          </cell>
          <cell r="V70">
            <v>133</v>
          </cell>
          <cell r="W70">
            <v>180</v>
          </cell>
          <cell r="X70">
            <v>648</v>
          </cell>
        </row>
        <row r="71">
          <cell r="C71">
            <v>11</v>
          </cell>
          <cell r="D71" t="str">
            <v>Пром. до 750 кВА   ВН</v>
          </cell>
          <cell r="E71">
            <v>1000</v>
          </cell>
          <cell r="F71">
            <v>0</v>
          </cell>
          <cell r="G71">
            <v>0</v>
          </cell>
          <cell r="H71">
            <v>70</v>
          </cell>
          <cell r="I71">
            <v>70</v>
          </cell>
          <cell r="J71">
            <v>55</v>
          </cell>
          <cell r="K71">
            <v>56</v>
          </cell>
          <cell r="L71">
            <v>48</v>
          </cell>
          <cell r="M71">
            <v>36</v>
          </cell>
          <cell r="N71">
            <v>38</v>
          </cell>
          <cell r="O71">
            <v>45</v>
          </cell>
          <cell r="P71">
            <v>50</v>
          </cell>
          <cell r="Q71">
            <v>55</v>
          </cell>
          <cell r="R71">
            <v>60</v>
          </cell>
          <cell r="S71">
            <v>65</v>
          </cell>
          <cell r="T71">
            <v>195</v>
          </cell>
          <cell r="U71">
            <v>140</v>
          </cell>
          <cell r="V71">
            <v>133</v>
          </cell>
          <cell r="W71">
            <v>180</v>
          </cell>
          <cell r="X71">
            <v>648</v>
          </cell>
        </row>
        <row r="72">
          <cell r="C72">
            <v>22</v>
          </cell>
          <cell r="D72" t="str">
            <v>Непромышленные потребители ВН</v>
          </cell>
          <cell r="E72">
            <v>1000</v>
          </cell>
          <cell r="F72">
            <v>0</v>
          </cell>
          <cell r="G72">
            <v>0</v>
          </cell>
          <cell r="H72">
            <v>410</v>
          </cell>
          <cell r="I72">
            <v>345</v>
          </cell>
          <cell r="J72">
            <v>340</v>
          </cell>
          <cell r="K72">
            <v>295</v>
          </cell>
          <cell r="L72">
            <v>215</v>
          </cell>
          <cell r="M72">
            <v>135</v>
          </cell>
          <cell r="N72">
            <v>110</v>
          </cell>
          <cell r="O72">
            <v>160</v>
          </cell>
          <cell r="P72">
            <v>210</v>
          </cell>
          <cell r="Q72">
            <v>300</v>
          </cell>
          <cell r="R72">
            <v>350</v>
          </cell>
          <cell r="S72">
            <v>370</v>
          </cell>
          <cell r="T72">
            <v>1095</v>
          </cell>
          <cell r="U72">
            <v>645</v>
          </cell>
          <cell r="V72">
            <v>480</v>
          </cell>
          <cell r="W72">
            <v>1020</v>
          </cell>
          <cell r="X72">
            <v>3240</v>
          </cell>
        </row>
        <row r="73">
          <cell r="C73">
            <v>105</v>
          </cell>
          <cell r="D73" t="str">
            <v>Население с эл.плитами   НН</v>
          </cell>
          <cell r="E73">
            <v>1000</v>
          </cell>
          <cell r="F73">
            <v>0</v>
          </cell>
          <cell r="G73">
            <v>0</v>
          </cell>
          <cell r="H73">
            <v>6.5</v>
          </cell>
          <cell r="I73">
            <v>6</v>
          </cell>
          <cell r="J73">
            <v>7</v>
          </cell>
          <cell r="K73">
            <v>6</v>
          </cell>
          <cell r="L73">
            <v>4.5</v>
          </cell>
          <cell r="M73">
            <v>4</v>
          </cell>
          <cell r="N73">
            <v>4</v>
          </cell>
          <cell r="O73">
            <v>6</v>
          </cell>
          <cell r="P73">
            <v>6</v>
          </cell>
          <cell r="Q73">
            <v>6.5</v>
          </cell>
          <cell r="R73">
            <v>7</v>
          </cell>
          <cell r="S73">
            <v>6.5</v>
          </cell>
          <cell r="T73">
            <v>19.5</v>
          </cell>
          <cell r="U73">
            <v>14.5</v>
          </cell>
          <cell r="V73">
            <v>16</v>
          </cell>
          <cell r="W73">
            <v>20</v>
          </cell>
          <cell r="X73">
            <v>70</v>
          </cell>
        </row>
        <row r="74">
          <cell r="C74">
            <v>23</v>
          </cell>
          <cell r="D74" t="str">
            <v>Непромышленные потребители СН2</v>
          </cell>
          <cell r="E74">
            <v>1007</v>
          </cell>
          <cell r="F74">
            <v>1004</v>
          </cell>
          <cell r="G74">
            <v>0</v>
          </cell>
          <cell r="H74">
            <v>7.5</v>
          </cell>
          <cell r="I74">
            <v>6.5</v>
          </cell>
          <cell r="J74">
            <v>6.5</v>
          </cell>
          <cell r="K74">
            <v>5.5</v>
          </cell>
          <cell r="L74">
            <v>5.5</v>
          </cell>
          <cell r="M74">
            <v>5.5</v>
          </cell>
          <cell r="N74">
            <v>5.5</v>
          </cell>
          <cell r="O74">
            <v>6</v>
          </cell>
          <cell r="P74">
            <v>6.5</v>
          </cell>
          <cell r="Q74">
            <v>6</v>
          </cell>
          <cell r="R74">
            <v>6.5</v>
          </cell>
          <cell r="S74">
            <v>7</v>
          </cell>
          <cell r="T74">
            <v>20.5</v>
          </cell>
          <cell r="U74">
            <v>16.5</v>
          </cell>
          <cell r="V74">
            <v>18</v>
          </cell>
          <cell r="W74">
            <v>19.5</v>
          </cell>
          <cell r="X74">
            <v>74.5</v>
          </cell>
        </row>
        <row r="75">
          <cell r="B75">
            <v>0</v>
          </cell>
          <cell r="C75">
            <v>26</v>
          </cell>
          <cell r="D75" t="str">
            <v>"Надымэлектрогаз"</v>
          </cell>
          <cell r="E75">
            <v>1007</v>
          </cell>
          <cell r="F75">
            <v>1012</v>
          </cell>
          <cell r="G75">
            <v>0</v>
          </cell>
          <cell r="H75">
            <v>23.5</v>
          </cell>
          <cell r="I75">
            <v>22</v>
          </cell>
          <cell r="J75">
            <v>20</v>
          </cell>
          <cell r="K75">
            <v>16.5</v>
          </cell>
          <cell r="L75">
            <v>13.5</v>
          </cell>
          <cell r="M75">
            <v>12</v>
          </cell>
          <cell r="N75">
            <v>11.5</v>
          </cell>
          <cell r="O75">
            <v>12</v>
          </cell>
          <cell r="P75">
            <v>16</v>
          </cell>
          <cell r="Q75">
            <v>18</v>
          </cell>
          <cell r="R75">
            <v>21.5</v>
          </cell>
          <cell r="S75">
            <v>26</v>
          </cell>
          <cell r="T75">
            <v>65.5</v>
          </cell>
          <cell r="U75">
            <v>42</v>
          </cell>
          <cell r="V75">
            <v>39.5</v>
          </cell>
          <cell r="W75">
            <v>65.5</v>
          </cell>
          <cell r="X75">
            <v>212.5</v>
          </cell>
        </row>
        <row r="76">
          <cell r="B76">
            <v>113</v>
          </cell>
          <cell r="C76">
            <v>11</v>
          </cell>
          <cell r="D76" t="str">
            <v>Пром. до 750 кВА   ВН</v>
          </cell>
          <cell r="E76">
            <v>1000</v>
          </cell>
          <cell r="F76">
            <v>0</v>
          </cell>
          <cell r="G76">
            <v>0</v>
          </cell>
          <cell r="H76">
            <v>13.5</v>
          </cell>
          <cell r="I76">
            <v>12</v>
          </cell>
          <cell r="J76">
            <v>11</v>
          </cell>
          <cell r="K76">
            <v>8</v>
          </cell>
          <cell r="L76">
            <v>6</v>
          </cell>
          <cell r="M76">
            <v>5.5</v>
          </cell>
          <cell r="N76">
            <v>5.5</v>
          </cell>
          <cell r="O76">
            <v>6</v>
          </cell>
          <cell r="P76">
            <v>9</v>
          </cell>
          <cell r="Q76">
            <v>10</v>
          </cell>
          <cell r="R76">
            <v>11.5</v>
          </cell>
          <cell r="S76">
            <v>14</v>
          </cell>
          <cell r="T76">
            <v>36.5</v>
          </cell>
          <cell r="U76">
            <v>19.5</v>
          </cell>
          <cell r="V76">
            <v>20.5</v>
          </cell>
          <cell r="W76">
            <v>35.5</v>
          </cell>
          <cell r="X76">
            <v>112</v>
          </cell>
        </row>
        <row r="77">
          <cell r="C77">
            <v>11</v>
          </cell>
          <cell r="D77" t="str">
            <v>Пром. до 750 кВА   ВН</v>
          </cell>
          <cell r="E77">
            <v>1000</v>
          </cell>
          <cell r="F77">
            <v>0</v>
          </cell>
          <cell r="G77">
            <v>0</v>
          </cell>
          <cell r="H77">
            <v>13.5</v>
          </cell>
          <cell r="I77">
            <v>12</v>
          </cell>
          <cell r="J77">
            <v>11</v>
          </cell>
          <cell r="K77">
            <v>8</v>
          </cell>
          <cell r="L77">
            <v>6</v>
          </cell>
          <cell r="M77">
            <v>5.5</v>
          </cell>
          <cell r="N77">
            <v>5.5</v>
          </cell>
          <cell r="O77">
            <v>6</v>
          </cell>
          <cell r="P77">
            <v>9</v>
          </cell>
          <cell r="Q77">
            <v>10</v>
          </cell>
          <cell r="R77">
            <v>11.5</v>
          </cell>
          <cell r="S77">
            <v>14</v>
          </cell>
          <cell r="T77">
            <v>36.5</v>
          </cell>
          <cell r="U77">
            <v>19.5</v>
          </cell>
          <cell r="V77">
            <v>20.5</v>
          </cell>
          <cell r="W77">
            <v>35.5</v>
          </cell>
          <cell r="X77">
            <v>112</v>
          </cell>
        </row>
        <row r="78">
          <cell r="B78">
            <v>0</v>
          </cell>
          <cell r="C78">
            <v>12</v>
          </cell>
          <cell r="D78" t="str">
            <v>Новый Абонент</v>
          </cell>
          <cell r="E78">
            <v>1006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B79">
            <v>114</v>
          </cell>
          <cell r="C79">
            <v>11</v>
          </cell>
          <cell r="D79" t="str">
            <v>Пром. до 750 кВА   ВН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C80">
            <v>11</v>
          </cell>
          <cell r="D80" t="str">
            <v>Пром. до 750 кВА   ВН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</row>
        <row r="81">
          <cell r="B81">
            <v>0</v>
          </cell>
          <cell r="C81">
            <v>12</v>
          </cell>
          <cell r="D81" t="str">
            <v>ООО "ССС 2000"</v>
          </cell>
          <cell r="E81">
            <v>0</v>
          </cell>
          <cell r="F81">
            <v>0</v>
          </cell>
          <cell r="G81">
            <v>0</v>
          </cell>
          <cell r="H81">
            <v>13</v>
          </cell>
          <cell r="I81">
            <v>13</v>
          </cell>
          <cell r="J81">
            <v>13</v>
          </cell>
          <cell r="K81">
            <v>13</v>
          </cell>
          <cell r="L81">
            <v>10</v>
          </cell>
          <cell r="M81">
            <v>10</v>
          </cell>
          <cell r="N81">
            <v>9</v>
          </cell>
          <cell r="O81">
            <v>9</v>
          </cell>
          <cell r="P81">
            <v>10</v>
          </cell>
          <cell r="Q81">
            <v>13</v>
          </cell>
          <cell r="R81">
            <v>13</v>
          </cell>
          <cell r="S81">
            <v>13</v>
          </cell>
          <cell r="T81">
            <v>39</v>
          </cell>
          <cell r="U81">
            <v>33</v>
          </cell>
          <cell r="V81">
            <v>28</v>
          </cell>
          <cell r="W81">
            <v>39</v>
          </cell>
          <cell r="X81">
            <v>139</v>
          </cell>
        </row>
        <row r="82">
          <cell r="B82">
            <v>115</v>
          </cell>
          <cell r="C82">
            <v>12</v>
          </cell>
          <cell r="D82" t="str">
            <v>Пром. до 750 кВА   СН2</v>
          </cell>
          <cell r="E82">
            <v>0</v>
          </cell>
          <cell r="F82">
            <v>0</v>
          </cell>
          <cell r="G82">
            <v>0</v>
          </cell>
          <cell r="H82">
            <v>13</v>
          </cell>
          <cell r="I82">
            <v>13</v>
          </cell>
          <cell r="J82">
            <v>13</v>
          </cell>
          <cell r="K82">
            <v>13</v>
          </cell>
          <cell r="L82">
            <v>10</v>
          </cell>
          <cell r="M82">
            <v>10</v>
          </cell>
          <cell r="N82">
            <v>9</v>
          </cell>
          <cell r="O82">
            <v>9</v>
          </cell>
          <cell r="P82">
            <v>10</v>
          </cell>
          <cell r="Q82">
            <v>13</v>
          </cell>
          <cell r="R82">
            <v>13</v>
          </cell>
          <cell r="S82">
            <v>13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C83">
            <v>12</v>
          </cell>
          <cell r="D83" t="str">
            <v>Пром. до 750 кВА   СН2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B84">
            <v>0</v>
          </cell>
          <cell r="C84">
            <v>13</v>
          </cell>
          <cell r="D84" t="str">
            <v>ООО "Запсибгазторг" филиал "Надымгазторг"</v>
          </cell>
          <cell r="E84">
            <v>1007</v>
          </cell>
          <cell r="F84">
            <v>0</v>
          </cell>
          <cell r="G84">
            <v>0</v>
          </cell>
          <cell r="H84">
            <v>838.2</v>
          </cell>
          <cell r="I84">
            <v>858</v>
          </cell>
          <cell r="J84">
            <v>499.20000000000005</v>
          </cell>
          <cell r="K84">
            <v>438.3</v>
          </cell>
          <cell r="L84">
            <v>518.29999999999995</v>
          </cell>
          <cell r="M84">
            <v>419.4</v>
          </cell>
          <cell r="N84">
            <v>370.4</v>
          </cell>
          <cell r="O84">
            <v>346.5</v>
          </cell>
          <cell r="P84">
            <v>555.9</v>
          </cell>
          <cell r="Q84">
            <v>586.30000000000007</v>
          </cell>
          <cell r="R84">
            <v>596.69999999999993</v>
          </cell>
          <cell r="S84">
            <v>636.20000000000005</v>
          </cell>
          <cell r="T84">
            <v>2195.4</v>
          </cell>
          <cell r="U84">
            <v>1376</v>
          </cell>
          <cell r="V84">
            <v>1272.8</v>
          </cell>
          <cell r="W84">
            <v>1819.2</v>
          </cell>
          <cell r="X84">
            <v>6663.4</v>
          </cell>
        </row>
        <row r="85">
          <cell r="B85">
            <v>116</v>
          </cell>
          <cell r="C85">
            <v>10</v>
          </cell>
          <cell r="D85" t="str">
            <v>Пром. до 750 кВА   ВН</v>
          </cell>
          <cell r="E85">
            <v>1000</v>
          </cell>
          <cell r="F85">
            <v>0</v>
          </cell>
          <cell r="G85">
            <v>0</v>
          </cell>
          <cell r="H85">
            <v>9.1</v>
          </cell>
          <cell r="I85">
            <v>9.1</v>
          </cell>
          <cell r="J85">
            <v>6.5</v>
          </cell>
          <cell r="K85">
            <v>6.5</v>
          </cell>
          <cell r="L85">
            <v>11.8</v>
          </cell>
          <cell r="M85">
            <v>11.8</v>
          </cell>
          <cell r="N85">
            <v>3.3</v>
          </cell>
          <cell r="O85">
            <v>3.9</v>
          </cell>
          <cell r="P85">
            <v>3.9</v>
          </cell>
          <cell r="Q85">
            <v>3.9</v>
          </cell>
          <cell r="R85">
            <v>3.9</v>
          </cell>
          <cell r="S85">
            <v>4</v>
          </cell>
          <cell r="T85">
            <v>24.7</v>
          </cell>
          <cell r="U85">
            <v>30.1</v>
          </cell>
          <cell r="V85">
            <v>11.1</v>
          </cell>
          <cell r="W85">
            <v>11.8</v>
          </cell>
          <cell r="X85">
            <v>77.7</v>
          </cell>
        </row>
        <row r="86">
          <cell r="C86">
            <v>10</v>
          </cell>
          <cell r="D86" t="str">
            <v>Пром. до 750 кВА   ВН</v>
          </cell>
          <cell r="E86">
            <v>1000</v>
          </cell>
          <cell r="F86">
            <v>0</v>
          </cell>
          <cell r="G86">
            <v>0</v>
          </cell>
          <cell r="H86">
            <v>9.1</v>
          </cell>
          <cell r="I86">
            <v>9.1</v>
          </cell>
          <cell r="J86">
            <v>6.5</v>
          </cell>
          <cell r="K86">
            <v>6.5</v>
          </cell>
          <cell r="L86">
            <v>11.8</v>
          </cell>
          <cell r="M86">
            <v>11.8</v>
          </cell>
          <cell r="N86">
            <v>3.3</v>
          </cell>
          <cell r="O86">
            <v>3.9</v>
          </cell>
          <cell r="P86">
            <v>3.9</v>
          </cell>
          <cell r="Q86">
            <v>3.9</v>
          </cell>
          <cell r="R86">
            <v>3.9</v>
          </cell>
          <cell r="S86">
            <v>4</v>
          </cell>
          <cell r="T86">
            <v>24.7</v>
          </cell>
          <cell r="U86">
            <v>30.1</v>
          </cell>
          <cell r="V86">
            <v>11.1</v>
          </cell>
          <cell r="W86">
            <v>11.8</v>
          </cell>
          <cell r="X86">
            <v>77.7</v>
          </cell>
        </row>
        <row r="87">
          <cell r="B87">
            <v>113</v>
          </cell>
          <cell r="C87">
            <v>12</v>
          </cell>
          <cell r="D87" t="str">
            <v>Пром. до 750 кВА   СН2</v>
          </cell>
          <cell r="E87">
            <v>1004</v>
          </cell>
          <cell r="F87">
            <v>0</v>
          </cell>
          <cell r="G87">
            <v>0</v>
          </cell>
          <cell r="H87">
            <v>54.7</v>
          </cell>
          <cell r="I87">
            <v>52</v>
          </cell>
          <cell r="J87">
            <v>55.4</v>
          </cell>
          <cell r="K87">
            <v>57.7</v>
          </cell>
          <cell r="L87">
            <v>54.6</v>
          </cell>
          <cell r="M87">
            <v>37.299999999999997</v>
          </cell>
          <cell r="N87">
            <v>34.799999999999997</v>
          </cell>
          <cell r="O87">
            <v>42.6</v>
          </cell>
          <cell r="P87">
            <v>48.2</v>
          </cell>
          <cell r="Q87">
            <v>85.4</v>
          </cell>
          <cell r="R87">
            <v>61.9</v>
          </cell>
          <cell r="S87">
            <v>65.5</v>
          </cell>
          <cell r="T87">
            <v>162.1</v>
          </cell>
          <cell r="U87">
            <v>149.60000000000002</v>
          </cell>
          <cell r="V87">
            <v>125.60000000000001</v>
          </cell>
          <cell r="W87">
            <v>212.8</v>
          </cell>
          <cell r="X87">
            <v>650.1</v>
          </cell>
        </row>
        <row r="88">
          <cell r="B88">
            <v>113</v>
          </cell>
          <cell r="C88">
            <v>25</v>
          </cell>
          <cell r="D88" t="str">
            <v>Непромышленные потребители СН2</v>
          </cell>
          <cell r="E88">
            <v>1007</v>
          </cell>
          <cell r="F88">
            <v>0</v>
          </cell>
          <cell r="G88">
            <v>0</v>
          </cell>
          <cell r="H88">
            <v>135.1</v>
          </cell>
          <cell r="I88">
            <v>120.8</v>
          </cell>
          <cell r="J88">
            <v>114.8</v>
          </cell>
          <cell r="K88">
            <v>64.7</v>
          </cell>
          <cell r="L88">
            <v>92.8</v>
          </cell>
          <cell r="M88">
            <v>70.8</v>
          </cell>
          <cell r="N88">
            <v>54.9</v>
          </cell>
          <cell r="O88">
            <v>59.7</v>
          </cell>
          <cell r="P88">
            <v>59.9</v>
          </cell>
          <cell r="Q88">
            <v>140.1</v>
          </cell>
          <cell r="R88">
            <v>99.9</v>
          </cell>
          <cell r="S88">
            <v>106</v>
          </cell>
          <cell r="T88">
            <v>370.7</v>
          </cell>
          <cell r="U88">
            <v>228.3</v>
          </cell>
          <cell r="V88">
            <v>174.5</v>
          </cell>
          <cell r="W88">
            <v>346</v>
          </cell>
          <cell r="X88">
            <v>1119.5</v>
          </cell>
        </row>
        <row r="89">
          <cell r="C89">
            <v>23</v>
          </cell>
          <cell r="D89" t="str">
            <v>Непромышленные потребители СН2</v>
          </cell>
          <cell r="E89">
            <v>1006</v>
          </cell>
          <cell r="F89">
            <v>0</v>
          </cell>
          <cell r="G89">
            <v>0</v>
          </cell>
          <cell r="H89">
            <v>376.9</v>
          </cell>
          <cell r="I89">
            <v>376.9</v>
          </cell>
          <cell r="J89">
            <v>123</v>
          </cell>
          <cell r="K89">
            <v>149.9</v>
          </cell>
          <cell r="L89">
            <v>124.8</v>
          </cell>
          <cell r="M89">
            <v>123.8</v>
          </cell>
          <cell r="N89">
            <v>95.5</v>
          </cell>
          <cell r="O89">
            <v>78.599999999999994</v>
          </cell>
          <cell r="P89">
            <v>185.7</v>
          </cell>
          <cell r="Q89">
            <v>116.2</v>
          </cell>
          <cell r="R89">
            <v>93.1</v>
          </cell>
          <cell r="S89">
            <v>107</v>
          </cell>
          <cell r="T89">
            <v>876.8</v>
          </cell>
          <cell r="U89">
            <v>398.5</v>
          </cell>
          <cell r="V89">
            <v>359.79999999999995</v>
          </cell>
          <cell r="W89">
            <v>316.3</v>
          </cell>
          <cell r="X89">
            <v>1951.3999999999999</v>
          </cell>
        </row>
        <row r="90">
          <cell r="B90">
            <v>114</v>
          </cell>
          <cell r="C90">
            <v>24</v>
          </cell>
          <cell r="D90" t="str">
            <v>Непромышленные потребители СН2</v>
          </cell>
          <cell r="E90">
            <v>1007</v>
          </cell>
          <cell r="F90">
            <v>1004</v>
          </cell>
          <cell r="G90">
            <v>0</v>
          </cell>
          <cell r="H90">
            <v>262.2</v>
          </cell>
          <cell r="I90">
            <v>292.2</v>
          </cell>
          <cell r="J90">
            <v>197.4</v>
          </cell>
          <cell r="K90">
            <v>153</v>
          </cell>
          <cell r="L90">
            <v>232.3</v>
          </cell>
          <cell r="M90">
            <v>171.1</v>
          </cell>
          <cell r="N90">
            <v>173.9</v>
          </cell>
          <cell r="O90">
            <v>153.69999999999999</v>
          </cell>
          <cell r="P90">
            <v>250.2</v>
          </cell>
          <cell r="Q90">
            <v>236.3</v>
          </cell>
          <cell r="R90">
            <v>334.1</v>
          </cell>
          <cell r="S90">
            <v>349.2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B91">
            <v>114</v>
          </cell>
          <cell r="C91">
            <v>27</v>
          </cell>
          <cell r="D91" t="str">
            <v>Непромышленные потребители НН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B92">
            <v>0</v>
          </cell>
          <cell r="C92">
            <v>28</v>
          </cell>
          <cell r="D92" t="str">
            <v>ОАО "РИТЭК"</v>
          </cell>
          <cell r="E92">
            <v>1007</v>
          </cell>
          <cell r="F92">
            <v>1004</v>
          </cell>
          <cell r="G92">
            <v>0</v>
          </cell>
          <cell r="H92">
            <v>360</v>
          </cell>
          <cell r="I92">
            <v>300</v>
          </cell>
          <cell r="J92">
            <v>330</v>
          </cell>
          <cell r="K92">
            <v>300</v>
          </cell>
          <cell r="L92">
            <v>300</v>
          </cell>
          <cell r="M92">
            <v>280</v>
          </cell>
          <cell r="N92">
            <v>250</v>
          </cell>
          <cell r="O92">
            <v>250</v>
          </cell>
          <cell r="P92">
            <v>295</v>
          </cell>
          <cell r="Q92">
            <v>315</v>
          </cell>
          <cell r="R92">
            <v>320</v>
          </cell>
          <cell r="S92">
            <v>350</v>
          </cell>
          <cell r="T92">
            <v>990</v>
          </cell>
          <cell r="U92">
            <v>880</v>
          </cell>
          <cell r="V92">
            <v>795</v>
          </cell>
          <cell r="W92">
            <v>985</v>
          </cell>
          <cell r="X92">
            <v>3650</v>
          </cell>
        </row>
        <row r="93">
          <cell r="B93">
            <v>117</v>
          </cell>
          <cell r="C93">
            <v>11</v>
          </cell>
          <cell r="D93" t="str">
            <v>Пром. до 750 кВА   ВН</v>
          </cell>
          <cell r="E93">
            <v>1000</v>
          </cell>
          <cell r="F93">
            <v>0</v>
          </cell>
          <cell r="G93">
            <v>0</v>
          </cell>
          <cell r="H93">
            <v>360</v>
          </cell>
          <cell r="I93">
            <v>300</v>
          </cell>
          <cell r="J93">
            <v>330</v>
          </cell>
          <cell r="K93">
            <v>300</v>
          </cell>
          <cell r="L93">
            <v>300</v>
          </cell>
          <cell r="M93">
            <v>280</v>
          </cell>
          <cell r="N93">
            <v>250</v>
          </cell>
          <cell r="O93">
            <v>250</v>
          </cell>
          <cell r="P93">
            <v>295</v>
          </cell>
          <cell r="Q93">
            <v>315</v>
          </cell>
          <cell r="R93">
            <v>320</v>
          </cell>
          <cell r="S93">
            <v>350</v>
          </cell>
          <cell r="T93">
            <v>990</v>
          </cell>
          <cell r="U93">
            <v>880</v>
          </cell>
          <cell r="V93">
            <v>795</v>
          </cell>
          <cell r="W93">
            <v>985</v>
          </cell>
          <cell r="X93">
            <v>3650</v>
          </cell>
        </row>
        <row r="94">
          <cell r="B94">
            <v>115</v>
          </cell>
          <cell r="C94">
            <v>11</v>
          </cell>
          <cell r="D94" t="str">
            <v>Пром. до 750 кВА   ВН</v>
          </cell>
          <cell r="E94">
            <v>1000</v>
          </cell>
          <cell r="F94">
            <v>0</v>
          </cell>
          <cell r="G94">
            <v>0</v>
          </cell>
          <cell r="H94">
            <v>360</v>
          </cell>
          <cell r="I94">
            <v>300</v>
          </cell>
          <cell r="J94">
            <v>330</v>
          </cell>
          <cell r="K94">
            <v>300</v>
          </cell>
          <cell r="L94">
            <v>300</v>
          </cell>
          <cell r="M94">
            <v>280</v>
          </cell>
          <cell r="N94">
            <v>250</v>
          </cell>
          <cell r="O94">
            <v>250</v>
          </cell>
          <cell r="P94">
            <v>295</v>
          </cell>
          <cell r="Q94">
            <v>315</v>
          </cell>
          <cell r="R94">
            <v>320</v>
          </cell>
          <cell r="S94">
            <v>350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B95">
            <v>0</v>
          </cell>
          <cell r="C95">
            <v>12</v>
          </cell>
          <cell r="D95" t="str">
            <v>МУП "РНСТ"</v>
          </cell>
          <cell r="E95">
            <v>0</v>
          </cell>
          <cell r="F95">
            <v>0</v>
          </cell>
          <cell r="G95">
            <v>0</v>
          </cell>
          <cell r="H95">
            <v>19</v>
          </cell>
          <cell r="I95">
            <v>18</v>
          </cell>
          <cell r="J95">
            <v>19</v>
          </cell>
          <cell r="K95">
            <v>16</v>
          </cell>
          <cell r="L95">
            <v>12</v>
          </cell>
          <cell r="M95">
            <v>11</v>
          </cell>
          <cell r="N95">
            <v>11</v>
          </cell>
          <cell r="O95">
            <v>15</v>
          </cell>
          <cell r="P95">
            <v>15</v>
          </cell>
          <cell r="Q95">
            <v>20</v>
          </cell>
          <cell r="R95">
            <v>20</v>
          </cell>
          <cell r="S95">
            <v>20</v>
          </cell>
          <cell r="T95">
            <v>56</v>
          </cell>
          <cell r="U95">
            <v>39</v>
          </cell>
          <cell r="V95">
            <v>41</v>
          </cell>
          <cell r="W95">
            <v>60</v>
          </cell>
          <cell r="X95">
            <v>196</v>
          </cell>
        </row>
        <row r="96">
          <cell r="B96">
            <v>118</v>
          </cell>
          <cell r="C96">
            <v>30</v>
          </cell>
          <cell r="D96" t="str">
            <v>Непром. Бюджетные ВН</v>
          </cell>
          <cell r="E96">
            <v>1000</v>
          </cell>
          <cell r="F96">
            <v>0</v>
          </cell>
          <cell r="G96">
            <v>0</v>
          </cell>
          <cell r="H96">
            <v>19</v>
          </cell>
          <cell r="I96">
            <v>18</v>
          </cell>
          <cell r="J96">
            <v>19</v>
          </cell>
          <cell r="K96">
            <v>16</v>
          </cell>
          <cell r="L96">
            <v>12</v>
          </cell>
          <cell r="M96">
            <v>11</v>
          </cell>
          <cell r="N96">
            <v>11</v>
          </cell>
          <cell r="O96">
            <v>15</v>
          </cell>
          <cell r="P96">
            <v>15</v>
          </cell>
          <cell r="Q96">
            <v>20</v>
          </cell>
          <cell r="R96">
            <v>20</v>
          </cell>
          <cell r="S96">
            <v>20</v>
          </cell>
          <cell r="T96">
            <v>56</v>
          </cell>
          <cell r="U96">
            <v>39</v>
          </cell>
          <cell r="V96">
            <v>41</v>
          </cell>
          <cell r="W96">
            <v>60</v>
          </cell>
          <cell r="X96">
            <v>196</v>
          </cell>
        </row>
        <row r="97">
          <cell r="B97">
            <v>116</v>
          </cell>
          <cell r="C97">
            <v>30</v>
          </cell>
          <cell r="D97" t="str">
            <v>Непром. Бюджетные ВН</v>
          </cell>
          <cell r="E97">
            <v>1000</v>
          </cell>
          <cell r="F97">
            <v>0</v>
          </cell>
          <cell r="G97">
            <v>0</v>
          </cell>
          <cell r="H97">
            <v>19</v>
          </cell>
          <cell r="I97">
            <v>18</v>
          </cell>
          <cell r="J97">
            <v>19</v>
          </cell>
          <cell r="K97">
            <v>16</v>
          </cell>
          <cell r="L97">
            <v>12</v>
          </cell>
          <cell r="M97">
            <v>11</v>
          </cell>
          <cell r="N97">
            <v>11</v>
          </cell>
          <cell r="O97">
            <v>15</v>
          </cell>
          <cell r="P97">
            <v>15</v>
          </cell>
          <cell r="Q97">
            <v>20</v>
          </cell>
          <cell r="R97">
            <v>20</v>
          </cell>
          <cell r="S97">
            <v>20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B98">
            <v>0</v>
          </cell>
          <cell r="C98">
            <v>12</v>
          </cell>
          <cell r="D98" t="str">
            <v>"УНЭГ" ООО "Надымгазпром"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B99">
            <v>119</v>
          </cell>
          <cell r="C99">
            <v>20</v>
          </cell>
          <cell r="D99" t="str">
            <v>Пром. свыше 750 кВА  (одноставочный) СН2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C100">
            <v>20</v>
          </cell>
          <cell r="D100" t="str">
            <v>Пром. свыше 750 кВА  (одноставочный) СН2</v>
          </cell>
          <cell r="E100">
            <v>0</v>
          </cell>
          <cell r="F100">
            <v>0</v>
          </cell>
          <cell r="G100">
            <v>0</v>
          </cell>
          <cell r="H100">
            <v>135.1</v>
          </cell>
          <cell r="I100">
            <v>120.8</v>
          </cell>
          <cell r="J100">
            <v>114.8</v>
          </cell>
          <cell r="K100">
            <v>64.7</v>
          </cell>
          <cell r="L100">
            <v>92.8</v>
          </cell>
          <cell r="M100">
            <v>70.8</v>
          </cell>
          <cell r="N100">
            <v>54.9</v>
          </cell>
          <cell r="O100">
            <v>59.7</v>
          </cell>
          <cell r="P100">
            <v>59.9</v>
          </cell>
          <cell r="Q100">
            <v>140.1</v>
          </cell>
          <cell r="R100">
            <v>99.9</v>
          </cell>
          <cell r="S100">
            <v>106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B101">
            <v>120</v>
          </cell>
          <cell r="C101">
            <v>12</v>
          </cell>
          <cell r="D101" t="str">
            <v>Пром. до 750 кВА   СН2</v>
          </cell>
          <cell r="E101">
            <v>0</v>
          </cell>
          <cell r="F101">
            <v>0</v>
          </cell>
          <cell r="G101">
            <v>0</v>
          </cell>
          <cell r="H101">
            <v>52208</v>
          </cell>
          <cell r="I101">
            <v>47690</v>
          </cell>
          <cell r="J101">
            <v>54663</v>
          </cell>
          <cell r="K101">
            <v>49741</v>
          </cell>
          <cell r="L101">
            <v>47265</v>
          </cell>
          <cell r="M101">
            <v>37739</v>
          </cell>
          <cell r="N101">
            <v>32987</v>
          </cell>
          <cell r="O101">
            <v>36734</v>
          </cell>
          <cell r="P101">
            <v>43890</v>
          </cell>
          <cell r="Q101">
            <v>57051</v>
          </cell>
          <cell r="R101">
            <v>57538</v>
          </cell>
          <cell r="S101">
            <v>57427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2">
          <cell r="C102">
            <v>13</v>
          </cell>
          <cell r="D102" t="str">
            <v>Пром. до 750 кВА   СН2</v>
          </cell>
          <cell r="E102">
            <v>0</v>
          </cell>
          <cell r="F102">
            <v>0</v>
          </cell>
          <cell r="G102">
            <v>0</v>
          </cell>
          <cell r="H102">
            <v>52208</v>
          </cell>
          <cell r="I102">
            <v>47690</v>
          </cell>
          <cell r="J102">
            <v>54663</v>
          </cell>
          <cell r="K102">
            <v>49741</v>
          </cell>
          <cell r="L102">
            <v>47265</v>
          </cell>
          <cell r="M102">
            <v>37739</v>
          </cell>
          <cell r="N102">
            <v>32987</v>
          </cell>
          <cell r="O102">
            <v>36734</v>
          </cell>
          <cell r="P102">
            <v>43890</v>
          </cell>
          <cell r="Q102">
            <v>57051</v>
          </cell>
          <cell r="R102">
            <v>57538</v>
          </cell>
          <cell r="S102">
            <v>57427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B103">
            <v>0</v>
          </cell>
          <cell r="C103">
            <v>21</v>
          </cell>
          <cell r="D103" t="str">
            <v>ООО  "Русэнергосбыт"</v>
          </cell>
          <cell r="E103">
            <v>0</v>
          </cell>
          <cell r="F103">
            <v>0</v>
          </cell>
          <cell r="G103">
            <v>0</v>
          </cell>
          <cell r="H103">
            <v>52208</v>
          </cell>
          <cell r="I103">
            <v>47690</v>
          </cell>
          <cell r="J103">
            <v>54663</v>
          </cell>
          <cell r="K103">
            <v>49741</v>
          </cell>
          <cell r="L103">
            <v>47265</v>
          </cell>
          <cell r="M103">
            <v>37739</v>
          </cell>
          <cell r="N103">
            <v>32987</v>
          </cell>
          <cell r="O103">
            <v>36734</v>
          </cell>
          <cell r="P103">
            <v>43890</v>
          </cell>
          <cell r="Q103">
            <v>57051</v>
          </cell>
          <cell r="R103">
            <v>57538</v>
          </cell>
          <cell r="S103">
            <v>57427</v>
          </cell>
          <cell r="T103">
            <v>154561</v>
          </cell>
          <cell r="U103">
            <v>134745</v>
          </cell>
          <cell r="V103">
            <v>113611</v>
          </cell>
          <cell r="W103">
            <v>172016</v>
          </cell>
          <cell r="X103">
            <v>574933</v>
          </cell>
        </row>
        <row r="104">
          <cell r="B104">
            <v>120</v>
          </cell>
          <cell r="C104">
            <v>10</v>
          </cell>
          <cell r="D104" t="str">
            <v>Пром. до 750 кВА   ВН</v>
          </cell>
          <cell r="E104">
            <v>1006</v>
          </cell>
          <cell r="F104">
            <v>0</v>
          </cell>
          <cell r="G104">
            <v>0</v>
          </cell>
          <cell r="H104">
            <v>52208</v>
          </cell>
          <cell r="I104">
            <v>47690</v>
          </cell>
          <cell r="J104">
            <v>54663</v>
          </cell>
          <cell r="K104">
            <v>49741</v>
          </cell>
          <cell r="L104">
            <v>47265</v>
          </cell>
          <cell r="M104">
            <v>37739</v>
          </cell>
          <cell r="N104">
            <v>32987</v>
          </cell>
          <cell r="O104">
            <v>36734</v>
          </cell>
          <cell r="P104">
            <v>43890</v>
          </cell>
          <cell r="Q104">
            <v>57051</v>
          </cell>
          <cell r="R104">
            <v>57538</v>
          </cell>
          <cell r="S104">
            <v>57427</v>
          </cell>
          <cell r="T104">
            <v>154561</v>
          </cell>
          <cell r="U104">
            <v>134745</v>
          </cell>
          <cell r="V104">
            <v>113611</v>
          </cell>
          <cell r="W104">
            <v>172016</v>
          </cell>
          <cell r="X104">
            <v>574933</v>
          </cell>
        </row>
        <row r="105">
          <cell r="B105">
            <v>117</v>
          </cell>
          <cell r="C105">
            <v>10</v>
          </cell>
          <cell r="D105" t="str">
            <v>Пром. до 750 кВА   ВН</v>
          </cell>
          <cell r="E105">
            <v>0</v>
          </cell>
          <cell r="F105">
            <v>0</v>
          </cell>
          <cell r="G105">
            <v>0</v>
          </cell>
          <cell r="H105">
            <v>52208</v>
          </cell>
          <cell r="I105">
            <v>47690</v>
          </cell>
          <cell r="J105">
            <v>54663</v>
          </cell>
          <cell r="K105">
            <v>49741</v>
          </cell>
          <cell r="L105">
            <v>47265</v>
          </cell>
          <cell r="M105">
            <v>37739</v>
          </cell>
          <cell r="N105">
            <v>32987</v>
          </cell>
          <cell r="O105">
            <v>36734</v>
          </cell>
          <cell r="P105">
            <v>43890</v>
          </cell>
          <cell r="Q105">
            <v>57051</v>
          </cell>
          <cell r="R105">
            <v>57538</v>
          </cell>
          <cell r="S105">
            <v>57427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</row>
        <row r="106">
          <cell r="B106">
            <v>0</v>
          </cell>
          <cell r="C106">
            <v>12</v>
          </cell>
          <cell r="D106" t="str">
            <v>ИП  Белый В. Н.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B107">
            <v>121</v>
          </cell>
          <cell r="C107">
            <v>26</v>
          </cell>
          <cell r="D107" t="str">
            <v>Непромышленные потребители НН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B108">
            <v>118</v>
          </cell>
          <cell r="C108">
            <v>26</v>
          </cell>
          <cell r="D108" t="str">
            <v>Непромышленные потребители НН</v>
          </cell>
          <cell r="E108">
            <v>0</v>
          </cell>
          <cell r="F108">
            <v>0</v>
          </cell>
          <cell r="G108">
            <v>0</v>
          </cell>
          <cell r="H108">
            <v>7</v>
          </cell>
          <cell r="I108">
            <v>5</v>
          </cell>
          <cell r="J108">
            <v>5</v>
          </cell>
          <cell r="K108">
            <v>5</v>
          </cell>
          <cell r="L108">
            <v>5</v>
          </cell>
          <cell r="M108">
            <v>4</v>
          </cell>
          <cell r="N108">
            <v>4</v>
          </cell>
          <cell r="O108">
            <v>4</v>
          </cell>
          <cell r="P108">
            <v>4</v>
          </cell>
          <cell r="Q108">
            <v>6</v>
          </cell>
          <cell r="R108">
            <v>6</v>
          </cell>
          <cell r="S108">
            <v>6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</row>
        <row r="109">
          <cell r="B109">
            <v>0</v>
          </cell>
          <cell r="C109">
            <v>12</v>
          </cell>
          <cell r="D109" t="str">
            <v>МУП  "МИД"</v>
          </cell>
          <cell r="E109">
            <v>0</v>
          </cell>
          <cell r="F109">
            <v>0</v>
          </cell>
          <cell r="G109">
            <v>0</v>
          </cell>
          <cell r="H109">
            <v>17.5</v>
          </cell>
          <cell r="I109">
            <v>12.5</v>
          </cell>
          <cell r="J109">
            <v>12</v>
          </cell>
          <cell r="K109">
            <v>10</v>
          </cell>
          <cell r="L109">
            <v>8.5</v>
          </cell>
          <cell r="M109">
            <v>6.5</v>
          </cell>
          <cell r="N109">
            <v>6.5</v>
          </cell>
          <cell r="O109">
            <v>8.5</v>
          </cell>
          <cell r="P109">
            <v>10</v>
          </cell>
          <cell r="Q109">
            <v>13.5</v>
          </cell>
          <cell r="R109">
            <v>14.5</v>
          </cell>
          <cell r="S109">
            <v>14.5</v>
          </cell>
          <cell r="T109">
            <v>42</v>
          </cell>
          <cell r="U109">
            <v>25</v>
          </cell>
          <cell r="V109">
            <v>25</v>
          </cell>
          <cell r="W109">
            <v>42.5</v>
          </cell>
          <cell r="X109">
            <v>134.5</v>
          </cell>
        </row>
        <row r="110">
          <cell r="B110">
            <v>122</v>
          </cell>
          <cell r="C110">
            <v>12</v>
          </cell>
          <cell r="D110" t="str">
            <v>Пром. до 750 кВА   СН2</v>
          </cell>
          <cell r="E110">
            <v>1004</v>
          </cell>
          <cell r="F110">
            <v>0</v>
          </cell>
          <cell r="G110">
            <v>0</v>
          </cell>
          <cell r="H110">
            <v>7</v>
          </cell>
          <cell r="I110">
            <v>5</v>
          </cell>
          <cell r="J110">
            <v>5</v>
          </cell>
          <cell r="K110">
            <v>5</v>
          </cell>
          <cell r="L110">
            <v>5</v>
          </cell>
          <cell r="M110">
            <v>4</v>
          </cell>
          <cell r="N110">
            <v>4</v>
          </cell>
          <cell r="O110">
            <v>4</v>
          </cell>
          <cell r="P110">
            <v>4</v>
          </cell>
          <cell r="Q110">
            <v>6</v>
          </cell>
          <cell r="R110">
            <v>6</v>
          </cell>
          <cell r="S110">
            <v>6</v>
          </cell>
          <cell r="T110">
            <v>17</v>
          </cell>
          <cell r="U110">
            <v>14</v>
          </cell>
          <cell r="V110">
            <v>12</v>
          </cell>
          <cell r="W110">
            <v>18</v>
          </cell>
          <cell r="X110">
            <v>61</v>
          </cell>
        </row>
        <row r="111">
          <cell r="B111">
            <v>123</v>
          </cell>
          <cell r="C111">
            <v>12</v>
          </cell>
          <cell r="D111" t="str">
            <v>Пром. до 750 кВА   СН2</v>
          </cell>
          <cell r="E111">
            <v>1004</v>
          </cell>
          <cell r="F111">
            <v>0</v>
          </cell>
          <cell r="G111">
            <v>0</v>
          </cell>
          <cell r="H111">
            <v>7</v>
          </cell>
          <cell r="I111">
            <v>5</v>
          </cell>
          <cell r="J111">
            <v>5</v>
          </cell>
          <cell r="K111">
            <v>5</v>
          </cell>
          <cell r="L111">
            <v>5</v>
          </cell>
          <cell r="M111">
            <v>4</v>
          </cell>
          <cell r="N111">
            <v>4</v>
          </cell>
          <cell r="O111">
            <v>4</v>
          </cell>
          <cell r="P111">
            <v>4</v>
          </cell>
          <cell r="Q111">
            <v>6</v>
          </cell>
          <cell r="R111">
            <v>6</v>
          </cell>
          <cell r="S111">
            <v>6</v>
          </cell>
          <cell r="T111">
            <v>17</v>
          </cell>
          <cell r="U111">
            <v>14</v>
          </cell>
          <cell r="V111">
            <v>12</v>
          </cell>
          <cell r="W111">
            <v>18</v>
          </cell>
          <cell r="X111">
            <v>61</v>
          </cell>
        </row>
        <row r="112">
          <cell r="C112">
            <v>13</v>
          </cell>
          <cell r="D112" t="str">
            <v>Пром. до 750 кВА   СН2</v>
          </cell>
          <cell r="E112">
            <v>1007</v>
          </cell>
          <cell r="F112">
            <v>0</v>
          </cell>
          <cell r="G112">
            <v>0</v>
          </cell>
          <cell r="H112">
            <v>8</v>
          </cell>
          <cell r="I112">
            <v>5</v>
          </cell>
          <cell r="J112">
            <v>5</v>
          </cell>
          <cell r="K112">
            <v>3</v>
          </cell>
          <cell r="L112">
            <v>2</v>
          </cell>
          <cell r="M112">
            <v>1</v>
          </cell>
          <cell r="N112">
            <v>1</v>
          </cell>
          <cell r="O112">
            <v>3</v>
          </cell>
          <cell r="P112">
            <v>4</v>
          </cell>
          <cell r="Q112">
            <v>5</v>
          </cell>
          <cell r="R112">
            <v>6</v>
          </cell>
          <cell r="S112">
            <v>6</v>
          </cell>
          <cell r="T112">
            <v>18</v>
          </cell>
          <cell r="U112">
            <v>6</v>
          </cell>
          <cell r="V112">
            <v>8</v>
          </cell>
          <cell r="W112">
            <v>17</v>
          </cell>
          <cell r="X112">
            <v>49</v>
          </cell>
        </row>
        <row r="113">
          <cell r="B113">
            <v>0</v>
          </cell>
          <cell r="C113">
            <v>15</v>
          </cell>
          <cell r="D113" t="str">
            <v>ООО "МЕТА"</v>
          </cell>
          <cell r="E113">
            <v>1007</v>
          </cell>
          <cell r="F113">
            <v>1004</v>
          </cell>
          <cell r="G113">
            <v>1012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B114">
            <v>123</v>
          </cell>
          <cell r="C114">
            <v>11</v>
          </cell>
          <cell r="D114" t="str">
            <v>Пром. до 750 кВА   ВН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C115">
            <v>11</v>
          </cell>
          <cell r="D115" t="str">
            <v>Пром. до 750 кВА   ВН</v>
          </cell>
          <cell r="E115">
            <v>0</v>
          </cell>
          <cell r="F115">
            <v>0</v>
          </cell>
          <cell r="G115">
            <v>0</v>
          </cell>
          <cell r="H115">
            <v>45</v>
          </cell>
          <cell r="I115">
            <v>40</v>
          </cell>
          <cell r="J115">
            <v>30</v>
          </cell>
          <cell r="K115">
            <v>25</v>
          </cell>
          <cell r="L115">
            <v>20</v>
          </cell>
          <cell r="M115">
            <v>15</v>
          </cell>
          <cell r="N115">
            <v>10</v>
          </cell>
          <cell r="O115">
            <v>10</v>
          </cell>
          <cell r="P115">
            <v>25</v>
          </cell>
          <cell r="Q115">
            <v>30</v>
          </cell>
          <cell r="R115">
            <v>35</v>
          </cell>
          <cell r="S115">
            <v>40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B116">
            <v>0</v>
          </cell>
          <cell r="C116">
            <v>12</v>
          </cell>
          <cell r="D116" t="str">
            <v>ПК "Градиент"</v>
          </cell>
          <cell r="E116">
            <v>0</v>
          </cell>
          <cell r="F116">
            <v>0</v>
          </cell>
          <cell r="G116">
            <v>0</v>
          </cell>
          <cell r="H116">
            <v>45</v>
          </cell>
          <cell r="I116">
            <v>40</v>
          </cell>
          <cell r="J116">
            <v>30</v>
          </cell>
          <cell r="K116">
            <v>25</v>
          </cell>
          <cell r="L116">
            <v>20</v>
          </cell>
          <cell r="M116">
            <v>15</v>
          </cell>
          <cell r="N116">
            <v>10</v>
          </cell>
          <cell r="O116">
            <v>10</v>
          </cell>
          <cell r="P116">
            <v>25</v>
          </cell>
          <cell r="Q116">
            <v>30</v>
          </cell>
          <cell r="R116">
            <v>35</v>
          </cell>
          <cell r="S116">
            <v>40</v>
          </cell>
          <cell r="T116">
            <v>115</v>
          </cell>
          <cell r="U116">
            <v>60</v>
          </cell>
          <cell r="V116">
            <v>45</v>
          </cell>
          <cell r="W116">
            <v>105</v>
          </cell>
          <cell r="X116">
            <v>325</v>
          </cell>
        </row>
        <row r="117">
          <cell r="B117">
            <v>124</v>
          </cell>
          <cell r="C117">
            <v>12</v>
          </cell>
          <cell r="D117" t="str">
            <v>Пром. до 750 кВА   СН2</v>
          </cell>
          <cell r="E117">
            <v>1000</v>
          </cell>
          <cell r="F117">
            <v>0</v>
          </cell>
          <cell r="G117">
            <v>0</v>
          </cell>
          <cell r="H117">
            <v>45</v>
          </cell>
          <cell r="I117">
            <v>40</v>
          </cell>
          <cell r="J117">
            <v>30</v>
          </cell>
          <cell r="K117">
            <v>25</v>
          </cell>
          <cell r="L117">
            <v>20</v>
          </cell>
          <cell r="M117">
            <v>15</v>
          </cell>
          <cell r="N117">
            <v>10</v>
          </cell>
          <cell r="O117">
            <v>10</v>
          </cell>
          <cell r="P117">
            <v>25</v>
          </cell>
          <cell r="Q117">
            <v>30</v>
          </cell>
          <cell r="R117">
            <v>35</v>
          </cell>
          <cell r="S117">
            <v>40</v>
          </cell>
          <cell r="T117">
            <v>115</v>
          </cell>
          <cell r="U117">
            <v>60</v>
          </cell>
          <cell r="V117">
            <v>45</v>
          </cell>
          <cell r="W117">
            <v>105</v>
          </cell>
          <cell r="X117">
            <v>325</v>
          </cell>
        </row>
        <row r="118">
          <cell r="C118">
            <v>12</v>
          </cell>
          <cell r="D118" t="str">
            <v>Пром. до 750 кВА   СН2</v>
          </cell>
          <cell r="E118">
            <v>1000</v>
          </cell>
          <cell r="F118">
            <v>0</v>
          </cell>
          <cell r="G118">
            <v>0</v>
          </cell>
          <cell r="H118">
            <v>45</v>
          </cell>
          <cell r="I118">
            <v>40</v>
          </cell>
          <cell r="J118">
            <v>30</v>
          </cell>
          <cell r="K118">
            <v>25</v>
          </cell>
          <cell r="L118">
            <v>20</v>
          </cell>
          <cell r="M118">
            <v>15</v>
          </cell>
          <cell r="N118">
            <v>10</v>
          </cell>
          <cell r="O118">
            <v>10</v>
          </cell>
          <cell r="P118">
            <v>25</v>
          </cell>
          <cell r="Q118">
            <v>30</v>
          </cell>
          <cell r="R118">
            <v>35</v>
          </cell>
          <cell r="S118">
            <v>40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B119">
            <v>0</v>
          </cell>
          <cell r="C119">
            <v>13</v>
          </cell>
          <cell r="D119" t="str">
            <v>ООО СК "Север"</v>
          </cell>
          <cell r="E119">
            <v>0</v>
          </cell>
          <cell r="F119">
            <v>0</v>
          </cell>
          <cell r="G119">
            <v>0</v>
          </cell>
          <cell r="H119">
            <v>8</v>
          </cell>
          <cell r="I119">
            <v>7</v>
          </cell>
          <cell r="J119">
            <v>6</v>
          </cell>
          <cell r="K119">
            <v>5.5</v>
          </cell>
          <cell r="L119">
            <v>4.5</v>
          </cell>
          <cell r="M119">
            <v>3</v>
          </cell>
          <cell r="N119">
            <v>2</v>
          </cell>
          <cell r="O119">
            <v>1.5</v>
          </cell>
          <cell r="P119">
            <v>1</v>
          </cell>
          <cell r="Q119">
            <v>3</v>
          </cell>
          <cell r="R119">
            <v>3.5</v>
          </cell>
          <cell r="S119">
            <v>5</v>
          </cell>
          <cell r="T119">
            <v>21</v>
          </cell>
          <cell r="U119">
            <v>13</v>
          </cell>
          <cell r="V119">
            <v>4.5</v>
          </cell>
          <cell r="W119">
            <v>11.5</v>
          </cell>
          <cell r="X119">
            <v>50</v>
          </cell>
        </row>
        <row r="120">
          <cell r="B120">
            <v>125</v>
          </cell>
          <cell r="C120">
            <v>11</v>
          </cell>
          <cell r="D120" t="str">
            <v>Пром. до 750 кВА   ВН</v>
          </cell>
          <cell r="E120">
            <v>1000</v>
          </cell>
          <cell r="F120">
            <v>0</v>
          </cell>
          <cell r="G120">
            <v>0</v>
          </cell>
          <cell r="H120">
            <v>8</v>
          </cell>
          <cell r="I120">
            <v>7</v>
          </cell>
          <cell r="J120">
            <v>6</v>
          </cell>
          <cell r="K120">
            <v>5.5</v>
          </cell>
          <cell r="L120">
            <v>4.5</v>
          </cell>
          <cell r="M120">
            <v>3</v>
          </cell>
          <cell r="N120">
            <v>2</v>
          </cell>
          <cell r="O120">
            <v>1.5</v>
          </cell>
          <cell r="P120">
            <v>1</v>
          </cell>
          <cell r="Q120">
            <v>3</v>
          </cell>
          <cell r="R120">
            <v>3.5</v>
          </cell>
          <cell r="S120">
            <v>5</v>
          </cell>
          <cell r="T120">
            <v>21</v>
          </cell>
          <cell r="U120">
            <v>13</v>
          </cell>
          <cell r="V120">
            <v>4.5</v>
          </cell>
          <cell r="W120">
            <v>11.5</v>
          </cell>
          <cell r="X120">
            <v>50</v>
          </cell>
        </row>
        <row r="121">
          <cell r="C121">
            <v>11</v>
          </cell>
          <cell r="D121" t="str">
            <v>Пром. до 750 кВА   ВН</v>
          </cell>
          <cell r="E121">
            <v>1000</v>
          </cell>
          <cell r="F121">
            <v>0</v>
          </cell>
          <cell r="G121">
            <v>0</v>
          </cell>
          <cell r="H121">
            <v>8</v>
          </cell>
          <cell r="I121">
            <v>7</v>
          </cell>
          <cell r="J121">
            <v>6</v>
          </cell>
          <cell r="K121">
            <v>5.5</v>
          </cell>
          <cell r="L121">
            <v>4.5</v>
          </cell>
          <cell r="M121">
            <v>3</v>
          </cell>
          <cell r="N121">
            <v>2</v>
          </cell>
          <cell r="O121">
            <v>1.5</v>
          </cell>
          <cell r="P121">
            <v>1</v>
          </cell>
          <cell r="Q121">
            <v>3</v>
          </cell>
          <cell r="R121">
            <v>3.5</v>
          </cell>
          <cell r="S121">
            <v>5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B122">
            <v>0</v>
          </cell>
          <cell r="C122">
            <v>12</v>
          </cell>
          <cell r="D122" t="str">
            <v>Новый Абонент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B123">
            <v>126</v>
          </cell>
          <cell r="C123">
            <v>12</v>
          </cell>
          <cell r="D123" t="str">
            <v>Пром. до 750 кВА   СН2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B124">
            <v>123</v>
          </cell>
          <cell r="C124">
            <v>12</v>
          </cell>
          <cell r="D124" t="str">
            <v>Пром. до 750 кВА   СН2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B125">
            <v>0</v>
          </cell>
          <cell r="C125">
            <v>13</v>
          </cell>
          <cell r="D125" t="str">
            <v>Новый Абонент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B126">
            <v>127</v>
          </cell>
          <cell r="C126">
            <v>11</v>
          </cell>
          <cell r="D126" t="str">
            <v>Пром. до 750 кВА   ВН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B127">
            <v>124</v>
          </cell>
          <cell r="C127">
            <v>11</v>
          </cell>
          <cell r="D127" t="str">
            <v>Пром. до 750 кВА   ВН</v>
          </cell>
          <cell r="E127">
            <v>0</v>
          </cell>
          <cell r="F127">
            <v>0</v>
          </cell>
          <cell r="G127">
            <v>0</v>
          </cell>
          <cell r="H127">
            <v>45</v>
          </cell>
          <cell r="I127">
            <v>40</v>
          </cell>
          <cell r="J127">
            <v>30</v>
          </cell>
          <cell r="K127">
            <v>25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5</v>
          </cell>
          <cell r="S127">
            <v>15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B128">
            <v>0</v>
          </cell>
          <cell r="C128">
            <v>12</v>
          </cell>
          <cell r="D128" t="str">
            <v>Новый Абонент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</row>
        <row r="129">
          <cell r="B129">
            <v>128</v>
          </cell>
          <cell r="C129">
            <v>11</v>
          </cell>
          <cell r="D129" t="str">
            <v>Пром. до 750 кВА   ВН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</row>
        <row r="130">
          <cell r="B130">
            <v>125</v>
          </cell>
          <cell r="C130">
            <v>11</v>
          </cell>
          <cell r="D130" t="str">
            <v>Пром. до 750 кВА   ВН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6</v>
          </cell>
          <cell r="M130">
            <v>185</v>
          </cell>
          <cell r="N130">
            <v>185</v>
          </cell>
          <cell r="O130">
            <v>185</v>
          </cell>
          <cell r="P130">
            <v>6</v>
          </cell>
          <cell r="Q130">
            <v>6</v>
          </cell>
          <cell r="R130">
            <v>6</v>
          </cell>
          <cell r="S130">
            <v>6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B131">
            <v>0</v>
          </cell>
          <cell r="C131">
            <v>12</v>
          </cell>
          <cell r="D131" t="str">
            <v>Новый Абонент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</row>
        <row r="132">
          <cell r="B132">
            <v>129</v>
          </cell>
          <cell r="C132">
            <v>11</v>
          </cell>
          <cell r="D132" t="str">
            <v>Пром. до 750 кВА   ВН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</row>
        <row r="133">
          <cell r="B133">
            <v>126</v>
          </cell>
          <cell r="C133">
            <v>11</v>
          </cell>
          <cell r="D133" t="str">
            <v>Пром. до 750 кВА   ВН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B134">
            <v>0</v>
          </cell>
          <cell r="C134">
            <v>12</v>
          </cell>
          <cell r="D134" t="str">
            <v>Новый Абонент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</row>
        <row r="135">
          <cell r="B135">
            <v>130</v>
          </cell>
          <cell r="C135">
            <v>11</v>
          </cell>
          <cell r="D135" t="str">
            <v>Пром. до 750 кВА   ВН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</row>
        <row r="136">
          <cell r="B136">
            <v>127</v>
          </cell>
          <cell r="C136">
            <v>11</v>
          </cell>
          <cell r="D136" t="str">
            <v>Пром. до 750 кВА   ВН</v>
          </cell>
          <cell r="E136">
            <v>0</v>
          </cell>
          <cell r="F136">
            <v>0</v>
          </cell>
          <cell r="G136">
            <v>0</v>
          </cell>
          <cell r="H136">
            <v>0.9</v>
          </cell>
          <cell r="I136">
            <v>0.9</v>
          </cell>
          <cell r="J136">
            <v>0.82</v>
          </cell>
          <cell r="K136">
            <v>0.7</v>
          </cell>
          <cell r="L136">
            <v>0.5</v>
          </cell>
          <cell r="M136">
            <v>0.17</v>
          </cell>
          <cell r="N136">
            <v>0.17</v>
          </cell>
          <cell r="O136">
            <v>0.2</v>
          </cell>
          <cell r="P136">
            <v>0.45</v>
          </cell>
          <cell r="Q136">
            <v>0.57999999999999996</v>
          </cell>
          <cell r="R136">
            <v>0.72</v>
          </cell>
          <cell r="S136">
            <v>0.9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B137">
            <v>0</v>
          </cell>
          <cell r="C137">
            <v>12</v>
          </cell>
          <cell r="D137" t="str">
            <v>МУП "Фармация"</v>
          </cell>
          <cell r="E137">
            <v>0</v>
          </cell>
          <cell r="F137">
            <v>0</v>
          </cell>
          <cell r="G137">
            <v>0</v>
          </cell>
          <cell r="H137">
            <v>22.8</v>
          </cell>
          <cell r="I137">
            <v>21.9</v>
          </cell>
          <cell r="J137">
            <v>19.62</v>
          </cell>
          <cell r="K137">
            <v>18</v>
          </cell>
          <cell r="L137">
            <v>14</v>
          </cell>
          <cell r="M137">
            <v>11.17</v>
          </cell>
          <cell r="N137">
            <v>11.17</v>
          </cell>
          <cell r="O137">
            <v>11.2</v>
          </cell>
          <cell r="P137">
            <v>13.649999999999999</v>
          </cell>
          <cell r="Q137">
            <v>16.380000000000003</v>
          </cell>
          <cell r="R137">
            <v>19.82</v>
          </cell>
          <cell r="S137">
            <v>22.099999999999998</v>
          </cell>
          <cell r="T137">
            <v>64.320000000000007</v>
          </cell>
          <cell r="U137">
            <v>43.17</v>
          </cell>
          <cell r="V137">
            <v>36.019999999999996</v>
          </cell>
          <cell r="W137">
            <v>58.3</v>
          </cell>
          <cell r="X137">
            <v>201.81</v>
          </cell>
        </row>
        <row r="138">
          <cell r="B138">
            <v>150</v>
          </cell>
          <cell r="C138">
            <v>23</v>
          </cell>
          <cell r="D138" t="str">
            <v>Непромышленные потребители СН2</v>
          </cell>
          <cell r="E138">
            <v>1004</v>
          </cell>
          <cell r="F138">
            <v>0</v>
          </cell>
          <cell r="G138">
            <v>0</v>
          </cell>
          <cell r="H138">
            <v>0.9</v>
          </cell>
          <cell r="I138">
            <v>0.9</v>
          </cell>
          <cell r="J138">
            <v>0.82</v>
          </cell>
          <cell r="K138">
            <v>0.7</v>
          </cell>
          <cell r="L138">
            <v>0.5</v>
          </cell>
          <cell r="M138">
            <v>0.17</v>
          </cell>
          <cell r="N138">
            <v>0.17</v>
          </cell>
          <cell r="O138">
            <v>0.2</v>
          </cell>
          <cell r="P138">
            <v>0.45</v>
          </cell>
          <cell r="Q138">
            <v>0.57999999999999996</v>
          </cell>
          <cell r="R138">
            <v>0.72</v>
          </cell>
          <cell r="S138">
            <v>0.9</v>
          </cell>
          <cell r="T138">
            <v>2.62</v>
          </cell>
          <cell r="U138">
            <v>1.3699999999999999</v>
          </cell>
          <cell r="V138">
            <v>0.82000000000000006</v>
          </cell>
          <cell r="W138">
            <v>2.1999999999999997</v>
          </cell>
          <cell r="X138">
            <v>7.0100000000000007</v>
          </cell>
        </row>
        <row r="139">
          <cell r="B139">
            <v>128</v>
          </cell>
          <cell r="C139">
            <v>23</v>
          </cell>
          <cell r="D139" t="str">
            <v>Непромышленные потребители СН2</v>
          </cell>
          <cell r="E139">
            <v>1004</v>
          </cell>
          <cell r="F139">
            <v>0</v>
          </cell>
          <cell r="G139">
            <v>0</v>
          </cell>
          <cell r="H139">
            <v>0.9</v>
          </cell>
          <cell r="I139">
            <v>0.9</v>
          </cell>
          <cell r="J139">
            <v>0.82</v>
          </cell>
          <cell r="K139">
            <v>0.7</v>
          </cell>
          <cell r="L139">
            <v>0.5</v>
          </cell>
          <cell r="M139">
            <v>0.17</v>
          </cell>
          <cell r="N139">
            <v>0.17</v>
          </cell>
          <cell r="O139">
            <v>0.2</v>
          </cell>
          <cell r="P139">
            <v>0.45</v>
          </cell>
          <cell r="Q139">
            <v>0.57999999999999996</v>
          </cell>
          <cell r="R139">
            <v>0.72</v>
          </cell>
          <cell r="S139">
            <v>0.9</v>
          </cell>
          <cell r="T139">
            <v>2.62</v>
          </cell>
          <cell r="U139">
            <v>1.3699999999999999</v>
          </cell>
          <cell r="V139">
            <v>0.82000000000000006</v>
          </cell>
          <cell r="W139">
            <v>2.1999999999999997</v>
          </cell>
          <cell r="X139">
            <v>7.0100000000000007</v>
          </cell>
        </row>
        <row r="140">
          <cell r="C140">
            <v>26</v>
          </cell>
          <cell r="D140" t="str">
            <v>Непромышленные потребители НН</v>
          </cell>
          <cell r="E140">
            <v>1007</v>
          </cell>
          <cell r="F140">
            <v>1004</v>
          </cell>
          <cell r="G140">
            <v>0</v>
          </cell>
          <cell r="H140">
            <v>8.6999999999999993</v>
          </cell>
          <cell r="I140">
            <v>8.5</v>
          </cell>
          <cell r="J140">
            <v>7</v>
          </cell>
          <cell r="K140">
            <v>5.8</v>
          </cell>
          <cell r="L140">
            <v>4.9000000000000004</v>
          </cell>
          <cell r="M140">
            <v>4.5</v>
          </cell>
          <cell r="N140">
            <v>4.5</v>
          </cell>
          <cell r="O140">
            <v>4.5</v>
          </cell>
          <cell r="P140">
            <v>5.5</v>
          </cell>
          <cell r="Q140">
            <v>7</v>
          </cell>
          <cell r="R140">
            <v>8</v>
          </cell>
          <cell r="S140">
            <v>8.5</v>
          </cell>
          <cell r="T140">
            <v>24.2</v>
          </cell>
          <cell r="U140">
            <v>15.2</v>
          </cell>
          <cell r="V140">
            <v>14.5</v>
          </cell>
          <cell r="W140">
            <v>23.5</v>
          </cell>
          <cell r="X140">
            <v>77.400000000000006</v>
          </cell>
        </row>
        <row r="141">
          <cell r="B141">
            <v>301</v>
          </cell>
          <cell r="C141">
            <v>27</v>
          </cell>
          <cell r="D141" t="str">
            <v>Непромышленные потребители НН</v>
          </cell>
          <cell r="E141">
            <v>1007</v>
          </cell>
          <cell r="F141">
            <v>1004</v>
          </cell>
          <cell r="G141">
            <v>0</v>
          </cell>
          <cell r="H141">
            <v>8</v>
          </cell>
          <cell r="I141">
            <v>7.5</v>
          </cell>
          <cell r="J141">
            <v>7</v>
          </cell>
          <cell r="K141">
            <v>6.8</v>
          </cell>
          <cell r="L141">
            <v>4</v>
          </cell>
          <cell r="M141">
            <v>3</v>
          </cell>
          <cell r="N141">
            <v>3</v>
          </cell>
          <cell r="O141">
            <v>3</v>
          </cell>
          <cell r="P141">
            <v>3</v>
          </cell>
          <cell r="Q141">
            <v>4</v>
          </cell>
          <cell r="R141">
            <v>6</v>
          </cell>
          <cell r="S141">
            <v>7.5</v>
          </cell>
          <cell r="T141">
            <v>22.5</v>
          </cell>
          <cell r="U141">
            <v>13.8</v>
          </cell>
          <cell r="V141">
            <v>9</v>
          </cell>
          <cell r="W141">
            <v>17.5</v>
          </cell>
          <cell r="X141">
            <v>62.8</v>
          </cell>
        </row>
        <row r="142">
          <cell r="B142">
            <v>129</v>
          </cell>
          <cell r="C142">
            <v>29</v>
          </cell>
          <cell r="D142" t="str">
            <v>Непромышленные потребители НН</v>
          </cell>
          <cell r="E142">
            <v>1007</v>
          </cell>
          <cell r="F142">
            <v>1012</v>
          </cell>
          <cell r="G142">
            <v>0</v>
          </cell>
          <cell r="H142">
            <v>1.2</v>
          </cell>
          <cell r="I142">
            <v>1</v>
          </cell>
          <cell r="J142">
            <v>0.8</v>
          </cell>
          <cell r="K142">
            <v>0.7</v>
          </cell>
          <cell r="L142">
            <v>0.6</v>
          </cell>
          <cell r="M142">
            <v>0.5</v>
          </cell>
          <cell r="N142">
            <v>0.5</v>
          </cell>
          <cell r="O142">
            <v>0.5</v>
          </cell>
          <cell r="P142">
            <v>0.7</v>
          </cell>
          <cell r="Q142">
            <v>0.8</v>
          </cell>
          <cell r="R142">
            <v>1.1000000000000001</v>
          </cell>
          <cell r="S142">
            <v>1.2</v>
          </cell>
          <cell r="T142">
            <v>3</v>
          </cell>
          <cell r="U142">
            <v>1.7999999999999998</v>
          </cell>
          <cell r="V142">
            <v>1.7</v>
          </cell>
          <cell r="W142">
            <v>3.1</v>
          </cell>
          <cell r="X142">
            <v>9.6</v>
          </cell>
        </row>
        <row r="143">
          <cell r="B143">
            <v>0</v>
          </cell>
          <cell r="C143">
            <v>87</v>
          </cell>
          <cell r="D143" t="str">
            <v>"Запсибкомбанк" ОАО</v>
          </cell>
          <cell r="E143">
            <v>1006</v>
          </cell>
          <cell r="F143">
            <v>0</v>
          </cell>
          <cell r="G143">
            <v>0</v>
          </cell>
          <cell r="H143">
            <v>38.24</v>
          </cell>
          <cell r="I143">
            <v>37.44</v>
          </cell>
          <cell r="J143">
            <v>27.54</v>
          </cell>
          <cell r="K143">
            <v>27.54</v>
          </cell>
          <cell r="L143">
            <v>20.22</v>
          </cell>
          <cell r="M143">
            <v>20.399999999999999</v>
          </cell>
          <cell r="N143">
            <v>23.4</v>
          </cell>
          <cell r="O143">
            <v>21.22</v>
          </cell>
          <cell r="P143">
            <v>23.24</v>
          </cell>
          <cell r="Q143">
            <v>28.04</v>
          </cell>
          <cell r="R143">
            <v>32.24</v>
          </cell>
          <cell r="S143">
            <v>33.44</v>
          </cell>
          <cell r="T143">
            <v>103.22</v>
          </cell>
          <cell r="U143">
            <v>68.16</v>
          </cell>
          <cell r="V143">
            <v>67.86</v>
          </cell>
          <cell r="W143">
            <v>93.72</v>
          </cell>
          <cell r="X143">
            <v>332.96000000000004</v>
          </cell>
        </row>
        <row r="144">
          <cell r="B144">
            <v>301</v>
          </cell>
          <cell r="C144">
            <v>26</v>
          </cell>
          <cell r="D144" t="str">
            <v>Непромышленные потребители НН</v>
          </cell>
          <cell r="E144">
            <v>1007</v>
          </cell>
          <cell r="F144">
            <v>0</v>
          </cell>
          <cell r="G144">
            <v>0</v>
          </cell>
          <cell r="H144">
            <v>36</v>
          </cell>
          <cell r="I144">
            <v>35</v>
          </cell>
          <cell r="J144">
            <v>26</v>
          </cell>
          <cell r="K144">
            <v>26</v>
          </cell>
          <cell r="L144">
            <v>19</v>
          </cell>
          <cell r="M144">
            <v>19</v>
          </cell>
          <cell r="N144">
            <v>22</v>
          </cell>
          <cell r="O144">
            <v>20</v>
          </cell>
          <cell r="P144">
            <v>22</v>
          </cell>
          <cell r="Q144">
            <v>26</v>
          </cell>
          <cell r="R144">
            <v>30</v>
          </cell>
          <cell r="S144">
            <v>31</v>
          </cell>
          <cell r="T144">
            <v>97</v>
          </cell>
          <cell r="U144">
            <v>64</v>
          </cell>
          <cell r="V144">
            <v>64</v>
          </cell>
          <cell r="W144">
            <v>87</v>
          </cell>
          <cell r="X144">
            <v>312</v>
          </cell>
        </row>
        <row r="145">
          <cell r="B145">
            <v>302</v>
          </cell>
          <cell r="C145">
            <v>26</v>
          </cell>
          <cell r="D145" t="str">
            <v>Непромышленные потребители НН</v>
          </cell>
          <cell r="E145">
            <v>1007</v>
          </cell>
          <cell r="F145">
            <v>0</v>
          </cell>
          <cell r="G145">
            <v>0</v>
          </cell>
          <cell r="H145">
            <v>36</v>
          </cell>
          <cell r="I145">
            <v>35</v>
          </cell>
          <cell r="J145">
            <v>26</v>
          </cell>
          <cell r="K145">
            <v>26</v>
          </cell>
          <cell r="L145">
            <v>19</v>
          </cell>
          <cell r="M145">
            <v>19</v>
          </cell>
          <cell r="N145">
            <v>22</v>
          </cell>
          <cell r="O145">
            <v>20</v>
          </cell>
          <cell r="P145">
            <v>22</v>
          </cell>
          <cell r="Q145">
            <v>26</v>
          </cell>
          <cell r="R145">
            <v>30</v>
          </cell>
          <cell r="S145">
            <v>31</v>
          </cell>
          <cell r="T145">
            <v>97</v>
          </cell>
          <cell r="U145">
            <v>64</v>
          </cell>
          <cell r="V145">
            <v>64</v>
          </cell>
          <cell r="W145">
            <v>87</v>
          </cell>
          <cell r="X145">
            <v>312</v>
          </cell>
        </row>
        <row r="146">
          <cell r="C146">
            <v>27</v>
          </cell>
          <cell r="D146" t="str">
            <v>Непромышленные потребители НН</v>
          </cell>
          <cell r="E146">
            <v>1006</v>
          </cell>
          <cell r="F146">
            <v>0</v>
          </cell>
          <cell r="G146">
            <v>0</v>
          </cell>
          <cell r="H146">
            <v>2.2000000000000002</v>
          </cell>
          <cell r="I146">
            <v>2.4</v>
          </cell>
          <cell r="J146">
            <v>1.5</v>
          </cell>
          <cell r="K146">
            <v>1.5</v>
          </cell>
          <cell r="L146">
            <v>1.2</v>
          </cell>
          <cell r="M146">
            <v>1.4</v>
          </cell>
          <cell r="N146">
            <v>1.4</v>
          </cell>
          <cell r="O146">
            <v>0.02</v>
          </cell>
          <cell r="P146">
            <v>0.04</v>
          </cell>
          <cell r="Q146">
            <v>0.04</v>
          </cell>
          <cell r="R146">
            <v>0.04</v>
          </cell>
          <cell r="S146">
            <v>0.04</v>
          </cell>
          <cell r="T146">
            <v>0.12</v>
          </cell>
          <cell r="U146">
            <v>0.06</v>
          </cell>
          <cell r="V146">
            <v>0.06</v>
          </cell>
          <cell r="W146">
            <v>0.12</v>
          </cell>
          <cell r="X146">
            <v>0.35999999999999993</v>
          </cell>
        </row>
        <row r="147">
          <cell r="B147">
            <v>0</v>
          </cell>
          <cell r="C147">
            <v>28</v>
          </cell>
          <cell r="D147" t="str">
            <v>УТКиЭ ООО НГП</v>
          </cell>
          <cell r="E147">
            <v>1004</v>
          </cell>
          <cell r="F147">
            <v>0</v>
          </cell>
          <cell r="G147">
            <v>0</v>
          </cell>
          <cell r="H147">
            <v>42</v>
          </cell>
          <cell r="I147">
            <v>38</v>
          </cell>
          <cell r="J147">
            <v>36</v>
          </cell>
          <cell r="K147">
            <v>36.5</v>
          </cell>
          <cell r="L147">
            <v>35.5</v>
          </cell>
          <cell r="M147">
            <v>25.5</v>
          </cell>
          <cell r="N147">
            <v>21.5</v>
          </cell>
          <cell r="O147">
            <v>23.5</v>
          </cell>
          <cell r="P147">
            <v>30.5</v>
          </cell>
          <cell r="Q147">
            <v>38</v>
          </cell>
          <cell r="R147">
            <v>40</v>
          </cell>
          <cell r="S147">
            <v>42</v>
          </cell>
          <cell r="T147">
            <v>116</v>
          </cell>
          <cell r="U147">
            <v>97.5</v>
          </cell>
          <cell r="V147">
            <v>75.5</v>
          </cell>
          <cell r="W147">
            <v>120</v>
          </cell>
          <cell r="X147">
            <v>409</v>
          </cell>
        </row>
        <row r="148">
          <cell r="B148">
            <v>302</v>
          </cell>
          <cell r="C148">
            <v>12</v>
          </cell>
          <cell r="D148" t="str">
            <v>Пром. до 750 кВА   СН2</v>
          </cell>
          <cell r="E148">
            <v>1007</v>
          </cell>
          <cell r="F148">
            <v>0</v>
          </cell>
          <cell r="G148">
            <v>0</v>
          </cell>
          <cell r="H148">
            <v>19</v>
          </cell>
          <cell r="I148">
            <v>19</v>
          </cell>
          <cell r="J148">
            <v>18</v>
          </cell>
          <cell r="K148">
            <v>18</v>
          </cell>
          <cell r="L148">
            <v>18</v>
          </cell>
          <cell r="M148">
            <v>13</v>
          </cell>
          <cell r="N148">
            <v>9</v>
          </cell>
          <cell r="O148">
            <v>9</v>
          </cell>
          <cell r="P148">
            <v>13</v>
          </cell>
          <cell r="Q148">
            <v>18</v>
          </cell>
          <cell r="R148">
            <v>19</v>
          </cell>
          <cell r="S148">
            <v>19</v>
          </cell>
          <cell r="T148">
            <v>56</v>
          </cell>
          <cell r="U148">
            <v>49</v>
          </cell>
          <cell r="V148">
            <v>31</v>
          </cell>
          <cell r="W148">
            <v>56</v>
          </cell>
          <cell r="X148">
            <v>192</v>
          </cell>
        </row>
        <row r="149">
          <cell r="B149">
            <v>303</v>
          </cell>
          <cell r="C149">
            <v>12</v>
          </cell>
          <cell r="D149" t="str">
            <v>Пром. до 750 кВА   СН2</v>
          </cell>
          <cell r="E149">
            <v>1007</v>
          </cell>
          <cell r="F149">
            <v>0</v>
          </cell>
          <cell r="G149">
            <v>0</v>
          </cell>
          <cell r="H149">
            <v>19</v>
          </cell>
          <cell r="I149">
            <v>19</v>
          </cell>
          <cell r="J149">
            <v>18</v>
          </cell>
          <cell r="K149">
            <v>18</v>
          </cell>
          <cell r="L149">
            <v>18</v>
          </cell>
          <cell r="M149">
            <v>13</v>
          </cell>
          <cell r="N149">
            <v>9</v>
          </cell>
          <cell r="O149">
            <v>9</v>
          </cell>
          <cell r="P149">
            <v>13</v>
          </cell>
          <cell r="Q149">
            <v>18</v>
          </cell>
          <cell r="R149">
            <v>19</v>
          </cell>
          <cell r="S149">
            <v>19</v>
          </cell>
          <cell r="T149">
            <v>56</v>
          </cell>
          <cell r="U149">
            <v>49</v>
          </cell>
          <cell r="V149">
            <v>31</v>
          </cell>
          <cell r="W149">
            <v>56</v>
          </cell>
          <cell r="X149">
            <v>192</v>
          </cell>
        </row>
        <row r="150">
          <cell r="C150">
            <v>13</v>
          </cell>
          <cell r="D150" t="str">
            <v>Пром. до 750 кВА   СН2</v>
          </cell>
          <cell r="E150">
            <v>1006</v>
          </cell>
          <cell r="F150">
            <v>0</v>
          </cell>
          <cell r="G150">
            <v>0</v>
          </cell>
          <cell r="H150">
            <v>13</v>
          </cell>
          <cell r="I150">
            <v>10</v>
          </cell>
          <cell r="J150">
            <v>10</v>
          </cell>
          <cell r="K150">
            <v>10</v>
          </cell>
          <cell r="L150">
            <v>10</v>
          </cell>
          <cell r="M150">
            <v>6</v>
          </cell>
          <cell r="N150">
            <v>6</v>
          </cell>
          <cell r="O150">
            <v>8</v>
          </cell>
          <cell r="P150">
            <v>10</v>
          </cell>
          <cell r="Q150">
            <v>10</v>
          </cell>
          <cell r="R150">
            <v>11</v>
          </cell>
          <cell r="S150">
            <v>13</v>
          </cell>
          <cell r="T150">
            <v>5</v>
          </cell>
          <cell r="U150">
            <v>5</v>
          </cell>
          <cell r="V150">
            <v>5</v>
          </cell>
          <cell r="W150">
            <v>5</v>
          </cell>
          <cell r="X150">
            <v>117</v>
          </cell>
        </row>
        <row r="151">
          <cell r="B151">
            <v>0</v>
          </cell>
          <cell r="C151">
            <v>14</v>
          </cell>
          <cell r="D151" t="str">
            <v>12 ОГПС МЧС РФ по ЯНАО</v>
          </cell>
          <cell r="E151">
            <v>1008</v>
          </cell>
          <cell r="F151">
            <v>0</v>
          </cell>
          <cell r="G151">
            <v>0</v>
          </cell>
          <cell r="H151">
            <v>26.5</v>
          </cell>
          <cell r="I151">
            <v>23.702999999999999</v>
          </cell>
          <cell r="J151">
            <v>23.7</v>
          </cell>
          <cell r="K151">
            <v>21.6</v>
          </cell>
          <cell r="L151">
            <v>19.2</v>
          </cell>
          <cell r="M151">
            <v>18</v>
          </cell>
          <cell r="N151">
            <v>16</v>
          </cell>
          <cell r="O151">
            <v>16</v>
          </cell>
          <cell r="P151">
            <v>18</v>
          </cell>
          <cell r="Q151">
            <v>21</v>
          </cell>
          <cell r="R151">
            <v>24.2</v>
          </cell>
          <cell r="S151">
            <v>25.5</v>
          </cell>
          <cell r="T151">
            <v>73.903000000000006</v>
          </cell>
          <cell r="U151">
            <v>58.8</v>
          </cell>
          <cell r="V151">
            <v>50</v>
          </cell>
          <cell r="W151">
            <v>70.7</v>
          </cell>
          <cell r="X151">
            <v>253.40300000000002</v>
          </cell>
        </row>
        <row r="152">
          <cell r="B152">
            <v>303</v>
          </cell>
          <cell r="C152">
            <v>33</v>
          </cell>
          <cell r="D152" t="str">
            <v>Непром. Бюджетные НН</v>
          </cell>
          <cell r="E152">
            <v>1004</v>
          </cell>
          <cell r="F152">
            <v>0</v>
          </cell>
          <cell r="G152">
            <v>0</v>
          </cell>
          <cell r="H152">
            <v>24.5</v>
          </cell>
          <cell r="I152">
            <v>22</v>
          </cell>
          <cell r="J152">
            <v>22</v>
          </cell>
          <cell r="K152">
            <v>20</v>
          </cell>
          <cell r="L152">
            <v>18</v>
          </cell>
          <cell r="M152">
            <v>17</v>
          </cell>
          <cell r="N152">
            <v>15</v>
          </cell>
          <cell r="O152">
            <v>15</v>
          </cell>
          <cell r="P152">
            <v>17</v>
          </cell>
          <cell r="Q152">
            <v>20</v>
          </cell>
          <cell r="R152">
            <v>23</v>
          </cell>
          <cell r="S152">
            <v>24</v>
          </cell>
          <cell r="T152">
            <v>68.5</v>
          </cell>
          <cell r="U152">
            <v>55</v>
          </cell>
          <cell r="V152">
            <v>47</v>
          </cell>
          <cell r="W152">
            <v>67</v>
          </cell>
          <cell r="X152">
            <v>237.5</v>
          </cell>
        </row>
        <row r="153">
          <cell r="B153">
            <v>304</v>
          </cell>
          <cell r="C153">
            <v>33</v>
          </cell>
          <cell r="D153" t="str">
            <v>Непром. Бюджетные НН</v>
          </cell>
          <cell r="E153">
            <v>1004</v>
          </cell>
          <cell r="F153">
            <v>0</v>
          </cell>
          <cell r="G153">
            <v>0</v>
          </cell>
          <cell r="H153">
            <v>24.5</v>
          </cell>
          <cell r="I153">
            <v>22</v>
          </cell>
          <cell r="J153">
            <v>22</v>
          </cell>
          <cell r="K153">
            <v>20</v>
          </cell>
          <cell r="L153">
            <v>18</v>
          </cell>
          <cell r="M153">
            <v>17</v>
          </cell>
          <cell r="N153">
            <v>15</v>
          </cell>
          <cell r="O153">
            <v>15</v>
          </cell>
          <cell r="P153">
            <v>17</v>
          </cell>
          <cell r="Q153">
            <v>20</v>
          </cell>
          <cell r="R153">
            <v>23</v>
          </cell>
          <cell r="S153">
            <v>24</v>
          </cell>
          <cell r="T153">
            <v>68.5</v>
          </cell>
          <cell r="U153">
            <v>3.8</v>
          </cell>
          <cell r="V153">
            <v>3</v>
          </cell>
          <cell r="W153">
            <v>3.7</v>
          </cell>
          <cell r="X153">
            <v>15.902999999999999</v>
          </cell>
        </row>
        <row r="154">
          <cell r="B154">
            <v>0</v>
          </cell>
          <cell r="C154">
            <v>34</v>
          </cell>
          <cell r="D154" t="str">
            <v>АБ "Газпромбанк" (ЗАО) г.Надым</v>
          </cell>
          <cell r="E154">
            <v>1001</v>
          </cell>
          <cell r="F154">
            <v>0</v>
          </cell>
          <cell r="G154">
            <v>0</v>
          </cell>
          <cell r="H154">
            <v>26</v>
          </cell>
          <cell r="I154">
            <v>26</v>
          </cell>
          <cell r="J154">
            <v>25</v>
          </cell>
          <cell r="K154">
            <v>25</v>
          </cell>
          <cell r="L154">
            <v>21</v>
          </cell>
          <cell r="M154">
            <v>22.5</v>
          </cell>
          <cell r="N154">
            <v>22.5</v>
          </cell>
          <cell r="O154">
            <v>22.5</v>
          </cell>
          <cell r="P154">
            <v>21.5</v>
          </cell>
          <cell r="Q154">
            <v>21</v>
          </cell>
          <cell r="R154">
            <v>23</v>
          </cell>
          <cell r="S154">
            <v>26</v>
          </cell>
          <cell r="T154">
            <v>77</v>
          </cell>
          <cell r="U154">
            <v>68.5</v>
          </cell>
          <cell r="V154">
            <v>66.5</v>
          </cell>
          <cell r="W154">
            <v>70</v>
          </cell>
          <cell r="X154">
            <v>282</v>
          </cell>
        </row>
        <row r="155">
          <cell r="B155">
            <v>304</v>
          </cell>
          <cell r="C155">
            <v>26</v>
          </cell>
          <cell r="D155" t="str">
            <v>Непромышленные потребители НН</v>
          </cell>
          <cell r="E155">
            <v>1004</v>
          </cell>
          <cell r="F155">
            <v>0</v>
          </cell>
          <cell r="G155">
            <v>0</v>
          </cell>
          <cell r="H155">
            <v>13</v>
          </cell>
          <cell r="I155">
            <v>13.5</v>
          </cell>
          <cell r="J155">
            <v>12.5</v>
          </cell>
          <cell r="K155">
            <v>12.5</v>
          </cell>
          <cell r="L155">
            <v>9</v>
          </cell>
          <cell r="M155">
            <v>9.5</v>
          </cell>
          <cell r="N155">
            <v>9.5</v>
          </cell>
          <cell r="O155">
            <v>9.5</v>
          </cell>
          <cell r="P155">
            <v>9.5</v>
          </cell>
          <cell r="Q155">
            <v>9</v>
          </cell>
          <cell r="R155">
            <v>10.5</v>
          </cell>
          <cell r="S155">
            <v>13</v>
          </cell>
          <cell r="T155">
            <v>39</v>
          </cell>
          <cell r="U155">
            <v>31</v>
          </cell>
          <cell r="V155">
            <v>28.5</v>
          </cell>
          <cell r="W155">
            <v>32.5</v>
          </cell>
          <cell r="X155">
            <v>131</v>
          </cell>
        </row>
        <row r="156">
          <cell r="C156">
            <v>26</v>
          </cell>
          <cell r="D156" t="str">
            <v>Непромышленные потребители НН</v>
          </cell>
          <cell r="E156">
            <v>1004</v>
          </cell>
          <cell r="F156">
            <v>0</v>
          </cell>
          <cell r="G156">
            <v>0</v>
          </cell>
          <cell r="H156">
            <v>13</v>
          </cell>
          <cell r="I156">
            <v>13.5</v>
          </cell>
          <cell r="J156">
            <v>12.5</v>
          </cell>
          <cell r="K156">
            <v>12.5</v>
          </cell>
          <cell r="L156">
            <v>9</v>
          </cell>
          <cell r="M156">
            <v>9.5</v>
          </cell>
          <cell r="N156">
            <v>9.5</v>
          </cell>
          <cell r="O156">
            <v>9.5</v>
          </cell>
          <cell r="P156">
            <v>9.5</v>
          </cell>
          <cell r="Q156">
            <v>9</v>
          </cell>
          <cell r="R156">
            <v>10.5</v>
          </cell>
          <cell r="S156">
            <v>13</v>
          </cell>
          <cell r="T156">
            <v>39</v>
          </cell>
          <cell r="U156">
            <v>31</v>
          </cell>
          <cell r="V156">
            <v>28.5</v>
          </cell>
          <cell r="W156">
            <v>32.5</v>
          </cell>
          <cell r="X156">
            <v>131</v>
          </cell>
        </row>
        <row r="157">
          <cell r="B157">
            <v>302</v>
          </cell>
          <cell r="C157">
            <v>28</v>
          </cell>
          <cell r="D157" t="str">
            <v>Непромышленные потребители НН</v>
          </cell>
          <cell r="E157">
            <v>1007</v>
          </cell>
          <cell r="F157">
            <v>1004</v>
          </cell>
          <cell r="G157">
            <v>0</v>
          </cell>
          <cell r="H157">
            <v>5</v>
          </cell>
          <cell r="I157">
            <v>4.5</v>
          </cell>
          <cell r="J157">
            <v>4.5</v>
          </cell>
          <cell r="K157">
            <v>4.5</v>
          </cell>
          <cell r="L157">
            <v>4</v>
          </cell>
          <cell r="M157">
            <v>4</v>
          </cell>
          <cell r="N157">
            <v>4</v>
          </cell>
          <cell r="O157">
            <v>4</v>
          </cell>
          <cell r="P157">
            <v>4</v>
          </cell>
          <cell r="Q157">
            <v>4</v>
          </cell>
          <cell r="R157">
            <v>4.5</v>
          </cell>
          <cell r="S157">
            <v>5</v>
          </cell>
          <cell r="T157">
            <v>14</v>
          </cell>
          <cell r="U157">
            <v>12.5</v>
          </cell>
          <cell r="V157">
            <v>12</v>
          </cell>
          <cell r="W157">
            <v>13.5</v>
          </cell>
          <cell r="X157">
            <v>52</v>
          </cell>
        </row>
        <row r="158">
          <cell r="B158">
            <v>305</v>
          </cell>
          <cell r="C158">
            <v>27</v>
          </cell>
          <cell r="D158" t="str">
            <v>Непромышленные потребители НН</v>
          </cell>
          <cell r="E158">
            <v>1007</v>
          </cell>
          <cell r="F158">
            <v>1004</v>
          </cell>
          <cell r="G158">
            <v>0</v>
          </cell>
          <cell r="H158">
            <v>5.5</v>
          </cell>
          <cell r="I158">
            <v>5.5</v>
          </cell>
          <cell r="J158">
            <v>5.5</v>
          </cell>
          <cell r="K158">
            <v>5.5</v>
          </cell>
          <cell r="L158">
            <v>5.5</v>
          </cell>
          <cell r="M158">
            <v>6.5</v>
          </cell>
          <cell r="N158">
            <v>6.5</v>
          </cell>
          <cell r="O158">
            <v>6.5</v>
          </cell>
          <cell r="P158">
            <v>5.5</v>
          </cell>
          <cell r="Q158">
            <v>5.5</v>
          </cell>
          <cell r="R158">
            <v>5.5</v>
          </cell>
          <cell r="S158">
            <v>5.5</v>
          </cell>
          <cell r="T158">
            <v>16.5</v>
          </cell>
          <cell r="U158">
            <v>17.5</v>
          </cell>
          <cell r="V158">
            <v>18.5</v>
          </cell>
          <cell r="W158">
            <v>16.5</v>
          </cell>
          <cell r="X158">
            <v>69</v>
          </cell>
        </row>
        <row r="159">
          <cell r="B159">
            <v>0</v>
          </cell>
          <cell r="C159">
            <v>29</v>
          </cell>
          <cell r="D159" t="str">
            <v>Регистрационная служба по Тюм.обл.</v>
          </cell>
          <cell r="E159">
            <v>1006</v>
          </cell>
          <cell r="F159">
            <v>0</v>
          </cell>
          <cell r="G159">
            <v>0</v>
          </cell>
          <cell r="H159">
            <v>2.7</v>
          </cell>
          <cell r="I159">
            <v>2.7</v>
          </cell>
          <cell r="J159">
            <v>2.7</v>
          </cell>
          <cell r="K159">
            <v>2.7</v>
          </cell>
          <cell r="L159">
            <v>2.7</v>
          </cell>
          <cell r="M159">
            <v>2.7</v>
          </cell>
          <cell r="N159">
            <v>2.7</v>
          </cell>
          <cell r="O159">
            <v>2.7</v>
          </cell>
          <cell r="P159">
            <v>2.7</v>
          </cell>
          <cell r="Q159">
            <v>2.7</v>
          </cell>
          <cell r="R159">
            <v>2.7</v>
          </cell>
          <cell r="S159">
            <v>2.7</v>
          </cell>
          <cell r="T159">
            <v>8.1000000000000014</v>
          </cell>
          <cell r="U159">
            <v>8.1000000000000014</v>
          </cell>
          <cell r="V159">
            <v>8.1000000000000014</v>
          </cell>
          <cell r="W159">
            <v>8.1000000000000014</v>
          </cell>
          <cell r="X159">
            <v>32.4</v>
          </cell>
        </row>
        <row r="160">
          <cell r="B160">
            <v>305</v>
          </cell>
          <cell r="C160">
            <v>33</v>
          </cell>
          <cell r="D160" t="str">
            <v>Непром. Бюджетные НН</v>
          </cell>
          <cell r="E160">
            <v>1007</v>
          </cell>
          <cell r="F160">
            <v>1004</v>
          </cell>
          <cell r="G160">
            <v>1012</v>
          </cell>
          <cell r="H160">
            <v>2.7</v>
          </cell>
          <cell r="I160">
            <v>2.7</v>
          </cell>
          <cell r="J160">
            <v>2.7</v>
          </cell>
          <cell r="K160">
            <v>2.7</v>
          </cell>
          <cell r="L160">
            <v>2.7</v>
          </cell>
          <cell r="M160">
            <v>2.7</v>
          </cell>
          <cell r="N160">
            <v>2.7</v>
          </cell>
          <cell r="O160">
            <v>2.7</v>
          </cell>
          <cell r="P160">
            <v>2.7</v>
          </cell>
          <cell r="Q160">
            <v>2.7</v>
          </cell>
          <cell r="R160">
            <v>2.7</v>
          </cell>
          <cell r="S160">
            <v>2.7</v>
          </cell>
          <cell r="T160">
            <v>8.1000000000000014</v>
          </cell>
          <cell r="U160">
            <v>8.1000000000000014</v>
          </cell>
          <cell r="V160">
            <v>8.1000000000000014</v>
          </cell>
          <cell r="W160">
            <v>8.1000000000000014</v>
          </cell>
          <cell r="X160">
            <v>32.4</v>
          </cell>
        </row>
        <row r="161">
          <cell r="B161">
            <v>306</v>
          </cell>
          <cell r="C161">
            <v>33</v>
          </cell>
          <cell r="D161" t="str">
            <v>Непром. Бюджетные НН</v>
          </cell>
          <cell r="E161">
            <v>1007</v>
          </cell>
          <cell r="F161">
            <v>1004</v>
          </cell>
          <cell r="G161">
            <v>1012</v>
          </cell>
          <cell r="H161">
            <v>2.7</v>
          </cell>
          <cell r="I161">
            <v>2.7</v>
          </cell>
          <cell r="J161">
            <v>2.7</v>
          </cell>
          <cell r="K161">
            <v>2.7</v>
          </cell>
          <cell r="L161">
            <v>2.7</v>
          </cell>
          <cell r="M161">
            <v>2.7</v>
          </cell>
          <cell r="N161">
            <v>2.7</v>
          </cell>
          <cell r="O161">
            <v>2.7</v>
          </cell>
          <cell r="P161">
            <v>2.7</v>
          </cell>
          <cell r="Q161">
            <v>2.7</v>
          </cell>
          <cell r="R161">
            <v>2.7</v>
          </cell>
          <cell r="S161">
            <v>2.7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</row>
        <row r="162">
          <cell r="B162">
            <v>0</v>
          </cell>
          <cell r="C162">
            <v>12</v>
          </cell>
          <cell r="D162" t="str">
            <v>ГУП ЯНАО "ОЦТИ"</v>
          </cell>
          <cell r="E162">
            <v>0</v>
          </cell>
          <cell r="F162">
            <v>0</v>
          </cell>
          <cell r="G162">
            <v>0</v>
          </cell>
          <cell r="H162">
            <v>3</v>
          </cell>
          <cell r="I162">
            <v>3</v>
          </cell>
          <cell r="J162">
            <v>2.5</v>
          </cell>
          <cell r="K162">
            <v>2.5</v>
          </cell>
          <cell r="L162">
            <v>2.2999999999999998</v>
          </cell>
          <cell r="M162">
            <v>2.2999999999999998</v>
          </cell>
          <cell r="N162">
            <v>2.2999999999999998</v>
          </cell>
          <cell r="O162">
            <v>2.2999999999999998</v>
          </cell>
          <cell r="P162">
            <v>2.2999999999999998</v>
          </cell>
          <cell r="Q162">
            <v>2.5</v>
          </cell>
          <cell r="R162">
            <v>3</v>
          </cell>
          <cell r="S162">
            <v>3</v>
          </cell>
          <cell r="T162">
            <v>8.5</v>
          </cell>
          <cell r="U162">
            <v>7.1</v>
          </cell>
          <cell r="V162">
            <v>6.8999999999999995</v>
          </cell>
          <cell r="W162">
            <v>8.5</v>
          </cell>
          <cell r="X162">
            <v>31.000000000000004</v>
          </cell>
        </row>
        <row r="163">
          <cell r="B163">
            <v>306</v>
          </cell>
          <cell r="C163">
            <v>33</v>
          </cell>
          <cell r="D163" t="str">
            <v>Непром. Бюджетные НН</v>
          </cell>
          <cell r="E163">
            <v>1007</v>
          </cell>
          <cell r="F163">
            <v>1004</v>
          </cell>
          <cell r="G163">
            <v>1012</v>
          </cell>
          <cell r="H163">
            <v>3</v>
          </cell>
          <cell r="I163">
            <v>3</v>
          </cell>
          <cell r="J163">
            <v>2.5</v>
          </cell>
          <cell r="K163">
            <v>2.5</v>
          </cell>
          <cell r="L163">
            <v>2.2999999999999998</v>
          </cell>
          <cell r="M163">
            <v>2.2999999999999998</v>
          </cell>
          <cell r="N163">
            <v>2.2999999999999998</v>
          </cell>
          <cell r="O163">
            <v>2.2999999999999998</v>
          </cell>
          <cell r="P163">
            <v>2.2999999999999998</v>
          </cell>
          <cell r="Q163">
            <v>2.5</v>
          </cell>
          <cell r="R163">
            <v>3</v>
          </cell>
          <cell r="S163">
            <v>3</v>
          </cell>
          <cell r="T163">
            <v>8.5</v>
          </cell>
          <cell r="U163">
            <v>7.1</v>
          </cell>
          <cell r="V163">
            <v>6.8999999999999995</v>
          </cell>
          <cell r="W163">
            <v>8.5</v>
          </cell>
          <cell r="X163">
            <v>31.000000000000004</v>
          </cell>
        </row>
        <row r="164">
          <cell r="B164">
            <v>307</v>
          </cell>
          <cell r="C164">
            <v>33</v>
          </cell>
          <cell r="D164" t="str">
            <v>Непром. Бюджетные НН</v>
          </cell>
          <cell r="E164">
            <v>1007</v>
          </cell>
          <cell r="F164">
            <v>1004</v>
          </cell>
          <cell r="G164">
            <v>1012</v>
          </cell>
          <cell r="H164">
            <v>3</v>
          </cell>
          <cell r="I164">
            <v>3</v>
          </cell>
          <cell r="J164">
            <v>2.5</v>
          </cell>
          <cell r="K164">
            <v>2.5</v>
          </cell>
          <cell r="L164">
            <v>2.2999999999999998</v>
          </cell>
          <cell r="M164">
            <v>2.2999999999999998</v>
          </cell>
          <cell r="N164">
            <v>2.2999999999999998</v>
          </cell>
          <cell r="O164">
            <v>2.2999999999999998</v>
          </cell>
          <cell r="P164">
            <v>2.2999999999999998</v>
          </cell>
          <cell r="Q164">
            <v>2.5</v>
          </cell>
          <cell r="R164">
            <v>3</v>
          </cell>
          <cell r="S164">
            <v>3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</row>
        <row r="165">
          <cell r="B165">
            <v>0</v>
          </cell>
          <cell r="C165">
            <v>34</v>
          </cell>
          <cell r="D165" t="str">
            <v>ЗАО  "МАКОЕР"</v>
          </cell>
          <cell r="E165">
            <v>0</v>
          </cell>
          <cell r="F165">
            <v>0</v>
          </cell>
          <cell r="G165">
            <v>0</v>
          </cell>
          <cell r="H165">
            <v>12</v>
          </cell>
          <cell r="I165">
            <v>16.8</v>
          </cell>
          <cell r="J165">
            <v>16.8</v>
          </cell>
          <cell r="K165">
            <v>11.2</v>
          </cell>
          <cell r="L165">
            <v>6.8</v>
          </cell>
          <cell r="M165">
            <v>6.8</v>
          </cell>
          <cell r="N165">
            <v>6.8</v>
          </cell>
          <cell r="O165">
            <v>6</v>
          </cell>
          <cell r="P165">
            <v>6.8</v>
          </cell>
          <cell r="Q165">
            <v>9.6</v>
          </cell>
          <cell r="R165">
            <v>11.2</v>
          </cell>
          <cell r="S165">
            <v>14.4</v>
          </cell>
          <cell r="T165">
            <v>45.6</v>
          </cell>
          <cell r="U165">
            <v>24.8</v>
          </cell>
          <cell r="V165">
            <v>19.600000000000001</v>
          </cell>
          <cell r="W165">
            <v>35.199999999999996</v>
          </cell>
          <cell r="X165">
            <v>125.19999999999999</v>
          </cell>
        </row>
        <row r="166">
          <cell r="B166">
            <v>307</v>
          </cell>
          <cell r="C166">
            <v>13</v>
          </cell>
          <cell r="D166" t="str">
            <v>Пром. до 750 кВА   СН2</v>
          </cell>
          <cell r="E166">
            <v>1007</v>
          </cell>
          <cell r="F166">
            <v>1004</v>
          </cell>
          <cell r="G166">
            <v>0</v>
          </cell>
          <cell r="H166">
            <v>12</v>
          </cell>
          <cell r="I166">
            <v>16.8</v>
          </cell>
          <cell r="J166">
            <v>16.8</v>
          </cell>
          <cell r="K166">
            <v>11.2</v>
          </cell>
          <cell r="L166">
            <v>6.8</v>
          </cell>
          <cell r="M166">
            <v>6.8</v>
          </cell>
          <cell r="N166">
            <v>6.8</v>
          </cell>
          <cell r="O166">
            <v>6</v>
          </cell>
          <cell r="P166">
            <v>6.8</v>
          </cell>
          <cell r="Q166">
            <v>9.6</v>
          </cell>
          <cell r="R166">
            <v>11.2</v>
          </cell>
          <cell r="S166">
            <v>14.4</v>
          </cell>
          <cell r="T166">
            <v>45.6</v>
          </cell>
          <cell r="U166">
            <v>24.8</v>
          </cell>
          <cell r="V166">
            <v>19.600000000000001</v>
          </cell>
          <cell r="W166">
            <v>35.199999999999996</v>
          </cell>
          <cell r="X166">
            <v>125.19999999999999</v>
          </cell>
        </row>
        <row r="167">
          <cell r="B167">
            <v>308</v>
          </cell>
          <cell r="C167">
            <v>13</v>
          </cell>
          <cell r="D167" t="str">
            <v>Пром. до 750 кВА   СН2</v>
          </cell>
          <cell r="E167">
            <v>1007</v>
          </cell>
          <cell r="F167">
            <v>1004</v>
          </cell>
          <cell r="G167">
            <v>0</v>
          </cell>
          <cell r="H167">
            <v>12</v>
          </cell>
          <cell r="I167">
            <v>16.8</v>
          </cell>
          <cell r="J167">
            <v>16.8</v>
          </cell>
          <cell r="K167">
            <v>11.2</v>
          </cell>
          <cell r="L167">
            <v>6.8</v>
          </cell>
          <cell r="M167">
            <v>6.8</v>
          </cell>
          <cell r="N167">
            <v>6.8</v>
          </cell>
          <cell r="O167">
            <v>6</v>
          </cell>
          <cell r="P167">
            <v>6.8</v>
          </cell>
          <cell r="Q167">
            <v>9.6</v>
          </cell>
          <cell r="R167">
            <v>11.2</v>
          </cell>
          <cell r="S167">
            <v>14.4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</row>
        <row r="168">
          <cell r="B168">
            <v>0</v>
          </cell>
          <cell r="C168">
            <v>12</v>
          </cell>
          <cell r="D168" t="str">
            <v>ЗАО  "ЭКО - ГАЗ"</v>
          </cell>
          <cell r="E168">
            <v>0</v>
          </cell>
          <cell r="F168">
            <v>0</v>
          </cell>
          <cell r="G168">
            <v>0</v>
          </cell>
          <cell r="H168">
            <v>18</v>
          </cell>
          <cell r="I168">
            <v>25.2</v>
          </cell>
          <cell r="J168">
            <v>25.2</v>
          </cell>
          <cell r="K168">
            <v>16.8</v>
          </cell>
          <cell r="L168">
            <v>10.199999999999999</v>
          </cell>
          <cell r="M168">
            <v>10.199999999999999</v>
          </cell>
          <cell r="N168">
            <v>10.199999999999999</v>
          </cell>
          <cell r="O168">
            <v>9</v>
          </cell>
          <cell r="P168">
            <v>10.199999999999999</v>
          </cell>
          <cell r="Q168">
            <v>14.4</v>
          </cell>
          <cell r="R168">
            <v>16.8</v>
          </cell>
          <cell r="S168">
            <v>21.6</v>
          </cell>
          <cell r="T168">
            <v>68.400000000000006</v>
          </cell>
          <cell r="U168">
            <v>37.200000000000003</v>
          </cell>
          <cell r="V168">
            <v>29.4</v>
          </cell>
          <cell r="W168">
            <v>52.800000000000004</v>
          </cell>
          <cell r="X168">
            <v>187.8</v>
          </cell>
        </row>
        <row r="169">
          <cell r="B169">
            <v>308</v>
          </cell>
          <cell r="C169">
            <v>13</v>
          </cell>
          <cell r="D169" t="str">
            <v>Пром. до 750 кВА   СН2</v>
          </cell>
          <cell r="E169">
            <v>1007</v>
          </cell>
          <cell r="F169">
            <v>1004</v>
          </cell>
          <cell r="G169">
            <v>0</v>
          </cell>
          <cell r="H169">
            <v>18</v>
          </cell>
          <cell r="I169">
            <v>25.2</v>
          </cell>
          <cell r="J169">
            <v>25.2</v>
          </cell>
          <cell r="K169">
            <v>16.8</v>
          </cell>
          <cell r="L169">
            <v>10.199999999999999</v>
          </cell>
          <cell r="M169">
            <v>10.199999999999999</v>
          </cell>
          <cell r="N169">
            <v>10.199999999999999</v>
          </cell>
          <cell r="O169">
            <v>9</v>
          </cell>
          <cell r="P169">
            <v>10.199999999999999</v>
          </cell>
          <cell r="Q169">
            <v>14.4</v>
          </cell>
          <cell r="R169">
            <v>16.8</v>
          </cell>
          <cell r="S169">
            <v>21.6</v>
          </cell>
          <cell r="T169">
            <v>68.400000000000006</v>
          </cell>
          <cell r="U169">
            <v>37.200000000000003</v>
          </cell>
          <cell r="V169">
            <v>29.4</v>
          </cell>
          <cell r="W169">
            <v>52.800000000000004</v>
          </cell>
          <cell r="X169">
            <v>187.8</v>
          </cell>
        </row>
        <row r="170">
          <cell r="B170">
            <v>309</v>
          </cell>
          <cell r="C170">
            <v>13</v>
          </cell>
          <cell r="D170" t="str">
            <v>Пром. до 750 кВА   СН2</v>
          </cell>
          <cell r="E170">
            <v>1007</v>
          </cell>
          <cell r="F170">
            <v>1004</v>
          </cell>
          <cell r="G170">
            <v>0</v>
          </cell>
          <cell r="H170">
            <v>18</v>
          </cell>
          <cell r="I170">
            <v>25.2</v>
          </cell>
          <cell r="J170">
            <v>25.2</v>
          </cell>
          <cell r="K170">
            <v>16.8</v>
          </cell>
          <cell r="L170">
            <v>10.199999999999999</v>
          </cell>
          <cell r="M170">
            <v>10.199999999999999</v>
          </cell>
          <cell r="N170">
            <v>10.199999999999999</v>
          </cell>
          <cell r="O170">
            <v>9</v>
          </cell>
          <cell r="P170">
            <v>10.199999999999999</v>
          </cell>
          <cell r="Q170">
            <v>14.4</v>
          </cell>
          <cell r="R170">
            <v>16.8</v>
          </cell>
          <cell r="S170">
            <v>21.6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</row>
        <row r="171">
          <cell r="B171">
            <v>0</v>
          </cell>
          <cell r="C171">
            <v>12</v>
          </cell>
          <cell r="D171" t="str">
            <v>"Югорское РНУ" ООО "ТТГ"</v>
          </cell>
          <cell r="E171">
            <v>0</v>
          </cell>
          <cell r="F171">
            <v>0</v>
          </cell>
          <cell r="G171">
            <v>0</v>
          </cell>
          <cell r="H171">
            <v>12.7</v>
          </cell>
          <cell r="I171">
            <v>14.2</v>
          </cell>
          <cell r="J171">
            <v>13.75</v>
          </cell>
          <cell r="K171">
            <v>13.2</v>
          </cell>
          <cell r="L171">
            <v>12.8</v>
          </cell>
          <cell r="M171">
            <v>15.6</v>
          </cell>
          <cell r="N171">
            <v>17.5</v>
          </cell>
          <cell r="O171">
            <v>17.5</v>
          </cell>
          <cell r="P171">
            <v>22.5</v>
          </cell>
          <cell r="Q171">
            <v>18.5</v>
          </cell>
          <cell r="R171">
            <v>14.5</v>
          </cell>
          <cell r="S171">
            <v>14.5</v>
          </cell>
          <cell r="T171">
            <v>40.65</v>
          </cell>
          <cell r="U171">
            <v>41.6</v>
          </cell>
          <cell r="V171">
            <v>57.5</v>
          </cell>
          <cell r="W171">
            <v>47.5</v>
          </cell>
          <cell r="X171">
            <v>187.25</v>
          </cell>
        </row>
        <row r="172">
          <cell r="B172">
            <v>309</v>
          </cell>
          <cell r="C172">
            <v>11</v>
          </cell>
          <cell r="D172" t="str">
            <v>Пром. до 750 кВА   ВН</v>
          </cell>
          <cell r="E172">
            <v>1000</v>
          </cell>
          <cell r="F172">
            <v>0</v>
          </cell>
          <cell r="G172">
            <v>0</v>
          </cell>
          <cell r="H172">
            <v>12.7</v>
          </cell>
          <cell r="I172">
            <v>14.2</v>
          </cell>
          <cell r="J172">
            <v>13.75</v>
          </cell>
          <cell r="K172">
            <v>13.2</v>
          </cell>
          <cell r="L172">
            <v>12.8</v>
          </cell>
          <cell r="M172">
            <v>15.6</v>
          </cell>
          <cell r="N172">
            <v>17.5</v>
          </cell>
          <cell r="O172">
            <v>17.5</v>
          </cell>
          <cell r="P172">
            <v>22.5</v>
          </cell>
          <cell r="Q172">
            <v>18.5</v>
          </cell>
          <cell r="R172">
            <v>14.5</v>
          </cell>
          <cell r="S172">
            <v>14.5</v>
          </cell>
          <cell r="T172">
            <v>40.65</v>
          </cell>
          <cell r="U172">
            <v>41.6</v>
          </cell>
          <cell r="V172">
            <v>57.5</v>
          </cell>
          <cell r="W172">
            <v>47.5</v>
          </cell>
          <cell r="X172">
            <v>187.25</v>
          </cell>
        </row>
        <row r="173">
          <cell r="B173">
            <v>310</v>
          </cell>
          <cell r="C173">
            <v>11</v>
          </cell>
          <cell r="D173" t="str">
            <v>Пром. до 750 кВА   ВН</v>
          </cell>
          <cell r="E173">
            <v>1000</v>
          </cell>
          <cell r="F173">
            <v>0</v>
          </cell>
          <cell r="G173">
            <v>0</v>
          </cell>
          <cell r="H173">
            <v>12.7</v>
          </cell>
          <cell r="I173">
            <v>14.2</v>
          </cell>
          <cell r="J173">
            <v>13.75</v>
          </cell>
          <cell r="K173">
            <v>13.2</v>
          </cell>
          <cell r="L173">
            <v>12.8</v>
          </cell>
          <cell r="M173">
            <v>15.6</v>
          </cell>
          <cell r="N173">
            <v>17.5</v>
          </cell>
          <cell r="O173">
            <v>17.5</v>
          </cell>
          <cell r="P173">
            <v>22.5</v>
          </cell>
          <cell r="Q173">
            <v>18.5</v>
          </cell>
          <cell r="R173">
            <v>14.5</v>
          </cell>
          <cell r="S173">
            <v>14.5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</row>
        <row r="174">
          <cell r="B174">
            <v>0</v>
          </cell>
          <cell r="C174">
            <v>12</v>
          </cell>
          <cell r="D174" t="str">
            <v>ООО "АРУСС - Технострой"</v>
          </cell>
          <cell r="E174">
            <v>0</v>
          </cell>
          <cell r="F174">
            <v>0</v>
          </cell>
          <cell r="G174">
            <v>0</v>
          </cell>
          <cell r="H174">
            <v>5</v>
          </cell>
          <cell r="I174">
            <v>5</v>
          </cell>
          <cell r="J174">
            <v>5</v>
          </cell>
          <cell r="K174">
            <v>5</v>
          </cell>
          <cell r="L174">
            <v>4.5</v>
          </cell>
          <cell r="M174">
            <v>4</v>
          </cell>
          <cell r="N174">
            <v>4</v>
          </cell>
          <cell r="O174">
            <v>4</v>
          </cell>
          <cell r="P174">
            <v>4.5</v>
          </cell>
          <cell r="Q174">
            <v>5</v>
          </cell>
          <cell r="R174">
            <v>5</v>
          </cell>
          <cell r="S174">
            <v>5</v>
          </cell>
          <cell r="T174">
            <v>15</v>
          </cell>
          <cell r="U174">
            <v>13.5</v>
          </cell>
          <cell r="V174">
            <v>12.5</v>
          </cell>
          <cell r="W174">
            <v>15</v>
          </cell>
          <cell r="X174">
            <v>56</v>
          </cell>
        </row>
        <row r="175">
          <cell r="B175">
            <v>310</v>
          </cell>
          <cell r="C175">
            <v>23</v>
          </cell>
          <cell r="D175" t="str">
            <v>Непромышленные потребители СН2</v>
          </cell>
          <cell r="E175">
            <v>1007</v>
          </cell>
          <cell r="F175">
            <v>0</v>
          </cell>
          <cell r="G175">
            <v>0</v>
          </cell>
          <cell r="H175">
            <v>5</v>
          </cell>
          <cell r="I175">
            <v>5</v>
          </cell>
          <cell r="J175">
            <v>5</v>
          </cell>
          <cell r="K175">
            <v>5</v>
          </cell>
          <cell r="L175">
            <v>4.5</v>
          </cell>
          <cell r="M175">
            <v>4</v>
          </cell>
          <cell r="N175">
            <v>4</v>
          </cell>
          <cell r="O175">
            <v>4</v>
          </cell>
          <cell r="P175">
            <v>4.5</v>
          </cell>
          <cell r="Q175">
            <v>5</v>
          </cell>
          <cell r="R175">
            <v>5</v>
          </cell>
          <cell r="S175">
            <v>5</v>
          </cell>
          <cell r="T175">
            <v>15</v>
          </cell>
          <cell r="U175">
            <v>13.5</v>
          </cell>
          <cell r="V175">
            <v>12.5</v>
          </cell>
          <cell r="W175">
            <v>15</v>
          </cell>
          <cell r="X175">
            <v>56</v>
          </cell>
        </row>
        <row r="176">
          <cell r="B176">
            <v>311</v>
          </cell>
          <cell r="C176">
            <v>23</v>
          </cell>
          <cell r="D176" t="str">
            <v>Непромышленные потребители СН2</v>
          </cell>
          <cell r="E176">
            <v>1007</v>
          </cell>
          <cell r="F176">
            <v>0</v>
          </cell>
          <cell r="G176">
            <v>0</v>
          </cell>
          <cell r="H176">
            <v>5</v>
          </cell>
          <cell r="I176">
            <v>5</v>
          </cell>
          <cell r="J176">
            <v>5</v>
          </cell>
          <cell r="K176">
            <v>5</v>
          </cell>
          <cell r="L176">
            <v>4.5</v>
          </cell>
          <cell r="M176">
            <v>4</v>
          </cell>
          <cell r="N176">
            <v>4</v>
          </cell>
          <cell r="O176">
            <v>4</v>
          </cell>
          <cell r="P176">
            <v>4.5</v>
          </cell>
          <cell r="Q176">
            <v>5</v>
          </cell>
          <cell r="R176">
            <v>5</v>
          </cell>
          <cell r="S176">
            <v>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</row>
        <row r="177">
          <cell r="B177">
            <v>0</v>
          </cell>
          <cell r="C177">
            <v>12</v>
          </cell>
          <cell r="D177" t="str">
            <v>ЗАО "НАСТ"</v>
          </cell>
          <cell r="E177">
            <v>0</v>
          </cell>
          <cell r="F177">
            <v>0</v>
          </cell>
          <cell r="G177">
            <v>0</v>
          </cell>
          <cell r="H177">
            <v>60</v>
          </cell>
          <cell r="I177">
            <v>55</v>
          </cell>
          <cell r="J177">
            <v>60</v>
          </cell>
          <cell r="K177">
            <v>55</v>
          </cell>
          <cell r="L177">
            <v>35</v>
          </cell>
          <cell r="M177">
            <v>10</v>
          </cell>
          <cell r="N177">
            <v>10</v>
          </cell>
          <cell r="O177">
            <v>10</v>
          </cell>
          <cell r="P177">
            <v>35</v>
          </cell>
          <cell r="Q177">
            <v>50</v>
          </cell>
          <cell r="R177">
            <v>60</v>
          </cell>
          <cell r="S177">
            <v>60</v>
          </cell>
          <cell r="T177">
            <v>175</v>
          </cell>
          <cell r="U177">
            <v>100</v>
          </cell>
          <cell r="V177">
            <v>55</v>
          </cell>
          <cell r="W177">
            <v>170</v>
          </cell>
          <cell r="X177">
            <v>500</v>
          </cell>
        </row>
        <row r="178">
          <cell r="B178">
            <v>311</v>
          </cell>
          <cell r="C178">
            <v>11</v>
          </cell>
          <cell r="D178" t="str">
            <v>Пром. до 750 кВА   ВН</v>
          </cell>
          <cell r="E178">
            <v>1005</v>
          </cell>
          <cell r="F178">
            <v>0</v>
          </cell>
          <cell r="G178">
            <v>0</v>
          </cell>
          <cell r="H178">
            <v>60</v>
          </cell>
          <cell r="I178">
            <v>55</v>
          </cell>
          <cell r="J178">
            <v>60</v>
          </cell>
          <cell r="K178">
            <v>55</v>
          </cell>
          <cell r="L178">
            <v>35</v>
          </cell>
          <cell r="M178">
            <v>10</v>
          </cell>
          <cell r="N178">
            <v>10</v>
          </cell>
          <cell r="O178">
            <v>10</v>
          </cell>
          <cell r="P178">
            <v>35</v>
          </cell>
          <cell r="Q178">
            <v>50</v>
          </cell>
          <cell r="R178">
            <v>60</v>
          </cell>
          <cell r="S178">
            <v>60</v>
          </cell>
          <cell r="T178">
            <v>175</v>
          </cell>
          <cell r="U178">
            <v>100</v>
          </cell>
          <cell r="V178">
            <v>55</v>
          </cell>
          <cell r="W178">
            <v>170</v>
          </cell>
          <cell r="X178">
            <v>500</v>
          </cell>
        </row>
        <row r="179">
          <cell r="B179">
            <v>312</v>
          </cell>
          <cell r="C179">
            <v>11</v>
          </cell>
          <cell r="D179" t="str">
            <v>Пром. до 750 кВА   ВН</v>
          </cell>
          <cell r="E179">
            <v>1005</v>
          </cell>
          <cell r="F179">
            <v>0</v>
          </cell>
          <cell r="G179">
            <v>0</v>
          </cell>
          <cell r="H179">
            <v>60</v>
          </cell>
          <cell r="I179">
            <v>55</v>
          </cell>
          <cell r="J179">
            <v>60</v>
          </cell>
          <cell r="K179">
            <v>55</v>
          </cell>
          <cell r="L179">
            <v>35</v>
          </cell>
          <cell r="M179">
            <v>10</v>
          </cell>
          <cell r="N179">
            <v>10</v>
          </cell>
          <cell r="O179">
            <v>10</v>
          </cell>
          <cell r="P179">
            <v>35</v>
          </cell>
          <cell r="Q179">
            <v>50</v>
          </cell>
          <cell r="R179">
            <v>60</v>
          </cell>
          <cell r="S179">
            <v>60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B180">
            <v>0</v>
          </cell>
          <cell r="C180">
            <v>12</v>
          </cell>
          <cell r="D180" t="str">
            <v>ООО "Северный гостинный двор"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B181">
            <v>312</v>
          </cell>
          <cell r="C181">
            <v>11</v>
          </cell>
          <cell r="D181" t="str">
            <v>Пром. до 750 кВА   ВН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B182">
            <v>313</v>
          </cell>
          <cell r="C182">
            <v>11</v>
          </cell>
          <cell r="D182" t="str">
            <v>Пром. до 750 кВА   ВН</v>
          </cell>
          <cell r="E182">
            <v>0</v>
          </cell>
          <cell r="F182">
            <v>0</v>
          </cell>
          <cell r="G182">
            <v>0</v>
          </cell>
          <cell r="H182">
            <v>4.915</v>
          </cell>
          <cell r="I182">
            <v>4.5440000000000005</v>
          </cell>
          <cell r="J182">
            <v>4.9180000000000001</v>
          </cell>
          <cell r="K182">
            <v>4.7560000000000002</v>
          </cell>
          <cell r="L182">
            <v>4.9180000000000001</v>
          </cell>
          <cell r="M182">
            <v>4.7560000000000002</v>
          </cell>
          <cell r="N182">
            <v>4.915</v>
          </cell>
          <cell r="O182">
            <v>4.915</v>
          </cell>
          <cell r="P182">
            <v>4.7560000000000002</v>
          </cell>
          <cell r="Q182">
            <v>4.915</v>
          </cell>
          <cell r="R182">
            <v>4.7560000000000002</v>
          </cell>
          <cell r="S182">
            <v>4.915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B183">
            <v>0</v>
          </cell>
          <cell r="C183">
            <v>26</v>
          </cell>
          <cell r="D183" t="str">
            <v>ЗАО "Уральский Джи Эс Эм"</v>
          </cell>
          <cell r="E183">
            <v>0</v>
          </cell>
          <cell r="F183">
            <v>0</v>
          </cell>
          <cell r="G183">
            <v>0</v>
          </cell>
          <cell r="H183">
            <v>4.915</v>
          </cell>
          <cell r="I183">
            <v>4.5440000000000005</v>
          </cell>
          <cell r="J183">
            <v>4.9180000000000001</v>
          </cell>
          <cell r="K183">
            <v>4.7560000000000002</v>
          </cell>
          <cell r="L183">
            <v>4.9180000000000001</v>
          </cell>
          <cell r="M183">
            <v>4.7560000000000002</v>
          </cell>
          <cell r="N183">
            <v>4.915</v>
          </cell>
          <cell r="O183">
            <v>4.915</v>
          </cell>
          <cell r="P183">
            <v>4.7560000000000002</v>
          </cell>
          <cell r="Q183">
            <v>4.915</v>
          </cell>
          <cell r="R183">
            <v>4.7560000000000002</v>
          </cell>
          <cell r="S183">
            <v>4.915</v>
          </cell>
          <cell r="T183">
            <v>14.376999999999999</v>
          </cell>
          <cell r="U183">
            <v>14.43</v>
          </cell>
          <cell r="V183">
            <v>14.586</v>
          </cell>
          <cell r="W183">
            <v>14.585999999999999</v>
          </cell>
          <cell r="X183">
            <v>57.978999999999999</v>
          </cell>
        </row>
        <row r="184">
          <cell r="B184">
            <v>313</v>
          </cell>
          <cell r="C184">
            <v>15</v>
          </cell>
          <cell r="D184" t="str">
            <v>Пром. до 750 кВА   НН</v>
          </cell>
          <cell r="E184">
            <v>1000</v>
          </cell>
          <cell r="F184">
            <v>0</v>
          </cell>
          <cell r="G184">
            <v>0</v>
          </cell>
          <cell r="H184">
            <v>1.488</v>
          </cell>
          <cell r="I184">
            <v>1.3440000000000001</v>
          </cell>
          <cell r="J184">
            <v>1.488</v>
          </cell>
          <cell r="K184">
            <v>1.44</v>
          </cell>
          <cell r="L184">
            <v>1.488</v>
          </cell>
          <cell r="M184">
            <v>1.44</v>
          </cell>
          <cell r="N184">
            <v>1.488</v>
          </cell>
          <cell r="O184">
            <v>1.488</v>
          </cell>
          <cell r="P184">
            <v>1.44</v>
          </cell>
          <cell r="Q184">
            <v>1.488</v>
          </cell>
          <cell r="R184">
            <v>1.44</v>
          </cell>
          <cell r="S184">
            <v>1.488</v>
          </cell>
          <cell r="T184">
            <v>4.32</v>
          </cell>
          <cell r="U184">
            <v>4.3680000000000003</v>
          </cell>
          <cell r="V184">
            <v>4.4160000000000004</v>
          </cell>
          <cell r="W184">
            <v>4.4160000000000004</v>
          </cell>
          <cell r="X184">
            <v>17.519999999999996</v>
          </cell>
        </row>
        <row r="185">
          <cell r="B185">
            <v>307</v>
          </cell>
          <cell r="C185">
            <v>15</v>
          </cell>
          <cell r="D185" t="str">
            <v>Пром. до 750 кВА   НН</v>
          </cell>
          <cell r="E185">
            <v>1000</v>
          </cell>
          <cell r="F185">
            <v>0</v>
          </cell>
          <cell r="G185">
            <v>0</v>
          </cell>
          <cell r="H185">
            <v>1.488</v>
          </cell>
          <cell r="I185">
            <v>1.3440000000000001</v>
          </cell>
          <cell r="J185">
            <v>1.488</v>
          </cell>
          <cell r="K185">
            <v>1.44</v>
          </cell>
          <cell r="L185">
            <v>1.488</v>
          </cell>
          <cell r="M185">
            <v>1.44</v>
          </cell>
          <cell r="N185">
            <v>1.488</v>
          </cell>
          <cell r="O185">
            <v>1.488</v>
          </cell>
          <cell r="P185">
            <v>1.44</v>
          </cell>
          <cell r="Q185">
            <v>1.488</v>
          </cell>
          <cell r="R185">
            <v>1.44</v>
          </cell>
          <cell r="S185">
            <v>1.488</v>
          </cell>
          <cell r="T185">
            <v>4.32</v>
          </cell>
          <cell r="U185">
            <v>4.3680000000000003</v>
          </cell>
          <cell r="V185">
            <v>4.4160000000000004</v>
          </cell>
          <cell r="W185">
            <v>4.4160000000000004</v>
          </cell>
          <cell r="X185">
            <v>17.519999999999996</v>
          </cell>
        </row>
        <row r="186">
          <cell r="B186">
            <v>310</v>
          </cell>
          <cell r="C186">
            <v>16</v>
          </cell>
          <cell r="D186" t="str">
            <v>Пром. до 750 кВА   НН</v>
          </cell>
          <cell r="E186">
            <v>1004</v>
          </cell>
          <cell r="F186">
            <v>1012</v>
          </cell>
          <cell r="G186">
            <v>0</v>
          </cell>
          <cell r="H186">
            <v>1.22</v>
          </cell>
          <cell r="I186">
            <v>1.1399999999999999</v>
          </cell>
          <cell r="J186">
            <v>1.22</v>
          </cell>
          <cell r="K186">
            <v>1.18</v>
          </cell>
          <cell r="L186">
            <v>1.22</v>
          </cell>
          <cell r="M186">
            <v>1.18</v>
          </cell>
          <cell r="N186">
            <v>1.22</v>
          </cell>
          <cell r="O186">
            <v>1.22</v>
          </cell>
          <cell r="P186">
            <v>1.18</v>
          </cell>
          <cell r="Q186">
            <v>1.22</v>
          </cell>
          <cell r="R186">
            <v>1.18</v>
          </cell>
          <cell r="S186">
            <v>1.22</v>
          </cell>
          <cell r="T186">
            <v>3.58</v>
          </cell>
          <cell r="U186">
            <v>3.58</v>
          </cell>
          <cell r="V186">
            <v>3.62</v>
          </cell>
          <cell r="W186">
            <v>3.62</v>
          </cell>
          <cell r="X186">
            <v>14.4</v>
          </cell>
        </row>
        <row r="187">
          <cell r="B187">
            <v>314</v>
          </cell>
          <cell r="C187">
            <v>17</v>
          </cell>
          <cell r="D187" t="str">
            <v>Пром. до 750 кВА   НН</v>
          </cell>
          <cell r="E187">
            <v>1007</v>
          </cell>
          <cell r="F187">
            <v>1004</v>
          </cell>
          <cell r="G187">
            <v>1012</v>
          </cell>
          <cell r="H187">
            <v>1.24</v>
          </cell>
          <cell r="I187">
            <v>1.1599999999999999</v>
          </cell>
          <cell r="J187">
            <v>1.24</v>
          </cell>
          <cell r="K187">
            <v>1.2</v>
          </cell>
          <cell r="L187">
            <v>1.24</v>
          </cell>
          <cell r="M187">
            <v>1.2</v>
          </cell>
          <cell r="N187">
            <v>1.24</v>
          </cell>
          <cell r="O187">
            <v>1.24</v>
          </cell>
          <cell r="P187">
            <v>1.2</v>
          </cell>
          <cell r="Q187">
            <v>1.24</v>
          </cell>
          <cell r="R187">
            <v>1.2</v>
          </cell>
          <cell r="S187">
            <v>1.24</v>
          </cell>
          <cell r="T187">
            <v>3.6399999999999997</v>
          </cell>
          <cell r="U187">
            <v>3.6399999999999997</v>
          </cell>
          <cell r="V187">
            <v>3.6799999999999997</v>
          </cell>
          <cell r="W187">
            <v>3.6799999999999997</v>
          </cell>
          <cell r="X187">
            <v>14.639999999999999</v>
          </cell>
        </row>
        <row r="188">
          <cell r="B188">
            <v>0</v>
          </cell>
          <cell r="C188">
            <v>12</v>
          </cell>
          <cell r="D188" t="str">
            <v>Новый Абонент</v>
          </cell>
          <cell r="E188">
            <v>1006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B189">
            <v>314</v>
          </cell>
          <cell r="C189">
            <v>26</v>
          </cell>
          <cell r="D189" t="str">
            <v>Непромышленные потребители НН</v>
          </cell>
          <cell r="E189">
            <v>0</v>
          </cell>
          <cell r="F189">
            <v>0</v>
          </cell>
          <cell r="G189">
            <v>0</v>
          </cell>
          <cell r="H189">
            <v>180</v>
          </cell>
          <cell r="I189">
            <v>175</v>
          </cell>
          <cell r="J189">
            <v>165</v>
          </cell>
          <cell r="K189">
            <v>154</v>
          </cell>
          <cell r="L189">
            <v>145</v>
          </cell>
          <cell r="M189">
            <v>130</v>
          </cell>
          <cell r="N189">
            <v>130</v>
          </cell>
          <cell r="O189">
            <v>130</v>
          </cell>
          <cell r="P189">
            <v>140</v>
          </cell>
          <cell r="Q189">
            <v>156</v>
          </cell>
          <cell r="R189">
            <v>172</v>
          </cell>
          <cell r="S189">
            <v>173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B190">
            <v>315</v>
          </cell>
          <cell r="C190">
            <v>12</v>
          </cell>
          <cell r="D190" t="str">
            <v>Пром. до 750 кВА   СН2</v>
          </cell>
          <cell r="E190">
            <v>1005</v>
          </cell>
          <cell r="F190">
            <v>0</v>
          </cell>
          <cell r="G190">
            <v>0</v>
          </cell>
          <cell r="H190">
            <v>180</v>
          </cell>
          <cell r="I190">
            <v>175</v>
          </cell>
          <cell r="J190">
            <v>165</v>
          </cell>
          <cell r="K190">
            <v>154</v>
          </cell>
          <cell r="L190">
            <v>145</v>
          </cell>
          <cell r="M190">
            <v>130</v>
          </cell>
          <cell r="N190">
            <v>130</v>
          </cell>
          <cell r="O190">
            <v>130</v>
          </cell>
          <cell r="P190">
            <v>140</v>
          </cell>
          <cell r="Q190">
            <v>156</v>
          </cell>
          <cell r="R190">
            <v>172</v>
          </cell>
          <cell r="S190">
            <v>173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B191">
            <v>0</v>
          </cell>
          <cell r="C191">
            <v>13</v>
          </cell>
          <cell r="D191" t="str">
            <v>"Медвежинское  ГПУ" ООО НГП</v>
          </cell>
          <cell r="E191">
            <v>0</v>
          </cell>
          <cell r="F191">
            <v>0</v>
          </cell>
          <cell r="G191">
            <v>0</v>
          </cell>
          <cell r="H191">
            <v>4036</v>
          </cell>
          <cell r="I191">
            <v>3831</v>
          </cell>
          <cell r="J191">
            <v>3630</v>
          </cell>
          <cell r="K191">
            <v>3710</v>
          </cell>
          <cell r="L191">
            <v>3682</v>
          </cell>
          <cell r="M191">
            <v>3661</v>
          </cell>
          <cell r="N191">
            <v>3565</v>
          </cell>
          <cell r="O191">
            <v>3570</v>
          </cell>
          <cell r="P191">
            <v>3582</v>
          </cell>
          <cell r="Q191">
            <v>3785</v>
          </cell>
          <cell r="R191">
            <v>3900</v>
          </cell>
          <cell r="S191">
            <v>3931</v>
          </cell>
          <cell r="T191">
            <v>11497</v>
          </cell>
          <cell r="U191">
            <v>11053</v>
          </cell>
          <cell r="V191">
            <v>10717</v>
          </cell>
          <cell r="W191">
            <v>11616</v>
          </cell>
          <cell r="X191">
            <v>44883</v>
          </cell>
        </row>
        <row r="192">
          <cell r="B192">
            <v>315</v>
          </cell>
          <cell r="C192">
            <v>19</v>
          </cell>
          <cell r="D192" t="str">
            <v>Пром. свыше 750 кВА  (одноставочный) ВН</v>
          </cell>
          <cell r="E192">
            <v>1006</v>
          </cell>
          <cell r="F192">
            <v>0</v>
          </cell>
          <cell r="G192">
            <v>0</v>
          </cell>
          <cell r="H192">
            <v>3900</v>
          </cell>
          <cell r="I192">
            <v>3700</v>
          </cell>
          <cell r="J192">
            <v>3500</v>
          </cell>
          <cell r="K192">
            <v>3600</v>
          </cell>
          <cell r="L192">
            <v>3600</v>
          </cell>
          <cell r="M192">
            <v>3600</v>
          </cell>
          <cell r="N192">
            <v>3500</v>
          </cell>
          <cell r="O192">
            <v>3500</v>
          </cell>
          <cell r="P192">
            <v>3500</v>
          </cell>
          <cell r="Q192">
            <v>3700</v>
          </cell>
          <cell r="R192">
            <v>3800</v>
          </cell>
          <cell r="S192">
            <v>3800</v>
          </cell>
          <cell r="T192">
            <v>11100</v>
          </cell>
          <cell r="U192">
            <v>10800</v>
          </cell>
          <cell r="V192">
            <v>10500</v>
          </cell>
          <cell r="W192">
            <v>11300</v>
          </cell>
          <cell r="X192">
            <v>43700</v>
          </cell>
        </row>
        <row r="193">
          <cell r="C193">
            <v>19</v>
          </cell>
          <cell r="D193" t="str">
            <v>Пром. свыше 750 кВА  (одноставочный) ВН</v>
          </cell>
          <cell r="E193">
            <v>1006</v>
          </cell>
          <cell r="F193">
            <v>0</v>
          </cell>
          <cell r="G193">
            <v>0</v>
          </cell>
          <cell r="H193">
            <v>3900</v>
          </cell>
          <cell r="I193">
            <v>3700</v>
          </cell>
          <cell r="J193">
            <v>3500</v>
          </cell>
          <cell r="K193">
            <v>3600</v>
          </cell>
          <cell r="L193">
            <v>3600</v>
          </cell>
          <cell r="M193">
            <v>3600</v>
          </cell>
          <cell r="N193">
            <v>3500</v>
          </cell>
          <cell r="O193">
            <v>3500</v>
          </cell>
          <cell r="P193">
            <v>3500</v>
          </cell>
          <cell r="Q193">
            <v>3700</v>
          </cell>
          <cell r="R193">
            <v>3800</v>
          </cell>
          <cell r="S193">
            <v>3800</v>
          </cell>
          <cell r="T193">
            <v>11100</v>
          </cell>
          <cell r="U193">
            <v>10800</v>
          </cell>
          <cell r="V193">
            <v>10500</v>
          </cell>
          <cell r="W193">
            <v>11300</v>
          </cell>
          <cell r="X193">
            <v>43700</v>
          </cell>
        </row>
        <row r="194">
          <cell r="B194">
            <v>310</v>
          </cell>
          <cell r="C194">
            <v>12</v>
          </cell>
          <cell r="D194" t="str">
            <v>Пром. до 750 кВА   СН2</v>
          </cell>
          <cell r="E194">
            <v>1006</v>
          </cell>
          <cell r="F194">
            <v>0</v>
          </cell>
          <cell r="G194">
            <v>0</v>
          </cell>
          <cell r="H194">
            <v>75</v>
          </cell>
          <cell r="I194">
            <v>70</v>
          </cell>
          <cell r="J194">
            <v>70</v>
          </cell>
          <cell r="K194">
            <v>65</v>
          </cell>
          <cell r="L194">
            <v>60</v>
          </cell>
          <cell r="M194">
            <v>45</v>
          </cell>
          <cell r="N194">
            <v>45</v>
          </cell>
          <cell r="O194">
            <v>50</v>
          </cell>
          <cell r="P194">
            <v>55</v>
          </cell>
          <cell r="Q194">
            <v>60</v>
          </cell>
          <cell r="R194">
            <v>70</v>
          </cell>
          <cell r="S194">
            <v>75</v>
          </cell>
          <cell r="T194">
            <v>215</v>
          </cell>
          <cell r="U194">
            <v>170</v>
          </cell>
          <cell r="V194">
            <v>150</v>
          </cell>
          <cell r="W194">
            <v>205</v>
          </cell>
          <cell r="X194">
            <v>740</v>
          </cell>
        </row>
        <row r="195">
          <cell r="B195">
            <v>316</v>
          </cell>
          <cell r="C195">
            <v>15</v>
          </cell>
          <cell r="D195" t="str">
            <v>Пром. до 750 кВА   НН</v>
          </cell>
          <cell r="E195">
            <v>1006</v>
          </cell>
          <cell r="F195">
            <v>0</v>
          </cell>
          <cell r="G195">
            <v>0</v>
          </cell>
          <cell r="H195">
            <v>60.3</v>
          </cell>
          <cell r="I195">
            <v>60.3</v>
          </cell>
          <cell r="J195">
            <v>59.3</v>
          </cell>
          <cell r="K195">
            <v>44.3</v>
          </cell>
          <cell r="L195">
            <v>21.4</v>
          </cell>
          <cell r="M195">
            <v>15.5</v>
          </cell>
          <cell r="N195">
            <v>19.600000000000001</v>
          </cell>
          <cell r="O195">
            <v>19.600000000000001</v>
          </cell>
          <cell r="P195">
            <v>26.6</v>
          </cell>
          <cell r="Q195">
            <v>24.4</v>
          </cell>
          <cell r="R195">
            <v>29.3</v>
          </cell>
          <cell r="S195">
            <v>55.3</v>
          </cell>
          <cell r="T195">
            <v>179.89999999999998</v>
          </cell>
          <cell r="U195">
            <v>81.199999999999989</v>
          </cell>
          <cell r="V195">
            <v>65.800000000000011</v>
          </cell>
          <cell r="W195">
            <v>109</v>
          </cell>
          <cell r="X195">
            <v>435.90000000000009</v>
          </cell>
        </row>
        <row r="196">
          <cell r="B196">
            <v>0</v>
          </cell>
          <cell r="C196">
            <v>16</v>
          </cell>
          <cell r="D196" t="str">
            <v>Медико-Санитарная Часть ООО НГП</v>
          </cell>
          <cell r="E196">
            <v>1007</v>
          </cell>
          <cell r="F196">
            <v>0</v>
          </cell>
          <cell r="G196">
            <v>0</v>
          </cell>
          <cell r="H196">
            <v>123</v>
          </cell>
          <cell r="I196">
            <v>98</v>
          </cell>
          <cell r="J196">
            <v>92</v>
          </cell>
          <cell r="K196">
            <v>87</v>
          </cell>
          <cell r="L196">
            <v>74</v>
          </cell>
          <cell r="M196">
            <v>44</v>
          </cell>
          <cell r="N196">
            <v>42</v>
          </cell>
          <cell r="O196">
            <v>42</v>
          </cell>
          <cell r="P196">
            <v>76</v>
          </cell>
          <cell r="Q196">
            <v>84</v>
          </cell>
          <cell r="R196">
            <v>97</v>
          </cell>
          <cell r="S196">
            <v>98</v>
          </cell>
          <cell r="T196">
            <v>313</v>
          </cell>
          <cell r="U196">
            <v>205</v>
          </cell>
          <cell r="V196">
            <v>160</v>
          </cell>
          <cell r="W196">
            <v>279</v>
          </cell>
          <cell r="X196">
            <v>957</v>
          </cell>
        </row>
        <row r="197">
          <cell r="B197">
            <v>316</v>
          </cell>
          <cell r="C197">
            <v>27</v>
          </cell>
          <cell r="D197" t="str">
            <v>Непромышленные потребители НН</v>
          </cell>
          <cell r="E197">
            <v>1007</v>
          </cell>
          <cell r="F197">
            <v>0</v>
          </cell>
          <cell r="G197">
            <v>0</v>
          </cell>
          <cell r="H197">
            <v>30</v>
          </cell>
          <cell r="I197">
            <v>30</v>
          </cell>
          <cell r="J197">
            <v>29</v>
          </cell>
          <cell r="K197">
            <v>29</v>
          </cell>
          <cell r="L197">
            <v>22</v>
          </cell>
          <cell r="M197">
            <v>22</v>
          </cell>
          <cell r="N197">
            <v>22</v>
          </cell>
          <cell r="O197">
            <v>22</v>
          </cell>
          <cell r="P197">
            <v>25</v>
          </cell>
          <cell r="Q197">
            <v>27</v>
          </cell>
          <cell r="R197">
            <v>29</v>
          </cell>
          <cell r="S197">
            <v>30</v>
          </cell>
          <cell r="T197">
            <v>89</v>
          </cell>
          <cell r="U197">
            <v>73</v>
          </cell>
          <cell r="V197">
            <v>69</v>
          </cell>
          <cell r="W197">
            <v>86</v>
          </cell>
          <cell r="X197">
            <v>317</v>
          </cell>
        </row>
        <row r="198">
          <cell r="C198">
            <v>27</v>
          </cell>
          <cell r="D198" t="str">
            <v>Непромышленные потребители НН</v>
          </cell>
          <cell r="E198">
            <v>1007</v>
          </cell>
          <cell r="F198">
            <v>0</v>
          </cell>
          <cell r="G198">
            <v>0</v>
          </cell>
          <cell r="H198">
            <v>30</v>
          </cell>
          <cell r="I198">
            <v>30</v>
          </cell>
          <cell r="J198">
            <v>29</v>
          </cell>
          <cell r="K198">
            <v>29</v>
          </cell>
          <cell r="L198">
            <v>22</v>
          </cell>
          <cell r="M198">
            <v>22</v>
          </cell>
          <cell r="N198">
            <v>22</v>
          </cell>
          <cell r="O198">
            <v>22</v>
          </cell>
          <cell r="P198">
            <v>25</v>
          </cell>
          <cell r="Q198">
            <v>27</v>
          </cell>
          <cell r="R198">
            <v>29</v>
          </cell>
          <cell r="S198">
            <v>30</v>
          </cell>
          <cell r="T198">
            <v>89</v>
          </cell>
          <cell r="U198">
            <v>73</v>
          </cell>
          <cell r="V198">
            <v>69</v>
          </cell>
          <cell r="W198">
            <v>86</v>
          </cell>
          <cell r="X198">
            <v>317</v>
          </cell>
        </row>
        <row r="199">
          <cell r="B199">
            <v>317</v>
          </cell>
          <cell r="C199">
            <v>24</v>
          </cell>
          <cell r="D199" t="str">
            <v>Непромышленные потребители СН2</v>
          </cell>
          <cell r="E199">
            <v>1007</v>
          </cell>
          <cell r="F199">
            <v>0</v>
          </cell>
          <cell r="G199">
            <v>0</v>
          </cell>
          <cell r="H199">
            <v>85</v>
          </cell>
          <cell r="I199">
            <v>60</v>
          </cell>
          <cell r="J199">
            <v>55</v>
          </cell>
          <cell r="K199">
            <v>50</v>
          </cell>
          <cell r="L199">
            <v>45</v>
          </cell>
          <cell r="M199">
            <v>15</v>
          </cell>
          <cell r="N199">
            <v>15</v>
          </cell>
          <cell r="O199">
            <v>15</v>
          </cell>
          <cell r="P199">
            <v>45</v>
          </cell>
          <cell r="Q199">
            <v>50</v>
          </cell>
          <cell r="R199">
            <v>60</v>
          </cell>
          <cell r="S199">
            <v>60</v>
          </cell>
          <cell r="T199">
            <v>200</v>
          </cell>
          <cell r="U199">
            <v>110</v>
          </cell>
          <cell r="V199">
            <v>75</v>
          </cell>
          <cell r="W199">
            <v>170</v>
          </cell>
          <cell r="X199">
            <v>555</v>
          </cell>
        </row>
        <row r="200">
          <cell r="B200">
            <v>0</v>
          </cell>
          <cell r="C200">
            <v>26</v>
          </cell>
          <cell r="D200" t="str">
            <v>ООО "Луна"</v>
          </cell>
          <cell r="E200">
            <v>1006</v>
          </cell>
          <cell r="F200">
            <v>0</v>
          </cell>
          <cell r="G200">
            <v>0</v>
          </cell>
          <cell r="H200">
            <v>1.9</v>
          </cell>
          <cell r="I200">
            <v>1.7</v>
          </cell>
          <cell r="J200">
            <v>1.9</v>
          </cell>
          <cell r="K200">
            <v>1.8</v>
          </cell>
          <cell r="L200">
            <v>1.9</v>
          </cell>
          <cell r="M200">
            <v>1.8</v>
          </cell>
          <cell r="N200">
            <v>1.9</v>
          </cell>
          <cell r="O200">
            <v>1.9</v>
          </cell>
          <cell r="P200">
            <v>1.9</v>
          </cell>
          <cell r="Q200">
            <v>1.9</v>
          </cell>
          <cell r="R200">
            <v>1.8</v>
          </cell>
          <cell r="S200">
            <v>1.9</v>
          </cell>
          <cell r="T200">
            <v>5.5</v>
          </cell>
          <cell r="U200">
            <v>5.5</v>
          </cell>
          <cell r="V200">
            <v>5.6999999999999993</v>
          </cell>
          <cell r="W200">
            <v>5.6</v>
          </cell>
          <cell r="X200">
            <v>22.299999999999997</v>
          </cell>
        </row>
        <row r="201">
          <cell r="B201">
            <v>317</v>
          </cell>
          <cell r="C201">
            <v>26</v>
          </cell>
          <cell r="D201" t="str">
            <v>Непромышленные потребители НН</v>
          </cell>
          <cell r="E201">
            <v>1007</v>
          </cell>
          <cell r="F201">
            <v>1004</v>
          </cell>
          <cell r="G201">
            <v>0</v>
          </cell>
          <cell r="H201">
            <v>1.9</v>
          </cell>
          <cell r="I201">
            <v>1.7</v>
          </cell>
          <cell r="J201">
            <v>1.9</v>
          </cell>
          <cell r="K201">
            <v>1.8</v>
          </cell>
          <cell r="L201">
            <v>1.9</v>
          </cell>
          <cell r="M201">
            <v>1.8</v>
          </cell>
          <cell r="N201">
            <v>1.9</v>
          </cell>
          <cell r="O201">
            <v>1.9</v>
          </cell>
          <cell r="P201">
            <v>1.9</v>
          </cell>
          <cell r="Q201">
            <v>1.9</v>
          </cell>
          <cell r="R201">
            <v>1.8</v>
          </cell>
          <cell r="S201">
            <v>1.9</v>
          </cell>
          <cell r="T201">
            <v>5.5</v>
          </cell>
          <cell r="U201">
            <v>5.5</v>
          </cell>
          <cell r="V201">
            <v>5.6999999999999993</v>
          </cell>
          <cell r="W201">
            <v>5.6</v>
          </cell>
          <cell r="X201">
            <v>22.299999999999997</v>
          </cell>
        </row>
        <row r="202">
          <cell r="B202">
            <v>318</v>
          </cell>
          <cell r="C202">
            <v>26</v>
          </cell>
          <cell r="D202" t="str">
            <v>Непромышленные потребители НН</v>
          </cell>
          <cell r="E202">
            <v>1007</v>
          </cell>
          <cell r="F202">
            <v>1004</v>
          </cell>
          <cell r="G202">
            <v>0</v>
          </cell>
          <cell r="H202">
            <v>1.9</v>
          </cell>
          <cell r="I202">
            <v>1.7</v>
          </cell>
          <cell r="J202">
            <v>1.9</v>
          </cell>
          <cell r="K202">
            <v>1.8</v>
          </cell>
          <cell r="L202">
            <v>1.9</v>
          </cell>
          <cell r="M202">
            <v>1.8</v>
          </cell>
          <cell r="N202">
            <v>1.9</v>
          </cell>
          <cell r="O202">
            <v>1.9</v>
          </cell>
          <cell r="P202">
            <v>1.9</v>
          </cell>
          <cell r="Q202">
            <v>1.9</v>
          </cell>
          <cell r="R202">
            <v>1.8</v>
          </cell>
          <cell r="S202">
            <v>1.9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B203">
            <v>0</v>
          </cell>
          <cell r="C203">
            <v>33</v>
          </cell>
          <cell r="D203" t="str">
            <v>Новый Абонент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B204">
            <v>318</v>
          </cell>
          <cell r="C204">
            <v>11</v>
          </cell>
          <cell r="D204" t="str">
            <v>Пром. до 750 кВА   ВН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B205">
            <v>319</v>
          </cell>
          <cell r="C205">
            <v>11</v>
          </cell>
          <cell r="D205" t="str">
            <v>Пром. до 750 кВА   ВН</v>
          </cell>
          <cell r="E205">
            <v>0</v>
          </cell>
          <cell r="F205">
            <v>0</v>
          </cell>
          <cell r="G205">
            <v>0</v>
          </cell>
          <cell r="H205">
            <v>1.2</v>
          </cell>
          <cell r="I205">
            <v>1.2</v>
          </cell>
          <cell r="J205">
            <v>1.2</v>
          </cell>
          <cell r="K205">
            <v>1.45</v>
          </cell>
          <cell r="L205">
            <v>1.4</v>
          </cell>
          <cell r="M205">
            <v>1.28</v>
          </cell>
          <cell r="N205">
            <v>1.2</v>
          </cell>
          <cell r="O205">
            <v>1.45</v>
          </cell>
          <cell r="P205">
            <v>1.6</v>
          </cell>
          <cell r="Q205">
            <v>1.6</v>
          </cell>
          <cell r="R205">
            <v>1.6</v>
          </cell>
          <cell r="S205">
            <v>1.6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B206">
            <v>0</v>
          </cell>
          <cell r="C206">
            <v>12</v>
          </cell>
          <cell r="D206" t="str">
            <v>МУП "Надежда"</v>
          </cell>
          <cell r="E206">
            <v>0</v>
          </cell>
          <cell r="F206">
            <v>0</v>
          </cell>
          <cell r="G206">
            <v>0</v>
          </cell>
          <cell r="H206">
            <v>1.2</v>
          </cell>
          <cell r="I206">
            <v>1.2</v>
          </cell>
          <cell r="J206">
            <v>1.2</v>
          </cell>
          <cell r="K206">
            <v>1.45</v>
          </cell>
          <cell r="L206">
            <v>1.4</v>
          </cell>
          <cell r="M206">
            <v>1.28</v>
          </cell>
          <cell r="N206">
            <v>1.2</v>
          </cell>
          <cell r="O206">
            <v>1.45</v>
          </cell>
          <cell r="P206">
            <v>1.6</v>
          </cell>
          <cell r="Q206">
            <v>1.6</v>
          </cell>
          <cell r="R206">
            <v>1.6</v>
          </cell>
          <cell r="S206">
            <v>1.6</v>
          </cell>
          <cell r="T206">
            <v>3.5999999999999996</v>
          </cell>
          <cell r="U206">
            <v>4.13</v>
          </cell>
          <cell r="V206">
            <v>4.25</v>
          </cell>
          <cell r="W206">
            <v>4.8000000000000007</v>
          </cell>
          <cell r="X206">
            <v>16.779999999999998</v>
          </cell>
        </row>
        <row r="207">
          <cell r="B207">
            <v>319</v>
          </cell>
          <cell r="C207">
            <v>26</v>
          </cell>
          <cell r="D207" t="str">
            <v>Непромышленные потребители НН</v>
          </cell>
          <cell r="E207">
            <v>1007</v>
          </cell>
          <cell r="F207">
            <v>0</v>
          </cell>
          <cell r="G207">
            <v>0</v>
          </cell>
          <cell r="H207">
            <v>1.2</v>
          </cell>
          <cell r="I207">
            <v>1.2</v>
          </cell>
          <cell r="J207">
            <v>1.2</v>
          </cell>
          <cell r="K207">
            <v>1.45</v>
          </cell>
          <cell r="L207">
            <v>1.4</v>
          </cell>
          <cell r="M207">
            <v>1.28</v>
          </cell>
          <cell r="N207">
            <v>1.2</v>
          </cell>
          <cell r="O207">
            <v>1.45</v>
          </cell>
          <cell r="P207">
            <v>1.6</v>
          </cell>
          <cell r="Q207">
            <v>1.6</v>
          </cell>
          <cell r="R207">
            <v>1.6</v>
          </cell>
          <cell r="S207">
            <v>1.6</v>
          </cell>
          <cell r="T207">
            <v>3.5999999999999996</v>
          </cell>
          <cell r="U207">
            <v>4.13</v>
          </cell>
          <cell r="V207">
            <v>4.25</v>
          </cell>
          <cell r="W207">
            <v>4.8000000000000007</v>
          </cell>
          <cell r="X207">
            <v>16.779999999999998</v>
          </cell>
        </row>
        <row r="208">
          <cell r="B208">
            <v>320</v>
          </cell>
          <cell r="C208">
            <v>26</v>
          </cell>
          <cell r="D208" t="str">
            <v>Непромышленные потребители НН</v>
          </cell>
          <cell r="E208">
            <v>1007</v>
          </cell>
          <cell r="F208">
            <v>0</v>
          </cell>
          <cell r="G208">
            <v>0</v>
          </cell>
          <cell r="H208">
            <v>1.2</v>
          </cell>
          <cell r="I208">
            <v>1.2</v>
          </cell>
          <cell r="J208">
            <v>1.2</v>
          </cell>
          <cell r="K208">
            <v>1.45</v>
          </cell>
          <cell r="L208">
            <v>1.4</v>
          </cell>
          <cell r="M208">
            <v>1.28</v>
          </cell>
          <cell r="N208">
            <v>1.2</v>
          </cell>
          <cell r="O208">
            <v>1.45</v>
          </cell>
          <cell r="P208">
            <v>1.6</v>
          </cell>
          <cell r="Q208">
            <v>1.6</v>
          </cell>
          <cell r="R208">
            <v>1.6</v>
          </cell>
          <cell r="S208">
            <v>1.6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B209">
            <v>0</v>
          </cell>
          <cell r="C209">
            <v>12</v>
          </cell>
          <cell r="D209" t="str">
            <v>ООО "Промстройавтоматика"</v>
          </cell>
          <cell r="E209">
            <v>0</v>
          </cell>
          <cell r="F209">
            <v>0</v>
          </cell>
          <cell r="G209">
            <v>0</v>
          </cell>
          <cell r="H209">
            <v>0.55000000000000004</v>
          </cell>
          <cell r="I209">
            <v>0.6</v>
          </cell>
          <cell r="J209">
            <v>0.63</v>
          </cell>
          <cell r="K209">
            <v>0.63</v>
          </cell>
          <cell r="L209">
            <v>0.6</v>
          </cell>
          <cell r="M209">
            <v>0.48</v>
          </cell>
          <cell r="N209">
            <v>0.48</v>
          </cell>
          <cell r="O209">
            <v>0.48</v>
          </cell>
          <cell r="P209">
            <v>0.6</v>
          </cell>
          <cell r="Q209">
            <v>0.63</v>
          </cell>
          <cell r="R209">
            <v>0.63</v>
          </cell>
          <cell r="S209">
            <v>0.63</v>
          </cell>
          <cell r="T209">
            <v>1.7799999999999998</v>
          </cell>
          <cell r="U209">
            <v>1.71</v>
          </cell>
          <cell r="V209">
            <v>1.56</v>
          </cell>
          <cell r="W209">
            <v>1.8900000000000001</v>
          </cell>
          <cell r="X209">
            <v>6.9399999999999986</v>
          </cell>
        </row>
        <row r="210">
          <cell r="B210">
            <v>320</v>
          </cell>
          <cell r="C210">
            <v>26</v>
          </cell>
          <cell r="D210" t="str">
            <v>Непромышленные потребители НН</v>
          </cell>
          <cell r="E210">
            <v>0</v>
          </cell>
          <cell r="F210">
            <v>0</v>
          </cell>
          <cell r="G210">
            <v>0</v>
          </cell>
          <cell r="H210">
            <v>0.55000000000000004</v>
          </cell>
          <cell r="I210">
            <v>0.6</v>
          </cell>
          <cell r="J210">
            <v>0.63</v>
          </cell>
          <cell r="K210">
            <v>0.63</v>
          </cell>
          <cell r="L210">
            <v>0.6</v>
          </cell>
          <cell r="M210">
            <v>0.48</v>
          </cell>
          <cell r="N210">
            <v>0.48</v>
          </cell>
          <cell r="O210">
            <v>0.48</v>
          </cell>
          <cell r="P210">
            <v>0.6</v>
          </cell>
          <cell r="Q210">
            <v>0.63</v>
          </cell>
          <cell r="R210">
            <v>0.63</v>
          </cell>
          <cell r="S210">
            <v>0.63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B211">
            <v>321</v>
          </cell>
          <cell r="C211">
            <v>26</v>
          </cell>
          <cell r="D211" t="str">
            <v>Непромышленные потребители НН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B212">
            <v>0</v>
          </cell>
          <cell r="C212">
            <v>15</v>
          </cell>
          <cell r="D212" t="str">
            <v>МУП Надымская городская типография</v>
          </cell>
          <cell r="E212">
            <v>1007</v>
          </cell>
          <cell r="F212">
            <v>1012</v>
          </cell>
          <cell r="G212">
            <v>0</v>
          </cell>
          <cell r="H212">
            <v>1.9</v>
          </cell>
          <cell r="I212">
            <v>2</v>
          </cell>
          <cell r="J212">
            <v>2.1</v>
          </cell>
          <cell r="K212">
            <v>1.8</v>
          </cell>
          <cell r="L212">
            <v>1.6</v>
          </cell>
          <cell r="M212">
            <v>1.7</v>
          </cell>
          <cell r="N212">
            <v>1.9</v>
          </cell>
          <cell r="O212">
            <v>1.8</v>
          </cell>
          <cell r="P212">
            <v>2</v>
          </cell>
          <cell r="Q212">
            <v>2.4</v>
          </cell>
          <cell r="R212">
            <v>2.5</v>
          </cell>
          <cell r="S212">
            <v>2.2999999999999998</v>
          </cell>
          <cell r="T212">
            <v>6</v>
          </cell>
          <cell r="U212">
            <v>5.1000000000000005</v>
          </cell>
          <cell r="V212">
            <v>5.7</v>
          </cell>
          <cell r="W212">
            <v>7.2</v>
          </cell>
          <cell r="X212">
            <v>24</v>
          </cell>
        </row>
        <row r="213">
          <cell r="B213">
            <v>321</v>
          </cell>
          <cell r="C213">
            <v>26</v>
          </cell>
          <cell r="D213" t="str">
            <v>Непромышленные потребители НН</v>
          </cell>
          <cell r="E213">
            <v>1007</v>
          </cell>
          <cell r="F213">
            <v>0</v>
          </cell>
          <cell r="G213">
            <v>0</v>
          </cell>
          <cell r="H213">
            <v>1.9</v>
          </cell>
          <cell r="I213">
            <v>2</v>
          </cell>
          <cell r="J213">
            <v>2.1</v>
          </cell>
          <cell r="K213">
            <v>1.8</v>
          </cell>
          <cell r="L213">
            <v>1.6</v>
          </cell>
          <cell r="M213">
            <v>1.7</v>
          </cell>
          <cell r="N213">
            <v>1.9</v>
          </cell>
          <cell r="O213">
            <v>1.8</v>
          </cell>
          <cell r="P213">
            <v>2</v>
          </cell>
          <cell r="Q213">
            <v>2.4</v>
          </cell>
          <cell r="R213">
            <v>2.5</v>
          </cell>
          <cell r="S213">
            <v>2.2999999999999998</v>
          </cell>
          <cell r="T213">
            <v>6</v>
          </cell>
          <cell r="U213">
            <v>5.1000000000000005</v>
          </cell>
          <cell r="V213">
            <v>5.7</v>
          </cell>
          <cell r="W213">
            <v>7.2</v>
          </cell>
          <cell r="X213">
            <v>24</v>
          </cell>
        </row>
        <row r="214">
          <cell r="B214">
            <v>322</v>
          </cell>
          <cell r="C214">
            <v>26</v>
          </cell>
          <cell r="D214" t="str">
            <v>Непромышленные потребители НН</v>
          </cell>
          <cell r="E214">
            <v>1007</v>
          </cell>
          <cell r="F214">
            <v>0</v>
          </cell>
          <cell r="G214">
            <v>0</v>
          </cell>
          <cell r="H214">
            <v>1.9</v>
          </cell>
          <cell r="I214">
            <v>2</v>
          </cell>
          <cell r="J214">
            <v>2.1</v>
          </cell>
          <cell r="K214">
            <v>1.8</v>
          </cell>
          <cell r="L214">
            <v>1.6</v>
          </cell>
          <cell r="M214">
            <v>1.7</v>
          </cell>
          <cell r="N214">
            <v>1.9</v>
          </cell>
          <cell r="O214">
            <v>1.8</v>
          </cell>
          <cell r="P214">
            <v>2</v>
          </cell>
          <cell r="Q214">
            <v>2.4</v>
          </cell>
          <cell r="R214">
            <v>2.5</v>
          </cell>
          <cell r="S214">
            <v>2.2999999999999998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B215">
            <v>0</v>
          </cell>
          <cell r="C215">
            <v>13</v>
          </cell>
          <cell r="D215" t="str">
            <v>МУП УКС</v>
          </cell>
          <cell r="E215">
            <v>0</v>
          </cell>
          <cell r="F215">
            <v>0</v>
          </cell>
          <cell r="G215">
            <v>0</v>
          </cell>
          <cell r="H215">
            <v>3.5</v>
          </cell>
          <cell r="I215">
            <v>3.2</v>
          </cell>
          <cell r="J215">
            <v>2.5</v>
          </cell>
          <cell r="K215">
            <v>2</v>
          </cell>
          <cell r="L215">
            <v>1.8</v>
          </cell>
          <cell r="M215">
            <v>1.2</v>
          </cell>
          <cell r="N215">
            <v>1</v>
          </cell>
          <cell r="O215">
            <v>1.5</v>
          </cell>
          <cell r="P215">
            <v>2.2000000000000002</v>
          </cell>
          <cell r="Q215">
            <v>3</v>
          </cell>
          <cell r="R215">
            <v>3.2</v>
          </cell>
          <cell r="S215">
            <v>3.4</v>
          </cell>
          <cell r="T215">
            <v>9.1999999999999993</v>
          </cell>
          <cell r="U215">
            <v>5</v>
          </cell>
          <cell r="V215">
            <v>4.7</v>
          </cell>
          <cell r="W215">
            <v>9.6</v>
          </cell>
          <cell r="X215">
            <v>28.499999999999996</v>
          </cell>
        </row>
        <row r="216">
          <cell r="B216">
            <v>322</v>
          </cell>
          <cell r="C216">
            <v>15</v>
          </cell>
          <cell r="D216" t="str">
            <v>Пром. до 750 кВА   НН</v>
          </cell>
          <cell r="E216">
            <v>1007</v>
          </cell>
          <cell r="F216">
            <v>0</v>
          </cell>
          <cell r="G216">
            <v>0</v>
          </cell>
          <cell r="H216">
            <v>3.5</v>
          </cell>
          <cell r="I216">
            <v>3.2</v>
          </cell>
          <cell r="J216">
            <v>2.5</v>
          </cell>
          <cell r="K216">
            <v>2</v>
          </cell>
          <cell r="L216">
            <v>1.8</v>
          </cell>
          <cell r="M216">
            <v>1.2</v>
          </cell>
          <cell r="N216">
            <v>1</v>
          </cell>
          <cell r="O216">
            <v>1.5</v>
          </cell>
          <cell r="P216">
            <v>2.2000000000000002</v>
          </cell>
          <cell r="Q216">
            <v>3</v>
          </cell>
          <cell r="R216">
            <v>3.2</v>
          </cell>
          <cell r="S216">
            <v>3.4</v>
          </cell>
          <cell r="T216">
            <v>9.1999999999999993</v>
          </cell>
          <cell r="U216">
            <v>5</v>
          </cell>
          <cell r="V216">
            <v>4.7</v>
          </cell>
          <cell r="W216">
            <v>9.6</v>
          </cell>
          <cell r="X216">
            <v>28.499999999999996</v>
          </cell>
        </row>
        <row r="217">
          <cell r="B217">
            <v>323</v>
          </cell>
          <cell r="C217">
            <v>15</v>
          </cell>
          <cell r="D217" t="str">
            <v>Пром. до 750 кВА   НН</v>
          </cell>
          <cell r="E217">
            <v>1007</v>
          </cell>
          <cell r="F217">
            <v>0</v>
          </cell>
          <cell r="G217">
            <v>0</v>
          </cell>
          <cell r="H217">
            <v>3.5</v>
          </cell>
          <cell r="I217">
            <v>3.2</v>
          </cell>
          <cell r="J217">
            <v>2.5</v>
          </cell>
          <cell r="K217">
            <v>2</v>
          </cell>
          <cell r="L217">
            <v>1.8</v>
          </cell>
          <cell r="M217">
            <v>1.2</v>
          </cell>
          <cell r="N217">
            <v>1</v>
          </cell>
          <cell r="O217">
            <v>1.5</v>
          </cell>
          <cell r="P217">
            <v>2.2000000000000002</v>
          </cell>
          <cell r="Q217">
            <v>3</v>
          </cell>
          <cell r="R217">
            <v>3.2</v>
          </cell>
          <cell r="S217">
            <v>3.4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B218">
            <v>0</v>
          </cell>
          <cell r="C218">
            <v>12</v>
          </cell>
          <cell r="D218" t="str">
            <v>ОАО "СГНС XXI"</v>
          </cell>
          <cell r="E218">
            <v>0</v>
          </cell>
          <cell r="F218">
            <v>0</v>
          </cell>
          <cell r="G218">
            <v>0</v>
          </cell>
          <cell r="H218">
            <v>102</v>
          </cell>
          <cell r="I218">
            <v>97</v>
          </cell>
          <cell r="J218">
            <v>87</v>
          </cell>
          <cell r="K218">
            <v>77</v>
          </cell>
          <cell r="L218">
            <v>67</v>
          </cell>
          <cell r="M218">
            <v>22</v>
          </cell>
          <cell r="N218">
            <v>18</v>
          </cell>
          <cell r="O218">
            <v>42</v>
          </cell>
          <cell r="P218">
            <v>38</v>
          </cell>
          <cell r="Q218">
            <v>57</v>
          </cell>
          <cell r="R218">
            <v>77</v>
          </cell>
          <cell r="S218">
            <v>82</v>
          </cell>
          <cell r="T218">
            <v>286</v>
          </cell>
          <cell r="U218">
            <v>166</v>
          </cell>
          <cell r="V218">
            <v>98</v>
          </cell>
          <cell r="W218">
            <v>216</v>
          </cell>
          <cell r="X218">
            <v>766</v>
          </cell>
        </row>
        <row r="219">
          <cell r="B219">
            <v>323</v>
          </cell>
          <cell r="C219">
            <v>15</v>
          </cell>
          <cell r="D219" t="str">
            <v>Пром. до 750 кВА   НН</v>
          </cell>
          <cell r="E219">
            <v>1005</v>
          </cell>
          <cell r="F219">
            <v>0</v>
          </cell>
          <cell r="G219">
            <v>0</v>
          </cell>
          <cell r="H219">
            <v>100</v>
          </cell>
          <cell r="I219">
            <v>95</v>
          </cell>
          <cell r="J219">
            <v>85</v>
          </cell>
          <cell r="K219">
            <v>75</v>
          </cell>
          <cell r="L219">
            <v>65</v>
          </cell>
          <cell r="M219">
            <v>20</v>
          </cell>
          <cell r="N219">
            <v>16</v>
          </cell>
          <cell r="O219">
            <v>40</v>
          </cell>
          <cell r="P219">
            <v>36</v>
          </cell>
          <cell r="Q219">
            <v>55</v>
          </cell>
          <cell r="R219">
            <v>75</v>
          </cell>
          <cell r="S219">
            <v>80</v>
          </cell>
          <cell r="T219">
            <v>280</v>
          </cell>
          <cell r="U219">
            <v>160</v>
          </cell>
          <cell r="V219">
            <v>92</v>
          </cell>
          <cell r="W219">
            <v>210</v>
          </cell>
          <cell r="X219">
            <v>742</v>
          </cell>
        </row>
        <row r="220">
          <cell r="B220">
            <v>324</v>
          </cell>
          <cell r="C220">
            <v>15</v>
          </cell>
          <cell r="D220" t="str">
            <v>Пром. до 750 кВА   НН</v>
          </cell>
          <cell r="E220">
            <v>1005</v>
          </cell>
          <cell r="F220">
            <v>0</v>
          </cell>
          <cell r="G220">
            <v>0</v>
          </cell>
          <cell r="H220">
            <v>100</v>
          </cell>
          <cell r="I220">
            <v>95</v>
          </cell>
          <cell r="J220">
            <v>85</v>
          </cell>
          <cell r="K220">
            <v>75</v>
          </cell>
          <cell r="L220">
            <v>65</v>
          </cell>
          <cell r="M220">
            <v>20</v>
          </cell>
          <cell r="N220">
            <v>16</v>
          </cell>
          <cell r="O220">
            <v>40</v>
          </cell>
          <cell r="P220">
            <v>36</v>
          </cell>
          <cell r="Q220">
            <v>55</v>
          </cell>
          <cell r="R220">
            <v>75</v>
          </cell>
          <cell r="S220">
            <v>80</v>
          </cell>
          <cell r="T220">
            <v>280</v>
          </cell>
          <cell r="U220">
            <v>160</v>
          </cell>
          <cell r="V220">
            <v>92</v>
          </cell>
          <cell r="W220">
            <v>210</v>
          </cell>
          <cell r="X220">
            <v>742</v>
          </cell>
        </row>
        <row r="221">
          <cell r="B221">
            <v>0</v>
          </cell>
          <cell r="C221">
            <v>100</v>
          </cell>
          <cell r="D221" t="str">
            <v>Надымское ЛПУ МГ</v>
          </cell>
          <cell r="E221">
            <v>1004</v>
          </cell>
          <cell r="F221">
            <v>1001</v>
          </cell>
          <cell r="G221">
            <v>0</v>
          </cell>
          <cell r="H221">
            <v>25.16</v>
          </cell>
          <cell r="I221">
            <v>23.08</v>
          </cell>
          <cell r="J221">
            <v>25.16</v>
          </cell>
          <cell r="K221">
            <v>24.8</v>
          </cell>
          <cell r="L221">
            <v>23.16</v>
          </cell>
          <cell r="M221">
            <v>13.8</v>
          </cell>
          <cell r="N221">
            <v>14.16</v>
          </cell>
          <cell r="O221">
            <v>14.16</v>
          </cell>
          <cell r="P221">
            <v>16.8</v>
          </cell>
          <cell r="Q221">
            <v>24.16</v>
          </cell>
          <cell r="R221">
            <v>23.8</v>
          </cell>
          <cell r="S221">
            <v>25.16</v>
          </cell>
          <cell r="T221">
            <v>73.399999999999991</v>
          </cell>
          <cell r="U221">
            <v>61.760000000000005</v>
          </cell>
          <cell r="V221">
            <v>45.120000000000005</v>
          </cell>
          <cell r="W221">
            <v>73.12</v>
          </cell>
          <cell r="X221">
            <v>253.4</v>
          </cell>
        </row>
        <row r="222">
          <cell r="B222">
            <v>324</v>
          </cell>
          <cell r="C222">
            <v>10</v>
          </cell>
          <cell r="D222" t="str">
            <v>Пром. до 750 кВА   ВН</v>
          </cell>
          <cell r="E222">
            <v>1005</v>
          </cell>
          <cell r="F222">
            <v>0</v>
          </cell>
          <cell r="G222">
            <v>0</v>
          </cell>
          <cell r="H222">
            <v>10.16</v>
          </cell>
          <cell r="I222">
            <v>9.08</v>
          </cell>
          <cell r="J222">
            <v>10.16</v>
          </cell>
          <cell r="K222">
            <v>9.8000000000000007</v>
          </cell>
          <cell r="L222">
            <v>10.16</v>
          </cell>
          <cell r="M222">
            <v>9.8000000000000007</v>
          </cell>
          <cell r="N222">
            <v>10.16</v>
          </cell>
          <cell r="O222">
            <v>10.16</v>
          </cell>
          <cell r="P222">
            <v>9.8000000000000007</v>
          </cell>
          <cell r="Q222">
            <v>10.16</v>
          </cell>
          <cell r="R222">
            <v>9.8000000000000007</v>
          </cell>
          <cell r="S222">
            <v>10.16</v>
          </cell>
          <cell r="T222">
            <v>29.400000000000002</v>
          </cell>
          <cell r="U222">
            <v>29.76</v>
          </cell>
          <cell r="V222">
            <v>30.12</v>
          </cell>
          <cell r="W222">
            <v>30.12</v>
          </cell>
          <cell r="X222">
            <v>119.39999999999998</v>
          </cell>
        </row>
        <row r="223">
          <cell r="B223">
            <v>318</v>
          </cell>
          <cell r="C223">
            <v>10</v>
          </cell>
          <cell r="D223" t="str">
            <v>Пром. до 750 кВА   ВН</v>
          </cell>
          <cell r="E223">
            <v>1005</v>
          </cell>
          <cell r="F223">
            <v>0</v>
          </cell>
          <cell r="G223">
            <v>0</v>
          </cell>
          <cell r="H223">
            <v>10.16</v>
          </cell>
          <cell r="I223">
            <v>9.08</v>
          </cell>
          <cell r="J223">
            <v>10.16</v>
          </cell>
          <cell r="K223">
            <v>9.8000000000000007</v>
          </cell>
          <cell r="L223">
            <v>10.16</v>
          </cell>
          <cell r="M223">
            <v>9.8000000000000007</v>
          </cell>
          <cell r="N223">
            <v>10.16</v>
          </cell>
          <cell r="O223">
            <v>10.16</v>
          </cell>
          <cell r="P223">
            <v>9.8000000000000007</v>
          </cell>
          <cell r="Q223">
            <v>10.16</v>
          </cell>
          <cell r="R223">
            <v>9.8000000000000007</v>
          </cell>
          <cell r="S223">
            <v>10.16</v>
          </cell>
          <cell r="T223">
            <v>29.400000000000002</v>
          </cell>
          <cell r="U223">
            <v>29.76</v>
          </cell>
          <cell r="V223">
            <v>30.12</v>
          </cell>
          <cell r="W223">
            <v>30.12</v>
          </cell>
          <cell r="X223">
            <v>119.39999999999998</v>
          </cell>
        </row>
        <row r="224">
          <cell r="B224">
            <v>325</v>
          </cell>
          <cell r="C224">
            <v>12</v>
          </cell>
          <cell r="D224" t="str">
            <v>Пром. до 750 кВА   СН2</v>
          </cell>
          <cell r="E224">
            <v>1007</v>
          </cell>
          <cell r="F224">
            <v>0</v>
          </cell>
          <cell r="G224">
            <v>0</v>
          </cell>
          <cell r="H224">
            <v>15</v>
          </cell>
          <cell r="I224">
            <v>14</v>
          </cell>
          <cell r="J224">
            <v>15</v>
          </cell>
          <cell r="K224">
            <v>15</v>
          </cell>
          <cell r="L224">
            <v>13</v>
          </cell>
          <cell r="M224">
            <v>4</v>
          </cell>
          <cell r="N224">
            <v>4</v>
          </cell>
          <cell r="O224">
            <v>4</v>
          </cell>
          <cell r="P224">
            <v>7</v>
          </cell>
          <cell r="Q224">
            <v>14</v>
          </cell>
          <cell r="R224">
            <v>14</v>
          </cell>
          <cell r="S224">
            <v>15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B225">
            <v>0</v>
          </cell>
          <cell r="C225">
            <v>26</v>
          </cell>
          <cell r="D225" t="str">
            <v>Нефтегазодобывающее Управление ООО НГП</v>
          </cell>
          <cell r="E225">
            <v>0</v>
          </cell>
          <cell r="F225">
            <v>0</v>
          </cell>
          <cell r="G225">
            <v>0</v>
          </cell>
          <cell r="H225">
            <v>39</v>
          </cell>
          <cell r="I225">
            <v>36</v>
          </cell>
          <cell r="J225">
            <v>37</v>
          </cell>
          <cell r="K225">
            <v>35</v>
          </cell>
          <cell r="L225">
            <v>35</v>
          </cell>
          <cell r="M225">
            <v>29</v>
          </cell>
          <cell r="N225">
            <v>29</v>
          </cell>
          <cell r="O225">
            <v>32</v>
          </cell>
          <cell r="P225">
            <v>37</v>
          </cell>
          <cell r="Q225">
            <v>39</v>
          </cell>
          <cell r="R225">
            <v>43</v>
          </cell>
          <cell r="S225">
            <v>48</v>
          </cell>
          <cell r="T225">
            <v>112</v>
          </cell>
          <cell r="U225">
            <v>99</v>
          </cell>
          <cell r="V225">
            <v>98</v>
          </cell>
          <cell r="W225">
            <v>130</v>
          </cell>
          <cell r="X225">
            <v>439</v>
          </cell>
        </row>
        <row r="226">
          <cell r="B226">
            <v>325</v>
          </cell>
          <cell r="C226">
            <v>13</v>
          </cell>
          <cell r="D226" t="str">
            <v>Пром. до 750 кВА   СН2</v>
          </cell>
          <cell r="E226">
            <v>1007</v>
          </cell>
          <cell r="F226">
            <v>0</v>
          </cell>
          <cell r="G226">
            <v>0</v>
          </cell>
          <cell r="H226">
            <v>39</v>
          </cell>
          <cell r="I226">
            <v>36</v>
          </cell>
          <cell r="J226">
            <v>37</v>
          </cell>
          <cell r="K226">
            <v>35</v>
          </cell>
          <cell r="L226">
            <v>35</v>
          </cell>
          <cell r="M226">
            <v>29</v>
          </cell>
          <cell r="N226">
            <v>29</v>
          </cell>
          <cell r="O226">
            <v>32</v>
          </cell>
          <cell r="P226">
            <v>37</v>
          </cell>
          <cell r="Q226">
            <v>39</v>
          </cell>
          <cell r="R226">
            <v>43</v>
          </cell>
          <cell r="S226">
            <v>48</v>
          </cell>
          <cell r="T226">
            <v>112</v>
          </cell>
          <cell r="U226">
            <v>99</v>
          </cell>
          <cell r="V226">
            <v>98</v>
          </cell>
          <cell r="W226">
            <v>130</v>
          </cell>
          <cell r="X226">
            <v>439</v>
          </cell>
        </row>
        <row r="227">
          <cell r="B227">
            <v>326</v>
          </cell>
          <cell r="C227">
            <v>13</v>
          </cell>
          <cell r="D227" t="str">
            <v>Пром. до 750 кВА   СН2</v>
          </cell>
          <cell r="E227">
            <v>1007</v>
          </cell>
          <cell r="F227">
            <v>0</v>
          </cell>
          <cell r="G227">
            <v>0</v>
          </cell>
          <cell r="H227">
            <v>39</v>
          </cell>
          <cell r="I227">
            <v>36</v>
          </cell>
          <cell r="J227">
            <v>37</v>
          </cell>
          <cell r="K227">
            <v>35</v>
          </cell>
          <cell r="L227">
            <v>35</v>
          </cell>
          <cell r="M227">
            <v>29</v>
          </cell>
          <cell r="N227">
            <v>29</v>
          </cell>
          <cell r="O227">
            <v>32</v>
          </cell>
          <cell r="P227">
            <v>37</v>
          </cell>
          <cell r="Q227">
            <v>39</v>
          </cell>
          <cell r="R227">
            <v>43</v>
          </cell>
          <cell r="S227">
            <v>48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B228">
            <v>0</v>
          </cell>
          <cell r="C228">
            <v>14</v>
          </cell>
          <cell r="D228" t="str">
            <v>НФ ООО "Авиаспецтехнология"</v>
          </cell>
          <cell r="E228">
            <v>0</v>
          </cell>
          <cell r="F228">
            <v>0</v>
          </cell>
          <cell r="G228">
            <v>0</v>
          </cell>
          <cell r="H228">
            <v>1.5499999999999998</v>
          </cell>
          <cell r="I228">
            <v>1.35</v>
          </cell>
          <cell r="J228">
            <v>1.35</v>
          </cell>
          <cell r="K228">
            <v>1.1499999999999999</v>
          </cell>
          <cell r="L228">
            <v>1.05</v>
          </cell>
          <cell r="M228">
            <v>0.7</v>
          </cell>
          <cell r="N228">
            <v>0.7</v>
          </cell>
          <cell r="O228">
            <v>0.7</v>
          </cell>
          <cell r="P228">
            <v>0.8</v>
          </cell>
          <cell r="Q228">
            <v>1.1000000000000001</v>
          </cell>
          <cell r="R228">
            <v>1.2999999999999998</v>
          </cell>
          <cell r="S228">
            <v>1.9</v>
          </cell>
          <cell r="T228">
            <v>4.25</v>
          </cell>
          <cell r="U228">
            <v>2.9000000000000004</v>
          </cell>
          <cell r="V228">
            <v>2.2000000000000002</v>
          </cell>
          <cell r="W228">
            <v>4.3</v>
          </cell>
          <cell r="X228">
            <v>13.65</v>
          </cell>
        </row>
        <row r="229">
          <cell r="B229">
            <v>326</v>
          </cell>
          <cell r="C229">
            <v>16</v>
          </cell>
          <cell r="D229" t="str">
            <v>Пром. до 750 кВА   НН</v>
          </cell>
          <cell r="E229">
            <v>1007</v>
          </cell>
          <cell r="F229">
            <v>1004</v>
          </cell>
          <cell r="G229">
            <v>0</v>
          </cell>
          <cell r="H229">
            <v>0.35</v>
          </cell>
          <cell r="I229">
            <v>0.45</v>
          </cell>
          <cell r="J229">
            <v>0.45</v>
          </cell>
          <cell r="K229">
            <v>0.45</v>
          </cell>
          <cell r="L229">
            <v>0.45</v>
          </cell>
          <cell r="M229">
            <v>0.25</v>
          </cell>
          <cell r="N229">
            <v>0.25</v>
          </cell>
          <cell r="O229">
            <v>0.25</v>
          </cell>
          <cell r="P229">
            <v>0.35</v>
          </cell>
          <cell r="Q229">
            <v>0.5</v>
          </cell>
          <cell r="R229">
            <v>0.7</v>
          </cell>
          <cell r="S229">
            <v>0.9</v>
          </cell>
          <cell r="T229">
            <v>1.25</v>
          </cell>
          <cell r="U229">
            <v>1.1499999999999999</v>
          </cell>
          <cell r="V229">
            <v>0.85</v>
          </cell>
          <cell r="W229">
            <v>2.1</v>
          </cell>
          <cell r="X229">
            <v>5.3500000000000005</v>
          </cell>
        </row>
        <row r="230">
          <cell r="B230">
            <v>327</v>
          </cell>
          <cell r="C230">
            <v>16</v>
          </cell>
          <cell r="D230" t="str">
            <v>Пром. до 750 кВА   НН</v>
          </cell>
          <cell r="E230">
            <v>1007</v>
          </cell>
          <cell r="F230">
            <v>1004</v>
          </cell>
          <cell r="G230">
            <v>0</v>
          </cell>
          <cell r="H230">
            <v>0.35</v>
          </cell>
          <cell r="I230">
            <v>0.45</v>
          </cell>
          <cell r="J230">
            <v>0.45</v>
          </cell>
          <cell r="K230">
            <v>0.45</v>
          </cell>
          <cell r="L230">
            <v>0.45</v>
          </cell>
          <cell r="M230">
            <v>0.25</v>
          </cell>
          <cell r="N230">
            <v>0.25</v>
          </cell>
          <cell r="O230">
            <v>0.25</v>
          </cell>
          <cell r="P230">
            <v>0.35</v>
          </cell>
          <cell r="Q230">
            <v>0.5</v>
          </cell>
          <cell r="R230">
            <v>0.7</v>
          </cell>
          <cell r="S230">
            <v>0.9</v>
          </cell>
          <cell r="T230">
            <v>1.25</v>
          </cell>
          <cell r="U230">
            <v>1.1499999999999999</v>
          </cell>
          <cell r="V230">
            <v>0.85</v>
          </cell>
          <cell r="W230">
            <v>2.1</v>
          </cell>
          <cell r="X230">
            <v>5.3500000000000005</v>
          </cell>
        </row>
        <row r="231">
          <cell r="B231">
            <v>0</v>
          </cell>
          <cell r="C231">
            <v>17</v>
          </cell>
          <cell r="D231" t="str">
            <v>ОАО "НЗКПД"</v>
          </cell>
          <cell r="E231">
            <v>1007</v>
          </cell>
          <cell r="F231">
            <v>1004</v>
          </cell>
          <cell r="G231">
            <v>1012</v>
          </cell>
          <cell r="H231">
            <v>330</v>
          </cell>
          <cell r="I231">
            <v>360</v>
          </cell>
          <cell r="J231">
            <v>350</v>
          </cell>
          <cell r="K231">
            <v>350</v>
          </cell>
          <cell r="L231">
            <v>300</v>
          </cell>
          <cell r="M231">
            <v>300</v>
          </cell>
          <cell r="N231">
            <v>280</v>
          </cell>
          <cell r="O231">
            <v>280</v>
          </cell>
          <cell r="P231">
            <v>280</v>
          </cell>
          <cell r="Q231">
            <v>320</v>
          </cell>
          <cell r="R231">
            <v>350</v>
          </cell>
          <cell r="S231">
            <v>370</v>
          </cell>
          <cell r="T231">
            <v>1040</v>
          </cell>
          <cell r="U231">
            <v>950</v>
          </cell>
          <cell r="V231">
            <v>840</v>
          </cell>
          <cell r="W231">
            <v>1040</v>
          </cell>
          <cell r="X231">
            <v>3870</v>
          </cell>
        </row>
        <row r="232">
          <cell r="B232">
            <v>327</v>
          </cell>
          <cell r="C232">
            <v>20</v>
          </cell>
          <cell r="D232" t="str">
            <v>Пром. свыше 750 кВА  (одноставочный) СН2</v>
          </cell>
          <cell r="E232">
            <v>1007</v>
          </cell>
          <cell r="F232">
            <v>0</v>
          </cell>
          <cell r="G232">
            <v>0</v>
          </cell>
          <cell r="H232">
            <v>330</v>
          </cell>
          <cell r="I232">
            <v>360</v>
          </cell>
          <cell r="J232">
            <v>350</v>
          </cell>
          <cell r="K232">
            <v>350</v>
          </cell>
          <cell r="L232">
            <v>300</v>
          </cell>
          <cell r="M232">
            <v>300</v>
          </cell>
          <cell r="N232">
            <v>280</v>
          </cell>
          <cell r="O232">
            <v>280</v>
          </cell>
          <cell r="P232">
            <v>280</v>
          </cell>
          <cell r="Q232">
            <v>320</v>
          </cell>
          <cell r="R232">
            <v>350</v>
          </cell>
          <cell r="S232">
            <v>370</v>
          </cell>
          <cell r="T232">
            <v>1040</v>
          </cell>
          <cell r="U232">
            <v>950</v>
          </cell>
          <cell r="V232">
            <v>840</v>
          </cell>
          <cell r="W232">
            <v>1040</v>
          </cell>
          <cell r="X232">
            <v>3870</v>
          </cell>
        </row>
        <row r="233">
          <cell r="B233">
            <v>328</v>
          </cell>
          <cell r="C233">
            <v>20</v>
          </cell>
          <cell r="D233" t="str">
            <v>Пром. свыше 750 кВА  (одноставочный) СН2</v>
          </cell>
          <cell r="E233">
            <v>1007</v>
          </cell>
          <cell r="F233">
            <v>0</v>
          </cell>
          <cell r="G233">
            <v>0</v>
          </cell>
          <cell r="H233">
            <v>330</v>
          </cell>
          <cell r="I233">
            <v>360</v>
          </cell>
          <cell r="J233">
            <v>350</v>
          </cell>
          <cell r="K233">
            <v>350</v>
          </cell>
          <cell r="L233">
            <v>300</v>
          </cell>
          <cell r="M233">
            <v>300</v>
          </cell>
          <cell r="N233">
            <v>280</v>
          </cell>
          <cell r="O233">
            <v>280</v>
          </cell>
          <cell r="P233">
            <v>280</v>
          </cell>
          <cell r="Q233">
            <v>320</v>
          </cell>
          <cell r="R233">
            <v>350</v>
          </cell>
          <cell r="S233">
            <v>370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B234">
            <v>0</v>
          </cell>
          <cell r="C234">
            <v>12</v>
          </cell>
          <cell r="D234" t="str">
            <v>ОАО "Севергазстрой"</v>
          </cell>
          <cell r="E234">
            <v>0</v>
          </cell>
          <cell r="F234">
            <v>0</v>
          </cell>
          <cell r="G234">
            <v>0</v>
          </cell>
          <cell r="H234">
            <v>258.3</v>
          </cell>
          <cell r="I234">
            <v>233.29999999999998</v>
          </cell>
          <cell r="J234">
            <v>234.29999999999998</v>
          </cell>
          <cell r="K234">
            <v>226.2</v>
          </cell>
          <cell r="L234">
            <v>190.2</v>
          </cell>
          <cell r="M234">
            <v>180.2</v>
          </cell>
          <cell r="N234">
            <v>164.2</v>
          </cell>
          <cell r="O234">
            <v>137.19999999999999</v>
          </cell>
          <cell r="P234">
            <v>156.19999999999999</v>
          </cell>
          <cell r="Q234">
            <v>191.29999999999998</v>
          </cell>
          <cell r="R234">
            <v>232.29999999999998</v>
          </cell>
          <cell r="S234">
            <v>256.3</v>
          </cell>
          <cell r="T234">
            <v>725.9</v>
          </cell>
          <cell r="U234">
            <v>596.59999999999991</v>
          </cell>
          <cell r="V234">
            <v>457.59999999999997</v>
          </cell>
          <cell r="W234">
            <v>679.9</v>
          </cell>
          <cell r="X234">
            <v>2460.0000000000005</v>
          </cell>
        </row>
        <row r="235">
          <cell r="B235">
            <v>328</v>
          </cell>
          <cell r="C235">
            <v>10</v>
          </cell>
          <cell r="D235" t="str">
            <v>Пром. до 750 кВА   ВН</v>
          </cell>
          <cell r="E235">
            <v>1005</v>
          </cell>
          <cell r="F235">
            <v>0</v>
          </cell>
          <cell r="G235">
            <v>0</v>
          </cell>
          <cell r="H235">
            <v>100</v>
          </cell>
          <cell r="I235">
            <v>100</v>
          </cell>
          <cell r="J235">
            <v>110</v>
          </cell>
          <cell r="K235">
            <v>120</v>
          </cell>
          <cell r="L235">
            <v>100</v>
          </cell>
          <cell r="M235">
            <v>110</v>
          </cell>
          <cell r="N235">
            <v>100</v>
          </cell>
          <cell r="O235">
            <v>70</v>
          </cell>
          <cell r="P235">
            <v>70</v>
          </cell>
          <cell r="Q235">
            <v>80</v>
          </cell>
          <cell r="R235">
            <v>100</v>
          </cell>
          <cell r="S235">
            <v>110</v>
          </cell>
          <cell r="T235">
            <v>310</v>
          </cell>
          <cell r="U235">
            <v>330</v>
          </cell>
          <cell r="V235">
            <v>240</v>
          </cell>
          <cell r="W235">
            <v>290</v>
          </cell>
          <cell r="X235">
            <v>1170</v>
          </cell>
        </row>
        <row r="236">
          <cell r="B236">
            <v>325</v>
          </cell>
          <cell r="C236">
            <v>10</v>
          </cell>
          <cell r="D236" t="str">
            <v>Пром. до 750 кВА   ВН</v>
          </cell>
          <cell r="E236">
            <v>1005</v>
          </cell>
          <cell r="F236">
            <v>0</v>
          </cell>
          <cell r="G236">
            <v>0</v>
          </cell>
          <cell r="H236">
            <v>100</v>
          </cell>
          <cell r="I236">
            <v>100</v>
          </cell>
          <cell r="J236">
            <v>110</v>
          </cell>
          <cell r="K236">
            <v>120</v>
          </cell>
          <cell r="L236">
            <v>100</v>
          </cell>
          <cell r="M236">
            <v>110</v>
          </cell>
          <cell r="N236">
            <v>100</v>
          </cell>
          <cell r="O236">
            <v>70</v>
          </cell>
          <cell r="P236">
            <v>70</v>
          </cell>
          <cell r="Q236">
            <v>80</v>
          </cell>
          <cell r="R236">
            <v>100</v>
          </cell>
          <cell r="S236">
            <v>110</v>
          </cell>
          <cell r="T236">
            <v>310</v>
          </cell>
          <cell r="U236">
            <v>330</v>
          </cell>
          <cell r="V236">
            <v>240</v>
          </cell>
          <cell r="W236">
            <v>290</v>
          </cell>
          <cell r="X236">
            <v>1170</v>
          </cell>
        </row>
        <row r="237">
          <cell r="B237">
            <v>325</v>
          </cell>
          <cell r="C237">
            <v>104</v>
          </cell>
          <cell r="D237" t="str">
            <v>Население с эл.плитами   НН</v>
          </cell>
          <cell r="E237">
            <v>1007</v>
          </cell>
          <cell r="F237">
            <v>0</v>
          </cell>
          <cell r="G237">
            <v>0</v>
          </cell>
          <cell r="H237">
            <v>45</v>
          </cell>
          <cell r="I237">
            <v>40</v>
          </cell>
          <cell r="J237">
            <v>33</v>
          </cell>
          <cell r="K237">
            <v>26</v>
          </cell>
          <cell r="L237">
            <v>20</v>
          </cell>
          <cell r="M237">
            <v>18</v>
          </cell>
          <cell r="N237">
            <v>16</v>
          </cell>
          <cell r="O237">
            <v>17</v>
          </cell>
          <cell r="P237">
            <v>24</v>
          </cell>
          <cell r="Q237">
            <v>26</v>
          </cell>
          <cell r="R237">
            <v>34</v>
          </cell>
          <cell r="S237">
            <v>39</v>
          </cell>
          <cell r="T237">
            <v>118</v>
          </cell>
          <cell r="U237">
            <v>64</v>
          </cell>
          <cell r="V237">
            <v>57</v>
          </cell>
          <cell r="W237">
            <v>99</v>
          </cell>
          <cell r="X237">
            <v>338</v>
          </cell>
        </row>
        <row r="238">
          <cell r="B238">
            <v>323</v>
          </cell>
          <cell r="C238">
            <v>12</v>
          </cell>
          <cell r="D238" t="str">
            <v>Пром. до 750 кВА   СН2</v>
          </cell>
          <cell r="E238">
            <v>1004</v>
          </cell>
          <cell r="F238">
            <v>0</v>
          </cell>
          <cell r="G238">
            <v>0</v>
          </cell>
          <cell r="H238">
            <v>21.2</v>
          </cell>
          <cell r="I238">
            <v>19.2</v>
          </cell>
          <cell r="J238">
            <v>18.2</v>
          </cell>
          <cell r="K238">
            <v>15.1</v>
          </cell>
          <cell r="L238">
            <v>12.1</v>
          </cell>
          <cell r="M238">
            <v>5.0999999999999996</v>
          </cell>
          <cell r="N238">
            <v>3.1</v>
          </cell>
          <cell r="O238">
            <v>3.1</v>
          </cell>
          <cell r="P238">
            <v>9.1</v>
          </cell>
          <cell r="Q238">
            <v>15.2</v>
          </cell>
          <cell r="R238">
            <v>19.2</v>
          </cell>
          <cell r="S238">
            <v>21.2</v>
          </cell>
          <cell r="T238">
            <v>58.599999999999994</v>
          </cell>
          <cell r="U238">
            <v>32.299999999999997</v>
          </cell>
          <cell r="V238">
            <v>15.3</v>
          </cell>
          <cell r="W238">
            <v>55.599999999999994</v>
          </cell>
          <cell r="X238">
            <v>161.79999999999995</v>
          </cell>
        </row>
        <row r="239">
          <cell r="B239">
            <v>326</v>
          </cell>
          <cell r="C239">
            <v>13</v>
          </cell>
          <cell r="D239" t="str">
            <v>Пром. до 750 кВА   СН2</v>
          </cell>
          <cell r="E239">
            <v>1007</v>
          </cell>
          <cell r="F239">
            <v>1004</v>
          </cell>
          <cell r="G239">
            <v>0</v>
          </cell>
          <cell r="H239">
            <v>91</v>
          </cell>
          <cell r="I239">
            <v>73</v>
          </cell>
          <cell r="J239">
            <v>72</v>
          </cell>
          <cell r="K239">
            <v>64</v>
          </cell>
          <cell r="L239">
            <v>57</v>
          </cell>
          <cell r="M239">
            <v>46</v>
          </cell>
          <cell r="N239">
            <v>44</v>
          </cell>
          <cell r="O239">
            <v>46</v>
          </cell>
          <cell r="P239">
            <v>52</v>
          </cell>
          <cell r="Q239">
            <v>69</v>
          </cell>
          <cell r="R239">
            <v>78</v>
          </cell>
          <cell r="S239">
            <v>85</v>
          </cell>
          <cell r="T239">
            <v>236</v>
          </cell>
          <cell r="U239">
            <v>167</v>
          </cell>
          <cell r="V239">
            <v>142</v>
          </cell>
          <cell r="W239">
            <v>232</v>
          </cell>
          <cell r="X239">
            <v>777</v>
          </cell>
        </row>
        <row r="240">
          <cell r="B240">
            <v>329</v>
          </cell>
          <cell r="C240">
            <v>26</v>
          </cell>
          <cell r="D240" t="str">
            <v>Непромышленные потребители НН</v>
          </cell>
          <cell r="E240">
            <v>1007</v>
          </cell>
          <cell r="F240">
            <v>0</v>
          </cell>
          <cell r="G240">
            <v>0</v>
          </cell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  <cell r="Q240">
            <v>1</v>
          </cell>
          <cell r="R240">
            <v>1</v>
          </cell>
          <cell r="S240">
            <v>1</v>
          </cell>
          <cell r="T240">
            <v>3</v>
          </cell>
          <cell r="U240">
            <v>3</v>
          </cell>
          <cell r="V240">
            <v>3</v>
          </cell>
          <cell r="W240">
            <v>3</v>
          </cell>
          <cell r="X240">
            <v>12</v>
          </cell>
        </row>
        <row r="241">
          <cell r="B241">
            <v>0</v>
          </cell>
          <cell r="C241">
            <v>28</v>
          </cell>
          <cell r="D241" t="str">
            <v>ОАО "Северстроймонтаж"</v>
          </cell>
          <cell r="E241">
            <v>1007</v>
          </cell>
          <cell r="F241">
            <v>1012</v>
          </cell>
          <cell r="G241">
            <v>0</v>
          </cell>
          <cell r="H241">
            <v>26</v>
          </cell>
          <cell r="I241">
            <v>26</v>
          </cell>
          <cell r="J241">
            <v>26</v>
          </cell>
          <cell r="K241">
            <v>21</v>
          </cell>
          <cell r="L241">
            <v>21</v>
          </cell>
          <cell r="M241">
            <v>19</v>
          </cell>
          <cell r="N241">
            <v>19</v>
          </cell>
          <cell r="O241">
            <v>19</v>
          </cell>
          <cell r="P241">
            <v>19</v>
          </cell>
          <cell r="Q241">
            <v>19</v>
          </cell>
          <cell r="R241">
            <v>21</v>
          </cell>
          <cell r="S241">
            <v>21</v>
          </cell>
          <cell r="T241">
            <v>78</v>
          </cell>
          <cell r="U241">
            <v>61</v>
          </cell>
          <cell r="V241">
            <v>57</v>
          </cell>
          <cell r="W241">
            <v>61</v>
          </cell>
          <cell r="X241">
            <v>257</v>
          </cell>
        </row>
        <row r="242">
          <cell r="B242">
            <v>329</v>
          </cell>
          <cell r="C242">
            <v>26</v>
          </cell>
          <cell r="D242" t="str">
            <v>Непромышленные потребители НН</v>
          </cell>
          <cell r="E242">
            <v>1004</v>
          </cell>
          <cell r="F242">
            <v>1001</v>
          </cell>
          <cell r="G242">
            <v>0</v>
          </cell>
          <cell r="H242">
            <v>1</v>
          </cell>
          <cell r="I242">
            <v>1</v>
          </cell>
          <cell r="J242">
            <v>1</v>
          </cell>
          <cell r="K242">
            <v>1</v>
          </cell>
          <cell r="L242">
            <v>1</v>
          </cell>
          <cell r="M242">
            <v>1</v>
          </cell>
          <cell r="N242">
            <v>1</v>
          </cell>
          <cell r="O242">
            <v>1</v>
          </cell>
          <cell r="P242">
            <v>1</v>
          </cell>
          <cell r="Q242">
            <v>1</v>
          </cell>
          <cell r="R242">
            <v>1</v>
          </cell>
          <cell r="S242">
            <v>1</v>
          </cell>
          <cell r="T242">
            <v>3</v>
          </cell>
          <cell r="U242">
            <v>3</v>
          </cell>
          <cell r="V242">
            <v>3</v>
          </cell>
          <cell r="W242">
            <v>3</v>
          </cell>
          <cell r="X242">
            <v>12</v>
          </cell>
        </row>
        <row r="243">
          <cell r="B243">
            <v>330</v>
          </cell>
          <cell r="C243">
            <v>26</v>
          </cell>
          <cell r="D243" t="str">
            <v>Непромышленные потребители НН</v>
          </cell>
          <cell r="E243">
            <v>1004</v>
          </cell>
          <cell r="F243">
            <v>1001</v>
          </cell>
          <cell r="G243">
            <v>0</v>
          </cell>
          <cell r="H243">
            <v>1</v>
          </cell>
          <cell r="I243">
            <v>1</v>
          </cell>
          <cell r="J243">
            <v>1</v>
          </cell>
          <cell r="K243">
            <v>1</v>
          </cell>
          <cell r="L243">
            <v>1</v>
          </cell>
          <cell r="M243">
            <v>1</v>
          </cell>
          <cell r="N243">
            <v>1</v>
          </cell>
          <cell r="O243">
            <v>1</v>
          </cell>
          <cell r="P243">
            <v>1</v>
          </cell>
          <cell r="Q243">
            <v>1</v>
          </cell>
          <cell r="R243">
            <v>1</v>
          </cell>
          <cell r="S243">
            <v>1</v>
          </cell>
          <cell r="T243">
            <v>3</v>
          </cell>
          <cell r="U243">
            <v>3</v>
          </cell>
          <cell r="V243">
            <v>3</v>
          </cell>
          <cell r="W243">
            <v>3</v>
          </cell>
          <cell r="X243">
            <v>12</v>
          </cell>
        </row>
        <row r="244">
          <cell r="B244">
            <v>0</v>
          </cell>
          <cell r="C244">
            <v>12</v>
          </cell>
          <cell r="D244" t="str">
            <v>ОАО "Уралсвязьинформ"</v>
          </cell>
          <cell r="E244">
            <v>1005</v>
          </cell>
          <cell r="F244">
            <v>0</v>
          </cell>
          <cell r="G244">
            <v>0</v>
          </cell>
          <cell r="H244">
            <v>132</v>
          </cell>
          <cell r="I244">
            <v>126</v>
          </cell>
          <cell r="J244">
            <v>125</v>
          </cell>
          <cell r="K244">
            <v>116</v>
          </cell>
          <cell r="L244">
            <v>114</v>
          </cell>
          <cell r="M244">
            <v>104.5</v>
          </cell>
          <cell r="N244">
            <v>103.5</v>
          </cell>
          <cell r="O244">
            <v>104</v>
          </cell>
          <cell r="P244">
            <v>110.5</v>
          </cell>
          <cell r="Q244">
            <v>117</v>
          </cell>
          <cell r="R244">
            <v>122</v>
          </cell>
          <cell r="S244">
            <v>133</v>
          </cell>
          <cell r="T244">
            <v>383</v>
          </cell>
          <cell r="U244">
            <v>334.5</v>
          </cell>
          <cell r="V244">
            <v>318</v>
          </cell>
          <cell r="W244">
            <v>372</v>
          </cell>
          <cell r="X244">
            <v>1407.5</v>
          </cell>
        </row>
        <row r="245">
          <cell r="B245">
            <v>330</v>
          </cell>
          <cell r="C245">
            <v>12</v>
          </cell>
          <cell r="D245" t="str">
            <v>Пром. до 750 кВА   СН2</v>
          </cell>
          <cell r="E245">
            <v>1007</v>
          </cell>
          <cell r="F245">
            <v>1004</v>
          </cell>
          <cell r="G245">
            <v>0</v>
          </cell>
          <cell r="H245">
            <v>85</v>
          </cell>
          <cell r="I245">
            <v>80</v>
          </cell>
          <cell r="J245">
            <v>80</v>
          </cell>
          <cell r="K245">
            <v>75</v>
          </cell>
          <cell r="L245">
            <v>75</v>
          </cell>
          <cell r="M245">
            <v>70</v>
          </cell>
          <cell r="N245">
            <v>70</v>
          </cell>
          <cell r="O245">
            <v>70</v>
          </cell>
          <cell r="P245">
            <v>75</v>
          </cell>
          <cell r="Q245">
            <v>75</v>
          </cell>
          <cell r="R245">
            <v>80</v>
          </cell>
          <cell r="S245">
            <v>85</v>
          </cell>
          <cell r="T245">
            <v>245</v>
          </cell>
          <cell r="U245">
            <v>220</v>
          </cell>
          <cell r="V245">
            <v>215</v>
          </cell>
          <cell r="W245">
            <v>240</v>
          </cell>
          <cell r="X245">
            <v>920</v>
          </cell>
        </row>
        <row r="246">
          <cell r="B246">
            <v>328</v>
          </cell>
          <cell r="C246">
            <v>12</v>
          </cell>
          <cell r="D246" t="str">
            <v>Пром. до 750 кВА   СН2</v>
          </cell>
          <cell r="E246">
            <v>1007</v>
          </cell>
          <cell r="F246">
            <v>1004</v>
          </cell>
          <cell r="G246">
            <v>0</v>
          </cell>
          <cell r="H246">
            <v>85</v>
          </cell>
          <cell r="I246">
            <v>80</v>
          </cell>
          <cell r="J246">
            <v>80</v>
          </cell>
          <cell r="K246">
            <v>75</v>
          </cell>
          <cell r="L246">
            <v>75</v>
          </cell>
          <cell r="M246">
            <v>70</v>
          </cell>
          <cell r="N246">
            <v>70</v>
          </cell>
          <cell r="O246">
            <v>70</v>
          </cell>
          <cell r="P246">
            <v>75</v>
          </cell>
          <cell r="Q246">
            <v>75</v>
          </cell>
          <cell r="R246">
            <v>80</v>
          </cell>
          <cell r="S246">
            <v>85</v>
          </cell>
          <cell r="T246">
            <v>245</v>
          </cell>
          <cell r="U246">
            <v>220</v>
          </cell>
          <cell r="V246">
            <v>215</v>
          </cell>
          <cell r="W246">
            <v>240</v>
          </cell>
          <cell r="X246">
            <v>920</v>
          </cell>
        </row>
        <row r="247">
          <cell r="C247">
            <v>13</v>
          </cell>
          <cell r="D247" t="str">
            <v>Пром. до 750 кВА   СН2</v>
          </cell>
          <cell r="E247">
            <v>1006</v>
          </cell>
          <cell r="F247">
            <v>0</v>
          </cell>
          <cell r="G247">
            <v>0</v>
          </cell>
          <cell r="H247">
            <v>19</v>
          </cell>
          <cell r="I247">
            <v>19</v>
          </cell>
          <cell r="J247">
            <v>19</v>
          </cell>
          <cell r="K247">
            <v>17</v>
          </cell>
          <cell r="L247">
            <v>15</v>
          </cell>
          <cell r="M247">
            <v>11</v>
          </cell>
          <cell r="N247">
            <v>10</v>
          </cell>
          <cell r="O247">
            <v>10.5</v>
          </cell>
          <cell r="P247">
            <v>11</v>
          </cell>
          <cell r="Q247">
            <v>15</v>
          </cell>
          <cell r="R247">
            <v>15</v>
          </cell>
          <cell r="S247">
            <v>20</v>
          </cell>
          <cell r="T247">
            <v>57</v>
          </cell>
          <cell r="U247">
            <v>43</v>
          </cell>
          <cell r="V247">
            <v>31.5</v>
          </cell>
          <cell r="W247">
            <v>50</v>
          </cell>
          <cell r="X247">
            <v>181.5</v>
          </cell>
        </row>
        <row r="248">
          <cell r="B248">
            <v>331</v>
          </cell>
          <cell r="C248">
            <v>15</v>
          </cell>
          <cell r="D248" t="str">
            <v>Пром. до 750 кВА   НН</v>
          </cell>
          <cell r="E248">
            <v>1006</v>
          </cell>
          <cell r="F248">
            <v>0</v>
          </cell>
          <cell r="G248">
            <v>0</v>
          </cell>
          <cell r="H248">
            <v>5</v>
          </cell>
          <cell r="I248">
            <v>5</v>
          </cell>
          <cell r="J248">
            <v>4</v>
          </cell>
          <cell r="K248">
            <v>3</v>
          </cell>
          <cell r="L248">
            <v>3</v>
          </cell>
          <cell r="M248">
            <v>3</v>
          </cell>
          <cell r="N248">
            <v>3</v>
          </cell>
          <cell r="O248">
            <v>3</v>
          </cell>
          <cell r="P248">
            <v>4</v>
          </cell>
          <cell r="Q248">
            <v>5</v>
          </cell>
          <cell r="R248">
            <v>5</v>
          </cell>
          <cell r="S248">
            <v>5</v>
          </cell>
          <cell r="T248">
            <v>14</v>
          </cell>
          <cell r="U248">
            <v>9</v>
          </cell>
          <cell r="V248">
            <v>10</v>
          </cell>
          <cell r="W248">
            <v>15</v>
          </cell>
          <cell r="X248">
            <v>48</v>
          </cell>
        </row>
        <row r="249">
          <cell r="B249">
            <v>0</v>
          </cell>
          <cell r="C249">
            <v>26</v>
          </cell>
          <cell r="D249" t="str">
            <v>ОАО "АК СУС - 19"</v>
          </cell>
          <cell r="E249">
            <v>1004</v>
          </cell>
          <cell r="F249">
            <v>1012</v>
          </cell>
          <cell r="G249">
            <v>0</v>
          </cell>
          <cell r="H249">
            <v>30.3</v>
          </cell>
          <cell r="I249">
            <v>30.3</v>
          </cell>
          <cell r="J249">
            <v>26.3</v>
          </cell>
          <cell r="K249">
            <v>25.3</v>
          </cell>
          <cell r="L249">
            <v>18.2</v>
          </cell>
          <cell r="M249">
            <v>18.2</v>
          </cell>
          <cell r="N249">
            <v>18.2</v>
          </cell>
          <cell r="O249">
            <v>18.2</v>
          </cell>
          <cell r="P249">
            <v>20.2</v>
          </cell>
          <cell r="Q249">
            <v>22.2</v>
          </cell>
          <cell r="R249">
            <v>27.3</v>
          </cell>
          <cell r="S249">
            <v>30.3</v>
          </cell>
          <cell r="T249">
            <v>86.9</v>
          </cell>
          <cell r="U249">
            <v>61.7</v>
          </cell>
          <cell r="V249">
            <v>56.599999999999994</v>
          </cell>
          <cell r="W249">
            <v>79.8</v>
          </cell>
          <cell r="X249">
            <v>284.99999999999994</v>
          </cell>
        </row>
        <row r="250">
          <cell r="B250">
            <v>331</v>
          </cell>
          <cell r="C250">
            <v>10</v>
          </cell>
          <cell r="D250" t="str">
            <v>Пром. до 750 кВА   ВН</v>
          </cell>
          <cell r="E250">
            <v>1008</v>
          </cell>
          <cell r="F250">
            <v>0</v>
          </cell>
          <cell r="G250">
            <v>0</v>
          </cell>
          <cell r="H250">
            <v>28</v>
          </cell>
          <cell r="I250">
            <v>28</v>
          </cell>
          <cell r="J250">
            <v>24</v>
          </cell>
          <cell r="K250">
            <v>23</v>
          </cell>
          <cell r="L250">
            <v>17</v>
          </cell>
          <cell r="M250">
            <v>17</v>
          </cell>
          <cell r="N250">
            <v>17</v>
          </cell>
          <cell r="O250">
            <v>17</v>
          </cell>
          <cell r="P250">
            <v>18</v>
          </cell>
          <cell r="Q250">
            <v>20</v>
          </cell>
          <cell r="R250">
            <v>25</v>
          </cell>
          <cell r="S250">
            <v>28</v>
          </cell>
          <cell r="T250">
            <v>80</v>
          </cell>
          <cell r="U250">
            <v>57</v>
          </cell>
          <cell r="V250">
            <v>52</v>
          </cell>
          <cell r="W250">
            <v>73</v>
          </cell>
          <cell r="X250">
            <v>262</v>
          </cell>
        </row>
        <row r="251">
          <cell r="B251">
            <v>327</v>
          </cell>
          <cell r="C251">
            <v>10</v>
          </cell>
          <cell r="D251" t="str">
            <v>Пром. до 750 кВА   ВН</v>
          </cell>
          <cell r="E251">
            <v>1008</v>
          </cell>
          <cell r="F251">
            <v>0</v>
          </cell>
          <cell r="G251">
            <v>0</v>
          </cell>
          <cell r="H251">
            <v>28</v>
          </cell>
          <cell r="I251">
            <v>28</v>
          </cell>
          <cell r="J251">
            <v>24</v>
          </cell>
          <cell r="K251">
            <v>23</v>
          </cell>
          <cell r="L251">
            <v>17</v>
          </cell>
          <cell r="M251">
            <v>17</v>
          </cell>
          <cell r="N251">
            <v>17</v>
          </cell>
          <cell r="O251">
            <v>17</v>
          </cell>
          <cell r="P251">
            <v>18</v>
          </cell>
          <cell r="Q251">
            <v>20</v>
          </cell>
          <cell r="R251">
            <v>25</v>
          </cell>
          <cell r="S251">
            <v>28</v>
          </cell>
          <cell r="T251">
            <v>80</v>
          </cell>
          <cell r="U251">
            <v>57</v>
          </cell>
          <cell r="V251">
            <v>52</v>
          </cell>
          <cell r="W251">
            <v>73</v>
          </cell>
          <cell r="X251">
            <v>262</v>
          </cell>
        </row>
        <row r="252">
          <cell r="B252">
            <v>332</v>
          </cell>
          <cell r="C252">
            <v>15</v>
          </cell>
          <cell r="D252" t="str">
            <v>Пром. до 750 кВА   НН</v>
          </cell>
          <cell r="E252">
            <v>1007</v>
          </cell>
          <cell r="F252">
            <v>0</v>
          </cell>
          <cell r="G252">
            <v>0</v>
          </cell>
          <cell r="H252">
            <v>2</v>
          </cell>
          <cell r="I252">
            <v>2</v>
          </cell>
          <cell r="J252">
            <v>2</v>
          </cell>
          <cell r="K252">
            <v>2</v>
          </cell>
          <cell r="L252">
            <v>1</v>
          </cell>
          <cell r="M252">
            <v>1</v>
          </cell>
          <cell r="N252">
            <v>1</v>
          </cell>
          <cell r="O252">
            <v>1</v>
          </cell>
          <cell r="P252">
            <v>2</v>
          </cell>
          <cell r="Q252">
            <v>2</v>
          </cell>
          <cell r="R252">
            <v>2</v>
          </cell>
          <cell r="S252">
            <v>2</v>
          </cell>
          <cell r="T252">
            <v>6</v>
          </cell>
          <cell r="U252">
            <v>4</v>
          </cell>
          <cell r="V252">
            <v>4</v>
          </cell>
          <cell r="W252">
            <v>6</v>
          </cell>
          <cell r="X252">
            <v>20</v>
          </cell>
        </row>
        <row r="253">
          <cell r="B253">
            <v>0</v>
          </cell>
          <cell r="C253">
            <v>16</v>
          </cell>
          <cell r="D253" t="str">
            <v>ООО  "Тюменьсвязьмонтаж"</v>
          </cell>
          <cell r="E253">
            <v>1007</v>
          </cell>
          <cell r="F253">
            <v>1012</v>
          </cell>
          <cell r="G253">
            <v>0</v>
          </cell>
          <cell r="H253">
            <v>0.1</v>
          </cell>
          <cell r="I253">
            <v>0.1</v>
          </cell>
          <cell r="J253">
            <v>0.1</v>
          </cell>
          <cell r="K253">
            <v>0.1</v>
          </cell>
          <cell r="L253">
            <v>0.1</v>
          </cell>
          <cell r="M253">
            <v>0.1</v>
          </cell>
          <cell r="N253">
            <v>0.1</v>
          </cell>
          <cell r="O253">
            <v>0.1</v>
          </cell>
          <cell r="P253">
            <v>0.1</v>
          </cell>
          <cell r="Q253">
            <v>0.1</v>
          </cell>
          <cell r="R253">
            <v>0.1</v>
          </cell>
          <cell r="S253">
            <v>0.1</v>
          </cell>
          <cell r="T253">
            <v>0.30000000000000004</v>
          </cell>
          <cell r="U253">
            <v>0.30000000000000004</v>
          </cell>
          <cell r="V253">
            <v>0.30000000000000004</v>
          </cell>
          <cell r="W253">
            <v>0.30000000000000004</v>
          </cell>
          <cell r="X253">
            <v>1.2</v>
          </cell>
        </row>
        <row r="254">
          <cell r="B254">
            <v>332</v>
          </cell>
          <cell r="C254">
            <v>13</v>
          </cell>
          <cell r="D254" t="str">
            <v>Пром. до 750 кВА   СН2</v>
          </cell>
          <cell r="E254">
            <v>1007</v>
          </cell>
          <cell r="F254">
            <v>0</v>
          </cell>
          <cell r="G254">
            <v>0</v>
          </cell>
          <cell r="H254">
            <v>0.1</v>
          </cell>
          <cell r="I254">
            <v>0.1</v>
          </cell>
          <cell r="J254">
            <v>0.1</v>
          </cell>
          <cell r="K254">
            <v>0.1</v>
          </cell>
          <cell r="L254">
            <v>0.1</v>
          </cell>
          <cell r="M254">
            <v>0.1</v>
          </cell>
          <cell r="N254">
            <v>0.1</v>
          </cell>
          <cell r="O254">
            <v>0.1</v>
          </cell>
          <cell r="P254">
            <v>0.1</v>
          </cell>
          <cell r="Q254">
            <v>0.1</v>
          </cell>
          <cell r="R254">
            <v>0.1</v>
          </cell>
          <cell r="S254">
            <v>0.1</v>
          </cell>
          <cell r="T254">
            <v>0.30000000000000004</v>
          </cell>
          <cell r="U254">
            <v>0.30000000000000004</v>
          </cell>
          <cell r="V254">
            <v>0.30000000000000004</v>
          </cell>
          <cell r="W254">
            <v>0.30000000000000004</v>
          </cell>
          <cell r="X254">
            <v>1.2</v>
          </cell>
        </row>
        <row r="255">
          <cell r="B255">
            <v>333</v>
          </cell>
          <cell r="C255">
            <v>13</v>
          </cell>
          <cell r="D255" t="str">
            <v>Пром. до 750 кВА   СН2</v>
          </cell>
          <cell r="E255">
            <v>1007</v>
          </cell>
          <cell r="F255">
            <v>0</v>
          </cell>
          <cell r="G255">
            <v>0</v>
          </cell>
          <cell r="H255">
            <v>0.1</v>
          </cell>
          <cell r="I255">
            <v>0.1</v>
          </cell>
          <cell r="J255">
            <v>0.1</v>
          </cell>
          <cell r="K255">
            <v>0.1</v>
          </cell>
          <cell r="L255">
            <v>0.1</v>
          </cell>
          <cell r="M255">
            <v>0.1</v>
          </cell>
          <cell r="N255">
            <v>0.1</v>
          </cell>
          <cell r="O255">
            <v>0.1</v>
          </cell>
          <cell r="P255">
            <v>0.1</v>
          </cell>
          <cell r="Q255">
            <v>0.1</v>
          </cell>
          <cell r="R255">
            <v>0.1</v>
          </cell>
          <cell r="S255">
            <v>0.1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</row>
        <row r="256">
          <cell r="B256">
            <v>0</v>
          </cell>
          <cell r="C256">
            <v>12</v>
          </cell>
          <cell r="D256" t="str">
            <v>ООО "Технопром"</v>
          </cell>
          <cell r="E256">
            <v>0</v>
          </cell>
          <cell r="F256">
            <v>0</v>
          </cell>
          <cell r="G256">
            <v>0</v>
          </cell>
          <cell r="H256">
            <v>0.5</v>
          </cell>
          <cell r="I256">
            <v>0.5</v>
          </cell>
          <cell r="J256">
            <v>0.45</v>
          </cell>
          <cell r="K256">
            <v>0.45</v>
          </cell>
          <cell r="L256">
            <v>0.45</v>
          </cell>
          <cell r="M256">
            <v>0.4</v>
          </cell>
          <cell r="N256">
            <v>0.4</v>
          </cell>
          <cell r="O256">
            <v>0.4</v>
          </cell>
          <cell r="P256">
            <v>0.45</v>
          </cell>
          <cell r="Q256">
            <v>0.45</v>
          </cell>
          <cell r="R256">
            <v>0.5</v>
          </cell>
          <cell r="S256">
            <v>0.5</v>
          </cell>
          <cell r="T256">
            <v>1.45</v>
          </cell>
          <cell r="U256">
            <v>1.3</v>
          </cell>
          <cell r="V256">
            <v>1.25</v>
          </cell>
          <cell r="W256">
            <v>1.45</v>
          </cell>
          <cell r="X256">
            <v>5.45</v>
          </cell>
        </row>
        <row r="257">
          <cell r="B257">
            <v>333</v>
          </cell>
          <cell r="C257">
            <v>26</v>
          </cell>
          <cell r="D257" t="str">
            <v>Непромышленные потребители НН</v>
          </cell>
          <cell r="E257">
            <v>1007</v>
          </cell>
          <cell r="F257">
            <v>1012</v>
          </cell>
          <cell r="G257">
            <v>0</v>
          </cell>
          <cell r="H257">
            <v>0.5</v>
          </cell>
          <cell r="I257">
            <v>0.5</v>
          </cell>
          <cell r="J257">
            <v>0.45</v>
          </cell>
          <cell r="K257">
            <v>0.45</v>
          </cell>
          <cell r="L257">
            <v>0.45</v>
          </cell>
          <cell r="M257">
            <v>0.4</v>
          </cell>
          <cell r="N257">
            <v>0.4</v>
          </cell>
          <cell r="O257">
            <v>0.4</v>
          </cell>
          <cell r="P257">
            <v>0.45</v>
          </cell>
          <cell r="Q257">
            <v>0.45</v>
          </cell>
          <cell r="R257">
            <v>0.5</v>
          </cell>
          <cell r="S257">
            <v>0.5</v>
          </cell>
          <cell r="T257">
            <v>1.45</v>
          </cell>
          <cell r="U257">
            <v>1.3</v>
          </cell>
          <cell r="V257">
            <v>1.25</v>
          </cell>
          <cell r="W257">
            <v>1.45</v>
          </cell>
          <cell r="X257">
            <v>5.45</v>
          </cell>
        </row>
        <row r="258">
          <cell r="B258">
            <v>334</v>
          </cell>
          <cell r="C258">
            <v>26</v>
          </cell>
          <cell r="D258" t="str">
            <v>Непромышленные потребители НН</v>
          </cell>
          <cell r="E258">
            <v>1007</v>
          </cell>
          <cell r="F258">
            <v>1012</v>
          </cell>
          <cell r="G258">
            <v>0</v>
          </cell>
          <cell r="H258">
            <v>0.5</v>
          </cell>
          <cell r="I258">
            <v>0.5</v>
          </cell>
          <cell r="J258">
            <v>0.45</v>
          </cell>
          <cell r="K258">
            <v>0.45</v>
          </cell>
          <cell r="L258">
            <v>0.45</v>
          </cell>
          <cell r="M258">
            <v>0.4</v>
          </cell>
          <cell r="N258">
            <v>0.4</v>
          </cell>
          <cell r="O258">
            <v>0.4</v>
          </cell>
          <cell r="P258">
            <v>0.45</v>
          </cell>
          <cell r="Q258">
            <v>0.45</v>
          </cell>
          <cell r="R258">
            <v>0.5</v>
          </cell>
          <cell r="S258">
            <v>0.5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</row>
        <row r="259">
          <cell r="B259">
            <v>0</v>
          </cell>
          <cell r="C259">
            <v>12</v>
          </cell>
          <cell r="D259" t="str">
            <v>ООО "Батыр"</v>
          </cell>
          <cell r="E259">
            <v>0</v>
          </cell>
          <cell r="F259">
            <v>0</v>
          </cell>
          <cell r="G259">
            <v>0</v>
          </cell>
          <cell r="H259">
            <v>13</v>
          </cell>
          <cell r="I259">
            <v>13</v>
          </cell>
          <cell r="J259">
            <v>10</v>
          </cell>
          <cell r="K259">
            <v>9</v>
          </cell>
          <cell r="L259">
            <v>5</v>
          </cell>
          <cell r="M259">
            <v>3</v>
          </cell>
          <cell r="N259">
            <v>3</v>
          </cell>
          <cell r="O259">
            <v>3</v>
          </cell>
          <cell r="P259">
            <v>3</v>
          </cell>
          <cell r="Q259">
            <v>9</v>
          </cell>
          <cell r="R259">
            <v>10</v>
          </cell>
          <cell r="S259">
            <v>13</v>
          </cell>
          <cell r="T259">
            <v>36</v>
          </cell>
          <cell r="U259">
            <v>17</v>
          </cell>
          <cell r="V259">
            <v>9</v>
          </cell>
          <cell r="W259">
            <v>32</v>
          </cell>
          <cell r="X259">
            <v>94</v>
          </cell>
        </row>
        <row r="260">
          <cell r="B260">
            <v>334</v>
          </cell>
          <cell r="C260">
            <v>23</v>
          </cell>
          <cell r="D260" t="str">
            <v>Непромышленные потребители СН2</v>
          </cell>
          <cell r="E260">
            <v>1007</v>
          </cell>
          <cell r="F260">
            <v>0</v>
          </cell>
          <cell r="G260">
            <v>0</v>
          </cell>
          <cell r="H260">
            <v>13</v>
          </cell>
          <cell r="I260">
            <v>13</v>
          </cell>
          <cell r="J260">
            <v>10</v>
          </cell>
          <cell r="K260">
            <v>9</v>
          </cell>
          <cell r="L260">
            <v>5</v>
          </cell>
          <cell r="M260">
            <v>3</v>
          </cell>
          <cell r="N260">
            <v>3</v>
          </cell>
          <cell r="O260">
            <v>3</v>
          </cell>
          <cell r="P260">
            <v>3</v>
          </cell>
          <cell r="Q260">
            <v>9</v>
          </cell>
          <cell r="R260">
            <v>10</v>
          </cell>
          <cell r="S260">
            <v>13</v>
          </cell>
          <cell r="T260">
            <v>36</v>
          </cell>
          <cell r="U260">
            <v>17</v>
          </cell>
          <cell r="V260">
            <v>9</v>
          </cell>
          <cell r="W260">
            <v>32</v>
          </cell>
          <cell r="X260">
            <v>94</v>
          </cell>
        </row>
        <row r="261">
          <cell r="B261">
            <v>335</v>
          </cell>
          <cell r="C261">
            <v>23</v>
          </cell>
          <cell r="D261" t="str">
            <v>Непромышленные потребители СН2</v>
          </cell>
          <cell r="E261">
            <v>1007</v>
          </cell>
          <cell r="F261">
            <v>0</v>
          </cell>
          <cell r="G261">
            <v>0</v>
          </cell>
          <cell r="H261">
            <v>13</v>
          </cell>
          <cell r="I261">
            <v>13</v>
          </cell>
          <cell r="J261">
            <v>10</v>
          </cell>
          <cell r="K261">
            <v>9</v>
          </cell>
          <cell r="L261">
            <v>5</v>
          </cell>
          <cell r="M261">
            <v>3</v>
          </cell>
          <cell r="N261">
            <v>3</v>
          </cell>
          <cell r="O261">
            <v>3</v>
          </cell>
          <cell r="P261">
            <v>3</v>
          </cell>
          <cell r="Q261">
            <v>9</v>
          </cell>
          <cell r="R261">
            <v>10</v>
          </cell>
          <cell r="S261">
            <v>13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</row>
        <row r="262">
          <cell r="B262">
            <v>0</v>
          </cell>
          <cell r="C262">
            <v>12</v>
          </cell>
          <cell r="D262" t="str">
            <v>ООО "Визит-С"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</row>
        <row r="263">
          <cell r="B263">
            <v>335</v>
          </cell>
          <cell r="C263">
            <v>23</v>
          </cell>
          <cell r="D263" t="str">
            <v>Непромышленные потребители СН2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</row>
        <row r="264">
          <cell r="B264">
            <v>336</v>
          </cell>
          <cell r="C264">
            <v>23</v>
          </cell>
          <cell r="D264" t="str">
            <v>Непромышленные потребители СН2</v>
          </cell>
          <cell r="E264">
            <v>0</v>
          </cell>
          <cell r="F264">
            <v>0</v>
          </cell>
          <cell r="G264">
            <v>0</v>
          </cell>
          <cell r="H264">
            <v>4</v>
          </cell>
          <cell r="I264">
            <v>4.4000000000000004</v>
          </cell>
          <cell r="J264">
            <v>3.7</v>
          </cell>
          <cell r="K264">
            <v>3.7</v>
          </cell>
          <cell r="L264">
            <v>3.2</v>
          </cell>
          <cell r="M264">
            <v>3</v>
          </cell>
          <cell r="N264">
            <v>1.6</v>
          </cell>
          <cell r="O264">
            <v>1.5</v>
          </cell>
          <cell r="P264">
            <v>4</v>
          </cell>
          <cell r="Q264">
            <v>2.9</v>
          </cell>
          <cell r="R264">
            <v>2.9</v>
          </cell>
          <cell r="S264">
            <v>2.9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</row>
        <row r="265">
          <cell r="B265">
            <v>0</v>
          </cell>
          <cell r="C265">
            <v>12</v>
          </cell>
          <cell r="D265" t="str">
            <v>ООО "Дентамед-Надым"</v>
          </cell>
          <cell r="E265">
            <v>0</v>
          </cell>
          <cell r="F265">
            <v>0</v>
          </cell>
          <cell r="G265">
            <v>0</v>
          </cell>
          <cell r="H265">
            <v>4</v>
          </cell>
          <cell r="I265">
            <v>4.4000000000000004</v>
          </cell>
          <cell r="J265">
            <v>3.7</v>
          </cell>
          <cell r="K265">
            <v>3.7</v>
          </cell>
          <cell r="L265">
            <v>3.2</v>
          </cell>
          <cell r="M265">
            <v>3</v>
          </cell>
          <cell r="N265">
            <v>1.6</v>
          </cell>
          <cell r="O265">
            <v>1.5</v>
          </cell>
          <cell r="P265">
            <v>4</v>
          </cell>
          <cell r="Q265">
            <v>2.9</v>
          </cell>
          <cell r="R265">
            <v>2.9</v>
          </cell>
          <cell r="S265">
            <v>2.9</v>
          </cell>
          <cell r="T265">
            <v>12.100000000000001</v>
          </cell>
          <cell r="U265">
            <v>9.9</v>
          </cell>
          <cell r="V265">
            <v>7.1</v>
          </cell>
          <cell r="W265">
            <v>8.6999999999999993</v>
          </cell>
          <cell r="X265">
            <v>37.799999999999997</v>
          </cell>
        </row>
        <row r="266">
          <cell r="B266">
            <v>336</v>
          </cell>
          <cell r="C266">
            <v>26</v>
          </cell>
          <cell r="D266" t="str">
            <v>Непромышленные потребители НН</v>
          </cell>
          <cell r="E266">
            <v>1007</v>
          </cell>
          <cell r="F266">
            <v>1004</v>
          </cell>
          <cell r="G266">
            <v>0</v>
          </cell>
          <cell r="H266">
            <v>4</v>
          </cell>
          <cell r="I266">
            <v>4.4000000000000004</v>
          </cell>
          <cell r="J266">
            <v>3.7</v>
          </cell>
          <cell r="K266">
            <v>3.7</v>
          </cell>
          <cell r="L266">
            <v>3.2</v>
          </cell>
          <cell r="M266">
            <v>3</v>
          </cell>
          <cell r="N266">
            <v>1.6</v>
          </cell>
          <cell r="O266">
            <v>1.5</v>
          </cell>
          <cell r="P266">
            <v>4</v>
          </cell>
          <cell r="Q266">
            <v>2.9</v>
          </cell>
          <cell r="R266">
            <v>2.9</v>
          </cell>
          <cell r="S266">
            <v>2.9</v>
          </cell>
          <cell r="T266">
            <v>12.100000000000001</v>
          </cell>
          <cell r="U266">
            <v>9.9</v>
          </cell>
          <cell r="V266">
            <v>7.1</v>
          </cell>
          <cell r="W266">
            <v>8.6999999999999993</v>
          </cell>
          <cell r="X266">
            <v>37.799999999999997</v>
          </cell>
        </row>
        <row r="267">
          <cell r="B267">
            <v>337</v>
          </cell>
          <cell r="C267">
            <v>26</v>
          </cell>
          <cell r="D267" t="str">
            <v>Непромышленные потребители НН</v>
          </cell>
          <cell r="E267">
            <v>1007</v>
          </cell>
          <cell r="F267">
            <v>1004</v>
          </cell>
          <cell r="G267">
            <v>0</v>
          </cell>
          <cell r="H267">
            <v>4</v>
          </cell>
          <cell r="I267">
            <v>4.4000000000000004</v>
          </cell>
          <cell r="J267">
            <v>3.7</v>
          </cell>
          <cell r="K267">
            <v>3.7</v>
          </cell>
          <cell r="L267">
            <v>3.2</v>
          </cell>
          <cell r="M267">
            <v>3</v>
          </cell>
          <cell r="N267">
            <v>1.6</v>
          </cell>
          <cell r="O267">
            <v>1.5</v>
          </cell>
          <cell r="P267">
            <v>4</v>
          </cell>
          <cell r="Q267">
            <v>2.9</v>
          </cell>
          <cell r="R267">
            <v>2.9</v>
          </cell>
          <cell r="S267">
            <v>2.9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</row>
        <row r="268">
          <cell r="B268">
            <v>0</v>
          </cell>
          <cell r="C268">
            <v>27</v>
          </cell>
          <cell r="D268" t="str">
            <v xml:space="preserve">Надымское отделение ОСБ №8028 </v>
          </cell>
          <cell r="E268">
            <v>0</v>
          </cell>
          <cell r="F268">
            <v>0</v>
          </cell>
          <cell r="G268">
            <v>0</v>
          </cell>
          <cell r="H268">
            <v>19.600000000000001</v>
          </cell>
          <cell r="I268">
            <v>17.5</v>
          </cell>
          <cell r="J268">
            <v>19.2</v>
          </cell>
          <cell r="K268">
            <v>17</v>
          </cell>
          <cell r="L268">
            <v>15.5</v>
          </cell>
          <cell r="M268">
            <v>12.5</v>
          </cell>
          <cell r="N268">
            <v>12.5</v>
          </cell>
          <cell r="O268">
            <v>12.5</v>
          </cell>
          <cell r="P268">
            <v>16</v>
          </cell>
          <cell r="Q268">
            <v>16.5</v>
          </cell>
          <cell r="R268">
            <v>17.5</v>
          </cell>
          <cell r="S268">
            <v>20.100000000000001</v>
          </cell>
          <cell r="T268">
            <v>56.3</v>
          </cell>
          <cell r="U268">
            <v>45</v>
          </cell>
          <cell r="V268">
            <v>41</v>
          </cell>
          <cell r="W268">
            <v>54.1</v>
          </cell>
          <cell r="X268">
            <v>196.4</v>
          </cell>
        </row>
        <row r="269">
          <cell r="B269">
            <v>337</v>
          </cell>
          <cell r="C269">
            <v>26</v>
          </cell>
          <cell r="D269" t="str">
            <v>Непромышленные потребители НН</v>
          </cell>
          <cell r="E269">
            <v>1004</v>
          </cell>
          <cell r="F269">
            <v>1012</v>
          </cell>
          <cell r="G269">
            <v>0</v>
          </cell>
          <cell r="H269">
            <v>3</v>
          </cell>
          <cell r="I269">
            <v>2.7</v>
          </cell>
          <cell r="J269">
            <v>3</v>
          </cell>
          <cell r="K269">
            <v>2.7</v>
          </cell>
          <cell r="L269">
            <v>2.5</v>
          </cell>
          <cell r="M269">
            <v>2</v>
          </cell>
          <cell r="N269">
            <v>2</v>
          </cell>
          <cell r="O269">
            <v>2</v>
          </cell>
          <cell r="P269">
            <v>2.5</v>
          </cell>
          <cell r="Q269">
            <v>2.5</v>
          </cell>
          <cell r="R269">
            <v>2.7</v>
          </cell>
          <cell r="S269">
            <v>3.1</v>
          </cell>
          <cell r="T269">
            <v>8.6999999999999993</v>
          </cell>
          <cell r="U269">
            <v>7.2</v>
          </cell>
          <cell r="V269">
            <v>6.5</v>
          </cell>
          <cell r="W269">
            <v>8.3000000000000007</v>
          </cell>
          <cell r="X269">
            <v>30.7</v>
          </cell>
        </row>
        <row r="270">
          <cell r="B270">
            <v>334</v>
          </cell>
          <cell r="C270">
            <v>26</v>
          </cell>
          <cell r="D270" t="str">
            <v>Непромышленные потребители НН</v>
          </cell>
          <cell r="E270">
            <v>1004</v>
          </cell>
          <cell r="F270">
            <v>1012</v>
          </cell>
          <cell r="G270">
            <v>0</v>
          </cell>
          <cell r="H270">
            <v>3</v>
          </cell>
          <cell r="I270">
            <v>2.7</v>
          </cell>
          <cell r="J270">
            <v>3</v>
          </cell>
          <cell r="K270">
            <v>2.7</v>
          </cell>
          <cell r="L270">
            <v>2.5</v>
          </cell>
          <cell r="M270">
            <v>2</v>
          </cell>
          <cell r="N270">
            <v>2</v>
          </cell>
          <cell r="O270">
            <v>2</v>
          </cell>
          <cell r="P270">
            <v>2.5</v>
          </cell>
          <cell r="Q270">
            <v>2.5</v>
          </cell>
          <cell r="R270">
            <v>2.7</v>
          </cell>
          <cell r="S270">
            <v>3.1</v>
          </cell>
          <cell r="T270">
            <v>8.6999999999999993</v>
          </cell>
          <cell r="U270">
            <v>7.2</v>
          </cell>
          <cell r="V270">
            <v>6.5</v>
          </cell>
          <cell r="W270">
            <v>8.3000000000000007</v>
          </cell>
          <cell r="X270">
            <v>30.7</v>
          </cell>
        </row>
        <row r="271">
          <cell r="C271">
            <v>28</v>
          </cell>
          <cell r="D271" t="str">
            <v>Непромышленные потребители НН</v>
          </cell>
          <cell r="E271">
            <v>1007</v>
          </cell>
          <cell r="F271">
            <v>1012</v>
          </cell>
          <cell r="G271">
            <v>0</v>
          </cell>
          <cell r="H271">
            <v>9</v>
          </cell>
          <cell r="I271">
            <v>8.1</v>
          </cell>
          <cell r="J271">
            <v>9</v>
          </cell>
          <cell r="K271">
            <v>8.1</v>
          </cell>
          <cell r="L271">
            <v>7.5</v>
          </cell>
          <cell r="M271">
            <v>6</v>
          </cell>
          <cell r="N271">
            <v>6</v>
          </cell>
          <cell r="O271">
            <v>6</v>
          </cell>
          <cell r="P271">
            <v>7.5</v>
          </cell>
          <cell r="Q271">
            <v>7.5</v>
          </cell>
          <cell r="R271">
            <v>8.1</v>
          </cell>
          <cell r="S271">
            <v>9.3000000000000007</v>
          </cell>
          <cell r="T271">
            <v>26.1</v>
          </cell>
          <cell r="U271">
            <v>21.6</v>
          </cell>
          <cell r="V271">
            <v>19.5</v>
          </cell>
          <cell r="W271">
            <v>24.9</v>
          </cell>
          <cell r="X271">
            <v>92.1</v>
          </cell>
        </row>
        <row r="272">
          <cell r="B272">
            <v>338</v>
          </cell>
          <cell r="C272">
            <v>29</v>
          </cell>
          <cell r="D272" t="str">
            <v>Непромышленные потребители НН</v>
          </cell>
          <cell r="E272">
            <v>1007</v>
          </cell>
          <cell r="F272">
            <v>1004</v>
          </cell>
          <cell r="G272">
            <v>1012</v>
          </cell>
          <cell r="H272">
            <v>5</v>
          </cell>
          <cell r="I272">
            <v>4.5</v>
          </cell>
          <cell r="J272">
            <v>4.8</v>
          </cell>
          <cell r="K272">
            <v>4</v>
          </cell>
          <cell r="L272">
            <v>3.5</v>
          </cell>
          <cell r="M272">
            <v>3</v>
          </cell>
          <cell r="N272">
            <v>3</v>
          </cell>
          <cell r="O272">
            <v>3</v>
          </cell>
          <cell r="P272">
            <v>4.2</v>
          </cell>
          <cell r="Q272">
            <v>4.5</v>
          </cell>
          <cell r="R272">
            <v>4.5</v>
          </cell>
          <cell r="S272">
            <v>5.0999999999999996</v>
          </cell>
          <cell r="T272">
            <v>14.3</v>
          </cell>
          <cell r="U272">
            <v>10.5</v>
          </cell>
          <cell r="V272">
            <v>10.199999999999999</v>
          </cell>
          <cell r="W272">
            <v>14.1</v>
          </cell>
          <cell r="X272">
            <v>49.1</v>
          </cell>
        </row>
        <row r="273">
          <cell r="B273">
            <v>0</v>
          </cell>
          <cell r="C273">
            <v>27</v>
          </cell>
          <cell r="D273" t="str">
            <v>Новый Абонент</v>
          </cell>
          <cell r="E273">
            <v>1006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</row>
        <row r="274">
          <cell r="B274">
            <v>338</v>
          </cell>
          <cell r="C274">
            <v>11</v>
          </cell>
          <cell r="D274" t="str">
            <v>Пром. до 750 кВА   ВН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</row>
        <row r="275">
          <cell r="B275">
            <v>339</v>
          </cell>
          <cell r="C275">
            <v>11</v>
          </cell>
          <cell r="D275" t="str">
            <v>Пром. до 750 кВА   ВН</v>
          </cell>
          <cell r="E275">
            <v>0</v>
          </cell>
          <cell r="F275">
            <v>0</v>
          </cell>
          <cell r="G275">
            <v>0</v>
          </cell>
          <cell r="H275">
            <v>8</v>
          </cell>
          <cell r="I275">
            <v>7.4</v>
          </cell>
          <cell r="J275">
            <v>6.8</v>
          </cell>
          <cell r="K275">
            <v>6.5</v>
          </cell>
          <cell r="L275">
            <v>6.1</v>
          </cell>
          <cell r="M275">
            <v>5.8</v>
          </cell>
          <cell r="N275">
            <v>4.5</v>
          </cell>
          <cell r="O275">
            <v>4.7</v>
          </cell>
          <cell r="P275">
            <v>5.2</v>
          </cell>
          <cell r="Q275">
            <v>8.5</v>
          </cell>
          <cell r="R275">
            <v>8.7000000000000011</v>
          </cell>
          <cell r="S275">
            <v>8.8000000000000007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</row>
        <row r="276">
          <cell r="B276">
            <v>0</v>
          </cell>
          <cell r="C276">
            <v>17</v>
          </cell>
          <cell r="D276" t="str">
            <v>ООО "Надымгоргаз"</v>
          </cell>
          <cell r="E276">
            <v>0</v>
          </cell>
          <cell r="F276">
            <v>0</v>
          </cell>
          <cell r="G276">
            <v>0</v>
          </cell>
          <cell r="H276">
            <v>8</v>
          </cell>
          <cell r="I276">
            <v>7.4</v>
          </cell>
          <cell r="J276">
            <v>6.8</v>
          </cell>
          <cell r="K276">
            <v>6.5</v>
          </cell>
          <cell r="L276">
            <v>6.1</v>
          </cell>
          <cell r="M276">
            <v>5.8</v>
          </cell>
          <cell r="N276">
            <v>4.5</v>
          </cell>
          <cell r="O276">
            <v>4.7</v>
          </cell>
          <cell r="P276">
            <v>5.2</v>
          </cell>
          <cell r="Q276">
            <v>8.5</v>
          </cell>
          <cell r="R276">
            <v>8.7000000000000011</v>
          </cell>
          <cell r="S276">
            <v>8.8000000000000007</v>
          </cell>
          <cell r="T276">
            <v>22.2</v>
          </cell>
          <cell r="U276">
            <v>18.399999999999999</v>
          </cell>
          <cell r="V276">
            <v>14.399999999999999</v>
          </cell>
          <cell r="W276">
            <v>26.000000000000004</v>
          </cell>
          <cell r="X276">
            <v>81</v>
          </cell>
        </row>
        <row r="277">
          <cell r="B277">
            <v>339</v>
          </cell>
          <cell r="C277">
            <v>24</v>
          </cell>
          <cell r="D277" t="str">
            <v>Непромышленные потребители СН2</v>
          </cell>
          <cell r="E277">
            <v>1008</v>
          </cell>
          <cell r="F277">
            <v>0</v>
          </cell>
          <cell r="G277">
            <v>0</v>
          </cell>
          <cell r="H277">
            <v>1.9</v>
          </cell>
          <cell r="I277">
            <v>1.9</v>
          </cell>
          <cell r="J277">
            <v>1.7</v>
          </cell>
          <cell r="K277">
            <v>1.7</v>
          </cell>
          <cell r="L277">
            <v>1.6</v>
          </cell>
          <cell r="M277">
            <v>1.5</v>
          </cell>
          <cell r="N277">
            <v>1</v>
          </cell>
          <cell r="O277">
            <v>1.2</v>
          </cell>
          <cell r="P277">
            <v>1.2</v>
          </cell>
          <cell r="Q277">
            <v>1.6</v>
          </cell>
          <cell r="R277">
            <v>1.8</v>
          </cell>
          <cell r="S277">
            <v>1.9</v>
          </cell>
          <cell r="T277">
            <v>5.5</v>
          </cell>
          <cell r="U277">
            <v>4.8</v>
          </cell>
          <cell r="V277">
            <v>3.4000000000000004</v>
          </cell>
          <cell r="W277">
            <v>5.3000000000000007</v>
          </cell>
          <cell r="X277">
            <v>18.999999999999996</v>
          </cell>
        </row>
        <row r="278">
          <cell r="B278">
            <v>340</v>
          </cell>
          <cell r="C278">
            <v>24</v>
          </cell>
          <cell r="D278" t="str">
            <v>Непромышленные потребители СН2</v>
          </cell>
          <cell r="E278">
            <v>1008</v>
          </cell>
          <cell r="F278">
            <v>0</v>
          </cell>
          <cell r="G278">
            <v>0</v>
          </cell>
          <cell r="H278">
            <v>1.9</v>
          </cell>
          <cell r="I278">
            <v>1.9</v>
          </cell>
          <cell r="J278">
            <v>1.7</v>
          </cell>
          <cell r="K278">
            <v>1.7</v>
          </cell>
          <cell r="L278">
            <v>1.6</v>
          </cell>
          <cell r="M278">
            <v>1.5</v>
          </cell>
          <cell r="N278">
            <v>1</v>
          </cell>
          <cell r="O278">
            <v>1.2</v>
          </cell>
          <cell r="P278">
            <v>1.2</v>
          </cell>
          <cell r="Q278">
            <v>1.6</v>
          </cell>
          <cell r="R278">
            <v>1.8</v>
          </cell>
          <cell r="S278">
            <v>1.9</v>
          </cell>
          <cell r="T278">
            <v>5.5</v>
          </cell>
          <cell r="U278">
            <v>4.8</v>
          </cell>
          <cell r="V278">
            <v>3.4000000000000004</v>
          </cell>
          <cell r="W278">
            <v>5.3000000000000007</v>
          </cell>
          <cell r="X278">
            <v>18.999999999999996</v>
          </cell>
        </row>
        <row r="279">
          <cell r="B279">
            <v>0</v>
          </cell>
          <cell r="C279">
            <v>26</v>
          </cell>
          <cell r="D279" t="str">
            <v>ООО "НИГО"</v>
          </cell>
          <cell r="E279">
            <v>1004</v>
          </cell>
          <cell r="F279">
            <v>0</v>
          </cell>
          <cell r="G279">
            <v>0</v>
          </cell>
          <cell r="H279">
            <v>149.44</v>
          </cell>
          <cell r="I279">
            <v>114.44</v>
          </cell>
          <cell r="J279">
            <v>105.44</v>
          </cell>
          <cell r="K279">
            <v>103.44</v>
          </cell>
          <cell r="L279">
            <v>101.44</v>
          </cell>
          <cell r="M279">
            <v>90.44</v>
          </cell>
          <cell r="N279">
            <v>90.44</v>
          </cell>
          <cell r="O279">
            <v>94.44</v>
          </cell>
          <cell r="P279">
            <v>101.44</v>
          </cell>
          <cell r="Q279">
            <v>113.44</v>
          </cell>
          <cell r="R279">
            <v>141.44</v>
          </cell>
          <cell r="S279">
            <v>149.44</v>
          </cell>
          <cell r="T279">
            <v>369.32</v>
          </cell>
          <cell r="U279">
            <v>295.32</v>
          </cell>
          <cell r="V279">
            <v>286.32</v>
          </cell>
          <cell r="W279">
            <v>404.32</v>
          </cell>
          <cell r="X279">
            <v>1355.2800000000004</v>
          </cell>
        </row>
        <row r="280">
          <cell r="B280">
            <v>340</v>
          </cell>
          <cell r="C280">
            <v>24</v>
          </cell>
          <cell r="D280" t="str">
            <v>Непромышленные потребители СН2</v>
          </cell>
          <cell r="E280">
            <v>1007</v>
          </cell>
          <cell r="F280">
            <v>0</v>
          </cell>
          <cell r="G280">
            <v>0</v>
          </cell>
          <cell r="H280">
            <v>69</v>
          </cell>
          <cell r="I280">
            <v>59</v>
          </cell>
          <cell r="J280">
            <v>53</v>
          </cell>
          <cell r="K280">
            <v>51</v>
          </cell>
          <cell r="L280">
            <v>51</v>
          </cell>
          <cell r="M280">
            <v>40</v>
          </cell>
          <cell r="N280">
            <v>40</v>
          </cell>
          <cell r="O280">
            <v>44</v>
          </cell>
          <cell r="P280">
            <v>51</v>
          </cell>
          <cell r="Q280">
            <v>53</v>
          </cell>
          <cell r="R280">
            <v>61</v>
          </cell>
          <cell r="S280">
            <v>69</v>
          </cell>
          <cell r="T280">
            <v>181</v>
          </cell>
          <cell r="U280">
            <v>142</v>
          </cell>
          <cell r="V280">
            <v>135</v>
          </cell>
          <cell r="W280">
            <v>183</v>
          </cell>
          <cell r="X280">
            <v>641</v>
          </cell>
        </row>
        <row r="281">
          <cell r="B281">
            <v>337</v>
          </cell>
          <cell r="C281">
            <v>24</v>
          </cell>
          <cell r="D281" t="str">
            <v>Непромышленные потребители СН2</v>
          </cell>
          <cell r="E281">
            <v>1007</v>
          </cell>
          <cell r="F281">
            <v>0</v>
          </cell>
          <cell r="G281">
            <v>0</v>
          </cell>
          <cell r="H281">
            <v>69</v>
          </cell>
          <cell r="I281">
            <v>59</v>
          </cell>
          <cell r="J281">
            <v>53</v>
          </cell>
          <cell r="K281">
            <v>51</v>
          </cell>
          <cell r="L281">
            <v>51</v>
          </cell>
          <cell r="M281">
            <v>40</v>
          </cell>
          <cell r="N281">
            <v>40</v>
          </cell>
          <cell r="O281">
            <v>44</v>
          </cell>
          <cell r="P281">
            <v>51</v>
          </cell>
          <cell r="Q281">
            <v>53</v>
          </cell>
          <cell r="R281">
            <v>61</v>
          </cell>
          <cell r="S281">
            <v>69</v>
          </cell>
          <cell r="T281">
            <v>181</v>
          </cell>
          <cell r="U281">
            <v>142</v>
          </cell>
          <cell r="V281">
            <v>135</v>
          </cell>
          <cell r="W281">
            <v>183</v>
          </cell>
          <cell r="X281">
            <v>641</v>
          </cell>
        </row>
        <row r="282">
          <cell r="B282">
            <v>341</v>
          </cell>
          <cell r="C282">
            <v>23</v>
          </cell>
          <cell r="D282" t="str">
            <v>Непромышленные потребители СН2</v>
          </cell>
          <cell r="E282">
            <v>1004</v>
          </cell>
          <cell r="F282">
            <v>0</v>
          </cell>
          <cell r="G282">
            <v>0</v>
          </cell>
          <cell r="H282">
            <v>80</v>
          </cell>
          <cell r="I282">
            <v>55</v>
          </cell>
          <cell r="J282">
            <v>52</v>
          </cell>
          <cell r="K282">
            <v>52</v>
          </cell>
          <cell r="L282">
            <v>50</v>
          </cell>
          <cell r="M282">
            <v>50</v>
          </cell>
          <cell r="N282">
            <v>50</v>
          </cell>
          <cell r="O282">
            <v>50</v>
          </cell>
          <cell r="P282">
            <v>50</v>
          </cell>
          <cell r="Q282">
            <v>60</v>
          </cell>
          <cell r="R282">
            <v>80</v>
          </cell>
          <cell r="S282">
            <v>80</v>
          </cell>
          <cell r="T282">
            <v>187</v>
          </cell>
          <cell r="U282">
            <v>152</v>
          </cell>
          <cell r="V282">
            <v>150</v>
          </cell>
          <cell r="W282">
            <v>220</v>
          </cell>
          <cell r="X282">
            <v>709</v>
          </cell>
        </row>
        <row r="283">
          <cell r="B283">
            <v>0</v>
          </cell>
          <cell r="C283">
            <v>26</v>
          </cell>
          <cell r="D283" t="str">
            <v>ООО "НИГО-1"</v>
          </cell>
          <cell r="E283">
            <v>1004</v>
          </cell>
          <cell r="F283">
            <v>1001</v>
          </cell>
          <cell r="G283">
            <v>0</v>
          </cell>
          <cell r="H283">
            <v>69</v>
          </cell>
          <cell r="I283">
            <v>66</v>
          </cell>
          <cell r="J283">
            <v>55</v>
          </cell>
          <cell r="K283">
            <v>53</v>
          </cell>
          <cell r="L283">
            <v>49</v>
          </cell>
          <cell r="M283">
            <v>48</v>
          </cell>
          <cell r="N283">
            <v>50</v>
          </cell>
          <cell r="O283">
            <v>50</v>
          </cell>
          <cell r="P283">
            <v>55</v>
          </cell>
          <cell r="Q283">
            <v>58</v>
          </cell>
          <cell r="R283">
            <v>60</v>
          </cell>
          <cell r="S283">
            <v>62</v>
          </cell>
          <cell r="T283">
            <v>190</v>
          </cell>
          <cell r="U283">
            <v>150</v>
          </cell>
          <cell r="V283">
            <v>155</v>
          </cell>
          <cell r="W283">
            <v>180</v>
          </cell>
          <cell r="X283">
            <v>675</v>
          </cell>
        </row>
        <row r="284">
          <cell r="B284">
            <v>341</v>
          </cell>
          <cell r="C284">
            <v>23</v>
          </cell>
          <cell r="D284" t="str">
            <v>Непромышленные потребители СН2</v>
          </cell>
          <cell r="E284">
            <v>1007</v>
          </cell>
          <cell r="F284">
            <v>0</v>
          </cell>
          <cell r="G284">
            <v>0</v>
          </cell>
          <cell r="H284">
            <v>26</v>
          </cell>
          <cell r="I284">
            <v>23</v>
          </cell>
          <cell r="J284">
            <v>18</v>
          </cell>
          <cell r="K284">
            <v>16</v>
          </cell>
          <cell r="L284">
            <v>16</v>
          </cell>
          <cell r="M284">
            <v>15</v>
          </cell>
          <cell r="N284">
            <v>17</v>
          </cell>
          <cell r="O284">
            <v>17</v>
          </cell>
          <cell r="P284">
            <v>20</v>
          </cell>
          <cell r="Q284">
            <v>21</v>
          </cell>
          <cell r="R284">
            <v>23</v>
          </cell>
          <cell r="S284">
            <v>25</v>
          </cell>
          <cell r="T284">
            <v>67</v>
          </cell>
          <cell r="U284">
            <v>47</v>
          </cell>
          <cell r="V284">
            <v>54</v>
          </cell>
          <cell r="W284">
            <v>69</v>
          </cell>
          <cell r="X284">
            <v>237</v>
          </cell>
        </row>
        <row r="285">
          <cell r="C285">
            <v>23</v>
          </cell>
          <cell r="D285" t="str">
            <v>Непромышленные потребители СН2</v>
          </cell>
          <cell r="E285">
            <v>1007</v>
          </cell>
          <cell r="F285">
            <v>0</v>
          </cell>
          <cell r="G285">
            <v>0</v>
          </cell>
          <cell r="H285">
            <v>26</v>
          </cell>
          <cell r="I285">
            <v>23</v>
          </cell>
          <cell r="J285">
            <v>18</v>
          </cell>
          <cell r="K285">
            <v>16</v>
          </cell>
          <cell r="L285">
            <v>16</v>
          </cell>
          <cell r="M285">
            <v>15</v>
          </cell>
          <cell r="N285">
            <v>17</v>
          </cell>
          <cell r="O285">
            <v>17</v>
          </cell>
          <cell r="P285">
            <v>20</v>
          </cell>
          <cell r="Q285">
            <v>21</v>
          </cell>
          <cell r="R285">
            <v>23</v>
          </cell>
          <cell r="S285">
            <v>25</v>
          </cell>
          <cell r="T285">
            <v>67</v>
          </cell>
          <cell r="U285">
            <v>47</v>
          </cell>
          <cell r="V285">
            <v>54</v>
          </cell>
          <cell r="W285">
            <v>69</v>
          </cell>
          <cell r="X285">
            <v>237</v>
          </cell>
        </row>
        <row r="286">
          <cell r="B286">
            <v>336</v>
          </cell>
          <cell r="C286">
            <v>24</v>
          </cell>
          <cell r="D286" t="str">
            <v>Непромышленные потребители СН2</v>
          </cell>
          <cell r="E286">
            <v>1004</v>
          </cell>
          <cell r="F286">
            <v>0</v>
          </cell>
          <cell r="G286">
            <v>0</v>
          </cell>
          <cell r="H286">
            <v>20</v>
          </cell>
          <cell r="I286">
            <v>20</v>
          </cell>
          <cell r="J286">
            <v>14</v>
          </cell>
          <cell r="K286">
            <v>14</v>
          </cell>
          <cell r="L286">
            <v>10</v>
          </cell>
          <cell r="M286">
            <v>10</v>
          </cell>
          <cell r="N286">
            <v>10</v>
          </cell>
          <cell r="O286">
            <v>10</v>
          </cell>
          <cell r="P286">
            <v>12</v>
          </cell>
          <cell r="Q286">
            <v>14</v>
          </cell>
          <cell r="R286">
            <v>14</v>
          </cell>
          <cell r="S286">
            <v>14</v>
          </cell>
          <cell r="T286">
            <v>54</v>
          </cell>
          <cell r="U286">
            <v>34</v>
          </cell>
          <cell r="V286">
            <v>32</v>
          </cell>
          <cell r="W286">
            <v>42</v>
          </cell>
          <cell r="X286">
            <v>162</v>
          </cell>
        </row>
        <row r="287">
          <cell r="B287">
            <v>342</v>
          </cell>
          <cell r="C287">
            <v>26</v>
          </cell>
          <cell r="D287" t="str">
            <v>Непромышленные потребители НН</v>
          </cell>
          <cell r="E287">
            <v>1004</v>
          </cell>
          <cell r="F287">
            <v>1012</v>
          </cell>
          <cell r="G287">
            <v>0</v>
          </cell>
          <cell r="H287">
            <v>11.5</v>
          </cell>
          <cell r="I287">
            <v>11.5</v>
          </cell>
          <cell r="J287">
            <v>11.5</v>
          </cell>
          <cell r="K287">
            <v>11.5</v>
          </cell>
          <cell r="L287">
            <v>11.5</v>
          </cell>
          <cell r="M287">
            <v>11.5</v>
          </cell>
          <cell r="N287">
            <v>11.5</v>
          </cell>
          <cell r="O287">
            <v>11.5</v>
          </cell>
          <cell r="P287">
            <v>11.5</v>
          </cell>
          <cell r="Q287">
            <v>11.5</v>
          </cell>
          <cell r="R287">
            <v>11.5</v>
          </cell>
          <cell r="S287">
            <v>11.5</v>
          </cell>
          <cell r="T287">
            <v>34.5</v>
          </cell>
          <cell r="U287">
            <v>34.5</v>
          </cell>
          <cell r="V287">
            <v>34.5</v>
          </cell>
          <cell r="W287">
            <v>34.5</v>
          </cell>
          <cell r="X287">
            <v>138</v>
          </cell>
        </row>
        <row r="288">
          <cell r="B288">
            <v>0</v>
          </cell>
          <cell r="C288">
            <v>27</v>
          </cell>
          <cell r="D288" t="str">
            <v>ООО "НИГО-2"</v>
          </cell>
          <cell r="E288">
            <v>1007</v>
          </cell>
          <cell r="F288">
            <v>1012</v>
          </cell>
          <cell r="G288">
            <v>0</v>
          </cell>
          <cell r="H288">
            <v>34</v>
          </cell>
          <cell r="I288">
            <v>34</v>
          </cell>
          <cell r="J288">
            <v>33</v>
          </cell>
          <cell r="K288">
            <v>33</v>
          </cell>
          <cell r="L288">
            <v>33</v>
          </cell>
          <cell r="M288">
            <v>33</v>
          </cell>
          <cell r="N288">
            <v>33</v>
          </cell>
          <cell r="O288">
            <v>33</v>
          </cell>
          <cell r="P288">
            <v>34</v>
          </cell>
          <cell r="Q288">
            <v>34</v>
          </cell>
          <cell r="R288">
            <v>34</v>
          </cell>
          <cell r="S288">
            <v>34</v>
          </cell>
          <cell r="T288">
            <v>101</v>
          </cell>
          <cell r="U288">
            <v>99</v>
          </cell>
          <cell r="V288">
            <v>100</v>
          </cell>
          <cell r="W288">
            <v>102</v>
          </cell>
          <cell r="X288">
            <v>402</v>
          </cell>
        </row>
        <row r="289">
          <cell r="B289">
            <v>342</v>
          </cell>
          <cell r="C289">
            <v>23</v>
          </cell>
          <cell r="D289" t="str">
            <v>Непромышленные потребители СН2</v>
          </cell>
          <cell r="E289">
            <v>1007</v>
          </cell>
          <cell r="F289">
            <v>0</v>
          </cell>
          <cell r="G289">
            <v>0</v>
          </cell>
          <cell r="H289">
            <v>34</v>
          </cell>
          <cell r="I289">
            <v>34</v>
          </cell>
          <cell r="J289">
            <v>33</v>
          </cell>
          <cell r="K289">
            <v>33</v>
          </cell>
          <cell r="L289">
            <v>33</v>
          </cell>
          <cell r="M289">
            <v>33</v>
          </cell>
          <cell r="N289">
            <v>33</v>
          </cell>
          <cell r="O289">
            <v>33</v>
          </cell>
          <cell r="P289">
            <v>34</v>
          </cell>
          <cell r="Q289">
            <v>34</v>
          </cell>
          <cell r="R289">
            <v>34</v>
          </cell>
          <cell r="S289">
            <v>34</v>
          </cell>
          <cell r="T289">
            <v>34</v>
          </cell>
          <cell r="U289">
            <v>34</v>
          </cell>
          <cell r="V289">
            <v>34</v>
          </cell>
          <cell r="W289">
            <v>34</v>
          </cell>
          <cell r="X289">
            <v>402</v>
          </cell>
        </row>
        <row r="290">
          <cell r="B290">
            <v>343</v>
          </cell>
          <cell r="C290">
            <v>23</v>
          </cell>
          <cell r="D290" t="str">
            <v>Непромышленные потребители СН2</v>
          </cell>
          <cell r="E290">
            <v>1007</v>
          </cell>
          <cell r="F290">
            <v>0</v>
          </cell>
          <cell r="G290">
            <v>0</v>
          </cell>
          <cell r="H290">
            <v>34</v>
          </cell>
          <cell r="I290">
            <v>34</v>
          </cell>
          <cell r="J290">
            <v>33</v>
          </cell>
          <cell r="K290">
            <v>33</v>
          </cell>
          <cell r="L290">
            <v>33</v>
          </cell>
          <cell r="M290">
            <v>33</v>
          </cell>
          <cell r="N290">
            <v>33</v>
          </cell>
          <cell r="O290">
            <v>33</v>
          </cell>
          <cell r="P290">
            <v>34</v>
          </cell>
          <cell r="Q290">
            <v>34</v>
          </cell>
          <cell r="R290">
            <v>34</v>
          </cell>
          <cell r="S290">
            <v>34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</row>
        <row r="291">
          <cell r="B291">
            <v>0</v>
          </cell>
          <cell r="C291">
            <v>27</v>
          </cell>
          <cell r="D291" t="str">
            <v>ООО "Надымское бюро оценки"</v>
          </cell>
          <cell r="E291">
            <v>0</v>
          </cell>
          <cell r="F291">
            <v>0</v>
          </cell>
          <cell r="G291">
            <v>0</v>
          </cell>
          <cell r="H291">
            <v>3.3</v>
          </cell>
          <cell r="I291">
            <v>2.1</v>
          </cell>
          <cell r="J291">
            <v>2.48</v>
          </cell>
          <cell r="K291">
            <v>1.36</v>
          </cell>
          <cell r="L291">
            <v>2.58</v>
          </cell>
          <cell r="M291">
            <v>2.6</v>
          </cell>
          <cell r="N291">
            <v>1.7</v>
          </cell>
          <cell r="O291">
            <v>1.9</v>
          </cell>
          <cell r="P291">
            <v>3.2</v>
          </cell>
          <cell r="Q291">
            <v>4.5999999999999996</v>
          </cell>
          <cell r="R291">
            <v>4.2</v>
          </cell>
          <cell r="S291">
            <v>4.5</v>
          </cell>
          <cell r="T291">
            <v>7.8800000000000008</v>
          </cell>
          <cell r="U291">
            <v>6.5400000000000009</v>
          </cell>
          <cell r="V291">
            <v>6.8</v>
          </cell>
          <cell r="W291">
            <v>13.3</v>
          </cell>
          <cell r="X291">
            <v>34.519999999999996</v>
          </cell>
        </row>
        <row r="292">
          <cell r="B292">
            <v>343</v>
          </cell>
          <cell r="C292">
            <v>26</v>
          </cell>
          <cell r="D292" t="str">
            <v>Непромышленные потребители НН</v>
          </cell>
          <cell r="E292">
            <v>1007</v>
          </cell>
          <cell r="F292">
            <v>0</v>
          </cell>
          <cell r="G292">
            <v>0</v>
          </cell>
          <cell r="H292">
            <v>3.3</v>
          </cell>
          <cell r="I292">
            <v>2.1</v>
          </cell>
          <cell r="J292">
            <v>2.48</v>
          </cell>
          <cell r="K292">
            <v>1.36</v>
          </cell>
          <cell r="L292">
            <v>2.58</v>
          </cell>
          <cell r="M292">
            <v>2.6</v>
          </cell>
          <cell r="N292">
            <v>1.7</v>
          </cell>
          <cell r="O292">
            <v>1.9</v>
          </cell>
          <cell r="P292">
            <v>3.2</v>
          </cell>
          <cell r="Q292">
            <v>4.5999999999999996</v>
          </cell>
          <cell r="R292">
            <v>4.2</v>
          </cell>
          <cell r="S292">
            <v>4.5</v>
          </cell>
          <cell r="T292">
            <v>7.8800000000000008</v>
          </cell>
          <cell r="U292">
            <v>6.5400000000000009</v>
          </cell>
          <cell r="V292">
            <v>6.8</v>
          </cell>
          <cell r="W292">
            <v>13.3</v>
          </cell>
          <cell r="X292">
            <v>34.519999999999996</v>
          </cell>
        </row>
        <row r="293">
          <cell r="B293">
            <v>344</v>
          </cell>
          <cell r="C293">
            <v>26</v>
          </cell>
          <cell r="D293" t="str">
            <v>Непромышленные потребители НН</v>
          </cell>
          <cell r="E293">
            <v>1007</v>
          </cell>
          <cell r="F293">
            <v>0</v>
          </cell>
          <cell r="G293">
            <v>0</v>
          </cell>
          <cell r="H293">
            <v>3.3</v>
          </cell>
          <cell r="I293">
            <v>2.1</v>
          </cell>
          <cell r="J293">
            <v>2.48</v>
          </cell>
          <cell r="K293">
            <v>1.36</v>
          </cell>
          <cell r="L293">
            <v>2.58</v>
          </cell>
          <cell r="M293">
            <v>2.6</v>
          </cell>
          <cell r="N293">
            <v>1.7</v>
          </cell>
          <cell r="O293">
            <v>1.9</v>
          </cell>
          <cell r="P293">
            <v>3.2</v>
          </cell>
          <cell r="Q293">
            <v>4.5999999999999996</v>
          </cell>
          <cell r="R293">
            <v>4.2</v>
          </cell>
          <cell r="S293">
            <v>4.5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</row>
        <row r="294">
          <cell r="B294">
            <v>0</v>
          </cell>
          <cell r="C294">
            <v>13</v>
          </cell>
          <cell r="D294" t="str">
            <v>ОАО "Роснефть"</v>
          </cell>
          <cell r="E294">
            <v>0</v>
          </cell>
          <cell r="F294">
            <v>0</v>
          </cell>
          <cell r="G294">
            <v>0</v>
          </cell>
          <cell r="H294">
            <v>22</v>
          </cell>
          <cell r="I294">
            <v>22</v>
          </cell>
          <cell r="J294">
            <v>20</v>
          </cell>
          <cell r="K294">
            <v>15</v>
          </cell>
          <cell r="L294">
            <v>10</v>
          </cell>
          <cell r="M294">
            <v>6</v>
          </cell>
          <cell r="N294">
            <v>6</v>
          </cell>
          <cell r="O294">
            <v>6</v>
          </cell>
          <cell r="P294">
            <v>10</v>
          </cell>
          <cell r="Q294">
            <v>15</v>
          </cell>
          <cell r="R294">
            <v>20</v>
          </cell>
          <cell r="S294">
            <v>20</v>
          </cell>
          <cell r="T294">
            <v>64</v>
          </cell>
          <cell r="U294">
            <v>31</v>
          </cell>
          <cell r="V294">
            <v>22</v>
          </cell>
          <cell r="W294">
            <v>55</v>
          </cell>
          <cell r="X294">
            <v>172</v>
          </cell>
        </row>
        <row r="295">
          <cell r="B295">
            <v>344</v>
          </cell>
          <cell r="C295">
            <v>11</v>
          </cell>
          <cell r="D295" t="str">
            <v>Пром. до 750 кВА   ВН</v>
          </cell>
          <cell r="E295">
            <v>1005</v>
          </cell>
          <cell r="F295">
            <v>0</v>
          </cell>
          <cell r="G295">
            <v>0</v>
          </cell>
          <cell r="H295">
            <v>22</v>
          </cell>
          <cell r="I295">
            <v>22</v>
          </cell>
          <cell r="J295">
            <v>20</v>
          </cell>
          <cell r="K295">
            <v>15</v>
          </cell>
          <cell r="L295">
            <v>10</v>
          </cell>
          <cell r="M295">
            <v>6</v>
          </cell>
          <cell r="N295">
            <v>6</v>
          </cell>
          <cell r="O295">
            <v>6</v>
          </cell>
          <cell r="P295">
            <v>10</v>
          </cell>
          <cell r="Q295">
            <v>15</v>
          </cell>
          <cell r="R295">
            <v>20</v>
          </cell>
          <cell r="S295">
            <v>20</v>
          </cell>
          <cell r="T295">
            <v>64</v>
          </cell>
          <cell r="U295">
            <v>31</v>
          </cell>
          <cell r="V295">
            <v>22</v>
          </cell>
          <cell r="W295">
            <v>55</v>
          </cell>
          <cell r="X295">
            <v>172</v>
          </cell>
        </row>
        <row r="296">
          <cell r="B296">
            <v>345</v>
          </cell>
          <cell r="C296">
            <v>11</v>
          </cell>
          <cell r="D296" t="str">
            <v>Пром. до 750 кВА   ВН</v>
          </cell>
          <cell r="E296">
            <v>1005</v>
          </cell>
          <cell r="F296">
            <v>0</v>
          </cell>
          <cell r="G296">
            <v>0</v>
          </cell>
          <cell r="H296">
            <v>22</v>
          </cell>
          <cell r="I296">
            <v>22</v>
          </cell>
          <cell r="J296">
            <v>20</v>
          </cell>
          <cell r="K296">
            <v>15</v>
          </cell>
          <cell r="L296">
            <v>10</v>
          </cell>
          <cell r="M296">
            <v>6</v>
          </cell>
          <cell r="N296">
            <v>6</v>
          </cell>
          <cell r="O296">
            <v>6</v>
          </cell>
          <cell r="P296">
            <v>10</v>
          </cell>
          <cell r="Q296">
            <v>15</v>
          </cell>
          <cell r="R296">
            <v>20</v>
          </cell>
          <cell r="S296">
            <v>20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</row>
        <row r="297">
          <cell r="B297">
            <v>0</v>
          </cell>
          <cell r="C297">
            <v>12</v>
          </cell>
          <cell r="D297" t="str">
            <v>Газпромбанк (ЗАО) г. Белоярский</v>
          </cell>
          <cell r="E297">
            <v>0</v>
          </cell>
          <cell r="F297">
            <v>0</v>
          </cell>
          <cell r="G297">
            <v>0</v>
          </cell>
          <cell r="H297">
            <v>1.18</v>
          </cell>
          <cell r="I297">
            <v>1.08</v>
          </cell>
          <cell r="J297">
            <v>0.87</v>
          </cell>
          <cell r="K297">
            <v>0.76</v>
          </cell>
          <cell r="L297">
            <v>0.65</v>
          </cell>
          <cell r="M297">
            <v>0.65</v>
          </cell>
          <cell r="N297">
            <v>0.65</v>
          </cell>
          <cell r="O297">
            <v>0.76</v>
          </cell>
          <cell r="P297">
            <v>0.86</v>
          </cell>
          <cell r="Q297">
            <v>0.87</v>
          </cell>
          <cell r="R297">
            <v>1.07</v>
          </cell>
          <cell r="S297">
            <v>1.18</v>
          </cell>
          <cell r="T297">
            <v>3.13</v>
          </cell>
          <cell r="U297">
            <v>2.06</v>
          </cell>
          <cell r="V297">
            <v>2.27</v>
          </cell>
          <cell r="W297">
            <v>3.12</v>
          </cell>
          <cell r="X297">
            <v>10.58</v>
          </cell>
        </row>
        <row r="298">
          <cell r="B298">
            <v>345</v>
          </cell>
          <cell r="C298">
            <v>15</v>
          </cell>
          <cell r="D298" t="str">
            <v>Пром. до 750 кВА   НН</v>
          </cell>
          <cell r="E298">
            <v>1004</v>
          </cell>
          <cell r="F298">
            <v>1001</v>
          </cell>
          <cell r="G298">
            <v>0</v>
          </cell>
          <cell r="H298">
            <v>0.18</v>
          </cell>
          <cell r="I298">
            <v>0.18</v>
          </cell>
          <cell r="J298">
            <v>0.17</v>
          </cell>
          <cell r="K298">
            <v>0.16</v>
          </cell>
          <cell r="L298">
            <v>0.15</v>
          </cell>
          <cell r="M298">
            <v>0.15</v>
          </cell>
          <cell r="N298">
            <v>0.15</v>
          </cell>
          <cell r="O298">
            <v>0.16</v>
          </cell>
          <cell r="P298">
            <v>0.16</v>
          </cell>
          <cell r="Q298">
            <v>0.17</v>
          </cell>
          <cell r="R298">
            <v>0.17</v>
          </cell>
          <cell r="S298">
            <v>0.18</v>
          </cell>
          <cell r="T298">
            <v>0.53</v>
          </cell>
          <cell r="U298">
            <v>0.45999999999999996</v>
          </cell>
          <cell r="V298">
            <v>0.47</v>
          </cell>
          <cell r="W298">
            <v>0.52</v>
          </cell>
          <cell r="X298">
            <v>1.9799999999999998</v>
          </cell>
        </row>
        <row r="299">
          <cell r="B299">
            <v>346</v>
          </cell>
          <cell r="C299">
            <v>15</v>
          </cell>
          <cell r="D299" t="str">
            <v>Пром. до 750 кВА   НН</v>
          </cell>
          <cell r="E299">
            <v>1004</v>
          </cell>
          <cell r="F299">
            <v>1001</v>
          </cell>
          <cell r="G299">
            <v>0</v>
          </cell>
          <cell r="H299">
            <v>0.18</v>
          </cell>
          <cell r="I299">
            <v>0.18</v>
          </cell>
          <cell r="J299">
            <v>0.17</v>
          </cell>
          <cell r="K299">
            <v>0.16</v>
          </cell>
          <cell r="L299">
            <v>0.15</v>
          </cell>
          <cell r="M299">
            <v>0.15</v>
          </cell>
          <cell r="N299">
            <v>0.15</v>
          </cell>
          <cell r="O299">
            <v>0.16</v>
          </cell>
          <cell r="P299">
            <v>0.16</v>
          </cell>
          <cell r="Q299">
            <v>0.17</v>
          </cell>
          <cell r="R299">
            <v>0.17</v>
          </cell>
          <cell r="S299">
            <v>0.18</v>
          </cell>
          <cell r="T299">
            <v>0.53</v>
          </cell>
          <cell r="U299">
            <v>0.45999999999999996</v>
          </cell>
          <cell r="V299">
            <v>0.47</v>
          </cell>
          <cell r="W299">
            <v>0.52</v>
          </cell>
          <cell r="X299">
            <v>1.9799999999999998</v>
          </cell>
        </row>
        <row r="300">
          <cell r="B300">
            <v>0</v>
          </cell>
          <cell r="C300">
            <v>26</v>
          </cell>
          <cell r="D300" t="str">
            <v>ООО "Парус 2"</v>
          </cell>
          <cell r="E300">
            <v>1006</v>
          </cell>
          <cell r="F300">
            <v>0</v>
          </cell>
          <cell r="G300">
            <v>0</v>
          </cell>
          <cell r="H300">
            <v>10.5</v>
          </cell>
          <cell r="I300">
            <v>8.5</v>
          </cell>
          <cell r="J300">
            <v>8.5</v>
          </cell>
          <cell r="K300">
            <v>7</v>
          </cell>
          <cell r="L300">
            <v>6</v>
          </cell>
          <cell r="M300">
            <v>5</v>
          </cell>
          <cell r="N300">
            <v>4.2</v>
          </cell>
          <cell r="O300">
            <v>4.5</v>
          </cell>
          <cell r="P300">
            <v>5.2</v>
          </cell>
          <cell r="Q300">
            <v>5.5</v>
          </cell>
          <cell r="R300">
            <v>8.5</v>
          </cell>
          <cell r="S300">
            <v>8.5</v>
          </cell>
          <cell r="T300">
            <v>27.5</v>
          </cell>
          <cell r="U300">
            <v>18</v>
          </cell>
          <cell r="V300">
            <v>13.899999999999999</v>
          </cell>
          <cell r="W300">
            <v>22.5</v>
          </cell>
          <cell r="X300">
            <v>81.900000000000006</v>
          </cell>
        </row>
        <row r="301">
          <cell r="B301">
            <v>346</v>
          </cell>
          <cell r="C301">
            <v>26</v>
          </cell>
          <cell r="D301" t="str">
            <v>Непромышленные потребители НН</v>
          </cell>
          <cell r="E301">
            <v>1007</v>
          </cell>
          <cell r="F301">
            <v>1012</v>
          </cell>
          <cell r="G301">
            <v>0</v>
          </cell>
          <cell r="H301">
            <v>3.5</v>
          </cell>
          <cell r="I301">
            <v>3.5</v>
          </cell>
          <cell r="J301">
            <v>3.5</v>
          </cell>
          <cell r="K301">
            <v>2</v>
          </cell>
          <cell r="L301">
            <v>2</v>
          </cell>
          <cell r="M301">
            <v>1.5</v>
          </cell>
          <cell r="N301">
            <v>1</v>
          </cell>
          <cell r="O301">
            <v>1.5</v>
          </cell>
          <cell r="P301">
            <v>2</v>
          </cell>
          <cell r="Q301">
            <v>2</v>
          </cell>
          <cell r="R301">
            <v>3.5</v>
          </cell>
          <cell r="S301">
            <v>3.5</v>
          </cell>
          <cell r="T301">
            <v>10.5</v>
          </cell>
          <cell r="U301">
            <v>5.5</v>
          </cell>
          <cell r="V301">
            <v>4.5</v>
          </cell>
          <cell r="W301">
            <v>9</v>
          </cell>
          <cell r="X301">
            <v>29.5</v>
          </cell>
        </row>
        <row r="302">
          <cell r="B302">
            <v>347</v>
          </cell>
          <cell r="C302">
            <v>26</v>
          </cell>
          <cell r="D302" t="str">
            <v>Непромышленные потребители НН</v>
          </cell>
          <cell r="E302">
            <v>1007</v>
          </cell>
          <cell r="F302">
            <v>1012</v>
          </cell>
          <cell r="G302">
            <v>0</v>
          </cell>
          <cell r="H302">
            <v>3.5</v>
          </cell>
          <cell r="I302">
            <v>3.5</v>
          </cell>
          <cell r="J302">
            <v>3.5</v>
          </cell>
          <cell r="K302">
            <v>2</v>
          </cell>
          <cell r="L302">
            <v>2</v>
          </cell>
          <cell r="M302">
            <v>1.5</v>
          </cell>
          <cell r="N302">
            <v>1</v>
          </cell>
          <cell r="O302">
            <v>1.5</v>
          </cell>
          <cell r="P302">
            <v>2</v>
          </cell>
          <cell r="Q302">
            <v>2</v>
          </cell>
          <cell r="R302">
            <v>3.5</v>
          </cell>
          <cell r="S302">
            <v>3.5</v>
          </cell>
          <cell r="T302">
            <v>10.5</v>
          </cell>
          <cell r="U302">
            <v>5.5</v>
          </cell>
          <cell r="V302">
            <v>4.5</v>
          </cell>
          <cell r="W302">
            <v>9</v>
          </cell>
          <cell r="X302">
            <v>29.5</v>
          </cell>
        </row>
        <row r="303">
          <cell r="B303">
            <v>0</v>
          </cell>
          <cell r="C303">
            <v>23</v>
          </cell>
          <cell r="D303" t="str">
            <v>ООО "Районные Газовые сети"</v>
          </cell>
          <cell r="E303">
            <v>1007</v>
          </cell>
          <cell r="F303">
            <v>1004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</row>
        <row r="304">
          <cell r="B304">
            <v>347</v>
          </cell>
          <cell r="C304">
            <v>15</v>
          </cell>
          <cell r="D304" t="str">
            <v>Пром. до 750 кВА   НН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</row>
        <row r="305">
          <cell r="B305">
            <v>344</v>
          </cell>
          <cell r="C305">
            <v>15</v>
          </cell>
          <cell r="D305" t="str">
            <v>Пром. до 750 кВА   НН</v>
          </cell>
          <cell r="E305">
            <v>0</v>
          </cell>
          <cell r="F305">
            <v>0</v>
          </cell>
          <cell r="G305">
            <v>0</v>
          </cell>
          <cell r="H305">
            <v>26</v>
          </cell>
          <cell r="I305">
            <v>23</v>
          </cell>
          <cell r="J305">
            <v>18</v>
          </cell>
          <cell r="K305">
            <v>16</v>
          </cell>
          <cell r="L305">
            <v>16</v>
          </cell>
          <cell r="M305">
            <v>15</v>
          </cell>
          <cell r="N305">
            <v>17</v>
          </cell>
          <cell r="O305">
            <v>17</v>
          </cell>
          <cell r="P305">
            <v>20</v>
          </cell>
          <cell r="Q305">
            <v>21</v>
          </cell>
          <cell r="R305">
            <v>23</v>
          </cell>
          <cell r="S305">
            <v>25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</row>
        <row r="306">
          <cell r="B306">
            <v>348</v>
          </cell>
          <cell r="C306">
            <v>16</v>
          </cell>
          <cell r="D306" t="str">
            <v>Пром. до 750 кВА   НН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2.5</v>
          </cell>
          <cell r="J306">
            <v>2.5</v>
          </cell>
          <cell r="K306">
            <v>2.5</v>
          </cell>
          <cell r="L306">
            <v>2.5</v>
          </cell>
          <cell r="M306">
            <v>3.7</v>
          </cell>
          <cell r="N306">
            <v>3.5</v>
          </cell>
          <cell r="O306">
            <v>4.5</v>
          </cell>
          <cell r="P306">
            <v>3.5</v>
          </cell>
          <cell r="Q306">
            <v>4</v>
          </cell>
          <cell r="R306">
            <v>4</v>
          </cell>
          <cell r="S306">
            <v>4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</row>
        <row r="307">
          <cell r="B307">
            <v>0</v>
          </cell>
          <cell r="C307">
            <v>14</v>
          </cell>
          <cell r="D307" t="str">
            <v>Новый Абонент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</row>
        <row r="308">
          <cell r="B308">
            <v>348</v>
          </cell>
          <cell r="C308">
            <v>11</v>
          </cell>
          <cell r="D308" t="str">
            <v>Пром. до 750 кВА   ВН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</row>
        <row r="309">
          <cell r="B309">
            <v>349</v>
          </cell>
          <cell r="C309">
            <v>11</v>
          </cell>
          <cell r="D309" t="str">
            <v>Пром. до 750 кВА   ВН</v>
          </cell>
          <cell r="E309">
            <v>0</v>
          </cell>
          <cell r="F309">
            <v>0</v>
          </cell>
          <cell r="G309">
            <v>0</v>
          </cell>
          <cell r="H309">
            <v>71</v>
          </cell>
          <cell r="I309">
            <v>56</v>
          </cell>
          <cell r="J309">
            <v>78</v>
          </cell>
          <cell r="K309">
            <v>56</v>
          </cell>
          <cell r="L309">
            <v>43</v>
          </cell>
          <cell r="M309">
            <v>36</v>
          </cell>
          <cell r="N309">
            <v>23</v>
          </cell>
          <cell r="O309">
            <v>29</v>
          </cell>
          <cell r="P309">
            <v>37</v>
          </cell>
          <cell r="Q309">
            <v>47</v>
          </cell>
          <cell r="R309">
            <v>53</v>
          </cell>
          <cell r="S309">
            <v>68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B310">
            <v>0</v>
          </cell>
          <cell r="C310">
            <v>12</v>
          </cell>
          <cell r="D310" t="str">
            <v>ООО "Спецбурвод"</v>
          </cell>
          <cell r="E310">
            <v>0</v>
          </cell>
          <cell r="F310">
            <v>0</v>
          </cell>
          <cell r="G310">
            <v>0</v>
          </cell>
          <cell r="H310">
            <v>71</v>
          </cell>
          <cell r="I310">
            <v>56</v>
          </cell>
          <cell r="J310">
            <v>78</v>
          </cell>
          <cell r="K310">
            <v>56</v>
          </cell>
          <cell r="L310">
            <v>43</v>
          </cell>
          <cell r="M310">
            <v>36</v>
          </cell>
          <cell r="N310">
            <v>23</v>
          </cell>
          <cell r="O310">
            <v>29</v>
          </cell>
          <cell r="P310">
            <v>37</v>
          </cell>
          <cell r="Q310">
            <v>47</v>
          </cell>
          <cell r="R310">
            <v>53</v>
          </cell>
          <cell r="S310">
            <v>68</v>
          </cell>
          <cell r="T310">
            <v>205</v>
          </cell>
          <cell r="U310">
            <v>135</v>
          </cell>
          <cell r="V310">
            <v>89</v>
          </cell>
          <cell r="W310">
            <v>168</v>
          </cell>
          <cell r="X310">
            <v>597</v>
          </cell>
        </row>
        <row r="311">
          <cell r="B311">
            <v>349</v>
          </cell>
          <cell r="C311">
            <v>12</v>
          </cell>
          <cell r="D311" t="str">
            <v>Пром. до 750 кВА   СН2</v>
          </cell>
          <cell r="E311">
            <v>1007</v>
          </cell>
          <cell r="F311">
            <v>0</v>
          </cell>
          <cell r="G311">
            <v>0</v>
          </cell>
          <cell r="H311">
            <v>31</v>
          </cell>
          <cell r="I311">
            <v>34</v>
          </cell>
          <cell r="J311">
            <v>24</v>
          </cell>
          <cell r="K311">
            <v>21</v>
          </cell>
          <cell r="L311">
            <v>16</v>
          </cell>
          <cell r="M311">
            <v>20</v>
          </cell>
          <cell r="N311">
            <v>15</v>
          </cell>
          <cell r="O311">
            <v>17</v>
          </cell>
          <cell r="P311">
            <v>21</v>
          </cell>
          <cell r="Q311">
            <v>18</v>
          </cell>
          <cell r="R311">
            <v>20</v>
          </cell>
          <cell r="S311">
            <v>27</v>
          </cell>
          <cell r="T311">
            <v>89</v>
          </cell>
          <cell r="U311">
            <v>57</v>
          </cell>
          <cell r="V311">
            <v>53</v>
          </cell>
          <cell r="W311">
            <v>65</v>
          </cell>
          <cell r="X311">
            <v>264</v>
          </cell>
        </row>
        <row r="312">
          <cell r="B312">
            <v>350</v>
          </cell>
          <cell r="C312">
            <v>12</v>
          </cell>
          <cell r="D312" t="str">
            <v>Пром. до 750 кВА   СН2</v>
          </cell>
          <cell r="E312">
            <v>1007</v>
          </cell>
          <cell r="F312">
            <v>0</v>
          </cell>
          <cell r="G312">
            <v>0</v>
          </cell>
          <cell r="H312">
            <v>31</v>
          </cell>
          <cell r="I312">
            <v>34</v>
          </cell>
          <cell r="J312">
            <v>24</v>
          </cell>
          <cell r="K312">
            <v>21</v>
          </cell>
          <cell r="L312">
            <v>16</v>
          </cell>
          <cell r="M312">
            <v>20</v>
          </cell>
          <cell r="N312">
            <v>15</v>
          </cell>
          <cell r="O312">
            <v>17</v>
          </cell>
          <cell r="P312">
            <v>21</v>
          </cell>
          <cell r="Q312">
            <v>18</v>
          </cell>
          <cell r="R312">
            <v>20</v>
          </cell>
          <cell r="S312">
            <v>27</v>
          </cell>
          <cell r="T312">
            <v>89</v>
          </cell>
          <cell r="U312">
            <v>57</v>
          </cell>
          <cell r="V312">
            <v>53</v>
          </cell>
          <cell r="W312">
            <v>65</v>
          </cell>
          <cell r="X312">
            <v>264</v>
          </cell>
        </row>
        <row r="313">
          <cell r="B313">
            <v>0</v>
          </cell>
          <cell r="C313">
            <v>13</v>
          </cell>
          <cell r="D313" t="str">
            <v>ООО "Тамикс"</v>
          </cell>
          <cell r="E313">
            <v>1006</v>
          </cell>
          <cell r="F313">
            <v>0</v>
          </cell>
          <cell r="G313">
            <v>0</v>
          </cell>
          <cell r="H313">
            <v>0.5</v>
          </cell>
          <cell r="I313">
            <v>0.4</v>
          </cell>
          <cell r="J313">
            <v>0.3</v>
          </cell>
          <cell r="K313">
            <v>0.3</v>
          </cell>
          <cell r="L313">
            <v>0.3</v>
          </cell>
          <cell r="M313">
            <v>0.3</v>
          </cell>
          <cell r="N313">
            <v>0.3</v>
          </cell>
          <cell r="O313">
            <v>0.3</v>
          </cell>
          <cell r="P313">
            <v>0.3</v>
          </cell>
          <cell r="Q313">
            <v>0.3</v>
          </cell>
          <cell r="R313">
            <v>0.5</v>
          </cell>
          <cell r="S313">
            <v>0.6</v>
          </cell>
          <cell r="T313">
            <v>1.2</v>
          </cell>
          <cell r="U313">
            <v>0.89999999999999991</v>
          </cell>
          <cell r="V313">
            <v>0.89999999999999991</v>
          </cell>
          <cell r="W313">
            <v>1.4</v>
          </cell>
          <cell r="X313">
            <v>4.3999999999999995</v>
          </cell>
        </row>
        <row r="314">
          <cell r="B314">
            <v>350</v>
          </cell>
          <cell r="C314">
            <v>11</v>
          </cell>
          <cell r="D314" t="str">
            <v>Пром. до 750 кВА   ВН</v>
          </cell>
          <cell r="E314">
            <v>0</v>
          </cell>
          <cell r="F314">
            <v>0</v>
          </cell>
          <cell r="G314">
            <v>0</v>
          </cell>
          <cell r="H314">
            <v>0.5</v>
          </cell>
          <cell r="I314">
            <v>0.4</v>
          </cell>
          <cell r="J314">
            <v>0.3</v>
          </cell>
          <cell r="K314">
            <v>0.3</v>
          </cell>
          <cell r="L314">
            <v>0.3</v>
          </cell>
          <cell r="M314">
            <v>0.3</v>
          </cell>
          <cell r="N314">
            <v>0.3</v>
          </cell>
          <cell r="O314">
            <v>0.3</v>
          </cell>
          <cell r="P314">
            <v>0.3</v>
          </cell>
          <cell r="Q314">
            <v>0.3</v>
          </cell>
          <cell r="R314">
            <v>0.5</v>
          </cell>
          <cell r="S314">
            <v>0.6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</row>
        <row r="315">
          <cell r="B315">
            <v>351</v>
          </cell>
          <cell r="C315">
            <v>11</v>
          </cell>
          <cell r="D315" t="str">
            <v>Пром. до 750 кВА   ВН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</row>
        <row r="316">
          <cell r="B316">
            <v>0</v>
          </cell>
          <cell r="C316">
            <v>26</v>
          </cell>
          <cell r="D316" t="str">
            <v>ООО "Фарм-Сервис"</v>
          </cell>
          <cell r="E316">
            <v>1007</v>
          </cell>
          <cell r="F316">
            <v>1012</v>
          </cell>
          <cell r="G316">
            <v>0</v>
          </cell>
          <cell r="H316">
            <v>6</v>
          </cell>
          <cell r="I316">
            <v>6</v>
          </cell>
          <cell r="J316">
            <v>2</v>
          </cell>
          <cell r="K316">
            <v>2</v>
          </cell>
          <cell r="L316">
            <v>1</v>
          </cell>
          <cell r="M316">
            <v>0.7</v>
          </cell>
          <cell r="N316">
            <v>1</v>
          </cell>
          <cell r="O316">
            <v>0.7</v>
          </cell>
          <cell r="P316">
            <v>1</v>
          </cell>
          <cell r="Q316">
            <v>2</v>
          </cell>
          <cell r="R316">
            <v>3</v>
          </cell>
          <cell r="S316">
            <v>5</v>
          </cell>
          <cell r="T316">
            <v>14</v>
          </cell>
          <cell r="U316">
            <v>3.7</v>
          </cell>
          <cell r="V316">
            <v>2.7</v>
          </cell>
          <cell r="W316">
            <v>10</v>
          </cell>
          <cell r="X316">
            <v>30.4</v>
          </cell>
        </row>
        <row r="317">
          <cell r="B317">
            <v>351</v>
          </cell>
          <cell r="C317">
            <v>23</v>
          </cell>
          <cell r="D317" t="str">
            <v>Непромышленные потребители СН2</v>
          </cell>
          <cell r="E317">
            <v>1007</v>
          </cell>
          <cell r="F317">
            <v>1004</v>
          </cell>
          <cell r="G317">
            <v>0</v>
          </cell>
          <cell r="H317">
            <v>6</v>
          </cell>
          <cell r="I317">
            <v>6</v>
          </cell>
          <cell r="J317">
            <v>2</v>
          </cell>
          <cell r="K317">
            <v>2</v>
          </cell>
          <cell r="L317">
            <v>1</v>
          </cell>
          <cell r="M317">
            <v>0.7</v>
          </cell>
          <cell r="N317">
            <v>1</v>
          </cell>
          <cell r="O317">
            <v>0.7</v>
          </cell>
          <cell r="P317">
            <v>1</v>
          </cell>
          <cell r="Q317">
            <v>2</v>
          </cell>
          <cell r="R317">
            <v>3</v>
          </cell>
          <cell r="S317">
            <v>5</v>
          </cell>
          <cell r="T317">
            <v>14</v>
          </cell>
          <cell r="U317">
            <v>3.7</v>
          </cell>
          <cell r="V317">
            <v>2.7</v>
          </cell>
          <cell r="W317">
            <v>10</v>
          </cell>
          <cell r="X317">
            <v>30.4</v>
          </cell>
        </row>
        <row r="318">
          <cell r="B318">
            <v>352</v>
          </cell>
          <cell r="C318">
            <v>23</v>
          </cell>
          <cell r="D318" t="str">
            <v>Непромышленные потребители СН2</v>
          </cell>
          <cell r="E318">
            <v>1007</v>
          </cell>
          <cell r="F318">
            <v>1004</v>
          </cell>
          <cell r="G318">
            <v>0</v>
          </cell>
          <cell r="H318">
            <v>6</v>
          </cell>
          <cell r="I318">
            <v>6</v>
          </cell>
          <cell r="J318">
            <v>2</v>
          </cell>
          <cell r="K318">
            <v>2</v>
          </cell>
          <cell r="L318">
            <v>1</v>
          </cell>
          <cell r="M318">
            <v>0.7</v>
          </cell>
          <cell r="N318">
            <v>1</v>
          </cell>
          <cell r="O318">
            <v>0.7</v>
          </cell>
          <cell r="P318">
            <v>1</v>
          </cell>
          <cell r="Q318">
            <v>2</v>
          </cell>
          <cell r="R318">
            <v>3</v>
          </cell>
          <cell r="S318">
            <v>5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</row>
        <row r="319">
          <cell r="B319">
            <v>0</v>
          </cell>
          <cell r="C319">
            <v>17</v>
          </cell>
          <cell r="D319" t="str">
            <v>ООО "Экоспецстрой"</v>
          </cell>
          <cell r="E319">
            <v>0</v>
          </cell>
          <cell r="F319">
            <v>0</v>
          </cell>
          <cell r="G319">
            <v>0</v>
          </cell>
          <cell r="H319">
            <v>0.11</v>
          </cell>
          <cell r="I319">
            <v>0.1</v>
          </cell>
          <cell r="J319">
            <v>0.1</v>
          </cell>
          <cell r="K319">
            <v>0.1</v>
          </cell>
          <cell r="L319">
            <v>0.09</v>
          </cell>
          <cell r="M319">
            <v>0.05</v>
          </cell>
          <cell r="N319">
            <v>0.05</v>
          </cell>
          <cell r="O319">
            <v>0.05</v>
          </cell>
          <cell r="P319">
            <v>0.05</v>
          </cell>
          <cell r="Q319">
            <v>0.1</v>
          </cell>
          <cell r="R319">
            <v>0.1</v>
          </cell>
          <cell r="S319">
            <v>0.1</v>
          </cell>
          <cell r="T319">
            <v>0.31000000000000005</v>
          </cell>
          <cell r="U319">
            <v>0.24</v>
          </cell>
          <cell r="V319">
            <v>0.15000000000000002</v>
          </cell>
          <cell r="W319">
            <v>0.30000000000000004</v>
          </cell>
          <cell r="X319">
            <v>1.0000000000000002</v>
          </cell>
        </row>
        <row r="320">
          <cell r="B320">
            <v>352</v>
          </cell>
          <cell r="C320">
            <v>10</v>
          </cell>
          <cell r="D320" t="str">
            <v>Пром. до 750 кВА   ВН</v>
          </cell>
          <cell r="E320">
            <v>1008</v>
          </cell>
          <cell r="F320">
            <v>0</v>
          </cell>
          <cell r="G320">
            <v>0</v>
          </cell>
          <cell r="H320">
            <v>0.11</v>
          </cell>
          <cell r="I320">
            <v>0.1</v>
          </cell>
          <cell r="J320">
            <v>0.1</v>
          </cell>
          <cell r="K320">
            <v>0.1</v>
          </cell>
          <cell r="L320">
            <v>0.09</v>
          </cell>
          <cell r="M320">
            <v>0.05</v>
          </cell>
          <cell r="N320">
            <v>0.05</v>
          </cell>
          <cell r="O320">
            <v>0.05</v>
          </cell>
          <cell r="P320">
            <v>0.05</v>
          </cell>
          <cell r="Q320">
            <v>0.1</v>
          </cell>
          <cell r="R320">
            <v>0.1</v>
          </cell>
          <cell r="S320">
            <v>0.1</v>
          </cell>
          <cell r="T320">
            <v>0.31000000000000005</v>
          </cell>
          <cell r="U320">
            <v>0.24</v>
          </cell>
          <cell r="V320">
            <v>0.15000000000000002</v>
          </cell>
          <cell r="W320">
            <v>0.30000000000000004</v>
          </cell>
          <cell r="X320">
            <v>1.0000000000000002</v>
          </cell>
        </row>
        <row r="321">
          <cell r="B321">
            <v>353</v>
          </cell>
          <cell r="C321">
            <v>10</v>
          </cell>
          <cell r="D321" t="str">
            <v>Пром. до 750 кВА   ВН</v>
          </cell>
          <cell r="E321">
            <v>1008</v>
          </cell>
          <cell r="F321">
            <v>0</v>
          </cell>
          <cell r="G321">
            <v>0</v>
          </cell>
          <cell r="H321">
            <v>0.11</v>
          </cell>
          <cell r="I321">
            <v>0.1</v>
          </cell>
          <cell r="J321">
            <v>0.1</v>
          </cell>
          <cell r="K321">
            <v>0.1</v>
          </cell>
          <cell r="L321">
            <v>0.09</v>
          </cell>
          <cell r="M321">
            <v>0.05</v>
          </cell>
          <cell r="N321">
            <v>0.05</v>
          </cell>
          <cell r="O321">
            <v>0.05</v>
          </cell>
          <cell r="P321">
            <v>0.05</v>
          </cell>
          <cell r="Q321">
            <v>0.1</v>
          </cell>
          <cell r="R321">
            <v>0.1</v>
          </cell>
          <cell r="S321">
            <v>0.1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</row>
        <row r="322">
          <cell r="B322">
            <v>0</v>
          </cell>
          <cell r="C322">
            <v>12</v>
          </cell>
          <cell r="D322" t="str">
            <v>Налоговая инспекция</v>
          </cell>
          <cell r="E322">
            <v>0</v>
          </cell>
          <cell r="F322">
            <v>0</v>
          </cell>
          <cell r="G322">
            <v>0</v>
          </cell>
          <cell r="H322">
            <v>7.07</v>
          </cell>
          <cell r="I322">
            <v>6.57</v>
          </cell>
          <cell r="J322">
            <v>6.57</v>
          </cell>
          <cell r="K322">
            <v>6.57</v>
          </cell>
          <cell r="L322">
            <v>6.57</v>
          </cell>
          <cell r="M322">
            <v>6.57</v>
          </cell>
          <cell r="N322">
            <v>6.57</v>
          </cell>
          <cell r="O322">
            <v>6.57</v>
          </cell>
          <cell r="P322">
            <v>6.57</v>
          </cell>
          <cell r="Q322">
            <v>6.57</v>
          </cell>
          <cell r="R322">
            <v>6.57</v>
          </cell>
          <cell r="S322">
            <v>7.07</v>
          </cell>
          <cell r="T322">
            <v>20.21</v>
          </cell>
          <cell r="U322">
            <v>19.71</v>
          </cell>
          <cell r="V322">
            <v>19.71</v>
          </cell>
          <cell r="W322">
            <v>20.21</v>
          </cell>
          <cell r="X322">
            <v>79.84</v>
          </cell>
        </row>
        <row r="323">
          <cell r="B323">
            <v>353</v>
          </cell>
          <cell r="C323">
            <v>31</v>
          </cell>
          <cell r="D323" t="str">
            <v>Непром. Бюджетные СН2</v>
          </cell>
          <cell r="E323">
            <v>1007</v>
          </cell>
          <cell r="F323">
            <v>0</v>
          </cell>
          <cell r="G323">
            <v>0</v>
          </cell>
          <cell r="H323">
            <v>7</v>
          </cell>
          <cell r="I323">
            <v>6.5</v>
          </cell>
          <cell r="J323">
            <v>6.5</v>
          </cell>
          <cell r="K323">
            <v>6.5</v>
          </cell>
          <cell r="L323">
            <v>6.5</v>
          </cell>
          <cell r="M323">
            <v>6.5</v>
          </cell>
          <cell r="N323">
            <v>6.5</v>
          </cell>
          <cell r="O323">
            <v>6.5</v>
          </cell>
          <cell r="P323">
            <v>6.5</v>
          </cell>
          <cell r="Q323">
            <v>6.5</v>
          </cell>
          <cell r="R323">
            <v>6.5</v>
          </cell>
          <cell r="S323">
            <v>7</v>
          </cell>
          <cell r="T323">
            <v>20</v>
          </cell>
          <cell r="U323">
            <v>19.5</v>
          </cell>
          <cell r="V323">
            <v>19.5</v>
          </cell>
          <cell r="W323">
            <v>20</v>
          </cell>
          <cell r="X323">
            <v>79</v>
          </cell>
        </row>
        <row r="324">
          <cell r="B324">
            <v>354</v>
          </cell>
          <cell r="C324">
            <v>31</v>
          </cell>
          <cell r="D324" t="str">
            <v>Непром. Бюджетные СН2</v>
          </cell>
          <cell r="E324">
            <v>1007</v>
          </cell>
          <cell r="F324">
            <v>0</v>
          </cell>
          <cell r="G324">
            <v>0</v>
          </cell>
          <cell r="H324">
            <v>7</v>
          </cell>
          <cell r="I324">
            <v>6.5</v>
          </cell>
          <cell r="J324">
            <v>6.5</v>
          </cell>
          <cell r="K324">
            <v>6.5</v>
          </cell>
          <cell r="L324">
            <v>6.5</v>
          </cell>
          <cell r="M324">
            <v>6.5</v>
          </cell>
          <cell r="N324">
            <v>6.5</v>
          </cell>
          <cell r="O324">
            <v>6.5</v>
          </cell>
          <cell r="P324">
            <v>6.5</v>
          </cell>
          <cell r="Q324">
            <v>6.5</v>
          </cell>
          <cell r="R324">
            <v>6.5</v>
          </cell>
          <cell r="S324">
            <v>7</v>
          </cell>
          <cell r="T324">
            <v>20</v>
          </cell>
          <cell r="U324">
            <v>19.5</v>
          </cell>
          <cell r="V324">
            <v>19.5</v>
          </cell>
          <cell r="W324">
            <v>20</v>
          </cell>
          <cell r="X324">
            <v>79</v>
          </cell>
        </row>
        <row r="325">
          <cell r="B325">
            <v>0</v>
          </cell>
          <cell r="C325">
            <v>33</v>
          </cell>
          <cell r="D325" t="str">
            <v>ООО "Ямалгазпромстрой"</v>
          </cell>
          <cell r="E325">
            <v>1004</v>
          </cell>
          <cell r="F325">
            <v>0</v>
          </cell>
          <cell r="G325">
            <v>0</v>
          </cell>
          <cell r="H325">
            <v>169</v>
          </cell>
          <cell r="I325">
            <v>167</v>
          </cell>
          <cell r="J325">
            <v>165</v>
          </cell>
          <cell r="K325">
            <v>152</v>
          </cell>
          <cell r="L325">
            <v>139</v>
          </cell>
          <cell r="M325">
            <v>116</v>
          </cell>
          <cell r="N325">
            <v>111</v>
          </cell>
          <cell r="O325">
            <v>111</v>
          </cell>
          <cell r="P325">
            <v>120</v>
          </cell>
          <cell r="Q325">
            <v>138</v>
          </cell>
          <cell r="R325">
            <v>152</v>
          </cell>
          <cell r="S325">
            <v>164</v>
          </cell>
          <cell r="T325">
            <v>501</v>
          </cell>
          <cell r="U325">
            <v>407</v>
          </cell>
          <cell r="V325">
            <v>342</v>
          </cell>
          <cell r="W325">
            <v>454</v>
          </cell>
          <cell r="X325">
            <v>1704</v>
          </cell>
        </row>
        <row r="326">
          <cell r="B326">
            <v>354</v>
          </cell>
          <cell r="C326">
            <v>12</v>
          </cell>
          <cell r="D326" t="str">
            <v>Пром. до 750 кВА   СН2</v>
          </cell>
          <cell r="E326">
            <v>1001</v>
          </cell>
          <cell r="F326">
            <v>0</v>
          </cell>
          <cell r="G326">
            <v>0</v>
          </cell>
          <cell r="H326">
            <v>65</v>
          </cell>
          <cell r="I326">
            <v>65</v>
          </cell>
          <cell r="J326">
            <v>65</v>
          </cell>
          <cell r="K326">
            <v>60</v>
          </cell>
          <cell r="L326">
            <v>55</v>
          </cell>
          <cell r="M326">
            <v>45</v>
          </cell>
          <cell r="N326">
            <v>45</v>
          </cell>
          <cell r="O326">
            <v>45</v>
          </cell>
          <cell r="P326">
            <v>45</v>
          </cell>
          <cell r="Q326">
            <v>50</v>
          </cell>
          <cell r="R326">
            <v>60</v>
          </cell>
          <cell r="S326">
            <v>65</v>
          </cell>
          <cell r="T326">
            <v>195</v>
          </cell>
          <cell r="U326">
            <v>160</v>
          </cell>
          <cell r="V326">
            <v>135</v>
          </cell>
          <cell r="W326">
            <v>175</v>
          </cell>
          <cell r="X326">
            <v>665</v>
          </cell>
        </row>
        <row r="327">
          <cell r="B327">
            <v>351</v>
          </cell>
          <cell r="C327">
            <v>12</v>
          </cell>
          <cell r="D327" t="str">
            <v>Пром. до 750 кВА   СН2</v>
          </cell>
          <cell r="E327">
            <v>1001</v>
          </cell>
          <cell r="F327">
            <v>0</v>
          </cell>
          <cell r="G327">
            <v>0</v>
          </cell>
          <cell r="H327">
            <v>65</v>
          </cell>
          <cell r="I327">
            <v>65</v>
          </cell>
          <cell r="J327">
            <v>65</v>
          </cell>
          <cell r="K327">
            <v>60</v>
          </cell>
          <cell r="L327">
            <v>55</v>
          </cell>
          <cell r="M327">
            <v>45</v>
          </cell>
          <cell r="N327">
            <v>45</v>
          </cell>
          <cell r="O327">
            <v>45</v>
          </cell>
          <cell r="P327">
            <v>45</v>
          </cell>
          <cell r="Q327">
            <v>50</v>
          </cell>
          <cell r="R327">
            <v>60</v>
          </cell>
          <cell r="S327">
            <v>65</v>
          </cell>
          <cell r="T327">
            <v>195</v>
          </cell>
          <cell r="U327">
            <v>160</v>
          </cell>
          <cell r="V327">
            <v>135</v>
          </cell>
          <cell r="W327">
            <v>175</v>
          </cell>
          <cell r="X327">
            <v>665</v>
          </cell>
        </row>
        <row r="328">
          <cell r="B328">
            <v>348</v>
          </cell>
          <cell r="C328">
            <v>10</v>
          </cell>
          <cell r="D328" t="str">
            <v>Пром. до 750 кВА   ВН</v>
          </cell>
          <cell r="E328">
            <v>1005</v>
          </cell>
          <cell r="F328">
            <v>0</v>
          </cell>
          <cell r="G328">
            <v>0</v>
          </cell>
          <cell r="H328">
            <v>70</v>
          </cell>
          <cell r="I328">
            <v>70</v>
          </cell>
          <cell r="J328">
            <v>70</v>
          </cell>
          <cell r="K328">
            <v>65</v>
          </cell>
          <cell r="L328">
            <v>60</v>
          </cell>
          <cell r="M328">
            <v>50</v>
          </cell>
          <cell r="N328">
            <v>45</v>
          </cell>
          <cell r="O328">
            <v>45</v>
          </cell>
          <cell r="P328">
            <v>50</v>
          </cell>
          <cell r="Q328">
            <v>60</v>
          </cell>
          <cell r="R328">
            <v>60</v>
          </cell>
          <cell r="S328">
            <v>65</v>
          </cell>
          <cell r="T328">
            <v>210</v>
          </cell>
          <cell r="U328">
            <v>175</v>
          </cell>
          <cell r="V328">
            <v>140</v>
          </cell>
          <cell r="W328">
            <v>185</v>
          </cell>
          <cell r="X328">
            <v>710</v>
          </cell>
        </row>
        <row r="329">
          <cell r="B329">
            <v>355</v>
          </cell>
          <cell r="C329">
            <v>13</v>
          </cell>
          <cell r="D329" t="str">
            <v>Пром. до 750 кВА   СН2</v>
          </cell>
          <cell r="E329">
            <v>1007</v>
          </cell>
          <cell r="F329">
            <v>1004</v>
          </cell>
          <cell r="G329">
            <v>0</v>
          </cell>
          <cell r="H329">
            <v>16</v>
          </cell>
          <cell r="I329">
            <v>16</v>
          </cell>
          <cell r="J329">
            <v>15</v>
          </cell>
          <cell r="K329">
            <v>15</v>
          </cell>
          <cell r="L329">
            <v>14</v>
          </cell>
          <cell r="M329">
            <v>11</v>
          </cell>
          <cell r="N329">
            <v>11</v>
          </cell>
          <cell r="O329">
            <v>11</v>
          </cell>
          <cell r="P329">
            <v>13</v>
          </cell>
          <cell r="Q329">
            <v>14</v>
          </cell>
          <cell r="R329">
            <v>16</v>
          </cell>
          <cell r="S329">
            <v>16</v>
          </cell>
          <cell r="T329">
            <v>47</v>
          </cell>
          <cell r="U329">
            <v>40</v>
          </cell>
          <cell r="V329">
            <v>35</v>
          </cell>
          <cell r="W329">
            <v>46</v>
          </cell>
          <cell r="X329">
            <v>168</v>
          </cell>
        </row>
        <row r="330">
          <cell r="B330">
            <v>0</v>
          </cell>
          <cell r="C330">
            <v>15</v>
          </cell>
          <cell r="D330" t="str">
            <v>ООТН  "Васият"</v>
          </cell>
          <cell r="E330">
            <v>1004</v>
          </cell>
          <cell r="F330">
            <v>0</v>
          </cell>
          <cell r="G330">
            <v>0</v>
          </cell>
          <cell r="H330">
            <v>0.9</v>
          </cell>
          <cell r="I330">
            <v>0.5</v>
          </cell>
          <cell r="J330">
            <v>0.5</v>
          </cell>
          <cell r="K330">
            <v>0.5</v>
          </cell>
          <cell r="L330">
            <v>2</v>
          </cell>
          <cell r="M330">
            <v>1.4</v>
          </cell>
          <cell r="N330">
            <v>1.3</v>
          </cell>
          <cell r="O330">
            <v>1</v>
          </cell>
          <cell r="P330">
            <v>1.4</v>
          </cell>
          <cell r="Q330">
            <v>0.5</v>
          </cell>
          <cell r="R330">
            <v>0.7</v>
          </cell>
          <cell r="S330">
            <v>0.9</v>
          </cell>
          <cell r="T330">
            <v>1.9</v>
          </cell>
          <cell r="U330">
            <v>3.9</v>
          </cell>
          <cell r="V330">
            <v>3.6999999999999997</v>
          </cell>
          <cell r="W330">
            <v>2.1</v>
          </cell>
          <cell r="X330">
            <v>11.600000000000001</v>
          </cell>
        </row>
        <row r="331">
          <cell r="B331">
            <v>355</v>
          </cell>
          <cell r="C331">
            <v>125</v>
          </cell>
          <cell r="D331" t="str">
            <v>Население с газ. плитами НН</v>
          </cell>
          <cell r="E331">
            <v>1007</v>
          </cell>
          <cell r="F331">
            <v>0</v>
          </cell>
          <cell r="G331">
            <v>0</v>
          </cell>
          <cell r="H331">
            <v>0.9</v>
          </cell>
          <cell r="I331">
            <v>0.5</v>
          </cell>
          <cell r="J331">
            <v>0.5</v>
          </cell>
          <cell r="K331">
            <v>0.5</v>
          </cell>
          <cell r="L331">
            <v>2</v>
          </cell>
          <cell r="M331">
            <v>1.4</v>
          </cell>
          <cell r="N331">
            <v>1.3</v>
          </cell>
          <cell r="O331">
            <v>1</v>
          </cell>
          <cell r="P331">
            <v>1.4</v>
          </cell>
          <cell r="Q331">
            <v>0.5</v>
          </cell>
          <cell r="R331">
            <v>0.7</v>
          </cell>
          <cell r="S331">
            <v>0.9</v>
          </cell>
          <cell r="T331">
            <v>1.9</v>
          </cell>
          <cell r="U331">
            <v>3.9</v>
          </cell>
          <cell r="V331">
            <v>3.6999999999999997</v>
          </cell>
          <cell r="W331">
            <v>2.1</v>
          </cell>
          <cell r="X331">
            <v>11.600000000000001</v>
          </cell>
        </row>
        <row r="332">
          <cell r="B332">
            <v>356</v>
          </cell>
          <cell r="C332">
            <v>125</v>
          </cell>
          <cell r="D332" t="str">
            <v>Население с газ. плитами НН</v>
          </cell>
          <cell r="E332">
            <v>1007</v>
          </cell>
          <cell r="F332">
            <v>0</v>
          </cell>
          <cell r="G332">
            <v>0</v>
          </cell>
          <cell r="H332">
            <v>0.9</v>
          </cell>
          <cell r="I332">
            <v>0.5</v>
          </cell>
          <cell r="J332">
            <v>0.5</v>
          </cell>
          <cell r="K332">
            <v>0.5</v>
          </cell>
          <cell r="L332">
            <v>2</v>
          </cell>
          <cell r="M332">
            <v>1.4</v>
          </cell>
          <cell r="N332">
            <v>1.3</v>
          </cell>
          <cell r="O332">
            <v>1</v>
          </cell>
          <cell r="P332">
            <v>1.4</v>
          </cell>
          <cell r="Q332">
            <v>0.5</v>
          </cell>
          <cell r="R332">
            <v>0.7</v>
          </cell>
          <cell r="S332">
            <v>0.9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</row>
        <row r="333">
          <cell r="B333">
            <v>0</v>
          </cell>
          <cell r="C333">
            <v>12</v>
          </cell>
          <cell r="D333" t="str">
            <v>ООО ПО "Арктур"</v>
          </cell>
          <cell r="E333">
            <v>0</v>
          </cell>
          <cell r="F333">
            <v>0</v>
          </cell>
          <cell r="G333">
            <v>0</v>
          </cell>
          <cell r="H333">
            <v>1.5</v>
          </cell>
          <cell r="I333">
            <v>1.4</v>
          </cell>
          <cell r="J333">
            <v>1.4</v>
          </cell>
          <cell r="K333">
            <v>1.5</v>
          </cell>
          <cell r="L333">
            <v>1.4</v>
          </cell>
          <cell r="M333">
            <v>1.4</v>
          </cell>
          <cell r="N333">
            <v>1.4</v>
          </cell>
          <cell r="O333">
            <v>1.4</v>
          </cell>
          <cell r="P333">
            <v>1.4</v>
          </cell>
          <cell r="Q333">
            <v>1.4</v>
          </cell>
          <cell r="R333">
            <v>1.5</v>
          </cell>
          <cell r="S333">
            <v>1.5</v>
          </cell>
          <cell r="T333">
            <v>4.3</v>
          </cell>
          <cell r="U333">
            <v>4.3</v>
          </cell>
          <cell r="V333">
            <v>4.1999999999999993</v>
          </cell>
          <cell r="W333">
            <v>4.4000000000000004</v>
          </cell>
          <cell r="X333">
            <v>17.200000000000003</v>
          </cell>
        </row>
        <row r="334">
          <cell r="B334">
            <v>356</v>
          </cell>
          <cell r="C334">
            <v>11</v>
          </cell>
          <cell r="D334" t="str">
            <v>Пром. до 750 кВА   ВН</v>
          </cell>
          <cell r="E334">
            <v>0</v>
          </cell>
          <cell r="F334">
            <v>0</v>
          </cell>
          <cell r="G334">
            <v>0</v>
          </cell>
          <cell r="H334">
            <v>1.5</v>
          </cell>
          <cell r="I334">
            <v>1.4</v>
          </cell>
          <cell r="J334">
            <v>1.4</v>
          </cell>
          <cell r="K334">
            <v>1.5</v>
          </cell>
          <cell r="L334">
            <v>1.4</v>
          </cell>
          <cell r="M334">
            <v>1.4</v>
          </cell>
          <cell r="N334">
            <v>1.4</v>
          </cell>
          <cell r="O334">
            <v>1.4</v>
          </cell>
          <cell r="P334">
            <v>1.4</v>
          </cell>
          <cell r="Q334">
            <v>1.4</v>
          </cell>
          <cell r="R334">
            <v>1.5</v>
          </cell>
          <cell r="S334">
            <v>1.5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</row>
        <row r="335">
          <cell r="B335">
            <v>357</v>
          </cell>
          <cell r="C335">
            <v>11</v>
          </cell>
          <cell r="D335" t="str">
            <v>Пром. до 750 кВА   ВН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</row>
        <row r="336">
          <cell r="B336">
            <v>0</v>
          </cell>
          <cell r="C336">
            <v>28</v>
          </cell>
          <cell r="D336" t="str">
            <v>ФГУ "ГБ МСЭ" по ЯНАО</v>
          </cell>
          <cell r="E336">
            <v>1007</v>
          </cell>
          <cell r="F336">
            <v>1004</v>
          </cell>
          <cell r="G336">
            <v>0</v>
          </cell>
          <cell r="H336">
            <v>1.7330000000000001</v>
          </cell>
          <cell r="I336">
            <v>1.7330000000000001</v>
          </cell>
          <cell r="J336">
            <v>1.7330000000000001</v>
          </cell>
          <cell r="K336">
            <v>1.7330000000000001</v>
          </cell>
          <cell r="L336">
            <v>1.7330000000000001</v>
          </cell>
          <cell r="M336">
            <v>1.7330000000000001</v>
          </cell>
          <cell r="N336">
            <v>0</v>
          </cell>
          <cell r="O336">
            <v>0</v>
          </cell>
          <cell r="P336">
            <v>1.7330000000000001</v>
          </cell>
          <cell r="Q336">
            <v>1.732</v>
          </cell>
          <cell r="R336">
            <v>1.732</v>
          </cell>
          <cell r="S336">
            <v>1.732</v>
          </cell>
          <cell r="T336">
            <v>5.1989999999999998</v>
          </cell>
          <cell r="U336">
            <v>5.1989999999999998</v>
          </cell>
          <cell r="V336">
            <v>1.7330000000000001</v>
          </cell>
          <cell r="W336">
            <v>5.1959999999999997</v>
          </cell>
          <cell r="X336">
            <v>17.327000000000002</v>
          </cell>
        </row>
        <row r="337">
          <cell r="B337">
            <v>357</v>
          </cell>
          <cell r="C337">
            <v>33</v>
          </cell>
          <cell r="D337" t="str">
            <v>Непром. Бюджетные НН</v>
          </cell>
          <cell r="E337">
            <v>1007</v>
          </cell>
          <cell r="F337">
            <v>1012</v>
          </cell>
          <cell r="G337">
            <v>0</v>
          </cell>
          <cell r="H337">
            <v>1.7330000000000001</v>
          </cell>
          <cell r="I337">
            <v>1.7330000000000001</v>
          </cell>
          <cell r="J337">
            <v>1.7330000000000001</v>
          </cell>
          <cell r="K337">
            <v>1.7330000000000001</v>
          </cell>
          <cell r="L337">
            <v>1.7330000000000001</v>
          </cell>
          <cell r="M337">
            <v>1.7330000000000001</v>
          </cell>
          <cell r="N337">
            <v>0</v>
          </cell>
          <cell r="O337">
            <v>0</v>
          </cell>
          <cell r="P337">
            <v>1.7330000000000001</v>
          </cell>
          <cell r="Q337">
            <v>1.732</v>
          </cell>
          <cell r="R337">
            <v>1.732</v>
          </cell>
          <cell r="S337">
            <v>1.732</v>
          </cell>
          <cell r="T337">
            <v>5.1989999999999998</v>
          </cell>
          <cell r="U337">
            <v>5.1989999999999998</v>
          </cell>
          <cell r="V337">
            <v>1.7330000000000001</v>
          </cell>
          <cell r="W337">
            <v>5.1959999999999997</v>
          </cell>
          <cell r="X337">
            <v>17.327000000000002</v>
          </cell>
        </row>
        <row r="338">
          <cell r="B338">
            <v>358</v>
          </cell>
          <cell r="C338">
            <v>33</v>
          </cell>
          <cell r="D338" t="str">
            <v>Непром. Бюджетные НН</v>
          </cell>
          <cell r="E338">
            <v>1007</v>
          </cell>
          <cell r="F338">
            <v>1012</v>
          </cell>
          <cell r="G338">
            <v>0</v>
          </cell>
          <cell r="H338">
            <v>1.7330000000000001</v>
          </cell>
          <cell r="I338">
            <v>1.7330000000000001</v>
          </cell>
          <cell r="J338">
            <v>1.7330000000000001</v>
          </cell>
          <cell r="K338">
            <v>1.7330000000000001</v>
          </cell>
          <cell r="L338">
            <v>1.7330000000000001</v>
          </cell>
          <cell r="M338">
            <v>1.7330000000000001</v>
          </cell>
          <cell r="N338">
            <v>0</v>
          </cell>
          <cell r="O338">
            <v>0</v>
          </cell>
          <cell r="P338">
            <v>1.7330000000000001</v>
          </cell>
          <cell r="Q338">
            <v>1.732</v>
          </cell>
          <cell r="R338">
            <v>1.732</v>
          </cell>
          <cell r="S338">
            <v>1.732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</row>
        <row r="339">
          <cell r="B339">
            <v>0</v>
          </cell>
          <cell r="C339">
            <v>12</v>
          </cell>
          <cell r="D339" t="str">
            <v>Редакция "Рабочий Надыма"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</row>
        <row r="340">
          <cell r="B340">
            <v>358</v>
          </cell>
          <cell r="C340">
            <v>33</v>
          </cell>
          <cell r="D340" t="str">
            <v>Непром. Бюджетные НН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</row>
        <row r="341">
          <cell r="B341">
            <v>359</v>
          </cell>
          <cell r="C341">
            <v>33</v>
          </cell>
          <cell r="D341" t="str">
            <v>Непром. Бюджетные НН</v>
          </cell>
          <cell r="E341">
            <v>0</v>
          </cell>
          <cell r="F341">
            <v>0</v>
          </cell>
          <cell r="G341">
            <v>0</v>
          </cell>
          <cell r="H341">
            <v>3.25</v>
          </cell>
          <cell r="I341">
            <v>2.68</v>
          </cell>
          <cell r="J341">
            <v>2.12</v>
          </cell>
          <cell r="K341">
            <v>1.61</v>
          </cell>
          <cell r="L341">
            <v>1.29</v>
          </cell>
          <cell r="M341">
            <v>1.07</v>
          </cell>
          <cell r="N341">
            <v>1.37</v>
          </cell>
          <cell r="O341">
            <v>1.6900000000000002</v>
          </cell>
          <cell r="P341">
            <v>1.6900000000000002</v>
          </cell>
          <cell r="Q341">
            <v>2.1</v>
          </cell>
          <cell r="R341">
            <v>2.69</v>
          </cell>
          <cell r="S341">
            <v>3.17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</row>
        <row r="342">
          <cell r="B342">
            <v>0</v>
          </cell>
          <cell r="C342">
            <v>12</v>
          </cell>
          <cell r="D342" t="str">
            <v>Приход  Храма</v>
          </cell>
          <cell r="E342">
            <v>0</v>
          </cell>
          <cell r="F342">
            <v>0</v>
          </cell>
          <cell r="G342">
            <v>0</v>
          </cell>
          <cell r="H342">
            <v>3.25</v>
          </cell>
          <cell r="I342">
            <v>2.68</v>
          </cell>
          <cell r="J342">
            <v>2.12</v>
          </cell>
          <cell r="K342">
            <v>1.61</v>
          </cell>
          <cell r="L342">
            <v>1.29</v>
          </cell>
          <cell r="M342">
            <v>1.07</v>
          </cell>
          <cell r="N342">
            <v>1.37</v>
          </cell>
          <cell r="O342">
            <v>1.6900000000000002</v>
          </cell>
          <cell r="P342">
            <v>1.6900000000000002</v>
          </cell>
          <cell r="Q342">
            <v>2.1</v>
          </cell>
          <cell r="R342">
            <v>2.69</v>
          </cell>
          <cell r="S342">
            <v>3.17</v>
          </cell>
          <cell r="T342">
            <v>8.0500000000000007</v>
          </cell>
          <cell r="U342">
            <v>3.9700000000000006</v>
          </cell>
          <cell r="V342">
            <v>4.7500000000000009</v>
          </cell>
          <cell r="W342">
            <v>7.96</v>
          </cell>
          <cell r="X342">
            <v>24.730000000000004</v>
          </cell>
        </row>
        <row r="343">
          <cell r="B343">
            <v>359</v>
          </cell>
          <cell r="C343">
            <v>105</v>
          </cell>
          <cell r="D343" t="str">
            <v>Население с эл.плитами   НН</v>
          </cell>
          <cell r="E343">
            <v>1007</v>
          </cell>
          <cell r="F343">
            <v>1004</v>
          </cell>
          <cell r="G343">
            <v>0</v>
          </cell>
          <cell r="H343">
            <v>3</v>
          </cell>
          <cell r="I343">
            <v>2.5</v>
          </cell>
          <cell r="J343">
            <v>2</v>
          </cell>
          <cell r="K343">
            <v>1.5</v>
          </cell>
          <cell r="L343">
            <v>1.2</v>
          </cell>
          <cell r="M343">
            <v>1</v>
          </cell>
          <cell r="N343">
            <v>1.3</v>
          </cell>
          <cell r="O343">
            <v>1.6</v>
          </cell>
          <cell r="P343">
            <v>1.6</v>
          </cell>
          <cell r="Q343">
            <v>2</v>
          </cell>
          <cell r="R343">
            <v>2.5</v>
          </cell>
          <cell r="S343">
            <v>3</v>
          </cell>
          <cell r="T343">
            <v>7.5</v>
          </cell>
          <cell r="U343">
            <v>3.7</v>
          </cell>
          <cell r="V343">
            <v>4.5</v>
          </cell>
          <cell r="W343">
            <v>7.5</v>
          </cell>
          <cell r="X343">
            <v>23.2</v>
          </cell>
        </row>
        <row r="344">
          <cell r="B344">
            <v>360</v>
          </cell>
          <cell r="C344">
            <v>105</v>
          </cell>
          <cell r="D344" t="str">
            <v>Население с эл.плитами   НН</v>
          </cell>
          <cell r="E344">
            <v>1007</v>
          </cell>
          <cell r="F344">
            <v>1004</v>
          </cell>
          <cell r="G344">
            <v>0</v>
          </cell>
          <cell r="H344">
            <v>3</v>
          </cell>
          <cell r="I344">
            <v>2.5</v>
          </cell>
          <cell r="J344">
            <v>2</v>
          </cell>
          <cell r="K344">
            <v>1.5</v>
          </cell>
          <cell r="L344">
            <v>1.2</v>
          </cell>
          <cell r="M344">
            <v>1</v>
          </cell>
          <cell r="N344">
            <v>1.3</v>
          </cell>
          <cell r="O344">
            <v>1.6</v>
          </cell>
          <cell r="P344">
            <v>1.6</v>
          </cell>
          <cell r="Q344">
            <v>2</v>
          </cell>
          <cell r="R344">
            <v>2.5</v>
          </cell>
          <cell r="S344">
            <v>3</v>
          </cell>
          <cell r="T344">
            <v>7.5</v>
          </cell>
          <cell r="U344">
            <v>3.7</v>
          </cell>
          <cell r="V344">
            <v>4.5</v>
          </cell>
          <cell r="W344">
            <v>7.5</v>
          </cell>
          <cell r="X344">
            <v>23.2</v>
          </cell>
        </row>
        <row r="345">
          <cell r="B345">
            <v>0</v>
          </cell>
          <cell r="C345">
            <v>104</v>
          </cell>
          <cell r="D345" t="str">
            <v>ООО СПО  "Промгражданстрой"</v>
          </cell>
          <cell r="E345">
            <v>1007</v>
          </cell>
          <cell r="F345">
            <v>1012</v>
          </cell>
          <cell r="G345">
            <v>0</v>
          </cell>
          <cell r="H345">
            <v>100</v>
          </cell>
          <cell r="I345">
            <v>120</v>
          </cell>
          <cell r="J345">
            <v>150</v>
          </cell>
          <cell r="K345">
            <v>120</v>
          </cell>
          <cell r="L345">
            <v>95</v>
          </cell>
          <cell r="M345">
            <v>70</v>
          </cell>
          <cell r="N345">
            <v>70</v>
          </cell>
          <cell r="O345">
            <v>70</v>
          </cell>
          <cell r="P345">
            <v>70</v>
          </cell>
          <cell r="Q345">
            <v>115</v>
          </cell>
          <cell r="R345">
            <v>150</v>
          </cell>
          <cell r="S345">
            <v>100</v>
          </cell>
          <cell r="T345">
            <v>370</v>
          </cell>
          <cell r="U345">
            <v>285</v>
          </cell>
          <cell r="V345">
            <v>210</v>
          </cell>
          <cell r="W345">
            <v>365</v>
          </cell>
          <cell r="X345">
            <v>1230</v>
          </cell>
        </row>
        <row r="346">
          <cell r="B346">
            <v>360</v>
          </cell>
          <cell r="C346">
            <v>12</v>
          </cell>
          <cell r="D346" t="str">
            <v>Пром. до 750 кВА   СН2</v>
          </cell>
          <cell r="E346">
            <v>1007</v>
          </cell>
          <cell r="F346">
            <v>0</v>
          </cell>
          <cell r="G346">
            <v>0</v>
          </cell>
          <cell r="H346">
            <v>60</v>
          </cell>
          <cell r="I346">
            <v>80</v>
          </cell>
          <cell r="J346">
            <v>110</v>
          </cell>
          <cell r="K346">
            <v>80</v>
          </cell>
          <cell r="L346">
            <v>60</v>
          </cell>
          <cell r="M346">
            <v>40</v>
          </cell>
          <cell r="N346">
            <v>40</v>
          </cell>
          <cell r="O346">
            <v>40</v>
          </cell>
          <cell r="P346">
            <v>40</v>
          </cell>
          <cell r="Q346">
            <v>80</v>
          </cell>
          <cell r="R346">
            <v>110</v>
          </cell>
          <cell r="S346">
            <v>60</v>
          </cell>
          <cell r="T346">
            <v>250</v>
          </cell>
          <cell r="U346">
            <v>180</v>
          </cell>
          <cell r="V346">
            <v>120</v>
          </cell>
          <cell r="W346">
            <v>250</v>
          </cell>
          <cell r="X346">
            <v>800</v>
          </cell>
        </row>
        <row r="347">
          <cell r="B347">
            <v>361</v>
          </cell>
          <cell r="C347">
            <v>12</v>
          </cell>
          <cell r="D347" t="str">
            <v>Пром. до 750 кВА   СН2</v>
          </cell>
          <cell r="E347">
            <v>1007</v>
          </cell>
          <cell r="F347">
            <v>0</v>
          </cell>
          <cell r="G347">
            <v>0</v>
          </cell>
          <cell r="H347">
            <v>60</v>
          </cell>
          <cell r="I347">
            <v>80</v>
          </cell>
          <cell r="J347">
            <v>110</v>
          </cell>
          <cell r="K347">
            <v>80</v>
          </cell>
          <cell r="L347">
            <v>60</v>
          </cell>
          <cell r="M347">
            <v>40</v>
          </cell>
          <cell r="N347">
            <v>40</v>
          </cell>
          <cell r="O347">
            <v>40</v>
          </cell>
          <cell r="P347">
            <v>40</v>
          </cell>
          <cell r="Q347">
            <v>80</v>
          </cell>
          <cell r="R347">
            <v>110</v>
          </cell>
          <cell r="S347">
            <v>60</v>
          </cell>
          <cell r="T347">
            <v>250</v>
          </cell>
          <cell r="U347">
            <v>180</v>
          </cell>
          <cell r="V347">
            <v>120</v>
          </cell>
          <cell r="W347">
            <v>250</v>
          </cell>
          <cell r="X347">
            <v>800</v>
          </cell>
        </row>
        <row r="348">
          <cell r="B348">
            <v>0</v>
          </cell>
          <cell r="C348">
            <v>13</v>
          </cell>
          <cell r="D348" t="str">
            <v>СРСУ №9 "Югорскремстройгаз" ООО "ТТГ"</v>
          </cell>
          <cell r="E348">
            <v>1007</v>
          </cell>
          <cell r="F348">
            <v>0</v>
          </cell>
          <cell r="G348">
            <v>0</v>
          </cell>
          <cell r="H348">
            <v>180</v>
          </cell>
          <cell r="I348">
            <v>175</v>
          </cell>
          <cell r="J348">
            <v>165</v>
          </cell>
          <cell r="K348">
            <v>154</v>
          </cell>
          <cell r="L348">
            <v>145</v>
          </cell>
          <cell r="M348">
            <v>130</v>
          </cell>
          <cell r="N348">
            <v>130</v>
          </cell>
          <cell r="O348">
            <v>130</v>
          </cell>
          <cell r="P348">
            <v>140</v>
          </cell>
          <cell r="Q348">
            <v>156</v>
          </cell>
          <cell r="R348">
            <v>172</v>
          </cell>
          <cell r="S348">
            <v>173</v>
          </cell>
          <cell r="T348">
            <v>520</v>
          </cell>
          <cell r="U348">
            <v>429</v>
          </cell>
          <cell r="V348">
            <v>400</v>
          </cell>
          <cell r="W348">
            <v>501</v>
          </cell>
          <cell r="X348">
            <v>1850</v>
          </cell>
        </row>
        <row r="349">
          <cell r="B349">
            <v>361</v>
          </cell>
          <cell r="C349">
            <v>12</v>
          </cell>
          <cell r="D349" t="str">
            <v>Пром. до 750 кВА   СН2</v>
          </cell>
          <cell r="E349">
            <v>1005</v>
          </cell>
          <cell r="F349">
            <v>0</v>
          </cell>
          <cell r="G349">
            <v>0</v>
          </cell>
          <cell r="H349">
            <v>180</v>
          </cell>
          <cell r="I349">
            <v>175</v>
          </cell>
          <cell r="J349">
            <v>165</v>
          </cell>
          <cell r="K349">
            <v>154</v>
          </cell>
          <cell r="L349">
            <v>145</v>
          </cell>
          <cell r="M349">
            <v>130</v>
          </cell>
          <cell r="N349">
            <v>130</v>
          </cell>
          <cell r="O349">
            <v>130</v>
          </cell>
          <cell r="P349">
            <v>140</v>
          </cell>
          <cell r="Q349">
            <v>156</v>
          </cell>
          <cell r="R349">
            <v>172</v>
          </cell>
          <cell r="S349">
            <v>173</v>
          </cell>
          <cell r="T349">
            <v>520</v>
          </cell>
          <cell r="U349">
            <v>429</v>
          </cell>
          <cell r="V349">
            <v>400</v>
          </cell>
          <cell r="W349">
            <v>501</v>
          </cell>
          <cell r="X349">
            <v>1850</v>
          </cell>
        </row>
        <row r="350">
          <cell r="B350">
            <v>362</v>
          </cell>
          <cell r="C350">
            <v>12</v>
          </cell>
          <cell r="D350" t="str">
            <v>Пром. до 750 кВА   СН2</v>
          </cell>
          <cell r="E350">
            <v>0</v>
          </cell>
          <cell r="F350">
            <v>0</v>
          </cell>
          <cell r="G350">
            <v>0</v>
          </cell>
          <cell r="H350">
            <v>1.4</v>
          </cell>
          <cell r="I350">
            <v>1.3</v>
          </cell>
          <cell r="J350">
            <v>1.3</v>
          </cell>
          <cell r="K350">
            <v>1.3</v>
          </cell>
          <cell r="L350">
            <v>1.2</v>
          </cell>
          <cell r="M350">
            <v>1.1000000000000001</v>
          </cell>
          <cell r="N350">
            <v>0.95</v>
          </cell>
          <cell r="O350">
            <v>0.95</v>
          </cell>
          <cell r="P350">
            <v>0.9</v>
          </cell>
          <cell r="Q350">
            <v>1</v>
          </cell>
          <cell r="R350">
            <v>1.2</v>
          </cell>
          <cell r="S350">
            <v>1.4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</row>
        <row r="351">
          <cell r="B351">
            <v>0</v>
          </cell>
          <cell r="C351">
            <v>13</v>
          </cell>
          <cell r="D351" t="str">
            <v>Управление Роспотребнадзора по ЯНАО</v>
          </cell>
          <cell r="E351">
            <v>0</v>
          </cell>
          <cell r="F351">
            <v>0</v>
          </cell>
          <cell r="G351">
            <v>0</v>
          </cell>
          <cell r="H351">
            <v>1.4</v>
          </cell>
          <cell r="I351">
            <v>1.3</v>
          </cell>
          <cell r="J351">
            <v>1.3</v>
          </cell>
          <cell r="K351">
            <v>1.3</v>
          </cell>
          <cell r="L351">
            <v>1.2</v>
          </cell>
          <cell r="M351">
            <v>1.1000000000000001</v>
          </cell>
          <cell r="N351">
            <v>0.95</v>
          </cell>
          <cell r="O351">
            <v>0.95</v>
          </cell>
          <cell r="P351">
            <v>0.9</v>
          </cell>
          <cell r="Q351">
            <v>1</v>
          </cell>
          <cell r="R351">
            <v>1.2</v>
          </cell>
          <cell r="S351">
            <v>1.4</v>
          </cell>
          <cell r="T351">
            <v>4</v>
          </cell>
          <cell r="U351">
            <v>3.6</v>
          </cell>
          <cell r="V351">
            <v>2.8</v>
          </cell>
          <cell r="W351">
            <v>3.6</v>
          </cell>
          <cell r="X351">
            <v>13.999999999999998</v>
          </cell>
        </row>
        <row r="352">
          <cell r="B352">
            <v>362</v>
          </cell>
          <cell r="C352">
            <v>31</v>
          </cell>
          <cell r="D352" t="str">
            <v>Непром. Бюджетные СН2</v>
          </cell>
          <cell r="E352">
            <v>1007</v>
          </cell>
          <cell r="F352">
            <v>0</v>
          </cell>
          <cell r="G352">
            <v>0</v>
          </cell>
          <cell r="H352">
            <v>1.4</v>
          </cell>
          <cell r="I352">
            <v>1.3</v>
          </cell>
          <cell r="J352">
            <v>1.3</v>
          </cell>
          <cell r="K352">
            <v>1.3</v>
          </cell>
          <cell r="L352">
            <v>1.2</v>
          </cell>
          <cell r="M352">
            <v>1.1000000000000001</v>
          </cell>
          <cell r="N352">
            <v>0.95</v>
          </cell>
          <cell r="O352">
            <v>0.95</v>
          </cell>
          <cell r="P352">
            <v>0.9</v>
          </cell>
          <cell r="Q352">
            <v>1</v>
          </cell>
          <cell r="R352">
            <v>1.2</v>
          </cell>
          <cell r="S352">
            <v>1.4</v>
          </cell>
          <cell r="T352">
            <v>4</v>
          </cell>
          <cell r="U352">
            <v>3.6</v>
          </cell>
          <cell r="V352">
            <v>2.8</v>
          </cell>
          <cell r="W352">
            <v>3.6</v>
          </cell>
          <cell r="X352">
            <v>13.999999999999998</v>
          </cell>
        </row>
        <row r="353">
          <cell r="B353">
            <v>363</v>
          </cell>
          <cell r="C353">
            <v>31</v>
          </cell>
          <cell r="D353" t="str">
            <v>Непром. Бюджетные СН2</v>
          </cell>
          <cell r="E353">
            <v>1007</v>
          </cell>
          <cell r="F353">
            <v>0</v>
          </cell>
          <cell r="G353">
            <v>0</v>
          </cell>
          <cell r="H353">
            <v>1.4</v>
          </cell>
          <cell r="I353">
            <v>1.3</v>
          </cell>
          <cell r="J353">
            <v>1.3</v>
          </cell>
          <cell r="K353">
            <v>1.3</v>
          </cell>
          <cell r="L353">
            <v>1.2</v>
          </cell>
          <cell r="M353">
            <v>1.1000000000000001</v>
          </cell>
          <cell r="N353">
            <v>0.95</v>
          </cell>
          <cell r="O353">
            <v>0.95</v>
          </cell>
          <cell r="P353">
            <v>0.9</v>
          </cell>
          <cell r="Q353">
            <v>1</v>
          </cell>
          <cell r="R353">
            <v>1.2</v>
          </cell>
          <cell r="S353">
            <v>1.4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</row>
        <row r="354">
          <cell r="B354">
            <v>0</v>
          </cell>
          <cell r="C354">
            <v>12</v>
          </cell>
          <cell r="D354" t="str">
            <v>ОАО "Вымпелком"</v>
          </cell>
          <cell r="E354">
            <v>0</v>
          </cell>
          <cell r="F354">
            <v>0</v>
          </cell>
          <cell r="G354">
            <v>0</v>
          </cell>
          <cell r="H354">
            <v>7.2</v>
          </cell>
          <cell r="I354">
            <v>7.2</v>
          </cell>
          <cell r="J354">
            <v>7.2</v>
          </cell>
          <cell r="K354">
            <v>7.2</v>
          </cell>
          <cell r="L354">
            <v>7.2</v>
          </cell>
          <cell r="M354">
            <v>7.2</v>
          </cell>
          <cell r="N354">
            <v>7.2</v>
          </cell>
          <cell r="O354">
            <v>7.2</v>
          </cell>
          <cell r="P354">
            <v>7.2</v>
          </cell>
          <cell r="Q354">
            <v>7.2</v>
          </cell>
          <cell r="R354">
            <v>7.2</v>
          </cell>
          <cell r="S354">
            <v>7.2</v>
          </cell>
          <cell r="T354">
            <v>21.6</v>
          </cell>
          <cell r="U354">
            <v>21.6</v>
          </cell>
          <cell r="V354">
            <v>21.6</v>
          </cell>
          <cell r="W354">
            <v>21.6</v>
          </cell>
          <cell r="X354">
            <v>86.40000000000002</v>
          </cell>
        </row>
        <row r="355">
          <cell r="B355">
            <v>363</v>
          </cell>
          <cell r="C355">
            <v>12</v>
          </cell>
          <cell r="D355" t="str">
            <v>Пром. до 750 кВА   СН2</v>
          </cell>
          <cell r="E355">
            <v>1004</v>
          </cell>
          <cell r="F355">
            <v>0</v>
          </cell>
          <cell r="G355">
            <v>0</v>
          </cell>
          <cell r="H355">
            <v>0.05</v>
          </cell>
          <cell r="I355">
            <v>0.05</v>
          </cell>
          <cell r="J355">
            <v>0.05</v>
          </cell>
          <cell r="K355">
            <v>0.05</v>
          </cell>
          <cell r="L355">
            <v>0.05</v>
          </cell>
          <cell r="M355">
            <v>0.05</v>
          </cell>
          <cell r="N355">
            <v>0.05</v>
          </cell>
          <cell r="O355">
            <v>0.05</v>
          </cell>
          <cell r="P355">
            <v>0.05</v>
          </cell>
          <cell r="Q355">
            <v>0.05</v>
          </cell>
          <cell r="R355">
            <v>0.05</v>
          </cell>
          <cell r="S355">
            <v>0.05</v>
          </cell>
          <cell r="T355">
            <v>7.2</v>
          </cell>
          <cell r="U355">
            <v>7.2</v>
          </cell>
          <cell r="V355">
            <v>7.2</v>
          </cell>
          <cell r="W355">
            <v>7.2</v>
          </cell>
          <cell r="X355">
            <v>0.6</v>
          </cell>
        </row>
        <row r="356">
          <cell r="B356">
            <v>364</v>
          </cell>
          <cell r="C356">
            <v>12</v>
          </cell>
          <cell r="D356" t="str">
            <v>Пром. до 750 кВА   СН2</v>
          </cell>
          <cell r="E356">
            <v>1004</v>
          </cell>
          <cell r="F356">
            <v>0</v>
          </cell>
          <cell r="G356">
            <v>0</v>
          </cell>
          <cell r="H356">
            <v>0.05</v>
          </cell>
          <cell r="I356">
            <v>0.05</v>
          </cell>
          <cell r="J356">
            <v>0.05</v>
          </cell>
          <cell r="K356">
            <v>0.05</v>
          </cell>
          <cell r="L356">
            <v>0.05</v>
          </cell>
          <cell r="M356">
            <v>0.05</v>
          </cell>
          <cell r="N356">
            <v>0.05</v>
          </cell>
          <cell r="O356">
            <v>0.05</v>
          </cell>
          <cell r="P356">
            <v>0.05</v>
          </cell>
          <cell r="Q356">
            <v>0.05</v>
          </cell>
          <cell r="R356">
            <v>0.05</v>
          </cell>
          <cell r="S356">
            <v>0.05</v>
          </cell>
          <cell r="T356">
            <v>7.2</v>
          </cell>
          <cell r="U356">
            <v>7.2</v>
          </cell>
          <cell r="V356">
            <v>7.2</v>
          </cell>
          <cell r="W356">
            <v>7.2</v>
          </cell>
          <cell r="X356">
            <v>0.6</v>
          </cell>
        </row>
        <row r="357">
          <cell r="B357">
            <v>0</v>
          </cell>
          <cell r="C357">
            <v>13</v>
          </cell>
          <cell r="D357" t="str">
            <v>УКС ООО НГП</v>
          </cell>
          <cell r="E357">
            <v>1007</v>
          </cell>
          <cell r="F357">
            <v>1004</v>
          </cell>
          <cell r="G357">
            <v>0</v>
          </cell>
          <cell r="H357">
            <v>99.5</v>
          </cell>
          <cell r="I357">
            <v>83.5</v>
          </cell>
          <cell r="J357">
            <v>73.5</v>
          </cell>
          <cell r="K357">
            <v>73.5</v>
          </cell>
          <cell r="L357">
            <v>71.5</v>
          </cell>
          <cell r="M357">
            <v>63.5</v>
          </cell>
          <cell r="N357">
            <v>63.5</v>
          </cell>
          <cell r="O357">
            <v>63.5</v>
          </cell>
          <cell r="P357">
            <v>66.5</v>
          </cell>
          <cell r="Q357">
            <v>78.5</v>
          </cell>
          <cell r="R357">
            <v>83.5</v>
          </cell>
          <cell r="S357">
            <v>89.5</v>
          </cell>
          <cell r="T357">
            <v>256.5</v>
          </cell>
          <cell r="U357">
            <v>208.5</v>
          </cell>
          <cell r="V357">
            <v>193.5</v>
          </cell>
          <cell r="W357">
            <v>251.5</v>
          </cell>
          <cell r="X357">
            <v>910</v>
          </cell>
        </row>
        <row r="358">
          <cell r="B358">
            <v>364</v>
          </cell>
          <cell r="C358">
            <v>12</v>
          </cell>
          <cell r="D358" t="str">
            <v>Пром. до 750 кВА   СН2</v>
          </cell>
          <cell r="E358">
            <v>1007</v>
          </cell>
          <cell r="F358">
            <v>1004</v>
          </cell>
          <cell r="G358">
            <v>0</v>
          </cell>
          <cell r="H358">
            <v>1.5</v>
          </cell>
          <cell r="I358">
            <v>1.5</v>
          </cell>
          <cell r="J358">
            <v>1.5</v>
          </cell>
          <cell r="K358">
            <v>1.5</v>
          </cell>
          <cell r="L358">
            <v>1.5</v>
          </cell>
          <cell r="M358">
            <v>1.5</v>
          </cell>
          <cell r="N358">
            <v>1.5</v>
          </cell>
          <cell r="O358">
            <v>1.5</v>
          </cell>
          <cell r="P358">
            <v>1.5</v>
          </cell>
          <cell r="Q358">
            <v>1.5</v>
          </cell>
          <cell r="R358">
            <v>1.5</v>
          </cell>
          <cell r="S358">
            <v>1.5</v>
          </cell>
          <cell r="T358">
            <v>4.5</v>
          </cell>
          <cell r="U358">
            <v>4.5</v>
          </cell>
          <cell r="V358">
            <v>4.5</v>
          </cell>
          <cell r="W358">
            <v>4.5</v>
          </cell>
          <cell r="X358">
            <v>18</v>
          </cell>
        </row>
        <row r="359">
          <cell r="B359">
            <v>361</v>
          </cell>
          <cell r="C359">
            <v>12</v>
          </cell>
          <cell r="D359" t="str">
            <v>Пром. до 750 кВА   СН2</v>
          </cell>
          <cell r="E359">
            <v>1007</v>
          </cell>
          <cell r="F359">
            <v>1004</v>
          </cell>
          <cell r="G359">
            <v>0</v>
          </cell>
          <cell r="H359">
            <v>1.5</v>
          </cell>
          <cell r="I359">
            <v>1.5</v>
          </cell>
          <cell r="J359">
            <v>1.5</v>
          </cell>
          <cell r="K359">
            <v>1.5</v>
          </cell>
          <cell r="L359">
            <v>1.5</v>
          </cell>
          <cell r="M359">
            <v>1.5</v>
          </cell>
          <cell r="N359">
            <v>1.5</v>
          </cell>
          <cell r="O359">
            <v>1.5</v>
          </cell>
          <cell r="P359">
            <v>1.5</v>
          </cell>
          <cell r="Q359">
            <v>1.5</v>
          </cell>
          <cell r="R359">
            <v>1.5</v>
          </cell>
          <cell r="S359">
            <v>1.5</v>
          </cell>
          <cell r="T359">
            <v>4.5</v>
          </cell>
          <cell r="U359">
            <v>4.5</v>
          </cell>
          <cell r="V359">
            <v>4.5</v>
          </cell>
          <cell r="W359">
            <v>4.5</v>
          </cell>
          <cell r="X359">
            <v>18</v>
          </cell>
        </row>
        <row r="360">
          <cell r="B360">
            <v>365</v>
          </cell>
          <cell r="C360">
            <v>13</v>
          </cell>
          <cell r="D360" t="str">
            <v>Пром. до 750 кВА   СН2</v>
          </cell>
          <cell r="E360">
            <v>1004</v>
          </cell>
          <cell r="F360">
            <v>0</v>
          </cell>
          <cell r="G360">
            <v>0</v>
          </cell>
          <cell r="H360">
            <v>90</v>
          </cell>
          <cell r="I360">
            <v>75</v>
          </cell>
          <cell r="J360">
            <v>65</v>
          </cell>
          <cell r="K360">
            <v>65</v>
          </cell>
          <cell r="L360">
            <v>65</v>
          </cell>
          <cell r="M360">
            <v>60</v>
          </cell>
          <cell r="N360">
            <v>60</v>
          </cell>
          <cell r="O360">
            <v>60</v>
          </cell>
          <cell r="P360">
            <v>60</v>
          </cell>
          <cell r="Q360">
            <v>70</v>
          </cell>
          <cell r="R360">
            <v>75</v>
          </cell>
          <cell r="S360">
            <v>80</v>
          </cell>
          <cell r="T360">
            <v>230</v>
          </cell>
          <cell r="U360">
            <v>190</v>
          </cell>
          <cell r="V360">
            <v>180</v>
          </cell>
          <cell r="W360">
            <v>225</v>
          </cell>
          <cell r="X360">
            <v>825</v>
          </cell>
        </row>
        <row r="361">
          <cell r="B361">
            <v>0</v>
          </cell>
          <cell r="C361">
            <v>23</v>
          </cell>
          <cell r="D361" t="str">
            <v>УИРС ООО НГП</v>
          </cell>
          <cell r="E361">
            <v>1005</v>
          </cell>
          <cell r="F361">
            <v>0</v>
          </cell>
          <cell r="G361">
            <v>0</v>
          </cell>
          <cell r="H361">
            <v>56</v>
          </cell>
          <cell r="I361">
            <v>56</v>
          </cell>
          <cell r="J361">
            <v>55</v>
          </cell>
          <cell r="K361">
            <v>42</v>
          </cell>
          <cell r="L361">
            <v>37</v>
          </cell>
          <cell r="M361">
            <v>35</v>
          </cell>
          <cell r="N361">
            <v>29</v>
          </cell>
          <cell r="O361">
            <v>33</v>
          </cell>
          <cell r="P361">
            <v>40</v>
          </cell>
          <cell r="Q361">
            <v>54</v>
          </cell>
          <cell r="R361">
            <v>56</v>
          </cell>
          <cell r="S361">
            <v>57</v>
          </cell>
          <cell r="T361">
            <v>167</v>
          </cell>
          <cell r="U361">
            <v>114</v>
          </cell>
          <cell r="V361">
            <v>102</v>
          </cell>
          <cell r="W361">
            <v>167</v>
          </cell>
          <cell r="X361">
            <v>550</v>
          </cell>
        </row>
        <row r="362">
          <cell r="B362">
            <v>365</v>
          </cell>
          <cell r="C362">
            <v>12</v>
          </cell>
          <cell r="D362" t="str">
            <v>Пром. до 750 кВА   СН2</v>
          </cell>
          <cell r="E362">
            <v>1006</v>
          </cell>
          <cell r="F362">
            <v>0</v>
          </cell>
          <cell r="G362">
            <v>0</v>
          </cell>
          <cell r="H362">
            <v>42</v>
          </cell>
          <cell r="I362">
            <v>42</v>
          </cell>
          <cell r="J362">
            <v>41</v>
          </cell>
          <cell r="K362">
            <v>30</v>
          </cell>
          <cell r="L362">
            <v>27</v>
          </cell>
          <cell r="M362">
            <v>26</v>
          </cell>
          <cell r="N362">
            <v>22</v>
          </cell>
          <cell r="O362">
            <v>26</v>
          </cell>
          <cell r="P362">
            <v>30</v>
          </cell>
          <cell r="Q362">
            <v>42</v>
          </cell>
          <cell r="R362">
            <v>42</v>
          </cell>
          <cell r="S362">
            <v>42</v>
          </cell>
          <cell r="T362">
            <v>125</v>
          </cell>
          <cell r="U362">
            <v>83</v>
          </cell>
          <cell r="V362">
            <v>78</v>
          </cell>
          <cell r="W362">
            <v>126</v>
          </cell>
          <cell r="X362">
            <v>412</v>
          </cell>
        </row>
        <row r="363">
          <cell r="B363">
            <v>366</v>
          </cell>
          <cell r="C363">
            <v>12</v>
          </cell>
          <cell r="D363" t="str">
            <v>Пром. до 750 кВА   СН2</v>
          </cell>
          <cell r="E363">
            <v>1006</v>
          </cell>
          <cell r="F363">
            <v>0</v>
          </cell>
          <cell r="G363">
            <v>0</v>
          </cell>
          <cell r="H363">
            <v>42</v>
          </cell>
          <cell r="I363">
            <v>42</v>
          </cell>
          <cell r="J363">
            <v>41</v>
          </cell>
          <cell r="K363">
            <v>30</v>
          </cell>
          <cell r="L363">
            <v>27</v>
          </cell>
          <cell r="M363">
            <v>26</v>
          </cell>
          <cell r="N363">
            <v>22</v>
          </cell>
          <cell r="O363">
            <v>26</v>
          </cell>
          <cell r="P363">
            <v>30</v>
          </cell>
          <cell r="Q363">
            <v>42</v>
          </cell>
          <cell r="R363">
            <v>42</v>
          </cell>
          <cell r="S363">
            <v>42</v>
          </cell>
          <cell r="T363">
            <v>125</v>
          </cell>
          <cell r="U363">
            <v>83</v>
          </cell>
          <cell r="V363">
            <v>78</v>
          </cell>
          <cell r="W363">
            <v>126</v>
          </cell>
          <cell r="X363">
            <v>412</v>
          </cell>
        </row>
        <row r="364">
          <cell r="B364">
            <v>0</v>
          </cell>
          <cell r="C364">
            <v>15</v>
          </cell>
          <cell r="D364" t="str">
            <v>Надымгазснабкомплект ООО НГП</v>
          </cell>
          <cell r="E364">
            <v>1006</v>
          </cell>
          <cell r="F364">
            <v>0</v>
          </cell>
          <cell r="G364">
            <v>0</v>
          </cell>
          <cell r="H364">
            <v>211</v>
          </cell>
          <cell r="I364">
            <v>189</v>
          </cell>
          <cell r="J364">
            <v>179.02100000000002</v>
          </cell>
          <cell r="K364">
            <v>149</v>
          </cell>
          <cell r="L364">
            <v>113</v>
          </cell>
          <cell r="M364">
            <v>93</v>
          </cell>
          <cell r="N364">
            <v>88</v>
          </cell>
          <cell r="O364">
            <v>109</v>
          </cell>
          <cell r="P364">
            <v>161</v>
          </cell>
          <cell r="Q364">
            <v>177</v>
          </cell>
          <cell r="R364">
            <v>191</v>
          </cell>
          <cell r="S364">
            <v>209</v>
          </cell>
          <cell r="T364">
            <v>579.02099999999996</v>
          </cell>
          <cell r="U364">
            <v>355</v>
          </cell>
          <cell r="V364">
            <v>358</v>
          </cell>
          <cell r="W364">
            <v>577</v>
          </cell>
          <cell r="X364">
            <v>1869.021</v>
          </cell>
        </row>
        <row r="365">
          <cell r="B365">
            <v>366</v>
          </cell>
          <cell r="C365">
            <v>12</v>
          </cell>
          <cell r="D365" t="str">
            <v>Пром. до 750 кВА   СН2</v>
          </cell>
          <cell r="E365">
            <v>1007</v>
          </cell>
          <cell r="F365">
            <v>0</v>
          </cell>
          <cell r="G365">
            <v>0</v>
          </cell>
          <cell r="H365">
            <v>25</v>
          </cell>
          <cell r="I365">
            <v>22</v>
          </cell>
          <cell r="J365">
            <v>23.5</v>
          </cell>
          <cell r="K365">
            <v>13</v>
          </cell>
          <cell r="L365">
            <v>14</v>
          </cell>
          <cell r="M365">
            <v>13</v>
          </cell>
          <cell r="N365">
            <v>10</v>
          </cell>
          <cell r="O365">
            <v>11</v>
          </cell>
          <cell r="P365">
            <v>20</v>
          </cell>
          <cell r="Q365">
            <v>19</v>
          </cell>
          <cell r="R365">
            <v>20</v>
          </cell>
          <cell r="S365">
            <v>21</v>
          </cell>
          <cell r="T365">
            <v>70.5</v>
          </cell>
          <cell r="U365">
            <v>40</v>
          </cell>
          <cell r="V365">
            <v>41</v>
          </cell>
          <cell r="W365">
            <v>60</v>
          </cell>
          <cell r="X365">
            <v>211.5</v>
          </cell>
        </row>
        <row r="366">
          <cell r="B366">
            <v>360</v>
          </cell>
          <cell r="C366">
            <v>12</v>
          </cell>
          <cell r="D366" t="str">
            <v>Пром. до 750 кВА   СН2</v>
          </cell>
          <cell r="E366">
            <v>1007</v>
          </cell>
          <cell r="F366">
            <v>0</v>
          </cell>
          <cell r="G366">
            <v>0</v>
          </cell>
          <cell r="H366">
            <v>25</v>
          </cell>
          <cell r="I366">
            <v>22</v>
          </cell>
          <cell r="J366">
            <v>23.5</v>
          </cell>
          <cell r="K366">
            <v>13</v>
          </cell>
          <cell r="L366">
            <v>14</v>
          </cell>
          <cell r="M366">
            <v>13</v>
          </cell>
          <cell r="N366">
            <v>10</v>
          </cell>
          <cell r="O366">
            <v>11</v>
          </cell>
          <cell r="P366">
            <v>20</v>
          </cell>
          <cell r="Q366">
            <v>19</v>
          </cell>
          <cell r="R366">
            <v>20</v>
          </cell>
          <cell r="S366">
            <v>21</v>
          </cell>
          <cell r="T366">
            <v>70.5</v>
          </cell>
          <cell r="U366">
            <v>40</v>
          </cell>
          <cell r="V366">
            <v>41</v>
          </cell>
          <cell r="W366">
            <v>60</v>
          </cell>
          <cell r="X366">
            <v>211.5</v>
          </cell>
        </row>
        <row r="367">
          <cell r="B367">
            <v>363</v>
          </cell>
          <cell r="C367">
            <v>84</v>
          </cell>
          <cell r="D367" t="str">
            <v>Пром. до 750 кВА   СН2</v>
          </cell>
          <cell r="E367">
            <v>1007</v>
          </cell>
          <cell r="F367">
            <v>1004</v>
          </cell>
          <cell r="G367">
            <v>0</v>
          </cell>
          <cell r="H367">
            <v>21</v>
          </cell>
          <cell r="I367">
            <v>22</v>
          </cell>
          <cell r="J367">
            <v>16.521000000000001</v>
          </cell>
          <cell r="K367">
            <v>21</v>
          </cell>
          <cell r="L367">
            <v>18</v>
          </cell>
          <cell r="M367">
            <v>17</v>
          </cell>
          <cell r="N367">
            <v>20</v>
          </cell>
          <cell r="O367">
            <v>19</v>
          </cell>
          <cell r="P367">
            <v>20</v>
          </cell>
          <cell r="Q367">
            <v>21</v>
          </cell>
          <cell r="R367">
            <v>22</v>
          </cell>
          <cell r="S367">
            <v>23</v>
          </cell>
          <cell r="T367">
            <v>59.521000000000001</v>
          </cell>
          <cell r="U367">
            <v>56</v>
          </cell>
          <cell r="V367">
            <v>59</v>
          </cell>
          <cell r="W367">
            <v>66</v>
          </cell>
          <cell r="X367">
            <v>240.52100000000002</v>
          </cell>
        </row>
        <row r="368">
          <cell r="B368">
            <v>364</v>
          </cell>
          <cell r="C368">
            <v>13</v>
          </cell>
          <cell r="D368" t="str">
            <v>Пром. до 750 кВА   СН2</v>
          </cell>
          <cell r="E368">
            <v>1006</v>
          </cell>
          <cell r="F368">
            <v>0</v>
          </cell>
          <cell r="G368">
            <v>0</v>
          </cell>
          <cell r="H368">
            <v>76</v>
          </cell>
          <cell r="I368">
            <v>74</v>
          </cell>
          <cell r="J368">
            <v>68</v>
          </cell>
          <cell r="K368">
            <v>60</v>
          </cell>
          <cell r="L368">
            <v>40</v>
          </cell>
          <cell r="M368">
            <v>30</v>
          </cell>
          <cell r="N368">
            <v>25</v>
          </cell>
          <cell r="O368">
            <v>40</v>
          </cell>
          <cell r="P368">
            <v>60</v>
          </cell>
          <cell r="Q368">
            <v>70</v>
          </cell>
          <cell r="R368">
            <v>74</v>
          </cell>
          <cell r="S368">
            <v>80</v>
          </cell>
          <cell r="T368">
            <v>218</v>
          </cell>
          <cell r="U368">
            <v>130</v>
          </cell>
          <cell r="V368">
            <v>125</v>
          </cell>
          <cell r="W368">
            <v>224</v>
          </cell>
          <cell r="X368">
            <v>697</v>
          </cell>
        </row>
        <row r="369">
          <cell r="B369">
            <v>361</v>
          </cell>
          <cell r="C369">
            <v>26</v>
          </cell>
          <cell r="D369" t="str">
            <v>Непромышленные потребители НН</v>
          </cell>
          <cell r="E369">
            <v>1006</v>
          </cell>
          <cell r="F369">
            <v>0</v>
          </cell>
          <cell r="G369">
            <v>0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</v>
          </cell>
          <cell r="N369">
            <v>1</v>
          </cell>
          <cell r="O369">
            <v>1</v>
          </cell>
          <cell r="P369">
            <v>1</v>
          </cell>
          <cell r="Q369">
            <v>1</v>
          </cell>
          <cell r="R369">
            <v>1</v>
          </cell>
          <cell r="S369">
            <v>1</v>
          </cell>
          <cell r="T369">
            <v>3</v>
          </cell>
          <cell r="U369">
            <v>3</v>
          </cell>
          <cell r="V369">
            <v>3</v>
          </cell>
          <cell r="W369">
            <v>3</v>
          </cell>
          <cell r="X369">
            <v>12</v>
          </cell>
        </row>
        <row r="370">
          <cell r="B370">
            <v>367</v>
          </cell>
          <cell r="C370">
            <v>14</v>
          </cell>
          <cell r="D370" t="str">
            <v>Пром. до 750 кВА   СН2</v>
          </cell>
          <cell r="E370">
            <v>1014</v>
          </cell>
          <cell r="F370">
            <v>1007</v>
          </cell>
          <cell r="G370">
            <v>0</v>
          </cell>
          <cell r="H370">
            <v>48</v>
          </cell>
          <cell r="I370">
            <v>40</v>
          </cell>
          <cell r="J370">
            <v>40</v>
          </cell>
          <cell r="K370">
            <v>30</v>
          </cell>
          <cell r="L370">
            <v>20</v>
          </cell>
          <cell r="M370">
            <v>18</v>
          </cell>
          <cell r="N370">
            <v>20</v>
          </cell>
          <cell r="O370">
            <v>24</v>
          </cell>
          <cell r="P370">
            <v>38</v>
          </cell>
          <cell r="Q370">
            <v>40</v>
          </cell>
          <cell r="R370">
            <v>44</v>
          </cell>
          <cell r="S370">
            <v>50</v>
          </cell>
          <cell r="T370">
            <v>128</v>
          </cell>
          <cell r="U370">
            <v>68</v>
          </cell>
          <cell r="V370">
            <v>82</v>
          </cell>
          <cell r="W370">
            <v>134</v>
          </cell>
          <cell r="X370">
            <v>412</v>
          </cell>
        </row>
        <row r="371">
          <cell r="B371">
            <v>0</v>
          </cell>
          <cell r="C371">
            <v>100</v>
          </cell>
          <cell r="D371" t="str">
            <v>Новый Абонент</v>
          </cell>
          <cell r="E371">
            <v>1014</v>
          </cell>
          <cell r="F371">
            <v>1007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</row>
        <row r="372">
          <cell r="B372">
            <v>367</v>
          </cell>
          <cell r="C372">
            <v>11</v>
          </cell>
          <cell r="D372" t="str">
            <v>Пром. до 750 кВА   ВН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</row>
        <row r="373">
          <cell r="B373">
            <v>368</v>
          </cell>
          <cell r="C373">
            <v>11</v>
          </cell>
          <cell r="D373" t="str">
            <v>Пром. до 750 кВА   ВН</v>
          </cell>
          <cell r="E373">
            <v>0</v>
          </cell>
          <cell r="F373">
            <v>0</v>
          </cell>
          <cell r="G373">
            <v>0</v>
          </cell>
          <cell r="H373">
            <v>0.4</v>
          </cell>
          <cell r="I373">
            <v>0.4</v>
          </cell>
          <cell r="J373">
            <v>0.3</v>
          </cell>
          <cell r="K373">
            <v>0.3</v>
          </cell>
          <cell r="L373">
            <v>0.2</v>
          </cell>
          <cell r="M373">
            <v>0.1</v>
          </cell>
          <cell r="N373">
            <v>0.1</v>
          </cell>
          <cell r="O373">
            <v>0.2</v>
          </cell>
          <cell r="P373">
            <v>0.3</v>
          </cell>
          <cell r="Q373">
            <v>0.4</v>
          </cell>
          <cell r="R373">
            <v>0.4</v>
          </cell>
          <cell r="S373">
            <v>0.4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</row>
        <row r="374">
          <cell r="B374">
            <v>0</v>
          </cell>
          <cell r="C374">
            <v>12</v>
          </cell>
          <cell r="D374" t="str">
            <v>ОАО "Надымская Роспечать"</v>
          </cell>
          <cell r="E374">
            <v>0</v>
          </cell>
          <cell r="F374">
            <v>0</v>
          </cell>
          <cell r="G374">
            <v>0</v>
          </cell>
          <cell r="H374">
            <v>0.4</v>
          </cell>
          <cell r="I374">
            <v>0.4</v>
          </cell>
          <cell r="J374">
            <v>0.3</v>
          </cell>
          <cell r="K374">
            <v>0.3</v>
          </cell>
          <cell r="L374">
            <v>0.2</v>
          </cell>
          <cell r="M374">
            <v>0.1</v>
          </cell>
          <cell r="N374">
            <v>0.1</v>
          </cell>
          <cell r="O374">
            <v>0.2</v>
          </cell>
          <cell r="P374">
            <v>0.3</v>
          </cell>
          <cell r="Q374">
            <v>0.4</v>
          </cell>
          <cell r="R374">
            <v>0.4</v>
          </cell>
          <cell r="S374">
            <v>0.4</v>
          </cell>
          <cell r="T374">
            <v>1.1000000000000001</v>
          </cell>
          <cell r="U374">
            <v>0.6</v>
          </cell>
          <cell r="V374">
            <v>0.60000000000000009</v>
          </cell>
          <cell r="W374">
            <v>1.2000000000000002</v>
          </cell>
          <cell r="X374">
            <v>3.5</v>
          </cell>
        </row>
        <row r="375">
          <cell r="B375">
            <v>368</v>
          </cell>
          <cell r="C375">
            <v>26</v>
          </cell>
          <cell r="D375" t="str">
            <v>Непромышленные потребители НН</v>
          </cell>
          <cell r="E375">
            <v>1007</v>
          </cell>
          <cell r="F375">
            <v>1004</v>
          </cell>
          <cell r="G375">
            <v>0</v>
          </cell>
          <cell r="H375">
            <v>0.4</v>
          </cell>
          <cell r="I375">
            <v>0.4</v>
          </cell>
          <cell r="J375">
            <v>0.3</v>
          </cell>
          <cell r="K375">
            <v>0.3</v>
          </cell>
          <cell r="L375">
            <v>0.2</v>
          </cell>
          <cell r="M375">
            <v>0.1</v>
          </cell>
          <cell r="N375">
            <v>0.1</v>
          </cell>
          <cell r="O375">
            <v>0.2</v>
          </cell>
          <cell r="P375">
            <v>0.3</v>
          </cell>
          <cell r="Q375">
            <v>0.4</v>
          </cell>
          <cell r="R375">
            <v>0.4</v>
          </cell>
          <cell r="S375">
            <v>0.4</v>
          </cell>
          <cell r="T375">
            <v>1.1000000000000001</v>
          </cell>
          <cell r="U375">
            <v>0.6</v>
          </cell>
          <cell r="V375">
            <v>0.60000000000000009</v>
          </cell>
          <cell r="W375">
            <v>1.2000000000000002</v>
          </cell>
          <cell r="X375">
            <v>3.5</v>
          </cell>
        </row>
        <row r="376">
          <cell r="B376">
            <v>369</v>
          </cell>
          <cell r="C376">
            <v>26</v>
          </cell>
          <cell r="D376" t="str">
            <v>Непромышленные потребители НН</v>
          </cell>
          <cell r="E376">
            <v>1007</v>
          </cell>
          <cell r="F376">
            <v>1004</v>
          </cell>
          <cell r="G376">
            <v>0</v>
          </cell>
          <cell r="H376">
            <v>0.4</v>
          </cell>
          <cell r="I376">
            <v>0.4</v>
          </cell>
          <cell r="J376">
            <v>0.3</v>
          </cell>
          <cell r="K376">
            <v>0.3</v>
          </cell>
          <cell r="L376">
            <v>0.2</v>
          </cell>
          <cell r="M376">
            <v>0.1</v>
          </cell>
          <cell r="N376">
            <v>0.1</v>
          </cell>
          <cell r="O376">
            <v>0.2</v>
          </cell>
          <cell r="P376">
            <v>0.3</v>
          </cell>
          <cell r="Q376">
            <v>0.4</v>
          </cell>
          <cell r="R376">
            <v>0.4</v>
          </cell>
          <cell r="S376">
            <v>0.4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</row>
        <row r="377">
          <cell r="B377">
            <v>0</v>
          </cell>
          <cell r="C377">
            <v>12</v>
          </cell>
          <cell r="D377" t="str">
            <v>Управление РВР ООО НГП</v>
          </cell>
          <cell r="E377">
            <v>0</v>
          </cell>
          <cell r="F377">
            <v>0</v>
          </cell>
          <cell r="G377">
            <v>0</v>
          </cell>
          <cell r="H377">
            <v>103</v>
          </cell>
          <cell r="I377">
            <v>102</v>
          </cell>
          <cell r="J377">
            <v>93</v>
          </cell>
          <cell r="K377">
            <v>96</v>
          </cell>
          <cell r="L377">
            <v>75</v>
          </cell>
          <cell r="M377">
            <v>85</v>
          </cell>
          <cell r="N377">
            <v>68</v>
          </cell>
          <cell r="O377">
            <v>77</v>
          </cell>
          <cell r="P377">
            <v>68</v>
          </cell>
          <cell r="Q377">
            <v>87</v>
          </cell>
          <cell r="R377">
            <v>90</v>
          </cell>
          <cell r="S377">
            <v>112</v>
          </cell>
          <cell r="T377">
            <v>298</v>
          </cell>
          <cell r="U377">
            <v>256</v>
          </cell>
          <cell r="V377">
            <v>213</v>
          </cell>
          <cell r="W377">
            <v>289</v>
          </cell>
          <cell r="X377">
            <v>1056</v>
          </cell>
        </row>
        <row r="378">
          <cell r="B378">
            <v>369</v>
          </cell>
          <cell r="C378">
            <v>12</v>
          </cell>
          <cell r="D378" t="str">
            <v>Пром. до 750 кВА   СН2</v>
          </cell>
          <cell r="E378">
            <v>1007</v>
          </cell>
          <cell r="F378">
            <v>0</v>
          </cell>
          <cell r="G378">
            <v>0</v>
          </cell>
          <cell r="H378">
            <v>80</v>
          </cell>
          <cell r="I378">
            <v>77</v>
          </cell>
          <cell r="J378">
            <v>68</v>
          </cell>
          <cell r="K378">
            <v>75</v>
          </cell>
          <cell r="L378">
            <v>60</v>
          </cell>
          <cell r="M378">
            <v>70</v>
          </cell>
          <cell r="N378">
            <v>53</v>
          </cell>
          <cell r="O378">
            <v>62</v>
          </cell>
          <cell r="P378">
            <v>50</v>
          </cell>
          <cell r="Q378">
            <v>70</v>
          </cell>
          <cell r="R378">
            <v>70</v>
          </cell>
          <cell r="S378">
            <v>85</v>
          </cell>
          <cell r="T378">
            <v>225</v>
          </cell>
          <cell r="U378">
            <v>205</v>
          </cell>
          <cell r="V378">
            <v>165</v>
          </cell>
          <cell r="W378">
            <v>225</v>
          </cell>
          <cell r="X378">
            <v>820</v>
          </cell>
        </row>
        <row r="379">
          <cell r="B379">
            <v>370</v>
          </cell>
          <cell r="C379">
            <v>12</v>
          </cell>
          <cell r="D379" t="str">
            <v>Пром. до 750 кВА   СН2</v>
          </cell>
          <cell r="E379">
            <v>1007</v>
          </cell>
          <cell r="F379">
            <v>0</v>
          </cell>
          <cell r="G379">
            <v>0</v>
          </cell>
          <cell r="H379">
            <v>80</v>
          </cell>
          <cell r="I379">
            <v>77</v>
          </cell>
          <cell r="J379">
            <v>68</v>
          </cell>
          <cell r="K379">
            <v>75</v>
          </cell>
          <cell r="L379">
            <v>60</v>
          </cell>
          <cell r="M379">
            <v>70</v>
          </cell>
          <cell r="N379">
            <v>53</v>
          </cell>
          <cell r="O379">
            <v>62</v>
          </cell>
          <cell r="P379">
            <v>50</v>
          </cell>
          <cell r="Q379">
            <v>70</v>
          </cell>
          <cell r="R379">
            <v>70</v>
          </cell>
          <cell r="S379">
            <v>85</v>
          </cell>
          <cell r="T379">
            <v>225</v>
          </cell>
          <cell r="U379">
            <v>205</v>
          </cell>
          <cell r="V379">
            <v>165</v>
          </cell>
          <cell r="W379">
            <v>225</v>
          </cell>
          <cell r="X379">
            <v>820</v>
          </cell>
        </row>
        <row r="380">
          <cell r="B380">
            <v>0</v>
          </cell>
          <cell r="C380">
            <v>13</v>
          </cell>
          <cell r="D380" t="str">
            <v>Новый Абонент</v>
          </cell>
          <cell r="E380">
            <v>1006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</row>
        <row r="381">
          <cell r="B381">
            <v>370</v>
          </cell>
          <cell r="C381">
            <v>11</v>
          </cell>
          <cell r="D381" t="str">
            <v>Пром. до 750 кВА   ВН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</row>
        <row r="382">
          <cell r="B382">
            <v>371</v>
          </cell>
          <cell r="C382">
            <v>11</v>
          </cell>
          <cell r="D382" t="str">
            <v>Пром. до 750 кВА   ВН</v>
          </cell>
          <cell r="E382">
            <v>0</v>
          </cell>
          <cell r="F382">
            <v>0</v>
          </cell>
          <cell r="G382">
            <v>0</v>
          </cell>
          <cell r="H382">
            <v>50.168999999999997</v>
          </cell>
          <cell r="I382">
            <v>47.168999999999997</v>
          </cell>
          <cell r="J382">
            <v>49.168999999999997</v>
          </cell>
          <cell r="K382">
            <v>42.168999999999997</v>
          </cell>
          <cell r="L382">
            <v>34.168999999999997</v>
          </cell>
          <cell r="M382">
            <v>30.169</v>
          </cell>
          <cell r="N382">
            <v>31.169</v>
          </cell>
          <cell r="O382">
            <v>31.169</v>
          </cell>
          <cell r="P382">
            <v>34.168999999999997</v>
          </cell>
          <cell r="Q382">
            <v>36.168999999999997</v>
          </cell>
          <cell r="R382">
            <v>42.168999999999997</v>
          </cell>
          <cell r="S382">
            <v>49.168999999999997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</row>
        <row r="383">
          <cell r="B383">
            <v>0</v>
          </cell>
          <cell r="C383">
            <v>12</v>
          </cell>
          <cell r="D383" t="str">
            <v>Управление Связи ООО НГП</v>
          </cell>
          <cell r="E383">
            <v>0</v>
          </cell>
          <cell r="F383">
            <v>0</v>
          </cell>
          <cell r="G383">
            <v>0</v>
          </cell>
          <cell r="H383">
            <v>50.168999999999997</v>
          </cell>
          <cell r="I383">
            <v>47.168999999999997</v>
          </cell>
          <cell r="J383">
            <v>49.168999999999997</v>
          </cell>
          <cell r="K383">
            <v>42.168999999999997</v>
          </cell>
          <cell r="L383">
            <v>34.168999999999997</v>
          </cell>
          <cell r="M383">
            <v>30.169</v>
          </cell>
          <cell r="N383">
            <v>31.169</v>
          </cell>
          <cell r="O383">
            <v>31.169</v>
          </cell>
          <cell r="P383">
            <v>34.168999999999997</v>
          </cell>
          <cell r="Q383">
            <v>36.168999999999997</v>
          </cell>
          <cell r="R383">
            <v>42.168999999999997</v>
          </cell>
          <cell r="S383">
            <v>49.168999999999997</v>
          </cell>
          <cell r="T383">
            <v>146.50700000000001</v>
          </cell>
          <cell r="U383">
            <v>106.50699999999999</v>
          </cell>
          <cell r="V383">
            <v>96.507000000000005</v>
          </cell>
          <cell r="W383">
            <v>127.50699999999999</v>
          </cell>
          <cell r="X383">
            <v>477.02799999999991</v>
          </cell>
        </row>
        <row r="384">
          <cell r="B384">
            <v>371</v>
          </cell>
          <cell r="C384">
            <v>15</v>
          </cell>
          <cell r="D384" t="str">
            <v>Пром. до 750 кВА   НН</v>
          </cell>
          <cell r="E384">
            <v>1007</v>
          </cell>
          <cell r="F384">
            <v>0</v>
          </cell>
          <cell r="G384">
            <v>0</v>
          </cell>
          <cell r="H384">
            <v>3</v>
          </cell>
          <cell r="I384">
            <v>3</v>
          </cell>
          <cell r="J384">
            <v>3</v>
          </cell>
          <cell r="K384">
            <v>3</v>
          </cell>
          <cell r="L384">
            <v>3</v>
          </cell>
          <cell r="M384">
            <v>3</v>
          </cell>
          <cell r="N384">
            <v>3</v>
          </cell>
          <cell r="O384">
            <v>3</v>
          </cell>
          <cell r="P384">
            <v>3</v>
          </cell>
          <cell r="Q384">
            <v>3</v>
          </cell>
          <cell r="R384">
            <v>3</v>
          </cell>
          <cell r="S384">
            <v>3</v>
          </cell>
          <cell r="T384">
            <v>9</v>
          </cell>
          <cell r="U384">
            <v>9</v>
          </cell>
          <cell r="V384">
            <v>9</v>
          </cell>
          <cell r="W384">
            <v>9</v>
          </cell>
          <cell r="X384">
            <v>36</v>
          </cell>
        </row>
        <row r="385">
          <cell r="B385">
            <v>366</v>
          </cell>
          <cell r="C385">
            <v>15</v>
          </cell>
          <cell r="D385" t="str">
            <v>Пром. до 750 кВА   НН</v>
          </cell>
          <cell r="E385">
            <v>1007</v>
          </cell>
          <cell r="F385">
            <v>0</v>
          </cell>
          <cell r="G385">
            <v>0</v>
          </cell>
          <cell r="H385">
            <v>3</v>
          </cell>
          <cell r="I385">
            <v>3</v>
          </cell>
          <cell r="J385">
            <v>3</v>
          </cell>
          <cell r="K385">
            <v>3</v>
          </cell>
          <cell r="L385">
            <v>3</v>
          </cell>
          <cell r="M385">
            <v>3</v>
          </cell>
          <cell r="N385">
            <v>3</v>
          </cell>
          <cell r="O385">
            <v>3</v>
          </cell>
          <cell r="P385">
            <v>3</v>
          </cell>
          <cell r="Q385">
            <v>3</v>
          </cell>
          <cell r="R385">
            <v>3</v>
          </cell>
          <cell r="S385">
            <v>3</v>
          </cell>
          <cell r="T385">
            <v>9</v>
          </cell>
          <cell r="U385">
            <v>9</v>
          </cell>
          <cell r="V385">
            <v>9</v>
          </cell>
          <cell r="W385">
            <v>9</v>
          </cell>
          <cell r="X385">
            <v>36</v>
          </cell>
        </row>
        <row r="386">
          <cell r="C386">
            <v>12</v>
          </cell>
          <cell r="D386" t="str">
            <v>Пром. до 750 кВА   СН2</v>
          </cell>
          <cell r="E386">
            <v>1004</v>
          </cell>
          <cell r="F386">
            <v>0</v>
          </cell>
          <cell r="G386">
            <v>0</v>
          </cell>
          <cell r="H386">
            <v>46</v>
          </cell>
          <cell r="I386">
            <v>43</v>
          </cell>
          <cell r="J386">
            <v>45</v>
          </cell>
          <cell r="K386">
            <v>38</v>
          </cell>
          <cell r="L386">
            <v>30</v>
          </cell>
          <cell r="M386">
            <v>26</v>
          </cell>
          <cell r="N386">
            <v>27</v>
          </cell>
          <cell r="O386">
            <v>27</v>
          </cell>
          <cell r="P386">
            <v>30</v>
          </cell>
          <cell r="Q386">
            <v>32</v>
          </cell>
          <cell r="R386">
            <v>38</v>
          </cell>
          <cell r="S386">
            <v>45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</row>
        <row r="387">
          <cell r="B387">
            <v>372</v>
          </cell>
          <cell r="C387">
            <v>13</v>
          </cell>
          <cell r="D387" t="str">
            <v>Пром. до 750 кВА   СН2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</row>
        <row r="388">
          <cell r="B388">
            <v>0</v>
          </cell>
          <cell r="C388">
            <v>17</v>
          </cell>
          <cell r="D388" t="str">
            <v>Управление ФСКН России по ЯНАО</v>
          </cell>
          <cell r="E388">
            <v>1007</v>
          </cell>
          <cell r="F388">
            <v>1012</v>
          </cell>
          <cell r="G388">
            <v>0</v>
          </cell>
          <cell r="H388">
            <v>3</v>
          </cell>
          <cell r="I388">
            <v>3</v>
          </cell>
          <cell r="J388">
            <v>3</v>
          </cell>
          <cell r="K388">
            <v>2</v>
          </cell>
          <cell r="L388">
            <v>2</v>
          </cell>
          <cell r="M388">
            <v>2</v>
          </cell>
          <cell r="N388">
            <v>2</v>
          </cell>
          <cell r="O388">
            <v>2</v>
          </cell>
          <cell r="P388">
            <v>3</v>
          </cell>
          <cell r="Q388">
            <v>3</v>
          </cell>
          <cell r="R388">
            <v>3</v>
          </cell>
          <cell r="S388">
            <v>4</v>
          </cell>
          <cell r="T388">
            <v>9</v>
          </cell>
          <cell r="U388">
            <v>6</v>
          </cell>
          <cell r="V388">
            <v>7</v>
          </cell>
          <cell r="W388">
            <v>10</v>
          </cell>
          <cell r="X388">
            <v>32</v>
          </cell>
        </row>
        <row r="389">
          <cell r="B389">
            <v>372</v>
          </cell>
          <cell r="C389">
            <v>32</v>
          </cell>
          <cell r="D389" t="str">
            <v>Непром. Бюджетные СН2</v>
          </cell>
          <cell r="E389">
            <v>1007</v>
          </cell>
          <cell r="F389">
            <v>1004</v>
          </cell>
          <cell r="G389">
            <v>0</v>
          </cell>
          <cell r="H389">
            <v>3</v>
          </cell>
          <cell r="I389">
            <v>3</v>
          </cell>
          <cell r="J389">
            <v>3</v>
          </cell>
          <cell r="K389">
            <v>2</v>
          </cell>
          <cell r="L389">
            <v>2</v>
          </cell>
          <cell r="M389">
            <v>2</v>
          </cell>
          <cell r="N389">
            <v>2</v>
          </cell>
          <cell r="O389">
            <v>2</v>
          </cell>
          <cell r="P389">
            <v>3</v>
          </cell>
          <cell r="Q389">
            <v>3</v>
          </cell>
          <cell r="R389">
            <v>3</v>
          </cell>
          <cell r="S389">
            <v>4</v>
          </cell>
          <cell r="T389">
            <v>9</v>
          </cell>
          <cell r="U389">
            <v>6</v>
          </cell>
          <cell r="V389">
            <v>7</v>
          </cell>
          <cell r="W389">
            <v>10</v>
          </cell>
          <cell r="X389">
            <v>32</v>
          </cell>
        </row>
        <row r="390">
          <cell r="B390">
            <v>373</v>
          </cell>
          <cell r="C390">
            <v>32</v>
          </cell>
          <cell r="D390" t="str">
            <v>Непром. Бюджетные СН2</v>
          </cell>
          <cell r="E390">
            <v>1007</v>
          </cell>
          <cell r="F390">
            <v>1004</v>
          </cell>
          <cell r="G390">
            <v>0</v>
          </cell>
          <cell r="H390">
            <v>3</v>
          </cell>
          <cell r="I390">
            <v>3</v>
          </cell>
          <cell r="J390">
            <v>3</v>
          </cell>
          <cell r="K390">
            <v>2</v>
          </cell>
          <cell r="L390">
            <v>2</v>
          </cell>
          <cell r="M390">
            <v>2</v>
          </cell>
          <cell r="N390">
            <v>2</v>
          </cell>
          <cell r="O390">
            <v>2</v>
          </cell>
          <cell r="P390">
            <v>3</v>
          </cell>
          <cell r="Q390">
            <v>3</v>
          </cell>
          <cell r="R390">
            <v>3</v>
          </cell>
          <cell r="S390">
            <v>4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</row>
        <row r="391">
          <cell r="B391">
            <v>0</v>
          </cell>
          <cell r="C391">
            <v>12</v>
          </cell>
          <cell r="D391" t="str">
            <v>УТС "Югорскгазтелеком"</v>
          </cell>
          <cell r="E391">
            <v>0</v>
          </cell>
          <cell r="F391">
            <v>0</v>
          </cell>
          <cell r="G391">
            <v>0</v>
          </cell>
          <cell r="H391">
            <v>14.5</v>
          </cell>
          <cell r="I391">
            <v>14.5</v>
          </cell>
          <cell r="J391">
            <v>14.5</v>
          </cell>
          <cell r="K391">
            <v>14.5</v>
          </cell>
          <cell r="L391">
            <v>14.5</v>
          </cell>
          <cell r="M391">
            <v>14.5</v>
          </cell>
          <cell r="N391">
            <v>14.5</v>
          </cell>
          <cell r="O391">
            <v>14.5</v>
          </cell>
          <cell r="P391">
            <v>14.5</v>
          </cell>
          <cell r="Q391">
            <v>14.5</v>
          </cell>
          <cell r="R391">
            <v>14.5</v>
          </cell>
          <cell r="S391">
            <v>14.5</v>
          </cell>
          <cell r="T391">
            <v>43.5</v>
          </cell>
          <cell r="U391">
            <v>43.5</v>
          </cell>
          <cell r="V391">
            <v>43.5</v>
          </cell>
          <cell r="W391">
            <v>43.5</v>
          </cell>
          <cell r="X391">
            <v>174</v>
          </cell>
        </row>
        <row r="392">
          <cell r="B392">
            <v>373</v>
          </cell>
          <cell r="C392">
            <v>12</v>
          </cell>
          <cell r="D392" t="str">
            <v>Пром. до 750 кВА   СН2</v>
          </cell>
          <cell r="E392">
            <v>1007</v>
          </cell>
          <cell r="F392">
            <v>0</v>
          </cell>
          <cell r="G392">
            <v>0</v>
          </cell>
          <cell r="H392">
            <v>14.5</v>
          </cell>
          <cell r="I392">
            <v>14.5</v>
          </cell>
          <cell r="J392">
            <v>14.5</v>
          </cell>
          <cell r="K392">
            <v>14.5</v>
          </cell>
          <cell r="L392">
            <v>14.5</v>
          </cell>
          <cell r="M392">
            <v>14.5</v>
          </cell>
          <cell r="N392">
            <v>14.5</v>
          </cell>
          <cell r="O392">
            <v>14.5</v>
          </cell>
          <cell r="P392">
            <v>14.5</v>
          </cell>
          <cell r="Q392">
            <v>14.5</v>
          </cell>
          <cell r="R392">
            <v>14.5</v>
          </cell>
          <cell r="S392">
            <v>14.5</v>
          </cell>
          <cell r="T392">
            <v>43.5</v>
          </cell>
          <cell r="U392">
            <v>43.5</v>
          </cell>
          <cell r="V392">
            <v>43.5</v>
          </cell>
          <cell r="W392">
            <v>43.5</v>
          </cell>
          <cell r="X392">
            <v>174</v>
          </cell>
        </row>
        <row r="393">
          <cell r="B393">
            <v>374</v>
          </cell>
          <cell r="C393">
            <v>12</v>
          </cell>
          <cell r="D393" t="str">
            <v>Пром. до 750 кВА   СН2</v>
          </cell>
          <cell r="E393">
            <v>1007</v>
          </cell>
          <cell r="F393">
            <v>0</v>
          </cell>
          <cell r="G393">
            <v>0</v>
          </cell>
          <cell r="H393">
            <v>14.5</v>
          </cell>
          <cell r="I393">
            <v>14.5</v>
          </cell>
          <cell r="J393">
            <v>14.5</v>
          </cell>
          <cell r="K393">
            <v>14.5</v>
          </cell>
          <cell r="L393">
            <v>14.5</v>
          </cell>
          <cell r="M393">
            <v>14.5</v>
          </cell>
          <cell r="N393">
            <v>14.5</v>
          </cell>
          <cell r="O393">
            <v>14.5</v>
          </cell>
          <cell r="P393">
            <v>14.5</v>
          </cell>
          <cell r="Q393">
            <v>14.5</v>
          </cell>
          <cell r="R393">
            <v>14.5</v>
          </cell>
          <cell r="S393">
            <v>14.5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</row>
        <row r="394">
          <cell r="B394">
            <v>0</v>
          </cell>
          <cell r="C394">
            <v>15</v>
          </cell>
          <cell r="D394" t="str">
            <v xml:space="preserve">ФГУЗ Центр гигиены ЯНАО </v>
          </cell>
          <cell r="E394">
            <v>0</v>
          </cell>
          <cell r="F394">
            <v>0</v>
          </cell>
          <cell r="G394">
            <v>0</v>
          </cell>
          <cell r="H394">
            <v>16</v>
          </cell>
          <cell r="I394">
            <v>15</v>
          </cell>
          <cell r="J394">
            <v>13</v>
          </cell>
          <cell r="K394">
            <v>12</v>
          </cell>
          <cell r="L394">
            <v>11</v>
          </cell>
          <cell r="M394">
            <v>10</v>
          </cell>
          <cell r="N394">
            <v>10</v>
          </cell>
          <cell r="O394">
            <v>10</v>
          </cell>
          <cell r="P394">
            <v>11</v>
          </cell>
          <cell r="Q394">
            <v>11</v>
          </cell>
          <cell r="R394">
            <v>14</v>
          </cell>
          <cell r="S394">
            <v>21</v>
          </cell>
          <cell r="T394">
            <v>44</v>
          </cell>
          <cell r="U394">
            <v>33</v>
          </cell>
          <cell r="V394">
            <v>31</v>
          </cell>
          <cell r="W394">
            <v>46</v>
          </cell>
          <cell r="X394">
            <v>154</v>
          </cell>
        </row>
        <row r="395">
          <cell r="B395">
            <v>374</v>
          </cell>
          <cell r="C395">
            <v>34</v>
          </cell>
          <cell r="D395" t="str">
            <v>Непром. Бюджетные НН</v>
          </cell>
          <cell r="E395">
            <v>1007</v>
          </cell>
          <cell r="F395">
            <v>0</v>
          </cell>
          <cell r="G395">
            <v>0</v>
          </cell>
          <cell r="H395">
            <v>14</v>
          </cell>
          <cell r="I395">
            <v>14</v>
          </cell>
          <cell r="J395">
            <v>12</v>
          </cell>
          <cell r="K395">
            <v>11</v>
          </cell>
          <cell r="L395">
            <v>10</v>
          </cell>
          <cell r="M395">
            <v>9</v>
          </cell>
          <cell r="N395">
            <v>9</v>
          </cell>
          <cell r="O395">
            <v>9</v>
          </cell>
          <cell r="P395">
            <v>10</v>
          </cell>
          <cell r="Q395">
            <v>10</v>
          </cell>
          <cell r="R395">
            <v>13</v>
          </cell>
          <cell r="S395">
            <v>19</v>
          </cell>
          <cell r="T395">
            <v>40</v>
          </cell>
          <cell r="U395">
            <v>30</v>
          </cell>
          <cell r="V395">
            <v>28</v>
          </cell>
          <cell r="W395">
            <v>42</v>
          </cell>
          <cell r="X395">
            <v>140</v>
          </cell>
        </row>
        <row r="396">
          <cell r="B396">
            <v>375</v>
          </cell>
          <cell r="C396">
            <v>34</v>
          </cell>
          <cell r="D396" t="str">
            <v>Непром. Бюджетные НН</v>
          </cell>
          <cell r="E396">
            <v>1007</v>
          </cell>
          <cell r="F396">
            <v>0</v>
          </cell>
          <cell r="G396">
            <v>0</v>
          </cell>
          <cell r="H396">
            <v>14</v>
          </cell>
          <cell r="I396">
            <v>14</v>
          </cell>
          <cell r="J396">
            <v>12</v>
          </cell>
          <cell r="K396">
            <v>11</v>
          </cell>
          <cell r="L396">
            <v>10</v>
          </cell>
          <cell r="M396">
            <v>9</v>
          </cell>
          <cell r="N396">
            <v>9</v>
          </cell>
          <cell r="O396">
            <v>9</v>
          </cell>
          <cell r="P396">
            <v>10</v>
          </cell>
          <cell r="Q396">
            <v>10</v>
          </cell>
          <cell r="R396">
            <v>13</v>
          </cell>
          <cell r="S396">
            <v>19</v>
          </cell>
          <cell r="T396">
            <v>40</v>
          </cell>
          <cell r="U396">
            <v>30</v>
          </cell>
          <cell r="V396">
            <v>28</v>
          </cell>
          <cell r="W396">
            <v>42</v>
          </cell>
          <cell r="X396">
            <v>140</v>
          </cell>
        </row>
        <row r="397">
          <cell r="B397">
            <v>0</v>
          </cell>
          <cell r="C397">
            <v>33</v>
          </cell>
          <cell r="D397" t="str">
            <v>Филиал №3  Соц.страх.</v>
          </cell>
          <cell r="E397">
            <v>1006</v>
          </cell>
          <cell r="F397">
            <v>0</v>
          </cell>
          <cell r="G397">
            <v>0</v>
          </cell>
          <cell r="H397">
            <v>0.81</v>
          </cell>
          <cell r="I397">
            <v>0.75</v>
          </cell>
          <cell r="J397">
            <v>0.78</v>
          </cell>
          <cell r="K397">
            <v>0.63</v>
          </cell>
          <cell r="L397">
            <v>0.57999999999999996</v>
          </cell>
          <cell r="M397">
            <v>0.56999999999999995</v>
          </cell>
          <cell r="N397">
            <v>0.64</v>
          </cell>
          <cell r="O397">
            <v>0.66</v>
          </cell>
          <cell r="P397">
            <v>0.68</v>
          </cell>
          <cell r="Q397">
            <v>0.8</v>
          </cell>
          <cell r="R397">
            <v>0.8</v>
          </cell>
          <cell r="S397">
            <v>0.7</v>
          </cell>
          <cell r="T397">
            <v>2.34</v>
          </cell>
          <cell r="U397">
            <v>1.7799999999999998</v>
          </cell>
          <cell r="V397">
            <v>1.98</v>
          </cell>
          <cell r="W397">
            <v>2.2999999999999998</v>
          </cell>
          <cell r="X397">
            <v>8.3999999999999986</v>
          </cell>
        </row>
        <row r="398">
          <cell r="B398">
            <v>375</v>
          </cell>
          <cell r="C398">
            <v>33</v>
          </cell>
          <cell r="D398" t="str">
            <v>Непром. Бюджетные НН</v>
          </cell>
          <cell r="E398">
            <v>1007</v>
          </cell>
          <cell r="F398">
            <v>1012</v>
          </cell>
          <cell r="G398">
            <v>0</v>
          </cell>
          <cell r="H398">
            <v>0.81</v>
          </cell>
          <cell r="I398">
            <v>0.75</v>
          </cell>
          <cell r="J398">
            <v>0.78</v>
          </cell>
          <cell r="K398">
            <v>0.63</v>
          </cell>
          <cell r="L398">
            <v>0.57999999999999996</v>
          </cell>
          <cell r="M398">
            <v>0.56999999999999995</v>
          </cell>
          <cell r="N398">
            <v>0.64</v>
          </cell>
          <cell r="O398">
            <v>0.66</v>
          </cell>
          <cell r="P398">
            <v>0.68</v>
          </cell>
          <cell r="Q398">
            <v>0.8</v>
          </cell>
          <cell r="R398">
            <v>0.8</v>
          </cell>
          <cell r="S398">
            <v>0.7</v>
          </cell>
          <cell r="T398">
            <v>1.56</v>
          </cell>
          <cell r="U398">
            <v>1.9900000000000002</v>
          </cell>
          <cell r="V398">
            <v>1.87</v>
          </cell>
          <cell r="W398">
            <v>2.2800000000000002</v>
          </cell>
          <cell r="X398">
            <v>8.3999999999999986</v>
          </cell>
        </row>
        <row r="399">
          <cell r="B399">
            <v>376</v>
          </cell>
          <cell r="C399">
            <v>33</v>
          </cell>
          <cell r="D399" t="str">
            <v>Непром. Бюджетные НН</v>
          </cell>
          <cell r="E399">
            <v>1007</v>
          </cell>
          <cell r="F399">
            <v>1012</v>
          </cell>
          <cell r="G399">
            <v>0</v>
          </cell>
          <cell r="H399">
            <v>0.81</v>
          </cell>
          <cell r="I399">
            <v>0.75</v>
          </cell>
          <cell r="J399">
            <v>0.78</v>
          </cell>
          <cell r="K399">
            <v>0.63</v>
          </cell>
          <cell r="L399">
            <v>0.57999999999999996</v>
          </cell>
          <cell r="M399">
            <v>0.56999999999999995</v>
          </cell>
          <cell r="N399">
            <v>0.64</v>
          </cell>
          <cell r="O399">
            <v>0.66</v>
          </cell>
          <cell r="P399">
            <v>0.68</v>
          </cell>
          <cell r="Q399">
            <v>0.8</v>
          </cell>
          <cell r="R399">
            <v>0.8</v>
          </cell>
          <cell r="S399">
            <v>0.7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</row>
        <row r="400">
          <cell r="B400">
            <v>0</v>
          </cell>
          <cell r="C400">
            <v>12</v>
          </cell>
          <cell r="D400" t="str">
            <v>Филиал Тюменского ГНГУ</v>
          </cell>
          <cell r="E400">
            <v>0</v>
          </cell>
          <cell r="F400">
            <v>0</v>
          </cell>
          <cell r="G400">
            <v>0</v>
          </cell>
          <cell r="H400">
            <v>10</v>
          </cell>
          <cell r="I400">
            <v>9</v>
          </cell>
          <cell r="J400">
            <v>9</v>
          </cell>
          <cell r="K400">
            <v>7</v>
          </cell>
          <cell r="L400">
            <v>4</v>
          </cell>
          <cell r="M400">
            <v>3</v>
          </cell>
          <cell r="N400">
            <v>2</v>
          </cell>
          <cell r="O400">
            <v>5</v>
          </cell>
          <cell r="P400">
            <v>6.5</v>
          </cell>
          <cell r="Q400">
            <v>9</v>
          </cell>
          <cell r="R400">
            <v>10</v>
          </cell>
          <cell r="S400">
            <v>10</v>
          </cell>
          <cell r="T400">
            <v>28</v>
          </cell>
          <cell r="U400">
            <v>14</v>
          </cell>
          <cell r="V400">
            <v>13.5</v>
          </cell>
          <cell r="W400">
            <v>29</v>
          </cell>
          <cell r="X400">
            <v>84.5</v>
          </cell>
        </row>
        <row r="401">
          <cell r="B401">
            <v>376</v>
          </cell>
          <cell r="C401">
            <v>26</v>
          </cell>
          <cell r="D401" t="str">
            <v>Непромышленные потребители НН</v>
          </cell>
          <cell r="E401">
            <v>1007</v>
          </cell>
          <cell r="F401">
            <v>0</v>
          </cell>
          <cell r="G401">
            <v>0</v>
          </cell>
          <cell r="H401">
            <v>10</v>
          </cell>
          <cell r="I401">
            <v>9</v>
          </cell>
          <cell r="J401">
            <v>9</v>
          </cell>
          <cell r="K401">
            <v>7</v>
          </cell>
          <cell r="L401">
            <v>4</v>
          </cell>
          <cell r="M401">
            <v>3</v>
          </cell>
          <cell r="N401">
            <v>2</v>
          </cell>
          <cell r="O401">
            <v>5</v>
          </cell>
          <cell r="P401">
            <v>6.5</v>
          </cell>
          <cell r="Q401">
            <v>9</v>
          </cell>
          <cell r="R401">
            <v>10</v>
          </cell>
          <cell r="S401">
            <v>10</v>
          </cell>
          <cell r="T401">
            <v>28</v>
          </cell>
          <cell r="U401">
            <v>14</v>
          </cell>
          <cell r="V401">
            <v>13.5</v>
          </cell>
          <cell r="W401">
            <v>29</v>
          </cell>
          <cell r="X401">
            <v>84.5</v>
          </cell>
        </row>
        <row r="402">
          <cell r="B402">
            <v>377</v>
          </cell>
          <cell r="C402">
            <v>26</v>
          </cell>
          <cell r="D402" t="str">
            <v>Непромышленные потребители НН</v>
          </cell>
          <cell r="E402">
            <v>1007</v>
          </cell>
          <cell r="F402">
            <v>0</v>
          </cell>
          <cell r="G402">
            <v>0</v>
          </cell>
          <cell r="H402">
            <v>10</v>
          </cell>
          <cell r="I402">
            <v>9</v>
          </cell>
          <cell r="J402">
            <v>9</v>
          </cell>
          <cell r="K402">
            <v>7</v>
          </cell>
          <cell r="L402">
            <v>4</v>
          </cell>
          <cell r="M402">
            <v>3</v>
          </cell>
          <cell r="N402">
            <v>2</v>
          </cell>
          <cell r="O402">
            <v>5</v>
          </cell>
          <cell r="P402">
            <v>6.5</v>
          </cell>
          <cell r="Q402">
            <v>9</v>
          </cell>
          <cell r="R402">
            <v>10</v>
          </cell>
          <cell r="S402">
            <v>10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</row>
        <row r="403">
          <cell r="B403">
            <v>0</v>
          </cell>
          <cell r="C403">
            <v>12</v>
          </cell>
          <cell r="D403" t="str">
            <v>"ЯГПУ" ООО "НГП"</v>
          </cell>
          <cell r="E403">
            <v>0</v>
          </cell>
          <cell r="F403">
            <v>0</v>
          </cell>
          <cell r="G403">
            <v>0</v>
          </cell>
          <cell r="H403">
            <v>79</v>
          </cell>
          <cell r="I403">
            <v>63</v>
          </cell>
          <cell r="J403">
            <v>60</v>
          </cell>
          <cell r="K403">
            <v>51</v>
          </cell>
          <cell r="L403">
            <v>43</v>
          </cell>
          <cell r="M403">
            <v>32</v>
          </cell>
          <cell r="N403">
            <v>25</v>
          </cell>
          <cell r="O403">
            <v>29</v>
          </cell>
          <cell r="P403">
            <v>30</v>
          </cell>
          <cell r="Q403">
            <v>46</v>
          </cell>
          <cell r="R403">
            <v>58</v>
          </cell>
          <cell r="S403">
            <v>74</v>
          </cell>
          <cell r="T403">
            <v>202</v>
          </cell>
          <cell r="U403">
            <v>126</v>
          </cell>
          <cell r="V403">
            <v>84</v>
          </cell>
          <cell r="W403">
            <v>178</v>
          </cell>
          <cell r="X403">
            <v>590</v>
          </cell>
        </row>
        <row r="404">
          <cell r="B404">
            <v>377</v>
          </cell>
          <cell r="C404">
            <v>12</v>
          </cell>
          <cell r="D404" t="str">
            <v>Пром. до 750 кВА   СН2</v>
          </cell>
          <cell r="E404">
            <v>1007</v>
          </cell>
          <cell r="F404">
            <v>0</v>
          </cell>
          <cell r="G404">
            <v>0</v>
          </cell>
          <cell r="H404">
            <v>65</v>
          </cell>
          <cell r="I404">
            <v>50</v>
          </cell>
          <cell r="J404">
            <v>48</v>
          </cell>
          <cell r="K404">
            <v>40</v>
          </cell>
          <cell r="L404">
            <v>33</v>
          </cell>
          <cell r="M404">
            <v>22</v>
          </cell>
          <cell r="N404">
            <v>17</v>
          </cell>
          <cell r="O404">
            <v>20</v>
          </cell>
          <cell r="P404">
            <v>20</v>
          </cell>
          <cell r="Q404">
            <v>34</v>
          </cell>
          <cell r="R404">
            <v>45</v>
          </cell>
          <cell r="S404">
            <v>60</v>
          </cell>
          <cell r="T404">
            <v>163</v>
          </cell>
          <cell r="U404">
            <v>95</v>
          </cell>
          <cell r="V404">
            <v>57</v>
          </cell>
          <cell r="W404">
            <v>139</v>
          </cell>
          <cell r="X404">
            <v>454</v>
          </cell>
        </row>
        <row r="405">
          <cell r="B405">
            <v>374</v>
          </cell>
          <cell r="C405">
            <v>12</v>
          </cell>
          <cell r="D405" t="str">
            <v>Пром. до 750 кВА   СН2</v>
          </cell>
          <cell r="E405">
            <v>1007</v>
          </cell>
          <cell r="F405">
            <v>0</v>
          </cell>
          <cell r="G405">
            <v>0</v>
          </cell>
          <cell r="H405">
            <v>65</v>
          </cell>
          <cell r="I405">
            <v>50</v>
          </cell>
          <cell r="J405">
            <v>48</v>
          </cell>
          <cell r="K405">
            <v>40</v>
          </cell>
          <cell r="L405">
            <v>33</v>
          </cell>
          <cell r="M405">
            <v>22</v>
          </cell>
          <cell r="N405">
            <v>17</v>
          </cell>
          <cell r="O405">
            <v>20</v>
          </cell>
          <cell r="P405">
            <v>20</v>
          </cell>
          <cell r="Q405">
            <v>34</v>
          </cell>
          <cell r="R405">
            <v>45</v>
          </cell>
          <cell r="S405">
            <v>60</v>
          </cell>
          <cell r="T405">
            <v>163</v>
          </cell>
          <cell r="U405">
            <v>95</v>
          </cell>
          <cell r="V405">
            <v>57</v>
          </cell>
          <cell r="W405">
            <v>139</v>
          </cell>
          <cell r="X405">
            <v>454</v>
          </cell>
        </row>
        <row r="406">
          <cell r="B406">
            <v>378</v>
          </cell>
          <cell r="C406">
            <v>13</v>
          </cell>
          <cell r="D406" t="str">
            <v>Пром. до 750 кВА   СН2</v>
          </cell>
          <cell r="E406">
            <v>1007</v>
          </cell>
          <cell r="F406">
            <v>1004</v>
          </cell>
          <cell r="G406">
            <v>0</v>
          </cell>
          <cell r="H406">
            <v>3</v>
          </cell>
          <cell r="I406">
            <v>2.5</v>
          </cell>
          <cell r="J406">
            <v>2</v>
          </cell>
          <cell r="K406">
            <v>1.5</v>
          </cell>
          <cell r="L406">
            <v>1.5</v>
          </cell>
          <cell r="M406">
            <v>1.5</v>
          </cell>
          <cell r="N406">
            <v>1</v>
          </cell>
          <cell r="O406">
            <v>0.5</v>
          </cell>
          <cell r="P406">
            <v>2</v>
          </cell>
          <cell r="Q406">
            <v>2.5</v>
          </cell>
          <cell r="R406">
            <v>2.5</v>
          </cell>
          <cell r="S406">
            <v>2.5</v>
          </cell>
          <cell r="T406">
            <v>7.5</v>
          </cell>
          <cell r="U406">
            <v>4.5</v>
          </cell>
          <cell r="V406">
            <v>3.5</v>
          </cell>
          <cell r="W406">
            <v>7.5</v>
          </cell>
          <cell r="X406">
            <v>23</v>
          </cell>
        </row>
        <row r="407">
          <cell r="B407">
            <v>0</v>
          </cell>
          <cell r="C407">
            <v>15</v>
          </cell>
          <cell r="D407" t="str">
            <v>ГУ НИИ МПКС РАМН</v>
          </cell>
          <cell r="E407">
            <v>1007</v>
          </cell>
          <cell r="F407">
            <v>1004</v>
          </cell>
          <cell r="G407">
            <v>0</v>
          </cell>
          <cell r="H407">
            <v>2.35</v>
          </cell>
          <cell r="I407">
            <v>2.85</v>
          </cell>
          <cell r="J407">
            <v>2.4</v>
          </cell>
          <cell r="K407">
            <v>2</v>
          </cell>
          <cell r="L407">
            <v>2.06</v>
          </cell>
          <cell r="M407">
            <v>1.6</v>
          </cell>
          <cell r="N407">
            <v>1.8</v>
          </cell>
          <cell r="O407">
            <v>1.8</v>
          </cell>
          <cell r="P407">
            <v>1.87</v>
          </cell>
          <cell r="Q407">
            <v>1.9</v>
          </cell>
          <cell r="R407">
            <v>2.2000000000000002</v>
          </cell>
          <cell r="S407">
            <v>2.2000000000000002</v>
          </cell>
          <cell r="T407">
            <v>7.6</v>
          </cell>
          <cell r="U407">
            <v>5.66</v>
          </cell>
          <cell r="V407">
            <v>5.4700000000000006</v>
          </cell>
          <cell r="W407">
            <v>6.3</v>
          </cell>
          <cell r="X407">
            <v>25.029999999999998</v>
          </cell>
        </row>
        <row r="408">
          <cell r="B408">
            <v>378</v>
          </cell>
          <cell r="C408">
            <v>34</v>
          </cell>
          <cell r="D408" t="str">
            <v>Непром. Бюджетные НН</v>
          </cell>
          <cell r="E408">
            <v>1007</v>
          </cell>
          <cell r="F408">
            <v>0</v>
          </cell>
          <cell r="G408">
            <v>0</v>
          </cell>
          <cell r="H408">
            <v>2.35</v>
          </cell>
          <cell r="I408">
            <v>2.85</v>
          </cell>
          <cell r="J408">
            <v>2.4</v>
          </cell>
          <cell r="K408">
            <v>2</v>
          </cell>
          <cell r="L408">
            <v>2.06</v>
          </cell>
          <cell r="M408">
            <v>1.6</v>
          </cell>
          <cell r="N408">
            <v>1.8</v>
          </cell>
          <cell r="O408">
            <v>1.8</v>
          </cell>
          <cell r="P408">
            <v>1.87</v>
          </cell>
          <cell r="Q408">
            <v>1.9</v>
          </cell>
          <cell r="R408">
            <v>2.2000000000000002</v>
          </cell>
          <cell r="S408">
            <v>2.2000000000000002</v>
          </cell>
          <cell r="T408">
            <v>7.6</v>
          </cell>
          <cell r="U408">
            <v>5.66</v>
          </cell>
          <cell r="V408">
            <v>5.4700000000000006</v>
          </cell>
          <cell r="W408">
            <v>6.3</v>
          </cell>
          <cell r="X408">
            <v>25.029999999999998</v>
          </cell>
        </row>
        <row r="409">
          <cell r="B409">
            <v>379</v>
          </cell>
          <cell r="C409">
            <v>34</v>
          </cell>
          <cell r="D409" t="str">
            <v>Непром. Бюджетные НН</v>
          </cell>
          <cell r="E409">
            <v>1007</v>
          </cell>
          <cell r="F409">
            <v>0</v>
          </cell>
          <cell r="G409">
            <v>0</v>
          </cell>
          <cell r="H409">
            <v>2.35</v>
          </cell>
          <cell r="I409">
            <v>2.85</v>
          </cell>
          <cell r="J409">
            <v>2.4</v>
          </cell>
          <cell r="K409">
            <v>2</v>
          </cell>
          <cell r="L409">
            <v>2.06</v>
          </cell>
          <cell r="M409">
            <v>1.6</v>
          </cell>
          <cell r="N409">
            <v>1.8</v>
          </cell>
          <cell r="O409">
            <v>1.8</v>
          </cell>
          <cell r="P409">
            <v>1.87</v>
          </cell>
          <cell r="Q409">
            <v>1.9</v>
          </cell>
          <cell r="R409">
            <v>2.2000000000000002</v>
          </cell>
          <cell r="S409">
            <v>2.2000000000000002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</row>
        <row r="410">
          <cell r="B410">
            <v>0</v>
          </cell>
          <cell r="C410">
            <v>12</v>
          </cell>
          <cell r="D410" t="str">
            <v>ООО "Северное Сияние-2"</v>
          </cell>
          <cell r="E410">
            <v>0</v>
          </cell>
          <cell r="F410">
            <v>0</v>
          </cell>
          <cell r="G410">
            <v>0</v>
          </cell>
          <cell r="H410">
            <v>4.2</v>
          </cell>
          <cell r="I410">
            <v>3.7</v>
          </cell>
          <cell r="J410">
            <v>3.2</v>
          </cell>
          <cell r="K410">
            <v>3.2</v>
          </cell>
          <cell r="L410">
            <v>3.2</v>
          </cell>
          <cell r="M410">
            <v>2.7</v>
          </cell>
          <cell r="N410">
            <v>2.7</v>
          </cell>
          <cell r="O410">
            <v>3.2</v>
          </cell>
          <cell r="P410">
            <v>3.2</v>
          </cell>
          <cell r="Q410">
            <v>4.2</v>
          </cell>
          <cell r="R410">
            <v>4.2</v>
          </cell>
          <cell r="S410">
            <v>4.2</v>
          </cell>
          <cell r="T410">
            <v>11.100000000000001</v>
          </cell>
          <cell r="U410">
            <v>9.1000000000000014</v>
          </cell>
          <cell r="V410">
            <v>9.1000000000000014</v>
          </cell>
          <cell r="W410">
            <v>12.600000000000001</v>
          </cell>
          <cell r="X410">
            <v>41.900000000000006</v>
          </cell>
        </row>
        <row r="411">
          <cell r="B411">
            <v>379</v>
          </cell>
          <cell r="C411">
            <v>26</v>
          </cell>
          <cell r="D411" t="str">
            <v>Непромышленные потребители НН</v>
          </cell>
          <cell r="E411">
            <v>1004</v>
          </cell>
          <cell r="F411">
            <v>1001</v>
          </cell>
          <cell r="G411">
            <v>0</v>
          </cell>
          <cell r="H411">
            <v>4</v>
          </cell>
          <cell r="I411">
            <v>3.5</v>
          </cell>
          <cell r="J411">
            <v>3</v>
          </cell>
          <cell r="K411">
            <v>3</v>
          </cell>
          <cell r="L411">
            <v>3</v>
          </cell>
          <cell r="M411">
            <v>2.5</v>
          </cell>
          <cell r="N411">
            <v>2.5</v>
          </cell>
          <cell r="O411">
            <v>3</v>
          </cell>
          <cell r="P411">
            <v>3</v>
          </cell>
          <cell r="Q411">
            <v>4</v>
          </cell>
          <cell r="R411">
            <v>4</v>
          </cell>
          <cell r="S411">
            <v>4</v>
          </cell>
          <cell r="T411">
            <v>0.2</v>
          </cell>
          <cell r="U411">
            <v>0.2</v>
          </cell>
          <cell r="V411">
            <v>0.2</v>
          </cell>
          <cell r="W411">
            <v>0.2</v>
          </cell>
          <cell r="X411">
            <v>39.5</v>
          </cell>
        </row>
        <row r="412">
          <cell r="B412">
            <v>380</v>
          </cell>
          <cell r="C412">
            <v>26</v>
          </cell>
          <cell r="D412" t="str">
            <v>Непромышленные потребители НН</v>
          </cell>
          <cell r="E412">
            <v>1004</v>
          </cell>
          <cell r="F412">
            <v>1001</v>
          </cell>
          <cell r="G412">
            <v>0</v>
          </cell>
          <cell r="H412">
            <v>4</v>
          </cell>
          <cell r="I412">
            <v>3.5</v>
          </cell>
          <cell r="J412">
            <v>3</v>
          </cell>
          <cell r="K412">
            <v>3</v>
          </cell>
          <cell r="L412">
            <v>3</v>
          </cell>
          <cell r="M412">
            <v>2.5</v>
          </cell>
          <cell r="N412">
            <v>2.5</v>
          </cell>
          <cell r="O412">
            <v>3</v>
          </cell>
          <cell r="P412">
            <v>3</v>
          </cell>
          <cell r="Q412">
            <v>4</v>
          </cell>
          <cell r="R412">
            <v>4</v>
          </cell>
          <cell r="S412">
            <v>4</v>
          </cell>
          <cell r="T412">
            <v>0.2</v>
          </cell>
          <cell r="U412">
            <v>0.2</v>
          </cell>
          <cell r="V412">
            <v>0.2</v>
          </cell>
          <cell r="W412">
            <v>0.2</v>
          </cell>
          <cell r="X412">
            <v>39.5</v>
          </cell>
        </row>
        <row r="413">
          <cell r="B413">
            <v>0</v>
          </cell>
          <cell r="C413">
            <v>27</v>
          </cell>
          <cell r="D413" t="str">
            <v xml:space="preserve">ДОАО "Спецгазавтотранс" </v>
          </cell>
          <cell r="E413">
            <v>1007</v>
          </cell>
          <cell r="F413">
            <v>1012</v>
          </cell>
          <cell r="G413">
            <v>0</v>
          </cell>
          <cell r="H413">
            <v>0.15</v>
          </cell>
          <cell r="I413">
            <v>0.12</v>
          </cell>
          <cell r="J413">
            <v>0.15</v>
          </cell>
          <cell r="K413">
            <v>0.15</v>
          </cell>
          <cell r="L413">
            <v>0.15</v>
          </cell>
          <cell r="M413">
            <v>0.1</v>
          </cell>
          <cell r="N413">
            <v>0.1</v>
          </cell>
          <cell r="O413">
            <v>0.15</v>
          </cell>
          <cell r="P413">
            <v>0.15</v>
          </cell>
          <cell r="Q413">
            <v>0.15</v>
          </cell>
          <cell r="R413">
            <v>0.15</v>
          </cell>
          <cell r="S413">
            <v>0.15</v>
          </cell>
          <cell r="T413">
            <v>0.42000000000000004</v>
          </cell>
          <cell r="U413">
            <v>0.4</v>
          </cell>
          <cell r="V413">
            <v>0.4</v>
          </cell>
          <cell r="W413">
            <v>0.44999999999999996</v>
          </cell>
          <cell r="X413">
            <v>1.6699999999999997</v>
          </cell>
        </row>
        <row r="414">
          <cell r="B414">
            <v>380</v>
          </cell>
          <cell r="C414">
            <v>11</v>
          </cell>
          <cell r="D414" t="str">
            <v>Пром. до 750 кВА   ВН</v>
          </cell>
          <cell r="E414">
            <v>0</v>
          </cell>
          <cell r="F414">
            <v>0</v>
          </cell>
          <cell r="G414">
            <v>0</v>
          </cell>
          <cell r="H414">
            <v>0.15</v>
          </cell>
          <cell r="I414">
            <v>0.12</v>
          </cell>
          <cell r="J414">
            <v>0.15</v>
          </cell>
          <cell r="K414">
            <v>0.15</v>
          </cell>
          <cell r="L414">
            <v>0.15</v>
          </cell>
          <cell r="M414">
            <v>0.1</v>
          </cell>
          <cell r="N414">
            <v>0.1</v>
          </cell>
          <cell r="O414">
            <v>0.15</v>
          </cell>
          <cell r="P414">
            <v>0.15</v>
          </cell>
          <cell r="Q414">
            <v>0.15</v>
          </cell>
          <cell r="R414">
            <v>0.15</v>
          </cell>
          <cell r="S414">
            <v>0.15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</row>
        <row r="415">
          <cell r="B415">
            <v>381</v>
          </cell>
          <cell r="C415">
            <v>11</v>
          </cell>
          <cell r="D415" t="str">
            <v>Пром. до 750 кВА   ВН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</row>
        <row r="416">
          <cell r="B416">
            <v>0</v>
          </cell>
          <cell r="C416">
            <v>26</v>
          </cell>
          <cell r="D416" t="str">
            <v>НУТТиСТ ООО НГП</v>
          </cell>
          <cell r="E416">
            <v>1004</v>
          </cell>
          <cell r="F416">
            <v>1012</v>
          </cell>
          <cell r="G416">
            <v>0</v>
          </cell>
          <cell r="H416">
            <v>225</v>
          </cell>
          <cell r="I416">
            <v>234</v>
          </cell>
          <cell r="J416">
            <v>213</v>
          </cell>
          <cell r="K416">
            <v>214</v>
          </cell>
          <cell r="L416">
            <v>154</v>
          </cell>
          <cell r="M416">
            <v>142</v>
          </cell>
          <cell r="N416">
            <v>132</v>
          </cell>
          <cell r="O416">
            <v>155</v>
          </cell>
          <cell r="P416">
            <v>174</v>
          </cell>
          <cell r="Q416">
            <v>178</v>
          </cell>
          <cell r="R416">
            <v>221</v>
          </cell>
          <cell r="S416">
            <v>236</v>
          </cell>
          <cell r="T416">
            <v>672</v>
          </cell>
          <cell r="U416">
            <v>510</v>
          </cell>
          <cell r="V416">
            <v>461</v>
          </cell>
          <cell r="W416">
            <v>635</v>
          </cell>
          <cell r="X416">
            <v>2278</v>
          </cell>
        </row>
        <row r="417">
          <cell r="B417">
            <v>381</v>
          </cell>
          <cell r="C417">
            <v>12</v>
          </cell>
          <cell r="D417" t="str">
            <v>Пром. до 750 кВА   СН2</v>
          </cell>
          <cell r="E417">
            <v>1007</v>
          </cell>
          <cell r="F417">
            <v>0</v>
          </cell>
          <cell r="G417">
            <v>0</v>
          </cell>
          <cell r="H417">
            <v>125</v>
          </cell>
          <cell r="I417">
            <v>125</v>
          </cell>
          <cell r="J417">
            <v>120</v>
          </cell>
          <cell r="K417">
            <v>115</v>
          </cell>
          <cell r="L417">
            <v>90</v>
          </cell>
          <cell r="M417">
            <v>90</v>
          </cell>
          <cell r="N417">
            <v>85</v>
          </cell>
          <cell r="O417">
            <v>90</v>
          </cell>
          <cell r="P417">
            <v>100</v>
          </cell>
          <cell r="Q417">
            <v>100</v>
          </cell>
          <cell r="R417">
            <v>110</v>
          </cell>
          <cell r="S417">
            <v>120</v>
          </cell>
          <cell r="T417">
            <v>370</v>
          </cell>
          <cell r="U417">
            <v>295</v>
          </cell>
          <cell r="V417">
            <v>275</v>
          </cell>
          <cell r="W417">
            <v>330</v>
          </cell>
          <cell r="X417">
            <v>1270</v>
          </cell>
        </row>
        <row r="418">
          <cell r="B418">
            <v>375</v>
          </cell>
          <cell r="C418">
            <v>12</v>
          </cell>
          <cell r="D418" t="str">
            <v>Пром. до 750 кВА   СН2</v>
          </cell>
          <cell r="E418">
            <v>1007</v>
          </cell>
          <cell r="F418">
            <v>0</v>
          </cell>
          <cell r="G418">
            <v>0</v>
          </cell>
          <cell r="H418">
            <v>125</v>
          </cell>
          <cell r="I418">
            <v>125</v>
          </cell>
          <cell r="J418">
            <v>120</v>
          </cell>
          <cell r="K418">
            <v>115</v>
          </cell>
          <cell r="L418">
            <v>90</v>
          </cell>
          <cell r="M418">
            <v>90</v>
          </cell>
          <cell r="N418">
            <v>85</v>
          </cell>
          <cell r="O418">
            <v>90</v>
          </cell>
          <cell r="P418">
            <v>100</v>
          </cell>
          <cell r="Q418">
            <v>100</v>
          </cell>
          <cell r="R418">
            <v>110</v>
          </cell>
          <cell r="S418">
            <v>120</v>
          </cell>
          <cell r="T418">
            <v>370</v>
          </cell>
          <cell r="U418">
            <v>295</v>
          </cell>
          <cell r="V418">
            <v>275</v>
          </cell>
          <cell r="W418">
            <v>330</v>
          </cell>
          <cell r="X418">
            <v>1270</v>
          </cell>
        </row>
        <row r="419">
          <cell r="C419">
            <v>14</v>
          </cell>
          <cell r="D419" t="str">
            <v>Пром. до 750 кВА   СН2</v>
          </cell>
          <cell r="E419">
            <v>1004</v>
          </cell>
          <cell r="F419">
            <v>1011</v>
          </cell>
          <cell r="G419">
            <v>0</v>
          </cell>
          <cell r="H419">
            <v>6</v>
          </cell>
          <cell r="I419">
            <v>6</v>
          </cell>
          <cell r="J419">
            <v>6</v>
          </cell>
          <cell r="K419">
            <v>10</v>
          </cell>
          <cell r="L419">
            <v>10</v>
          </cell>
          <cell r="M419">
            <v>10</v>
          </cell>
          <cell r="N419">
            <v>4</v>
          </cell>
          <cell r="O419">
            <v>4</v>
          </cell>
          <cell r="P419">
            <v>6</v>
          </cell>
          <cell r="Q419">
            <v>6</v>
          </cell>
          <cell r="R419">
            <v>6</v>
          </cell>
          <cell r="S419">
            <v>6</v>
          </cell>
          <cell r="T419">
            <v>18</v>
          </cell>
          <cell r="U419">
            <v>30</v>
          </cell>
          <cell r="V419">
            <v>14</v>
          </cell>
          <cell r="W419">
            <v>18</v>
          </cell>
          <cell r="X419">
            <v>80</v>
          </cell>
        </row>
        <row r="420">
          <cell r="B420">
            <v>382</v>
          </cell>
          <cell r="C420">
            <v>13</v>
          </cell>
          <cell r="D420" t="str">
            <v>Пром. до 750 кВА   СН2</v>
          </cell>
          <cell r="E420">
            <v>1006</v>
          </cell>
          <cell r="F420">
            <v>0</v>
          </cell>
          <cell r="G420">
            <v>0</v>
          </cell>
          <cell r="H420">
            <v>21</v>
          </cell>
          <cell r="I420">
            <v>21</v>
          </cell>
          <cell r="J420">
            <v>21</v>
          </cell>
          <cell r="K420">
            <v>12</v>
          </cell>
          <cell r="L420">
            <v>5</v>
          </cell>
          <cell r="M420">
            <v>7</v>
          </cell>
          <cell r="N420">
            <v>7</v>
          </cell>
          <cell r="O420">
            <v>12</v>
          </cell>
          <cell r="P420">
            <v>12</v>
          </cell>
          <cell r="Q420">
            <v>13</v>
          </cell>
          <cell r="R420">
            <v>17</v>
          </cell>
          <cell r="S420">
            <v>21</v>
          </cell>
          <cell r="T420">
            <v>63</v>
          </cell>
          <cell r="U420">
            <v>24</v>
          </cell>
          <cell r="V420">
            <v>31</v>
          </cell>
          <cell r="W420">
            <v>51</v>
          </cell>
          <cell r="X420">
            <v>169</v>
          </cell>
        </row>
        <row r="421">
          <cell r="B421">
            <v>0</v>
          </cell>
          <cell r="C421">
            <v>15</v>
          </cell>
          <cell r="D421" t="str">
            <v>ЗАО "Новатор-93"</v>
          </cell>
          <cell r="E421">
            <v>1006</v>
          </cell>
          <cell r="F421">
            <v>0</v>
          </cell>
          <cell r="G421">
            <v>0</v>
          </cell>
          <cell r="H421">
            <v>0.9</v>
          </cell>
          <cell r="I421">
            <v>0.9</v>
          </cell>
          <cell r="J421">
            <v>1</v>
          </cell>
          <cell r="K421">
            <v>0.9</v>
          </cell>
          <cell r="L421">
            <v>0.8</v>
          </cell>
          <cell r="M421">
            <v>0.8</v>
          </cell>
          <cell r="N421">
            <v>0.9</v>
          </cell>
          <cell r="O421">
            <v>0.9</v>
          </cell>
          <cell r="P421">
            <v>0.9</v>
          </cell>
          <cell r="Q421">
            <v>1</v>
          </cell>
          <cell r="R421">
            <v>1</v>
          </cell>
          <cell r="S421">
            <v>1</v>
          </cell>
          <cell r="T421">
            <v>2.8</v>
          </cell>
          <cell r="U421">
            <v>2.5</v>
          </cell>
          <cell r="V421">
            <v>2.7</v>
          </cell>
          <cell r="W421">
            <v>3</v>
          </cell>
          <cell r="X421">
            <v>11</v>
          </cell>
        </row>
        <row r="422">
          <cell r="B422">
            <v>382</v>
          </cell>
          <cell r="C422">
            <v>26</v>
          </cell>
          <cell r="D422" t="str">
            <v>Непромышленные потребители НН</v>
          </cell>
          <cell r="E422">
            <v>1007</v>
          </cell>
          <cell r="F422">
            <v>1012</v>
          </cell>
          <cell r="G422">
            <v>0</v>
          </cell>
          <cell r="H422">
            <v>0.9</v>
          </cell>
          <cell r="I422">
            <v>0.9</v>
          </cell>
          <cell r="J422">
            <v>1</v>
          </cell>
          <cell r="K422">
            <v>0.9</v>
          </cell>
          <cell r="L422">
            <v>0.8</v>
          </cell>
          <cell r="M422">
            <v>0.8</v>
          </cell>
          <cell r="N422">
            <v>0.9</v>
          </cell>
          <cell r="O422">
            <v>0.9</v>
          </cell>
          <cell r="P422">
            <v>0.9</v>
          </cell>
          <cell r="Q422">
            <v>1</v>
          </cell>
          <cell r="R422">
            <v>1</v>
          </cell>
          <cell r="S422">
            <v>1</v>
          </cell>
          <cell r="T422">
            <v>2.8</v>
          </cell>
          <cell r="U422">
            <v>2.5</v>
          </cell>
          <cell r="V422">
            <v>2.7</v>
          </cell>
          <cell r="W422">
            <v>3</v>
          </cell>
          <cell r="X422">
            <v>11</v>
          </cell>
        </row>
        <row r="423">
          <cell r="B423">
            <v>383</v>
          </cell>
          <cell r="C423">
            <v>26</v>
          </cell>
          <cell r="D423" t="str">
            <v>Непромышленные потребители НН</v>
          </cell>
          <cell r="E423">
            <v>1007</v>
          </cell>
          <cell r="F423">
            <v>1012</v>
          </cell>
          <cell r="G423">
            <v>0</v>
          </cell>
          <cell r="H423">
            <v>0.9</v>
          </cell>
          <cell r="I423">
            <v>0.9</v>
          </cell>
          <cell r="J423">
            <v>1</v>
          </cell>
          <cell r="K423">
            <v>0.9</v>
          </cell>
          <cell r="L423">
            <v>0.8</v>
          </cell>
          <cell r="M423">
            <v>0.8</v>
          </cell>
          <cell r="N423">
            <v>0.9</v>
          </cell>
          <cell r="O423">
            <v>0.9</v>
          </cell>
          <cell r="P423">
            <v>0.9</v>
          </cell>
          <cell r="Q423">
            <v>1</v>
          </cell>
          <cell r="R423">
            <v>1</v>
          </cell>
          <cell r="S423">
            <v>1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</row>
        <row r="424">
          <cell r="B424">
            <v>0</v>
          </cell>
          <cell r="C424">
            <v>14</v>
          </cell>
          <cell r="D424" t="str">
            <v>Казначейство по ЯНАО</v>
          </cell>
          <cell r="E424">
            <v>0</v>
          </cell>
          <cell r="F424">
            <v>0</v>
          </cell>
          <cell r="G424">
            <v>0</v>
          </cell>
          <cell r="H424">
            <v>2.7</v>
          </cell>
          <cell r="I424">
            <v>2.6</v>
          </cell>
          <cell r="J424">
            <v>2.5</v>
          </cell>
          <cell r="K424">
            <v>2.4</v>
          </cell>
          <cell r="L424">
            <v>2.2999999999999998</v>
          </cell>
          <cell r="M424">
            <v>2.2999999999999998</v>
          </cell>
          <cell r="N424">
            <v>2.2999999999999998</v>
          </cell>
          <cell r="O424">
            <v>2.2999999999999998</v>
          </cell>
          <cell r="P424">
            <v>2.4</v>
          </cell>
          <cell r="Q424">
            <v>2.7</v>
          </cell>
          <cell r="R424">
            <v>2.7</v>
          </cell>
          <cell r="S424">
            <v>2.8</v>
          </cell>
          <cell r="T424">
            <v>7.8000000000000007</v>
          </cell>
          <cell r="U424">
            <v>6.9999999999999991</v>
          </cell>
          <cell r="V424">
            <v>7</v>
          </cell>
          <cell r="W424">
            <v>8.1999999999999993</v>
          </cell>
          <cell r="X424">
            <v>30</v>
          </cell>
        </row>
        <row r="425">
          <cell r="B425">
            <v>383</v>
          </cell>
          <cell r="C425">
            <v>33</v>
          </cell>
          <cell r="D425" t="str">
            <v>Непром. Бюджетные НН</v>
          </cell>
          <cell r="E425">
            <v>1007</v>
          </cell>
          <cell r="F425">
            <v>1004</v>
          </cell>
          <cell r="G425">
            <v>0</v>
          </cell>
          <cell r="H425">
            <v>2.7</v>
          </cell>
          <cell r="I425">
            <v>2.6</v>
          </cell>
          <cell r="J425">
            <v>2.5</v>
          </cell>
          <cell r="K425">
            <v>2.4</v>
          </cell>
          <cell r="L425">
            <v>2.2999999999999998</v>
          </cell>
          <cell r="M425">
            <v>2.2999999999999998</v>
          </cell>
          <cell r="N425">
            <v>2.2999999999999998</v>
          </cell>
          <cell r="O425">
            <v>2.2999999999999998</v>
          </cell>
          <cell r="P425">
            <v>2.4</v>
          </cell>
          <cell r="Q425">
            <v>2.7</v>
          </cell>
          <cell r="R425">
            <v>2.7</v>
          </cell>
          <cell r="S425">
            <v>2.8</v>
          </cell>
          <cell r="T425">
            <v>7.8000000000000007</v>
          </cell>
          <cell r="U425">
            <v>6.9999999999999991</v>
          </cell>
          <cell r="V425">
            <v>7</v>
          </cell>
          <cell r="W425">
            <v>8.1999999999999993</v>
          </cell>
          <cell r="X425">
            <v>30</v>
          </cell>
        </row>
        <row r="426">
          <cell r="B426">
            <v>384</v>
          </cell>
          <cell r="C426">
            <v>33</v>
          </cell>
          <cell r="D426" t="str">
            <v>Непром. Бюджетные НН</v>
          </cell>
          <cell r="E426">
            <v>1007</v>
          </cell>
          <cell r="F426">
            <v>1004</v>
          </cell>
          <cell r="G426">
            <v>0</v>
          </cell>
          <cell r="H426">
            <v>2.7</v>
          </cell>
          <cell r="I426">
            <v>2.6</v>
          </cell>
          <cell r="J426">
            <v>2.5</v>
          </cell>
          <cell r="K426">
            <v>2.4</v>
          </cell>
          <cell r="L426">
            <v>2.2999999999999998</v>
          </cell>
          <cell r="M426">
            <v>2.2999999999999998</v>
          </cell>
          <cell r="N426">
            <v>2.2999999999999998</v>
          </cell>
          <cell r="O426">
            <v>2.2999999999999998</v>
          </cell>
          <cell r="P426">
            <v>2.4</v>
          </cell>
          <cell r="Q426">
            <v>2.7</v>
          </cell>
          <cell r="R426">
            <v>2.7</v>
          </cell>
          <cell r="S426">
            <v>2.8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</row>
        <row r="427">
          <cell r="B427">
            <v>0</v>
          </cell>
          <cell r="C427">
            <v>12</v>
          </cell>
          <cell r="D427" t="str">
            <v>ООО "Норма"</v>
          </cell>
          <cell r="E427">
            <v>0</v>
          </cell>
          <cell r="F427">
            <v>0</v>
          </cell>
          <cell r="G427">
            <v>0</v>
          </cell>
          <cell r="H427">
            <v>1</v>
          </cell>
          <cell r="I427">
            <v>1</v>
          </cell>
          <cell r="J427">
            <v>1</v>
          </cell>
          <cell r="K427">
            <v>1</v>
          </cell>
          <cell r="L427">
            <v>1</v>
          </cell>
          <cell r="M427">
            <v>1</v>
          </cell>
          <cell r="N427">
            <v>1</v>
          </cell>
          <cell r="O427">
            <v>1</v>
          </cell>
          <cell r="P427">
            <v>1</v>
          </cell>
          <cell r="Q427">
            <v>1</v>
          </cell>
          <cell r="R427">
            <v>1</v>
          </cell>
          <cell r="S427">
            <v>1</v>
          </cell>
          <cell r="T427">
            <v>3</v>
          </cell>
          <cell r="U427">
            <v>3</v>
          </cell>
          <cell r="V427">
            <v>3</v>
          </cell>
          <cell r="W427">
            <v>3</v>
          </cell>
          <cell r="X427">
            <v>12</v>
          </cell>
        </row>
        <row r="428">
          <cell r="B428">
            <v>384</v>
          </cell>
          <cell r="C428">
            <v>26</v>
          </cell>
          <cell r="D428" t="str">
            <v>Непромышленные потребители НН</v>
          </cell>
          <cell r="E428">
            <v>1007</v>
          </cell>
          <cell r="F428">
            <v>0</v>
          </cell>
          <cell r="G428">
            <v>0</v>
          </cell>
          <cell r="H428">
            <v>1</v>
          </cell>
          <cell r="I428">
            <v>1</v>
          </cell>
          <cell r="J428">
            <v>1</v>
          </cell>
          <cell r="K428">
            <v>1</v>
          </cell>
          <cell r="L428">
            <v>1</v>
          </cell>
          <cell r="M428">
            <v>1</v>
          </cell>
          <cell r="N428">
            <v>1</v>
          </cell>
          <cell r="O428">
            <v>1</v>
          </cell>
          <cell r="P428">
            <v>1</v>
          </cell>
          <cell r="Q428">
            <v>1</v>
          </cell>
          <cell r="R428">
            <v>1</v>
          </cell>
          <cell r="S428">
            <v>1</v>
          </cell>
          <cell r="T428">
            <v>3</v>
          </cell>
          <cell r="U428">
            <v>3</v>
          </cell>
          <cell r="V428">
            <v>3</v>
          </cell>
          <cell r="W428">
            <v>3</v>
          </cell>
          <cell r="X428">
            <v>12</v>
          </cell>
        </row>
        <row r="429">
          <cell r="B429">
            <v>385</v>
          </cell>
          <cell r="C429">
            <v>26</v>
          </cell>
          <cell r="D429" t="str">
            <v>Непромышленные потребители НН</v>
          </cell>
          <cell r="E429">
            <v>1007</v>
          </cell>
          <cell r="F429">
            <v>0</v>
          </cell>
          <cell r="G429">
            <v>0</v>
          </cell>
          <cell r="H429">
            <v>1</v>
          </cell>
          <cell r="I429">
            <v>1</v>
          </cell>
          <cell r="J429">
            <v>1</v>
          </cell>
          <cell r="K429">
            <v>1</v>
          </cell>
          <cell r="L429">
            <v>1</v>
          </cell>
          <cell r="M429">
            <v>1</v>
          </cell>
          <cell r="N429">
            <v>1</v>
          </cell>
          <cell r="O429">
            <v>1</v>
          </cell>
          <cell r="P429">
            <v>1</v>
          </cell>
          <cell r="Q429">
            <v>1</v>
          </cell>
          <cell r="R429">
            <v>1</v>
          </cell>
          <cell r="S429">
            <v>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</row>
        <row r="430">
          <cell r="B430">
            <v>0</v>
          </cell>
          <cell r="C430">
            <v>12</v>
          </cell>
          <cell r="D430" t="str">
            <v>ОАО "РИТЭКНадымнефть"</v>
          </cell>
          <cell r="E430">
            <v>0</v>
          </cell>
          <cell r="F430">
            <v>0</v>
          </cell>
          <cell r="G430">
            <v>0</v>
          </cell>
          <cell r="H430">
            <v>3.9</v>
          </cell>
          <cell r="I430">
            <v>3.6</v>
          </cell>
          <cell r="J430">
            <v>3.4</v>
          </cell>
          <cell r="K430">
            <v>2.4</v>
          </cell>
          <cell r="L430">
            <v>1</v>
          </cell>
          <cell r="M430">
            <v>1</v>
          </cell>
          <cell r="N430">
            <v>1</v>
          </cell>
          <cell r="O430">
            <v>1</v>
          </cell>
          <cell r="P430">
            <v>1.2000000000000002</v>
          </cell>
          <cell r="Q430">
            <v>2.9</v>
          </cell>
          <cell r="R430">
            <v>3.9</v>
          </cell>
          <cell r="S430">
            <v>3.9</v>
          </cell>
          <cell r="T430">
            <v>10.9</v>
          </cell>
          <cell r="U430">
            <v>4.4000000000000004</v>
          </cell>
          <cell r="V430">
            <v>3.2</v>
          </cell>
          <cell r="W430">
            <v>10.7</v>
          </cell>
          <cell r="X430">
            <v>29.199999999999996</v>
          </cell>
        </row>
        <row r="431">
          <cell r="B431">
            <v>385</v>
          </cell>
          <cell r="C431">
            <v>12</v>
          </cell>
          <cell r="D431" t="str">
            <v>Пром. до 750 кВА   СН2</v>
          </cell>
          <cell r="E431">
            <v>1014</v>
          </cell>
          <cell r="F431">
            <v>0</v>
          </cell>
          <cell r="G431">
            <v>0</v>
          </cell>
          <cell r="H431">
            <v>3.5</v>
          </cell>
          <cell r="I431">
            <v>3.2</v>
          </cell>
          <cell r="J431">
            <v>3</v>
          </cell>
          <cell r="K431">
            <v>2</v>
          </cell>
          <cell r="L431">
            <v>0.6</v>
          </cell>
          <cell r="M431">
            <v>0.6</v>
          </cell>
          <cell r="N431">
            <v>0.6</v>
          </cell>
          <cell r="O431">
            <v>0.6</v>
          </cell>
          <cell r="P431">
            <v>0.8</v>
          </cell>
          <cell r="Q431">
            <v>2.5</v>
          </cell>
          <cell r="R431">
            <v>3.5</v>
          </cell>
          <cell r="S431">
            <v>3.5</v>
          </cell>
          <cell r="T431">
            <v>9.6999999999999993</v>
          </cell>
          <cell r="U431">
            <v>3.2</v>
          </cell>
          <cell r="V431">
            <v>2</v>
          </cell>
          <cell r="W431">
            <v>9.5</v>
          </cell>
          <cell r="X431">
            <v>24.4</v>
          </cell>
        </row>
        <row r="432">
          <cell r="B432">
            <v>386</v>
          </cell>
          <cell r="C432">
            <v>12</v>
          </cell>
          <cell r="D432" t="str">
            <v>Пром. до 750 кВА   СН2</v>
          </cell>
          <cell r="E432">
            <v>1014</v>
          </cell>
          <cell r="F432">
            <v>0</v>
          </cell>
          <cell r="G432">
            <v>0</v>
          </cell>
          <cell r="H432">
            <v>3.5</v>
          </cell>
          <cell r="I432">
            <v>3.2</v>
          </cell>
          <cell r="J432">
            <v>3</v>
          </cell>
          <cell r="K432">
            <v>2</v>
          </cell>
          <cell r="L432">
            <v>0.6</v>
          </cell>
          <cell r="M432">
            <v>0.6</v>
          </cell>
          <cell r="N432">
            <v>0.6</v>
          </cell>
          <cell r="O432">
            <v>0.6</v>
          </cell>
          <cell r="P432">
            <v>0.8</v>
          </cell>
          <cell r="Q432">
            <v>2.5</v>
          </cell>
          <cell r="R432">
            <v>3.5</v>
          </cell>
          <cell r="S432">
            <v>3.5</v>
          </cell>
          <cell r="T432">
            <v>9.6999999999999993</v>
          </cell>
          <cell r="U432">
            <v>3.2</v>
          </cell>
          <cell r="V432">
            <v>2</v>
          </cell>
          <cell r="W432">
            <v>9.5</v>
          </cell>
          <cell r="X432">
            <v>24.4</v>
          </cell>
        </row>
        <row r="433">
          <cell r="B433">
            <v>0</v>
          </cell>
          <cell r="C433">
            <v>26</v>
          </cell>
          <cell r="D433" t="str">
            <v>"Упраление безопасности" ООО НГП</v>
          </cell>
          <cell r="E433">
            <v>1004</v>
          </cell>
          <cell r="F433">
            <v>1012</v>
          </cell>
          <cell r="G433">
            <v>0</v>
          </cell>
          <cell r="H433">
            <v>13</v>
          </cell>
          <cell r="I433">
            <v>11</v>
          </cell>
          <cell r="J433">
            <v>10</v>
          </cell>
          <cell r="K433">
            <v>9</v>
          </cell>
          <cell r="L433">
            <v>8</v>
          </cell>
          <cell r="M433">
            <v>7</v>
          </cell>
          <cell r="N433">
            <v>7</v>
          </cell>
          <cell r="O433">
            <v>7</v>
          </cell>
          <cell r="P433">
            <v>7</v>
          </cell>
          <cell r="Q433">
            <v>9</v>
          </cell>
          <cell r="R433">
            <v>10</v>
          </cell>
          <cell r="S433">
            <v>11</v>
          </cell>
          <cell r="T433">
            <v>34</v>
          </cell>
          <cell r="U433">
            <v>24</v>
          </cell>
          <cell r="V433">
            <v>21</v>
          </cell>
          <cell r="W433">
            <v>30</v>
          </cell>
          <cell r="X433">
            <v>109</v>
          </cell>
        </row>
        <row r="434">
          <cell r="B434">
            <v>386</v>
          </cell>
          <cell r="C434">
            <v>15</v>
          </cell>
          <cell r="D434" t="str">
            <v>Пром. до 750 кВА   НН</v>
          </cell>
          <cell r="E434">
            <v>1007</v>
          </cell>
          <cell r="F434">
            <v>0</v>
          </cell>
          <cell r="G434">
            <v>0</v>
          </cell>
          <cell r="H434">
            <v>12</v>
          </cell>
          <cell r="I434">
            <v>10</v>
          </cell>
          <cell r="J434">
            <v>9</v>
          </cell>
          <cell r="K434">
            <v>8</v>
          </cell>
          <cell r="L434">
            <v>7</v>
          </cell>
          <cell r="M434">
            <v>6</v>
          </cell>
          <cell r="N434">
            <v>6</v>
          </cell>
          <cell r="O434">
            <v>6</v>
          </cell>
          <cell r="P434">
            <v>6</v>
          </cell>
          <cell r="Q434">
            <v>8</v>
          </cell>
          <cell r="R434">
            <v>9</v>
          </cell>
          <cell r="S434">
            <v>10</v>
          </cell>
          <cell r="T434">
            <v>31</v>
          </cell>
          <cell r="U434">
            <v>21</v>
          </cell>
          <cell r="V434">
            <v>18</v>
          </cell>
          <cell r="W434">
            <v>27</v>
          </cell>
          <cell r="X434">
            <v>97</v>
          </cell>
        </row>
        <row r="435">
          <cell r="B435">
            <v>387</v>
          </cell>
          <cell r="C435">
            <v>15</v>
          </cell>
          <cell r="D435" t="str">
            <v>Пром. до 750 кВА   НН</v>
          </cell>
          <cell r="E435">
            <v>1007</v>
          </cell>
          <cell r="F435">
            <v>0</v>
          </cell>
          <cell r="G435">
            <v>0</v>
          </cell>
          <cell r="H435">
            <v>12</v>
          </cell>
          <cell r="I435">
            <v>10</v>
          </cell>
          <cell r="J435">
            <v>9</v>
          </cell>
          <cell r="K435">
            <v>8</v>
          </cell>
          <cell r="L435">
            <v>7</v>
          </cell>
          <cell r="M435">
            <v>6</v>
          </cell>
          <cell r="N435">
            <v>6</v>
          </cell>
          <cell r="O435">
            <v>6</v>
          </cell>
          <cell r="P435">
            <v>6</v>
          </cell>
          <cell r="Q435">
            <v>8</v>
          </cell>
          <cell r="R435">
            <v>9</v>
          </cell>
          <cell r="S435">
            <v>10</v>
          </cell>
          <cell r="T435">
            <v>31</v>
          </cell>
          <cell r="U435">
            <v>21</v>
          </cell>
          <cell r="V435">
            <v>18</v>
          </cell>
          <cell r="W435">
            <v>27</v>
          </cell>
          <cell r="X435">
            <v>97</v>
          </cell>
        </row>
        <row r="436">
          <cell r="B436">
            <v>0</v>
          </cell>
          <cell r="C436">
            <v>16</v>
          </cell>
          <cell r="D436" t="str">
            <v>ПТУ "Надымгазремонт"</v>
          </cell>
          <cell r="E436">
            <v>1006</v>
          </cell>
          <cell r="F436">
            <v>0</v>
          </cell>
          <cell r="G436">
            <v>0</v>
          </cell>
          <cell r="H436">
            <v>53.5</v>
          </cell>
          <cell r="I436">
            <v>50.1</v>
          </cell>
          <cell r="J436">
            <v>35.300000000000004</v>
          </cell>
          <cell r="K436">
            <v>38.800000000000004</v>
          </cell>
          <cell r="L436">
            <v>35</v>
          </cell>
          <cell r="M436">
            <v>30.9</v>
          </cell>
          <cell r="N436">
            <v>29.9</v>
          </cell>
          <cell r="O436">
            <v>31.6</v>
          </cell>
          <cell r="P436">
            <v>42.4</v>
          </cell>
          <cell r="Q436">
            <v>45.2</v>
          </cell>
          <cell r="R436">
            <v>47.4</v>
          </cell>
          <cell r="S436">
            <v>51</v>
          </cell>
          <cell r="T436">
            <v>138.9</v>
          </cell>
          <cell r="U436">
            <v>104.70000000000002</v>
          </cell>
          <cell r="V436">
            <v>103.9</v>
          </cell>
          <cell r="W436">
            <v>143.6</v>
          </cell>
          <cell r="X436">
            <v>491.09999999999997</v>
          </cell>
        </row>
        <row r="437">
          <cell r="B437">
            <v>387</v>
          </cell>
          <cell r="C437">
            <v>12</v>
          </cell>
          <cell r="D437" t="str">
            <v>Пром. до 750 кВА   СН2</v>
          </cell>
          <cell r="E437">
            <v>1007</v>
          </cell>
          <cell r="F437">
            <v>0</v>
          </cell>
          <cell r="G437">
            <v>0</v>
          </cell>
          <cell r="H437">
            <v>48.5</v>
          </cell>
          <cell r="I437">
            <v>44.6</v>
          </cell>
          <cell r="J437">
            <v>31.1</v>
          </cell>
          <cell r="K437">
            <v>35.6</v>
          </cell>
          <cell r="L437">
            <v>31.3</v>
          </cell>
          <cell r="M437">
            <v>27.2</v>
          </cell>
          <cell r="N437">
            <v>26.7</v>
          </cell>
          <cell r="O437">
            <v>27.6</v>
          </cell>
          <cell r="P437">
            <v>37.1</v>
          </cell>
          <cell r="Q437">
            <v>41</v>
          </cell>
          <cell r="R437">
            <v>43</v>
          </cell>
          <cell r="S437">
            <v>46</v>
          </cell>
          <cell r="T437">
            <v>124.19999999999999</v>
          </cell>
          <cell r="U437">
            <v>94.100000000000009</v>
          </cell>
          <cell r="V437">
            <v>91.4</v>
          </cell>
          <cell r="W437">
            <v>130</v>
          </cell>
          <cell r="X437">
            <v>439.7</v>
          </cell>
        </row>
        <row r="438">
          <cell r="B438">
            <v>388</v>
          </cell>
          <cell r="C438">
            <v>12</v>
          </cell>
          <cell r="D438" t="str">
            <v>Пром. до 750 кВА   СН2</v>
          </cell>
          <cell r="E438">
            <v>1007</v>
          </cell>
          <cell r="F438">
            <v>0</v>
          </cell>
          <cell r="G438">
            <v>0</v>
          </cell>
          <cell r="H438">
            <v>48.5</v>
          </cell>
          <cell r="I438">
            <v>44.6</v>
          </cell>
          <cell r="J438">
            <v>31.1</v>
          </cell>
          <cell r="K438">
            <v>35.6</v>
          </cell>
          <cell r="L438">
            <v>31.3</v>
          </cell>
          <cell r="M438">
            <v>27.2</v>
          </cell>
          <cell r="N438">
            <v>26.7</v>
          </cell>
          <cell r="O438">
            <v>27.6</v>
          </cell>
          <cell r="P438">
            <v>37.1</v>
          </cell>
          <cell r="Q438">
            <v>41</v>
          </cell>
          <cell r="R438">
            <v>43</v>
          </cell>
          <cell r="S438">
            <v>46</v>
          </cell>
          <cell r="T438">
            <v>124.19999999999999</v>
          </cell>
          <cell r="U438">
            <v>94.100000000000009</v>
          </cell>
          <cell r="V438">
            <v>91.4</v>
          </cell>
          <cell r="W438">
            <v>130</v>
          </cell>
          <cell r="X438">
            <v>439.7</v>
          </cell>
        </row>
        <row r="439">
          <cell r="B439">
            <v>0</v>
          </cell>
          <cell r="C439">
            <v>26</v>
          </cell>
          <cell r="D439" t="str">
            <v>УМТС и К ООО "ТТГ"</v>
          </cell>
          <cell r="E439">
            <v>1001</v>
          </cell>
          <cell r="F439">
            <v>0</v>
          </cell>
          <cell r="G439">
            <v>0</v>
          </cell>
          <cell r="H439">
            <v>56</v>
          </cell>
          <cell r="I439">
            <v>52</v>
          </cell>
          <cell r="J439">
            <v>37</v>
          </cell>
          <cell r="K439">
            <v>36</v>
          </cell>
          <cell r="L439">
            <v>26</v>
          </cell>
          <cell r="M439">
            <v>19</v>
          </cell>
          <cell r="N439">
            <v>11</v>
          </cell>
          <cell r="O439">
            <v>15</v>
          </cell>
          <cell r="P439">
            <v>28</v>
          </cell>
          <cell r="Q439">
            <v>39</v>
          </cell>
          <cell r="R439">
            <v>44</v>
          </cell>
          <cell r="S439">
            <v>55</v>
          </cell>
          <cell r="T439">
            <v>145</v>
          </cell>
          <cell r="U439">
            <v>81</v>
          </cell>
          <cell r="V439">
            <v>54</v>
          </cell>
          <cell r="W439">
            <v>138</v>
          </cell>
          <cell r="X439">
            <v>418</v>
          </cell>
        </row>
        <row r="440">
          <cell r="B440">
            <v>388</v>
          </cell>
          <cell r="C440">
            <v>13</v>
          </cell>
          <cell r="D440" t="str">
            <v>Пром. до 750 кВА   СН2</v>
          </cell>
          <cell r="E440">
            <v>1007</v>
          </cell>
          <cell r="F440">
            <v>0</v>
          </cell>
          <cell r="G440">
            <v>0</v>
          </cell>
          <cell r="H440">
            <v>13</v>
          </cell>
          <cell r="I440">
            <v>12</v>
          </cell>
          <cell r="J440">
            <v>10</v>
          </cell>
          <cell r="K440">
            <v>8</v>
          </cell>
          <cell r="L440">
            <v>4</v>
          </cell>
          <cell r="M440">
            <v>5</v>
          </cell>
          <cell r="N440">
            <v>3</v>
          </cell>
          <cell r="O440">
            <v>5</v>
          </cell>
          <cell r="P440">
            <v>8</v>
          </cell>
          <cell r="Q440">
            <v>11</v>
          </cell>
          <cell r="R440">
            <v>12</v>
          </cell>
          <cell r="S440">
            <v>13</v>
          </cell>
          <cell r="T440">
            <v>35</v>
          </cell>
          <cell r="U440">
            <v>17</v>
          </cell>
          <cell r="V440">
            <v>16</v>
          </cell>
          <cell r="W440">
            <v>36</v>
          </cell>
          <cell r="X440">
            <v>104</v>
          </cell>
        </row>
        <row r="441">
          <cell r="B441">
            <v>389</v>
          </cell>
          <cell r="C441">
            <v>13</v>
          </cell>
          <cell r="D441" t="str">
            <v>Пром. до 750 кВА   СН2</v>
          </cell>
          <cell r="E441">
            <v>1007</v>
          </cell>
          <cell r="F441">
            <v>0</v>
          </cell>
          <cell r="G441">
            <v>0</v>
          </cell>
          <cell r="H441">
            <v>13</v>
          </cell>
          <cell r="I441">
            <v>12</v>
          </cell>
          <cell r="J441">
            <v>10</v>
          </cell>
          <cell r="K441">
            <v>8</v>
          </cell>
          <cell r="L441">
            <v>4</v>
          </cell>
          <cell r="M441">
            <v>5</v>
          </cell>
          <cell r="N441">
            <v>3</v>
          </cell>
          <cell r="O441">
            <v>5</v>
          </cell>
          <cell r="P441">
            <v>8</v>
          </cell>
          <cell r="Q441">
            <v>11</v>
          </cell>
          <cell r="R441">
            <v>12</v>
          </cell>
          <cell r="S441">
            <v>13</v>
          </cell>
          <cell r="T441">
            <v>35</v>
          </cell>
          <cell r="U441">
            <v>17</v>
          </cell>
          <cell r="V441">
            <v>16</v>
          </cell>
          <cell r="W441">
            <v>36</v>
          </cell>
          <cell r="X441">
            <v>104</v>
          </cell>
        </row>
        <row r="442">
          <cell r="B442">
            <v>0</v>
          </cell>
          <cell r="C442">
            <v>12</v>
          </cell>
          <cell r="D442" t="str">
            <v>ООО "Северагропродукт"</v>
          </cell>
          <cell r="E442">
            <v>1006</v>
          </cell>
          <cell r="F442">
            <v>0</v>
          </cell>
          <cell r="G442">
            <v>0</v>
          </cell>
          <cell r="H442">
            <v>4</v>
          </cell>
          <cell r="I442">
            <v>3</v>
          </cell>
          <cell r="J442">
            <v>3.5</v>
          </cell>
          <cell r="K442">
            <v>3.3</v>
          </cell>
          <cell r="L442">
            <v>2</v>
          </cell>
          <cell r="M442">
            <v>3</v>
          </cell>
          <cell r="N442">
            <v>3</v>
          </cell>
          <cell r="O442">
            <v>3</v>
          </cell>
          <cell r="P442">
            <v>3</v>
          </cell>
          <cell r="Q442">
            <v>3</v>
          </cell>
          <cell r="R442">
            <v>3.5</v>
          </cell>
          <cell r="S442">
            <v>3.5</v>
          </cell>
          <cell r="T442">
            <v>10.5</v>
          </cell>
          <cell r="U442">
            <v>8.3000000000000007</v>
          </cell>
          <cell r="V442">
            <v>9</v>
          </cell>
          <cell r="W442">
            <v>10</v>
          </cell>
          <cell r="X442">
            <v>37.799999999999997</v>
          </cell>
        </row>
        <row r="443">
          <cell r="B443">
            <v>389</v>
          </cell>
          <cell r="C443">
            <v>23</v>
          </cell>
          <cell r="D443" t="str">
            <v>Непромышленные потребители СН2</v>
          </cell>
          <cell r="E443">
            <v>1007</v>
          </cell>
          <cell r="F443">
            <v>0</v>
          </cell>
          <cell r="G443">
            <v>0</v>
          </cell>
          <cell r="H443">
            <v>4</v>
          </cell>
          <cell r="I443">
            <v>3</v>
          </cell>
          <cell r="J443">
            <v>3.5</v>
          </cell>
          <cell r="K443">
            <v>3.3</v>
          </cell>
          <cell r="L443">
            <v>2</v>
          </cell>
          <cell r="M443">
            <v>3</v>
          </cell>
          <cell r="N443">
            <v>3</v>
          </cell>
          <cell r="O443">
            <v>3</v>
          </cell>
          <cell r="P443">
            <v>3</v>
          </cell>
          <cell r="Q443">
            <v>3</v>
          </cell>
          <cell r="R443">
            <v>3.5</v>
          </cell>
          <cell r="S443">
            <v>3.5</v>
          </cell>
          <cell r="T443">
            <v>10.5</v>
          </cell>
          <cell r="U443">
            <v>8.3000000000000007</v>
          </cell>
          <cell r="V443">
            <v>9</v>
          </cell>
          <cell r="W443">
            <v>10</v>
          </cell>
          <cell r="X443">
            <v>37.799999999999997</v>
          </cell>
        </row>
        <row r="444">
          <cell r="B444">
            <v>390</v>
          </cell>
          <cell r="C444">
            <v>23</v>
          </cell>
          <cell r="D444" t="str">
            <v>Непромышленные потребители СН2</v>
          </cell>
          <cell r="E444">
            <v>1007</v>
          </cell>
          <cell r="F444">
            <v>0</v>
          </cell>
          <cell r="G444">
            <v>0</v>
          </cell>
          <cell r="H444">
            <v>4</v>
          </cell>
          <cell r="I444">
            <v>3</v>
          </cell>
          <cell r="J444">
            <v>3.5</v>
          </cell>
          <cell r="K444">
            <v>3.3</v>
          </cell>
          <cell r="L444">
            <v>2</v>
          </cell>
          <cell r="M444">
            <v>3</v>
          </cell>
          <cell r="N444">
            <v>3</v>
          </cell>
          <cell r="O444">
            <v>3</v>
          </cell>
          <cell r="P444">
            <v>3</v>
          </cell>
          <cell r="Q444">
            <v>3</v>
          </cell>
          <cell r="R444">
            <v>3.5</v>
          </cell>
          <cell r="S444">
            <v>3.5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</row>
        <row r="445">
          <cell r="B445">
            <v>0</v>
          </cell>
          <cell r="C445">
            <v>12</v>
          </cell>
          <cell r="D445" t="str">
            <v>МУП "Северянка"</v>
          </cell>
          <cell r="E445">
            <v>0</v>
          </cell>
          <cell r="F445">
            <v>0</v>
          </cell>
          <cell r="G445">
            <v>0</v>
          </cell>
          <cell r="H445">
            <v>1.3</v>
          </cell>
          <cell r="I445">
            <v>0.8</v>
          </cell>
          <cell r="J445">
            <v>1</v>
          </cell>
          <cell r="K445">
            <v>0.9</v>
          </cell>
          <cell r="L445">
            <v>0.7</v>
          </cell>
          <cell r="M445">
            <v>0.8</v>
          </cell>
          <cell r="N445">
            <v>0.7</v>
          </cell>
          <cell r="O445">
            <v>0.6</v>
          </cell>
          <cell r="P445">
            <v>0.7</v>
          </cell>
          <cell r="Q445">
            <v>0.7</v>
          </cell>
          <cell r="R445">
            <v>0.8</v>
          </cell>
          <cell r="S445">
            <v>1.1000000000000001</v>
          </cell>
          <cell r="T445">
            <v>3.1</v>
          </cell>
          <cell r="U445">
            <v>2.4000000000000004</v>
          </cell>
          <cell r="V445">
            <v>1.9999999999999998</v>
          </cell>
          <cell r="W445">
            <v>2.6</v>
          </cell>
          <cell r="X445">
            <v>10.1</v>
          </cell>
        </row>
        <row r="446">
          <cell r="B446">
            <v>390</v>
          </cell>
          <cell r="C446">
            <v>11</v>
          </cell>
          <cell r="D446" t="str">
            <v>Пром. до 750 кВА   ВН</v>
          </cell>
          <cell r="E446">
            <v>0</v>
          </cell>
          <cell r="F446">
            <v>0</v>
          </cell>
          <cell r="G446">
            <v>0</v>
          </cell>
          <cell r="H446">
            <v>1.3</v>
          </cell>
          <cell r="I446">
            <v>0.8</v>
          </cell>
          <cell r="J446">
            <v>1</v>
          </cell>
          <cell r="K446">
            <v>0.9</v>
          </cell>
          <cell r="L446">
            <v>0.7</v>
          </cell>
          <cell r="M446">
            <v>0.8</v>
          </cell>
          <cell r="N446">
            <v>0.7</v>
          </cell>
          <cell r="O446">
            <v>0.6</v>
          </cell>
          <cell r="P446">
            <v>0.7</v>
          </cell>
          <cell r="Q446">
            <v>0.7</v>
          </cell>
          <cell r="R446">
            <v>0.8</v>
          </cell>
          <cell r="S446">
            <v>1.1000000000000001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</row>
        <row r="447">
          <cell r="B447">
            <v>391</v>
          </cell>
          <cell r="C447">
            <v>11</v>
          </cell>
          <cell r="D447" t="str">
            <v>Пром. до 750 кВА   ВН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</row>
        <row r="448">
          <cell r="B448">
            <v>0</v>
          </cell>
          <cell r="C448">
            <v>26</v>
          </cell>
          <cell r="D448" t="str">
            <v>Мед.Страх. ЯНАО</v>
          </cell>
          <cell r="E448">
            <v>1007</v>
          </cell>
          <cell r="F448">
            <v>1012</v>
          </cell>
          <cell r="G448">
            <v>0</v>
          </cell>
          <cell r="H448">
            <v>1.3</v>
          </cell>
          <cell r="I448">
            <v>1.1000000000000001</v>
          </cell>
          <cell r="J448">
            <v>1</v>
          </cell>
          <cell r="K448">
            <v>1</v>
          </cell>
          <cell r="L448">
            <v>0.8</v>
          </cell>
          <cell r="M448">
            <v>0.8</v>
          </cell>
          <cell r="N448">
            <v>0.8</v>
          </cell>
          <cell r="O448">
            <v>0.9</v>
          </cell>
          <cell r="P448">
            <v>1.1000000000000001</v>
          </cell>
          <cell r="Q448">
            <v>1.2</v>
          </cell>
          <cell r="R448">
            <v>1.3</v>
          </cell>
          <cell r="S448">
            <v>1.3</v>
          </cell>
          <cell r="T448">
            <v>3.4000000000000004</v>
          </cell>
          <cell r="U448">
            <v>2.6</v>
          </cell>
          <cell r="V448">
            <v>2.8000000000000003</v>
          </cell>
          <cell r="W448">
            <v>3.8</v>
          </cell>
          <cell r="X448">
            <v>12.600000000000001</v>
          </cell>
        </row>
        <row r="449">
          <cell r="B449">
            <v>391</v>
          </cell>
          <cell r="C449">
            <v>26</v>
          </cell>
          <cell r="D449" t="str">
            <v>Непромышленные потребители НН</v>
          </cell>
          <cell r="E449">
            <v>1007</v>
          </cell>
          <cell r="F449">
            <v>1012</v>
          </cell>
          <cell r="G449">
            <v>0</v>
          </cell>
          <cell r="H449">
            <v>1.3</v>
          </cell>
          <cell r="I449">
            <v>1.1000000000000001</v>
          </cell>
          <cell r="J449">
            <v>1</v>
          </cell>
          <cell r="K449">
            <v>1</v>
          </cell>
          <cell r="L449">
            <v>0.8</v>
          </cell>
          <cell r="M449">
            <v>0.8</v>
          </cell>
          <cell r="N449">
            <v>0.8</v>
          </cell>
          <cell r="O449">
            <v>0.9</v>
          </cell>
          <cell r="P449">
            <v>1.1000000000000001</v>
          </cell>
          <cell r="Q449">
            <v>1.2</v>
          </cell>
          <cell r="R449">
            <v>1.3</v>
          </cell>
          <cell r="S449">
            <v>1.3</v>
          </cell>
          <cell r="T449">
            <v>0.6</v>
          </cell>
          <cell r="U449">
            <v>0.6</v>
          </cell>
          <cell r="V449">
            <v>0.6</v>
          </cell>
          <cell r="W449">
            <v>0.6</v>
          </cell>
          <cell r="X449">
            <v>12.600000000000001</v>
          </cell>
        </row>
        <row r="450">
          <cell r="B450">
            <v>392</v>
          </cell>
          <cell r="C450">
            <v>26</v>
          </cell>
          <cell r="D450" t="str">
            <v>Непромышленные потребители НН</v>
          </cell>
          <cell r="E450">
            <v>1007</v>
          </cell>
          <cell r="F450">
            <v>1012</v>
          </cell>
          <cell r="G450">
            <v>0</v>
          </cell>
          <cell r="H450">
            <v>1.3</v>
          </cell>
          <cell r="I450">
            <v>1.1000000000000001</v>
          </cell>
          <cell r="J450">
            <v>1</v>
          </cell>
          <cell r="K450">
            <v>1</v>
          </cell>
          <cell r="L450">
            <v>0.8</v>
          </cell>
          <cell r="M450">
            <v>0.8</v>
          </cell>
          <cell r="N450">
            <v>0.8</v>
          </cell>
          <cell r="O450">
            <v>0.9</v>
          </cell>
          <cell r="P450">
            <v>1.1000000000000001</v>
          </cell>
          <cell r="Q450">
            <v>1.2</v>
          </cell>
          <cell r="R450">
            <v>1.3</v>
          </cell>
          <cell r="S450">
            <v>1.3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</row>
        <row r="451">
          <cell r="B451">
            <v>0</v>
          </cell>
          <cell r="C451">
            <v>12</v>
          </cell>
          <cell r="D451" t="str">
            <v>УСКиС ООО"Надымгазпром"</v>
          </cell>
          <cell r="E451">
            <v>0</v>
          </cell>
          <cell r="F451">
            <v>0</v>
          </cell>
          <cell r="G451">
            <v>0</v>
          </cell>
          <cell r="H451">
            <v>220</v>
          </cell>
          <cell r="I451">
            <v>183</v>
          </cell>
          <cell r="J451">
            <v>115</v>
          </cell>
          <cell r="K451">
            <v>128</v>
          </cell>
          <cell r="L451">
            <v>130</v>
          </cell>
          <cell r="M451">
            <v>170</v>
          </cell>
          <cell r="N451">
            <v>200</v>
          </cell>
          <cell r="O451">
            <v>220</v>
          </cell>
          <cell r="P451">
            <v>220</v>
          </cell>
          <cell r="Q451">
            <v>180</v>
          </cell>
          <cell r="R451">
            <v>150</v>
          </cell>
          <cell r="S451">
            <v>179</v>
          </cell>
          <cell r="T451">
            <v>518</v>
          </cell>
          <cell r="U451">
            <v>428</v>
          </cell>
          <cell r="V451">
            <v>640</v>
          </cell>
          <cell r="W451">
            <v>509</v>
          </cell>
          <cell r="X451">
            <v>2095</v>
          </cell>
        </row>
        <row r="452">
          <cell r="B452">
            <v>392</v>
          </cell>
          <cell r="C452">
            <v>12</v>
          </cell>
          <cell r="D452" t="str">
            <v>Пром. до 750 кВА   СН2</v>
          </cell>
          <cell r="E452">
            <v>1006</v>
          </cell>
          <cell r="F452">
            <v>0</v>
          </cell>
          <cell r="G452">
            <v>0</v>
          </cell>
          <cell r="H452">
            <v>214</v>
          </cell>
          <cell r="I452">
            <v>176</v>
          </cell>
          <cell r="J452">
            <v>110</v>
          </cell>
          <cell r="K452">
            <v>122</v>
          </cell>
          <cell r="L452">
            <v>125</v>
          </cell>
          <cell r="M452">
            <v>165</v>
          </cell>
          <cell r="N452">
            <v>195</v>
          </cell>
          <cell r="O452">
            <v>215</v>
          </cell>
          <cell r="P452">
            <v>214</v>
          </cell>
          <cell r="Q452">
            <v>175</v>
          </cell>
          <cell r="R452">
            <v>144</v>
          </cell>
          <cell r="S452">
            <v>172</v>
          </cell>
          <cell r="T452">
            <v>500</v>
          </cell>
          <cell r="U452">
            <v>412</v>
          </cell>
          <cell r="V452">
            <v>624</v>
          </cell>
          <cell r="W452">
            <v>491</v>
          </cell>
          <cell r="X452">
            <v>2027</v>
          </cell>
        </row>
        <row r="453">
          <cell r="B453">
            <v>393</v>
          </cell>
          <cell r="C453">
            <v>12</v>
          </cell>
          <cell r="D453" t="str">
            <v>Пром. до 750 кВА   СН2</v>
          </cell>
          <cell r="E453">
            <v>1006</v>
          </cell>
          <cell r="F453">
            <v>0</v>
          </cell>
          <cell r="G453">
            <v>0</v>
          </cell>
          <cell r="H453">
            <v>214</v>
          </cell>
          <cell r="I453">
            <v>176</v>
          </cell>
          <cell r="J453">
            <v>110</v>
          </cell>
          <cell r="K453">
            <v>122</v>
          </cell>
          <cell r="L453">
            <v>125</v>
          </cell>
          <cell r="M453">
            <v>165</v>
          </cell>
          <cell r="N453">
            <v>195</v>
          </cell>
          <cell r="O453">
            <v>215</v>
          </cell>
          <cell r="P453">
            <v>214</v>
          </cell>
          <cell r="Q453">
            <v>175</v>
          </cell>
          <cell r="R453">
            <v>144</v>
          </cell>
          <cell r="S453">
            <v>172</v>
          </cell>
          <cell r="T453">
            <v>500</v>
          </cell>
          <cell r="U453">
            <v>412</v>
          </cell>
          <cell r="V453">
            <v>624</v>
          </cell>
          <cell r="W453">
            <v>491</v>
          </cell>
          <cell r="X453">
            <v>2027</v>
          </cell>
        </row>
        <row r="454">
          <cell r="B454">
            <v>0</v>
          </cell>
          <cell r="C454">
            <v>15</v>
          </cell>
          <cell r="D454" t="str">
            <v>ОАО "Северспецподводстрой"</v>
          </cell>
          <cell r="E454">
            <v>1006</v>
          </cell>
          <cell r="F454">
            <v>0</v>
          </cell>
          <cell r="G454">
            <v>0</v>
          </cell>
          <cell r="H454">
            <v>4.5</v>
          </cell>
          <cell r="I454">
            <v>3.5</v>
          </cell>
          <cell r="J454">
            <v>3.5</v>
          </cell>
          <cell r="K454">
            <v>3</v>
          </cell>
          <cell r="L454">
            <v>2.5</v>
          </cell>
          <cell r="M454">
            <v>2.5</v>
          </cell>
          <cell r="N454">
            <v>2.5</v>
          </cell>
          <cell r="O454">
            <v>3</v>
          </cell>
          <cell r="P454">
            <v>3</v>
          </cell>
          <cell r="Q454">
            <v>3.5</v>
          </cell>
          <cell r="R454">
            <v>3.5</v>
          </cell>
          <cell r="S454">
            <v>4.5</v>
          </cell>
          <cell r="T454">
            <v>11.5</v>
          </cell>
          <cell r="U454">
            <v>8</v>
          </cell>
          <cell r="V454">
            <v>8.5</v>
          </cell>
          <cell r="W454">
            <v>11.5</v>
          </cell>
          <cell r="X454">
            <v>39.5</v>
          </cell>
        </row>
        <row r="455">
          <cell r="B455">
            <v>393</v>
          </cell>
          <cell r="C455">
            <v>12</v>
          </cell>
          <cell r="D455" t="str">
            <v>Пром. до 750 кВА   СН2</v>
          </cell>
          <cell r="E455">
            <v>1004</v>
          </cell>
          <cell r="F455">
            <v>1001</v>
          </cell>
          <cell r="G455">
            <v>0</v>
          </cell>
          <cell r="H455">
            <v>4.5</v>
          </cell>
          <cell r="I455">
            <v>3.5</v>
          </cell>
          <cell r="J455">
            <v>3.5</v>
          </cell>
          <cell r="K455">
            <v>3</v>
          </cell>
          <cell r="L455">
            <v>2.5</v>
          </cell>
          <cell r="M455">
            <v>2.5</v>
          </cell>
          <cell r="N455">
            <v>2.5</v>
          </cell>
          <cell r="O455">
            <v>3</v>
          </cell>
          <cell r="P455">
            <v>3</v>
          </cell>
          <cell r="Q455">
            <v>3.5</v>
          </cell>
          <cell r="R455">
            <v>3.5</v>
          </cell>
          <cell r="S455">
            <v>4.5</v>
          </cell>
          <cell r="T455">
            <v>11.5</v>
          </cell>
          <cell r="U455">
            <v>8</v>
          </cell>
          <cell r="V455">
            <v>8.5</v>
          </cell>
          <cell r="W455">
            <v>11.5</v>
          </cell>
          <cell r="X455">
            <v>39.5</v>
          </cell>
        </row>
        <row r="456">
          <cell r="B456">
            <v>394</v>
          </cell>
          <cell r="C456">
            <v>12</v>
          </cell>
          <cell r="D456" t="str">
            <v>Пром. до 750 кВА   СН2</v>
          </cell>
          <cell r="E456">
            <v>1004</v>
          </cell>
          <cell r="F456">
            <v>1001</v>
          </cell>
          <cell r="G456">
            <v>0</v>
          </cell>
          <cell r="H456">
            <v>4.5</v>
          </cell>
          <cell r="I456">
            <v>3.5</v>
          </cell>
          <cell r="J456">
            <v>3.5</v>
          </cell>
          <cell r="K456">
            <v>3</v>
          </cell>
          <cell r="L456">
            <v>2.5</v>
          </cell>
          <cell r="M456">
            <v>2.5</v>
          </cell>
          <cell r="N456">
            <v>2.5</v>
          </cell>
          <cell r="O456">
            <v>3</v>
          </cell>
          <cell r="P456">
            <v>3</v>
          </cell>
          <cell r="Q456">
            <v>3.5</v>
          </cell>
          <cell r="R456">
            <v>3.5</v>
          </cell>
          <cell r="S456">
            <v>4.5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</row>
        <row r="457">
          <cell r="B457">
            <v>0</v>
          </cell>
          <cell r="C457">
            <v>13</v>
          </cell>
          <cell r="D457" t="str">
            <v>Новый Абонент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</row>
        <row r="458">
          <cell r="B458">
            <v>394</v>
          </cell>
          <cell r="C458">
            <v>33</v>
          </cell>
          <cell r="D458" t="str">
            <v>Непром. Бюджетные НН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</row>
        <row r="459">
          <cell r="B459">
            <v>395</v>
          </cell>
          <cell r="C459">
            <v>33</v>
          </cell>
          <cell r="D459" t="str">
            <v>Непром. Бюджетные НН</v>
          </cell>
          <cell r="E459">
            <v>0</v>
          </cell>
          <cell r="F459">
            <v>0</v>
          </cell>
          <cell r="G459">
            <v>0</v>
          </cell>
          <cell r="H459">
            <v>4.4499999999999993</v>
          </cell>
          <cell r="I459">
            <v>3.65</v>
          </cell>
          <cell r="J459">
            <v>3.5100000000000002</v>
          </cell>
          <cell r="K459">
            <v>3.37</v>
          </cell>
          <cell r="L459">
            <v>1.54</v>
          </cell>
          <cell r="M459">
            <v>1.49</v>
          </cell>
          <cell r="N459">
            <v>1.26</v>
          </cell>
          <cell r="O459">
            <v>1.46</v>
          </cell>
          <cell r="P459">
            <v>1.55</v>
          </cell>
          <cell r="Q459">
            <v>3.1599999999999997</v>
          </cell>
          <cell r="R459">
            <v>3.3099999999999996</v>
          </cell>
          <cell r="S459">
            <v>3.85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</row>
        <row r="460">
          <cell r="B460">
            <v>0</v>
          </cell>
          <cell r="C460">
            <v>34</v>
          </cell>
          <cell r="D460" t="str">
            <v>ООО "Кристалл"</v>
          </cell>
          <cell r="E460">
            <v>0</v>
          </cell>
          <cell r="F460">
            <v>0</v>
          </cell>
          <cell r="G460">
            <v>0</v>
          </cell>
          <cell r="H460">
            <v>4.4499999999999993</v>
          </cell>
          <cell r="I460">
            <v>3.65</v>
          </cell>
          <cell r="J460">
            <v>3.5100000000000002</v>
          </cell>
          <cell r="K460">
            <v>3.37</v>
          </cell>
          <cell r="L460">
            <v>1.54</v>
          </cell>
          <cell r="M460">
            <v>1.49</v>
          </cell>
          <cell r="N460">
            <v>1.26</v>
          </cell>
          <cell r="O460">
            <v>1.46</v>
          </cell>
          <cell r="P460">
            <v>1.55</v>
          </cell>
          <cell r="Q460">
            <v>3.1599999999999997</v>
          </cell>
          <cell r="R460">
            <v>3.3099999999999996</v>
          </cell>
          <cell r="S460">
            <v>3.85</v>
          </cell>
          <cell r="T460">
            <v>11.61</v>
          </cell>
          <cell r="U460">
            <v>6.4</v>
          </cell>
          <cell r="V460">
            <v>4.2699999999999996</v>
          </cell>
          <cell r="W460">
            <v>10.319999999999999</v>
          </cell>
          <cell r="X460">
            <v>32.6</v>
          </cell>
        </row>
        <row r="461">
          <cell r="B461">
            <v>395</v>
          </cell>
          <cell r="C461">
            <v>26</v>
          </cell>
          <cell r="D461" t="str">
            <v>Непромышленные потребители НН</v>
          </cell>
          <cell r="E461">
            <v>1007</v>
          </cell>
          <cell r="F461">
            <v>1012</v>
          </cell>
          <cell r="G461">
            <v>0</v>
          </cell>
          <cell r="H461">
            <v>4.0999999999999996</v>
          </cell>
          <cell r="I461">
            <v>3.3</v>
          </cell>
          <cell r="J461">
            <v>3.16</v>
          </cell>
          <cell r="K461">
            <v>3.09</v>
          </cell>
          <cell r="L461">
            <v>1.29</v>
          </cell>
          <cell r="M461">
            <v>1.29</v>
          </cell>
          <cell r="N461">
            <v>1.06</v>
          </cell>
          <cell r="O461">
            <v>1.18</v>
          </cell>
          <cell r="P461">
            <v>1.25</v>
          </cell>
          <cell r="Q461">
            <v>2.86</v>
          </cell>
          <cell r="R461">
            <v>3.01</v>
          </cell>
          <cell r="S461">
            <v>3.5</v>
          </cell>
          <cell r="T461">
            <v>10.559999999999999</v>
          </cell>
          <cell r="U461">
            <v>5.67</v>
          </cell>
          <cell r="V461">
            <v>3.49</v>
          </cell>
          <cell r="W461">
            <v>9.3699999999999992</v>
          </cell>
          <cell r="X461">
            <v>29.089999999999996</v>
          </cell>
        </row>
        <row r="462">
          <cell r="B462">
            <v>396</v>
          </cell>
          <cell r="C462">
            <v>26</v>
          </cell>
          <cell r="D462" t="str">
            <v>Непромышленные потребители НН</v>
          </cell>
          <cell r="E462">
            <v>1007</v>
          </cell>
          <cell r="F462">
            <v>1012</v>
          </cell>
          <cell r="G462">
            <v>0</v>
          </cell>
          <cell r="H462">
            <v>4.0999999999999996</v>
          </cell>
          <cell r="I462">
            <v>3.3</v>
          </cell>
          <cell r="J462">
            <v>3.16</v>
          </cell>
          <cell r="K462">
            <v>3.09</v>
          </cell>
          <cell r="L462">
            <v>1.29</v>
          </cell>
          <cell r="M462">
            <v>1.29</v>
          </cell>
          <cell r="N462">
            <v>1.06</v>
          </cell>
          <cell r="O462">
            <v>1.18</v>
          </cell>
          <cell r="P462">
            <v>1.25</v>
          </cell>
          <cell r="Q462">
            <v>2.86</v>
          </cell>
          <cell r="R462">
            <v>3.01</v>
          </cell>
          <cell r="S462">
            <v>3.5</v>
          </cell>
          <cell r="T462">
            <v>10.559999999999999</v>
          </cell>
          <cell r="U462">
            <v>5.67</v>
          </cell>
          <cell r="V462">
            <v>3.49</v>
          </cell>
          <cell r="W462">
            <v>9.3699999999999992</v>
          </cell>
          <cell r="X462">
            <v>29.089999999999996</v>
          </cell>
        </row>
        <row r="463">
          <cell r="B463">
            <v>0</v>
          </cell>
          <cell r="C463">
            <v>15</v>
          </cell>
          <cell r="D463" t="str">
            <v>Служба технадзора ЯНАО</v>
          </cell>
          <cell r="E463">
            <v>1007</v>
          </cell>
          <cell r="F463">
            <v>1004</v>
          </cell>
          <cell r="G463">
            <v>1012</v>
          </cell>
          <cell r="H463">
            <v>0.25</v>
          </cell>
          <cell r="I463">
            <v>0.31</v>
          </cell>
          <cell r="J463">
            <v>0.31</v>
          </cell>
          <cell r="K463">
            <v>0.28000000000000003</v>
          </cell>
          <cell r="L463">
            <v>0.18</v>
          </cell>
          <cell r="M463">
            <v>0.12</v>
          </cell>
          <cell r="N463">
            <v>0.12</v>
          </cell>
          <cell r="O463">
            <v>0.18</v>
          </cell>
          <cell r="P463">
            <v>0.28000000000000003</v>
          </cell>
          <cell r="Q463">
            <v>0.28000000000000003</v>
          </cell>
          <cell r="R463">
            <v>0.28999999999999998</v>
          </cell>
          <cell r="S463">
            <v>0.3</v>
          </cell>
          <cell r="T463">
            <v>0.87000000000000011</v>
          </cell>
          <cell r="U463">
            <v>0.58000000000000007</v>
          </cell>
          <cell r="V463">
            <v>0.58000000000000007</v>
          </cell>
          <cell r="W463">
            <v>0.87000000000000011</v>
          </cell>
          <cell r="X463">
            <v>2.9000000000000004</v>
          </cell>
        </row>
        <row r="464">
          <cell r="B464">
            <v>396</v>
          </cell>
          <cell r="C464">
            <v>11</v>
          </cell>
          <cell r="D464" t="str">
            <v>Пром. до 750 кВА   ВН</v>
          </cell>
          <cell r="E464">
            <v>0</v>
          </cell>
          <cell r="F464">
            <v>0</v>
          </cell>
          <cell r="G464">
            <v>0</v>
          </cell>
          <cell r="H464">
            <v>0.25</v>
          </cell>
          <cell r="I464">
            <v>0.31</v>
          </cell>
          <cell r="J464">
            <v>0.31</v>
          </cell>
          <cell r="K464">
            <v>0.28000000000000003</v>
          </cell>
          <cell r="L464">
            <v>0.18</v>
          </cell>
          <cell r="M464">
            <v>0.12</v>
          </cell>
          <cell r="N464">
            <v>0.12</v>
          </cell>
          <cell r="O464">
            <v>0.18</v>
          </cell>
          <cell r="P464">
            <v>0.28000000000000003</v>
          </cell>
          <cell r="Q464">
            <v>0.28000000000000003</v>
          </cell>
          <cell r="R464">
            <v>0.28999999999999998</v>
          </cell>
          <cell r="S464">
            <v>0.3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</row>
        <row r="465">
          <cell r="B465">
            <v>397</v>
          </cell>
          <cell r="C465">
            <v>11</v>
          </cell>
          <cell r="D465" t="str">
            <v>Пром. до 750 кВА   ВН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</row>
        <row r="466">
          <cell r="B466">
            <v>0</v>
          </cell>
          <cell r="C466">
            <v>33</v>
          </cell>
          <cell r="D466" t="str">
            <v>ООО"Волна"</v>
          </cell>
          <cell r="E466">
            <v>1004</v>
          </cell>
          <cell r="F466">
            <v>1012</v>
          </cell>
          <cell r="G466">
            <v>0</v>
          </cell>
          <cell r="H466">
            <v>0.8</v>
          </cell>
          <cell r="I466">
            <v>0.8</v>
          </cell>
          <cell r="J466">
            <v>1</v>
          </cell>
          <cell r="K466">
            <v>0.8</v>
          </cell>
          <cell r="L466">
            <v>0.8</v>
          </cell>
          <cell r="M466">
            <v>1</v>
          </cell>
          <cell r="N466">
            <v>0.5</v>
          </cell>
          <cell r="O466">
            <v>0.6</v>
          </cell>
          <cell r="P466">
            <v>0.7</v>
          </cell>
          <cell r="Q466">
            <v>0.8</v>
          </cell>
          <cell r="R466">
            <v>0.8</v>
          </cell>
          <cell r="S466">
            <v>0.8</v>
          </cell>
          <cell r="T466">
            <v>2.6</v>
          </cell>
          <cell r="U466">
            <v>2.6</v>
          </cell>
          <cell r="V466">
            <v>1.8</v>
          </cell>
          <cell r="W466">
            <v>2.4000000000000004</v>
          </cell>
          <cell r="X466">
            <v>9.4</v>
          </cell>
        </row>
        <row r="467">
          <cell r="B467">
            <v>397</v>
          </cell>
          <cell r="C467">
            <v>26</v>
          </cell>
          <cell r="D467" t="str">
            <v>Непромышленные потребители НН</v>
          </cell>
          <cell r="E467">
            <v>1007</v>
          </cell>
          <cell r="F467">
            <v>1012</v>
          </cell>
          <cell r="G467">
            <v>0</v>
          </cell>
          <cell r="H467">
            <v>0.8</v>
          </cell>
          <cell r="I467">
            <v>0.8</v>
          </cell>
          <cell r="J467">
            <v>1</v>
          </cell>
          <cell r="K467">
            <v>0.8</v>
          </cell>
          <cell r="L467">
            <v>0.8</v>
          </cell>
          <cell r="M467">
            <v>1</v>
          </cell>
          <cell r="N467">
            <v>0.5</v>
          </cell>
          <cell r="O467">
            <v>0.6</v>
          </cell>
          <cell r="P467">
            <v>0.7</v>
          </cell>
          <cell r="Q467">
            <v>0.8</v>
          </cell>
          <cell r="R467">
            <v>0.8</v>
          </cell>
          <cell r="S467">
            <v>0.8</v>
          </cell>
          <cell r="T467">
            <v>2.6</v>
          </cell>
          <cell r="U467">
            <v>2.6</v>
          </cell>
          <cell r="V467">
            <v>1.8</v>
          </cell>
          <cell r="W467">
            <v>2.4000000000000004</v>
          </cell>
          <cell r="X467">
            <v>9.4</v>
          </cell>
        </row>
        <row r="468">
          <cell r="B468">
            <v>398</v>
          </cell>
          <cell r="C468">
            <v>26</v>
          </cell>
          <cell r="D468" t="str">
            <v>Непромышленные потребители НН</v>
          </cell>
          <cell r="E468">
            <v>1007</v>
          </cell>
          <cell r="F468">
            <v>1012</v>
          </cell>
          <cell r="G468">
            <v>0</v>
          </cell>
          <cell r="H468">
            <v>0.8</v>
          </cell>
          <cell r="I468">
            <v>0.8</v>
          </cell>
          <cell r="J468">
            <v>1</v>
          </cell>
          <cell r="K468">
            <v>0.8</v>
          </cell>
          <cell r="L468">
            <v>0.8</v>
          </cell>
          <cell r="M468">
            <v>1</v>
          </cell>
          <cell r="N468">
            <v>0.5</v>
          </cell>
          <cell r="O468">
            <v>0.6</v>
          </cell>
          <cell r="P468">
            <v>0.7</v>
          </cell>
          <cell r="Q468">
            <v>0.8</v>
          </cell>
          <cell r="R468">
            <v>0.8</v>
          </cell>
          <cell r="S468">
            <v>0.8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</row>
        <row r="469">
          <cell r="B469">
            <v>0</v>
          </cell>
          <cell r="C469">
            <v>17</v>
          </cell>
          <cell r="D469" t="str">
            <v>ООО "Елена"</v>
          </cell>
          <cell r="E469">
            <v>0</v>
          </cell>
          <cell r="F469">
            <v>0</v>
          </cell>
          <cell r="G469">
            <v>0</v>
          </cell>
          <cell r="H469">
            <v>7.5</v>
          </cell>
          <cell r="I469">
            <v>7.5</v>
          </cell>
          <cell r="J469">
            <v>14</v>
          </cell>
          <cell r="K469">
            <v>12</v>
          </cell>
          <cell r="L469">
            <v>11.5</v>
          </cell>
          <cell r="M469">
            <v>9.1999999999999993</v>
          </cell>
          <cell r="N469">
            <v>10.5</v>
          </cell>
          <cell r="O469">
            <v>10.5</v>
          </cell>
          <cell r="P469">
            <v>11</v>
          </cell>
          <cell r="Q469">
            <v>12</v>
          </cell>
          <cell r="R469">
            <v>13</v>
          </cell>
          <cell r="S469">
            <v>13.5</v>
          </cell>
          <cell r="T469">
            <v>29</v>
          </cell>
          <cell r="U469">
            <v>32.700000000000003</v>
          </cell>
          <cell r="V469">
            <v>32</v>
          </cell>
          <cell r="W469">
            <v>38.5</v>
          </cell>
          <cell r="X469">
            <v>132.19999999999999</v>
          </cell>
        </row>
        <row r="470">
          <cell r="B470">
            <v>398</v>
          </cell>
          <cell r="C470">
            <v>24</v>
          </cell>
          <cell r="D470" t="str">
            <v>Непромышленные потребители СН2</v>
          </cell>
          <cell r="E470">
            <v>1007</v>
          </cell>
          <cell r="F470">
            <v>1004</v>
          </cell>
          <cell r="G470">
            <v>0</v>
          </cell>
          <cell r="H470">
            <v>7.5</v>
          </cell>
          <cell r="I470">
            <v>7.5</v>
          </cell>
          <cell r="J470">
            <v>8</v>
          </cell>
          <cell r="K470">
            <v>7</v>
          </cell>
          <cell r="L470">
            <v>7</v>
          </cell>
          <cell r="M470">
            <v>5.2</v>
          </cell>
          <cell r="N470">
            <v>6.5</v>
          </cell>
          <cell r="O470">
            <v>6.5</v>
          </cell>
          <cell r="P470">
            <v>6.5</v>
          </cell>
          <cell r="Q470">
            <v>7</v>
          </cell>
          <cell r="R470">
            <v>7.5</v>
          </cell>
          <cell r="S470">
            <v>7.5</v>
          </cell>
          <cell r="T470">
            <v>23</v>
          </cell>
          <cell r="U470">
            <v>19.2</v>
          </cell>
          <cell r="V470">
            <v>19.5</v>
          </cell>
          <cell r="W470">
            <v>22</v>
          </cell>
          <cell r="X470">
            <v>83.7</v>
          </cell>
        </row>
        <row r="471">
          <cell r="B471">
            <v>399</v>
          </cell>
          <cell r="C471">
            <v>24</v>
          </cell>
          <cell r="D471" t="str">
            <v>Непромышленные потребители СН2</v>
          </cell>
          <cell r="E471">
            <v>1007</v>
          </cell>
          <cell r="F471">
            <v>1004</v>
          </cell>
          <cell r="G471">
            <v>0</v>
          </cell>
          <cell r="H471">
            <v>7.5</v>
          </cell>
          <cell r="I471">
            <v>7.5</v>
          </cell>
          <cell r="J471">
            <v>6</v>
          </cell>
          <cell r="K471">
            <v>5</v>
          </cell>
          <cell r="L471">
            <v>4.5</v>
          </cell>
          <cell r="M471">
            <v>4</v>
          </cell>
          <cell r="N471">
            <v>4</v>
          </cell>
          <cell r="O471">
            <v>4</v>
          </cell>
          <cell r="P471">
            <v>4.5</v>
          </cell>
          <cell r="Q471">
            <v>5</v>
          </cell>
          <cell r="R471">
            <v>5.5</v>
          </cell>
          <cell r="S471">
            <v>6</v>
          </cell>
          <cell r="T471">
            <v>6</v>
          </cell>
          <cell r="U471">
            <v>13.5</v>
          </cell>
          <cell r="V471">
            <v>12.5</v>
          </cell>
          <cell r="W471">
            <v>16.5</v>
          </cell>
          <cell r="X471">
            <v>48.5</v>
          </cell>
        </row>
        <row r="472">
          <cell r="B472">
            <v>0</v>
          </cell>
          <cell r="C472">
            <v>27</v>
          </cell>
          <cell r="D472" t="str">
            <v>Новый Абонент</v>
          </cell>
          <cell r="E472">
            <v>1007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</row>
        <row r="473">
          <cell r="B473">
            <v>399</v>
          </cell>
          <cell r="C473">
            <v>11</v>
          </cell>
          <cell r="D473" t="str">
            <v>Пром. до 750 кВА   ВН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</row>
        <row r="474">
          <cell r="B474">
            <v>400</v>
          </cell>
          <cell r="C474">
            <v>11</v>
          </cell>
          <cell r="D474" t="str">
            <v>Пром. до 750 кВА   ВН</v>
          </cell>
          <cell r="E474">
            <v>0</v>
          </cell>
          <cell r="F474">
            <v>0</v>
          </cell>
          <cell r="G474">
            <v>0</v>
          </cell>
          <cell r="H474">
            <v>0.1</v>
          </cell>
          <cell r="I474">
            <v>0.1</v>
          </cell>
          <cell r="J474">
            <v>0.7</v>
          </cell>
          <cell r="K474">
            <v>0.06</v>
          </cell>
          <cell r="L474">
            <v>0.05</v>
          </cell>
          <cell r="M474">
            <v>0</v>
          </cell>
          <cell r="N474">
            <v>0</v>
          </cell>
          <cell r="O474">
            <v>0</v>
          </cell>
          <cell r="P474">
            <v>0.05</v>
          </cell>
          <cell r="Q474">
            <v>0.1</v>
          </cell>
          <cell r="R474">
            <v>0.1</v>
          </cell>
          <cell r="S474">
            <v>0.1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</row>
        <row r="475">
          <cell r="B475">
            <v>0</v>
          </cell>
          <cell r="C475">
            <v>12</v>
          </cell>
          <cell r="D475" t="str">
            <v>МОО "Физкультурник"</v>
          </cell>
          <cell r="E475">
            <v>0</v>
          </cell>
          <cell r="F475">
            <v>0</v>
          </cell>
          <cell r="G475">
            <v>0</v>
          </cell>
          <cell r="H475">
            <v>0.1</v>
          </cell>
          <cell r="I475">
            <v>0.1</v>
          </cell>
          <cell r="J475">
            <v>0.7</v>
          </cell>
          <cell r="K475">
            <v>0.06</v>
          </cell>
          <cell r="L475">
            <v>0.05</v>
          </cell>
          <cell r="M475">
            <v>0</v>
          </cell>
          <cell r="N475">
            <v>0</v>
          </cell>
          <cell r="O475">
            <v>0</v>
          </cell>
          <cell r="P475">
            <v>0.05</v>
          </cell>
          <cell r="Q475">
            <v>0.1</v>
          </cell>
          <cell r="R475">
            <v>0.1</v>
          </cell>
          <cell r="S475">
            <v>0.1</v>
          </cell>
          <cell r="T475">
            <v>0.89999999999999991</v>
          </cell>
          <cell r="U475">
            <v>0.11</v>
          </cell>
          <cell r="V475">
            <v>0.05</v>
          </cell>
          <cell r="W475">
            <v>0.30000000000000004</v>
          </cell>
          <cell r="X475">
            <v>1.3600000000000003</v>
          </cell>
        </row>
        <row r="476">
          <cell r="B476">
            <v>400</v>
          </cell>
          <cell r="C476">
            <v>23</v>
          </cell>
          <cell r="D476" t="str">
            <v>Непромышленные потребители СН2</v>
          </cell>
          <cell r="E476">
            <v>1007</v>
          </cell>
          <cell r="F476">
            <v>0</v>
          </cell>
          <cell r="G476">
            <v>0</v>
          </cell>
          <cell r="H476">
            <v>0.1</v>
          </cell>
          <cell r="I476">
            <v>0.1</v>
          </cell>
          <cell r="J476">
            <v>0.7</v>
          </cell>
          <cell r="K476">
            <v>0.06</v>
          </cell>
          <cell r="L476">
            <v>0.05</v>
          </cell>
          <cell r="M476">
            <v>0</v>
          </cell>
          <cell r="N476">
            <v>0</v>
          </cell>
          <cell r="O476">
            <v>0</v>
          </cell>
          <cell r="P476">
            <v>0.05</v>
          </cell>
          <cell r="Q476">
            <v>0.1</v>
          </cell>
          <cell r="R476">
            <v>0.1</v>
          </cell>
          <cell r="S476">
            <v>0.1</v>
          </cell>
          <cell r="T476">
            <v>0.89999999999999991</v>
          </cell>
          <cell r="U476">
            <v>0.11</v>
          </cell>
          <cell r="V476">
            <v>0.05</v>
          </cell>
          <cell r="W476">
            <v>0.30000000000000004</v>
          </cell>
          <cell r="X476">
            <v>1.3600000000000003</v>
          </cell>
        </row>
        <row r="477">
          <cell r="B477">
            <v>401</v>
          </cell>
          <cell r="C477">
            <v>23</v>
          </cell>
          <cell r="D477" t="str">
            <v>Непромышленные потребители СН2</v>
          </cell>
          <cell r="E477">
            <v>1007</v>
          </cell>
          <cell r="F477">
            <v>0</v>
          </cell>
          <cell r="G477">
            <v>0</v>
          </cell>
          <cell r="H477">
            <v>0.1</v>
          </cell>
          <cell r="I477">
            <v>0.1</v>
          </cell>
          <cell r="J477">
            <v>0.7</v>
          </cell>
          <cell r="K477">
            <v>0.06</v>
          </cell>
          <cell r="L477">
            <v>0.05</v>
          </cell>
          <cell r="M477">
            <v>0</v>
          </cell>
          <cell r="N477">
            <v>0</v>
          </cell>
          <cell r="O477">
            <v>0</v>
          </cell>
          <cell r="P477">
            <v>0.05</v>
          </cell>
          <cell r="Q477">
            <v>0.1</v>
          </cell>
          <cell r="R477">
            <v>0.1</v>
          </cell>
          <cell r="S477">
            <v>0.1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</row>
        <row r="478">
          <cell r="B478">
            <v>0</v>
          </cell>
          <cell r="C478">
            <v>12</v>
          </cell>
          <cell r="D478" t="str">
            <v>ООО "СОЛ"</v>
          </cell>
          <cell r="E478">
            <v>0</v>
          </cell>
          <cell r="F478">
            <v>0</v>
          </cell>
          <cell r="G478">
            <v>0</v>
          </cell>
          <cell r="H478">
            <v>5</v>
          </cell>
          <cell r="I478">
            <v>5</v>
          </cell>
          <cell r="J478">
            <v>5</v>
          </cell>
          <cell r="K478">
            <v>5</v>
          </cell>
          <cell r="L478">
            <v>5</v>
          </cell>
          <cell r="M478">
            <v>3.6</v>
          </cell>
          <cell r="N478">
            <v>3.6</v>
          </cell>
          <cell r="O478">
            <v>3.6</v>
          </cell>
          <cell r="P478">
            <v>3.6</v>
          </cell>
          <cell r="Q478">
            <v>5</v>
          </cell>
          <cell r="R478">
            <v>5</v>
          </cell>
          <cell r="S478">
            <v>5</v>
          </cell>
          <cell r="T478">
            <v>15</v>
          </cell>
          <cell r="U478">
            <v>13.6</v>
          </cell>
          <cell r="V478">
            <v>10.8</v>
          </cell>
          <cell r="W478">
            <v>15</v>
          </cell>
          <cell r="X478">
            <v>54.400000000000006</v>
          </cell>
        </row>
        <row r="479">
          <cell r="B479">
            <v>401</v>
          </cell>
          <cell r="C479">
            <v>26</v>
          </cell>
          <cell r="D479" t="str">
            <v>Непромышленные потребители НН</v>
          </cell>
          <cell r="E479">
            <v>1007</v>
          </cell>
          <cell r="F479">
            <v>0</v>
          </cell>
          <cell r="G479">
            <v>0</v>
          </cell>
          <cell r="H479">
            <v>5</v>
          </cell>
          <cell r="I479">
            <v>5</v>
          </cell>
          <cell r="J479">
            <v>5</v>
          </cell>
          <cell r="K479">
            <v>5</v>
          </cell>
          <cell r="L479">
            <v>5</v>
          </cell>
          <cell r="M479">
            <v>3.6</v>
          </cell>
          <cell r="N479">
            <v>3.6</v>
          </cell>
          <cell r="O479">
            <v>3.6</v>
          </cell>
          <cell r="P479">
            <v>3.6</v>
          </cell>
          <cell r="Q479">
            <v>5</v>
          </cell>
          <cell r="R479">
            <v>5</v>
          </cell>
          <cell r="S479">
            <v>5</v>
          </cell>
          <cell r="T479">
            <v>15</v>
          </cell>
          <cell r="U479">
            <v>13.6</v>
          </cell>
          <cell r="V479">
            <v>10.8</v>
          </cell>
          <cell r="W479">
            <v>15</v>
          </cell>
          <cell r="X479">
            <v>54.400000000000006</v>
          </cell>
        </row>
        <row r="480">
          <cell r="B480">
            <v>402</v>
          </cell>
          <cell r="C480">
            <v>26</v>
          </cell>
          <cell r="D480" t="str">
            <v>Непромышленные потребители НН</v>
          </cell>
          <cell r="E480">
            <v>1007</v>
          </cell>
          <cell r="F480">
            <v>0</v>
          </cell>
          <cell r="G480">
            <v>0</v>
          </cell>
          <cell r="H480">
            <v>5</v>
          </cell>
          <cell r="I480">
            <v>5</v>
          </cell>
          <cell r="J480">
            <v>5</v>
          </cell>
          <cell r="K480">
            <v>5</v>
          </cell>
          <cell r="L480">
            <v>5</v>
          </cell>
          <cell r="M480">
            <v>3.6</v>
          </cell>
          <cell r="N480">
            <v>3.6</v>
          </cell>
          <cell r="O480">
            <v>3.6</v>
          </cell>
          <cell r="P480">
            <v>3.6</v>
          </cell>
          <cell r="Q480">
            <v>5</v>
          </cell>
          <cell r="R480">
            <v>5</v>
          </cell>
          <cell r="S480">
            <v>5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</row>
        <row r="481">
          <cell r="B481">
            <v>0</v>
          </cell>
          <cell r="C481">
            <v>12</v>
          </cell>
          <cell r="D481" t="str">
            <v>ООО "СтоматЛар"</v>
          </cell>
          <cell r="E481">
            <v>0</v>
          </cell>
          <cell r="F481">
            <v>0</v>
          </cell>
          <cell r="G481">
            <v>0</v>
          </cell>
          <cell r="H481">
            <v>4.5</v>
          </cell>
          <cell r="I481">
            <v>3.5</v>
          </cell>
          <cell r="J481">
            <v>3.5</v>
          </cell>
          <cell r="K481">
            <v>3.5</v>
          </cell>
          <cell r="L481">
            <v>3.5</v>
          </cell>
          <cell r="M481">
            <v>3.5</v>
          </cell>
          <cell r="N481">
            <v>3</v>
          </cell>
          <cell r="O481">
            <v>3</v>
          </cell>
          <cell r="P481">
            <v>3.5</v>
          </cell>
          <cell r="Q481">
            <v>3.5</v>
          </cell>
          <cell r="R481">
            <v>4</v>
          </cell>
          <cell r="S481">
            <v>4</v>
          </cell>
          <cell r="T481">
            <v>11.5</v>
          </cell>
          <cell r="U481">
            <v>10.5</v>
          </cell>
          <cell r="V481">
            <v>9.5</v>
          </cell>
          <cell r="W481">
            <v>11.5</v>
          </cell>
          <cell r="X481">
            <v>43</v>
          </cell>
        </row>
        <row r="482">
          <cell r="B482">
            <v>402</v>
          </cell>
          <cell r="C482">
            <v>26</v>
          </cell>
          <cell r="D482" t="str">
            <v>Непромышленные потребители НН</v>
          </cell>
          <cell r="E482">
            <v>1007</v>
          </cell>
          <cell r="F482">
            <v>1004</v>
          </cell>
          <cell r="G482">
            <v>0</v>
          </cell>
          <cell r="H482">
            <v>4.5</v>
          </cell>
          <cell r="I482">
            <v>3.5</v>
          </cell>
          <cell r="J482">
            <v>3.5</v>
          </cell>
          <cell r="K482">
            <v>3.5</v>
          </cell>
          <cell r="L482">
            <v>3.5</v>
          </cell>
          <cell r="M482">
            <v>3.5</v>
          </cell>
          <cell r="N482">
            <v>3</v>
          </cell>
          <cell r="O482">
            <v>3</v>
          </cell>
          <cell r="P482">
            <v>3.5</v>
          </cell>
          <cell r="Q482">
            <v>3.5</v>
          </cell>
          <cell r="R482">
            <v>4</v>
          </cell>
          <cell r="S482">
            <v>4</v>
          </cell>
          <cell r="T482">
            <v>11.5</v>
          </cell>
          <cell r="U482">
            <v>10.5</v>
          </cell>
          <cell r="V482">
            <v>9.5</v>
          </cell>
          <cell r="W482">
            <v>11.5</v>
          </cell>
          <cell r="X482">
            <v>43</v>
          </cell>
        </row>
        <row r="483">
          <cell r="B483">
            <v>403</v>
          </cell>
          <cell r="C483">
            <v>26</v>
          </cell>
          <cell r="D483" t="str">
            <v>Непромышленные потребители НН</v>
          </cell>
          <cell r="E483">
            <v>1007</v>
          </cell>
          <cell r="F483">
            <v>1004</v>
          </cell>
          <cell r="G483">
            <v>0</v>
          </cell>
          <cell r="H483">
            <v>4.5</v>
          </cell>
          <cell r="I483">
            <v>3.5</v>
          </cell>
          <cell r="J483">
            <v>3.5</v>
          </cell>
          <cell r="K483">
            <v>3.5</v>
          </cell>
          <cell r="L483">
            <v>3.5</v>
          </cell>
          <cell r="M483">
            <v>3.5</v>
          </cell>
          <cell r="N483">
            <v>3</v>
          </cell>
          <cell r="O483">
            <v>3</v>
          </cell>
          <cell r="P483">
            <v>3.5</v>
          </cell>
          <cell r="Q483">
            <v>3.5</v>
          </cell>
          <cell r="R483">
            <v>4</v>
          </cell>
          <cell r="S483">
            <v>4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</row>
        <row r="484">
          <cell r="B484">
            <v>0</v>
          </cell>
          <cell r="C484">
            <v>27</v>
          </cell>
          <cell r="D484" t="str">
            <v>ООО "Символ"</v>
          </cell>
          <cell r="E484">
            <v>0</v>
          </cell>
          <cell r="F484">
            <v>0</v>
          </cell>
          <cell r="G484">
            <v>0</v>
          </cell>
          <cell r="H484">
            <v>0.3</v>
          </cell>
          <cell r="I484">
            <v>0.33</v>
          </cell>
          <cell r="J484">
            <v>0.31</v>
          </cell>
          <cell r="K484">
            <v>0.28999999999999998</v>
          </cell>
          <cell r="L484">
            <v>0.25</v>
          </cell>
          <cell r="M484">
            <v>0.23</v>
          </cell>
          <cell r="N484">
            <v>0.23</v>
          </cell>
          <cell r="O484">
            <v>0.28999999999999998</v>
          </cell>
          <cell r="P484">
            <v>0.23</v>
          </cell>
          <cell r="Q484">
            <v>0.31</v>
          </cell>
          <cell r="R484">
            <v>0.3</v>
          </cell>
          <cell r="S484">
            <v>0.3</v>
          </cell>
          <cell r="T484">
            <v>0.94</v>
          </cell>
          <cell r="U484">
            <v>0.77</v>
          </cell>
          <cell r="V484">
            <v>0.75</v>
          </cell>
          <cell r="W484">
            <v>0.90999999999999992</v>
          </cell>
          <cell r="X484">
            <v>3.3699999999999997</v>
          </cell>
        </row>
        <row r="485">
          <cell r="B485">
            <v>403</v>
          </cell>
          <cell r="C485">
            <v>26</v>
          </cell>
          <cell r="D485" t="str">
            <v>Непромышленные потребители НН</v>
          </cell>
          <cell r="E485">
            <v>1007</v>
          </cell>
          <cell r="F485">
            <v>1012</v>
          </cell>
          <cell r="G485">
            <v>0</v>
          </cell>
          <cell r="H485">
            <v>0.3</v>
          </cell>
          <cell r="I485">
            <v>0.33</v>
          </cell>
          <cell r="J485">
            <v>0.31</v>
          </cell>
          <cell r="K485">
            <v>0.28999999999999998</v>
          </cell>
          <cell r="L485">
            <v>0.25</v>
          </cell>
          <cell r="M485">
            <v>0.23</v>
          </cell>
          <cell r="N485">
            <v>0.23</v>
          </cell>
          <cell r="O485">
            <v>0.28999999999999998</v>
          </cell>
          <cell r="P485">
            <v>0.23</v>
          </cell>
          <cell r="Q485">
            <v>0.31</v>
          </cell>
          <cell r="R485">
            <v>0.3</v>
          </cell>
          <cell r="S485">
            <v>0.3</v>
          </cell>
          <cell r="T485">
            <v>0.94</v>
          </cell>
          <cell r="U485">
            <v>0.77</v>
          </cell>
          <cell r="V485">
            <v>0.75</v>
          </cell>
          <cell r="W485">
            <v>0.90999999999999992</v>
          </cell>
          <cell r="X485">
            <v>3.3699999999999997</v>
          </cell>
        </row>
        <row r="486">
          <cell r="B486">
            <v>404</v>
          </cell>
          <cell r="C486">
            <v>26</v>
          </cell>
          <cell r="D486" t="str">
            <v>Непромышленные потребители НН</v>
          </cell>
          <cell r="E486">
            <v>1007</v>
          </cell>
          <cell r="F486">
            <v>1012</v>
          </cell>
          <cell r="G486">
            <v>0</v>
          </cell>
          <cell r="H486">
            <v>0.3</v>
          </cell>
          <cell r="I486">
            <v>0.33</v>
          </cell>
          <cell r="J486">
            <v>0.31</v>
          </cell>
          <cell r="K486">
            <v>0.28999999999999998</v>
          </cell>
          <cell r="L486">
            <v>0.25</v>
          </cell>
          <cell r="M486">
            <v>0.23</v>
          </cell>
          <cell r="N486">
            <v>0.23</v>
          </cell>
          <cell r="O486">
            <v>0.28999999999999998</v>
          </cell>
          <cell r="P486">
            <v>0.23</v>
          </cell>
          <cell r="Q486">
            <v>0.31</v>
          </cell>
          <cell r="R486">
            <v>0.3</v>
          </cell>
          <cell r="S486">
            <v>0.3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</row>
        <row r="487">
          <cell r="B487">
            <v>0</v>
          </cell>
          <cell r="C487">
            <v>17</v>
          </cell>
          <cell r="D487" t="str">
            <v>ОАО "Фонд Ямал"</v>
          </cell>
          <cell r="E487">
            <v>0</v>
          </cell>
          <cell r="F487">
            <v>0</v>
          </cell>
          <cell r="G487">
            <v>0</v>
          </cell>
          <cell r="H487">
            <v>1</v>
          </cell>
          <cell r="I487">
            <v>1</v>
          </cell>
          <cell r="J487">
            <v>1</v>
          </cell>
          <cell r="K487">
            <v>0.9</v>
          </cell>
          <cell r="L487">
            <v>0.9</v>
          </cell>
          <cell r="M487">
            <v>0.8</v>
          </cell>
          <cell r="N487">
            <v>0.8</v>
          </cell>
          <cell r="O487">
            <v>0.8</v>
          </cell>
          <cell r="P487">
            <v>0.9</v>
          </cell>
          <cell r="Q487">
            <v>1</v>
          </cell>
          <cell r="R487">
            <v>1</v>
          </cell>
          <cell r="S487">
            <v>1</v>
          </cell>
          <cell r="T487">
            <v>3</v>
          </cell>
          <cell r="U487">
            <v>2.6</v>
          </cell>
          <cell r="V487">
            <v>2.5</v>
          </cell>
          <cell r="W487">
            <v>3</v>
          </cell>
          <cell r="X487">
            <v>11.1</v>
          </cell>
        </row>
        <row r="488">
          <cell r="B488">
            <v>404</v>
          </cell>
          <cell r="C488">
            <v>11</v>
          </cell>
          <cell r="D488" t="str">
            <v>Пром. до 750 кВА   ВН</v>
          </cell>
          <cell r="E488">
            <v>0</v>
          </cell>
          <cell r="F488">
            <v>0</v>
          </cell>
          <cell r="G488">
            <v>0</v>
          </cell>
          <cell r="H488">
            <v>1</v>
          </cell>
          <cell r="I488">
            <v>1</v>
          </cell>
          <cell r="J488">
            <v>1</v>
          </cell>
          <cell r="K488">
            <v>0.9</v>
          </cell>
          <cell r="L488">
            <v>0.9</v>
          </cell>
          <cell r="M488">
            <v>0.8</v>
          </cell>
          <cell r="N488">
            <v>0.8</v>
          </cell>
          <cell r="O488">
            <v>0.8</v>
          </cell>
          <cell r="P488">
            <v>0.9</v>
          </cell>
          <cell r="Q488">
            <v>1</v>
          </cell>
          <cell r="R488">
            <v>1</v>
          </cell>
          <cell r="S488">
            <v>1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</row>
        <row r="489">
          <cell r="B489">
            <v>405</v>
          </cell>
          <cell r="C489">
            <v>11</v>
          </cell>
          <cell r="D489" t="str">
            <v>Пром. до 750 кВА   ВН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</row>
        <row r="490">
          <cell r="B490">
            <v>0</v>
          </cell>
          <cell r="C490">
            <v>26</v>
          </cell>
          <cell r="D490" t="str">
            <v>МУП "Снежинка"</v>
          </cell>
          <cell r="E490">
            <v>1007</v>
          </cell>
          <cell r="F490">
            <v>1012</v>
          </cell>
          <cell r="G490">
            <v>0</v>
          </cell>
          <cell r="H490">
            <v>16.5</v>
          </cell>
          <cell r="I490">
            <v>17</v>
          </cell>
          <cell r="J490">
            <v>18.5</v>
          </cell>
          <cell r="K490">
            <v>19</v>
          </cell>
          <cell r="L490">
            <v>18</v>
          </cell>
          <cell r="M490">
            <v>17.5</v>
          </cell>
          <cell r="N490">
            <v>17</v>
          </cell>
          <cell r="O490">
            <v>18</v>
          </cell>
          <cell r="P490">
            <v>19</v>
          </cell>
          <cell r="Q490">
            <v>18.5</v>
          </cell>
          <cell r="R490">
            <v>18</v>
          </cell>
          <cell r="S490">
            <v>19</v>
          </cell>
          <cell r="T490">
            <v>52</v>
          </cell>
          <cell r="U490">
            <v>54.5</v>
          </cell>
          <cell r="V490">
            <v>54</v>
          </cell>
          <cell r="W490">
            <v>55.5</v>
          </cell>
          <cell r="X490">
            <v>216</v>
          </cell>
        </row>
        <row r="491">
          <cell r="B491">
            <v>405</v>
          </cell>
          <cell r="C491">
            <v>23</v>
          </cell>
          <cell r="D491" t="str">
            <v>Непромышленные потребители СН2</v>
          </cell>
          <cell r="E491">
            <v>1007</v>
          </cell>
          <cell r="F491">
            <v>0</v>
          </cell>
          <cell r="G491">
            <v>0</v>
          </cell>
          <cell r="H491">
            <v>16.5</v>
          </cell>
          <cell r="I491">
            <v>17</v>
          </cell>
          <cell r="J491">
            <v>18.5</v>
          </cell>
          <cell r="K491">
            <v>19</v>
          </cell>
          <cell r="L491">
            <v>18</v>
          </cell>
          <cell r="M491">
            <v>17.5</v>
          </cell>
          <cell r="N491">
            <v>17</v>
          </cell>
          <cell r="O491">
            <v>18</v>
          </cell>
          <cell r="P491">
            <v>19</v>
          </cell>
          <cell r="Q491">
            <v>18.5</v>
          </cell>
          <cell r="R491">
            <v>18</v>
          </cell>
          <cell r="S491">
            <v>19</v>
          </cell>
          <cell r="T491">
            <v>52</v>
          </cell>
          <cell r="U491">
            <v>54.5</v>
          </cell>
          <cell r="V491">
            <v>54</v>
          </cell>
          <cell r="W491">
            <v>55.5</v>
          </cell>
          <cell r="X491">
            <v>216</v>
          </cell>
        </row>
        <row r="492">
          <cell r="B492">
            <v>406</v>
          </cell>
          <cell r="C492">
            <v>23</v>
          </cell>
          <cell r="D492" t="str">
            <v>Непромышленные потребители СН2</v>
          </cell>
          <cell r="E492">
            <v>1007</v>
          </cell>
          <cell r="F492">
            <v>0</v>
          </cell>
          <cell r="G492">
            <v>0</v>
          </cell>
          <cell r="H492">
            <v>16.5</v>
          </cell>
          <cell r="I492">
            <v>17</v>
          </cell>
          <cell r="J492">
            <v>18.5</v>
          </cell>
          <cell r="K492">
            <v>19</v>
          </cell>
          <cell r="L492">
            <v>18</v>
          </cell>
          <cell r="M492">
            <v>17.5</v>
          </cell>
          <cell r="N492">
            <v>17</v>
          </cell>
          <cell r="O492">
            <v>18</v>
          </cell>
          <cell r="P492">
            <v>19</v>
          </cell>
          <cell r="Q492">
            <v>18.5</v>
          </cell>
          <cell r="R492">
            <v>18</v>
          </cell>
          <cell r="S492">
            <v>19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</row>
        <row r="493">
          <cell r="B493">
            <v>0</v>
          </cell>
          <cell r="C493">
            <v>12</v>
          </cell>
          <cell r="D493" t="str">
            <v>ФГУ "Надымский лесхоз"</v>
          </cell>
          <cell r="E493">
            <v>0</v>
          </cell>
          <cell r="F493">
            <v>0</v>
          </cell>
          <cell r="G493">
            <v>0</v>
          </cell>
          <cell r="H493">
            <v>0.4</v>
          </cell>
          <cell r="I493">
            <v>0.5</v>
          </cell>
          <cell r="J493">
            <v>0.5</v>
          </cell>
          <cell r="K493">
            <v>0.4</v>
          </cell>
          <cell r="L493">
            <v>0.4</v>
          </cell>
          <cell r="M493">
            <v>0.3</v>
          </cell>
          <cell r="N493">
            <v>0.3</v>
          </cell>
          <cell r="O493">
            <v>0.3</v>
          </cell>
          <cell r="P493">
            <v>0.4</v>
          </cell>
          <cell r="Q493">
            <v>0.5</v>
          </cell>
          <cell r="R493">
            <v>0.5</v>
          </cell>
          <cell r="S493">
            <v>0.5</v>
          </cell>
          <cell r="T493">
            <v>1.4</v>
          </cell>
          <cell r="U493">
            <v>1.1000000000000001</v>
          </cell>
          <cell r="V493">
            <v>1</v>
          </cell>
          <cell r="W493">
            <v>1.5</v>
          </cell>
          <cell r="X493">
            <v>4.9999999999999991</v>
          </cell>
        </row>
        <row r="494">
          <cell r="B494">
            <v>406</v>
          </cell>
          <cell r="C494">
            <v>26</v>
          </cell>
          <cell r="D494" t="str">
            <v>Непромышленные потребители НН</v>
          </cell>
          <cell r="E494">
            <v>1006</v>
          </cell>
          <cell r="F494">
            <v>0</v>
          </cell>
          <cell r="G494">
            <v>0</v>
          </cell>
          <cell r="H494">
            <v>0.4</v>
          </cell>
          <cell r="I494">
            <v>0.5</v>
          </cell>
          <cell r="J494">
            <v>0.5</v>
          </cell>
          <cell r="K494">
            <v>0.4</v>
          </cell>
          <cell r="L494">
            <v>0.4</v>
          </cell>
          <cell r="M494">
            <v>0.3</v>
          </cell>
          <cell r="N494">
            <v>0.3</v>
          </cell>
          <cell r="O494">
            <v>0.3</v>
          </cell>
          <cell r="P494">
            <v>0.4</v>
          </cell>
          <cell r="Q494">
            <v>0.5</v>
          </cell>
          <cell r="R494">
            <v>0.5</v>
          </cell>
          <cell r="S494">
            <v>0.5</v>
          </cell>
          <cell r="T494">
            <v>1.4</v>
          </cell>
          <cell r="U494">
            <v>1.1000000000000001</v>
          </cell>
          <cell r="V494">
            <v>1</v>
          </cell>
          <cell r="W494">
            <v>1.5</v>
          </cell>
          <cell r="X494">
            <v>4.9999999999999991</v>
          </cell>
        </row>
        <row r="495">
          <cell r="B495">
            <v>407</v>
          </cell>
          <cell r="C495">
            <v>26</v>
          </cell>
          <cell r="D495" t="str">
            <v>Непромышленные потребители НН</v>
          </cell>
          <cell r="E495">
            <v>1006</v>
          </cell>
          <cell r="F495">
            <v>0</v>
          </cell>
          <cell r="G495">
            <v>0</v>
          </cell>
          <cell r="H495">
            <v>0.4</v>
          </cell>
          <cell r="I495">
            <v>0.5</v>
          </cell>
          <cell r="J495">
            <v>0.5</v>
          </cell>
          <cell r="K495">
            <v>0.4</v>
          </cell>
          <cell r="L495">
            <v>0.4</v>
          </cell>
          <cell r="M495">
            <v>0.3</v>
          </cell>
          <cell r="N495">
            <v>0.3</v>
          </cell>
          <cell r="O495">
            <v>0.3</v>
          </cell>
          <cell r="P495">
            <v>0.4</v>
          </cell>
          <cell r="Q495">
            <v>0.5</v>
          </cell>
          <cell r="R495">
            <v>0.5</v>
          </cell>
          <cell r="S495">
            <v>0.5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</row>
        <row r="496">
          <cell r="B496">
            <v>0</v>
          </cell>
          <cell r="C496">
            <v>12</v>
          </cell>
          <cell r="D496" t="str">
            <v>ООО "Елена"</v>
          </cell>
          <cell r="E496">
            <v>0</v>
          </cell>
          <cell r="F496">
            <v>0</v>
          </cell>
          <cell r="G496">
            <v>0</v>
          </cell>
          <cell r="H496">
            <v>1.8</v>
          </cell>
          <cell r="I496">
            <v>1.8</v>
          </cell>
          <cell r="J496">
            <v>1.8</v>
          </cell>
          <cell r="K496">
            <v>1.8</v>
          </cell>
          <cell r="L496">
            <v>1.8</v>
          </cell>
          <cell r="M496">
            <v>1.8</v>
          </cell>
          <cell r="N496">
            <v>1.8</v>
          </cell>
          <cell r="O496">
            <v>1.8</v>
          </cell>
          <cell r="P496">
            <v>1.8</v>
          </cell>
          <cell r="Q496">
            <v>1.8</v>
          </cell>
          <cell r="R496">
            <v>1.8</v>
          </cell>
          <cell r="S496">
            <v>1.8</v>
          </cell>
          <cell r="T496">
            <v>5.4</v>
          </cell>
          <cell r="U496">
            <v>5.4</v>
          </cell>
          <cell r="V496">
            <v>5.4</v>
          </cell>
          <cell r="W496">
            <v>5.4</v>
          </cell>
          <cell r="X496">
            <v>21.600000000000005</v>
          </cell>
        </row>
        <row r="497">
          <cell r="B497">
            <v>407</v>
          </cell>
          <cell r="C497">
            <v>26</v>
          </cell>
          <cell r="D497" t="str">
            <v>Непромышленные потребители НН</v>
          </cell>
          <cell r="E497">
            <v>1007</v>
          </cell>
          <cell r="F497">
            <v>1004</v>
          </cell>
          <cell r="G497">
            <v>1012</v>
          </cell>
          <cell r="H497">
            <v>1.8</v>
          </cell>
          <cell r="I497">
            <v>1.8</v>
          </cell>
          <cell r="J497">
            <v>1.8</v>
          </cell>
          <cell r="K497">
            <v>1.8</v>
          </cell>
          <cell r="L497">
            <v>1.8</v>
          </cell>
          <cell r="M497">
            <v>1.8</v>
          </cell>
          <cell r="N497">
            <v>1.8</v>
          </cell>
          <cell r="O497">
            <v>1.8</v>
          </cell>
          <cell r="P497">
            <v>1.8</v>
          </cell>
          <cell r="Q497">
            <v>1.8</v>
          </cell>
          <cell r="R497">
            <v>1.8</v>
          </cell>
          <cell r="S497">
            <v>1.8</v>
          </cell>
          <cell r="T497">
            <v>5.4</v>
          </cell>
          <cell r="U497">
            <v>5.4</v>
          </cell>
          <cell r="V497">
            <v>5.4</v>
          </cell>
          <cell r="W497">
            <v>5.4</v>
          </cell>
          <cell r="X497">
            <v>21.600000000000005</v>
          </cell>
        </row>
        <row r="498">
          <cell r="B498">
            <v>408</v>
          </cell>
          <cell r="C498">
            <v>26</v>
          </cell>
          <cell r="D498" t="str">
            <v>Непромышленные потребители НН</v>
          </cell>
          <cell r="E498">
            <v>1007</v>
          </cell>
          <cell r="F498">
            <v>1004</v>
          </cell>
          <cell r="G498">
            <v>1012</v>
          </cell>
          <cell r="H498">
            <v>1.8</v>
          </cell>
          <cell r="I498">
            <v>1.8</v>
          </cell>
          <cell r="J498">
            <v>1.8</v>
          </cell>
          <cell r="K498">
            <v>1.8</v>
          </cell>
          <cell r="L498">
            <v>1.8</v>
          </cell>
          <cell r="M498">
            <v>1.8</v>
          </cell>
          <cell r="N498">
            <v>1.8</v>
          </cell>
          <cell r="O498">
            <v>1.8</v>
          </cell>
          <cell r="P498">
            <v>1.8</v>
          </cell>
          <cell r="Q498">
            <v>1.8</v>
          </cell>
          <cell r="R498">
            <v>1.8</v>
          </cell>
          <cell r="S498">
            <v>1.8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</row>
        <row r="499">
          <cell r="B499">
            <v>0</v>
          </cell>
          <cell r="C499">
            <v>12</v>
          </cell>
          <cell r="D499" t="str">
            <v>ООО "СаТек"</v>
          </cell>
          <cell r="E499">
            <v>0</v>
          </cell>
          <cell r="F499">
            <v>0</v>
          </cell>
          <cell r="G499">
            <v>0</v>
          </cell>
          <cell r="H499">
            <v>1.899</v>
          </cell>
          <cell r="I499">
            <v>2.1459999999999999</v>
          </cell>
          <cell r="J499">
            <v>1.7429999999999999</v>
          </cell>
          <cell r="K499">
            <v>1.7999999999999998</v>
          </cell>
          <cell r="L499">
            <v>1.3480000000000001</v>
          </cell>
          <cell r="M499">
            <v>1.627</v>
          </cell>
          <cell r="N499">
            <v>1.627</v>
          </cell>
          <cell r="O499">
            <v>1.627</v>
          </cell>
          <cell r="P499">
            <v>1.627</v>
          </cell>
          <cell r="Q499">
            <v>1.627</v>
          </cell>
          <cell r="R499">
            <v>1.627</v>
          </cell>
          <cell r="S499">
            <v>1.627</v>
          </cell>
          <cell r="T499">
            <v>5.7880000000000003</v>
          </cell>
          <cell r="U499">
            <v>4.7749999999999995</v>
          </cell>
          <cell r="V499">
            <v>4.8810000000000002</v>
          </cell>
          <cell r="W499">
            <v>4.8810000000000002</v>
          </cell>
          <cell r="X499">
            <v>20.324999999999999</v>
          </cell>
        </row>
        <row r="500">
          <cell r="B500">
            <v>408</v>
          </cell>
          <cell r="C500">
            <v>26</v>
          </cell>
          <cell r="D500" t="str">
            <v>Непромышленные потребители НН</v>
          </cell>
          <cell r="E500">
            <v>1007</v>
          </cell>
          <cell r="F500">
            <v>1012</v>
          </cell>
          <cell r="G500">
            <v>0</v>
          </cell>
          <cell r="H500">
            <v>1.1299999999999999</v>
          </cell>
          <cell r="I500">
            <v>1.2929999999999999</v>
          </cell>
          <cell r="J500">
            <v>1.204</v>
          </cell>
          <cell r="K500">
            <v>1.4</v>
          </cell>
          <cell r="L500">
            <v>0.92100000000000004</v>
          </cell>
          <cell r="M500">
            <v>1.2</v>
          </cell>
          <cell r="N500">
            <v>1.2</v>
          </cell>
          <cell r="O500">
            <v>1.2</v>
          </cell>
          <cell r="P500">
            <v>1.2</v>
          </cell>
          <cell r="Q500">
            <v>1.2</v>
          </cell>
          <cell r="R500">
            <v>1.2</v>
          </cell>
          <cell r="S500">
            <v>1.2</v>
          </cell>
          <cell r="T500">
            <v>3.6269999999999998</v>
          </cell>
          <cell r="U500">
            <v>3.5209999999999999</v>
          </cell>
          <cell r="V500">
            <v>3.5999999999999996</v>
          </cell>
          <cell r="W500">
            <v>3.5999999999999996</v>
          </cell>
          <cell r="X500">
            <v>14.347999999999995</v>
          </cell>
        </row>
        <row r="501">
          <cell r="B501">
            <v>409</v>
          </cell>
          <cell r="C501">
            <v>26</v>
          </cell>
          <cell r="D501" t="str">
            <v>Непромышленные потребители НН</v>
          </cell>
          <cell r="E501">
            <v>1007</v>
          </cell>
          <cell r="F501">
            <v>1012</v>
          </cell>
          <cell r="G501">
            <v>0</v>
          </cell>
          <cell r="H501">
            <v>1.1299999999999999</v>
          </cell>
          <cell r="I501">
            <v>1.2929999999999999</v>
          </cell>
          <cell r="J501">
            <v>1.204</v>
          </cell>
          <cell r="K501">
            <v>1.4</v>
          </cell>
          <cell r="L501">
            <v>0.92100000000000004</v>
          </cell>
          <cell r="M501">
            <v>1.2</v>
          </cell>
          <cell r="N501">
            <v>1.2</v>
          </cell>
          <cell r="O501">
            <v>1.2</v>
          </cell>
          <cell r="P501">
            <v>1.2</v>
          </cell>
          <cell r="Q501">
            <v>1.2</v>
          </cell>
          <cell r="R501">
            <v>1.2</v>
          </cell>
          <cell r="S501">
            <v>1.2</v>
          </cell>
          <cell r="T501">
            <v>3.6269999999999998</v>
          </cell>
          <cell r="U501">
            <v>3.5209999999999999</v>
          </cell>
          <cell r="V501">
            <v>3.5999999999999996</v>
          </cell>
          <cell r="W501">
            <v>3.5999999999999996</v>
          </cell>
          <cell r="X501">
            <v>14.347999999999995</v>
          </cell>
        </row>
        <row r="502">
          <cell r="B502">
            <v>0</v>
          </cell>
          <cell r="C502">
            <v>27</v>
          </cell>
          <cell r="D502" t="str">
            <v>ОАО "ГАЗКОМ"</v>
          </cell>
          <cell r="E502">
            <v>1004</v>
          </cell>
          <cell r="F502">
            <v>1012</v>
          </cell>
          <cell r="G502">
            <v>0</v>
          </cell>
          <cell r="H502">
            <v>0.7</v>
          </cell>
          <cell r="I502">
            <v>0.7</v>
          </cell>
          <cell r="J502">
            <v>0.6</v>
          </cell>
          <cell r="K502">
            <v>0.5</v>
          </cell>
          <cell r="L502">
            <v>0.5</v>
          </cell>
          <cell r="M502">
            <v>0.5</v>
          </cell>
          <cell r="N502">
            <v>0.5</v>
          </cell>
          <cell r="O502">
            <v>0.6</v>
          </cell>
          <cell r="P502">
            <v>0.7</v>
          </cell>
          <cell r="Q502">
            <v>0.7</v>
          </cell>
          <cell r="R502">
            <v>0.7</v>
          </cell>
          <cell r="S502">
            <v>0.7</v>
          </cell>
          <cell r="T502">
            <v>2</v>
          </cell>
          <cell r="U502">
            <v>1.5</v>
          </cell>
          <cell r="V502">
            <v>1.8</v>
          </cell>
          <cell r="W502">
            <v>2.0999999999999996</v>
          </cell>
          <cell r="X502">
            <v>7.4</v>
          </cell>
        </row>
        <row r="503">
          <cell r="B503">
            <v>409</v>
          </cell>
          <cell r="C503">
            <v>11</v>
          </cell>
          <cell r="D503" t="str">
            <v>Пром. до 750 кВА   ВН</v>
          </cell>
          <cell r="E503">
            <v>0</v>
          </cell>
          <cell r="F503">
            <v>0</v>
          </cell>
          <cell r="G503">
            <v>0</v>
          </cell>
          <cell r="H503">
            <v>0.7</v>
          </cell>
          <cell r="I503">
            <v>0.7</v>
          </cell>
          <cell r="J503">
            <v>0.6</v>
          </cell>
          <cell r="K503">
            <v>0.5</v>
          </cell>
          <cell r="L503">
            <v>0.5</v>
          </cell>
          <cell r="M503">
            <v>0.5</v>
          </cell>
          <cell r="N503">
            <v>0.5</v>
          </cell>
          <cell r="O503">
            <v>0.6</v>
          </cell>
          <cell r="P503">
            <v>0.7</v>
          </cell>
          <cell r="Q503">
            <v>0.7</v>
          </cell>
          <cell r="R503">
            <v>0.7</v>
          </cell>
          <cell r="S503">
            <v>0.7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</row>
        <row r="504">
          <cell r="B504">
            <v>410</v>
          </cell>
          <cell r="C504">
            <v>11</v>
          </cell>
          <cell r="D504" t="str">
            <v>Пром. до 750 кВА   ВН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</row>
        <row r="505">
          <cell r="B505">
            <v>0</v>
          </cell>
          <cell r="C505">
            <v>15</v>
          </cell>
          <cell r="D505" t="str">
            <v>ООО "Колви"</v>
          </cell>
          <cell r="E505">
            <v>1007</v>
          </cell>
          <cell r="F505">
            <v>1012</v>
          </cell>
          <cell r="G505">
            <v>0</v>
          </cell>
          <cell r="H505">
            <v>0.5</v>
          </cell>
          <cell r="I505">
            <v>0.45</v>
          </cell>
          <cell r="J505">
            <v>0.45</v>
          </cell>
          <cell r="K505">
            <v>0.45</v>
          </cell>
          <cell r="L505">
            <v>0.45</v>
          </cell>
          <cell r="M505">
            <v>0.35</v>
          </cell>
          <cell r="N505">
            <v>0.35</v>
          </cell>
          <cell r="O505">
            <v>0.35</v>
          </cell>
          <cell r="P505">
            <v>0.45</v>
          </cell>
          <cell r="Q505">
            <v>0.45</v>
          </cell>
          <cell r="R505">
            <v>0.45</v>
          </cell>
          <cell r="S505">
            <v>0.5</v>
          </cell>
          <cell r="T505">
            <v>1.4</v>
          </cell>
          <cell r="U505">
            <v>1.25</v>
          </cell>
          <cell r="V505">
            <v>1.1499999999999999</v>
          </cell>
          <cell r="W505">
            <v>1.4</v>
          </cell>
          <cell r="X505">
            <v>5.2</v>
          </cell>
        </row>
        <row r="506">
          <cell r="B506">
            <v>410</v>
          </cell>
          <cell r="C506">
            <v>26</v>
          </cell>
          <cell r="D506" t="str">
            <v>Непромышленные потребители НН</v>
          </cell>
          <cell r="E506">
            <v>1004</v>
          </cell>
          <cell r="F506">
            <v>1001</v>
          </cell>
          <cell r="G506">
            <v>0</v>
          </cell>
          <cell r="H506">
            <v>0.5</v>
          </cell>
          <cell r="I506">
            <v>0.45</v>
          </cell>
          <cell r="J506">
            <v>0.45</v>
          </cell>
          <cell r="K506">
            <v>0.45</v>
          </cell>
          <cell r="L506">
            <v>0.45</v>
          </cell>
          <cell r="M506">
            <v>0.35</v>
          </cell>
          <cell r="N506">
            <v>0.35</v>
          </cell>
          <cell r="O506">
            <v>0.35</v>
          </cell>
          <cell r="P506">
            <v>0.45</v>
          </cell>
          <cell r="Q506">
            <v>0.45</v>
          </cell>
          <cell r="R506">
            <v>0.45</v>
          </cell>
          <cell r="S506">
            <v>0.5</v>
          </cell>
          <cell r="T506">
            <v>1.4</v>
          </cell>
          <cell r="U506">
            <v>1.25</v>
          </cell>
          <cell r="V506">
            <v>1.1499999999999999</v>
          </cell>
          <cell r="W506">
            <v>1.4</v>
          </cell>
          <cell r="X506">
            <v>5.2</v>
          </cell>
        </row>
        <row r="507">
          <cell r="B507">
            <v>411</v>
          </cell>
          <cell r="C507">
            <v>26</v>
          </cell>
          <cell r="D507" t="str">
            <v>Непромышленные потребители НН</v>
          </cell>
          <cell r="E507">
            <v>1004</v>
          </cell>
          <cell r="F507">
            <v>1001</v>
          </cell>
          <cell r="G507">
            <v>0</v>
          </cell>
          <cell r="H507">
            <v>0.5</v>
          </cell>
          <cell r="I507">
            <v>0.45</v>
          </cell>
          <cell r="J507">
            <v>0.45</v>
          </cell>
          <cell r="K507">
            <v>0.45</v>
          </cell>
          <cell r="L507">
            <v>0.45</v>
          </cell>
          <cell r="M507">
            <v>0.35</v>
          </cell>
          <cell r="N507">
            <v>0.35</v>
          </cell>
          <cell r="O507">
            <v>0.35</v>
          </cell>
          <cell r="P507">
            <v>0.45</v>
          </cell>
          <cell r="Q507">
            <v>0.45</v>
          </cell>
          <cell r="R507">
            <v>0.45</v>
          </cell>
          <cell r="S507">
            <v>0.5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</row>
        <row r="508">
          <cell r="B508">
            <v>0</v>
          </cell>
          <cell r="C508">
            <v>12</v>
          </cell>
          <cell r="D508" t="str">
            <v>ООО "НадымОптТорг"</v>
          </cell>
          <cell r="E508">
            <v>0</v>
          </cell>
          <cell r="F508">
            <v>0</v>
          </cell>
          <cell r="G508">
            <v>0</v>
          </cell>
          <cell r="H508">
            <v>0.14000000000000001</v>
          </cell>
          <cell r="I508">
            <v>0.14000000000000001</v>
          </cell>
          <cell r="J508">
            <v>0.14000000000000001</v>
          </cell>
          <cell r="K508">
            <v>0.15</v>
          </cell>
          <cell r="L508">
            <v>0.15</v>
          </cell>
          <cell r="M508">
            <v>0.15</v>
          </cell>
          <cell r="N508">
            <v>0.15</v>
          </cell>
          <cell r="O508">
            <v>0.15</v>
          </cell>
          <cell r="P508">
            <v>0.15</v>
          </cell>
          <cell r="Q508">
            <v>0.15</v>
          </cell>
          <cell r="R508">
            <v>0.15</v>
          </cell>
          <cell r="S508">
            <v>0.15</v>
          </cell>
          <cell r="T508">
            <v>0.42000000000000004</v>
          </cell>
          <cell r="U508">
            <v>0.44999999999999996</v>
          </cell>
          <cell r="V508">
            <v>0.44999999999999996</v>
          </cell>
          <cell r="W508">
            <v>0.44999999999999996</v>
          </cell>
          <cell r="X508">
            <v>1.7699999999999996</v>
          </cell>
        </row>
        <row r="509">
          <cell r="B509">
            <v>411</v>
          </cell>
          <cell r="C509">
            <v>23</v>
          </cell>
          <cell r="D509" t="str">
            <v>Непромышленные потребители СН2</v>
          </cell>
          <cell r="E509">
            <v>1007</v>
          </cell>
          <cell r="F509">
            <v>0</v>
          </cell>
          <cell r="G509">
            <v>0</v>
          </cell>
          <cell r="H509">
            <v>0.14000000000000001</v>
          </cell>
          <cell r="I509">
            <v>0.14000000000000001</v>
          </cell>
          <cell r="J509">
            <v>0.14000000000000001</v>
          </cell>
          <cell r="K509">
            <v>0.15</v>
          </cell>
          <cell r="L509">
            <v>0.15</v>
          </cell>
          <cell r="M509">
            <v>0.15</v>
          </cell>
          <cell r="N509">
            <v>0.15</v>
          </cell>
          <cell r="O509">
            <v>0.15</v>
          </cell>
          <cell r="P509">
            <v>0.15</v>
          </cell>
          <cell r="Q509">
            <v>0.15</v>
          </cell>
          <cell r="R509">
            <v>0.15</v>
          </cell>
          <cell r="S509">
            <v>0.15</v>
          </cell>
          <cell r="T509">
            <v>0.42000000000000004</v>
          </cell>
          <cell r="U509">
            <v>0.44999999999999996</v>
          </cell>
          <cell r="V509">
            <v>0.44999999999999996</v>
          </cell>
          <cell r="W509">
            <v>0.44999999999999996</v>
          </cell>
          <cell r="X509">
            <v>1.7699999999999996</v>
          </cell>
        </row>
        <row r="510">
          <cell r="B510">
            <v>412</v>
          </cell>
          <cell r="C510">
            <v>23</v>
          </cell>
          <cell r="D510" t="str">
            <v>Непромышленные потребители СН2</v>
          </cell>
          <cell r="E510">
            <v>1007</v>
          </cell>
          <cell r="F510">
            <v>0</v>
          </cell>
          <cell r="G510">
            <v>0</v>
          </cell>
          <cell r="H510">
            <v>0.14000000000000001</v>
          </cell>
          <cell r="I510">
            <v>0.14000000000000001</v>
          </cell>
          <cell r="J510">
            <v>0.14000000000000001</v>
          </cell>
          <cell r="K510">
            <v>0.15</v>
          </cell>
          <cell r="L510">
            <v>0.15</v>
          </cell>
          <cell r="M510">
            <v>0.15</v>
          </cell>
          <cell r="N510">
            <v>0.15</v>
          </cell>
          <cell r="O510">
            <v>0.15</v>
          </cell>
          <cell r="P510">
            <v>0.15</v>
          </cell>
          <cell r="Q510">
            <v>0.15</v>
          </cell>
          <cell r="R510">
            <v>0.15</v>
          </cell>
          <cell r="S510">
            <v>0.15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</row>
        <row r="511">
          <cell r="B511">
            <v>0</v>
          </cell>
          <cell r="C511">
            <v>12</v>
          </cell>
          <cell r="D511" t="str">
            <v>Новый Абонент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</row>
        <row r="512">
          <cell r="B512">
            <v>412</v>
          </cell>
          <cell r="C512">
            <v>15</v>
          </cell>
          <cell r="D512" t="str">
            <v>Пром. до 750 кВА   НН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</row>
        <row r="513">
          <cell r="B513">
            <v>413</v>
          </cell>
          <cell r="C513">
            <v>15</v>
          </cell>
          <cell r="D513" t="str">
            <v>Пром. до 750 кВА   НН</v>
          </cell>
          <cell r="E513">
            <v>0</v>
          </cell>
          <cell r="F513">
            <v>0</v>
          </cell>
          <cell r="G513">
            <v>0</v>
          </cell>
          <cell r="H513">
            <v>18</v>
          </cell>
          <cell r="I513">
            <v>16</v>
          </cell>
          <cell r="J513">
            <v>14</v>
          </cell>
          <cell r="K513">
            <v>16</v>
          </cell>
          <cell r="L513">
            <v>13</v>
          </cell>
          <cell r="M513">
            <v>8</v>
          </cell>
          <cell r="N513">
            <v>5</v>
          </cell>
          <cell r="O513">
            <v>10</v>
          </cell>
          <cell r="P513">
            <v>12.5</v>
          </cell>
          <cell r="Q513">
            <v>14</v>
          </cell>
          <cell r="R513">
            <v>15</v>
          </cell>
          <cell r="S513">
            <v>16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</row>
        <row r="514">
          <cell r="B514">
            <v>0</v>
          </cell>
          <cell r="C514">
            <v>12</v>
          </cell>
          <cell r="D514" t="str">
            <v>ООО Фирма "Ямальская тр. медсанчасть"</v>
          </cell>
          <cell r="E514">
            <v>0</v>
          </cell>
          <cell r="F514">
            <v>0</v>
          </cell>
          <cell r="G514">
            <v>0</v>
          </cell>
          <cell r="H514">
            <v>18</v>
          </cell>
          <cell r="I514">
            <v>16</v>
          </cell>
          <cell r="J514">
            <v>14</v>
          </cell>
          <cell r="K514">
            <v>16</v>
          </cell>
          <cell r="L514">
            <v>13</v>
          </cell>
          <cell r="M514">
            <v>8</v>
          </cell>
          <cell r="N514">
            <v>5</v>
          </cell>
          <cell r="O514">
            <v>10</v>
          </cell>
          <cell r="P514">
            <v>12.5</v>
          </cell>
          <cell r="Q514">
            <v>14</v>
          </cell>
          <cell r="R514">
            <v>15</v>
          </cell>
          <cell r="S514">
            <v>16</v>
          </cell>
          <cell r="T514">
            <v>48</v>
          </cell>
          <cell r="U514">
            <v>37</v>
          </cell>
          <cell r="V514">
            <v>27.5</v>
          </cell>
          <cell r="W514">
            <v>45</v>
          </cell>
          <cell r="X514">
            <v>157.5</v>
          </cell>
        </row>
        <row r="515">
          <cell r="B515">
            <v>413</v>
          </cell>
          <cell r="C515">
            <v>26</v>
          </cell>
          <cell r="D515" t="str">
            <v>Непромышленные потребители НН</v>
          </cell>
          <cell r="E515">
            <v>1004</v>
          </cell>
          <cell r="F515">
            <v>1001</v>
          </cell>
          <cell r="G515">
            <v>1001</v>
          </cell>
          <cell r="H515">
            <v>18</v>
          </cell>
          <cell r="I515">
            <v>16</v>
          </cell>
          <cell r="J515">
            <v>14</v>
          </cell>
          <cell r="K515">
            <v>16</v>
          </cell>
          <cell r="L515">
            <v>13</v>
          </cell>
          <cell r="M515">
            <v>8</v>
          </cell>
          <cell r="N515">
            <v>5</v>
          </cell>
          <cell r="O515">
            <v>10</v>
          </cell>
          <cell r="P515">
            <v>12.5</v>
          </cell>
          <cell r="Q515">
            <v>14</v>
          </cell>
          <cell r="R515">
            <v>15</v>
          </cell>
          <cell r="S515">
            <v>16</v>
          </cell>
          <cell r="T515">
            <v>48</v>
          </cell>
          <cell r="U515">
            <v>37</v>
          </cell>
          <cell r="V515">
            <v>27.5</v>
          </cell>
          <cell r="W515">
            <v>45</v>
          </cell>
          <cell r="X515">
            <v>157.5</v>
          </cell>
        </row>
        <row r="516">
          <cell r="B516">
            <v>414</v>
          </cell>
          <cell r="C516">
            <v>26</v>
          </cell>
          <cell r="D516" t="str">
            <v>Непромышленные потребители НН</v>
          </cell>
          <cell r="E516">
            <v>1004</v>
          </cell>
          <cell r="F516">
            <v>1001</v>
          </cell>
          <cell r="G516">
            <v>0</v>
          </cell>
          <cell r="H516">
            <v>15.8</v>
          </cell>
          <cell r="I516">
            <v>14</v>
          </cell>
          <cell r="J516">
            <v>12.2</v>
          </cell>
          <cell r="K516">
            <v>14</v>
          </cell>
          <cell r="L516">
            <v>11.3</v>
          </cell>
          <cell r="M516">
            <v>7</v>
          </cell>
          <cell r="N516">
            <v>4.3</v>
          </cell>
          <cell r="O516">
            <v>8.8000000000000007</v>
          </cell>
          <cell r="P516">
            <v>11</v>
          </cell>
          <cell r="Q516">
            <v>12.3</v>
          </cell>
          <cell r="R516">
            <v>13.1</v>
          </cell>
          <cell r="S516">
            <v>14</v>
          </cell>
          <cell r="T516">
            <v>42</v>
          </cell>
          <cell r="U516">
            <v>32.299999999999997</v>
          </cell>
          <cell r="V516">
            <v>24.1</v>
          </cell>
          <cell r="W516">
            <v>39.4</v>
          </cell>
          <cell r="X516">
            <v>137.79999999999998</v>
          </cell>
        </row>
        <row r="517">
          <cell r="B517">
            <v>0</v>
          </cell>
          <cell r="C517">
            <v>27</v>
          </cell>
          <cell r="D517" t="str">
            <v>ООО "Нордрос"</v>
          </cell>
          <cell r="E517">
            <v>1007</v>
          </cell>
          <cell r="F517">
            <v>1004</v>
          </cell>
          <cell r="G517">
            <v>1001</v>
          </cell>
          <cell r="H517">
            <v>13.9</v>
          </cell>
          <cell r="I517">
            <v>12.9</v>
          </cell>
          <cell r="J517">
            <v>11.4</v>
          </cell>
          <cell r="K517">
            <v>10.4</v>
          </cell>
          <cell r="L517">
            <v>7.9</v>
          </cell>
          <cell r="M517">
            <v>5.2</v>
          </cell>
          <cell r="N517">
            <v>3.7</v>
          </cell>
          <cell r="O517">
            <v>5.2</v>
          </cell>
          <cell r="P517">
            <v>7.9</v>
          </cell>
          <cell r="Q517">
            <v>10.4</v>
          </cell>
          <cell r="R517">
            <v>11.4</v>
          </cell>
          <cell r="S517">
            <v>12.9</v>
          </cell>
          <cell r="T517">
            <v>38.200000000000003</v>
          </cell>
          <cell r="U517">
            <v>23.5</v>
          </cell>
          <cell r="V517">
            <v>16.8</v>
          </cell>
          <cell r="W517">
            <v>34.700000000000003</v>
          </cell>
          <cell r="X517">
            <v>113.20000000000003</v>
          </cell>
        </row>
        <row r="518">
          <cell r="B518">
            <v>414</v>
          </cell>
          <cell r="C518">
            <v>26</v>
          </cell>
          <cell r="D518" t="str">
            <v>Непромышленные потребители НН</v>
          </cell>
          <cell r="E518">
            <v>1004</v>
          </cell>
          <cell r="F518">
            <v>1012</v>
          </cell>
          <cell r="G518">
            <v>0</v>
          </cell>
          <cell r="H518">
            <v>0.9</v>
          </cell>
          <cell r="I518">
            <v>0.9</v>
          </cell>
          <cell r="J518">
            <v>0.9</v>
          </cell>
          <cell r="K518">
            <v>0.9</v>
          </cell>
          <cell r="L518">
            <v>0.9</v>
          </cell>
          <cell r="M518">
            <v>0.7</v>
          </cell>
          <cell r="N518">
            <v>0.7</v>
          </cell>
          <cell r="O518">
            <v>0.7</v>
          </cell>
          <cell r="P518">
            <v>0.9</v>
          </cell>
          <cell r="Q518">
            <v>0.9</v>
          </cell>
          <cell r="R518">
            <v>0.9</v>
          </cell>
          <cell r="S518">
            <v>0.9</v>
          </cell>
          <cell r="T518">
            <v>2.7</v>
          </cell>
          <cell r="U518">
            <v>2.5</v>
          </cell>
          <cell r="V518">
            <v>2.2999999999999998</v>
          </cell>
          <cell r="W518">
            <v>2.7</v>
          </cell>
          <cell r="X518">
            <v>10.200000000000001</v>
          </cell>
        </row>
        <row r="519">
          <cell r="B519">
            <v>410</v>
          </cell>
          <cell r="C519">
            <v>26</v>
          </cell>
          <cell r="D519" t="str">
            <v>Непромышленные потребители НН</v>
          </cell>
          <cell r="E519">
            <v>1004</v>
          </cell>
          <cell r="F519">
            <v>1012</v>
          </cell>
          <cell r="G519">
            <v>0</v>
          </cell>
          <cell r="H519">
            <v>8</v>
          </cell>
          <cell r="I519">
            <v>7.5</v>
          </cell>
          <cell r="J519">
            <v>6.5</v>
          </cell>
          <cell r="K519">
            <v>6</v>
          </cell>
          <cell r="L519">
            <v>4</v>
          </cell>
          <cell r="M519">
            <v>2.5</v>
          </cell>
          <cell r="N519">
            <v>1.5</v>
          </cell>
          <cell r="O519">
            <v>2.5</v>
          </cell>
          <cell r="P519">
            <v>4</v>
          </cell>
          <cell r="Q519">
            <v>6</v>
          </cell>
          <cell r="R519">
            <v>6.5</v>
          </cell>
          <cell r="S519">
            <v>7.5</v>
          </cell>
          <cell r="T519">
            <v>22</v>
          </cell>
          <cell r="U519">
            <v>12.5</v>
          </cell>
          <cell r="V519">
            <v>8</v>
          </cell>
          <cell r="W519">
            <v>20</v>
          </cell>
          <cell r="X519">
            <v>62.5</v>
          </cell>
        </row>
        <row r="520">
          <cell r="B520">
            <v>415</v>
          </cell>
          <cell r="C520">
            <v>12</v>
          </cell>
          <cell r="D520" t="str">
            <v>Пром. до 750 кВА   СН2</v>
          </cell>
          <cell r="E520">
            <v>1007</v>
          </cell>
          <cell r="F520">
            <v>0</v>
          </cell>
          <cell r="G520">
            <v>0</v>
          </cell>
          <cell r="H520">
            <v>8</v>
          </cell>
          <cell r="I520">
            <v>7.5</v>
          </cell>
          <cell r="J520">
            <v>6.5</v>
          </cell>
          <cell r="K520">
            <v>6</v>
          </cell>
          <cell r="L520">
            <v>4</v>
          </cell>
          <cell r="M520">
            <v>2.5</v>
          </cell>
          <cell r="N520">
            <v>1.5</v>
          </cell>
          <cell r="O520">
            <v>2.5</v>
          </cell>
          <cell r="P520">
            <v>4</v>
          </cell>
          <cell r="Q520">
            <v>6</v>
          </cell>
          <cell r="R520">
            <v>6.5</v>
          </cell>
          <cell r="S520">
            <v>7.5</v>
          </cell>
          <cell r="T520">
            <v>22</v>
          </cell>
          <cell r="U520">
            <v>12.5</v>
          </cell>
          <cell r="V520">
            <v>8</v>
          </cell>
          <cell r="W520">
            <v>20</v>
          </cell>
          <cell r="X520">
            <v>62.5</v>
          </cell>
        </row>
        <row r="521">
          <cell r="B521">
            <v>0</v>
          </cell>
          <cell r="C521">
            <v>23</v>
          </cell>
          <cell r="D521" t="str">
            <v>Управление "Пангодыэнергогаз"</v>
          </cell>
          <cell r="E521">
            <v>1006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</row>
        <row r="522">
          <cell r="B522">
            <v>415</v>
          </cell>
          <cell r="C522">
            <v>18</v>
          </cell>
          <cell r="D522" t="str">
            <v>Пром. свыше 750 кВА  (одноставочный) ВН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</row>
        <row r="523">
          <cell r="B523">
            <v>416</v>
          </cell>
          <cell r="C523">
            <v>18</v>
          </cell>
          <cell r="D523" t="str">
            <v>Пром. свыше 750 кВА  (одноставочный) ВН</v>
          </cell>
          <cell r="E523">
            <v>0</v>
          </cell>
          <cell r="F523">
            <v>0</v>
          </cell>
          <cell r="G523">
            <v>0</v>
          </cell>
          <cell r="H523">
            <v>704</v>
          </cell>
          <cell r="I523">
            <v>710</v>
          </cell>
          <cell r="J523">
            <v>634</v>
          </cell>
          <cell r="K523">
            <v>595.4</v>
          </cell>
          <cell r="L523">
            <v>543.9</v>
          </cell>
          <cell r="M523">
            <v>471.4</v>
          </cell>
          <cell r="N523">
            <v>439.4</v>
          </cell>
          <cell r="O523">
            <v>455.9</v>
          </cell>
          <cell r="P523">
            <v>574</v>
          </cell>
          <cell r="Q523">
            <v>644</v>
          </cell>
          <cell r="R523">
            <v>707</v>
          </cell>
          <cell r="S523">
            <v>768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</row>
        <row r="524">
          <cell r="B524">
            <v>0</v>
          </cell>
          <cell r="C524">
            <v>20</v>
          </cell>
          <cell r="D524" t="str">
            <v>"Надымгазсервис" ООО НГП</v>
          </cell>
          <cell r="E524">
            <v>0</v>
          </cell>
          <cell r="F524">
            <v>0</v>
          </cell>
          <cell r="G524">
            <v>0</v>
          </cell>
          <cell r="H524">
            <v>704</v>
          </cell>
          <cell r="I524">
            <v>710</v>
          </cell>
          <cell r="J524">
            <v>634</v>
          </cell>
          <cell r="K524">
            <v>595.4</v>
          </cell>
          <cell r="L524">
            <v>543.9</v>
          </cell>
          <cell r="M524">
            <v>471.4</v>
          </cell>
          <cell r="N524">
            <v>439.4</v>
          </cell>
          <cell r="O524">
            <v>455.9</v>
          </cell>
          <cell r="P524">
            <v>574</v>
          </cell>
          <cell r="Q524">
            <v>644</v>
          </cell>
          <cell r="R524">
            <v>707</v>
          </cell>
          <cell r="S524">
            <v>768</v>
          </cell>
          <cell r="T524">
            <v>2048</v>
          </cell>
          <cell r="U524">
            <v>1610.6999999999998</v>
          </cell>
          <cell r="V524">
            <v>1469.3</v>
          </cell>
          <cell r="W524">
            <v>2119</v>
          </cell>
          <cell r="X524">
            <v>7247</v>
          </cell>
        </row>
        <row r="525">
          <cell r="B525">
            <v>416</v>
          </cell>
          <cell r="C525">
            <v>23</v>
          </cell>
          <cell r="D525" t="str">
            <v>Непромышленные потребители СН2</v>
          </cell>
          <cell r="E525">
            <v>1007</v>
          </cell>
          <cell r="F525">
            <v>0</v>
          </cell>
          <cell r="G525">
            <v>0</v>
          </cell>
          <cell r="H525">
            <v>345</v>
          </cell>
          <cell r="I525">
            <v>352</v>
          </cell>
          <cell r="J525">
            <v>315</v>
          </cell>
          <cell r="K525">
            <v>298</v>
          </cell>
          <cell r="L525">
            <v>272</v>
          </cell>
          <cell r="M525">
            <v>239</v>
          </cell>
          <cell r="N525">
            <v>215</v>
          </cell>
          <cell r="O525">
            <v>221</v>
          </cell>
          <cell r="P525">
            <v>286</v>
          </cell>
          <cell r="Q525">
            <v>315</v>
          </cell>
          <cell r="R525">
            <v>350</v>
          </cell>
          <cell r="S525">
            <v>381</v>
          </cell>
          <cell r="T525">
            <v>1012</v>
          </cell>
          <cell r="U525">
            <v>809</v>
          </cell>
          <cell r="V525">
            <v>722</v>
          </cell>
          <cell r="W525">
            <v>1046</v>
          </cell>
          <cell r="X525">
            <v>3589</v>
          </cell>
        </row>
        <row r="526">
          <cell r="C526">
            <v>23</v>
          </cell>
          <cell r="D526" t="str">
            <v>Непромышленные потребители СН2</v>
          </cell>
          <cell r="E526">
            <v>1007</v>
          </cell>
          <cell r="F526">
            <v>0</v>
          </cell>
          <cell r="G526">
            <v>0</v>
          </cell>
          <cell r="H526">
            <v>345</v>
          </cell>
          <cell r="I526">
            <v>352</v>
          </cell>
          <cell r="J526">
            <v>315</v>
          </cell>
          <cell r="K526">
            <v>298</v>
          </cell>
          <cell r="L526">
            <v>272</v>
          </cell>
          <cell r="M526">
            <v>239</v>
          </cell>
          <cell r="N526">
            <v>215</v>
          </cell>
          <cell r="O526">
            <v>221</v>
          </cell>
          <cell r="P526">
            <v>286</v>
          </cell>
          <cell r="Q526">
            <v>315</v>
          </cell>
          <cell r="R526">
            <v>350</v>
          </cell>
          <cell r="S526">
            <v>381</v>
          </cell>
          <cell r="T526">
            <v>1012</v>
          </cell>
          <cell r="U526">
            <v>809</v>
          </cell>
          <cell r="V526">
            <v>722</v>
          </cell>
          <cell r="W526">
            <v>1046</v>
          </cell>
          <cell r="X526">
            <v>3589</v>
          </cell>
        </row>
        <row r="527">
          <cell r="B527">
            <v>410</v>
          </cell>
          <cell r="C527">
            <v>26</v>
          </cell>
          <cell r="D527" t="str">
            <v>Непромышленные потребители НН</v>
          </cell>
          <cell r="E527">
            <v>1007</v>
          </cell>
          <cell r="F527">
            <v>0</v>
          </cell>
          <cell r="G527">
            <v>0</v>
          </cell>
          <cell r="H527">
            <v>5</v>
          </cell>
          <cell r="I527">
            <v>5</v>
          </cell>
          <cell r="J527">
            <v>5</v>
          </cell>
          <cell r="K527">
            <v>4</v>
          </cell>
          <cell r="L527">
            <v>4</v>
          </cell>
          <cell r="M527">
            <v>3</v>
          </cell>
          <cell r="N527">
            <v>3</v>
          </cell>
          <cell r="O527">
            <v>3</v>
          </cell>
          <cell r="P527">
            <v>4</v>
          </cell>
          <cell r="Q527">
            <v>5</v>
          </cell>
          <cell r="R527">
            <v>6</v>
          </cell>
          <cell r="S527">
            <v>6</v>
          </cell>
          <cell r="T527">
            <v>15</v>
          </cell>
          <cell r="U527">
            <v>11</v>
          </cell>
          <cell r="V527">
            <v>10</v>
          </cell>
          <cell r="W527">
            <v>17</v>
          </cell>
          <cell r="X527">
            <v>53</v>
          </cell>
        </row>
        <row r="528">
          <cell r="B528">
            <v>413</v>
          </cell>
          <cell r="C528">
            <v>119</v>
          </cell>
          <cell r="D528" t="str">
            <v>Население с газ. плитами СН2</v>
          </cell>
          <cell r="E528">
            <v>1007</v>
          </cell>
          <cell r="F528">
            <v>0</v>
          </cell>
          <cell r="G528">
            <v>0</v>
          </cell>
          <cell r="H528">
            <v>79</v>
          </cell>
          <cell r="I528">
            <v>81</v>
          </cell>
          <cell r="J528">
            <v>71</v>
          </cell>
          <cell r="K528">
            <v>67</v>
          </cell>
          <cell r="L528">
            <v>61</v>
          </cell>
          <cell r="M528">
            <v>54</v>
          </cell>
          <cell r="N528">
            <v>49</v>
          </cell>
          <cell r="O528">
            <v>50</v>
          </cell>
          <cell r="P528">
            <v>67</v>
          </cell>
          <cell r="Q528">
            <v>73</v>
          </cell>
          <cell r="R528">
            <v>82</v>
          </cell>
          <cell r="S528">
            <v>87</v>
          </cell>
          <cell r="T528">
            <v>231</v>
          </cell>
          <cell r="U528">
            <v>182</v>
          </cell>
          <cell r="V528">
            <v>166</v>
          </cell>
          <cell r="W528">
            <v>242</v>
          </cell>
          <cell r="X528">
            <v>821</v>
          </cell>
        </row>
        <row r="529">
          <cell r="C529">
            <v>131</v>
          </cell>
          <cell r="D529" t="str">
            <v>Насел. на тех цели домов СН2</v>
          </cell>
          <cell r="E529">
            <v>1007</v>
          </cell>
          <cell r="F529">
            <v>0</v>
          </cell>
          <cell r="G529">
            <v>0</v>
          </cell>
          <cell r="H529">
            <v>14</v>
          </cell>
          <cell r="I529">
            <v>15</v>
          </cell>
          <cell r="J529">
            <v>11</v>
          </cell>
          <cell r="K529">
            <v>11</v>
          </cell>
          <cell r="L529">
            <v>10.5</v>
          </cell>
          <cell r="M529">
            <v>6.5</v>
          </cell>
          <cell r="N529">
            <v>8.5</v>
          </cell>
          <cell r="O529">
            <v>8.5</v>
          </cell>
          <cell r="P529">
            <v>10.5</v>
          </cell>
          <cell r="Q529">
            <v>10.5</v>
          </cell>
          <cell r="R529">
            <v>12</v>
          </cell>
          <cell r="S529">
            <v>13</v>
          </cell>
          <cell r="T529">
            <v>40</v>
          </cell>
          <cell r="U529">
            <v>28</v>
          </cell>
          <cell r="V529">
            <v>27.5</v>
          </cell>
          <cell r="W529">
            <v>35.5</v>
          </cell>
          <cell r="X529">
            <v>131</v>
          </cell>
        </row>
        <row r="530">
          <cell r="B530">
            <v>411</v>
          </cell>
          <cell r="C530">
            <v>24</v>
          </cell>
          <cell r="D530" t="str">
            <v>Непромышленные потребители СН2</v>
          </cell>
          <cell r="E530">
            <v>1004</v>
          </cell>
          <cell r="F530">
            <v>0</v>
          </cell>
          <cell r="G530">
            <v>0</v>
          </cell>
          <cell r="H530">
            <v>8</v>
          </cell>
          <cell r="I530">
            <v>8</v>
          </cell>
          <cell r="J530">
            <v>8</v>
          </cell>
          <cell r="K530">
            <v>7</v>
          </cell>
          <cell r="L530">
            <v>7</v>
          </cell>
          <cell r="M530">
            <v>7</v>
          </cell>
          <cell r="N530">
            <v>7</v>
          </cell>
          <cell r="O530">
            <v>7</v>
          </cell>
          <cell r="P530">
            <v>8</v>
          </cell>
          <cell r="Q530">
            <v>8</v>
          </cell>
          <cell r="R530">
            <v>8</v>
          </cell>
          <cell r="S530">
            <v>8</v>
          </cell>
          <cell r="T530">
            <v>24</v>
          </cell>
          <cell r="U530">
            <v>21</v>
          </cell>
          <cell r="V530">
            <v>22</v>
          </cell>
          <cell r="W530">
            <v>24</v>
          </cell>
          <cell r="X530">
            <v>91</v>
          </cell>
        </row>
        <row r="531">
          <cell r="B531">
            <v>414</v>
          </cell>
          <cell r="C531">
            <v>27</v>
          </cell>
          <cell r="D531" t="str">
            <v>Непромышленные потребители НН</v>
          </cell>
          <cell r="E531">
            <v>1004</v>
          </cell>
          <cell r="F531">
            <v>0</v>
          </cell>
          <cell r="G531">
            <v>0</v>
          </cell>
          <cell r="H531">
            <v>12</v>
          </cell>
          <cell r="I531">
            <v>12</v>
          </cell>
          <cell r="J531">
            <v>10</v>
          </cell>
          <cell r="K531">
            <v>10</v>
          </cell>
          <cell r="L531">
            <v>9</v>
          </cell>
          <cell r="M531">
            <v>9</v>
          </cell>
          <cell r="N531">
            <v>9</v>
          </cell>
          <cell r="O531">
            <v>9</v>
          </cell>
          <cell r="P531">
            <v>10</v>
          </cell>
          <cell r="Q531">
            <v>12</v>
          </cell>
          <cell r="R531">
            <v>13</v>
          </cell>
          <cell r="S531">
            <v>10</v>
          </cell>
          <cell r="T531">
            <v>34</v>
          </cell>
          <cell r="U531">
            <v>28</v>
          </cell>
          <cell r="V531">
            <v>28</v>
          </cell>
          <cell r="W531">
            <v>35</v>
          </cell>
          <cell r="X531">
            <v>125</v>
          </cell>
        </row>
        <row r="532">
          <cell r="B532">
            <v>415</v>
          </cell>
          <cell r="C532">
            <v>132</v>
          </cell>
          <cell r="D532" t="str">
            <v>Насел. на тех цели домов СН2</v>
          </cell>
          <cell r="E532">
            <v>1004</v>
          </cell>
          <cell r="F532">
            <v>0</v>
          </cell>
          <cell r="G532">
            <v>0</v>
          </cell>
          <cell r="H532">
            <v>12</v>
          </cell>
          <cell r="I532">
            <v>12</v>
          </cell>
          <cell r="J532">
            <v>11</v>
          </cell>
          <cell r="K532">
            <v>13</v>
          </cell>
          <cell r="L532">
            <v>13</v>
          </cell>
          <cell r="M532">
            <v>13.5</v>
          </cell>
          <cell r="N532">
            <v>12.5</v>
          </cell>
          <cell r="O532">
            <v>12</v>
          </cell>
          <cell r="P532">
            <v>12.5</v>
          </cell>
          <cell r="Q532">
            <v>13.5</v>
          </cell>
          <cell r="R532">
            <v>11</v>
          </cell>
          <cell r="S532">
            <v>12</v>
          </cell>
          <cell r="T532">
            <v>35</v>
          </cell>
          <cell r="U532">
            <v>39.5</v>
          </cell>
          <cell r="V532">
            <v>37</v>
          </cell>
          <cell r="W532">
            <v>36.5</v>
          </cell>
          <cell r="X532">
            <v>148</v>
          </cell>
        </row>
        <row r="533">
          <cell r="B533">
            <v>412</v>
          </cell>
          <cell r="C533">
            <v>28</v>
          </cell>
          <cell r="D533" t="str">
            <v>Непромышленные потребители НН</v>
          </cell>
          <cell r="E533">
            <v>1007</v>
          </cell>
          <cell r="F533">
            <v>1012</v>
          </cell>
          <cell r="G533">
            <v>0</v>
          </cell>
          <cell r="H533">
            <v>1</v>
          </cell>
          <cell r="I533">
            <v>1</v>
          </cell>
          <cell r="J533">
            <v>1</v>
          </cell>
          <cell r="K533">
            <v>1</v>
          </cell>
          <cell r="L533">
            <v>1</v>
          </cell>
          <cell r="M533">
            <v>1</v>
          </cell>
          <cell r="N533">
            <v>1</v>
          </cell>
          <cell r="O533">
            <v>1</v>
          </cell>
          <cell r="P533">
            <v>1</v>
          </cell>
          <cell r="Q533">
            <v>1</v>
          </cell>
          <cell r="R533">
            <v>1</v>
          </cell>
          <cell r="S533">
            <v>1</v>
          </cell>
          <cell r="T533">
            <v>3</v>
          </cell>
          <cell r="U533">
            <v>3</v>
          </cell>
          <cell r="V533">
            <v>3</v>
          </cell>
          <cell r="W533">
            <v>3</v>
          </cell>
          <cell r="X533">
            <v>12</v>
          </cell>
        </row>
        <row r="534">
          <cell r="B534">
            <v>415</v>
          </cell>
          <cell r="C534">
            <v>156</v>
          </cell>
          <cell r="D534" t="str">
            <v>Насел. на тех цели домов СН2</v>
          </cell>
          <cell r="E534">
            <v>1006</v>
          </cell>
          <cell r="F534">
            <v>0</v>
          </cell>
          <cell r="G534">
            <v>0</v>
          </cell>
          <cell r="H534">
            <v>3</v>
          </cell>
          <cell r="I534">
            <v>3</v>
          </cell>
          <cell r="J534">
            <v>3</v>
          </cell>
          <cell r="K534">
            <v>2.8</v>
          </cell>
          <cell r="L534">
            <v>2.8</v>
          </cell>
          <cell r="M534">
            <v>2.8</v>
          </cell>
          <cell r="N534">
            <v>2.8</v>
          </cell>
          <cell r="O534">
            <v>2.8</v>
          </cell>
          <cell r="P534">
            <v>3</v>
          </cell>
          <cell r="Q534">
            <v>3</v>
          </cell>
          <cell r="R534">
            <v>3</v>
          </cell>
          <cell r="S534">
            <v>3</v>
          </cell>
          <cell r="T534">
            <v>9</v>
          </cell>
          <cell r="U534">
            <v>8.3999999999999986</v>
          </cell>
          <cell r="V534">
            <v>8.6</v>
          </cell>
          <cell r="W534">
            <v>9</v>
          </cell>
          <cell r="X534">
            <v>35</v>
          </cell>
        </row>
        <row r="535">
          <cell r="B535">
            <v>415</v>
          </cell>
          <cell r="C535">
            <v>158</v>
          </cell>
          <cell r="D535" t="str">
            <v>Насел. на тех цели домов НН</v>
          </cell>
          <cell r="E535">
            <v>1006</v>
          </cell>
          <cell r="F535">
            <v>0</v>
          </cell>
          <cell r="G535">
            <v>0</v>
          </cell>
          <cell r="H535">
            <v>74</v>
          </cell>
          <cell r="I535">
            <v>74</v>
          </cell>
          <cell r="J535">
            <v>74</v>
          </cell>
          <cell r="K535">
            <v>73.599999999999994</v>
          </cell>
          <cell r="L535">
            <v>73.599999999999994</v>
          </cell>
          <cell r="M535">
            <v>73.599999999999994</v>
          </cell>
          <cell r="N535">
            <v>73.599999999999994</v>
          </cell>
          <cell r="O535">
            <v>73.599999999999994</v>
          </cell>
          <cell r="P535">
            <v>74</v>
          </cell>
          <cell r="Q535">
            <v>74</v>
          </cell>
          <cell r="R535">
            <v>74</v>
          </cell>
          <cell r="S535">
            <v>74</v>
          </cell>
          <cell r="T535">
            <v>222</v>
          </cell>
          <cell r="U535">
            <v>220.79999999999998</v>
          </cell>
          <cell r="V535">
            <v>221.2</v>
          </cell>
          <cell r="W535">
            <v>222</v>
          </cell>
          <cell r="X535">
            <v>886.00000000000011</v>
          </cell>
        </row>
        <row r="536">
          <cell r="B536">
            <v>413</v>
          </cell>
          <cell r="C536">
            <v>12</v>
          </cell>
          <cell r="D536" t="str">
            <v>Пром. до 750 кВА   СН2</v>
          </cell>
          <cell r="E536">
            <v>1006</v>
          </cell>
          <cell r="F536">
            <v>0</v>
          </cell>
          <cell r="G536">
            <v>0</v>
          </cell>
          <cell r="H536">
            <v>22</v>
          </cell>
          <cell r="I536">
            <v>22</v>
          </cell>
          <cell r="J536">
            <v>20</v>
          </cell>
          <cell r="K536">
            <v>18</v>
          </cell>
          <cell r="L536">
            <v>16</v>
          </cell>
          <cell r="M536">
            <v>12</v>
          </cell>
          <cell r="N536">
            <v>12</v>
          </cell>
          <cell r="O536">
            <v>14</v>
          </cell>
          <cell r="P536">
            <v>19</v>
          </cell>
          <cell r="Q536">
            <v>20</v>
          </cell>
          <cell r="R536">
            <v>22</v>
          </cell>
          <cell r="S536">
            <v>23</v>
          </cell>
          <cell r="T536">
            <v>64</v>
          </cell>
          <cell r="U536">
            <v>46</v>
          </cell>
          <cell r="V536">
            <v>45</v>
          </cell>
          <cell r="W536">
            <v>65</v>
          </cell>
          <cell r="X536">
            <v>220</v>
          </cell>
        </row>
        <row r="537">
          <cell r="B537">
            <v>416</v>
          </cell>
          <cell r="C537">
            <v>88</v>
          </cell>
          <cell r="D537" t="str">
            <v>Непромышленные потребители НН</v>
          </cell>
          <cell r="E537">
            <v>1006</v>
          </cell>
          <cell r="F537">
            <v>0</v>
          </cell>
          <cell r="G537">
            <v>0</v>
          </cell>
          <cell r="H537">
            <v>3</v>
          </cell>
          <cell r="I537">
            <v>3</v>
          </cell>
          <cell r="J537">
            <v>2</v>
          </cell>
          <cell r="K537">
            <v>2</v>
          </cell>
          <cell r="L537">
            <v>2</v>
          </cell>
          <cell r="M537">
            <v>1</v>
          </cell>
          <cell r="N537">
            <v>1</v>
          </cell>
          <cell r="O537">
            <v>1</v>
          </cell>
          <cell r="P537">
            <v>2</v>
          </cell>
          <cell r="Q537">
            <v>2</v>
          </cell>
          <cell r="R537">
            <v>2</v>
          </cell>
          <cell r="S537">
            <v>3</v>
          </cell>
          <cell r="T537">
            <v>8</v>
          </cell>
          <cell r="U537">
            <v>5</v>
          </cell>
          <cell r="V537">
            <v>4</v>
          </cell>
          <cell r="W537">
            <v>7</v>
          </cell>
          <cell r="X537">
            <v>24</v>
          </cell>
        </row>
        <row r="538">
          <cell r="B538">
            <v>417</v>
          </cell>
          <cell r="C538">
            <v>25</v>
          </cell>
          <cell r="D538" t="str">
            <v>Непромышленные потребители СН2</v>
          </cell>
          <cell r="E538">
            <v>1006</v>
          </cell>
          <cell r="F538">
            <v>0</v>
          </cell>
          <cell r="G538">
            <v>0</v>
          </cell>
          <cell r="H538">
            <v>10</v>
          </cell>
          <cell r="I538">
            <v>9</v>
          </cell>
          <cell r="J538">
            <v>7</v>
          </cell>
          <cell r="K538">
            <v>7</v>
          </cell>
          <cell r="L538">
            <v>7</v>
          </cell>
          <cell r="M538">
            <v>4</v>
          </cell>
          <cell r="N538">
            <v>3</v>
          </cell>
          <cell r="O538">
            <v>3</v>
          </cell>
          <cell r="P538">
            <v>7</v>
          </cell>
          <cell r="Q538">
            <v>8</v>
          </cell>
          <cell r="R538">
            <v>8</v>
          </cell>
          <cell r="S538">
            <v>8</v>
          </cell>
          <cell r="T538">
            <v>26</v>
          </cell>
          <cell r="U538">
            <v>18</v>
          </cell>
          <cell r="V538">
            <v>13</v>
          </cell>
          <cell r="W538">
            <v>24</v>
          </cell>
          <cell r="X538">
            <v>81</v>
          </cell>
        </row>
        <row r="539">
          <cell r="B539">
            <v>0</v>
          </cell>
          <cell r="C539">
            <v>29</v>
          </cell>
          <cell r="D539" t="str">
            <v>Управление ФССП России по ЯНАО</v>
          </cell>
          <cell r="E539">
            <v>1006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</row>
        <row r="540">
          <cell r="B540">
            <v>417</v>
          </cell>
          <cell r="C540">
            <v>30</v>
          </cell>
          <cell r="D540" t="str">
            <v>Непром. Бюджетные ВН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</row>
        <row r="541">
          <cell r="B541">
            <v>418</v>
          </cell>
          <cell r="C541">
            <v>30</v>
          </cell>
          <cell r="D541" t="str">
            <v>Непром. Бюджетные ВН</v>
          </cell>
          <cell r="E541">
            <v>0</v>
          </cell>
          <cell r="F541">
            <v>0</v>
          </cell>
          <cell r="G541">
            <v>0</v>
          </cell>
          <cell r="H541">
            <v>104</v>
          </cell>
          <cell r="I541">
            <v>97</v>
          </cell>
          <cell r="J541">
            <v>85</v>
          </cell>
          <cell r="K541">
            <v>81</v>
          </cell>
          <cell r="L541">
            <v>66</v>
          </cell>
          <cell r="M541">
            <v>49</v>
          </cell>
          <cell r="N541">
            <v>47</v>
          </cell>
          <cell r="O541">
            <v>47</v>
          </cell>
          <cell r="P541">
            <v>58</v>
          </cell>
          <cell r="Q541">
            <v>64</v>
          </cell>
          <cell r="R541">
            <v>76</v>
          </cell>
          <cell r="S541">
            <v>91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</row>
        <row r="542">
          <cell r="B542">
            <v>0</v>
          </cell>
          <cell r="C542">
            <v>12</v>
          </cell>
          <cell r="D542" t="str">
            <v>ОАО "Надымдорстрой"</v>
          </cell>
          <cell r="E542">
            <v>0</v>
          </cell>
          <cell r="F542">
            <v>0</v>
          </cell>
          <cell r="G542">
            <v>0</v>
          </cell>
          <cell r="H542">
            <v>104</v>
          </cell>
          <cell r="I542">
            <v>97</v>
          </cell>
          <cell r="J542">
            <v>85</v>
          </cell>
          <cell r="K542">
            <v>81</v>
          </cell>
          <cell r="L542">
            <v>66</v>
          </cell>
          <cell r="M542">
            <v>49</v>
          </cell>
          <cell r="N542">
            <v>47</v>
          </cell>
          <cell r="O542">
            <v>47</v>
          </cell>
          <cell r="P542">
            <v>58</v>
          </cell>
          <cell r="Q542">
            <v>64</v>
          </cell>
          <cell r="R542">
            <v>76</v>
          </cell>
          <cell r="S542">
            <v>91</v>
          </cell>
          <cell r="T542">
            <v>286</v>
          </cell>
          <cell r="U542">
            <v>196</v>
          </cell>
          <cell r="V542">
            <v>152</v>
          </cell>
          <cell r="W542">
            <v>231</v>
          </cell>
          <cell r="X542">
            <v>865</v>
          </cell>
        </row>
        <row r="543">
          <cell r="B543">
            <v>418</v>
          </cell>
          <cell r="C543">
            <v>12</v>
          </cell>
          <cell r="D543" t="str">
            <v>Пром. до 750 кВА   СН2</v>
          </cell>
          <cell r="E543">
            <v>1014</v>
          </cell>
          <cell r="F543">
            <v>1001</v>
          </cell>
          <cell r="G543">
            <v>0</v>
          </cell>
          <cell r="H543">
            <v>9</v>
          </cell>
          <cell r="I543">
            <v>12</v>
          </cell>
          <cell r="J543">
            <v>12</v>
          </cell>
          <cell r="K543">
            <v>15</v>
          </cell>
          <cell r="L543">
            <v>10</v>
          </cell>
          <cell r="M543">
            <v>5</v>
          </cell>
          <cell r="N543">
            <v>5</v>
          </cell>
          <cell r="O543">
            <v>5</v>
          </cell>
          <cell r="P543">
            <v>2</v>
          </cell>
          <cell r="Q543">
            <v>6</v>
          </cell>
          <cell r="R543">
            <v>6</v>
          </cell>
          <cell r="S543">
            <v>6</v>
          </cell>
          <cell r="T543">
            <v>33</v>
          </cell>
          <cell r="U543">
            <v>30</v>
          </cell>
          <cell r="V543">
            <v>12</v>
          </cell>
          <cell r="W543">
            <v>18</v>
          </cell>
          <cell r="X543">
            <v>93</v>
          </cell>
        </row>
        <row r="544">
          <cell r="C544">
            <v>12</v>
          </cell>
          <cell r="D544" t="str">
            <v>Пром. до 750 кВА   СН2</v>
          </cell>
          <cell r="E544">
            <v>1014</v>
          </cell>
          <cell r="F544">
            <v>1001</v>
          </cell>
          <cell r="G544">
            <v>0</v>
          </cell>
          <cell r="H544">
            <v>9</v>
          </cell>
          <cell r="I544">
            <v>12</v>
          </cell>
          <cell r="J544">
            <v>12</v>
          </cell>
          <cell r="K544">
            <v>15</v>
          </cell>
          <cell r="L544">
            <v>10</v>
          </cell>
          <cell r="M544">
            <v>5</v>
          </cell>
          <cell r="N544">
            <v>5</v>
          </cell>
          <cell r="O544">
            <v>5</v>
          </cell>
          <cell r="P544">
            <v>2</v>
          </cell>
          <cell r="Q544">
            <v>6</v>
          </cell>
          <cell r="R544">
            <v>6</v>
          </cell>
          <cell r="S544">
            <v>6</v>
          </cell>
          <cell r="T544">
            <v>33</v>
          </cell>
          <cell r="U544">
            <v>30</v>
          </cell>
          <cell r="V544">
            <v>12</v>
          </cell>
          <cell r="W544">
            <v>18</v>
          </cell>
          <cell r="X544">
            <v>93</v>
          </cell>
        </row>
        <row r="545">
          <cell r="B545">
            <v>419</v>
          </cell>
          <cell r="C545">
            <v>13</v>
          </cell>
          <cell r="D545" t="str">
            <v>Пром. до 750 кВА   СН2</v>
          </cell>
          <cell r="E545">
            <v>1001</v>
          </cell>
          <cell r="F545">
            <v>0</v>
          </cell>
          <cell r="G545">
            <v>0</v>
          </cell>
          <cell r="H545">
            <v>85</v>
          </cell>
          <cell r="I545">
            <v>75</v>
          </cell>
          <cell r="J545">
            <v>65</v>
          </cell>
          <cell r="K545">
            <v>60</v>
          </cell>
          <cell r="L545">
            <v>50</v>
          </cell>
          <cell r="M545">
            <v>40</v>
          </cell>
          <cell r="N545">
            <v>40</v>
          </cell>
          <cell r="O545">
            <v>40</v>
          </cell>
          <cell r="P545">
            <v>50</v>
          </cell>
          <cell r="Q545">
            <v>50</v>
          </cell>
          <cell r="R545">
            <v>60</v>
          </cell>
          <cell r="S545">
            <v>75</v>
          </cell>
          <cell r="T545">
            <v>225</v>
          </cell>
          <cell r="U545">
            <v>150</v>
          </cell>
          <cell r="V545">
            <v>130</v>
          </cell>
          <cell r="W545">
            <v>185</v>
          </cell>
          <cell r="X545">
            <v>690</v>
          </cell>
        </row>
        <row r="546">
          <cell r="B546">
            <v>0</v>
          </cell>
          <cell r="C546">
            <v>14</v>
          </cell>
          <cell r="D546" t="str">
            <v xml:space="preserve">Избирательная комиссия </v>
          </cell>
          <cell r="E546">
            <v>1006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</row>
        <row r="547">
          <cell r="B547">
            <v>419</v>
          </cell>
          <cell r="C547">
            <v>11</v>
          </cell>
          <cell r="D547" t="str">
            <v>Пром. до 750 кВА   ВН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</row>
        <row r="548">
          <cell r="B548">
            <v>420</v>
          </cell>
          <cell r="C548">
            <v>11</v>
          </cell>
          <cell r="D548" t="str">
            <v>Пром. до 750 кВА   ВН</v>
          </cell>
          <cell r="E548">
            <v>0</v>
          </cell>
          <cell r="F548">
            <v>0</v>
          </cell>
          <cell r="G548">
            <v>0</v>
          </cell>
          <cell r="H548">
            <v>4</v>
          </cell>
          <cell r="I548">
            <v>4</v>
          </cell>
          <cell r="J548">
            <v>3.5</v>
          </cell>
          <cell r="K548">
            <v>3</v>
          </cell>
          <cell r="L548">
            <v>2.5</v>
          </cell>
          <cell r="M548">
            <v>2.5</v>
          </cell>
          <cell r="N548">
            <v>2.5</v>
          </cell>
          <cell r="O548">
            <v>2.5</v>
          </cell>
          <cell r="P548">
            <v>2.5</v>
          </cell>
          <cell r="Q548">
            <v>3</v>
          </cell>
          <cell r="R548">
            <v>3.5</v>
          </cell>
          <cell r="S548">
            <v>4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</row>
        <row r="549">
          <cell r="B549">
            <v>0</v>
          </cell>
          <cell r="C549">
            <v>33</v>
          </cell>
          <cell r="D549" t="str">
            <v>ООО СК"Северстрой"</v>
          </cell>
          <cell r="E549">
            <v>0</v>
          </cell>
          <cell r="F549">
            <v>0</v>
          </cell>
          <cell r="G549">
            <v>0</v>
          </cell>
          <cell r="H549">
            <v>4</v>
          </cell>
          <cell r="I549">
            <v>4</v>
          </cell>
          <cell r="J549">
            <v>3.5</v>
          </cell>
          <cell r="K549">
            <v>3</v>
          </cell>
          <cell r="L549">
            <v>2.5</v>
          </cell>
          <cell r="M549">
            <v>2.5</v>
          </cell>
          <cell r="N549">
            <v>2.5</v>
          </cell>
          <cell r="O549">
            <v>2.5</v>
          </cell>
          <cell r="P549">
            <v>2.5</v>
          </cell>
          <cell r="Q549">
            <v>3</v>
          </cell>
          <cell r="R549">
            <v>3.5</v>
          </cell>
          <cell r="S549">
            <v>4</v>
          </cell>
          <cell r="T549">
            <v>11.5</v>
          </cell>
          <cell r="U549">
            <v>8</v>
          </cell>
          <cell r="V549">
            <v>7.5</v>
          </cell>
          <cell r="W549">
            <v>10.5</v>
          </cell>
          <cell r="X549">
            <v>37.5</v>
          </cell>
        </row>
        <row r="550">
          <cell r="B550">
            <v>420</v>
          </cell>
          <cell r="C550">
            <v>15</v>
          </cell>
          <cell r="D550" t="str">
            <v>Пром. до 750 кВА   НН</v>
          </cell>
          <cell r="E550">
            <v>1004</v>
          </cell>
          <cell r="F550">
            <v>1001</v>
          </cell>
          <cell r="G550">
            <v>0</v>
          </cell>
          <cell r="H550">
            <v>4</v>
          </cell>
          <cell r="I550">
            <v>4</v>
          </cell>
          <cell r="J550">
            <v>3.5</v>
          </cell>
          <cell r="K550">
            <v>3</v>
          </cell>
          <cell r="L550">
            <v>2.5</v>
          </cell>
          <cell r="M550">
            <v>2.5</v>
          </cell>
          <cell r="N550">
            <v>2.5</v>
          </cell>
          <cell r="O550">
            <v>2.5</v>
          </cell>
          <cell r="P550">
            <v>2.5</v>
          </cell>
          <cell r="Q550">
            <v>3</v>
          </cell>
          <cell r="R550">
            <v>3.5</v>
          </cell>
          <cell r="S550">
            <v>4</v>
          </cell>
          <cell r="T550">
            <v>11.5</v>
          </cell>
          <cell r="U550">
            <v>8</v>
          </cell>
          <cell r="V550">
            <v>7.5</v>
          </cell>
          <cell r="W550">
            <v>10.5</v>
          </cell>
          <cell r="X550">
            <v>37.5</v>
          </cell>
        </row>
        <row r="551">
          <cell r="B551">
            <v>421</v>
          </cell>
          <cell r="C551">
            <v>15</v>
          </cell>
          <cell r="D551" t="str">
            <v>Пром. до 750 кВА   НН</v>
          </cell>
          <cell r="E551">
            <v>1004</v>
          </cell>
          <cell r="F551">
            <v>1001</v>
          </cell>
          <cell r="G551">
            <v>0</v>
          </cell>
          <cell r="H551">
            <v>4</v>
          </cell>
          <cell r="I551">
            <v>4</v>
          </cell>
          <cell r="J551">
            <v>3.5</v>
          </cell>
          <cell r="K551">
            <v>3</v>
          </cell>
          <cell r="L551">
            <v>2.5</v>
          </cell>
          <cell r="M551">
            <v>2.5</v>
          </cell>
          <cell r="N551">
            <v>2.5</v>
          </cell>
          <cell r="O551">
            <v>2.5</v>
          </cell>
          <cell r="P551">
            <v>2.5</v>
          </cell>
          <cell r="Q551">
            <v>3</v>
          </cell>
          <cell r="R551">
            <v>3.5</v>
          </cell>
          <cell r="S551">
            <v>4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</row>
        <row r="552">
          <cell r="B552">
            <v>0</v>
          </cell>
          <cell r="C552">
            <v>12</v>
          </cell>
          <cell r="D552" t="str">
            <v>ООО "СибтрансАрктик"</v>
          </cell>
          <cell r="E552">
            <v>0</v>
          </cell>
          <cell r="F552">
            <v>0</v>
          </cell>
          <cell r="G552">
            <v>0</v>
          </cell>
          <cell r="H552">
            <v>3.9</v>
          </cell>
          <cell r="I552">
            <v>3.3</v>
          </cell>
          <cell r="J552">
            <v>2.4</v>
          </cell>
          <cell r="K552">
            <v>2.2000000000000002</v>
          </cell>
          <cell r="L552">
            <v>2</v>
          </cell>
          <cell r="M552">
            <v>2</v>
          </cell>
          <cell r="N552">
            <v>2</v>
          </cell>
          <cell r="O552">
            <v>2</v>
          </cell>
          <cell r="P552">
            <v>2.1</v>
          </cell>
          <cell r="Q552">
            <v>2.2000000000000002</v>
          </cell>
          <cell r="R552">
            <v>2.4</v>
          </cell>
          <cell r="S552">
            <v>3.3</v>
          </cell>
          <cell r="T552">
            <v>9.6</v>
          </cell>
          <cell r="U552">
            <v>6.2</v>
          </cell>
          <cell r="V552">
            <v>6.1</v>
          </cell>
          <cell r="W552">
            <v>7.8999999999999995</v>
          </cell>
          <cell r="X552">
            <v>29.8</v>
          </cell>
        </row>
        <row r="553">
          <cell r="B553">
            <v>421</v>
          </cell>
          <cell r="C553">
            <v>26</v>
          </cell>
          <cell r="D553" t="str">
            <v>Непромышленные потребители НН</v>
          </cell>
          <cell r="E553">
            <v>1007</v>
          </cell>
          <cell r="F553">
            <v>1004</v>
          </cell>
          <cell r="G553">
            <v>1012</v>
          </cell>
          <cell r="H553">
            <v>3.9</v>
          </cell>
          <cell r="I553">
            <v>3.3</v>
          </cell>
          <cell r="J553">
            <v>2.4</v>
          </cell>
          <cell r="K553">
            <v>2.2000000000000002</v>
          </cell>
          <cell r="L553">
            <v>2</v>
          </cell>
          <cell r="M553">
            <v>2</v>
          </cell>
          <cell r="N553">
            <v>2</v>
          </cell>
          <cell r="O553">
            <v>2</v>
          </cell>
          <cell r="P553">
            <v>2.1</v>
          </cell>
          <cell r="Q553">
            <v>2.2000000000000002</v>
          </cell>
          <cell r="R553">
            <v>2.4</v>
          </cell>
          <cell r="S553">
            <v>3.3</v>
          </cell>
          <cell r="T553">
            <v>9.6</v>
          </cell>
          <cell r="U553">
            <v>6.2</v>
          </cell>
          <cell r="V553">
            <v>6.1</v>
          </cell>
          <cell r="W553">
            <v>7.8999999999999995</v>
          </cell>
          <cell r="X553">
            <v>29.8</v>
          </cell>
        </row>
        <row r="554">
          <cell r="B554">
            <v>422</v>
          </cell>
          <cell r="C554">
            <v>26</v>
          </cell>
          <cell r="D554" t="str">
            <v>Непромышленные потребители НН</v>
          </cell>
          <cell r="E554">
            <v>1007</v>
          </cell>
          <cell r="F554">
            <v>1004</v>
          </cell>
          <cell r="G554">
            <v>1012</v>
          </cell>
          <cell r="H554">
            <v>3.9</v>
          </cell>
          <cell r="I554">
            <v>3.3</v>
          </cell>
          <cell r="J554">
            <v>2.4</v>
          </cell>
          <cell r="K554">
            <v>2.2000000000000002</v>
          </cell>
          <cell r="L554">
            <v>2</v>
          </cell>
          <cell r="M554">
            <v>2</v>
          </cell>
          <cell r="N554">
            <v>2</v>
          </cell>
          <cell r="O554">
            <v>2</v>
          </cell>
          <cell r="P554">
            <v>2.1</v>
          </cell>
          <cell r="Q554">
            <v>2.2000000000000002</v>
          </cell>
          <cell r="R554">
            <v>2.4</v>
          </cell>
          <cell r="S554">
            <v>3.3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</row>
        <row r="555">
          <cell r="B555">
            <v>0</v>
          </cell>
          <cell r="C555">
            <v>12</v>
          </cell>
          <cell r="D555" t="str">
            <v>Управление Судебного департамента в ЯНАО</v>
          </cell>
          <cell r="E555">
            <v>0</v>
          </cell>
          <cell r="F555">
            <v>0</v>
          </cell>
          <cell r="G555">
            <v>0</v>
          </cell>
          <cell r="H555">
            <v>12.5</v>
          </cell>
          <cell r="I555">
            <v>12.5</v>
          </cell>
          <cell r="J555">
            <v>11</v>
          </cell>
          <cell r="K555">
            <v>11</v>
          </cell>
          <cell r="L555">
            <v>9</v>
          </cell>
          <cell r="M555">
            <v>7</v>
          </cell>
          <cell r="N555">
            <v>7</v>
          </cell>
          <cell r="O555">
            <v>7</v>
          </cell>
          <cell r="P555">
            <v>7</v>
          </cell>
          <cell r="Q555">
            <v>10</v>
          </cell>
          <cell r="R555">
            <v>10</v>
          </cell>
          <cell r="S555">
            <v>12.5</v>
          </cell>
          <cell r="T555">
            <v>36</v>
          </cell>
          <cell r="U555">
            <v>27</v>
          </cell>
          <cell r="V555">
            <v>21</v>
          </cell>
          <cell r="W555">
            <v>32.5</v>
          </cell>
          <cell r="X555">
            <v>116.5</v>
          </cell>
        </row>
        <row r="556">
          <cell r="B556">
            <v>422</v>
          </cell>
          <cell r="C556">
            <v>33</v>
          </cell>
          <cell r="D556" t="str">
            <v>Непром. Бюджетные НН</v>
          </cell>
          <cell r="E556">
            <v>1007</v>
          </cell>
          <cell r="F556">
            <v>1012</v>
          </cell>
          <cell r="G556">
            <v>0</v>
          </cell>
          <cell r="H556">
            <v>12.5</v>
          </cell>
          <cell r="I556">
            <v>12.5</v>
          </cell>
          <cell r="J556">
            <v>11</v>
          </cell>
          <cell r="K556">
            <v>11</v>
          </cell>
          <cell r="L556">
            <v>9</v>
          </cell>
          <cell r="M556">
            <v>7</v>
          </cell>
          <cell r="N556">
            <v>7</v>
          </cell>
          <cell r="O556">
            <v>7</v>
          </cell>
          <cell r="P556">
            <v>7</v>
          </cell>
          <cell r="Q556">
            <v>10</v>
          </cell>
          <cell r="R556">
            <v>10</v>
          </cell>
          <cell r="S556">
            <v>12.5</v>
          </cell>
          <cell r="T556">
            <v>36</v>
          </cell>
          <cell r="U556">
            <v>27</v>
          </cell>
          <cell r="V556">
            <v>21</v>
          </cell>
          <cell r="W556">
            <v>32.5</v>
          </cell>
          <cell r="X556">
            <v>116.5</v>
          </cell>
        </row>
        <row r="557">
          <cell r="B557">
            <v>423</v>
          </cell>
          <cell r="C557">
            <v>33</v>
          </cell>
          <cell r="D557" t="str">
            <v>Непром. Бюджетные НН</v>
          </cell>
          <cell r="E557">
            <v>1007</v>
          </cell>
          <cell r="F557">
            <v>1012</v>
          </cell>
          <cell r="G557">
            <v>0</v>
          </cell>
          <cell r="H557">
            <v>12.5</v>
          </cell>
          <cell r="I557">
            <v>12.5</v>
          </cell>
          <cell r="J557">
            <v>11</v>
          </cell>
          <cell r="K557">
            <v>11</v>
          </cell>
          <cell r="L557">
            <v>9</v>
          </cell>
          <cell r="M557">
            <v>7</v>
          </cell>
          <cell r="N557">
            <v>7</v>
          </cell>
          <cell r="O557">
            <v>7</v>
          </cell>
          <cell r="P557">
            <v>7</v>
          </cell>
          <cell r="Q557">
            <v>10</v>
          </cell>
          <cell r="R557">
            <v>10</v>
          </cell>
          <cell r="S557">
            <v>12.5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</row>
        <row r="558">
          <cell r="B558">
            <v>0</v>
          </cell>
          <cell r="C558">
            <v>12</v>
          </cell>
          <cell r="D558" t="str">
            <v>ОАО "Арктиктрансгазстрой"</v>
          </cell>
          <cell r="E558">
            <v>0</v>
          </cell>
          <cell r="F558">
            <v>0</v>
          </cell>
          <cell r="G558">
            <v>0</v>
          </cell>
          <cell r="H558">
            <v>15</v>
          </cell>
          <cell r="I558">
            <v>13</v>
          </cell>
          <cell r="J558">
            <v>12</v>
          </cell>
          <cell r="K558">
            <v>11</v>
          </cell>
          <cell r="L558">
            <v>10</v>
          </cell>
          <cell r="M558">
            <v>5</v>
          </cell>
          <cell r="N558">
            <v>3</v>
          </cell>
          <cell r="O558">
            <v>5</v>
          </cell>
          <cell r="P558">
            <v>5</v>
          </cell>
          <cell r="Q558">
            <v>8</v>
          </cell>
          <cell r="R558">
            <v>13</v>
          </cell>
          <cell r="S558">
            <v>14</v>
          </cell>
          <cell r="T558">
            <v>40</v>
          </cell>
          <cell r="U558">
            <v>26</v>
          </cell>
          <cell r="V558">
            <v>13</v>
          </cell>
          <cell r="W558">
            <v>35</v>
          </cell>
          <cell r="X558">
            <v>114</v>
          </cell>
        </row>
        <row r="559">
          <cell r="B559">
            <v>423</v>
          </cell>
          <cell r="C559">
            <v>12</v>
          </cell>
          <cell r="D559" t="str">
            <v>Пром. до 750 кВА   СН2</v>
          </cell>
          <cell r="E559">
            <v>1007</v>
          </cell>
          <cell r="F559">
            <v>0</v>
          </cell>
          <cell r="G559">
            <v>0</v>
          </cell>
          <cell r="H559">
            <v>15</v>
          </cell>
          <cell r="I559">
            <v>13</v>
          </cell>
          <cell r="J559">
            <v>12</v>
          </cell>
          <cell r="K559">
            <v>11</v>
          </cell>
          <cell r="L559">
            <v>10</v>
          </cell>
          <cell r="M559">
            <v>5</v>
          </cell>
          <cell r="N559">
            <v>3</v>
          </cell>
          <cell r="O559">
            <v>5</v>
          </cell>
          <cell r="P559">
            <v>5</v>
          </cell>
          <cell r="Q559">
            <v>8</v>
          </cell>
          <cell r="R559">
            <v>13</v>
          </cell>
          <cell r="S559">
            <v>14</v>
          </cell>
          <cell r="T559">
            <v>40</v>
          </cell>
          <cell r="U559">
            <v>26</v>
          </cell>
          <cell r="V559">
            <v>13</v>
          </cell>
          <cell r="W559">
            <v>35</v>
          </cell>
          <cell r="X559">
            <v>114</v>
          </cell>
        </row>
        <row r="560">
          <cell r="B560">
            <v>424</v>
          </cell>
          <cell r="C560">
            <v>12</v>
          </cell>
          <cell r="D560" t="str">
            <v>Пром. до 750 кВА   СН2</v>
          </cell>
          <cell r="E560">
            <v>1007</v>
          </cell>
          <cell r="F560">
            <v>0</v>
          </cell>
          <cell r="G560">
            <v>0</v>
          </cell>
          <cell r="H560">
            <v>15</v>
          </cell>
          <cell r="I560">
            <v>13</v>
          </cell>
          <cell r="J560">
            <v>12</v>
          </cell>
          <cell r="K560">
            <v>11</v>
          </cell>
          <cell r="L560">
            <v>10</v>
          </cell>
          <cell r="M560">
            <v>5</v>
          </cell>
          <cell r="N560">
            <v>3</v>
          </cell>
          <cell r="O560">
            <v>5</v>
          </cell>
          <cell r="P560">
            <v>5</v>
          </cell>
          <cell r="Q560">
            <v>8</v>
          </cell>
          <cell r="R560">
            <v>13</v>
          </cell>
          <cell r="S560">
            <v>14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</row>
        <row r="561">
          <cell r="B561">
            <v>0</v>
          </cell>
          <cell r="C561">
            <v>12</v>
          </cell>
          <cell r="D561" t="str">
            <v>"Нефтегазстройпрофсоюз"</v>
          </cell>
          <cell r="E561">
            <v>0</v>
          </cell>
          <cell r="F561">
            <v>0</v>
          </cell>
          <cell r="G561">
            <v>0</v>
          </cell>
          <cell r="H561">
            <v>0.3</v>
          </cell>
          <cell r="I561">
            <v>0.3</v>
          </cell>
          <cell r="J561">
            <v>0.3</v>
          </cell>
          <cell r="K561">
            <v>0.3</v>
          </cell>
          <cell r="L561">
            <v>0.1</v>
          </cell>
          <cell r="M561">
            <v>0.1</v>
          </cell>
          <cell r="N561">
            <v>0.1</v>
          </cell>
          <cell r="O561">
            <v>0.1</v>
          </cell>
          <cell r="P561">
            <v>0.2</v>
          </cell>
          <cell r="Q561">
            <v>0.3</v>
          </cell>
          <cell r="R561">
            <v>0.3</v>
          </cell>
          <cell r="S561">
            <v>0.3</v>
          </cell>
          <cell r="T561">
            <v>0.89999999999999991</v>
          </cell>
          <cell r="U561">
            <v>0.5</v>
          </cell>
          <cell r="V561">
            <v>0.4</v>
          </cell>
          <cell r="W561">
            <v>0.89999999999999991</v>
          </cell>
          <cell r="X561">
            <v>2.6999999999999997</v>
          </cell>
        </row>
        <row r="562">
          <cell r="B562">
            <v>424</v>
          </cell>
          <cell r="C562">
            <v>26</v>
          </cell>
          <cell r="D562" t="str">
            <v>Непромышленные потребители НН</v>
          </cell>
          <cell r="E562">
            <v>1007</v>
          </cell>
          <cell r="F562">
            <v>1012</v>
          </cell>
          <cell r="G562">
            <v>0</v>
          </cell>
          <cell r="H562">
            <v>0.3</v>
          </cell>
          <cell r="I562">
            <v>0.3</v>
          </cell>
          <cell r="J562">
            <v>0.3</v>
          </cell>
          <cell r="K562">
            <v>0.3</v>
          </cell>
          <cell r="L562">
            <v>0.1</v>
          </cell>
          <cell r="M562">
            <v>0.1</v>
          </cell>
          <cell r="N562">
            <v>0.1</v>
          </cell>
          <cell r="O562">
            <v>0.1</v>
          </cell>
          <cell r="P562">
            <v>0.2</v>
          </cell>
          <cell r="Q562">
            <v>0.3</v>
          </cell>
          <cell r="R562">
            <v>0.3</v>
          </cell>
          <cell r="S562">
            <v>0.3</v>
          </cell>
          <cell r="T562">
            <v>0.3</v>
          </cell>
          <cell r="U562">
            <v>0.3</v>
          </cell>
          <cell r="V562">
            <v>0.3</v>
          </cell>
          <cell r="W562">
            <v>0.3</v>
          </cell>
          <cell r="X562">
            <v>2.6999999999999997</v>
          </cell>
        </row>
        <row r="563">
          <cell r="B563">
            <v>425</v>
          </cell>
          <cell r="C563">
            <v>26</v>
          </cell>
          <cell r="D563" t="str">
            <v>Непромышленные потребители НН</v>
          </cell>
          <cell r="E563">
            <v>1007</v>
          </cell>
          <cell r="F563">
            <v>1012</v>
          </cell>
          <cell r="G563">
            <v>0</v>
          </cell>
          <cell r="H563">
            <v>0.3</v>
          </cell>
          <cell r="I563">
            <v>0.3</v>
          </cell>
          <cell r="J563">
            <v>0.3</v>
          </cell>
          <cell r="K563">
            <v>0.3</v>
          </cell>
          <cell r="L563">
            <v>0.1</v>
          </cell>
          <cell r="M563">
            <v>0.1</v>
          </cell>
          <cell r="N563">
            <v>0.1</v>
          </cell>
          <cell r="O563">
            <v>0.1</v>
          </cell>
          <cell r="P563">
            <v>0.2</v>
          </cell>
          <cell r="Q563">
            <v>0.3</v>
          </cell>
          <cell r="R563">
            <v>0.3</v>
          </cell>
          <cell r="S563">
            <v>0.3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</row>
        <row r="564">
          <cell r="B564">
            <v>0</v>
          </cell>
          <cell r="C564">
            <v>12</v>
          </cell>
          <cell r="D564" t="str">
            <v>ООО "Сибтрансстрой"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</row>
        <row r="565">
          <cell r="B565">
            <v>425</v>
          </cell>
          <cell r="C565">
            <v>15</v>
          </cell>
          <cell r="D565" t="str">
            <v>Пром. до 750 кВА   НН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</row>
        <row r="566">
          <cell r="B566">
            <v>426</v>
          </cell>
          <cell r="C566">
            <v>15</v>
          </cell>
          <cell r="D566" t="str">
            <v>Пром. до 750 кВА   НН</v>
          </cell>
          <cell r="E566">
            <v>0</v>
          </cell>
          <cell r="F566">
            <v>0</v>
          </cell>
          <cell r="G566">
            <v>0</v>
          </cell>
          <cell r="H566">
            <v>176</v>
          </cell>
          <cell r="I566">
            <v>164.5</v>
          </cell>
          <cell r="J566">
            <v>155</v>
          </cell>
          <cell r="K566">
            <v>141.5</v>
          </cell>
          <cell r="L566">
            <v>124</v>
          </cell>
          <cell r="M566">
            <v>94</v>
          </cell>
          <cell r="N566">
            <v>92</v>
          </cell>
          <cell r="O566">
            <v>111.5</v>
          </cell>
          <cell r="P566">
            <v>121.8</v>
          </cell>
          <cell r="Q566">
            <v>136</v>
          </cell>
          <cell r="R566">
            <v>158.5</v>
          </cell>
          <cell r="S566">
            <v>176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</row>
        <row r="567">
          <cell r="B567">
            <v>0</v>
          </cell>
          <cell r="C567">
            <v>12</v>
          </cell>
          <cell r="D567" t="str">
            <v>12 ОГПС МЧС РФ по ЯНАО</v>
          </cell>
          <cell r="E567">
            <v>0</v>
          </cell>
          <cell r="F567">
            <v>0</v>
          </cell>
          <cell r="G567">
            <v>0</v>
          </cell>
          <cell r="H567">
            <v>176</v>
          </cell>
          <cell r="I567">
            <v>164.5</v>
          </cell>
          <cell r="J567">
            <v>155</v>
          </cell>
          <cell r="K567">
            <v>141.5</v>
          </cell>
          <cell r="L567">
            <v>124</v>
          </cell>
          <cell r="M567">
            <v>94</v>
          </cell>
          <cell r="N567">
            <v>92</v>
          </cell>
          <cell r="O567">
            <v>111.5</v>
          </cell>
          <cell r="P567">
            <v>121.8</v>
          </cell>
          <cell r="Q567">
            <v>136</v>
          </cell>
          <cell r="R567">
            <v>158.5</v>
          </cell>
          <cell r="S567">
            <v>176</v>
          </cell>
          <cell r="T567">
            <v>495.5</v>
          </cell>
          <cell r="U567">
            <v>359.5</v>
          </cell>
          <cell r="V567">
            <v>325.3</v>
          </cell>
          <cell r="W567">
            <v>470.5</v>
          </cell>
          <cell r="X567">
            <v>1650.8</v>
          </cell>
        </row>
        <row r="568">
          <cell r="B568">
            <v>426</v>
          </cell>
          <cell r="C568">
            <v>29</v>
          </cell>
          <cell r="D568" t="str">
            <v>Непромышленные потребители НН</v>
          </cell>
          <cell r="E568">
            <v>1007</v>
          </cell>
          <cell r="F568">
            <v>0</v>
          </cell>
          <cell r="G568">
            <v>0</v>
          </cell>
          <cell r="H568">
            <v>62</v>
          </cell>
          <cell r="I568">
            <v>62</v>
          </cell>
          <cell r="J568">
            <v>54</v>
          </cell>
          <cell r="K568">
            <v>48</v>
          </cell>
          <cell r="L568">
            <v>39</v>
          </cell>
          <cell r="M568">
            <v>30</v>
          </cell>
          <cell r="N568">
            <v>32</v>
          </cell>
          <cell r="O568">
            <v>44</v>
          </cell>
          <cell r="P568">
            <v>46</v>
          </cell>
          <cell r="Q568">
            <v>51</v>
          </cell>
          <cell r="R568">
            <v>64</v>
          </cell>
          <cell r="S568">
            <v>70</v>
          </cell>
          <cell r="T568">
            <v>178</v>
          </cell>
          <cell r="U568">
            <v>117</v>
          </cell>
          <cell r="V568">
            <v>122</v>
          </cell>
          <cell r="W568">
            <v>185</v>
          </cell>
          <cell r="X568">
            <v>602</v>
          </cell>
        </row>
        <row r="569">
          <cell r="B569">
            <v>422</v>
          </cell>
          <cell r="C569">
            <v>29</v>
          </cell>
          <cell r="D569" t="str">
            <v>Непромышленные потребители НН</v>
          </cell>
          <cell r="E569">
            <v>1007</v>
          </cell>
          <cell r="F569">
            <v>0</v>
          </cell>
          <cell r="G569">
            <v>0</v>
          </cell>
          <cell r="H569">
            <v>62</v>
          </cell>
          <cell r="I569">
            <v>62</v>
          </cell>
          <cell r="J569">
            <v>54</v>
          </cell>
          <cell r="K569">
            <v>48</v>
          </cell>
          <cell r="L569">
            <v>39</v>
          </cell>
          <cell r="M569">
            <v>30</v>
          </cell>
          <cell r="N569">
            <v>32</v>
          </cell>
          <cell r="O569">
            <v>44</v>
          </cell>
          <cell r="P569">
            <v>46</v>
          </cell>
          <cell r="Q569">
            <v>51</v>
          </cell>
          <cell r="R569">
            <v>64</v>
          </cell>
          <cell r="S569">
            <v>70</v>
          </cell>
          <cell r="T569">
            <v>178</v>
          </cell>
          <cell r="U569">
            <v>117</v>
          </cell>
          <cell r="V569">
            <v>122</v>
          </cell>
          <cell r="W569">
            <v>185</v>
          </cell>
          <cell r="X569">
            <v>602</v>
          </cell>
        </row>
        <row r="570">
          <cell r="C570">
            <v>13</v>
          </cell>
          <cell r="D570" t="str">
            <v>Пром. до 750 кВА   СН2</v>
          </cell>
          <cell r="E570">
            <v>1007</v>
          </cell>
          <cell r="F570">
            <v>0</v>
          </cell>
          <cell r="G570">
            <v>0</v>
          </cell>
          <cell r="H570">
            <v>30</v>
          </cell>
          <cell r="I570">
            <v>28</v>
          </cell>
          <cell r="J570">
            <v>26</v>
          </cell>
          <cell r="K570">
            <v>24</v>
          </cell>
          <cell r="L570">
            <v>20</v>
          </cell>
          <cell r="M570">
            <v>15</v>
          </cell>
          <cell r="N570">
            <v>10</v>
          </cell>
          <cell r="O570">
            <v>10</v>
          </cell>
          <cell r="P570">
            <v>12</v>
          </cell>
          <cell r="Q570">
            <v>15</v>
          </cell>
          <cell r="R570">
            <v>15</v>
          </cell>
          <cell r="S570">
            <v>20</v>
          </cell>
          <cell r="T570">
            <v>13</v>
          </cell>
          <cell r="U570">
            <v>13</v>
          </cell>
          <cell r="V570">
            <v>13</v>
          </cell>
          <cell r="W570">
            <v>13</v>
          </cell>
          <cell r="X570">
            <v>225</v>
          </cell>
        </row>
        <row r="571">
          <cell r="B571">
            <v>420</v>
          </cell>
          <cell r="C571">
            <v>23</v>
          </cell>
          <cell r="D571" t="str">
            <v>Непромышленные потребители СН2</v>
          </cell>
          <cell r="E571">
            <v>1007</v>
          </cell>
          <cell r="F571">
            <v>0</v>
          </cell>
          <cell r="G571">
            <v>0</v>
          </cell>
          <cell r="H571">
            <v>4</v>
          </cell>
          <cell r="I571">
            <v>3.5</v>
          </cell>
          <cell r="J571">
            <v>3</v>
          </cell>
          <cell r="K571">
            <v>2.5</v>
          </cell>
          <cell r="L571">
            <v>2</v>
          </cell>
          <cell r="M571">
            <v>2</v>
          </cell>
          <cell r="N571">
            <v>2</v>
          </cell>
          <cell r="O571">
            <v>2.5</v>
          </cell>
          <cell r="P571">
            <v>2.8</v>
          </cell>
          <cell r="Q571">
            <v>3</v>
          </cell>
          <cell r="R571">
            <v>3.5</v>
          </cell>
          <cell r="S571">
            <v>4</v>
          </cell>
          <cell r="T571">
            <v>13</v>
          </cell>
          <cell r="U571">
            <v>13</v>
          </cell>
          <cell r="V571">
            <v>13</v>
          </cell>
          <cell r="W571">
            <v>13</v>
          </cell>
          <cell r="X571">
            <v>34.799999999999997</v>
          </cell>
        </row>
        <row r="572">
          <cell r="B572">
            <v>423</v>
          </cell>
          <cell r="C572">
            <v>28</v>
          </cell>
          <cell r="D572" t="str">
            <v>Непромышленные потребители НН</v>
          </cell>
          <cell r="E572">
            <v>1007</v>
          </cell>
          <cell r="F572">
            <v>1004</v>
          </cell>
          <cell r="G572">
            <v>0</v>
          </cell>
          <cell r="H572">
            <v>4.5</v>
          </cell>
          <cell r="I572">
            <v>3.5</v>
          </cell>
          <cell r="J572">
            <v>2.5</v>
          </cell>
          <cell r="K572">
            <v>2.5</v>
          </cell>
          <cell r="L572">
            <v>1.5</v>
          </cell>
          <cell r="M572">
            <v>1.5</v>
          </cell>
          <cell r="N572">
            <v>1.5</v>
          </cell>
          <cell r="O572">
            <v>2</v>
          </cell>
          <cell r="P572">
            <v>2.5</v>
          </cell>
          <cell r="Q572">
            <v>3</v>
          </cell>
          <cell r="R572">
            <v>3.5</v>
          </cell>
          <cell r="S572">
            <v>4.5</v>
          </cell>
          <cell r="T572">
            <v>13</v>
          </cell>
          <cell r="U572">
            <v>13</v>
          </cell>
          <cell r="V572">
            <v>13</v>
          </cell>
          <cell r="W572">
            <v>13</v>
          </cell>
          <cell r="X572">
            <v>33</v>
          </cell>
        </row>
        <row r="573">
          <cell r="C573">
            <v>123</v>
          </cell>
          <cell r="D573" t="str">
            <v>Население с газ. плитами НН</v>
          </cell>
          <cell r="E573">
            <v>1007</v>
          </cell>
          <cell r="F573">
            <v>1004</v>
          </cell>
          <cell r="G573">
            <v>0</v>
          </cell>
          <cell r="H573">
            <v>4.5</v>
          </cell>
          <cell r="I573">
            <v>3.5</v>
          </cell>
          <cell r="J573">
            <v>2.5</v>
          </cell>
          <cell r="K573">
            <v>2.5</v>
          </cell>
          <cell r="L573">
            <v>1.5</v>
          </cell>
          <cell r="M573">
            <v>1.5</v>
          </cell>
          <cell r="N573">
            <v>1.5</v>
          </cell>
          <cell r="O573">
            <v>2</v>
          </cell>
          <cell r="P573">
            <v>2.5</v>
          </cell>
          <cell r="Q573">
            <v>3</v>
          </cell>
          <cell r="R573">
            <v>3.5</v>
          </cell>
          <cell r="S573">
            <v>4.5</v>
          </cell>
          <cell r="T573">
            <v>13</v>
          </cell>
          <cell r="U573">
            <v>13</v>
          </cell>
          <cell r="V573">
            <v>13</v>
          </cell>
          <cell r="W573">
            <v>13</v>
          </cell>
          <cell r="X573">
            <v>33</v>
          </cell>
        </row>
        <row r="574">
          <cell r="B574">
            <v>421</v>
          </cell>
          <cell r="C574">
            <v>24</v>
          </cell>
          <cell r="D574" t="str">
            <v>Непромышленные потребители СН2</v>
          </cell>
          <cell r="E574">
            <v>1006</v>
          </cell>
          <cell r="F574">
            <v>0</v>
          </cell>
          <cell r="G574">
            <v>0</v>
          </cell>
          <cell r="H574">
            <v>23</v>
          </cell>
          <cell r="I574">
            <v>21</v>
          </cell>
          <cell r="J574">
            <v>22</v>
          </cell>
          <cell r="K574">
            <v>20</v>
          </cell>
          <cell r="L574">
            <v>19</v>
          </cell>
          <cell r="M574">
            <v>15</v>
          </cell>
          <cell r="N574">
            <v>15</v>
          </cell>
          <cell r="O574">
            <v>17</v>
          </cell>
          <cell r="P574">
            <v>18</v>
          </cell>
          <cell r="Q574">
            <v>20</v>
          </cell>
          <cell r="R574">
            <v>22</v>
          </cell>
          <cell r="S574">
            <v>24</v>
          </cell>
          <cell r="T574">
            <v>13</v>
          </cell>
          <cell r="U574">
            <v>13</v>
          </cell>
          <cell r="V574">
            <v>13</v>
          </cell>
          <cell r="W574">
            <v>13</v>
          </cell>
          <cell r="X574">
            <v>236</v>
          </cell>
        </row>
        <row r="575">
          <cell r="B575">
            <v>427</v>
          </cell>
          <cell r="C575">
            <v>26</v>
          </cell>
          <cell r="D575" t="str">
            <v>Непромышленные потребители НН</v>
          </cell>
          <cell r="E575">
            <v>1006</v>
          </cell>
          <cell r="F575">
            <v>0</v>
          </cell>
          <cell r="G575">
            <v>0</v>
          </cell>
          <cell r="H575">
            <v>9</v>
          </cell>
          <cell r="I575">
            <v>8</v>
          </cell>
          <cell r="J575">
            <v>8</v>
          </cell>
          <cell r="K575">
            <v>8</v>
          </cell>
          <cell r="L575">
            <v>8</v>
          </cell>
          <cell r="M575">
            <v>5</v>
          </cell>
          <cell r="N575">
            <v>6</v>
          </cell>
          <cell r="O575">
            <v>6</v>
          </cell>
          <cell r="P575">
            <v>7</v>
          </cell>
          <cell r="Q575">
            <v>7</v>
          </cell>
          <cell r="R575">
            <v>9</v>
          </cell>
          <cell r="S575">
            <v>9</v>
          </cell>
          <cell r="T575">
            <v>13</v>
          </cell>
          <cell r="U575">
            <v>13</v>
          </cell>
          <cell r="V575">
            <v>13</v>
          </cell>
          <cell r="W575">
            <v>13</v>
          </cell>
          <cell r="X575">
            <v>90</v>
          </cell>
        </row>
        <row r="576">
          <cell r="B576">
            <v>0</v>
          </cell>
          <cell r="C576">
            <v>125</v>
          </cell>
          <cell r="D576" t="str">
            <v>ООО "Волна-информмед"</v>
          </cell>
          <cell r="E576">
            <v>1006</v>
          </cell>
          <cell r="F576">
            <v>0</v>
          </cell>
          <cell r="G576">
            <v>0</v>
          </cell>
          <cell r="H576">
            <v>0.2</v>
          </cell>
          <cell r="I576">
            <v>0.2</v>
          </cell>
          <cell r="J576">
            <v>0.2</v>
          </cell>
          <cell r="K576">
            <v>0.2</v>
          </cell>
          <cell r="L576">
            <v>0.2</v>
          </cell>
          <cell r="M576">
            <v>0.2</v>
          </cell>
          <cell r="N576">
            <v>0.2</v>
          </cell>
          <cell r="O576">
            <v>0.2</v>
          </cell>
          <cell r="P576">
            <v>0.2</v>
          </cell>
          <cell r="Q576">
            <v>0.2</v>
          </cell>
          <cell r="R576">
            <v>0.2</v>
          </cell>
          <cell r="S576">
            <v>0.2</v>
          </cell>
          <cell r="T576">
            <v>0.60000000000000009</v>
          </cell>
          <cell r="U576">
            <v>0.60000000000000009</v>
          </cell>
          <cell r="V576">
            <v>0.60000000000000009</v>
          </cell>
          <cell r="W576">
            <v>0.60000000000000009</v>
          </cell>
          <cell r="X576">
            <v>2.4</v>
          </cell>
        </row>
        <row r="577">
          <cell r="B577">
            <v>427</v>
          </cell>
          <cell r="C577">
            <v>26</v>
          </cell>
          <cell r="D577" t="str">
            <v>Непромышленные потребители НН</v>
          </cell>
          <cell r="E577">
            <v>1007</v>
          </cell>
          <cell r="F577">
            <v>1012</v>
          </cell>
          <cell r="G577">
            <v>0</v>
          </cell>
          <cell r="H577">
            <v>0.2</v>
          </cell>
          <cell r="I577">
            <v>0.2</v>
          </cell>
          <cell r="J577">
            <v>0.2</v>
          </cell>
          <cell r="K577">
            <v>0.2</v>
          </cell>
          <cell r="L577">
            <v>0.2</v>
          </cell>
          <cell r="M577">
            <v>0.2</v>
          </cell>
          <cell r="N577">
            <v>0.2</v>
          </cell>
          <cell r="O577">
            <v>0.2</v>
          </cell>
          <cell r="P577">
            <v>0.2</v>
          </cell>
          <cell r="Q577">
            <v>0.2</v>
          </cell>
          <cell r="R577">
            <v>0.2</v>
          </cell>
          <cell r="S577">
            <v>0.2</v>
          </cell>
          <cell r="T577">
            <v>0.60000000000000009</v>
          </cell>
          <cell r="U577">
            <v>0.60000000000000009</v>
          </cell>
          <cell r="V577">
            <v>0.60000000000000009</v>
          </cell>
          <cell r="W577">
            <v>0.60000000000000009</v>
          </cell>
          <cell r="X577">
            <v>2.4</v>
          </cell>
        </row>
        <row r="578">
          <cell r="B578">
            <v>428</v>
          </cell>
          <cell r="C578">
            <v>26</v>
          </cell>
          <cell r="D578" t="str">
            <v>Непромышленные потребители НН</v>
          </cell>
          <cell r="E578">
            <v>1007</v>
          </cell>
          <cell r="F578">
            <v>1012</v>
          </cell>
          <cell r="G578">
            <v>0</v>
          </cell>
          <cell r="H578">
            <v>0.2</v>
          </cell>
          <cell r="I578">
            <v>0.2</v>
          </cell>
          <cell r="J578">
            <v>0.2</v>
          </cell>
          <cell r="K578">
            <v>0.2</v>
          </cell>
          <cell r="L578">
            <v>0.2</v>
          </cell>
          <cell r="M578">
            <v>0.2</v>
          </cell>
          <cell r="N578">
            <v>0.2</v>
          </cell>
          <cell r="O578">
            <v>0.2</v>
          </cell>
          <cell r="P578">
            <v>0.2</v>
          </cell>
          <cell r="Q578">
            <v>0.2</v>
          </cell>
          <cell r="R578">
            <v>0.2</v>
          </cell>
          <cell r="S578">
            <v>0.2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</row>
        <row r="579">
          <cell r="B579">
            <v>0</v>
          </cell>
          <cell r="C579">
            <v>12</v>
          </cell>
          <cell r="D579" t="str">
            <v>ООО "ВКС - КТВ"</v>
          </cell>
          <cell r="E579">
            <v>0</v>
          </cell>
          <cell r="F579">
            <v>0</v>
          </cell>
          <cell r="G579">
            <v>0</v>
          </cell>
          <cell r="H579">
            <v>2.1</v>
          </cell>
          <cell r="I579">
            <v>2.1</v>
          </cell>
          <cell r="J579">
            <v>2.1</v>
          </cell>
          <cell r="K579">
            <v>2.1</v>
          </cell>
          <cell r="L579">
            <v>2.1</v>
          </cell>
          <cell r="M579">
            <v>2.1</v>
          </cell>
          <cell r="N579">
            <v>2.1</v>
          </cell>
          <cell r="O579">
            <v>2.1</v>
          </cell>
          <cell r="P579">
            <v>2.1</v>
          </cell>
          <cell r="Q579">
            <v>2.1</v>
          </cell>
          <cell r="R579">
            <v>2.1</v>
          </cell>
          <cell r="S579">
            <v>2.1</v>
          </cell>
          <cell r="T579">
            <v>6.3000000000000007</v>
          </cell>
          <cell r="U579">
            <v>6.3000000000000007</v>
          </cell>
          <cell r="V579">
            <v>6.3000000000000007</v>
          </cell>
          <cell r="W579">
            <v>6.3000000000000007</v>
          </cell>
          <cell r="X579">
            <v>25.200000000000006</v>
          </cell>
        </row>
        <row r="580">
          <cell r="B580">
            <v>428</v>
          </cell>
          <cell r="C580">
            <v>26</v>
          </cell>
          <cell r="D580" t="str">
            <v>Непромышленные потребители НН</v>
          </cell>
          <cell r="E580">
            <v>1007</v>
          </cell>
          <cell r="F580">
            <v>1004</v>
          </cell>
          <cell r="G580">
            <v>1012</v>
          </cell>
          <cell r="H580">
            <v>2.1</v>
          </cell>
          <cell r="I580">
            <v>2.1</v>
          </cell>
          <cell r="J580">
            <v>2.1</v>
          </cell>
          <cell r="K580">
            <v>2.1</v>
          </cell>
          <cell r="L580">
            <v>2.1</v>
          </cell>
          <cell r="M580">
            <v>2.1</v>
          </cell>
          <cell r="N580">
            <v>2.1</v>
          </cell>
          <cell r="O580">
            <v>2.1</v>
          </cell>
          <cell r="P580">
            <v>2.1</v>
          </cell>
          <cell r="Q580">
            <v>2.1</v>
          </cell>
          <cell r="R580">
            <v>2.1</v>
          </cell>
          <cell r="S580">
            <v>2.1</v>
          </cell>
          <cell r="T580">
            <v>6.3000000000000007</v>
          </cell>
          <cell r="U580">
            <v>6.3000000000000007</v>
          </cell>
          <cell r="V580">
            <v>6.3000000000000007</v>
          </cell>
          <cell r="W580">
            <v>6.3000000000000007</v>
          </cell>
          <cell r="X580">
            <v>25.200000000000006</v>
          </cell>
        </row>
        <row r="581">
          <cell r="B581">
            <v>429</v>
          </cell>
          <cell r="C581">
            <v>26</v>
          </cell>
          <cell r="D581" t="str">
            <v>Непромышленные потребители НН</v>
          </cell>
          <cell r="E581">
            <v>1007</v>
          </cell>
          <cell r="F581">
            <v>1004</v>
          </cell>
          <cell r="G581">
            <v>1012</v>
          </cell>
          <cell r="H581">
            <v>2.1</v>
          </cell>
          <cell r="I581">
            <v>2.1</v>
          </cell>
          <cell r="J581">
            <v>2.1</v>
          </cell>
          <cell r="K581">
            <v>2.1</v>
          </cell>
          <cell r="L581">
            <v>2.1</v>
          </cell>
          <cell r="M581">
            <v>2.1</v>
          </cell>
          <cell r="N581">
            <v>2.1</v>
          </cell>
          <cell r="O581">
            <v>2.1</v>
          </cell>
          <cell r="P581">
            <v>2.1</v>
          </cell>
          <cell r="Q581">
            <v>2.1</v>
          </cell>
          <cell r="R581">
            <v>2.1</v>
          </cell>
          <cell r="S581">
            <v>2.1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</row>
        <row r="582">
          <cell r="B582">
            <v>0</v>
          </cell>
          <cell r="C582">
            <v>12</v>
          </cell>
          <cell r="D582" t="str">
            <v>ЗАО СМК "АСТЭК-МЕД"</v>
          </cell>
          <cell r="E582">
            <v>0</v>
          </cell>
          <cell r="F582">
            <v>0</v>
          </cell>
          <cell r="G582">
            <v>0</v>
          </cell>
          <cell r="H582">
            <v>3</v>
          </cell>
          <cell r="I582">
            <v>3</v>
          </cell>
          <cell r="J582">
            <v>2</v>
          </cell>
          <cell r="K582">
            <v>2</v>
          </cell>
          <cell r="L582">
            <v>2</v>
          </cell>
          <cell r="M582">
            <v>2</v>
          </cell>
          <cell r="N582">
            <v>2</v>
          </cell>
          <cell r="O582">
            <v>2</v>
          </cell>
          <cell r="P582">
            <v>2</v>
          </cell>
          <cell r="Q582">
            <v>2.2000000000000002</v>
          </cell>
          <cell r="R582">
            <v>3</v>
          </cell>
          <cell r="S582">
            <v>3</v>
          </cell>
          <cell r="T582">
            <v>8</v>
          </cell>
          <cell r="U582">
            <v>6</v>
          </cell>
          <cell r="V582">
            <v>6</v>
          </cell>
          <cell r="W582">
            <v>8.1999999999999993</v>
          </cell>
          <cell r="X582">
            <v>28.2</v>
          </cell>
        </row>
        <row r="583">
          <cell r="B583">
            <v>429</v>
          </cell>
          <cell r="C583">
            <v>26</v>
          </cell>
          <cell r="D583" t="str">
            <v>Непромышленные потребители НН</v>
          </cell>
          <cell r="E583">
            <v>1004</v>
          </cell>
          <cell r="F583">
            <v>1012</v>
          </cell>
          <cell r="G583">
            <v>0</v>
          </cell>
          <cell r="H583">
            <v>3</v>
          </cell>
          <cell r="I583">
            <v>3</v>
          </cell>
          <cell r="J583">
            <v>2</v>
          </cell>
          <cell r="K583">
            <v>2</v>
          </cell>
          <cell r="L583">
            <v>2</v>
          </cell>
          <cell r="M583">
            <v>2</v>
          </cell>
          <cell r="N583">
            <v>2</v>
          </cell>
          <cell r="O583">
            <v>2</v>
          </cell>
          <cell r="P583">
            <v>2</v>
          </cell>
          <cell r="Q583">
            <v>2.2000000000000002</v>
          </cell>
          <cell r="R583">
            <v>3</v>
          </cell>
          <cell r="S583">
            <v>3</v>
          </cell>
          <cell r="T583">
            <v>8</v>
          </cell>
          <cell r="U583">
            <v>6</v>
          </cell>
          <cell r="V583">
            <v>6</v>
          </cell>
          <cell r="W583">
            <v>8.1999999999999993</v>
          </cell>
          <cell r="X583">
            <v>28.2</v>
          </cell>
        </row>
        <row r="584">
          <cell r="B584">
            <v>430</v>
          </cell>
          <cell r="C584">
            <v>26</v>
          </cell>
          <cell r="D584" t="str">
            <v>Непромышленные потребители НН</v>
          </cell>
          <cell r="E584">
            <v>1004</v>
          </cell>
          <cell r="F584">
            <v>1012</v>
          </cell>
          <cell r="G584">
            <v>0</v>
          </cell>
          <cell r="H584">
            <v>3</v>
          </cell>
          <cell r="I584">
            <v>3</v>
          </cell>
          <cell r="J584">
            <v>2</v>
          </cell>
          <cell r="K584">
            <v>2</v>
          </cell>
          <cell r="L584">
            <v>2</v>
          </cell>
          <cell r="M584">
            <v>2</v>
          </cell>
          <cell r="N584">
            <v>2</v>
          </cell>
          <cell r="O584">
            <v>2</v>
          </cell>
          <cell r="P584">
            <v>2</v>
          </cell>
          <cell r="Q584">
            <v>2.2000000000000002</v>
          </cell>
          <cell r="R584">
            <v>3</v>
          </cell>
          <cell r="S584">
            <v>3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</row>
        <row r="585">
          <cell r="B585">
            <v>0</v>
          </cell>
          <cell r="C585">
            <v>12</v>
          </cell>
          <cell r="D585" t="str">
            <v>Новый Абонент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</row>
        <row r="586">
          <cell r="B586">
            <v>430</v>
          </cell>
          <cell r="C586">
            <v>11</v>
          </cell>
          <cell r="D586" t="str">
            <v>Пром. до 750 кВА   ВН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</row>
        <row r="587">
          <cell r="B587">
            <v>431</v>
          </cell>
          <cell r="C587">
            <v>11</v>
          </cell>
          <cell r="D587" t="str">
            <v>Пром. до 750 кВА   ВН</v>
          </cell>
          <cell r="E587">
            <v>0</v>
          </cell>
          <cell r="F587">
            <v>0</v>
          </cell>
          <cell r="G587">
            <v>0</v>
          </cell>
          <cell r="H587">
            <v>1.3</v>
          </cell>
          <cell r="I587">
            <v>1.2</v>
          </cell>
          <cell r="J587">
            <v>1.2</v>
          </cell>
          <cell r="K587">
            <v>1.2</v>
          </cell>
          <cell r="L587">
            <v>1.3</v>
          </cell>
          <cell r="M587">
            <v>1.2</v>
          </cell>
          <cell r="N587">
            <v>1.3</v>
          </cell>
          <cell r="O587">
            <v>1.3</v>
          </cell>
          <cell r="P587">
            <v>1.2</v>
          </cell>
          <cell r="Q587">
            <v>1.3</v>
          </cell>
          <cell r="R587">
            <v>1.2</v>
          </cell>
          <cell r="S587">
            <v>1.3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</row>
        <row r="588">
          <cell r="B588">
            <v>0</v>
          </cell>
          <cell r="C588">
            <v>12</v>
          </cell>
          <cell r="D588" t="str">
            <v>ЗАО АСК "АСТЭК"</v>
          </cell>
          <cell r="E588">
            <v>0</v>
          </cell>
          <cell r="F588">
            <v>0</v>
          </cell>
          <cell r="G588">
            <v>0</v>
          </cell>
          <cell r="H588">
            <v>1.3</v>
          </cell>
          <cell r="I588">
            <v>1.2</v>
          </cell>
          <cell r="J588">
            <v>1.2</v>
          </cell>
          <cell r="K588">
            <v>1.2</v>
          </cell>
          <cell r="L588">
            <v>1.3</v>
          </cell>
          <cell r="M588">
            <v>1.2</v>
          </cell>
          <cell r="N588">
            <v>1.3</v>
          </cell>
          <cell r="O588">
            <v>1.3</v>
          </cell>
          <cell r="P588">
            <v>1.2</v>
          </cell>
          <cell r="Q588">
            <v>1.3</v>
          </cell>
          <cell r="R588">
            <v>1.2</v>
          </cell>
          <cell r="S588">
            <v>1.3</v>
          </cell>
          <cell r="T588">
            <v>3.7</v>
          </cell>
          <cell r="U588">
            <v>3.7</v>
          </cell>
          <cell r="V588">
            <v>3.8</v>
          </cell>
          <cell r="W588">
            <v>3.8</v>
          </cell>
          <cell r="X588">
            <v>15.000000000000002</v>
          </cell>
        </row>
        <row r="589">
          <cell r="B589">
            <v>431</v>
          </cell>
          <cell r="C589">
            <v>11</v>
          </cell>
          <cell r="D589" t="str">
            <v>Пром. до 750 кВА   ВН</v>
          </cell>
          <cell r="E589">
            <v>0</v>
          </cell>
          <cell r="F589">
            <v>0</v>
          </cell>
          <cell r="G589">
            <v>0</v>
          </cell>
          <cell r="H589">
            <v>1.3</v>
          </cell>
          <cell r="I589">
            <v>1.2</v>
          </cell>
          <cell r="J589">
            <v>1.2</v>
          </cell>
          <cell r="K589">
            <v>1.2</v>
          </cell>
          <cell r="L589">
            <v>1.3</v>
          </cell>
          <cell r="M589">
            <v>1.2</v>
          </cell>
          <cell r="N589">
            <v>1.3</v>
          </cell>
          <cell r="O589">
            <v>1.3</v>
          </cell>
          <cell r="P589">
            <v>1.2</v>
          </cell>
          <cell r="Q589">
            <v>1.3</v>
          </cell>
          <cell r="R589">
            <v>1.2</v>
          </cell>
          <cell r="S589">
            <v>1.3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</row>
        <row r="590">
          <cell r="B590">
            <v>432</v>
          </cell>
          <cell r="C590">
            <v>11</v>
          </cell>
          <cell r="D590" t="str">
            <v>Пром. до 750 кВА   ВН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</row>
        <row r="591">
          <cell r="B591">
            <v>0</v>
          </cell>
          <cell r="C591">
            <v>26</v>
          </cell>
          <cell r="D591" t="str">
            <v>"ЭкоИнфонд"</v>
          </cell>
          <cell r="E591">
            <v>1007</v>
          </cell>
          <cell r="F591">
            <v>1012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</row>
        <row r="592">
          <cell r="B592">
            <v>432</v>
          </cell>
          <cell r="C592">
            <v>26</v>
          </cell>
          <cell r="D592" t="str">
            <v>Непромышленные потребители НН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</row>
        <row r="593">
          <cell r="B593">
            <v>433</v>
          </cell>
          <cell r="C593">
            <v>26</v>
          </cell>
          <cell r="D593" t="str">
            <v>Непромышленные потребители НН</v>
          </cell>
          <cell r="E593">
            <v>0</v>
          </cell>
          <cell r="F593">
            <v>0</v>
          </cell>
          <cell r="G593">
            <v>0</v>
          </cell>
          <cell r="H593">
            <v>0.5</v>
          </cell>
          <cell r="I593">
            <v>0.5</v>
          </cell>
          <cell r="J593">
            <v>0.2</v>
          </cell>
          <cell r="K593">
            <v>1</v>
          </cell>
          <cell r="L593">
            <v>1.1000000000000001</v>
          </cell>
          <cell r="M593">
            <v>1.1000000000000001</v>
          </cell>
          <cell r="N593">
            <v>1.1000000000000001</v>
          </cell>
          <cell r="O593">
            <v>1.08</v>
          </cell>
          <cell r="P593">
            <v>1.2</v>
          </cell>
          <cell r="Q593">
            <v>1.2</v>
          </cell>
          <cell r="R593">
            <v>1.2</v>
          </cell>
          <cell r="S593">
            <v>1.2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</row>
        <row r="594">
          <cell r="B594">
            <v>0</v>
          </cell>
          <cell r="C594">
            <v>12</v>
          </cell>
          <cell r="D594" t="str">
            <v>ООО "Стройгазинвест"</v>
          </cell>
          <cell r="E594">
            <v>0</v>
          </cell>
          <cell r="F594">
            <v>0</v>
          </cell>
          <cell r="G594">
            <v>0</v>
          </cell>
          <cell r="H594">
            <v>0.5</v>
          </cell>
          <cell r="I594">
            <v>0.5</v>
          </cell>
          <cell r="J594">
            <v>0.2</v>
          </cell>
          <cell r="K594">
            <v>1</v>
          </cell>
          <cell r="L594">
            <v>1.1000000000000001</v>
          </cell>
          <cell r="M594">
            <v>1.1000000000000001</v>
          </cell>
          <cell r="N594">
            <v>1.1000000000000001</v>
          </cell>
          <cell r="O594">
            <v>1.08</v>
          </cell>
          <cell r="P594">
            <v>1.2</v>
          </cell>
          <cell r="Q594">
            <v>1.2</v>
          </cell>
          <cell r="R594">
            <v>1.2</v>
          </cell>
          <cell r="S594">
            <v>1.2</v>
          </cell>
          <cell r="T594">
            <v>1.2</v>
          </cell>
          <cell r="U594">
            <v>3.2</v>
          </cell>
          <cell r="V594">
            <v>3.38</v>
          </cell>
          <cell r="W594">
            <v>3.5999999999999996</v>
          </cell>
          <cell r="X594">
            <v>11.379999999999999</v>
          </cell>
        </row>
        <row r="595">
          <cell r="B595">
            <v>433</v>
          </cell>
          <cell r="C595">
            <v>16</v>
          </cell>
          <cell r="D595" t="str">
            <v>Пром. до 750 кВА   НН</v>
          </cell>
          <cell r="E595">
            <v>1007</v>
          </cell>
          <cell r="F595">
            <v>0</v>
          </cell>
          <cell r="G595">
            <v>0</v>
          </cell>
          <cell r="H595">
            <v>0.5</v>
          </cell>
          <cell r="I595">
            <v>0.5</v>
          </cell>
          <cell r="J595">
            <v>0.2</v>
          </cell>
          <cell r="K595">
            <v>1</v>
          </cell>
          <cell r="L595">
            <v>1.1000000000000001</v>
          </cell>
          <cell r="M595">
            <v>1.1000000000000001</v>
          </cell>
          <cell r="N595">
            <v>1.1000000000000001</v>
          </cell>
          <cell r="O595">
            <v>1.08</v>
          </cell>
          <cell r="P595">
            <v>1.2</v>
          </cell>
          <cell r="Q595">
            <v>1.2</v>
          </cell>
          <cell r="R595">
            <v>1.2</v>
          </cell>
          <cell r="S595">
            <v>1.2</v>
          </cell>
          <cell r="T595">
            <v>1.2</v>
          </cell>
          <cell r="U595">
            <v>3.2</v>
          </cell>
          <cell r="V595">
            <v>3.38</v>
          </cell>
          <cell r="W595">
            <v>3.5999999999999996</v>
          </cell>
          <cell r="X595">
            <v>11.379999999999999</v>
          </cell>
        </row>
        <row r="596">
          <cell r="B596">
            <v>434</v>
          </cell>
          <cell r="C596">
            <v>16</v>
          </cell>
          <cell r="D596" t="str">
            <v>Пром. до 750 кВА   НН</v>
          </cell>
          <cell r="E596">
            <v>1007</v>
          </cell>
          <cell r="F596">
            <v>0</v>
          </cell>
          <cell r="G596">
            <v>0</v>
          </cell>
          <cell r="H596">
            <v>0.5</v>
          </cell>
          <cell r="I596">
            <v>0.5</v>
          </cell>
          <cell r="J596">
            <v>0.2</v>
          </cell>
          <cell r="K596">
            <v>1</v>
          </cell>
          <cell r="L596">
            <v>1.1000000000000001</v>
          </cell>
          <cell r="M596">
            <v>1.1000000000000001</v>
          </cell>
          <cell r="N596">
            <v>1.1000000000000001</v>
          </cell>
          <cell r="O596">
            <v>1.08</v>
          </cell>
          <cell r="P596">
            <v>1.2</v>
          </cell>
          <cell r="Q596">
            <v>1.2</v>
          </cell>
          <cell r="R596">
            <v>1.2</v>
          </cell>
          <cell r="S596">
            <v>1.2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</row>
        <row r="597">
          <cell r="B597">
            <v>0</v>
          </cell>
          <cell r="C597">
            <v>12</v>
          </cell>
          <cell r="D597" t="str">
            <v>ООО ТТГ НУТТ и СТ</v>
          </cell>
          <cell r="E597">
            <v>0</v>
          </cell>
          <cell r="F597">
            <v>0</v>
          </cell>
          <cell r="G597">
            <v>0</v>
          </cell>
          <cell r="H597">
            <v>359.25</v>
          </cell>
          <cell r="I597">
            <v>338.55</v>
          </cell>
          <cell r="J597">
            <v>270.03999999999996</v>
          </cell>
          <cell r="K597">
            <v>227.2</v>
          </cell>
          <cell r="L597">
            <v>195.16000000000003</v>
          </cell>
          <cell r="M597">
            <v>125.18</v>
          </cell>
          <cell r="N597">
            <v>88.9</v>
          </cell>
          <cell r="O597">
            <v>127</v>
          </cell>
          <cell r="P597">
            <v>173.14</v>
          </cell>
          <cell r="Q597">
            <v>211.9</v>
          </cell>
          <cell r="R597">
            <v>325.44</v>
          </cell>
          <cell r="S597">
            <v>346.75</v>
          </cell>
          <cell r="T597">
            <v>967.83999999999992</v>
          </cell>
          <cell r="U597">
            <v>547.54</v>
          </cell>
          <cell r="V597">
            <v>389.03999999999996</v>
          </cell>
          <cell r="W597">
            <v>884.09</v>
          </cell>
          <cell r="X597">
            <v>2788.51</v>
          </cell>
        </row>
        <row r="598">
          <cell r="B598">
            <v>434</v>
          </cell>
          <cell r="C598">
            <v>100</v>
          </cell>
          <cell r="D598" t="str">
            <v>Население с эл.плитами   СН2</v>
          </cell>
          <cell r="E598">
            <v>1004</v>
          </cell>
          <cell r="F598">
            <v>1001</v>
          </cell>
          <cell r="G598">
            <v>0</v>
          </cell>
          <cell r="H598">
            <v>4.5999999999999996</v>
          </cell>
          <cell r="I598">
            <v>4.5</v>
          </cell>
          <cell r="J598">
            <v>3.4</v>
          </cell>
          <cell r="K598">
            <v>2.9</v>
          </cell>
          <cell r="L598">
            <v>2.9</v>
          </cell>
          <cell r="M598">
            <v>2.9</v>
          </cell>
          <cell r="N598">
            <v>2</v>
          </cell>
          <cell r="O598">
            <v>2.6</v>
          </cell>
          <cell r="P598">
            <v>3.08</v>
          </cell>
          <cell r="Q598">
            <v>3.4</v>
          </cell>
          <cell r="R598">
            <v>4.5</v>
          </cell>
          <cell r="S598">
            <v>4.7</v>
          </cell>
          <cell r="T598">
            <v>12.5</v>
          </cell>
          <cell r="U598">
            <v>8.6999999999999993</v>
          </cell>
          <cell r="V598">
            <v>7.68</v>
          </cell>
          <cell r="W598">
            <v>12.600000000000001</v>
          </cell>
          <cell r="X598">
            <v>41.480000000000004</v>
          </cell>
        </row>
        <row r="599">
          <cell r="B599">
            <v>430</v>
          </cell>
          <cell r="C599">
            <v>100</v>
          </cell>
          <cell r="D599" t="str">
            <v>Население с эл.плитами   СН2</v>
          </cell>
          <cell r="E599">
            <v>1004</v>
          </cell>
          <cell r="F599">
            <v>1001</v>
          </cell>
          <cell r="G599">
            <v>0</v>
          </cell>
          <cell r="H599">
            <v>4.5999999999999996</v>
          </cell>
          <cell r="I599">
            <v>4.5</v>
          </cell>
          <cell r="J599">
            <v>3.4</v>
          </cell>
          <cell r="K599">
            <v>2.9</v>
          </cell>
          <cell r="L599">
            <v>2.9</v>
          </cell>
          <cell r="M599">
            <v>2.9</v>
          </cell>
          <cell r="N599">
            <v>2</v>
          </cell>
          <cell r="O599">
            <v>2.6</v>
          </cell>
          <cell r="P599">
            <v>3.08</v>
          </cell>
          <cell r="Q599">
            <v>3.4</v>
          </cell>
          <cell r="R599">
            <v>4.5</v>
          </cell>
          <cell r="S599">
            <v>4.7</v>
          </cell>
          <cell r="T599">
            <v>12.5</v>
          </cell>
          <cell r="U599">
            <v>8.6999999999999993</v>
          </cell>
          <cell r="V599">
            <v>7.68</v>
          </cell>
          <cell r="W599">
            <v>12.600000000000001</v>
          </cell>
          <cell r="X599">
            <v>41.480000000000004</v>
          </cell>
        </row>
        <row r="600">
          <cell r="B600">
            <v>435</v>
          </cell>
          <cell r="C600">
            <v>143</v>
          </cell>
          <cell r="D600" t="str">
            <v>Насел. пункты городские СН2</v>
          </cell>
          <cell r="E600">
            <v>1004</v>
          </cell>
          <cell r="F600">
            <v>0</v>
          </cell>
          <cell r="G600">
            <v>0</v>
          </cell>
          <cell r="H600">
            <v>153.15</v>
          </cell>
          <cell r="I600">
            <v>135.15</v>
          </cell>
          <cell r="J600">
            <v>110.44</v>
          </cell>
          <cell r="K600">
            <v>90.3</v>
          </cell>
          <cell r="L600">
            <v>78.260000000000005</v>
          </cell>
          <cell r="M600">
            <v>66.180000000000007</v>
          </cell>
          <cell r="N600">
            <v>55.9</v>
          </cell>
          <cell r="O600">
            <v>79.3</v>
          </cell>
          <cell r="P600">
            <v>83.56</v>
          </cell>
          <cell r="Q600">
            <v>93.5</v>
          </cell>
          <cell r="R600">
            <v>132.44</v>
          </cell>
          <cell r="S600">
            <v>143.15</v>
          </cell>
          <cell r="T600">
            <v>398.74</v>
          </cell>
          <cell r="U600">
            <v>234.74</v>
          </cell>
          <cell r="V600">
            <v>218.76</v>
          </cell>
          <cell r="W600">
            <v>369.09000000000003</v>
          </cell>
          <cell r="X600">
            <v>1221.3300000000002</v>
          </cell>
        </row>
        <row r="601">
          <cell r="B601">
            <v>0</v>
          </cell>
          <cell r="C601">
            <v>12</v>
          </cell>
          <cell r="D601" t="str">
            <v>ООО "Криос"</v>
          </cell>
          <cell r="E601">
            <v>1004</v>
          </cell>
          <cell r="F601">
            <v>0</v>
          </cell>
          <cell r="G601">
            <v>0</v>
          </cell>
          <cell r="H601">
            <v>0.26</v>
          </cell>
          <cell r="I601">
            <v>0.26</v>
          </cell>
          <cell r="J601">
            <v>0.26</v>
          </cell>
          <cell r="K601">
            <v>0.26</v>
          </cell>
          <cell r="L601">
            <v>0.26</v>
          </cell>
          <cell r="M601">
            <v>0.26</v>
          </cell>
          <cell r="N601">
            <v>0.26</v>
          </cell>
          <cell r="O601">
            <v>0.26</v>
          </cell>
          <cell r="P601">
            <v>0.26</v>
          </cell>
          <cell r="Q601">
            <v>0.26</v>
          </cell>
          <cell r="R601">
            <v>0.26</v>
          </cell>
          <cell r="S601">
            <v>0.26</v>
          </cell>
          <cell r="T601">
            <v>0.78</v>
          </cell>
          <cell r="U601">
            <v>0.78</v>
          </cell>
          <cell r="V601">
            <v>0.78</v>
          </cell>
          <cell r="W601">
            <v>0.78</v>
          </cell>
          <cell r="X601">
            <v>3.1199999999999992</v>
          </cell>
        </row>
        <row r="602">
          <cell r="B602">
            <v>435</v>
          </cell>
          <cell r="C602">
            <v>28</v>
          </cell>
          <cell r="D602" t="str">
            <v>Непромышленные потребители НН</v>
          </cell>
          <cell r="E602">
            <v>1004</v>
          </cell>
          <cell r="F602">
            <v>1012</v>
          </cell>
          <cell r="G602">
            <v>0</v>
          </cell>
          <cell r="H602">
            <v>0.26</v>
          </cell>
          <cell r="I602">
            <v>0.26</v>
          </cell>
          <cell r="J602">
            <v>0.26</v>
          </cell>
          <cell r="K602">
            <v>0.26</v>
          </cell>
          <cell r="L602">
            <v>0.26</v>
          </cell>
          <cell r="M602">
            <v>0.26</v>
          </cell>
          <cell r="N602">
            <v>0.26</v>
          </cell>
          <cell r="O602">
            <v>0.26</v>
          </cell>
          <cell r="P602">
            <v>0.26</v>
          </cell>
          <cell r="Q602">
            <v>0.26</v>
          </cell>
          <cell r="R602">
            <v>0.26</v>
          </cell>
          <cell r="S602">
            <v>0.26</v>
          </cell>
          <cell r="T602">
            <v>0.78</v>
          </cell>
          <cell r="U602">
            <v>0.78</v>
          </cell>
          <cell r="V602">
            <v>0.78</v>
          </cell>
          <cell r="W602">
            <v>0.78</v>
          </cell>
          <cell r="X602">
            <v>3.1199999999999992</v>
          </cell>
        </row>
        <row r="603">
          <cell r="B603">
            <v>436</v>
          </cell>
          <cell r="C603">
            <v>28</v>
          </cell>
          <cell r="D603" t="str">
            <v>Непромышленные потребители НН</v>
          </cell>
          <cell r="E603">
            <v>1004</v>
          </cell>
          <cell r="F603">
            <v>1012</v>
          </cell>
          <cell r="G603">
            <v>0</v>
          </cell>
          <cell r="H603">
            <v>0.26</v>
          </cell>
          <cell r="I603">
            <v>0.26</v>
          </cell>
          <cell r="J603">
            <v>0.26</v>
          </cell>
          <cell r="K603">
            <v>0.26</v>
          </cell>
          <cell r="L603">
            <v>0.26</v>
          </cell>
          <cell r="M603">
            <v>0.26</v>
          </cell>
          <cell r="N603">
            <v>0.26</v>
          </cell>
          <cell r="O603">
            <v>0.26</v>
          </cell>
          <cell r="P603">
            <v>0.26</v>
          </cell>
          <cell r="Q603">
            <v>0.26</v>
          </cell>
          <cell r="R603">
            <v>0.26</v>
          </cell>
          <cell r="S603">
            <v>0.26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</row>
        <row r="604">
          <cell r="B604">
            <v>0</v>
          </cell>
          <cell r="C604">
            <v>12</v>
          </cell>
          <cell r="D604" t="str">
            <v>Ветеренарный надзор</v>
          </cell>
          <cell r="E604">
            <v>0</v>
          </cell>
          <cell r="F604">
            <v>0</v>
          </cell>
          <cell r="G604">
            <v>0</v>
          </cell>
          <cell r="H604">
            <v>0.2</v>
          </cell>
          <cell r="I604">
            <v>0.2</v>
          </cell>
          <cell r="J604">
            <v>0.2</v>
          </cell>
          <cell r="K604">
            <v>0.2</v>
          </cell>
          <cell r="L604">
            <v>0.2</v>
          </cell>
          <cell r="M604">
            <v>0.15</v>
          </cell>
          <cell r="N604">
            <v>0.06</v>
          </cell>
          <cell r="O604">
            <v>0.06</v>
          </cell>
          <cell r="P604">
            <v>0.1</v>
          </cell>
          <cell r="Q604">
            <v>0.13</v>
          </cell>
          <cell r="R604">
            <v>0.17</v>
          </cell>
          <cell r="S604">
            <v>0.2</v>
          </cell>
          <cell r="T604">
            <v>0.60000000000000009</v>
          </cell>
          <cell r="U604">
            <v>0.55000000000000004</v>
          </cell>
          <cell r="V604">
            <v>0.22</v>
          </cell>
          <cell r="W604">
            <v>0.5</v>
          </cell>
          <cell r="X604">
            <v>1.8699999999999999</v>
          </cell>
        </row>
        <row r="605">
          <cell r="B605">
            <v>436</v>
          </cell>
          <cell r="C605">
            <v>11</v>
          </cell>
          <cell r="D605" t="str">
            <v>Пром. до 750 кВА   ВН</v>
          </cell>
          <cell r="E605">
            <v>0</v>
          </cell>
          <cell r="F605">
            <v>0</v>
          </cell>
          <cell r="G605">
            <v>0</v>
          </cell>
          <cell r="H605">
            <v>0.2</v>
          </cell>
          <cell r="I605">
            <v>0.2</v>
          </cell>
          <cell r="J605">
            <v>0.2</v>
          </cell>
          <cell r="K605">
            <v>0.2</v>
          </cell>
          <cell r="L605">
            <v>0.2</v>
          </cell>
          <cell r="M605">
            <v>0.15</v>
          </cell>
          <cell r="N605">
            <v>0.06</v>
          </cell>
          <cell r="O605">
            <v>0.06</v>
          </cell>
          <cell r="P605">
            <v>0.1</v>
          </cell>
          <cell r="Q605">
            <v>0.13</v>
          </cell>
          <cell r="R605">
            <v>0.17</v>
          </cell>
          <cell r="S605">
            <v>0.2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</row>
        <row r="606">
          <cell r="B606">
            <v>437</v>
          </cell>
          <cell r="C606">
            <v>11</v>
          </cell>
          <cell r="D606" t="str">
            <v>Пром. до 750 кВА   ВН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</row>
        <row r="607">
          <cell r="B607">
            <v>0</v>
          </cell>
          <cell r="C607">
            <v>33</v>
          </cell>
          <cell r="D607" t="str">
            <v>Новый Абонент</v>
          </cell>
          <cell r="E607">
            <v>1007</v>
          </cell>
          <cell r="F607">
            <v>1012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</row>
        <row r="608">
          <cell r="B608">
            <v>437</v>
          </cell>
          <cell r="C608">
            <v>11</v>
          </cell>
          <cell r="D608" t="str">
            <v>Пром. до 750 кВА   ВН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</row>
        <row r="609">
          <cell r="B609">
            <v>438</v>
          </cell>
          <cell r="C609">
            <v>11</v>
          </cell>
          <cell r="D609" t="str">
            <v>Пром. до 750 кВА   ВН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</row>
        <row r="610">
          <cell r="B610">
            <v>0</v>
          </cell>
          <cell r="C610">
            <v>12</v>
          </cell>
          <cell r="D610" t="str">
            <v xml:space="preserve"> ООО "Севергазмонтаж"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</row>
        <row r="611">
          <cell r="B611">
            <v>438</v>
          </cell>
          <cell r="C611">
            <v>26</v>
          </cell>
          <cell r="D611" t="str">
            <v>Непромышленные потребители НН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</row>
        <row r="612">
          <cell r="B612">
            <v>439</v>
          </cell>
          <cell r="C612">
            <v>26</v>
          </cell>
          <cell r="D612" t="str">
            <v>Непромышленные потребители НН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</row>
        <row r="613">
          <cell r="B613">
            <v>0</v>
          </cell>
          <cell r="C613">
            <v>12</v>
          </cell>
          <cell r="D613" t="str">
            <v>Новый Абонент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</row>
        <row r="614">
          <cell r="B614">
            <v>439</v>
          </cell>
          <cell r="C614">
            <v>11</v>
          </cell>
          <cell r="D614" t="str">
            <v>Пром. до 750 кВА   ВН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</row>
        <row r="615">
          <cell r="B615">
            <v>440</v>
          </cell>
          <cell r="C615">
            <v>11</v>
          </cell>
          <cell r="D615" t="str">
            <v>Пром. до 750 кВА   ВН</v>
          </cell>
          <cell r="E615">
            <v>0</v>
          </cell>
          <cell r="F615">
            <v>0</v>
          </cell>
          <cell r="G615">
            <v>0</v>
          </cell>
          <cell r="H615">
            <v>0.26100000000000001</v>
          </cell>
          <cell r="I615">
            <v>0.26100000000000001</v>
          </cell>
          <cell r="J615">
            <v>0.26100000000000001</v>
          </cell>
          <cell r="K615">
            <v>0.26100000000000001</v>
          </cell>
          <cell r="L615">
            <v>0.26100000000000001</v>
          </cell>
          <cell r="M615">
            <v>0.26100000000000001</v>
          </cell>
          <cell r="N615">
            <v>0.26100000000000001</v>
          </cell>
          <cell r="O615">
            <v>0.26100000000000001</v>
          </cell>
          <cell r="P615">
            <v>0.26100000000000001</v>
          </cell>
          <cell r="Q615">
            <v>0.26100000000000001</v>
          </cell>
          <cell r="R615">
            <v>0.26100000000000001</v>
          </cell>
          <cell r="S615">
            <v>0.26100000000000001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</row>
        <row r="616">
          <cell r="B616">
            <v>0</v>
          </cell>
          <cell r="C616">
            <v>26</v>
          </cell>
          <cell r="D616" t="str">
            <v>ООО "ЭНЕРГОНАЛАДКА"</v>
          </cell>
          <cell r="E616">
            <v>0</v>
          </cell>
          <cell r="F616">
            <v>0</v>
          </cell>
          <cell r="G616">
            <v>0</v>
          </cell>
          <cell r="H616">
            <v>0.26100000000000001</v>
          </cell>
          <cell r="I616">
            <v>0.26100000000000001</v>
          </cell>
          <cell r="J616">
            <v>0.26100000000000001</v>
          </cell>
          <cell r="K616">
            <v>0.26100000000000001</v>
          </cell>
          <cell r="L616">
            <v>0.26100000000000001</v>
          </cell>
          <cell r="M616">
            <v>0.26100000000000001</v>
          </cell>
          <cell r="N616">
            <v>0.26100000000000001</v>
          </cell>
          <cell r="O616">
            <v>0.26100000000000001</v>
          </cell>
          <cell r="P616">
            <v>0.26100000000000001</v>
          </cell>
          <cell r="Q616">
            <v>0.26100000000000001</v>
          </cell>
          <cell r="R616">
            <v>0.26100000000000001</v>
          </cell>
          <cell r="S616">
            <v>0.26100000000000001</v>
          </cell>
          <cell r="T616">
            <v>0.78300000000000003</v>
          </cell>
          <cell r="U616">
            <v>0.78300000000000003</v>
          </cell>
          <cell r="V616">
            <v>0.78300000000000003</v>
          </cell>
          <cell r="W616">
            <v>0.78300000000000003</v>
          </cell>
          <cell r="X616">
            <v>3.132000000000001</v>
          </cell>
        </row>
        <row r="617">
          <cell r="B617">
            <v>440</v>
          </cell>
          <cell r="C617">
            <v>11</v>
          </cell>
          <cell r="D617" t="str">
            <v>Пром. до 750 кВА   ВН</v>
          </cell>
          <cell r="E617">
            <v>0</v>
          </cell>
          <cell r="F617">
            <v>0</v>
          </cell>
          <cell r="G617">
            <v>0</v>
          </cell>
          <cell r="H617">
            <v>0.26100000000000001</v>
          </cell>
          <cell r="I617">
            <v>0.26100000000000001</v>
          </cell>
          <cell r="J617">
            <v>0.26100000000000001</v>
          </cell>
          <cell r="K617">
            <v>0.26100000000000001</v>
          </cell>
          <cell r="L617">
            <v>0.26100000000000001</v>
          </cell>
          <cell r="M617">
            <v>0.26100000000000001</v>
          </cell>
          <cell r="N617">
            <v>0.26100000000000001</v>
          </cell>
          <cell r="O617">
            <v>0.26100000000000001</v>
          </cell>
          <cell r="P617">
            <v>0.26100000000000001</v>
          </cell>
          <cell r="Q617">
            <v>0.26100000000000001</v>
          </cell>
          <cell r="R617">
            <v>0.26100000000000001</v>
          </cell>
          <cell r="S617">
            <v>0.26100000000000001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</row>
        <row r="618">
          <cell r="B618">
            <v>441</v>
          </cell>
          <cell r="C618">
            <v>11</v>
          </cell>
          <cell r="D618" t="str">
            <v>Пром. до 750 кВА   ВН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</row>
        <row r="619">
          <cell r="B619">
            <v>0</v>
          </cell>
          <cell r="C619">
            <v>26</v>
          </cell>
          <cell r="D619" t="str">
            <v>РОО "Северная миссия"</v>
          </cell>
          <cell r="E619">
            <v>1007</v>
          </cell>
          <cell r="F619">
            <v>1012</v>
          </cell>
          <cell r="G619">
            <v>0</v>
          </cell>
          <cell r="H619">
            <v>0.2</v>
          </cell>
          <cell r="I619">
            <v>0.2</v>
          </cell>
          <cell r="J619">
            <v>0.2</v>
          </cell>
          <cell r="K619">
            <v>0.2</v>
          </cell>
          <cell r="L619">
            <v>0.2</v>
          </cell>
          <cell r="M619">
            <v>0.2</v>
          </cell>
          <cell r="N619">
            <v>0.2</v>
          </cell>
          <cell r="O619">
            <v>0.2</v>
          </cell>
          <cell r="P619">
            <v>0.2</v>
          </cell>
          <cell r="Q619">
            <v>0.2</v>
          </cell>
          <cell r="R619">
            <v>0.2</v>
          </cell>
          <cell r="S619">
            <v>0.2</v>
          </cell>
          <cell r="T619">
            <v>0.60000000000000009</v>
          </cell>
          <cell r="U619">
            <v>0.60000000000000009</v>
          </cell>
          <cell r="V619">
            <v>0.60000000000000009</v>
          </cell>
          <cell r="W619">
            <v>0.60000000000000009</v>
          </cell>
          <cell r="X619">
            <v>2.4</v>
          </cell>
        </row>
        <row r="620">
          <cell r="B620">
            <v>441</v>
          </cell>
          <cell r="C620">
            <v>26</v>
          </cell>
          <cell r="D620" t="str">
            <v>Непромышленные потребители НН</v>
          </cell>
          <cell r="E620">
            <v>1007</v>
          </cell>
          <cell r="F620">
            <v>1012</v>
          </cell>
          <cell r="G620">
            <v>0</v>
          </cell>
          <cell r="H620">
            <v>0.2</v>
          </cell>
          <cell r="I620">
            <v>0.2</v>
          </cell>
          <cell r="J620">
            <v>0.2</v>
          </cell>
          <cell r="K620">
            <v>0.2</v>
          </cell>
          <cell r="L620">
            <v>0.2</v>
          </cell>
          <cell r="M620">
            <v>0.2</v>
          </cell>
          <cell r="N620">
            <v>0.2</v>
          </cell>
          <cell r="O620">
            <v>0.2</v>
          </cell>
          <cell r="P620">
            <v>0.2</v>
          </cell>
          <cell r="Q620">
            <v>0.2</v>
          </cell>
          <cell r="R620">
            <v>0.2</v>
          </cell>
          <cell r="S620">
            <v>0.2</v>
          </cell>
          <cell r="T620">
            <v>0.60000000000000009</v>
          </cell>
          <cell r="U620">
            <v>0.60000000000000009</v>
          </cell>
          <cell r="V620">
            <v>0.60000000000000009</v>
          </cell>
          <cell r="W620">
            <v>0.60000000000000009</v>
          </cell>
          <cell r="X620">
            <v>2.4</v>
          </cell>
        </row>
        <row r="621">
          <cell r="B621">
            <v>442</v>
          </cell>
          <cell r="C621">
            <v>26</v>
          </cell>
          <cell r="D621" t="str">
            <v>Непромышленные потребители НН</v>
          </cell>
          <cell r="E621">
            <v>1007</v>
          </cell>
          <cell r="F621">
            <v>1012</v>
          </cell>
          <cell r="G621">
            <v>0</v>
          </cell>
          <cell r="H621">
            <v>0.2</v>
          </cell>
          <cell r="I621">
            <v>0.2</v>
          </cell>
          <cell r="J621">
            <v>0.2</v>
          </cell>
          <cell r="K621">
            <v>0.2</v>
          </cell>
          <cell r="L621">
            <v>0.2</v>
          </cell>
          <cell r="M621">
            <v>0.2</v>
          </cell>
          <cell r="N621">
            <v>0.2</v>
          </cell>
          <cell r="O621">
            <v>0.2</v>
          </cell>
          <cell r="P621">
            <v>0.2</v>
          </cell>
          <cell r="Q621">
            <v>0.2</v>
          </cell>
          <cell r="R621">
            <v>0.2</v>
          </cell>
          <cell r="S621">
            <v>0.2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</row>
        <row r="622">
          <cell r="B622">
            <v>0</v>
          </cell>
          <cell r="C622">
            <v>12</v>
          </cell>
          <cell r="D622" t="str">
            <v>ЗАО "Надымстройгаз"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</row>
        <row r="623">
          <cell r="B623">
            <v>442</v>
          </cell>
          <cell r="C623">
            <v>26</v>
          </cell>
          <cell r="D623" t="str">
            <v>Непромышленные потребители НН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</row>
        <row r="624">
          <cell r="B624">
            <v>443</v>
          </cell>
          <cell r="C624">
            <v>26</v>
          </cell>
          <cell r="D624" t="str">
            <v>Непромышленные потребители НН</v>
          </cell>
          <cell r="E624">
            <v>0</v>
          </cell>
          <cell r="F624">
            <v>0</v>
          </cell>
          <cell r="G624">
            <v>0</v>
          </cell>
          <cell r="H624">
            <v>0.83099999999999996</v>
          </cell>
          <cell r="I624">
            <v>0.42</v>
          </cell>
          <cell r="J624">
            <v>0.3</v>
          </cell>
          <cell r="K624">
            <v>0.25</v>
          </cell>
          <cell r="L624">
            <v>0.25</v>
          </cell>
          <cell r="M624">
            <v>0.3</v>
          </cell>
          <cell r="N624">
            <v>0.3</v>
          </cell>
          <cell r="O624">
            <v>0.2</v>
          </cell>
          <cell r="P624">
            <v>0.42</v>
          </cell>
          <cell r="Q624">
            <v>0.83</v>
          </cell>
          <cell r="R624">
            <v>0.86</v>
          </cell>
          <cell r="S624">
            <v>0.86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</row>
        <row r="625">
          <cell r="B625">
            <v>0</v>
          </cell>
          <cell r="C625">
            <v>12</v>
          </cell>
          <cell r="D625" t="str">
            <v xml:space="preserve"> ФГУ Земельная Кадастровая  палата</v>
          </cell>
          <cell r="E625">
            <v>0</v>
          </cell>
          <cell r="F625">
            <v>0</v>
          </cell>
          <cell r="G625">
            <v>0</v>
          </cell>
          <cell r="H625">
            <v>0.83099999999999996</v>
          </cell>
          <cell r="I625">
            <v>0.42</v>
          </cell>
          <cell r="J625">
            <v>0.3</v>
          </cell>
          <cell r="K625">
            <v>0.25</v>
          </cell>
          <cell r="L625">
            <v>0.25</v>
          </cell>
          <cell r="M625">
            <v>0.3</v>
          </cell>
          <cell r="N625">
            <v>0.3</v>
          </cell>
          <cell r="O625">
            <v>0.2</v>
          </cell>
          <cell r="P625">
            <v>0.42</v>
          </cell>
          <cell r="Q625">
            <v>0.83</v>
          </cell>
          <cell r="R625">
            <v>0.86</v>
          </cell>
          <cell r="S625">
            <v>0.86</v>
          </cell>
          <cell r="T625">
            <v>1.5509999999999999</v>
          </cell>
          <cell r="U625">
            <v>0.8</v>
          </cell>
          <cell r="V625">
            <v>0.91999999999999993</v>
          </cell>
          <cell r="W625">
            <v>2.5499999999999998</v>
          </cell>
          <cell r="X625">
            <v>5.8210000000000006</v>
          </cell>
        </row>
        <row r="626">
          <cell r="B626">
            <v>443</v>
          </cell>
          <cell r="C626">
            <v>33</v>
          </cell>
          <cell r="D626" t="str">
            <v>Непром. Бюджетные НН</v>
          </cell>
          <cell r="E626">
            <v>1007</v>
          </cell>
          <cell r="F626">
            <v>1012</v>
          </cell>
          <cell r="G626">
            <v>0</v>
          </cell>
          <cell r="H626">
            <v>0.83099999999999996</v>
          </cell>
          <cell r="I626">
            <v>0.42</v>
          </cell>
          <cell r="J626">
            <v>0.3</v>
          </cell>
          <cell r="K626">
            <v>0.25</v>
          </cell>
          <cell r="L626">
            <v>0.25</v>
          </cell>
          <cell r="M626">
            <v>0.3</v>
          </cell>
          <cell r="N626">
            <v>0.3</v>
          </cell>
          <cell r="O626">
            <v>0.2</v>
          </cell>
          <cell r="P626">
            <v>0.42</v>
          </cell>
          <cell r="Q626">
            <v>0.83</v>
          </cell>
          <cell r="R626">
            <v>0.86</v>
          </cell>
          <cell r="S626">
            <v>0.86</v>
          </cell>
          <cell r="T626">
            <v>1.5509999999999999</v>
          </cell>
          <cell r="U626">
            <v>0.8</v>
          </cell>
          <cell r="V626">
            <v>0.91999999999999993</v>
          </cell>
          <cell r="W626">
            <v>2.5499999999999998</v>
          </cell>
          <cell r="X626">
            <v>5.8210000000000006</v>
          </cell>
        </row>
        <row r="627">
          <cell r="B627">
            <v>444</v>
          </cell>
          <cell r="C627">
            <v>33</v>
          </cell>
          <cell r="D627" t="str">
            <v>Непром. Бюджетные НН</v>
          </cell>
          <cell r="E627">
            <v>1007</v>
          </cell>
          <cell r="F627">
            <v>1012</v>
          </cell>
          <cell r="G627">
            <v>0</v>
          </cell>
          <cell r="H627">
            <v>0.83099999999999996</v>
          </cell>
          <cell r="I627">
            <v>0.42</v>
          </cell>
          <cell r="J627">
            <v>0.3</v>
          </cell>
          <cell r="K627">
            <v>0.25</v>
          </cell>
          <cell r="L627">
            <v>0.25</v>
          </cell>
          <cell r="M627">
            <v>0.3</v>
          </cell>
          <cell r="N627">
            <v>0.3</v>
          </cell>
          <cell r="O627">
            <v>0.2</v>
          </cell>
          <cell r="P627">
            <v>0.42</v>
          </cell>
          <cell r="Q627">
            <v>0.83</v>
          </cell>
          <cell r="R627">
            <v>0.86</v>
          </cell>
          <cell r="S627">
            <v>0.86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</row>
        <row r="628">
          <cell r="B628">
            <v>0</v>
          </cell>
          <cell r="C628">
            <v>12</v>
          </cell>
          <cell r="D628" t="str">
            <v>Новый Абонент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</row>
        <row r="629">
          <cell r="B629">
            <v>444</v>
          </cell>
          <cell r="C629">
            <v>11</v>
          </cell>
          <cell r="D629" t="str">
            <v>Пром. до 750 кВА   ВН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</row>
        <row r="630">
          <cell r="B630">
            <v>445</v>
          </cell>
          <cell r="C630">
            <v>11</v>
          </cell>
          <cell r="D630" t="str">
            <v>Пром. до 750 кВА   ВН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</row>
        <row r="631">
          <cell r="B631">
            <v>0</v>
          </cell>
          <cell r="C631">
            <v>12</v>
          </cell>
          <cell r="D631" t="str">
            <v>Новый Абонент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</row>
        <row r="632">
          <cell r="B632">
            <v>445</v>
          </cell>
          <cell r="C632">
            <v>11</v>
          </cell>
          <cell r="D632" t="str">
            <v>Пром. до 750 кВА   ВН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</row>
        <row r="633">
          <cell r="B633">
            <v>446</v>
          </cell>
          <cell r="C633">
            <v>11</v>
          </cell>
          <cell r="D633" t="str">
            <v>Пром. до 750 кВА   ВН</v>
          </cell>
          <cell r="E633">
            <v>0</v>
          </cell>
          <cell r="F633">
            <v>0</v>
          </cell>
          <cell r="G633">
            <v>0</v>
          </cell>
          <cell r="H633">
            <v>3.17</v>
          </cell>
          <cell r="I633">
            <v>3.17</v>
          </cell>
          <cell r="J633">
            <v>3.17</v>
          </cell>
          <cell r="K633">
            <v>3.17</v>
          </cell>
          <cell r="L633">
            <v>3.17</v>
          </cell>
          <cell r="M633">
            <v>3.17</v>
          </cell>
          <cell r="N633">
            <v>3.17</v>
          </cell>
          <cell r="O633">
            <v>3.17</v>
          </cell>
          <cell r="P633">
            <v>3.17</v>
          </cell>
          <cell r="Q633">
            <v>3.17</v>
          </cell>
          <cell r="R633">
            <v>3.17</v>
          </cell>
          <cell r="S633">
            <v>3.17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</row>
        <row r="634">
          <cell r="B634">
            <v>0</v>
          </cell>
          <cell r="C634">
            <v>12</v>
          </cell>
          <cell r="D634" t="str">
            <v>ЗАО "ЭЗСМ"</v>
          </cell>
          <cell r="E634">
            <v>0</v>
          </cell>
          <cell r="F634">
            <v>0</v>
          </cell>
          <cell r="G634">
            <v>0</v>
          </cell>
          <cell r="H634">
            <v>3.17</v>
          </cell>
          <cell r="I634">
            <v>3.17</v>
          </cell>
          <cell r="J634">
            <v>3.17</v>
          </cell>
          <cell r="K634">
            <v>3.17</v>
          </cell>
          <cell r="L634">
            <v>3.17</v>
          </cell>
          <cell r="M634">
            <v>3.17</v>
          </cell>
          <cell r="N634">
            <v>3.17</v>
          </cell>
          <cell r="O634">
            <v>3.17</v>
          </cell>
          <cell r="P634">
            <v>3.17</v>
          </cell>
          <cell r="Q634">
            <v>3.17</v>
          </cell>
          <cell r="R634">
            <v>3.17</v>
          </cell>
          <cell r="S634">
            <v>3.17</v>
          </cell>
          <cell r="T634">
            <v>9.51</v>
          </cell>
          <cell r="U634">
            <v>9.51</v>
          </cell>
          <cell r="V634">
            <v>9.51</v>
          </cell>
          <cell r="W634">
            <v>9.51</v>
          </cell>
          <cell r="X634">
            <v>38.040000000000006</v>
          </cell>
        </row>
        <row r="635">
          <cell r="B635">
            <v>446</v>
          </cell>
          <cell r="C635">
            <v>12</v>
          </cell>
          <cell r="D635" t="str">
            <v>Пром. до 750 кВА   СН2</v>
          </cell>
          <cell r="E635">
            <v>1007</v>
          </cell>
          <cell r="F635">
            <v>0</v>
          </cell>
          <cell r="G635">
            <v>0</v>
          </cell>
          <cell r="H635">
            <v>3.17</v>
          </cell>
          <cell r="I635">
            <v>3.17</v>
          </cell>
          <cell r="J635">
            <v>3.17</v>
          </cell>
          <cell r="K635">
            <v>3.17</v>
          </cell>
          <cell r="L635">
            <v>3.17</v>
          </cell>
          <cell r="M635">
            <v>3.17</v>
          </cell>
          <cell r="N635">
            <v>3.17</v>
          </cell>
          <cell r="O635">
            <v>3.17</v>
          </cell>
          <cell r="P635">
            <v>3.17</v>
          </cell>
          <cell r="Q635">
            <v>3.17</v>
          </cell>
          <cell r="R635">
            <v>3.17</v>
          </cell>
          <cell r="S635">
            <v>3.17</v>
          </cell>
          <cell r="T635">
            <v>9.51</v>
          </cell>
          <cell r="U635">
            <v>9.51</v>
          </cell>
          <cell r="V635">
            <v>9.51</v>
          </cell>
          <cell r="W635">
            <v>9.51</v>
          </cell>
          <cell r="X635">
            <v>38.040000000000006</v>
          </cell>
        </row>
        <row r="636">
          <cell r="B636">
            <v>447</v>
          </cell>
          <cell r="C636">
            <v>12</v>
          </cell>
          <cell r="D636" t="str">
            <v>Пром. до 750 кВА   СН2</v>
          </cell>
          <cell r="E636">
            <v>1007</v>
          </cell>
          <cell r="F636">
            <v>0</v>
          </cell>
          <cell r="G636">
            <v>0</v>
          </cell>
          <cell r="H636">
            <v>3.17</v>
          </cell>
          <cell r="I636">
            <v>3.17</v>
          </cell>
          <cell r="J636">
            <v>3.17</v>
          </cell>
          <cell r="K636">
            <v>3.17</v>
          </cell>
          <cell r="L636">
            <v>3.17</v>
          </cell>
          <cell r="M636">
            <v>3.17</v>
          </cell>
          <cell r="N636">
            <v>3.17</v>
          </cell>
          <cell r="O636">
            <v>3.17</v>
          </cell>
          <cell r="P636">
            <v>3.17</v>
          </cell>
          <cell r="Q636">
            <v>3.17</v>
          </cell>
          <cell r="R636">
            <v>3.17</v>
          </cell>
          <cell r="S636">
            <v>3.17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</row>
        <row r="637">
          <cell r="B637">
            <v>0</v>
          </cell>
          <cell r="C637">
            <v>26</v>
          </cell>
          <cell r="D637" t="str">
            <v>ООО "Тюменская строительная компания"</v>
          </cell>
          <cell r="E637">
            <v>0</v>
          </cell>
          <cell r="F637">
            <v>0</v>
          </cell>
          <cell r="G637">
            <v>0</v>
          </cell>
          <cell r="H637">
            <v>3</v>
          </cell>
          <cell r="I637">
            <v>3</v>
          </cell>
          <cell r="J637">
            <v>3</v>
          </cell>
          <cell r="K637">
            <v>3</v>
          </cell>
          <cell r="L637">
            <v>3</v>
          </cell>
          <cell r="M637">
            <v>2.5</v>
          </cell>
          <cell r="N637">
            <v>2.5</v>
          </cell>
          <cell r="O637">
            <v>2.5</v>
          </cell>
          <cell r="P637">
            <v>3</v>
          </cell>
          <cell r="Q637">
            <v>3</v>
          </cell>
          <cell r="R637">
            <v>3</v>
          </cell>
          <cell r="S637">
            <v>3</v>
          </cell>
          <cell r="T637">
            <v>9</v>
          </cell>
          <cell r="U637">
            <v>8.5</v>
          </cell>
          <cell r="V637">
            <v>8</v>
          </cell>
          <cell r="W637">
            <v>9</v>
          </cell>
          <cell r="X637">
            <v>34.5</v>
          </cell>
        </row>
        <row r="638">
          <cell r="B638">
            <v>447</v>
          </cell>
          <cell r="C638">
            <v>26</v>
          </cell>
          <cell r="D638" t="str">
            <v>Непромышленные потребители НН</v>
          </cell>
          <cell r="E638">
            <v>1007</v>
          </cell>
          <cell r="F638">
            <v>1004</v>
          </cell>
          <cell r="G638">
            <v>1012</v>
          </cell>
          <cell r="H638">
            <v>3</v>
          </cell>
          <cell r="I638">
            <v>3</v>
          </cell>
          <cell r="J638">
            <v>3</v>
          </cell>
          <cell r="K638">
            <v>3</v>
          </cell>
          <cell r="L638">
            <v>3</v>
          </cell>
          <cell r="M638">
            <v>2.5</v>
          </cell>
          <cell r="N638">
            <v>2.5</v>
          </cell>
          <cell r="O638">
            <v>2.5</v>
          </cell>
          <cell r="P638">
            <v>3</v>
          </cell>
          <cell r="Q638">
            <v>3</v>
          </cell>
          <cell r="R638">
            <v>3</v>
          </cell>
          <cell r="S638">
            <v>3</v>
          </cell>
          <cell r="T638">
            <v>9</v>
          </cell>
          <cell r="U638">
            <v>8.5</v>
          </cell>
          <cell r="V638">
            <v>8</v>
          </cell>
          <cell r="W638">
            <v>9</v>
          </cell>
          <cell r="X638">
            <v>34.5</v>
          </cell>
        </row>
        <row r="639">
          <cell r="B639">
            <v>448</v>
          </cell>
          <cell r="C639">
            <v>26</v>
          </cell>
          <cell r="D639" t="str">
            <v>Непромышленные потребители НН</v>
          </cell>
          <cell r="E639">
            <v>1007</v>
          </cell>
          <cell r="F639">
            <v>1004</v>
          </cell>
          <cell r="G639">
            <v>1012</v>
          </cell>
          <cell r="H639">
            <v>3</v>
          </cell>
          <cell r="I639">
            <v>3</v>
          </cell>
          <cell r="J639">
            <v>3</v>
          </cell>
          <cell r="K639">
            <v>3</v>
          </cell>
          <cell r="L639">
            <v>3</v>
          </cell>
          <cell r="M639">
            <v>2.5</v>
          </cell>
          <cell r="N639">
            <v>2.5</v>
          </cell>
          <cell r="O639">
            <v>2.5</v>
          </cell>
          <cell r="P639">
            <v>3</v>
          </cell>
          <cell r="Q639">
            <v>3</v>
          </cell>
          <cell r="R639">
            <v>3</v>
          </cell>
          <cell r="S639">
            <v>3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</row>
        <row r="640">
          <cell r="B640">
            <v>0</v>
          </cell>
          <cell r="C640">
            <v>12</v>
          </cell>
          <cell r="D640" t="str">
            <v>Новый Абонент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</row>
        <row r="641">
          <cell r="B641">
            <v>448</v>
          </cell>
          <cell r="C641">
            <v>11</v>
          </cell>
          <cell r="D641" t="str">
            <v>Пром. до 750 кВА   ВН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</row>
        <row r="642">
          <cell r="B642">
            <v>449</v>
          </cell>
          <cell r="C642">
            <v>11</v>
          </cell>
          <cell r="D642" t="str">
            <v>Пром. до 750 кВА   ВН</v>
          </cell>
          <cell r="E642">
            <v>0</v>
          </cell>
          <cell r="F642">
            <v>0</v>
          </cell>
          <cell r="G642">
            <v>0</v>
          </cell>
          <cell r="H642">
            <v>0.39300000000000002</v>
          </cell>
          <cell r="I642">
            <v>0.39300000000000002</v>
          </cell>
          <cell r="J642">
            <v>0.39300000000000002</v>
          </cell>
          <cell r="K642">
            <v>0.39300000000000002</v>
          </cell>
          <cell r="L642">
            <v>0.39300000000000002</v>
          </cell>
          <cell r="M642">
            <v>0.39300000000000002</v>
          </cell>
          <cell r="N642">
            <v>0.39300000000000002</v>
          </cell>
          <cell r="O642">
            <v>0.39300000000000002</v>
          </cell>
          <cell r="P642">
            <v>0.39300000000000002</v>
          </cell>
          <cell r="Q642">
            <v>0.39300000000000002</v>
          </cell>
          <cell r="R642">
            <v>0.39300000000000002</v>
          </cell>
          <cell r="S642">
            <v>0.39300000000000002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</row>
        <row r="643">
          <cell r="B643">
            <v>0</v>
          </cell>
          <cell r="C643">
            <v>12</v>
          </cell>
          <cell r="D643" t="str">
            <v>Партия "Единая Россия"</v>
          </cell>
          <cell r="E643">
            <v>0</v>
          </cell>
          <cell r="F643">
            <v>0</v>
          </cell>
          <cell r="G643">
            <v>0</v>
          </cell>
          <cell r="H643">
            <v>0.39300000000000002</v>
          </cell>
          <cell r="I643">
            <v>0.39300000000000002</v>
          </cell>
          <cell r="J643">
            <v>0.39300000000000002</v>
          </cell>
          <cell r="K643">
            <v>0.39300000000000002</v>
          </cell>
          <cell r="L643">
            <v>0.39300000000000002</v>
          </cell>
          <cell r="M643">
            <v>0.39300000000000002</v>
          </cell>
          <cell r="N643">
            <v>0.39300000000000002</v>
          </cell>
          <cell r="O643">
            <v>0.39300000000000002</v>
          </cell>
          <cell r="P643">
            <v>0.39300000000000002</v>
          </cell>
          <cell r="Q643">
            <v>0.39300000000000002</v>
          </cell>
          <cell r="R643">
            <v>0.39300000000000002</v>
          </cell>
          <cell r="S643">
            <v>0.39300000000000002</v>
          </cell>
          <cell r="T643">
            <v>1.179</v>
          </cell>
          <cell r="U643">
            <v>1.179</v>
          </cell>
          <cell r="V643">
            <v>1.179</v>
          </cell>
          <cell r="W643">
            <v>1.179</v>
          </cell>
          <cell r="X643">
            <v>4.7159999999999993</v>
          </cell>
        </row>
        <row r="644">
          <cell r="B644">
            <v>449</v>
          </cell>
          <cell r="C644">
            <v>26</v>
          </cell>
          <cell r="D644" t="str">
            <v>Непромышленные потребители НН</v>
          </cell>
          <cell r="E644">
            <v>1007</v>
          </cell>
          <cell r="F644">
            <v>1004</v>
          </cell>
          <cell r="G644">
            <v>1012</v>
          </cell>
          <cell r="H644">
            <v>0.39300000000000002</v>
          </cell>
          <cell r="I644">
            <v>0.39300000000000002</v>
          </cell>
          <cell r="J644">
            <v>0.39300000000000002</v>
          </cell>
          <cell r="K644">
            <v>0.39300000000000002</v>
          </cell>
          <cell r="L644">
            <v>0.39300000000000002</v>
          </cell>
          <cell r="M644">
            <v>0.39300000000000002</v>
          </cell>
          <cell r="N644">
            <v>0.39300000000000002</v>
          </cell>
          <cell r="O644">
            <v>0.39300000000000002</v>
          </cell>
          <cell r="P644">
            <v>0.39300000000000002</v>
          </cell>
          <cell r="Q644">
            <v>0.39300000000000002</v>
          </cell>
          <cell r="R644">
            <v>0.39300000000000002</v>
          </cell>
          <cell r="S644">
            <v>0.39300000000000002</v>
          </cell>
          <cell r="T644">
            <v>1.179</v>
          </cell>
          <cell r="U644">
            <v>1.179</v>
          </cell>
          <cell r="V644">
            <v>1.179</v>
          </cell>
          <cell r="W644">
            <v>1.179</v>
          </cell>
          <cell r="X644">
            <v>4.7159999999999993</v>
          </cell>
        </row>
        <row r="645">
          <cell r="B645">
            <v>450</v>
          </cell>
          <cell r="C645">
            <v>26</v>
          </cell>
          <cell r="D645" t="str">
            <v>Непромышленные потребители НН</v>
          </cell>
          <cell r="E645">
            <v>1007</v>
          </cell>
          <cell r="F645">
            <v>1004</v>
          </cell>
          <cell r="G645">
            <v>1012</v>
          </cell>
          <cell r="H645">
            <v>0.39300000000000002</v>
          </cell>
          <cell r="I645">
            <v>0.39300000000000002</v>
          </cell>
          <cell r="J645">
            <v>0.39300000000000002</v>
          </cell>
          <cell r="K645">
            <v>0.39300000000000002</v>
          </cell>
          <cell r="L645">
            <v>0.39300000000000002</v>
          </cell>
          <cell r="M645">
            <v>0.39300000000000002</v>
          </cell>
          <cell r="N645">
            <v>0.39300000000000002</v>
          </cell>
          <cell r="O645">
            <v>0.39300000000000002</v>
          </cell>
          <cell r="P645">
            <v>0.39300000000000002</v>
          </cell>
          <cell r="Q645">
            <v>0.39300000000000002</v>
          </cell>
          <cell r="R645">
            <v>0.39300000000000002</v>
          </cell>
          <cell r="S645">
            <v>0.39300000000000002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</row>
        <row r="646">
          <cell r="B646">
            <v>0</v>
          </cell>
          <cell r="C646">
            <v>12</v>
          </cell>
          <cell r="D646" t="str">
            <v>"ТГУ"</v>
          </cell>
          <cell r="E646">
            <v>0</v>
          </cell>
          <cell r="F646">
            <v>0</v>
          </cell>
          <cell r="G646">
            <v>0</v>
          </cell>
          <cell r="H646">
            <v>0.45</v>
          </cell>
          <cell r="I646">
            <v>0.45</v>
          </cell>
          <cell r="J646">
            <v>0.35</v>
          </cell>
          <cell r="K646">
            <v>0.35</v>
          </cell>
          <cell r="L646">
            <v>0.2</v>
          </cell>
          <cell r="M646">
            <v>0.04</v>
          </cell>
          <cell r="N646">
            <v>0.03</v>
          </cell>
          <cell r="O646">
            <v>0.15</v>
          </cell>
          <cell r="P646">
            <v>0.26</v>
          </cell>
          <cell r="Q646">
            <v>0.37</v>
          </cell>
          <cell r="R646">
            <v>0.4</v>
          </cell>
          <cell r="S646">
            <v>0.45</v>
          </cell>
          <cell r="T646">
            <v>1.25</v>
          </cell>
          <cell r="U646">
            <v>0.59000000000000008</v>
          </cell>
          <cell r="V646">
            <v>0.44</v>
          </cell>
          <cell r="W646">
            <v>1.22</v>
          </cell>
          <cell r="X646">
            <v>3.5000000000000004</v>
          </cell>
        </row>
        <row r="647">
          <cell r="B647">
            <v>450</v>
          </cell>
          <cell r="C647">
            <v>35</v>
          </cell>
          <cell r="D647" t="str">
            <v>Непром. Бюджетные НН</v>
          </cell>
          <cell r="E647">
            <v>1004</v>
          </cell>
          <cell r="F647">
            <v>1012</v>
          </cell>
          <cell r="G647">
            <v>0</v>
          </cell>
          <cell r="H647">
            <v>0.45</v>
          </cell>
          <cell r="I647">
            <v>0.45</v>
          </cell>
          <cell r="J647">
            <v>0.35</v>
          </cell>
          <cell r="K647">
            <v>0.35</v>
          </cell>
          <cell r="L647">
            <v>0.2</v>
          </cell>
          <cell r="M647">
            <v>0.04</v>
          </cell>
          <cell r="N647">
            <v>0.03</v>
          </cell>
          <cell r="O647">
            <v>0.15</v>
          </cell>
          <cell r="P647">
            <v>0.26</v>
          </cell>
          <cell r="Q647">
            <v>0.37</v>
          </cell>
          <cell r="R647">
            <v>0.4</v>
          </cell>
          <cell r="S647">
            <v>0.45</v>
          </cell>
          <cell r="T647">
            <v>1.25</v>
          </cell>
          <cell r="U647">
            <v>0.59000000000000008</v>
          </cell>
          <cell r="V647">
            <v>0.44</v>
          </cell>
          <cell r="W647">
            <v>1.22</v>
          </cell>
          <cell r="X647">
            <v>3.5000000000000004</v>
          </cell>
        </row>
        <row r="648">
          <cell r="B648">
            <v>451</v>
          </cell>
          <cell r="C648">
            <v>35</v>
          </cell>
          <cell r="D648" t="str">
            <v>Непром. Бюджетные НН</v>
          </cell>
          <cell r="E648">
            <v>1004</v>
          </cell>
          <cell r="F648">
            <v>1012</v>
          </cell>
          <cell r="G648">
            <v>0</v>
          </cell>
          <cell r="H648">
            <v>0.45</v>
          </cell>
          <cell r="I648">
            <v>0.45</v>
          </cell>
          <cell r="J648">
            <v>0.35</v>
          </cell>
          <cell r="K648">
            <v>0.35</v>
          </cell>
          <cell r="L648">
            <v>0.2</v>
          </cell>
          <cell r="M648">
            <v>0.04</v>
          </cell>
          <cell r="N648">
            <v>0.03</v>
          </cell>
          <cell r="O648">
            <v>0.15</v>
          </cell>
          <cell r="P648">
            <v>0.26</v>
          </cell>
          <cell r="Q648">
            <v>0.37</v>
          </cell>
          <cell r="R648">
            <v>0.4</v>
          </cell>
          <cell r="S648">
            <v>0.45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</row>
        <row r="649">
          <cell r="B649">
            <v>0</v>
          </cell>
          <cell r="C649">
            <v>12</v>
          </cell>
          <cell r="D649" t="str">
            <v>ФГУ "Нижнеобьрыбвод"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</row>
        <row r="650">
          <cell r="B650">
            <v>451</v>
          </cell>
          <cell r="C650">
            <v>26</v>
          </cell>
          <cell r="D650" t="str">
            <v>Непромышленные потребители НН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</row>
        <row r="651">
          <cell r="B651">
            <v>452</v>
          </cell>
          <cell r="C651">
            <v>26</v>
          </cell>
          <cell r="D651" t="str">
            <v>Непромышленные потребители НН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</row>
        <row r="652">
          <cell r="B652">
            <v>0</v>
          </cell>
          <cell r="C652">
            <v>12</v>
          </cell>
          <cell r="D652" t="str">
            <v>Надымское городское общество "Чернобыль"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</row>
        <row r="653">
          <cell r="B653">
            <v>452</v>
          </cell>
          <cell r="C653">
            <v>26</v>
          </cell>
          <cell r="D653" t="str">
            <v>Непромышленные потребители НН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</row>
        <row r="654">
          <cell r="B654">
            <v>453</v>
          </cell>
          <cell r="C654">
            <v>26</v>
          </cell>
          <cell r="D654" t="str">
            <v>Непромышленные потребители НН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</row>
        <row r="655">
          <cell r="B655">
            <v>0</v>
          </cell>
          <cell r="C655">
            <v>12</v>
          </cell>
          <cell r="D655" t="str">
            <v>ООО "Геосервис"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</row>
        <row r="656">
          <cell r="B656">
            <v>453</v>
          </cell>
          <cell r="C656">
            <v>11</v>
          </cell>
          <cell r="D656" t="str">
            <v>Пром. до 750 кВА   ВН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</row>
        <row r="657">
          <cell r="B657">
            <v>454</v>
          </cell>
          <cell r="C657">
            <v>11</v>
          </cell>
          <cell r="D657" t="str">
            <v>Пром. до 750 кВА   ВН</v>
          </cell>
          <cell r="E657">
            <v>0</v>
          </cell>
          <cell r="F657">
            <v>0</v>
          </cell>
          <cell r="G657">
            <v>0</v>
          </cell>
          <cell r="H657">
            <v>4</v>
          </cell>
          <cell r="I657">
            <v>3</v>
          </cell>
          <cell r="J657">
            <v>2.7</v>
          </cell>
          <cell r="K657">
            <v>2</v>
          </cell>
          <cell r="L657">
            <v>2</v>
          </cell>
          <cell r="M657">
            <v>1.5</v>
          </cell>
          <cell r="N657">
            <v>1</v>
          </cell>
          <cell r="O657">
            <v>1</v>
          </cell>
          <cell r="P657">
            <v>4</v>
          </cell>
          <cell r="Q657">
            <v>4</v>
          </cell>
          <cell r="R657">
            <v>4</v>
          </cell>
          <cell r="S657">
            <v>4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</row>
        <row r="658">
          <cell r="B658">
            <v>0</v>
          </cell>
          <cell r="C658">
            <v>12</v>
          </cell>
          <cell r="D658" t="str">
            <v>ООО "Артмалкс"</v>
          </cell>
          <cell r="E658">
            <v>0</v>
          </cell>
          <cell r="F658">
            <v>0</v>
          </cell>
          <cell r="G658">
            <v>0</v>
          </cell>
          <cell r="H658">
            <v>4</v>
          </cell>
          <cell r="I658">
            <v>3</v>
          </cell>
          <cell r="J658">
            <v>2.7</v>
          </cell>
          <cell r="K658">
            <v>2</v>
          </cell>
          <cell r="L658">
            <v>2</v>
          </cell>
          <cell r="M658">
            <v>1.5</v>
          </cell>
          <cell r="N658">
            <v>1</v>
          </cell>
          <cell r="O658">
            <v>1</v>
          </cell>
          <cell r="P658">
            <v>4</v>
          </cell>
          <cell r="Q658">
            <v>4</v>
          </cell>
          <cell r="R658">
            <v>4</v>
          </cell>
          <cell r="S658">
            <v>4</v>
          </cell>
          <cell r="T658">
            <v>9.6999999999999993</v>
          </cell>
          <cell r="U658">
            <v>5.5</v>
          </cell>
          <cell r="V658">
            <v>6</v>
          </cell>
          <cell r="W658">
            <v>12</v>
          </cell>
          <cell r="X658">
            <v>33.200000000000003</v>
          </cell>
        </row>
        <row r="659">
          <cell r="B659">
            <v>454</v>
          </cell>
          <cell r="C659">
            <v>12</v>
          </cell>
          <cell r="D659" t="str">
            <v>Пром. до 750 кВА   СН2</v>
          </cell>
          <cell r="E659">
            <v>1007</v>
          </cell>
          <cell r="F659">
            <v>1004</v>
          </cell>
          <cell r="G659">
            <v>0</v>
          </cell>
          <cell r="H659">
            <v>4</v>
          </cell>
          <cell r="I659">
            <v>3</v>
          </cell>
          <cell r="J659">
            <v>2.7</v>
          </cell>
          <cell r="K659">
            <v>2</v>
          </cell>
          <cell r="L659">
            <v>2</v>
          </cell>
          <cell r="M659">
            <v>1.5</v>
          </cell>
          <cell r="N659">
            <v>1</v>
          </cell>
          <cell r="O659">
            <v>1</v>
          </cell>
          <cell r="P659">
            <v>4</v>
          </cell>
          <cell r="Q659">
            <v>4</v>
          </cell>
          <cell r="R659">
            <v>4</v>
          </cell>
          <cell r="S659">
            <v>4</v>
          </cell>
          <cell r="T659">
            <v>9.6999999999999993</v>
          </cell>
          <cell r="U659">
            <v>5.5</v>
          </cell>
          <cell r="V659">
            <v>6</v>
          </cell>
          <cell r="W659">
            <v>12</v>
          </cell>
          <cell r="X659">
            <v>33.200000000000003</v>
          </cell>
        </row>
        <row r="660">
          <cell r="B660">
            <v>455</v>
          </cell>
          <cell r="C660">
            <v>12</v>
          </cell>
          <cell r="D660" t="str">
            <v>Пром. до 750 кВА   СН2</v>
          </cell>
          <cell r="E660">
            <v>1007</v>
          </cell>
          <cell r="F660">
            <v>1004</v>
          </cell>
          <cell r="G660">
            <v>0</v>
          </cell>
          <cell r="H660">
            <v>4</v>
          </cell>
          <cell r="I660">
            <v>3</v>
          </cell>
          <cell r="J660">
            <v>2.7</v>
          </cell>
          <cell r="K660">
            <v>2</v>
          </cell>
          <cell r="L660">
            <v>2</v>
          </cell>
          <cell r="M660">
            <v>1.5</v>
          </cell>
          <cell r="N660">
            <v>1</v>
          </cell>
          <cell r="O660">
            <v>1</v>
          </cell>
          <cell r="P660">
            <v>4</v>
          </cell>
          <cell r="Q660">
            <v>4</v>
          </cell>
          <cell r="R660">
            <v>4</v>
          </cell>
          <cell r="S660">
            <v>4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</row>
        <row r="661">
          <cell r="B661">
            <v>0</v>
          </cell>
          <cell r="C661">
            <v>13</v>
          </cell>
          <cell r="D661" t="str">
            <v>Мировые судьи ЯНАО</v>
          </cell>
          <cell r="E661">
            <v>0</v>
          </cell>
          <cell r="F661">
            <v>0</v>
          </cell>
          <cell r="G661">
            <v>0</v>
          </cell>
          <cell r="H661">
            <v>1.145</v>
          </cell>
          <cell r="I661">
            <v>1.145</v>
          </cell>
          <cell r="J661">
            <v>1.145</v>
          </cell>
          <cell r="K661">
            <v>0.83</v>
          </cell>
          <cell r="L661">
            <v>0.76</v>
          </cell>
          <cell r="M661">
            <v>0.7</v>
          </cell>
          <cell r="N661">
            <v>0.7</v>
          </cell>
          <cell r="O661">
            <v>0.76</v>
          </cell>
          <cell r="P661">
            <v>0.83</v>
          </cell>
          <cell r="Q661">
            <v>0.94</v>
          </cell>
          <cell r="R661">
            <v>1.2</v>
          </cell>
          <cell r="S661">
            <v>1.3</v>
          </cell>
          <cell r="T661">
            <v>3.4350000000000001</v>
          </cell>
          <cell r="U661">
            <v>2.29</v>
          </cell>
          <cell r="V661">
            <v>2.29</v>
          </cell>
          <cell r="W661">
            <v>3.4399999999999995</v>
          </cell>
          <cell r="X661">
            <v>11.454999999999998</v>
          </cell>
        </row>
        <row r="662">
          <cell r="B662">
            <v>455</v>
          </cell>
          <cell r="C662">
            <v>33</v>
          </cell>
          <cell r="D662" t="str">
            <v>Непром. Бюджетные НН</v>
          </cell>
          <cell r="E662">
            <v>1007</v>
          </cell>
          <cell r="F662">
            <v>1012</v>
          </cell>
          <cell r="G662">
            <v>0</v>
          </cell>
          <cell r="H662">
            <v>1.145</v>
          </cell>
          <cell r="I662">
            <v>1.145</v>
          </cell>
          <cell r="J662">
            <v>1.145</v>
          </cell>
          <cell r="K662">
            <v>0.83</v>
          </cell>
          <cell r="L662">
            <v>0.76</v>
          </cell>
          <cell r="M662">
            <v>0.7</v>
          </cell>
          <cell r="N662">
            <v>0.7</v>
          </cell>
          <cell r="O662">
            <v>0.76</v>
          </cell>
          <cell r="P662">
            <v>0.83</v>
          </cell>
          <cell r="Q662">
            <v>0.94</v>
          </cell>
          <cell r="R662">
            <v>1.2</v>
          </cell>
          <cell r="S662">
            <v>1.3</v>
          </cell>
          <cell r="T662">
            <v>3.4350000000000001</v>
          </cell>
          <cell r="U662">
            <v>2.29</v>
          </cell>
          <cell r="V662">
            <v>2.29</v>
          </cell>
          <cell r="W662">
            <v>3.4399999999999995</v>
          </cell>
          <cell r="X662">
            <v>11.454999999999998</v>
          </cell>
        </row>
        <row r="663">
          <cell r="B663">
            <v>456</v>
          </cell>
          <cell r="C663">
            <v>33</v>
          </cell>
          <cell r="D663" t="str">
            <v>Непром. Бюджетные НН</v>
          </cell>
          <cell r="E663">
            <v>1007</v>
          </cell>
          <cell r="F663">
            <v>1012</v>
          </cell>
          <cell r="G663">
            <v>0</v>
          </cell>
          <cell r="H663">
            <v>1.145</v>
          </cell>
          <cell r="I663">
            <v>1.145</v>
          </cell>
          <cell r="J663">
            <v>1.145</v>
          </cell>
          <cell r="K663">
            <v>0.83</v>
          </cell>
          <cell r="L663">
            <v>0.76</v>
          </cell>
          <cell r="M663">
            <v>0.7</v>
          </cell>
          <cell r="N663">
            <v>0.7</v>
          </cell>
          <cell r="O663">
            <v>0.76</v>
          </cell>
          <cell r="P663">
            <v>0.83</v>
          </cell>
          <cell r="Q663">
            <v>0.94</v>
          </cell>
          <cell r="R663">
            <v>1.2</v>
          </cell>
          <cell r="S663">
            <v>1.3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</row>
        <row r="664">
          <cell r="B664">
            <v>0</v>
          </cell>
          <cell r="C664">
            <v>12</v>
          </cell>
          <cell r="D664" t="str">
            <v>ОАО "Когалымнефтегеофизика"</v>
          </cell>
          <cell r="E664">
            <v>0</v>
          </cell>
          <cell r="F664">
            <v>0</v>
          </cell>
          <cell r="G664">
            <v>0</v>
          </cell>
          <cell r="H664">
            <v>0.4</v>
          </cell>
          <cell r="I664">
            <v>0.4</v>
          </cell>
          <cell r="J664">
            <v>0.4</v>
          </cell>
          <cell r="K664">
            <v>0.4</v>
          </cell>
          <cell r="L664">
            <v>0.4</v>
          </cell>
          <cell r="M664">
            <v>0.4</v>
          </cell>
          <cell r="N664">
            <v>0.4</v>
          </cell>
          <cell r="O664">
            <v>0.4</v>
          </cell>
          <cell r="P664">
            <v>0.4</v>
          </cell>
          <cell r="Q664">
            <v>0.4</v>
          </cell>
          <cell r="R664">
            <v>0.4</v>
          </cell>
          <cell r="S664">
            <v>0.4</v>
          </cell>
          <cell r="T664">
            <v>1.2000000000000002</v>
          </cell>
          <cell r="U664">
            <v>1.2000000000000002</v>
          </cell>
          <cell r="V664">
            <v>1.2000000000000002</v>
          </cell>
          <cell r="W664">
            <v>1.2000000000000002</v>
          </cell>
          <cell r="X664">
            <v>4.8</v>
          </cell>
        </row>
        <row r="665">
          <cell r="B665">
            <v>456</v>
          </cell>
          <cell r="C665">
            <v>26</v>
          </cell>
          <cell r="D665" t="str">
            <v>Непромышленные потребители НН</v>
          </cell>
          <cell r="E665">
            <v>1004</v>
          </cell>
          <cell r="F665">
            <v>1012</v>
          </cell>
          <cell r="G665">
            <v>0</v>
          </cell>
          <cell r="H665">
            <v>0.4</v>
          </cell>
          <cell r="I665">
            <v>0.4</v>
          </cell>
          <cell r="J665">
            <v>0.4</v>
          </cell>
          <cell r="K665">
            <v>0.4</v>
          </cell>
          <cell r="L665">
            <v>0.4</v>
          </cell>
          <cell r="M665">
            <v>0.4</v>
          </cell>
          <cell r="N665">
            <v>0.4</v>
          </cell>
          <cell r="O665">
            <v>0.4</v>
          </cell>
          <cell r="P665">
            <v>0.4</v>
          </cell>
          <cell r="Q665">
            <v>0.4</v>
          </cell>
          <cell r="R665">
            <v>0.4</v>
          </cell>
          <cell r="S665">
            <v>0.4</v>
          </cell>
          <cell r="T665">
            <v>1.2000000000000002</v>
          </cell>
          <cell r="U665">
            <v>1.2000000000000002</v>
          </cell>
          <cell r="V665">
            <v>1.2000000000000002</v>
          </cell>
          <cell r="W665">
            <v>1.2000000000000002</v>
          </cell>
          <cell r="X665">
            <v>4.8</v>
          </cell>
        </row>
        <row r="666">
          <cell r="B666">
            <v>457</v>
          </cell>
          <cell r="C666">
            <v>26</v>
          </cell>
          <cell r="D666" t="str">
            <v>Непромышленные потребители НН</v>
          </cell>
          <cell r="E666">
            <v>1004</v>
          </cell>
          <cell r="F666">
            <v>1012</v>
          </cell>
          <cell r="G666">
            <v>0</v>
          </cell>
          <cell r="H666">
            <v>0.4</v>
          </cell>
          <cell r="I666">
            <v>0.4</v>
          </cell>
          <cell r="J666">
            <v>0.4</v>
          </cell>
          <cell r="K666">
            <v>0.4</v>
          </cell>
          <cell r="L666">
            <v>0.4</v>
          </cell>
          <cell r="M666">
            <v>0.4</v>
          </cell>
          <cell r="N666">
            <v>0.4</v>
          </cell>
          <cell r="O666">
            <v>0.4</v>
          </cell>
          <cell r="P666">
            <v>0.4</v>
          </cell>
          <cell r="Q666">
            <v>0.4</v>
          </cell>
          <cell r="R666">
            <v>0.4</v>
          </cell>
          <cell r="S666">
            <v>0.4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</row>
        <row r="667">
          <cell r="B667">
            <v>0</v>
          </cell>
          <cell r="C667">
            <v>12</v>
          </cell>
          <cell r="D667" t="str">
            <v>ООО "Надымспецтрансстрой"</v>
          </cell>
          <cell r="E667">
            <v>0</v>
          </cell>
          <cell r="F667">
            <v>0</v>
          </cell>
          <cell r="G667">
            <v>0</v>
          </cell>
          <cell r="H667">
            <v>7</v>
          </cell>
          <cell r="I667">
            <v>6</v>
          </cell>
          <cell r="J667">
            <v>5.5</v>
          </cell>
          <cell r="K667">
            <v>5.4</v>
          </cell>
          <cell r="L667">
            <v>4.5</v>
          </cell>
          <cell r="M667">
            <v>4.5</v>
          </cell>
          <cell r="N667">
            <v>4.5</v>
          </cell>
          <cell r="O667">
            <v>4.5</v>
          </cell>
          <cell r="P667">
            <v>4.5</v>
          </cell>
          <cell r="Q667">
            <v>5</v>
          </cell>
          <cell r="R667">
            <v>5.5</v>
          </cell>
          <cell r="S667">
            <v>6</v>
          </cell>
          <cell r="T667">
            <v>18.5</v>
          </cell>
          <cell r="U667">
            <v>14.4</v>
          </cell>
          <cell r="V667">
            <v>13.5</v>
          </cell>
          <cell r="W667">
            <v>16.5</v>
          </cell>
          <cell r="X667">
            <v>62.9</v>
          </cell>
        </row>
        <row r="668">
          <cell r="B668">
            <v>457</v>
          </cell>
          <cell r="C668">
            <v>10</v>
          </cell>
          <cell r="D668" t="str">
            <v>Пром. до 750 кВА   ВН</v>
          </cell>
          <cell r="E668">
            <v>1005</v>
          </cell>
          <cell r="F668">
            <v>0</v>
          </cell>
          <cell r="G668">
            <v>0</v>
          </cell>
          <cell r="H668">
            <v>7</v>
          </cell>
          <cell r="I668">
            <v>6</v>
          </cell>
          <cell r="J668">
            <v>5.5</v>
          </cell>
          <cell r="K668">
            <v>5.4</v>
          </cell>
          <cell r="L668">
            <v>4.5</v>
          </cell>
          <cell r="M668">
            <v>4.5</v>
          </cell>
          <cell r="N668">
            <v>4.5</v>
          </cell>
          <cell r="O668">
            <v>4.5</v>
          </cell>
          <cell r="P668">
            <v>4.5</v>
          </cell>
          <cell r="Q668">
            <v>5</v>
          </cell>
          <cell r="R668">
            <v>5.5</v>
          </cell>
          <cell r="S668">
            <v>6</v>
          </cell>
          <cell r="T668">
            <v>18.5</v>
          </cell>
          <cell r="U668">
            <v>14.4</v>
          </cell>
          <cell r="V668">
            <v>13.5</v>
          </cell>
          <cell r="W668">
            <v>16.5</v>
          </cell>
          <cell r="X668">
            <v>62.9</v>
          </cell>
        </row>
        <row r="669">
          <cell r="B669">
            <v>458</v>
          </cell>
          <cell r="C669">
            <v>10</v>
          </cell>
          <cell r="D669" t="str">
            <v>Пром. до 750 кВА   ВН</v>
          </cell>
          <cell r="E669">
            <v>1005</v>
          </cell>
          <cell r="F669">
            <v>0</v>
          </cell>
          <cell r="G669">
            <v>0</v>
          </cell>
          <cell r="H669">
            <v>7</v>
          </cell>
          <cell r="I669">
            <v>6</v>
          </cell>
          <cell r="J669">
            <v>5.5</v>
          </cell>
          <cell r="K669">
            <v>5.4</v>
          </cell>
          <cell r="L669">
            <v>4.5</v>
          </cell>
          <cell r="M669">
            <v>4.5</v>
          </cell>
          <cell r="N669">
            <v>4.5</v>
          </cell>
          <cell r="O669">
            <v>4.5</v>
          </cell>
          <cell r="P669">
            <v>4.5</v>
          </cell>
          <cell r="Q669">
            <v>5</v>
          </cell>
          <cell r="R669">
            <v>5.5</v>
          </cell>
          <cell r="S669">
            <v>6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</row>
        <row r="670">
          <cell r="B670">
            <v>0</v>
          </cell>
          <cell r="C670">
            <v>12</v>
          </cell>
          <cell r="D670" t="str">
            <v>ЗАО "Блок"</v>
          </cell>
          <cell r="E670">
            <v>0</v>
          </cell>
          <cell r="F670">
            <v>0</v>
          </cell>
          <cell r="G670">
            <v>0</v>
          </cell>
          <cell r="H670">
            <v>6</v>
          </cell>
          <cell r="I670">
            <v>6</v>
          </cell>
          <cell r="J670">
            <v>6</v>
          </cell>
          <cell r="K670">
            <v>6</v>
          </cell>
          <cell r="L670">
            <v>6</v>
          </cell>
          <cell r="M670">
            <v>6</v>
          </cell>
          <cell r="N670">
            <v>6</v>
          </cell>
          <cell r="O670">
            <v>6</v>
          </cell>
          <cell r="P670">
            <v>6</v>
          </cell>
          <cell r="Q670">
            <v>6</v>
          </cell>
          <cell r="R670">
            <v>6</v>
          </cell>
          <cell r="S670">
            <v>6</v>
          </cell>
          <cell r="T670">
            <v>18</v>
          </cell>
          <cell r="U670">
            <v>18</v>
          </cell>
          <cell r="V670">
            <v>18</v>
          </cell>
          <cell r="W670">
            <v>18</v>
          </cell>
          <cell r="X670">
            <v>72</v>
          </cell>
        </row>
        <row r="671">
          <cell r="B671">
            <v>458</v>
          </cell>
          <cell r="C671">
            <v>11</v>
          </cell>
          <cell r="D671" t="str">
            <v>Пром. до 750 кВА   ВН</v>
          </cell>
          <cell r="E671">
            <v>1005</v>
          </cell>
          <cell r="F671">
            <v>0</v>
          </cell>
          <cell r="G671">
            <v>0</v>
          </cell>
          <cell r="H671">
            <v>6</v>
          </cell>
          <cell r="I671">
            <v>6</v>
          </cell>
          <cell r="J671">
            <v>6</v>
          </cell>
          <cell r="K671">
            <v>6</v>
          </cell>
          <cell r="L671">
            <v>6</v>
          </cell>
          <cell r="M671">
            <v>6</v>
          </cell>
          <cell r="N671">
            <v>6</v>
          </cell>
          <cell r="O671">
            <v>6</v>
          </cell>
          <cell r="P671">
            <v>6</v>
          </cell>
          <cell r="Q671">
            <v>6</v>
          </cell>
          <cell r="R671">
            <v>6</v>
          </cell>
          <cell r="S671">
            <v>6</v>
          </cell>
          <cell r="T671">
            <v>18</v>
          </cell>
          <cell r="U671">
            <v>18</v>
          </cell>
          <cell r="V671">
            <v>18</v>
          </cell>
          <cell r="W671">
            <v>18</v>
          </cell>
          <cell r="X671">
            <v>72</v>
          </cell>
        </row>
        <row r="672">
          <cell r="B672">
            <v>459</v>
          </cell>
          <cell r="C672">
            <v>11</v>
          </cell>
          <cell r="D672" t="str">
            <v>Пром. до 750 кВА   ВН</v>
          </cell>
          <cell r="E672">
            <v>1005</v>
          </cell>
          <cell r="F672">
            <v>0</v>
          </cell>
          <cell r="G672">
            <v>0</v>
          </cell>
          <cell r="H672">
            <v>6</v>
          </cell>
          <cell r="I672">
            <v>6</v>
          </cell>
          <cell r="J672">
            <v>6</v>
          </cell>
          <cell r="K672">
            <v>6</v>
          </cell>
          <cell r="L672">
            <v>6</v>
          </cell>
          <cell r="M672">
            <v>6</v>
          </cell>
          <cell r="N672">
            <v>6</v>
          </cell>
          <cell r="O672">
            <v>6</v>
          </cell>
          <cell r="P672">
            <v>6</v>
          </cell>
          <cell r="Q672">
            <v>6</v>
          </cell>
          <cell r="R672">
            <v>6</v>
          </cell>
          <cell r="S672">
            <v>6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</row>
        <row r="673">
          <cell r="B673">
            <v>0</v>
          </cell>
          <cell r="C673">
            <v>12</v>
          </cell>
          <cell r="D673" t="str">
            <v>АФ "Нива"</v>
          </cell>
          <cell r="E673">
            <v>0</v>
          </cell>
          <cell r="F673">
            <v>0</v>
          </cell>
          <cell r="G673">
            <v>0</v>
          </cell>
          <cell r="H673">
            <v>5</v>
          </cell>
          <cell r="I673">
            <v>5</v>
          </cell>
          <cell r="J673">
            <v>4</v>
          </cell>
          <cell r="K673">
            <v>3.5</v>
          </cell>
          <cell r="L673">
            <v>3</v>
          </cell>
          <cell r="M673">
            <v>3</v>
          </cell>
          <cell r="N673">
            <v>3</v>
          </cell>
          <cell r="O673">
            <v>3.5</v>
          </cell>
          <cell r="P673">
            <v>4</v>
          </cell>
          <cell r="Q673">
            <v>4</v>
          </cell>
          <cell r="R673">
            <v>5</v>
          </cell>
          <cell r="S673">
            <v>5</v>
          </cell>
          <cell r="T673">
            <v>14</v>
          </cell>
          <cell r="U673">
            <v>9.5</v>
          </cell>
          <cell r="V673">
            <v>10.5</v>
          </cell>
          <cell r="W673">
            <v>14</v>
          </cell>
          <cell r="X673">
            <v>48</v>
          </cell>
        </row>
        <row r="674">
          <cell r="B674">
            <v>459</v>
          </cell>
          <cell r="C674">
            <v>15</v>
          </cell>
          <cell r="D674" t="str">
            <v>Пром. до 750 кВА   НН</v>
          </cell>
          <cell r="E674">
            <v>1007</v>
          </cell>
          <cell r="F674">
            <v>0</v>
          </cell>
          <cell r="G674">
            <v>0</v>
          </cell>
          <cell r="H674">
            <v>5</v>
          </cell>
          <cell r="I674">
            <v>5</v>
          </cell>
          <cell r="J674">
            <v>4</v>
          </cell>
          <cell r="K674">
            <v>3.5</v>
          </cell>
          <cell r="L674">
            <v>3</v>
          </cell>
          <cell r="M674">
            <v>3</v>
          </cell>
          <cell r="N674">
            <v>3</v>
          </cell>
          <cell r="O674">
            <v>3.5</v>
          </cell>
          <cell r="P674">
            <v>4</v>
          </cell>
          <cell r="Q674">
            <v>4</v>
          </cell>
          <cell r="R674">
            <v>5</v>
          </cell>
          <cell r="S674">
            <v>5</v>
          </cell>
          <cell r="T674">
            <v>14</v>
          </cell>
          <cell r="U674">
            <v>9.5</v>
          </cell>
          <cell r="V674">
            <v>10.5</v>
          </cell>
          <cell r="W674">
            <v>14</v>
          </cell>
          <cell r="X674">
            <v>48</v>
          </cell>
        </row>
        <row r="675">
          <cell r="B675">
            <v>460</v>
          </cell>
          <cell r="C675">
            <v>15</v>
          </cell>
          <cell r="D675" t="str">
            <v>Пром. до 750 кВА   НН</v>
          </cell>
          <cell r="E675">
            <v>1007</v>
          </cell>
          <cell r="F675">
            <v>0</v>
          </cell>
          <cell r="G675">
            <v>0</v>
          </cell>
          <cell r="H675">
            <v>5</v>
          </cell>
          <cell r="I675">
            <v>5</v>
          </cell>
          <cell r="J675">
            <v>4</v>
          </cell>
          <cell r="K675">
            <v>3.5</v>
          </cell>
          <cell r="L675">
            <v>3</v>
          </cell>
          <cell r="M675">
            <v>3</v>
          </cell>
          <cell r="N675">
            <v>3</v>
          </cell>
          <cell r="O675">
            <v>3.5</v>
          </cell>
          <cell r="P675">
            <v>4</v>
          </cell>
          <cell r="Q675">
            <v>4</v>
          </cell>
          <cell r="R675">
            <v>5</v>
          </cell>
          <cell r="S675">
            <v>5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</row>
        <row r="676">
          <cell r="B676">
            <v>0</v>
          </cell>
          <cell r="C676">
            <v>12</v>
          </cell>
          <cell r="D676" t="str">
            <v>"Беллстоун ККЛ"</v>
          </cell>
          <cell r="E676">
            <v>0</v>
          </cell>
          <cell r="F676">
            <v>0</v>
          </cell>
          <cell r="G676">
            <v>0</v>
          </cell>
          <cell r="H676">
            <v>85</v>
          </cell>
          <cell r="I676">
            <v>84</v>
          </cell>
          <cell r="J676">
            <v>70</v>
          </cell>
          <cell r="K676">
            <v>65</v>
          </cell>
          <cell r="L676">
            <v>50</v>
          </cell>
          <cell r="M676">
            <v>65</v>
          </cell>
          <cell r="N676">
            <v>45</v>
          </cell>
          <cell r="O676">
            <v>45</v>
          </cell>
          <cell r="P676">
            <v>55</v>
          </cell>
          <cell r="Q676">
            <v>58</v>
          </cell>
          <cell r="R676">
            <v>70</v>
          </cell>
          <cell r="S676">
            <v>75</v>
          </cell>
          <cell r="T676">
            <v>239</v>
          </cell>
          <cell r="U676">
            <v>180</v>
          </cell>
          <cell r="V676">
            <v>145</v>
          </cell>
          <cell r="W676">
            <v>203</v>
          </cell>
          <cell r="X676">
            <v>767</v>
          </cell>
        </row>
        <row r="677">
          <cell r="B677">
            <v>460</v>
          </cell>
          <cell r="C677">
            <v>23</v>
          </cell>
          <cell r="D677" t="str">
            <v>Непромышленные потребители СН2</v>
          </cell>
          <cell r="E677">
            <v>1007</v>
          </cell>
          <cell r="F677">
            <v>1004</v>
          </cell>
          <cell r="G677">
            <v>0</v>
          </cell>
          <cell r="H677">
            <v>85</v>
          </cell>
          <cell r="I677">
            <v>84</v>
          </cell>
          <cell r="J677">
            <v>70</v>
          </cell>
          <cell r="K677">
            <v>65</v>
          </cell>
          <cell r="L677">
            <v>50</v>
          </cell>
          <cell r="M677">
            <v>65</v>
          </cell>
          <cell r="N677">
            <v>45</v>
          </cell>
          <cell r="O677">
            <v>45</v>
          </cell>
          <cell r="P677">
            <v>55</v>
          </cell>
          <cell r="Q677">
            <v>58</v>
          </cell>
          <cell r="R677">
            <v>70</v>
          </cell>
          <cell r="S677">
            <v>75</v>
          </cell>
          <cell r="T677">
            <v>239</v>
          </cell>
          <cell r="U677">
            <v>180</v>
          </cell>
          <cell r="V677">
            <v>145</v>
          </cell>
          <cell r="W677">
            <v>203</v>
          </cell>
          <cell r="X677">
            <v>767</v>
          </cell>
        </row>
        <row r="678">
          <cell r="B678">
            <v>461</v>
          </cell>
          <cell r="C678">
            <v>23</v>
          </cell>
          <cell r="D678" t="str">
            <v>Непромышленные потребители СН2</v>
          </cell>
          <cell r="E678">
            <v>1007</v>
          </cell>
          <cell r="F678">
            <v>1004</v>
          </cell>
          <cell r="G678">
            <v>0</v>
          </cell>
          <cell r="H678">
            <v>85</v>
          </cell>
          <cell r="I678">
            <v>84</v>
          </cell>
          <cell r="J678">
            <v>70</v>
          </cell>
          <cell r="K678">
            <v>65</v>
          </cell>
          <cell r="L678">
            <v>50</v>
          </cell>
          <cell r="M678">
            <v>65</v>
          </cell>
          <cell r="N678">
            <v>45</v>
          </cell>
          <cell r="O678">
            <v>45</v>
          </cell>
          <cell r="P678">
            <v>55</v>
          </cell>
          <cell r="Q678">
            <v>58</v>
          </cell>
          <cell r="R678">
            <v>70</v>
          </cell>
          <cell r="S678">
            <v>75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</row>
        <row r="679">
          <cell r="B679">
            <v>0</v>
          </cell>
          <cell r="C679">
            <v>12</v>
          </cell>
          <cell r="D679" t="str">
            <v>"Арктикстройкислородсервис"</v>
          </cell>
          <cell r="E679">
            <v>0</v>
          </cell>
          <cell r="F679">
            <v>0</v>
          </cell>
          <cell r="G679">
            <v>0</v>
          </cell>
          <cell r="H679">
            <v>20</v>
          </cell>
          <cell r="I679">
            <v>85</v>
          </cell>
          <cell r="J679">
            <v>64</v>
          </cell>
          <cell r="K679">
            <v>62</v>
          </cell>
          <cell r="L679">
            <v>78</v>
          </cell>
          <cell r="M679">
            <v>70</v>
          </cell>
          <cell r="N679">
            <v>43</v>
          </cell>
          <cell r="O679">
            <v>43</v>
          </cell>
          <cell r="P679">
            <v>74</v>
          </cell>
          <cell r="Q679">
            <v>74</v>
          </cell>
          <cell r="R679">
            <v>75</v>
          </cell>
          <cell r="S679">
            <v>77</v>
          </cell>
          <cell r="T679">
            <v>169</v>
          </cell>
          <cell r="U679">
            <v>210</v>
          </cell>
          <cell r="V679">
            <v>160</v>
          </cell>
          <cell r="W679">
            <v>226</v>
          </cell>
          <cell r="X679">
            <v>765</v>
          </cell>
        </row>
        <row r="680">
          <cell r="B680">
            <v>461</v>
          </cell>
          <cell r="C680">
            <v>12</v>
          </cell>
          <cell r="D680" t="str">
            <v>Пром. до 750 кВА   СН2</v>
          </cell>
          <cell r="E680">
            <v>1007</v>
          </cell>
          <cell r="F680">
            <v>0</v>
          </cell>
          <cell r="G680">
            <v>0</v>
          </cell>
          <cell r="H680">
            <v>20</v>
          </cell>
          <cell r="I680">
            <v>85</v>
          </cell>
          <cell r="J680">
            <v>64</v>
          </cell>
          <cell r="K680">
            <v>62</v>
          </cell>
          <cell r="L680">
            <v>78</v>
          </cell>
          <cell r="M680">
            <v>70</v>
          </cell>
          <cell r="N680">
            <v>43</v>
          </cell>
          <cell r="O680">
            <v>43</v>
          </cell>
          <cell r="P680">
            <v>74</v>
          </cell>
          <cell r="Q680">
            <v>74</v>
          </cell>
          <cell r="R680">
            <v>75</v>
          </cell>
          <cell r="S680">
            <v>77</v>
          </cell>
          <cell r="T680">
            <v>169</v>
          </cell>
          <cell r="U680">
            <v>210</v>
          </cell>
          <cell r="V680">
            <v>160</v>
          </cell>
          <cell r="W680">
            <v>226</v>
          </cell>
          <cell r="X680">
            <v>765</v>
          </cell>
        </row>
        <row r="681">
          <cell r="B681">
            <v>462</v>
          </cell>
          <cell r="C681">
            <v>12</v>
          </cell>
          <cell r="D681" t="str">
            <v>Пром. до 750 кВА   СН2</v>
          </cell>
          <cell r="E681">
            <v>1007</v>
          </cell>
          <cell r="F681">
            <v>0</v>
          </cell>
          <cell r="G681">
            <v>0</v>
          </cell>
          <cell r="H681">
            <v>20</v>
          </cell>
          <cell r="I681">
            <v>85</v>
          </cell>
          <cell r="J681">
            <v>64</v>
          </cell>
          <cell r="K681">
            <v>62</v>
          </cell>
          <cell r="L681">
            <v>78</v>
          </cell>
          <cell r="M681">
            <v>70</v>
          </cell>
          <cell r="N681">
            <v>43</v>
          </cell>
          <cell r="O681">
            <v>43</v>
          </cell>
          <cell r="P681">
            <v>74</v>
          </cell>
          <cell r="Q681">
            <v>74</v>
          </cell>
          <cell r="R681">
            <v>75</v>
          </cell>
          <cell r="S681">
            <v>77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</row>
        <row r="682">
          <cell r="B682">
            <v>0</v>
          </cell>
          <cell r="C682">
            <v>13</v>
          </cell>
          <cell r="D682" t="str">
            <v>Новый Абонент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</row>
        <row r="683">
          <cell r="B683">
            <v>462</v>
          </cell>
          <cell r="C683">
            <v>11</v>
          </cell>
          <cell r="D683" t="str">
            <v>Пром. до 750 кВА   ВН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</row>
        <row r="684">
          <cell r="B684">
            <v>463</v>
          </cell>
          <cell r="C684">
            <v>11</v>
          </cell>
          <cell r="D684" t="str">
            <v>Пром. до 750 кВА   ВН</v>
          </cell>
          <cell r="E684">
            <v>0</v>
          </cell>
          <cell r="F684">
            <v>0</v>
          </cell>
          <cell r="G684">
            <v>0</v>
          </cell>
          <cell r="H684">
            <v>6.8769999999999998</v>
          </cell>
          <cell r="I684">
            <v>6.8769999999999998</v>
          </cell>
          <cell r="J684">
            <v>6.8769999999999998</v>
          </cell>
          <cell r="K684">
            <v>6.8769999999999998</v>
          </cell>
          <cell r="L684">
            <v>6.8769999999999998</v>
          </cell>
          <cell r="M684">
            <v>6.8769999999999998</v>
          </cell>
          <cell r="N684">
            <v>6.8769999999999998</v>
          </cell>
          <cell r="O684">
            <v>6.8769999999999998</v>
          </cell>
          <cell r="P684">
            <v>6.8769999999999998</v>
          </cell>
          <cell r="Q684">
            <v>6.8769999999999998</v>
          </cell>
          <cell r="R684">
            <v>6.8769999999999998</v>
          </cell>
          <cell r="S684">
            <v>6.8769999999999998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</row>
        <row r="685">
          <cell r="B685">
            <v>0</v>
          </cell>
          <cell r="C685">
            <v>12</v>
          </cell>
          <cell r="D685" t="str">
            <v>ООО "VITA"</v>
          </cell>
          <cell r="E685">
            <v>0</v>
          </cell>
          <cell r="F685">
            <v>0</v>
          </cell>
          <cell r="G685">
            <v>0</v>
          </cell>
          <cell r="H685">
            <v>6.8769999999999998</v>
          </cell>
          <cell r="I685">
            <v>6.8769999999999998</v>
          </cell>
          <cell r="J685">
            <v>6.8769999999999998</v>
          </cell>
          <cell r="K685">
            <v>6.8769999999999998</v>
          </cell>
          <cell r="L685">
            <v>6.8769999999999998</v>
          </cell>
          <cell r="M685">
            <v>6.8769999999999998</v>
          </cell>
          <cell r="N685">
            <v>6.8769999999999998</v>
          </cell>
          <cell r="O685">
            <v>6.8769999999999998</v>
          </cell>
          <cell r="P685">
            <v>6.8769999999999998</v>
          </cell>
          <cell r="Q685">
            <v>6.8769999999999998</v>
          </cell>
          <cell r="R685">
            <v>6.8769999999999998</v>
          </cell>
          <cell r="S685">
            <v>6.8769999999999998</v>
          </cell>
          <cell r="T685">
            <v>20.631</v>
          </cell>
          <cell r="U685">
            <v>20.631</v>
          </cell>
          <cell r="V685">
            <v>20.631</v>
          </cell>
          <cell r="W685">
            <v>20.631</v>
          </cell>
          <cell r="X685">
            <v>82.524000000000001</v>
          </cell>
        </row>
        <row r="686">
          <cell r="B686">
            <v>463</v>
          </cell>
          <cell r="C686">
            <v>26</v>
          </cell>
          <cell r="D686" t="str">
            <v>Непромышленные потребители НН</v>
          </cell>
          <cell r="E686">
            <v>1007</v>
          </cell>
          <cell r="F686">
            <v>1004</v>
          </cell>
          <cell r="G686">
            <v>1012</v>
          </cell>
          <cell r="H686">
            <v>3</v>
          </cell>
          <cell r="I686">
            <v>3</v>
          </cell>
          <cell r="J686">
            <v>3</v>
          </cell>
          <cell r="K686">
            <v>3</v>
          </cell>
          <cell r="L686">
            <v>3</v>
          </cell>
          <cell r="M686">
            <v>3</v>
          </cell>
          <cell r="N686">
            <v>3</v>
          </cell>
          <cell r="O686">
            <v>3</v>
          </cell>
          <cell r="P686">
            <v>3</v>
          </cell>
          <cell r="Q686">
            <v>3</v>
          </cell>
          <cell r="R686">
            <v>3</v>
          </cell>
          <cell r="S686">
            <v>3</v>
          </cell>
          <cell r="T686">
            <v>9</v>
          </cell>
          <cell r="U686">
            <v>9</v>
          </cell>
          <cell r="V686">
            <v>9</v>
          </cell>
          <cell r="W686">
            <v>9</v>
          </cell>
          <cell r="X686">
            <v>36</v>
          </cell>
        </row>
        <row r="687">
          <cell r="B687">
            <v>464</v>
          </cell>
          <cell r="C687">
            <v>26</v>
          </cell>
          <cell r="D687" t="str">
            <v>Непромышленные потребители НН</v>
          </cell>
          <cell r="E687">
            <v>1007</v>
          </cell>
          <cell r="F687">
            <v>1004</v>
          </cell>
          <cell r="G687">
            <v>1012</v>
          </cell>
          <cell r="H687">
            <v>3</v>
          </cell>
          <cell r="I687">
            <v>3</v>
          </cell>
          <cell r="J687">
            <v>3</v>
          </cell>
          <cell r="K687">
            <v>3</v>
          </cell>
          <cell r="L687">
            <v>3</v>
          </cell>
          <cell r="M687">
            <v>3</v>
          </cell>
          <cell r="N687">
            <v>3</v>
          </cell>
          <cell r="O687">
            <v>3</v>
          </cell>
          <cell r="P687">
            <v>3</v>
          </cell>
          <cell r="Q687">
            <v>3</v>
          </cell>
          <cell r="R687">
            <v>3</v>
          </cell>
          <cell r="S687">
            <v>3</v>
          </cell>
          <cell r="T687">
            <v>9</v>
          </cell>
          <cell r="U687">
            <v>9</v>
          </cell>
          <cell r="V687">
            <v>9</v>
          </cell>
          <cell r="W687">
            <v>9</v>
          </cell>
          <cell r="X687">
            <v>36</v>
          </cell>
        </row>
        <row r="688">
          <cell r="B688">
            <v>0</v>
          </cell>
          <cell r="C688">
            <v>27</v>
          </cell>
          <cell r="D688" t="str">
            <v>ЗАО "ЯСГД"</v>
          </cell>
          <cell r="E688">
            <v>1007</v>
          </cell>
          <cell r="F688">
            <v>1012</v>
          </cell>
          <cell r="G688">
            <v>0</v>
          </cell>
          <cell r="H688">
            <v>20.010000000000002</v>
          </cell>
          <cell r="I688">
            <v>18.010000000000002</v>
          </cell>
          <cell r="J688">
            <v>19.010000000000002</v>
          </cell>
          <cell r="K688">
            <v>16.010000000000002</v>
          </cell>
          <cell r="L688">
            <v>15.01</v>
          </cell>
          <cell r="M688">
            <v>13.01</v>
          </cell>
          <cell r="N688">
            <v>13.01</v>
          </cell>
          <cell r="O688">
            <v>13.01</v>
          </cell>
          <cell r="P688">
            <v>15.01</v>
          </cell>
          <cell r="Q688">
            <v>16.010000000000002</v>
          </cell>
          <cell r="R688">
            <v>19.010000000000002</v>
          </cell>
          <cell r="S688">
            <v>20.010000000000002</v>
          </cell>
          <cell r="T688">
            <v>57.03</v>
          </cell>
          <cell r="U688">
            <v>44.03</v>
          </cell>
          <cell r="V688">
            <v>41.03</v>
          </cell>
          <cell r="W688">
            <v>55.03</v>
          </cell>
          <cell r="X688">
            <v>197.12</v>
          </cell>
        </row>
        <row r="689">
          <cell r="B689">
            <v>464</v>
          </cell>
          <cell r="C689">
            <v>15</v>
          </cell>
          <cell r="D689" t="str">
            <v>Пром. до 750 кВА   НН</v>
          </cell>
          <cell r="E689">
            <v>1007</v>
          </cell>
          <cell r="F689">
            <v>0</v>
          </cell>
          <cell r="G689">
            <v>0</v>
          </cell>
          <cell r="H689">
            <v>20</v>
          </cell>
          <cell r="I689">
            <v>18</v>
          </cell>
          <cell r="J689">
            <v>19</v>
          </cell>
          <cell r="K689">
            <v>16</v>
          </cell>
          <cell r="L689">
            <v>15</v>
          </cell>
          <cell r="M689">
            <v>13</v>
          </cell>
          <cell r="N689">
            <v>13</v>
          </cell>
          <cell r="O689">
            <v>13</v>
          </cell>
          <cell r="P689">
            <v>15</v>
          </cell>
          <cell r="Q689">
            <v>16</v>
          </cell>
          <cell r="R689">
            <v>19</v>
          </cell>
          <cell r="S689">
            <v>20</v>
          </cell>
          <cell r="T689">
            <v>57</v>
          </cell>
          <cell r="U689">
            <v>44</v>
          </cell>
          <cell r="V689">
            <v>41</v>
          </cell>
          <cell r="W689">
            <v>55</v>
          </cell>
          <cell r="X689">
            <v>197</v>
          </cell>
        </row>
        <row r="690">
          <cell r="B690">
            <v>465</v>
          </cell>
          <cell r="C690">
            <v>15</v>
          </cell>
          <cell r="D690" t="str">
            <v>Пром. до 750 кВА   НН</v>
          </cell>
          <cell r="E690">
            <v>1007</v>
          </cell>
          <cell r="F690">
            <v>0</v>
          </cell>
          <cell r="G690">
            <v>0</v>
          </cell>
          <cell r="H690">
            <v>20</v>
          </cell>
          <cell r="I690">
            <v>18</v>
          </cell>
          <cell r="J690">
            <v>19</v>
          </cell>
          <cell r="K690">
            <v>16</v>
          </cell>
          <cell r="L690">
            <v>15</v>
          </cell>
          <cell r="M690">
            <v>13</v>
          </cell>
          <cell r="N690">
            <v>13</v>
          </cell>
          <cell r="O690">
            <v>13</v>
          </cell>
          <cell r="P690">
            <v>15</v>
          </cell>
          <cell r="Q690">
            <v>16</v>
          </cell>
          <cell r="R690">
            <v>19</v>
          </cell>
          <cell r="S690">
            <v>20</v>
          </cell>
          <cell r="T690">
            <v>57</v>
          </cell>
          <cell r="U690">
            <v>44</v>
          </cell>
          <cell r="V690">
            <v>41</v>
          </cell>
          <cell r="W690">
            <v>55</v>
          </cell>
          <cell r="X690">
            <v>197</v>
          </cell>
        </row>
        <row r="691">
          <cell r="B691">
            <v>0</v>
          </cell>
          <cell r="C691">
            <v>26</v>
          </cell>
          <cell r="D691" t="str">
            <v>ООО "Надымская вода"</v>
          </cell>
          <cell r="E691">
            <v>1007</v>
          </cell>
          <cell r="F691">
            <v>1012</v>
          </cell>
          <cell r="G691">
            <v>0</v>
          </cell>
          <cell r="H691">
            <v>2.97</v>
          </cell>
          <cell r="I691">
            <v>2.67</v>
          </cell>
          <cell r="J691">
            <v>2.56</v>
          </cell>
          <cell r="K691">
            <v>1.97</v>
          </cell>
          <cell r="L691">
            <v>2.0499999999999998</v>
          </cell>
          <cell r="M691">
            <v>1.5</v>
          </cell>
          <cell r="N691">
            <v>1.5</v>
          </cell>
          <cell r="O691">
            <v>1.5</v>
          </cell>
          <cell r="P691">
            <v>2.2999999999999998</v>
          </cell>
          <cell r="Q691">
            <v>2.73</v>
          </cell>
          <cell r="R691">
            <v>3.1</v>
          </cell>
          <cell r="S691">
            <v>3.15</v>
          </cell>
          <cell r="T691">
            <v>8.2000000000000011</v>
          </cell>
          <cell r="U691">
            <v>5.52</v>
          </cell>
          <cell r="V691">
            <v>5.3</v>
          </cell>
          <cell r="W691">
            <v>8.98</v>
          </cell>
          <cell r="X691">
            <v>28.000000000000004</v>
          </cell>
        </row>
        <row r="692">
          <cell r="B692">
            <v>465</v>
          </cell>
          <cell r="C692">
            <v>26</v>
          </cell>
          <cell r="D692" t="str">
            <v>Непромышленные потребители НН</v>
          </cell>
          <cell r="E692">
            <v>1007</v>
          </cell>
          <cell r="F692">
            <v>1004</v>
          </cell>
          <cell r="G692">
            <v>0</v>
          </cell>
          <cell r="H692">
            <v>2.97</v>
          </cell>
          <cell r="I692">
            <v>2.67</v>
          </cell>
          <cell r="J692">
            <v>2.56</v>
          </cell>
          <cell r="K692">
            <v>1.97</v>
          </cell>
          <cell r="L692">
            <v>2.0499999999999998</v>
          </cell>
          <cell r="M692">
            <v>1.5</v>
          </cell>
          <cell r="N692">
            <v>1.5</v>
          </cell>
          <cell r="O692">
            <v>1.5</v>
          </cell>
          <cell r="P692">
            <v>2.2999999999999998</v>
          </cell>
          <cell r="Q692">
            <v>2.73</v>
          </cell>
          <cell r="R692">
            <v>3.1</v>
          </cell>
          <cell r="S692">
            <v>3.15</v>
          </cell>
          <cell r="T692">
            <v>8.2000000000000011</v>
          </cell>
          <cell r="U692">
            <v>5.52</v>
          </cell>
          <cell r="V692">
            <v>5.3</v>
          </cell>
          <cell r="W692">
            <v>8.98</v>
          </cell>
          <cell r="X692">
            <v>28.000000000000004</v>
          </cell>
        </row>
        <row r="693">
          <cell r="B693">
            <v>466</v>
          </cell>
          <cell r="C693">
            <v>26</v>
          </cell>
          <cell r="D693" t="str">
            <v>Непромышленные потребители НН</v>
          </cell>
          <cell r="E693">
            <v>1007</v>
          </cell>
          <cell r="F693">
            <v>1004</v>
          </cell>
          <cell r="G693">
            <v>0</v>
          </cell>
          <cell r="H693">
            <v>2.97</v>
          </cell>
          <cell r="I693">
            <v>2.67</v>
          </cell>
          <cell r="J693">
            <v>2.56</v>
          </cell>
          <cell r="K693">
            <v>1.97</v>
          </cell>
          <cell r="L693">
            <v>2.0499999999999998</v>
          </cell>
          <cell r="M693">
            <v>1.5</v>
          </cell>
          <cell r="N693">
            <v>1.5</v>
          </cell>
          <cell r="O693">
            <v>1.5</v>
          </cell>
          <cell r="P693">
            <v>2.2999999999999998</v>
          </cell>
          <cell r="Q693">
            <v>2.73</v>
          </cell>
          <cell r="R693">
            <v>3.1</v>
          </cell>
          <cell r="S693">
            <v>3.15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</row>
        <row r="694">
          <cell r="B694">
            <v>0</v>
          </cell>
          <cell r="C694">
            <v>12</v>
          </cell>
          <cell r="D694" t="str">
            <v>ООО "Ока"</v>
          </cell>
          <cell r="E694">
            <v>0</v>
          </cell>
          <cell r="F694">
            <v>0</v>
          </cell>
          <cell r="G694">
            <v>0</v>
          </cell>
          <cell r="H694">
            <v>0.25</v>
          </cell>
          <cell r="I694">
            <v>0.25</v>
          </cell>
          <cell r="J694">
            <v>0.5</v>
          </cell>
          <cell r="K694">
            <v>0.25</v>
          </cell>
          <cell r="L694">
            <v>0.25</v>
          </cell>
          <cell r="M694">
            <v>0.25</v>
          </cell>
          <cell r="N694">
            <v>0.25</v>
          </cell>
          <cell r="O694">
            <v>0.25</v>
          </cell>
          <cell r="P694">
            <v>0.25</v>
          </cell>
          <cell r="Q694">
            <v>0.25</v>
          </cell>
          <cell r="R694">
            <v>0.25</v>
          </cell>
          <cell r="S694">
            <v>0.25</v>
          </cell>
          <cell r="T694">
            <v>1</v>
          </cell>
          <cell r="U694">
            <v>0.75</v>
          </cell>
          <cell r="V694">
            <v>0.75</v>
          </cell>
          <cell r="W694">
            <v>0.75</v>
          </cell>
          <cell r="X694">
            <v>3.25</v>
          </cell>
        </row>
        <row r="695">
          <cell r="B695">
            <v>466</v>
          </cell>
          <cell r="C695">
            <v>26</v>
          </cell>
          <cell r="D695" t="str">
            <v>Непромышленные потребители НН</v>
          </cell>
          <cell r="E695">
            <v>1007</v>
          </cell>
          <cell r="F695">
            <v>1012</v>
          </cell>
          <cell r="G695">
            <v>0</v>
          </cell>
          <cell r="H695">
            <v>0.25</v>
          </cell>
          <cell r="I695">
            <v>0.25</v>
          </cell>
          <cell r="J695">
            <v>0.5</v>
          </cell>
          <cell r="K695">
            <v>0.25</v>
          </cell>
          <cell r="L695">
            <v>0.25</v>
          </cell>
          <cell r="M695">
            <v>0.25</v>
          </cell>
          <cell r="N695">
            <v>0.25</v>
          </cell>
          <cell r="O695">
            <v>0.25</v>
          </cell>
          <cell r="P695">
            <v>0.25</v>
          </cell>
          <cell r="Q695">
            <v>0.25</v>
          </cell>
          <cell r="R695">
            <v>0.25</v>
          </cell>
          <cell r="S695">
            <v>0.25</v>
          </cell>
          <cell r="T695">
            <v>1</v>
          </cell>
          <cell r="U695">
            <v>0.75</v>
          </cell>
          <cell r="V695">
            <v>0.75</v>
          </cell>
          <cell r="W695">
            <v>0.75</v>
          </cell>
          <cell r="X695">
            <v>3.25</v>
          </cell>
        </row>
        <row r="696">
          <cell r="B696">
            <v>467</v>
          </cell>
          <cell r="C696">
            <v>26</v>
          </cell>
          <cell r="D696" t="str">
            <v>Непромышленные потребители НН</v>
          </cell>
          <cell r="E696">
            <v>1007</v>
          </cell>
          <cell r="F696">
            <v>1012</v>
          </cell>
          <cell r="G696">
            <v>0</v>
          </cell>
          <cell r="H696">
            <v>0.25</v>
          </cell>
          <cell r="I696">
            <v>0.25</v>
          </cell>
          <cell r="J696">
            <v>0.5</v>
          </cell>
          <cell r="K696">
            <v>0.25</v>
          </cell>
          <cell r="L696">
            <v>0.25</v>
          </cell>
          <cell r="M696">
            <v>0.25</v>
          </cell>
          <cell r="N696">
            <v>0.25</v>
          </cell>
          <cell r="O696">
            <v>0.25</v>
          </cell>
          <cell r="P696">
            <v>0.25</v>
          </cell>
          <cell r="Q696">
            <v>0.25</v>
          </cell>
          <cell r="R696">
            <v>0.25</v>
          </cell>
          <cell r="S696">
            <v>0.25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</row>
        <row r="697">
          <cell r="B697">
            <v>0</v>
          </cell>
          <cell r="C697">
            <v>12</v>
          </cell>
          <cell r="D697" t="str">
            <v>Новый Абонент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</row>
        <row r="698">
          <cell r="B698">
            <v>467</v>
          </cell>
          <cell r="C698">
            <v>11</v>
          </cell>
          <cell r="D698" t="str">
            <v>Пром. до 750 кВА   ВН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</row>
        <row r="699">
          <cell r="B699">
            <v>468</v>
          </cell>
          <cell r="C699">
            <v>11</v>
          </cell>
          <cell r="D699" t="str">
            <v>Пром. до 750 кВА   ВН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16.97</v>
          </cell>
          <cell r="K699">
            <v>15.84</v>
          </cell>
          <cell r="L699">
            <v>11.84</v>
          </cell>
          <cell r="M699">
            <v>6.8100000000000005</v>
          </cell>
          <cell r="N699">
            <v>5.8100000000000005</v>
          </cell>
          <cell r="O699">
            <v>5.87</v>
          </cell>
          <cell r="P699">
            <v>7.9899999999999993</v>
          </cell>
          <cell r="Q699">
            <v>9.98</v>
          </cell>
          <cell r="R699">
            <v>14</v>
          </cell>
          <cell r="S699">
            <v>18.02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</row>
        <row r="700">
          <cell r="B700">
            <v>0</v>
          </cell>
          <cell r="C700">
            <v>12</v>
          </cell>
          <cell r="D700" t="str">
            <v>ФГУП "Почта России"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16.97</v>
          </cell>
          <cell r="K700">
            <v>15.84</v>
          </cell>
          <cell r="L700">
            <v>11.84</v>
          </cell>
          <cell r="M700">
            <v>6.8100000000000005</v>
          </cell>
          <cell r="N700">
            <v>5.8100000000000005</v>
          </cell>
          <cell r="O700">
            <v>5.87</v>
          </cell>
          <cell r="P700">
            <v>7.9899999999999993</v>
          </cell>
          <cell r="Q700">
            <v>9.98</v>
          </cell>
          <cell r="R700">
            <v>14</v>
          </cell>
          <cell r="S700">
            <v>18.02</v>
          </cell>
          <cell r="T700">
            <v>16.97</v>
          </cell>
          <cell r="U700">
            <v>34.49</v>
          </cell>
          <cell r="V700">
            <v>19.669999999999998</v>
          </cell>
          <cell r="W700">
            <v>42</v>
          </cell>
          <cell r="X700">
            <v>113.13000000000001</v>
          </cell>
        </row>
        <row r="701">
          <cell r="B701">
            <v>468</v>
          </cell>
          <cell r="C701">
            <v>15</v>
          </cell>
          <cell r="D701" t="str">
            <v>Пром. до 750 кВА   НН</v>
          </cell>
          <cell r="E701">
            <v>1007</v>
          </cell>
          <cell r="F701">
            <v>1004</v>
          </cell>
          <cell r="G701">
            <v>0</v>
          </cell>
          <cell r="H701">
            <v>0</v>
          </cell>
          <cell r="I701">
            <v>0</v>
          </cell>
          <cell r="J701">
            <v>16.14</v>
          </cell>
          <cell r="K701">
            <v>15.14</v>
          </cell>
          <cell r="L701">
            <v>11.14</v>
          </cell>
          <cell r="M701">
            <v>6.12</v>
          </cell>
          <cell r="N701">
            <v>5.12</v>
          </cell>
          <cell r="O701">
            <v>5.12</v>
          </cell>
          <cell r="P701">
            <v>7.14</v>
          </cell>
          <cell r="Q701">
            <v>9.15</v>
          </cell>
          <cell r="R701">
            <v>13.15</v>
          </cell>
          <cell r="S701">
            <v>17.149999999999999</v>
          </cell>
          <cell r="T701">
            <v>16.14</v>
          </cell>
          <cell r="U701">
            <v>32.4</v>
          </cell>
          <cell r="V701">
            <v>17.38</v>
          </cell>
          <cell r="W701">
            <v>39.450000000000003</v>
          </cell>
          <cell r="X701">
            <v>105.37</v>
          </cell>
        </row>
        <row r="702">
          <cell r="B702">
            <v>469</v>
          </cell>
          <cell r="C702">
            <v>15</v>
          </cell>
          <cell r="D702" t="str">
            <v>Пром. до 750 кВА   НН</v>
          </cell>
          <cell r="E702">
            <v>1007</v>
          </cell>
          <cell r="F702">
            <v>1004</v>
          </cell>
          <cell r="G702">
            <v>0</v>
          </cell>
          <cell r="H702">
            <v>19</v>
          </cell>
          <cell r="I702">
            <v>10</v>
          </cell>
          <cell r="J702">
            <v>16.14</v>
          </cell>
          <cell r="K702">
            <v>15.14</v>
          </cell>
          <cell r="L702">
            <v>11.14</v>
          </cell>
          <cell r="M702">
            <v>6.12</v>
          </cell>
          <cell r="N702">
            <v>5.12</v>
          </cell>
          <cell r="O702">
            <v>5.12</v>
          </cell>
          <cell r="P702">
            <v>7.14</v>
          </cell>
          <cell r="Q702">
            <v>9.15</v>
          </cell>
          <cell r="R702">
            <v>13.15</v>
          </cell>
          <cell r="S702">
            <v>17.149999999999999</v>
          </cell>
          <cell r="T702">
            <v>16.14</v>
          </cell>
          <cell r="U702">
            <v>32.4</v>
          </cell>
          <cell r="V702">
            <v>17.38</v>
          </cell>
          <cell r="W702">
            <v>39.450000000000003</v>
          </cell>
          <cell r="X702">
            <v>7.7599999999999989</v>
          </cell>
        </row>
        <row r="703">
          <cell r="B703">
            <v>0</v>
          </cell>
          <cell r="C703">
            <v>16</v>
          </cell>
          <cell r="D703" t="str">
            <v>ООО  "НАДЫМСПЕЦАВИА"</v>
          </cell>
          <cell r="E703">
            <v>1004</v>
          </cell>
          <cell r="F703">
            <v>0</v>
          </cell>
          <cell r="G703">
            <v>0</v>
          </cell>
          <cell r="H703">
            <v>19</v>
          </cell>
          <cell r="I703">
            <v>10</v>
          </cell>
          <cell r="J703">
            <v>12</v>
          </cell>
          <cell r="K703">
            <v>10</v>
          </cell>
          <cell r="L703">
            <v>7</v>
          </cell>
          <cell r="M703">
            <v>3</v>
          </cell>
          <cell r="N703">
            <v>3</v>
          </cell>
          <cell r="O703">
            <v>4</v>
          </cell>
          <cell r="P703">
            <v>5</v>
          </cell>
          <cell r="Q703">
            <v>6</v>
          </cell>
          <cell r="R703">
            <v>12</v>
          </cell>
          <cell r="S703">
            <v>14</v>
          </cell>
          <cell r="T703">
            <v>41</v>
          </cell>
          <cell r="U703">
            <v>20</v>
          </cell>
          <cell r="V703">
            <v>12</v>
          </cell>
          <cell r="W703">
            <v>32</v>
          </cell>
          <cell r="X703">
            <v>105</v>
          </cell>
        </row>
        <row r="704">
          <cell r="B704">
            <v>469</v>
          </cell>
          <cell r="C704">
            <v>16</v>
          </cell>
          <cell r="D704" t="str">
            <v>Пром. до 750 кВА   НН</v>
          </cell>
          <cell r="E704">
            <v>1001</v>
          </cell>
          <cell r="F704">
            <v>0</v>
          </cell>
          <cell r="G704">
            <v>0</v>
          </cell>
          <cell r="H704">
            <v>19</v>
          </cell>
          <cell r="I704">
            <v>10</v>
          </cell>
          <cell r="J704">
            <v>12</v>
          </cell>
          <cell r="K704">
            <v>10</v>
          </cell>
          <cell r="L704">
            <v>7</v>
          </cell>
          <cell r="M704">
            <v>3</v>
          </cell>
          <cell r="N704">
            <v>3</v>
          </cell>
          <cell r="O704">
            <v>4</v>
          </cell>
          <cell r="P704">
            <v>5</v>
          </cell>
          <cell r="Q704">
            <v>6</v>
          </cell>
          <cell r="R704">
            <v>12</v>
          </cell>
          <cell r="S704">
            <v>14</v>
          </cell>
          <cell r="T704">
            <v>41</v>
          </cell>
          <cell r="U704">
            <v>20</v>
          </cell>
          <cell r="V704">
            <v>12</v>
          </cell>
          <cell r="W704">
            <v>32</v>
          </cell>
          <cell r="X704">
            <v>105</v>
          </cell>
        </row>
        <row r="705">
          <cell r="B705">
            <v>470</v>
          </cell>
          <cell r="C705">
            <v>16</v>
          </cell>
          <cell r="D705" t="str">
            <v>Пром. до 750 кВА   НН</v>
          </cell>
          <cell r="E705">
            <v>1001</v>
          </cell>
          <cell r="F705">
            <v>0</v>
          </cell>
          <cell r="G705">
            <v>0</v>
          </cell>
          <cell r="H705">
            <v>19</v>
          </cell>
          <cell r="I705">
            <v>10</v>
          </cell>
          <cell r="J705">
            <v>12</v>
          </cell>
          <cell r="K705">
            <v>10</v>
          </cell>
          <cell r="L705">
            <v>7</v>
          </cell>
          <cell r="M705">
            <v>3</v>
          </cell>
          <cell r="N705">
            <v>3</v>
          </cell>
          <cell r="O705">
            <v>4</v>
          </cell>
          <cell r="P705">
            <v>5</v>
          </cell>
          <cell r="Q705">
            <v>6</v>
          </cell>
          <cell r="R705">
            <v>12</v>
          </cell>
          <cell r="S705">
            <v>14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</row>
        <row r="706">
          <cell r="B706">
            <v>0</v>
          </cell>
          <cell r="C706">
            <v>12</v>
          </cell>
          <cell r="D706" t="str">
            <v>ООО "АЛЬЯНС"</v>
          </cell>
          <cell r="E706">
            <v>0</v>
          </cell>
          <cell r="F706">
            <v>0</v>
          </cell>
          <cell r="G706">
            <v>0</v>
          </cell>
          <cell r="H706">
            <v>9</v>
          </cell>
          <cell r="I706">
            <v>9</v>
          </cell>
          <cell r="J706">
            <v>8</v>
          </cell>
          <cell r="K706">
            <v>7</v>
          </cell>
          <cell r="L706">
            <v>6</v>
          </cell>
          <cell r="M706">
            <v>6</v>
          </cell>
          <cell r="N706">
            <v>5</v>
          </cell>
          <cell r="O706">
            <v>8</v>
          </cell>
          <cell r="P706">
            <v>8</v>
          </cell>
          <cell r="Q706">
            <v>9</v>
          </cell>
          <cell r="R706">
            <v>8</v>
          </cell>
          <cell r="S706">
            <v>9</v>
          </cell>
          <cell r="T706">
            <v>26</v>
          </cell>
          <cell r="U706">
            <v>19</v>
          </cell>
          <cell r="V706">
            <v>21</v>
          </cell>
          <cell r="W706">
            <v>26</v>
          </cell>
          <cell r="X706">
            <v>92</v>
          </cell>
        </row>
        <row r="707">
          <cell r="B707">
            <v>470</v>
          </cell>
          <cell r="C707">
            <v>105</v>
          </cell>
          <cell r="D707" t="str">
            <v>Население с эл.плитами   НН</v>
          </cell>
          <cell r="E707">
            <v>1001</v>
          </cell>
          <cell r="F707">
            <v>0</v>
          </cell>
          <cell r="G707">
            <v>0</v>
          </cell>
          <cell r="H707">
            <v>9</v>
          </cell>
          <cell r="I707">
            <v>9</v>
          </cell>
          <cell r="J707">
            <v>8</v>
          </cell>
          <cell r="K707">
            <v>7</v>
          </cell>
          <cell r="L707">
            <v>6</v>
          </cell>
          <cell r="M707">
            <v>6</v>
          </cell>
          <cell r="N707">
            <v>5</v>
          </cell>
          <cell r="O707">
            <v>8</v>
          </cell>
          <cell r="P707">
            <v>8</v>
          </cell>
          <cell r="Q707">
            <v>9</v>
          </cell>
          <cell r="R707">
            <v>8</v>
          </cell>
          <cell r="S707">
            <v>9</v>
          </cell>
          <cell r="T707">
            <v>26</v>
          </cell>
          <cell r="U707">
            <v>19</v>
          </cell>
          <cell r="V707">
            <v>21</v>
          </cell>
          <cell r="W707">
            <v>26</v>
          </cell>
          <cell r="X707">
            <v>92</v>
          </cell>
        </row>
        <row r="708">
          <cell r="B708">
            <v>471</v>
          </cell>
          <cell r="C708">
            <v>105</v>
          </cell>
          <cell r="D708" t="str">
            <v>Население с эл.плитами   НН</v>
          </cell>
          <cell r="E708">
            <v>1001</v>
          </cell>
          <cell r="F708">
            <v>0</v>
          </cell>
          <cell r="G708">
            <v>0</v>
          </cell>
          <cell r="H708">
            <v>9</v>
          </cell>
          <cell r="I708">
            <v>9</v>
          </cell>
          <cell r="J708">
            <v>8</v>
          </cell>
          <cell r="K708">
            <v>7</v>
          </cell>
          <cell r="L708">
            <v>6</v>
          </cell>
          <cell r="M708">
            <v>6</v>
          </cell>
          <cell r="N708">
            <v>5</v>
          </cell>
          <cell r="O708">
            <v>8</v>
          </cell>
          <cell r="P708">
            <v>8</v>
          </cell>
          <cell r="Q708">
            <v>9</v>
          </cell>
          <cell r="R708">
            <v>8</v>
          </cell>
          <cell r="S708">
            <v>9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</row>
        <row r="709">
          <cell r="B709">
            <v>0</v>
          </cell>
          <cell r="C709">
            <v>12</v>
          </cell>
          <cell r="D709" t="str">
            <v>ГСК "Лотос"</v>
          </cell>
          <cell r="E709">
            <v>0</v>
          </cell>
          <cell r="F709">
            <v>0</v>
          </cell>
          <cell r="G709">
            <v>0</v>
          </cell>
          <cell r="H709">
            <v>0.3</v>
          </cell>
          <cell r="I709">
            <v>0.3</v>
          </cell>
          <cell r="J709">
            <v>0.3</v>
          </cell>
          <cell r="K709">
            <v>0.2</v>
          </cell>
          <cell r="L709">
            <v>0.2</v>
          </cell>
          <cell r="M709">
            <v>0.2</v>
          </cell>
          <cell r="N709">
            <v>0.2</v>
          </cell>
          <cell r="O709">
            <v>0.2</v>
          </cell>
          <cell r="P709">
            <v>0.3</v>
          </cell>
          <cell r="Q709">
            <v>0.3</v>
          </cell>
          <cell r="R709">
            <v>0.3</v>
          </cell>
          <cell r="S709">
            <v>0.3</v>
          </cell>
          <cell r="T709">
            <v>0.89999999999999991</v>
          </cell>
          <cell r="U709">
            <v>0.60000000000000009</v>
          </cell>
          <cell r="V709">
            <v>0.7</v>
          </cell>
          <cell r="W709">
            <v>0.89999999999999991</v>
          </cell>
          <cell r="X709">
            <v>3.0999999999999992</v>
          </cell>
        </row>
        <row r="710">
          <cell r="B710">
            <v>471</v>
          </cell>
          <cell r="C710">
            <v>135</v>
          </cell>
          <cell r="D710" t="str">
            <v>Потреб. прирав. к населению (скидка 12% согл. решения РЭК № 200) СН2</v>
          </cell>
          <cell r="E710">
            <v>1007</v>
          </cell>
          <cell r="F710">
            <v>0</v>
          </cell>
          <cell r="G710">
            <v>0</v>
          </cell>
          <cell r="H710">
            <v>0.3</v>
          </cell>
          <cell r="I710">
            <v>0.3</v>
          </cell>
          <cell r="J710">
            <v>0.3</v>
          </cell>
          <cell r="K710">
            <v>0.2</v>
          </cell>
          <cell r="L710">
            <v>0.2</v>
          </cell>
          <cell r="M710">
            <v>0.2</v>
          </cell>
          <cell r="N710">
            <v>0.2</v>
          </cell>
          <cell r="O710">
            <v>0.2</v>
          </cell>
          <cell r="P710">
            <v>0.3</v>
          </cell>
          <cell r="Q710">
            <v>0.3</v>
          </cell>
          <cell r="R710">
            <v>0.3</v>
          </cell>
          <cell r="S710">
            <v>0.3</v>
          </cell>
          <cell r="T710">
            <v>0.89999999999999991</v>
          </cell>
          <cell r="U710">
            <v>0.60000000000000009</v>
          </cell>
          <cell r="V710">
            <v>0.7</v>
          </cell>
          <cell r="W710">
            <v>0.89999999999999991</v>
          </cell>
          <cell r="X710">
            <v>3.0999999999999992</v>
          </cell>
        </row>
        <row r="711">
          <cell r="B711">
            <v>472</v>
          </cell>
          <cell r="C711">
            <v>135</v>
          </cell>
          <cell r="D711" t="str">
            <v>Потреб. прирав. к населению (скидка 12% согл. решения РЭК № 200) СН2</v>
          </cell>
          <cell r="E711">
            <v>1007</v>
          </cell>
          <cell r="F711">
            <v>0</v>
          </cell>
          <cell r="G711">
            <v>0</v>
          </cell>
          <cell r="H711">
            <v>0.3</v>
          </cell>
          <cell r="I711">
            <v>0.3</v>
          </cell>
          <cell r="J711">
            <v>0.3</v>
          </cell>
          <cell r="K711">
            <v>0.2</v>
          </cell>
          <cell r="L711">
            <v>0.2</v>
          </cell>
          <cell r="M711">
            <v>0.2</v>
          </cell>
          <cell r="N711">
            <v>0.2</v>
          </cell>
          <cell r="O711">
            <v>0.2</v>
          </cell>
          <cell r="P711">
            <v>0.3</v>
          </cell>
          <cell r="Q711">
            <v>0.3</v>
          </cell>
          <cell r="R711">
            <v>0.3</v>
          </cell>
          <cell r="S711">
            <v>0.3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</row>
        <row r="712">
          <cell r="B712">
            <v>0</v>
          </cell>
          <cell r="C712">
            <v>12</v>
          </cell>
          <cell r="D712" t="str">
            <v>ООО "Велис"</v>
          </cell>
          <cell r="E712">
            <v>0</v>
          </cell>
          <cell r="F712">
            <v>0</v>
          </cell>
          <cell r="G712">
            <v>0</v>
          </cell>
          <cell r="H712">
            <v>4.2</v>
          </cell>
          <cell r="I712">
            <v>3.7</v>
          </cell>
          <cell r="J712">
            <v>3.2</v>
          </cell>
          <cell r="K712">
            <v>3.2</v>
          </cell>
          <cell r="L712">
            <v>3.2</v>
          </cell>
          <cell r="M712">
            <v>2.7</v>
          </cell>
          <cell r="N712">
            <v>2.7</v>
          </cell>
          <cell r="O712">
            <v>3.2</v>
          </cell>
          <cell r="P712">
            <v>3.2</v>
          </cell>
          <cell r="Q712">
            <v>4.2</v>
          </cell>
          <cell r="R712">
            <v>4.2</v>
          </cell>
          <cell r="S712">
            <v>4.2</v>
          </cell>
          <cell r="T712">
            <v>11.100000000000001</v>
          </cell>
          <cell r="U712">
            <v>9.1000000000000014</v>
          </cell>
          <cell r="V712">
            <v>9.1000000000000014</v>
          </cell>
          <cell r="W712">
            <v>12.600000000000001</v>
          </cell>
          <cell r="X712">
            <v>41.900000000000006</v>
          </cell>
        </row>
        <row r="713">
          <cell r="B713">
            <v>472</v>
          </cell>
          <cell r="C713">
            <v>26</v>
          </cell>
          <cell r="D713" t="str">
            <v>Непромышленные потребители НН</v>
          </cell>
          <cell r="E713">
            <v>1004</v>
          </cell>
          <cell r="F713">
            <v>1001</v>
          </cell>
          <cell r="G713">
            <v>0</v>
          </cell>
          <cell r="H713">
            <v>4</v>
          </cell>
          <cell r="I713">
            <v>3.5</v>
          </cell>
          <cell r="J713">
            <v>3</v>
          </cell>
          <cell r="K713">
            <v>3</v>
          </cell>
          <cell r="L713">
            <v>3</v>
          </cell>
          <cell r="M713">
            <v>2.5</v>
          </cell>
          <cell r="N713">
            <v>2.5</v>
          </cell>
          <cell r="O713">
            <v>3</v>
          </cell>
          <cell r="P713">
            <v>3</v>
          </cell>
          <cell r="Q713">
            <v>4</v>
          </cell>
          <cell r="R713">
            <v>4</v>
          </cell>
          <cell r="S713">
            <v>4</v>
          </cell>
          <cell r="T713">
            <v>10.5</v>
          </cell>
          <cell r="U713">
            <v>8.5</v>
          </cell>
          <cell r="V713">
            <v>8.5</v>
          </cell>
          <cell r="W713">
            <v>12</v>
          </cell>
          <cell r="X713">
            <v>39.5</v>
          </cell>
        </row>
        <row r="714">
          <cell r="B714">
            <v>473</v>
          </cell>
          <cell r="C714">
            <v>26</v>
          </cell>
          <cell r="D714" t="str">
            <v>Непромышленные потребители НН</v>
          </cell>
          <cell r="E714">
            <v>1004</v>
          </cell>
          <cell r="F714">
            <v>1001</v>
          </cell>
          <cell r="G714">
            <v>0</v>
          </cell>
          <cell r="H714">
            <v>4</v>
          </cell>
          <cell r="I714">
            <v>3.5</v>
          </cell>
          <cell r="J714">
            <v>3</v>
          </cell>
          <cell r="K714">
            <v>3</v>
          </cell>
          <cell r="L714">
            <v>3</v>
          </cell>
          <cell r="M714">
            <v>2.5</v>
          </cell>
          <cell r="N714">
            <v>2.5</v>
          </cell>
          <cell r="O714">
            <v>3</v>
          </cell>
          <cell r="P714">
            <v>3</v>
          </cell>
          <cell r="Q714">
            <v>4</v>
          </cell>
          <cell r="R714">
            <v>4</v>
          </cell>
          <cell r="S714">
            <v>4</v>
          </cell>
          <cell r="T714">
            <v>10.5</v>
          </cell>
          <cell r="U714">
            <v>8.5</v>
          </cell>
          <cell r="V714">
            <v>8.5</v>
          </cell>
          <cell r="W714">
            <v>12</v>
          </cell>
          <cell r="X714">
            <v>39.5</v>
          </cell>
        </row>
        <row r="715">
          <cell r="B715">
            <v>0</v>
          </cell>
          <cell r="C715">
            <v>27</v>
          </cell>
          <cell r="D715" t="str">
            <v>Новый Абонент</v>
          </cell>
          <cell r="E715">
            <v>1007</v>
          </cell>
          <cell r="F715">
            <v>1012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</row>
        <row r="716">
          <cell r="B716">
            <v>473</v>
          </cell>
          <cell r="C716">
            <v>11</v>
          </cell>
          <cell r="D716" t="str">
            <v>Пром. до 750 кВА   ВН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</row>
        <row r="717">
          <cell r="B717">
            <v>474</v>
          </cell>
          <cell r="C717">
            <v>11</v>
          </cell>
          <cell r="D717" t="str">
            <v>Пром. до 750 кВА   ВН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</row>
        <row r="718">
          <cell r="B718">
            <v>0</v>
          </cell>
          <cell r="C718">
            <v>12</v>
          </cell>
          <cell r="D718" t="str">
            <v>ООО "Цирк-Сибирь"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</row>
        <row r="719">
          <cell r="B719">
            <v>474</v>
          </cell>
          <cell r="C719">
            <v>11</v>
          </cell>
          <cell r="D719" t="str">
            <v>Пром. до 750 кВА   ВН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</row>
        <row r="720">
          <cell r="B720">
            <v>475</v>
          </cell>
          <cell r="C720">
            <v>11</v>
          </cell>
          <cell r="D720" t="str">
            <v>Пром. до 750 кВА   ВН</v>
          </cell>
          <cell r="E720">
            <v>0</v>
          </cell>
          <cell r="F720">
            <v>0</v>
          </cell>
          <cell r="G720">
            <v>0</v>
          </cell>
          <cell r="H720">
            <v>1.95</v>
          </cell>
          <cell r="I720">
            <v>1.8</v>
          </cell>
          <cell r="J720">
            <v>1.9</v>
          </cell>
          <cell r="K720">
            <v>1.8</v>
          </cell>
          <cell r="L720">
            <v>1.6</v>
          </cell>
          <cell r="M720">
            <v>1.2</v>
          </cell>
          <cell r="N720">
            <v>1.5</v>
          </cell>
          <cell r="O720">
            <v>1.5</v>
          </cell>
          <cell r="P720">
            <v>1.8</v>
          </cell>
          <cell r="Q720">
            <v>2.1</v>
          </cell>
          <cell r="R720">
            <v>2.1</v>
          </cell>
          <cell r="S720">
            <v>2.1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</row>
        <row r="721">
          <cell r="B721">
            <v>0</v>
          </cell>
          <cell r="C721">
            <v>12</v>
          </cell>
          <cell r="D721" t="str">
            <v>ООО "Перекрёсток"</v>
          </cell>
          <cell r="E721">
            <v>0</v>
          </cell>
          <cell r="F721">
            <v>0</v>
          </cell>
          <cell r="G721">
            <v>0</v>
          </cell>
          <cell r="H721">
            <v>1.95</v>
          </cell>
          <cell r="I721">
            <v>1.8</v>
          </cell>
          <cell r="J721">
            <v>1.9</v>
          </cell>
          <cell r="K721">
            <v>1.8</v>
          </cell>
          <cell r="L721">
            <v>1.6</v>
          </cell>
          <cell r="M721">
            <v>1.2</v>
          </cell>
          <cell r="N721">
            <v>1.5</v>
          </cell>
          <cell r="O721">
            <v>1.5</v>
          </cell>
          <cell r="P721">
            <v>1.8</v>
          </cell>
          <cell r="Q721">
            <v>2.1</v>
          </cell>
          <cell r="R721">
            <v>2.1</v>
          </cell>
          <cell r="S721">
            <v>2.1</v>
          </cell>
          <cell r="T721">
            <v>5.65</v>
          </cell>
          <cell r="U721">
            <v>4.6000000000000005</v>
          </cell>
          <cell r="V721">
            <v>4.8</v>
          </cell>
          <cell r="W721">
            <v>6.3000000000000007</v>
          </cell>
          <cell r="X721">
            <v>21.350000000000005</v>
          </cell>
        </row>
        <row r="722">
          <cell r="B722">
            <v>475</v>
          </cell>
          <cell r="C722">
            <v>15</v>
          </cell>
          <cell r="D722" t="str">
            <v>Пром. до 750 кВА   НН</v>
          </cell>
          <cell r="E722">
            <v>1007</v>
          </cell>
          <cell r="F722">
            <v>0</v>
          </cell>
          <cell r="G722">
            <v>0</v>
          </cell>
          <cell r="H722">
            <v>1.95</v>
          </cell>
          <cell r="I722">
            <v>1.8</v>
          </cell>
          <cell r="J722">
            <v>1.9</v>
          </cell>
          <cell r="K722">
            <v>1.8</v>
          </cell>
          <cell r="L722">
            <v>1.6</v>
          </cell>
          <cell r="M722">
            <v>1.2</v>
          </cell>
          <cell r="N722">
            <v>1.5</v>
          </cell>
          <cell r="O722">
            <v>1.5</v>
          </cell>
          <cell r="P722">
            <v>1.8</v>
          </cell>
          <cell r="Q722">
            <v>2.1</v>
          </cell>
          <cell r="R722">
            <v>2.1</v>
          </cell>
          <cell r="S722">
            <v>2.1</v>
          </cell>
          <cell r="T722">
            <v>5.65</v>
          </cell>
          <cell r="U722">
            <v>4.6000000000000005</v>
          </cell>
          <cell r="V722">
            <v>4.8</v>
          </cell>
          <cell r="W722">
            <v>6.3000000000000007</v>
          </cell>
          <cell r="X722">
            <v>21.350000000000005</v>
          </cell>
        </row>
        <row r="723">
          <cell r="B723">
            <v>476</v>
          </cell>
          <cell r="C723">
            <v>15</v>
          </cell>
          <cell r="D723" t="str">
            <v>Пром. до 750 кВА   НН</v>
          </cell>
          <cell r="E723">
            <v>1007</v>
          </cell>
          <cell r="F723">
            <v>0</v>
          </cell>
          <cell r="G723">
            <v>0</v>
          </cell>
          <cell r="H723">
            <v>1.95</v>
          </cell>
          <cell r="I723">
            <v>1.8</v>
          </cell>
          <cell r="J723">
            <v>1.9</v>
          </cell>
          <cell r="K723">
            <v>1.8</v>
          </cell>
          <cell r="L723">
            <v>1.6</v>
          </cell>
          <cell r="M723">
            <v>1.2</v>
          </cell>
          <cell r="N723">
            <v>1.5</v>
          </cell>
          <cell r="O723">
            <v>1.5</v>
          </cell>
          <cell r="P723">
            <v>1.8</v>
          </cell>
          <cell r="Q723">
            <v>2.1</v>
          </cell>
          <cell r="R723">
            <v>2.1</v>
          </cell>
          <cell r="S723">
            <v>2.1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</row>
        <row r="724">
          <cell r="B724">
            <v>0</v>
          </cell>
          <cell r="C724">
            <v>12</v>
          </cell>
          <cell r="D724" t="str">
            <v>Новый Абонент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</row>
        <row r="725">
          <cell r="B725">
            <v>476</v>
          </cell>
          <cell r="C725">
            <v>11</v>
          </cell>
          <cell r="D725" t="str">
            <v>Пром. до 750 кВА   ВН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</row>
        <row r="726">
          <cell r="B726">
            <v>501</v>
          </cell>
          <cell r="C726">
            <v>11</v>
          </cell>
          <cell r="D726" t="str">
            <v>Пром. до 750 кВА   ВН</v>
          </cell>
          <cell r="E726">
            <v>0</v>
          </cell>
          <cell r="F726">
            <v>0</v>
          </cell>
          <cell r="G726">
            <v>0</v>
          </cell>
          <cell r="H726">
            <v>5</v>
          </cell>
          <cell r="I726">
            <v>3.5</v>
          </cell>
          <cell r="J726">
            <v>3</v>
          </cell>
          <cell r="K726">
            <v>3</v>
          </cell>
          <cell r="L726">
            <v>3</v>
          </cell>
          <cell r="M726">
            <v>3</v>
          </cell>
          <cell r="N726">
            <v>4</v>
          </cell>
          <cell r="O726">
            <v>3</v>
          </cell>
          <cell r="P726">
            <v>3</v>
          </cell>
          <cell r="Q726">
            <v>3</v>
          </cell>
          <cell r="R726">
            <v>3.5</v>
          </cell>
          <cell r="S726">
            <v>4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</row>
        <row r="727">
          <cell r="B727">
            <v>0</v>
          </cell>
          <cell r="C727">
            <v>12</v>
          </cell>
          <cell r="D727" t="str">
            <v>ИП  Алиев А. И. О.</v>
          </cell>
          <cell r="E727">
            <v>0</v>
          </cell>
          <cell r="F727">
            <v>0</v>
          </cell>
          <cell r="G727">
            <v>0</v>
          </cell>
          <cell r="H727">
            <v>5</v>
          </cell>
          <cell r="I727">
            <v>3.5</v>
          </cell>
          <cell r="J727">
            <v>3</v>
          </cell>
          <cell r="K727">
            <v>3</v>
          </cell>
          <cell r="L727">
            <v>3</v>
          </cell>
          <cell r="M727">
            <v>3</v>
          </cell>
          <cell r="N727">
            <v>4</v>
          </cell>
          <cell r="O727">
            <v>3</v>
          </cell>
          <cell r="P727">
            <v>3</v>
          </cell>
          <cell r="Q727">
            <v>3</v>
          </cell>
          <cell r="R727">
            <v>3.5</v>
          </cell>
          <cell r="S727">
            <v>4</v>
          </cell>
          <cell r="T727">
            <v>11.5</v>
          </cell>
          <cell r="U727">
            <v>9</v>
          </cell>
          <cell r="V727">
            <v>10</v>
          </cell>
          <cell r="W727">
            <v>10.5</v>
          </cell>
          <cell r="X727">
            <v>41</v>
          </cell>
        </row>
        <row r="728">
          <cell r="B728">
            <v>501</v>
          </cell>
          <cell r="C728">
            <v>26</v>
          </cell>
          <cell r="D728" t="str">
            <v>Непромышленные потребители НН</v>
          </cell>
          <cell r="E728">
            <v>1007</v>
          </cell>
          <cell r="F728">
            <v>0</v>
          </cell>
          <cell r="G728">
            <v>0</v>
          </cell>
          <cell r="H728">
            <v>5</v>
          </cell>
          <cell r="I728">
            <v>3.5</v>
          </cell>
          <cell r="J728">
            <v>3</v>
          </cell>
          <cell r="K728">
            <v>3</v>
          </cell>
          <cell r="L728">
            <v>3</v>
          </cell>
          <cell r="M728">
            <v>3</v>
          </cell>
          <cell r="N728">
            <v>4</v>
          </cell>
          <cell r="O728">
            <v>3</v>
          </cell>
          <cell r="P728">
            <v>3</v>
          </cell>
          <cell r="Q728">
            <v>3</v>
          </cell>
          <cell r="R728">
            <v>3.5</v>
          </cell>
          <cell r="S728">
            <v>4</v>
          </cell>
          <cell r="T728">
            <v>11.5</v>
          </cell>
          <cell r="U728">
            <v>9</v>
          </cell>
          <cell r="V728">
            <v>10</v>
          </cell>
          <cell r="W728">
            <v>10.5</v>
          </cell>
          <cell r="X728">
            <v>41</v>
          </cell>
        </row>
        <row r="729">
          <cell r="B729">
            <v>502</v>
          </cell>
          <cell r="C729">
            <v>26</v>
          </cell>
          <cell r="D729" t="str">
            <v>Непромышленные потребители НН</v>
          </cell>
          <cell r="E729">
            <v>1007</v>
          </cell>
          <cell r="F729">
            <v>0</v>
          </cell>
          <cell r="G729">
            <v>0</v>
          </cell>
          <cell r="H729">
            <v>5</v>
          </cell>
          <cell r="I729">
            <v>3.5</v>
          </cell>
          <cell r="J729">
            <v>3</v>
          </cell>
          <cell r="K729">
            <v>3</v>
          </cell>
          <cell r="L729">
            <v>3</v>
          </cell>
          <cell r="M729">
            <v>3</v>
          </cell>
          <cell r="N729">
            <v>4</v>
          </cell>
          <cell r="O729">
            <v>3</v>
          </cell>
          <cell r="P729">
            <v>3</v>
          </cell>
          <cell r="Q729">
            <v>3</v>
          </cell>
          <cell r="R729">
            <v>3.5</v>
          </cell>
          <cell r="S729">
            <v>4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</row>
        <row r="730">
          <cell r="B730">
            <v>0</v>
          </cell>
          <cell r="C730">
            <v>12</v>
          </cell>
          <cell r="D730" t="str">
            <v>ИП  Вердиев Г.М.</v>
          </cell>
          <cell r="E730">
            <v>0</v>
          </cell>
          <cell r="F730">
            <v>0</v>
          </cell>
          <cell r="G730">
            <v>0</v>
          </cell>
          <cell r="H730">
            <v>4</v>
          </cell>
          <cell r="I730">
            <v>4</v>
          </cell>
          <cell r="J730">
            <v>3</v>
          </cell>
          <cell r="K730">
            <v>3</v>
          </cell>
          <cell r="L730">
            <v>2</v>
          </cell>
          <cell r="M730">
            <v>0.5</v>
          </cell>
          <cell r="N730">
            <v>0.5</v>
          </cell>
          <cell r="O730">
            <v>0.5</v>
          </cell>
          <cell r="P730">
            <v>0.5</v>
          </cell>
          <cell r="Q730">
            <v>1</v>
          </cell>
          <cell r="R730">
            <v>2</v>
          </cell>
          <cell r="S730">
            <v>3</v>
          </cell>
          <cell r="T730">
            <v>11</v>
          </cell>
          <cell r="U730">
            <v>5.5</v>
          </cell>
          <cell r="V730">
            <v>1.5</v>
          </cell>
          <cell r="W730">
            <v>6</v>
          </cell>
          <cell r="X730">
            <v>24</v>
          </cell>
        </row>
        <row r="731">
          <cell r="B731">
            <v>502</v>
          </cell>
          <cell r="C731">
            <v>26</v>
          </cell>
          <cell r="D731" t="str">
            <v>Непромышленные потребители НН</v>
          </cell>
          <cell r="E731">
            <v>1007</v>
          </cell>
          <cell r="F731">
            <v>0</v>
          </cell>
          <cell r="G731">
            <v>0</v>
          </cell>
          <cell r="H731">
            <v>4</v>
          </cell>
          <cell r="I731">
            <v>4</v>
          </cell>
          <cell r="J731">
            <v>3</v>
          </cell>
          <cell r="K731">
            <v>3</v>
          </cell>
          <cell r="L731">
            <v>2</v>
          </cell>
          <cell r="M731">
            <v>0.5</v>
          </cell>
          <cell r="N731">
            <v>0.5</v>
          </cell>
          <cell r="O731">
            <v>0.5</v>
          </cell>
          <cell r="P731">
            <v>0.5</v>
          </cell>
          <cell r="Q731">
            <v>1</v>
          </cell>
          <cell r="R731">
            <v>2</v>
          </cell>
          <cell r="S731">
            <v>3</v>
          </cell>
          <cell r="T731">
            <v>11</v>
          </cell>
          <cell r="U731">
            <v>5.5</v>
          </cell>
          <cell r="V731">
            <v>1.5</v>
          </cell>
          <cell r="W731">
            <v>6</v>
          </cell>
          <cell r="X731">
            <v>24</v>
          </cell>
        </row>
        <row r="732">
          <cell r="B732">
            <v>503</v>
          </cell>
          <cell r="C732">
            <v>26</v>
          </cell>
          <cell r="D732" t="str">
            <v>Непромышленные потребители НН</v>
          </cell>
          <cell r="E732">
            <v>1007</v>
          </cell>
          <cell r="F732">
            <v>0</v>
          </cell>
          <cell r="G732">
            <v>0</v>
          </cell>
          <cell r="H732">
            <v>4</v>
          </cell>
          <cell r="I732">
            <v>4</v>
          </cell>
          <cell r="J732">
            <v>3</v>
          </cell>
          <cell r="K732">
            <v>3</v>
          </cell>
          <cell r="L732">
            <v>2</v>
          </cell>
          <cell r="M732">
            <v>0.5</v>
          </cell>
          <cell r="N732">
            <v>0.5</v>
          </cell>
          <cell r="O732">
            <v>0.5</v>
          </cell>
          <cell r="P732">
            <v>0.5</v>
          </cell>
          <cell r="Q732">
            <v>1</v>
          </cell>
          <cell r="R732">
            <v>2</v>
          </cell>
          <cell r="S732">
            <v>3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</row>
        <row r="733">
          <cell r="B733">
            <v>0</v>
          </cell>
          <cell r="C733">
            <v>12</v>
          </cell>
          <cell r="D733" t="str">
            <v>ИП  Габдуллин Ф. Л.</v>
          </cell>
          <cell r="E733">
            <v>0</v>
          </cell>
          <cell r="F733">
            <v>0</v>
          </cell>
          <cell r="G733">
            <v>0</v>
          </cell>
          <cell r="H733">
            <v>2.35</v>
          </cell>
          <cell r="I733">
            <v>1.3</v>
          </cell>
          <cell r="J733">
            <v>1</v>
          </cell>
          <cell r="K733">
            <v>1</v>
          </cell>
          <cell r="L733">
            <v>0.9</v>
          </cell>
          <cell r="M733">
            <v>0.9</v>
          </cell>
          <cell r="N733">
            <v>0.6</v>
          </cell>
          <cell r="O733">
            <v>0.6</v>
          </cell>
          <cell r="P733">
            <v>0.7</v>
          </cell>
          <cell r="Q733">
            <v>0.9</v>
          </cell>
          <cell r="R733">
            <v>1</v>
          </cell>
          <cell r="S733">
            <v>1.5</v>
          </cell>
          <cell r="T733">
            <v>4.6500000000000004</v>
          </cell>
          <cell r="U733">
            <v>2.8</v>
          </cell>
          <cell r="V733">
            <v>1.9</v>
          </cell>
          <cell r="W733">
            <v>3.4</v>
          </cell>
          <cell r="X733">
            <v>12.75</v>
          </cell>
        </row>
        <row r="734">
          <cell r="B734">
            <v>503</v>
          </cell>
          <cell r="C734">
            <v>23</v>
          </cell>
          <cell r="D734" t="str">
            <v>Непромышленные потребители СН2</v>
          </cell>
          <cell r="E734">
            <v>1007</v>
          </cell>
          <cell r="F734">
            <v>0</v>
          </cell>
          <cell r="G734">
            <v>0</v>
          </cell>
          <cell r="H734">
            <v>2.35</v>
          </cell>
          <cell r="I734">
            <v>1.3</v>
          </cell>
          <cell r="J734">
            <v>1</v>
          </cell>
          <cell r="K734">
            <v>1</v>
          </cell>
          <cell r="L734">
            <v>0.9</v>
          </cell>
          <cell r="M734">
            <v>0.9</v>
          </cell>
          <cell r="N734">
            <v>0.6</v>
          </cell>
          <cell r="O734">
            <v>0.6</v>
          </cell>
          <cell r="P734">
            <v>0.7</v>
          </cell>
          <cell r="Q734">
            <v>0.9</v>
          </cell>
          <cell r="R734">
            <v>1</v>
          </cell>
          <cell r="S734">
            <v>1.5</v>
          </cell>
          <cell r="T734">
            <v>4.6500000000000004</v>
          </cell>
          <cell r="U734">
            <v>2.8</v>
          </cell>
          <cell r="V734">
            <v>1.9</v>
          </cell>
          <cell r="W734">
            <v>3.4</v>
          </cell>
          <cell r="X734">
            <v>12.75</v>
          </cell>
        </row>
        <row r="735">
          <cell r="B735">
            <v>504</v>
          </cell>
          <cell r="C735">
            <v>23</v>
          </cell>
          <cell r="D735" t="str">
            <v>Непромышленные потребители СН2</v>
          </cell>
          <cell r="E735">
            <v>1007</v>
          </cell>
          <cell r="F735">
            <v>0</v>
          </cell>
          <cell r="G735">
            <v>0</v>
          </cell>
          <cell r="H735">
            <v>2.35</v>
          </cell>
          <cell r="I735">
            <v>1.3</v>
          </cell>
          <cell r="J735">
            <v>1</v>
          </cell>
          <cell r="K735">
            <v>1</v>
          </cell>
          <cell r="L735">
            <v>0.9</v>
          </cell>
          <cell r="M735">
            <v>0.9</v>
          </cell>
          <cell r="N735">
            <v>0.6</v>
          </cell>
          <cell r="O735">
            <v>0.6</v>
          </cell>
          <cell r="P735">
            <v>0.7</v>
          </cell>
          <cell r="Q735">
            <v>0.9</v>
          </cell>
          <cell r="R735">
            <v>1</v>
          </cell>
          <cell r="S735">
            <v>1.5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</row>
        <row r="736">
          <cell r="B736">
            <v>0</v>
          </cell>
          <cell r="C736">
            <v>27</v>
          </cell>
          <cell r="D736" t="str">
            <v>ИП  Маркевич М.В.</v>
          </cell>
          <cell r="E736">
            <v>0</v>
          </cell>
          <cell r="F736">
            <v>0</v>
          </cell>
          <cell r="G736">
            <v>0</v>
          </cell>
          <cell r="H736">
            <v>4.6000000000000005</v>
          </cell>
          <cell r="I736">
            <v>4.8</v>
          </cell>
          <cell r="J736">
            <v>3.3</v>
          </cell>
          <cell r="K736">
            <v>3.6</v>
          </cell>
          <cell r="L736">
            <v>2</v>
          </cell>
          <cell r="M736">
            <v>2.3000000000000003</v>
          </cell>
          <cell r="N736">
            <v>2.1</v>
          </cell>
          <cell r="O736">
            <v>2.3000000000000003</v>
          </cell>
          <cell r="P736">
            <v>2.5</v>
          </cell>
          <cell r="Q736">
            <v>2.5999999999999996</v>
          </cell>
          <cell r="R736">
            <v>3.9000000000000004</v>
          </cell>
          <cell r="S736">
            <v>4.5</v>
          </cell>
          <cell r="T736">
            <v>12.7</v>
          </cell>
          <cell r="U736">
            <v>7.9</v>
          </cell>
          <cell r="V736">
            <v>6.9</v>
          </cell>
          <cell r="W736">
            <v>11</v>
          </cell>
          <cell r="X736">
            <v>38.5</v>
          </cell>
        </row>
        <row r="737">
          <cell r="B737">
            <v>504</v>
          </cell>
          <cell r="C737">
            <v>26</v>
          </cell>
          <cell r="D737" t="str">
            <v>Непромышленные потребители НН</v>
          </cell>
          <cell r="E737">
            <v>1007</v>
          </cell>
          <cell r="F737">
            <v>0</v>
          </cell>
          <cell r="G737">
            <v>0</v>
          </cell>
          <cell r="H737">
            <v>4.6000000000000005</v>
          </cell>
          <cell r="I737">
            <v>4.8</v>
          </cell>
          <cell r="J737">
            <v>3.3</v>
          </cell>
          <cell r="K737">
            <v>3.6</v>
          </cell>
          <cell r="L737">
            <v>2</v>
          </cell>
          <cell r="M737">
            <v>2.3000000000000003</v>
          </cell>
          <cell r="N737">
            <v>2.1</v>
          </cell>
          <cell r="O737">
            <v>2.3000000000000003</v>
          </cell>
          <cell r="P737">
            <v>2.5</v>
          </cell>
          <cell r="Q737">
            <v>2.5999999999999996</v>
          </cell>
          <cell r="R737">
            <v>3.9000000000000004</v>
          </cell>
          <cell r="S737">
            <v>4.5</v>
          </cell>
          <cell r="T737">
            <v>12.7</v>
          </cell>
          <cell r="U737">
            <v>7.9</v>
          </cell>
          <cell r="V737">
            <v>6.9</v>
          </cell>
          <cell r="W737">
            <v>11</v>
          </cell>
          <cell r="X737">
            <v>38.5</v>
          </cell>
        </row>
        <row r="738">
          <cell r="B738">
            <v>476</v>
          </cell>
          <cell r="C738">
            <v>26</v>
          </cell>
          <cell r="D738" t="str">
            <v>Непромышленные потребители НН</v>
          </cell>
          <cell r="E738">
            <v>1007</v>
          </cell>
          <cell r="F738">
            <v>1012</v>
          </cell>
          <cell r="G738">
            <v>0</v>
          </cell>
          <cell r="H738">
            <v>0.7</v>
          </cell>
          <cell r="I738">
            <v>0.8</v>
          </cell>
          <cell r="J738">
            <v>0.6</v>
          </cell>
          <cell r="K738">
            <v>0.8</v>
          </cell>
          <cell r="L738">
            <v>0.6</v>
          </cell>
          <cell r="M738">
            <v>0.8</v>
          </cell>
          <cell r="N738">
            <v>0.7</v>
          </cell>
          <cell r="O738">
            <v>0.6</v>
          </cell>
          <cell r="P738">
            <v>0.8</v>
          </cell>
          <cell r="Q738">
            <v>0.6</v>
          </cell>
          <cell r="R738">
            <v>0.7</v>
          </cell>
          <cell r="S738">
            <v>1</v>
          </cell>
          <cell r="T738">
            <v>2.1</v>
          </cell>
          <cell r="U738">
            <v>2.2000000000000002</v>
          </cell>
          <cell r="V738">
            <v>2.0999999999999996</v>
          </cell>
          <cell r="W738">
            <v>2.2999999999999998</v>
          </cell>
          <cell r="X738">
            <v>8.6999999999999993</v>
          </cell>
        </row>
        <row r="739">
          <cell r="B739">
            <v>505</v>
          </cell>
          <cell r="C739">
            <v>28</v>
          </cell>
          <cell r="D739" t="str">
            <v>Непромышленные потребители НН</v>
          </cell>
          <cell r="E739">
            <v>1004</v>
          </cell>
          <cell r="F739">
            <v>0</v>
          </cell>
          <cell r="G739">
            <v>0</v>
          </cell>
          <cell r="H739">
            <v>3</v>
          </cell>
          <cell r="I739">
            <v>2.7</v>
          </cell>
          <cell r="J739">
            <v>1.9</v>
          </cell>
          <cell r="K739">
            <v>2.2000000000000002</v>
          </cell>
          <cell r="L739">
            <v>1</v>
          </cell>
          <cell r="M739">
            <v>1.1000000000000001</v>
          </cell>
          <cell r="N739">
            <v>1</v>
          </cell>
          <cell r="O739">
            <v>1.1000000000000001</v>
          </cell>
          <cell r="P739">
            <v>1.1000000000000001</v>
          </cell>
          <cell r="Q739">
            <v>1.3</v>
          </cell>
          <cell r="R739">
            <v>2.2000000000000002</v>
          </cell>
          <cell r="S739">
            <v>2.1</v>
          </cell>
          <cell r="T739">
            <v>7.6</v>
          </cell>
          <cell r="U739">
            <v>4.3000000000000007</v>
          </cell>
          <cell r="V739">
            <v>3.2</v>
          </cell>
          <cell r="W739">
            <v>5.6</v>
          </cell>
          <cell r="X739">
            <v>20.7</v>
          </cell>
        </row>
        <row r="740">
          <cell r="B740">
            <v>0</v>
          </cell>
          <cell r="C740">
            <v>27</v>
          </cell>
          <cell r="D740" t="str">
            <v>ИП  Якунин А. Н.</v>
          </cell>
          <cell r="E740">
            <v>1007</v>
          </cell>
          <cell r="F740">
            <v>1012</v>
          </cell>
          <cell r="G740">
            <v>0</v>
          </cell>
          <cell r="H740">
            <v>8</v>
          </cell>
          <cell r="I740">
            <v>7</v>
          </cell>
          <cell r="J740">
            <v>7</v>
          </cell>
          <cell r="K740">
            <v>6</v>
          </cell>
          <cell r="L740">
            <v>2.4900000000000002</v>
          </cell>
          <cell r="M740">
            <v>2.0299999999999998</v>
          </cell>
          <cell r="N740">
            <v>2.0299999999999998</v>
          </cell>
          <cell r="O740">
            <v>4.28</v>
          </cell>
          <cell r="P740">
            <v>2.86</v>
          </cell>
          <cell r="Q740">
            <v>7</v>
          </cell>
          <cell r="R740">
            <v>7</v>
          </cell>
          <cell r="S740">
            <v>8</v>
          </cell>
          <cell r="T740">
            <v>22</v>
          </cell>
          <cell r="U740">
            <v>10.52</v>
          </cell>
          <cell r="V740">
            <v>9.17</v>
          </cell>
          <cell r="W740">
            <v>22</v>
          </cell>
          <cell r="X740">
            <v>63.690000000000005</v>
          </cell>
        </row>
        <row r="741">
          <cell r="B741">
            <v>505</v>
          </cell>
          <cell r="C741">
            <v>23</v>
          </cell>
          <cell r="D741" t="str">
            <v>Непромышленные потребители СН2</v>
          </cell>
          <cell r="E741">
            <v>1007</v>
          </cell>
          <cell r="F741">
            <v>0</v>
          </cell>
          <cell r="G741">
            <v>0</v>
          </cell>
          <cell r="H741">
            <v>8</v>
          </cell>
          <cell r="I741">
            <v>7</v>
          </cell>
          <cell r="J741">
            <v>7</v>
          </cell>
          <cell r="K741">
            <v>6</v>
          </cell>
          <cell r="L741">
            <v>2.4900000000000002</v>
          </cell>
          <cell r="M741">
            <v>2.0299999999999998</v>
          </cell>
          <cell r="N741">
            <v>2.0299999999999998</v>
          </cell>
          <cell r="O741">
            <v>4.28</v>
          </cell>
          <cell r="P741">
            <v>2.86</v>
          </cell>
          <cell r="Q741">
            <v>7</v>
          </cell>
          <cell r="R741">
            <v>7</v>
          </cell>
          <cell r="S741">
            <v>8</v>
          </cell>
          <cell r="T741">
            <v>22</v>
          </cell>
          <cell r="U741">
            <v>10.52</v>
          </cell>
          <cell r="V741">
            <v>9.17</v>
          </cell>
          <cell r="W741">
            <v>22</v>
          </cell>
          <cell r="X741">
            <v>63.690000000000005</v>
          </cell>
        </row>
        <row r="742">
          <cell r="B742">
            <v>506</v>
          </cell>
          <cell r="C742">
            <v>23</v>
          </cell>
          <cell r="D742" t="str">
            <v>Непромышленные потребители СН2</v>
          </cell>
          <cell r="E742">
            <v>1007</v>
          </cell>
          <cell r="F742">
            <v>0</v>
          </cell>
          <cell r="G742">
            <v>0</v>
          </cell>
          <cell r="H742">
            <v>8</v>
          </cell>
          <cell r="I742">
            <v>7</v>
          </cell>
          <cell r="J742">
            <v>7</v>
          </cell>
          <cell r="K742">
            <v>6</v>
          </cell>
          <cell r="L742">
            <v>2.4900000000000002</v>
          </cell>
          <cell r="M742">
            <v>2.0299999999999998</v>
          </cell>
          <cell r="N742">
            <v>2.0299999999999998</v>
          </cell>
          <cell r="O742">
            <v>4.28</v>
          </cell>
          <cell r="P742">
            <v>2.86</v>
          </cell>
          <cell r="Q742">
            <v>7</v>
          </cell>
          <cell r="R742">
            <v>7</v>
          </cell>
          <cell r="S742">
            <v>8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</row>
        <row r="743">
          <cell r="B743">
            <v>0</v>
          </cell>
          <cell r="C743">
            <v>12</v>
          </cell>
          <cell r="D743" t="str">
            <v>ИП Марченко М. В.</v>
          </cell>
          <cell r="E743">
            <v>0</v>
          </cell>
          <cell r="F743">
            <v>0</v>
          </cell>
          <cell r="G743">
            <v>0</v>
          </cell>
          <cell r="H743">
            <v>0.3</v>
          </cell>
          <cell r="I743">
            <v>0.3</v>
          </cell>
          <cell r="J743">
            <v>0.3</v>
          </cell>
          <cell r="K743">
            <v>0.3</v>
          </cell>
          <cell r="L743">
            <v>0.3</v>
          </cell>
          <cell r="M743">
            <v>0.3</v>
          </cell>
          <cell r="N743">
            <v>0.3</v>
          </cell>
          <cell r="O743">
            <v>0.3</v>
          </cell>
          <cell r="P743">
            <v>0.3</v>
          </cell>
          <cell r="Q743">
            <v>0.3</v>
          </cell>
          <cell r="R743">
            <v>0.3</v>
          </cell>
          <cell r="S743">
            <v>0.3</v>
          </cell>
          <cell r="T743">
            <v>0.89999999999999991</v>
          </cell>
          <cell r="U743">
            <v>0.89999999999999991</v>
          </cell>
          <cell r="V743">
            <v>0.89999999999999991</v>
          </cell>
          <cell r="W743">
            <v>0.89999999999999991</v>
          </cell>
          <cell r="X743">
            <v>3.5999999999999992</v>
          </cell>
        </row>
        <row r="744">
          <cell r="B744">
            <v>506</v>
          </cell>
          <cell r="C744">
            <v>26</v>
          </cell>
          <cell r="D744" t="str">
            <v>Непромышленные потребители НН</v>
          </cell>
          <cell r="E744">
            <v>1004</v>
          </cell>
          <cell r="F744">
            <v>1012</v>
          </cell>
          <cell r="G744">
            <v>0</v>
          </cell>
          <cell r="H744">
            <v>0.3</v>
          </cell>
          <cell r="I744">
            <v>0.3</v>
          </cell>
          <cell r="J744">
            <v>0.3</v>
          </cell>
          <cell r="K744">
            <v>0.3</v>
          </cell>
          <cell r="L744">
            <v>0.3</v>
          </cell>
          <cell r="M744">
            <v>0.3</v>
          </cell>
          <cell r="N744">
            <v>0.3</v>
          </cell>
          <cell r="O744">
            <v>0.3</v>
          </cell>
          <cell r="P744">
            <v>0.3</v>
          </cell>
          <cell r="Q744">
            <v>0.3</v>
          </cell>
          <cell r="R744">
            <v>0.3</v>
          </cell>
          <cell r="S744">
            <v>0.3</v>
          </cell>
          <cell r="T744">
            <v>0.89999999999999991</v>
          </cell>
          <cell r="U744">
            <v>0.89999999999999991</v>
          </cell>
          <cell r="V744">
            <v>0.89999999999999991</v>
          </cell>
          <cell r="W744">
            <v>0.89999999999999991</v>
          </cell>
          <cell r="X744">
            <v>3.5999999999999992</v>
          </cell>
        </row>
        <row r="745">
          <cell r="B745">
            <v>507</v>
          </cell>
          <cell r="C745">
            <v>26</v>
          </cell>
          <cell r="D745" t="str">
            <v>Непромышленные потребители НН</v>
          </cell>
          <cell r="E745">
            <v>1004</v>
          </cell>
          <cell r="F745">
            <v>1012</v>
          </cell>
          <cell r="G745">
            <v>0</v>
          </cell>
          <cell r="H745">
            <v>0.3</v>
          </cell>
          <cell r="I745">
            <v>0.3</v>
          </cell>
          <cell r="J745">
            <v>0.3</v>
          </cell>
          <cell r="K745">
            <v>0.3</v>
          </cell>
          <cell r="L745">
            <v>0.3</v>
          </cell>
          <cell r="M745">
            <v>0.3</v>
          </cell>
          <cell r="N745">
            <v>0.3</v>
          </cell>
          <cell r="O745">
            <v>0.3</v>
          </cell>
          <cell r="P745">
            <v>0.3</v>
          </cell>
          <cell r="Q745">
            <v>0.3</v>
          </cell>
          <cell r="R745">
            <v>0.3</v>
          </cell>
          <cell r="S745">
            <v>0.3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</row>
        <row r="746">
          <cell r="B746">
            <v>0</v>
          </cell>
          <cell r="C746">
            <v>12</v>
          </cell>
          <cell r="D746" t="str">
            <v>ИП Аливердиев Т.Г.о.</v>
          </cell>
          <cell r="E746">
            <v>0</v>
          </cell>
          <cell r="F746">
            <v>0</v>
          </cell>
          <cell r="G746">
            <v>0</v>
          </cell>
          <cell r="H746">
            <v>11.85</v>
          </cell>
          <cell r="I746">
            <v>11.4</v>
          </cell>
          <cell r="J746">
            <v>11.85</v>
          </cell>
          <cell r="K746">
            <v>11.7</v>
          </cell>
          <cell r="L746">
            <v>11.85</v>
          </cell>
          <cell r="M746">
            <v>11.7</v>
          </cell>
          <cell r="N746">
            <v>11.85</v>
          </cell>
          <cell r="O746">
            <v>11.85</v>
          </cell>
          <cell r="P746">
            <v>11.7</v>
          </cell>
          <cell r="Q746">
            <v>11.85</v>
          </cell>
          <cell r="R746">
            <v>11.7</v>
          </cell>
          <cell r="S746">
            <v>11.85</v>
          </cell>
          <cell r="T746">
            <v>35.1</v>
          </cell>
          <cell r="U746">
            <v>35.25</v>
          </cell>
          <cell r="V746">
            <v>35.4</v>
          </cell>
          <cell r="W746">
            <v>35.4</v>
          </cell>
          <cell r="X746">
            <v>141.14999999999998</v>
          </cell>
        </row>
        <row r="747">
          <cell r="B747">
            <v>507</v>
          </cell>
          <cell r="C747">
            <v>26</v>
          </cell>
          <cell r="D747" t="str">
            <v>Непромышленные потребители НН</v>
          </cell>
          <cell r="E747">
            <v>1001</v>
          </cell>
          <cell r="F747">
            <v>0</v>
          </cell>
          <cell r="G747">
            <v>0</v>
          </cell>
          <cell r="H747">
            <v>1.5</v>
          </cell>
          <cell r="I747">
            <v>1.4</v>
          </cell>
          <cell r="J747">
            <v>1.5</v>
          </cell>
          <cell r="K747">
            <v>1.5</v>
          </cell>
          <cell r="L747">
            <v>1.5</v>
          </cell>
          <cell r="M747">
            <v>1.5</v>
          </cell>
          <cell r="N747">
            <v>1.5</v>
          </cell>
          <cell r="O747">
            <v>1.5</v>
          </cell>
          <cell r="P747">
            <v>1.5</v>
          </cell>
          <cell r="Q747">
            <v>1.5</v>
          </cell>
          <cell r="R747">
            <v>1.5</v>
          </cell>
          <cell r="S747">
            <v>1.5</v>
          </cell>
          <cell r="T747">
            <v>4.4000000000000004</v>
          </cell>
          <cell r="U747">
            <v>4.5</v>
          </cell>
          <cell r="V747">
            <v>4.5</v>
          </cell>
          <cell r="W747">
            <v>4.5</v>
          </cell>
          <cell r="X747">
            <v>17.899999999999999</v>
          </cell>
        </row>
        <row r="748">
          <cell r="C748">
            <v>26</v>
          </cell>
          <cell r="D748" t="str">
            <v>Непромышленные потребители НН</v>
          </cell>
          <cell r="E748">
            <v>1001</v>
          </cell>
          <cell r="F748">
            <v>0</v>
          </cell>
          <cell r="G748">
            <v>0</v>
          </cell>
          <cell r="H748">
            <v>1.5</v>
          </cell>
          <cell r="I748">
            <v>1.4</v>
          </cell>
          <cell r="J748">
            <v>1.5</v>
          </cell>
          <cell r="K748">
            <v>1.5</v>
          </cell>
          <cell r="L748">
            <v>1.5</v>
          </cell>
          <cell r="M748">
            <v>1.5</v>
          </cell>
          <cell r="N748">
            <v>1.5</v>
          </cell>
          <cell r="O748">
            <v>1.5</v>
          </cell>
          <cell r="P748">
            <v>1.5</v>
          </cell>
          <cell r="Q748">
            <v>1.5</v>
          </cell>
          <cell r="R748">
            <v>1.5</v>
          </cell>
          <cell r="S748">
            <v>1.5</v>
          </cell>
          <cell r="T748">
            <v>4.4000000000000004</v>
          </cell>
          <cell r="U748">
            <v>4.5</v>
          </cell>
          <cell r="V748">
            <v>4.5</v>
          </cell>
          <cell r="W748">
            <v>4.5</v>
          </cell>
          <cell r="X748">
            <v>17.899999999999999</v>
          </cell>
        </row>
        <row r="749">
          <cell r="B749">
            <v>508</v>
          </cell>
          <cell r="C749">
            <v>27</v>
          </cell>
          <cell r="D749" t="str">
            <v>Непромышленные потребители НН</v>
          </cell>
          <cell r="E749">
            <v>1007</v>
          </cell>
          <cell r="F749">
            <v>1004</v>
          </cell>
          <cell r="G749">
            <v>0</v>
          </cell>
          <cell r="H749">
            <v>4.3499999999999996</v>
          </cell>
          <cell r="I749">
            <v>4</v>
          </cell>
          <cell r="J749">
            <v>4.3499999999999996</v>
          </cell>
          <cell r="K749">
            <v>4.2</v>
          </cell>
          <cell r="L749">
            <v>4.3499999999999996</v>
          </cell>
          <cell r="M749">
            <v>4.2</v>
          </cell>
          <cell r="N749">
            <v>4.3499999999999996</v>
          </cell>
          <cell r="O749">
            <v>4.3499999999999996</v>
          </cell>
          <cell r="P749">
            <v>4.2</v>
          </cell>
          <cell r="Q749">
            <v>4.3499999999999996</v>
          </cell>
          <cell r="R749">
            <v>4.2</v>
          </cell>
          <cell r="S749">
            <v>4.3499999999999996</v>
          </cell>
          <cell r="T749">
            <v>12.7</v>
          </cell>
          <cell r="U749">
            <v>12.75</v>
          </cell>
          <cell r="V749">
            <v>12.899999999999999</v>
          </cell>
          <cell r="W749">
            <v>12.9</v>
          </cell>
          <cell r="X749">
            <v>51.250000000000007</v>
          </cell>
        </row>
        <row r="750">
          <cell r="B750">
            <v>0</v>
          </cell>
          <cell r="C750">
            <v>28</v>
          </cell>
          <cell r="D750" t="str">
            <v>ИП Мурчич И. А.</v>
          </cell>
          <cell r="E750">
            <v>1007</v>
          </cell>
          <cell r="F750">
            <v>1012</v>
          </cell>
          <cell r="G750">
            <v>0</v>
          </cell>
          <cell r="H750">
            <v>0.3</v>
          </cell>
          <cell r="I750">
            <v>0.3</v>
          </cell>
          <cell r="J750">
            <v>0.3</v>
          </cell>
          <cell r="K750">
            <v>0.3</v>
          </cell>
          <cell r="L750">
            <v>0.3</v>
          </cell>
          <cell r="M750">
            <v>0</v>
          </cell>
          <cell r="N750">
            <v>0</v>
          </cell>
          <cell r="O750">
            <v>0.3</v>
          </cell>
          <cell r="P750">
            <v>0.3</v>
          </cell>
          <cell r="Q750">
            <v>0.3</v>
          </cell>
          <cell r="R750">
            <v>0.3</v>
          </cell>
          <cell r="S750">
            <v>0.3</v>
          </cell>
          <cell r="T750">
            <v>0.89999999999999991</v>
          </cell>
          <cell r="U750">
            <v>0.6</v>
          </cell>
          <cell r="V750">
            <v>0.6</v>
          </cell>
          <cell r="W750">
            <v>0.89999999999999991</v>
          </cell>
          <cell r="X750">
            <v>2.9999999999999996</v>
          </cell>
        </row>
        <row r="751">
          <cell r="B751">
            <v>508</v>
          </cell>
          <cell r="C751">
            <v>26</v>
          </cell>
          <cell r="D751" t="str">
            <v>Непромышленные потребители НН</v>
          </cell>
          <cell r="E751">
            <v>1004</v>
          </cell>
          <cell r="F751">
            <v>1012</v>
          </cell>
          <cell r="G751">
            <v>0</v>
          </cell>
          <cell r="H751">
            <v>0.3</v>
          </cell>
          <cell r="I751">
            <v>0.3</v>
          </cell>
          <cell r="J751">
            <v>0.3</v>
          </cell>
          <cell r="K751">
            <v>0.3</v>
          </cell>
          <cell r="L751">
            <v>0.3</v>
          </cell>
          <cell r="M751">
            <v>0</v>
          </cell>
          <cell r="N751">
            <v>0</v>
          </cell>
          <cell r="O751">
            <v>0.3</v>
          </cell>
          <cell r="P751">
            <v>0.3</v>
          </cell>
          <cell r="Q751">
            <v>0.3</v>
          </cell>
          <cell r="R751">
            <v>0.3</v>
          </cell>
          <cell r="S751">
            <v>0.3</v>
          </cell>
          <cell r="T751">
            <v>0.89999999999999991</v>
          </cell>
          <cell r="U751">
            <v>0.6</v>
          </cell>
          <cell r="V751">
            <v>0.6</v>
          </cell>
          <cell r="W751">
            <v>0.89999999999999991</v>
          </cell>
          <cell r="X751">
            <v>2.9999999999999996</v>
          </cell>
        </row>
        <row r="752">
          <cell r="B752">
            <v>509</v>
          </cell>
          <cell r="C752">
            <v>26</v>
          </cell>
          <cell r="D752" t="str">
            <v>Непромышленные потребители НН</v>
          </cell>
          <cell r="E752">
            <v>1004</v>
          </cell>
          <cell r="F752">
            <v>1012</v>
          </cell>
          <cell r="G752">
            <v>0</v>
          </cell>
          <cell r="H752">
            <v>0.3</v>
          </cell>
          <cell r="I752">
            <v>0.3</v>
          </cell>
          <cell r="J752">
            <v>0.3</v>
          </cell>
          <cell r="K752">
            <v>0.3</v>
          </cell>
          <cell r="L752">
            <v>0.3</v>
          </cell>
          <cell r="M752">
            <v>0.96599999999999997</v>
          </cell>
          <cell r="N752">
            <v>0.96599999999999997</v>
          </cell>
          <cell r="O752">
            <v>0.3</v>
          </cell>
          <cell r="P752">
            <v>0.3</v>
          </cell>
          <cell r="Q752">
            <v>0.3</v>
          </cell>
          <cell r="R752">
            <v>0.3</v>
          </cell>
          <cell r="S752">
            <v>0.3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</row>
        <row r="753">
          <cell r="B753">
            <v>0</v>
          </cell>
          <cell r="C753">
            <v>12</v>
          </cell>
          <cell r="D753" t="str">
            <v>ИП Мингибаева В. Ю.</v>
          </cell>
          <cell r="E753">
            <v>0</v>
          </cell>
          <cell r="F753">
            <v>0</v>
          </cell>
          <cell r="G753">
            <v>0</v>
          </cell>
          <cell r="H753">
            <v>0.96599999999999997</v>
          </cell>
          <cell r="I753">
            <v>0.96599999999999997</v>
          </cell>
          <cell r="J753">
            <v>0.96599999999999997</v>
          </cell>
          <cell r="K753">
            <v>0.96599999999999997</v>
          </cell>
          <cell r="L753">
            <v>0.96599999999999997</v>
          </cell>
          <cell r="M753">
            <v>0.96599999999999997</v>
          </cell>
          <cell r="N753">
            <v>0.96599999999999997</v>
          </cell>
          <cell r="O753">
            <v>0.96599999999999997</v>
          </cell>
          <cell r="P753">
            <v>0.96599999999999997</v>
          </cell>
          <cell r="Q753">
            <v>0.96599999999999997</v>
          </cell>
          <cell r="R753">
            <v>0.96599999999999997</v>
          </cell>
          <cell r="S753">
            <v>0.96599999999999997</v>
          </cell>
          <cell r="T753">
            <v>2.8979999999999997</v>
          </cell>
          <cell r="U753">
            <v>2.8979999999999997</v>
          </cell>
          <cell r="V753">
            <v>2.8979999999999997</v>
          </cell>
          <cell r="W753">
            <v>2.8979999999999997</v>
          </cell>
          <cell r="X753">
            <v>11.591999999999999</v>
          </cell>
        </row>
        <row r="754">
          <cell r="B754">
            <v>509</v>
          </cell>
          <cell r="C754">
            <v>26</v>
          </cell>
          <cell r="D754" t="str">
            <v>Непромышленные потребители НН</v>
          </cell>
          <cell r="E754">
            <v>1004</v>
          </cell>
          <cell r="F754">
            <v>1012</v>
          </cell>
          <cell r="G754">
            <v>0</v>
          </cell>
          <cell r="H754">
            <v>0.96599999999999997</v>
          </cell>
          <cell r="I754">
            <v>0.96599999999999997</v>
          </cell>
          <cell r="J754">
            <v>0.96599999999999997</v>
          </cell>
          <cell r="K754">
            <v>0.96599999999999997</v>
          </cell>
          <cell r="L754">
            <v>0.96599999999999997</v>
          </cell>
          <cell r="M754">
            <v>0.96599999999999997</v>
          </cell>
          <cell r="N754">
            <v>0.96599999999999997</v>
          </cell>
          <cell r="O754">
            <v>0.96599999999999997</v>
          </cell>
          <cell r="P754">
            <v>0.96599999999999997</v>
          </cell>
          <cell r="Q754">
            <v>0.96599999999999997</v>
          </cell>
          <cell r="R754">
            <v>0.96599999999999997</v>
          </cell>
          <cell r="S754">
            <v>0.96599999999999997</v>
          </cell>
          <cell r="T754">
            <v>2.8979999999999997</v>
          </cell>
          <cell r="U754">
            <v>2.8979999999999997</v>
          </cell>
          <cell r="V754">
            <v>2.8979999999999997</v>
          </cell>
          <cell r="W754">
            <v>2.8979999999999997</v>
          </cell>
          <cell r="X754">
            <v>11.591999999999999</v>
          </cell>
        </row>
        <row r="755">
          <cell r="B755">
            <v>510</v>
          </cell>
          <cell r="C755">
            <v>26</v>
          </cell>
          <cell r="D755" t="str">
            <v>Непромышленные потребители НН</v>
          </cell>
          <cell r="E755">
            <v>1004</v>
          </cell>
          <cell r="F755">
            <v>1012</v>
          </cell>
          <cell r="G755">
            <v>0</v>
          </cell>
          <cell r="H755">
            <v>0.96599999999999997</v>
          </cell>
          <cell r="I755">
            <v>0.96599999999999997</v>
          </cell>
          <cell r="J755">
            <v>0.96599999999999997</v>
          </cell>
          <cell r="K755">
            <v>0.96599999999999997</v>
          </cell>
          <cell r="L755">
            <v>0.96599999999999997</v>
          </cell>
          <cell r="M755">
            <v>0.96599999999999997</v>
          </cell>
          <cell r="N755">
            <v>0.96599999999999997</v>
          </cell>
          <cell r="O755">
            <v>0.96599999999999997</v>
          </cell>
          <cell r="P755">
            <v>0.96599999999999997</v>
          </cell>
          <cell r="Q755">
            <v>0.96599999999999997</v>
          </cell>
          <cell r="R755">
            <v>0.96599999999999997</v>
          </cell>
          <cell r="S755">
            <v>0.96599999999999997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</row>
        <row r="756">
          <cell r="B756">
            <v>0</v>
          </cell>
          <cell r="C756">
            <v>12</v>
          </cell>
          <cell r="D756" t="str">
            <v>ИП Бертолло В. О.</v>
          </cell>
          <cell r="E756">
            <v>0</v>
          </cell>
          <cell r="F756">
            <v>0</v>
          </cell>
          <cell r="G756">
            <v>0</v>
          </cell>
          <cell r="H756">
            <v>14.530000000000001</v>
          </cell>
          <cell r="I756">
            <v>12.52</v>
          </cell>
          <cell r="J756">
            <v>11.530000000000001</v>
          </cell>
          <cell r="K756">
            <v>10.530000000000001</v>
          </cell>
          <cell r="L756">
            <v>8.52</v>
          </cell>
          <cell r="M756">
            <v>7.53</v>
          </cell>
          <cell r="N756">
            <v>6.53</v>
          </cell>
          <cell r="O756">
            <v>7.53</v>
          </cell>
          <cell r="P756">
            <v>9.5300000000000011</v>
          </cell>
          <cell r="Q756">
            <v>10.530000000000001</v>
          </cell>
          <cell r="R756">
            <v>11.530000000000001</v>
          </cell>
          <cell r="S756">
            <v>13.530000000000001</v>
          </cell>
          <cell r="T756">
            <v>38.58</v>
          </cell>
          <cell r="U756">
            <v>26.580000000000002</v>
          </cell>
          <cell r="V756">
            <v>23.590000000000003</v>
          </cell>
          <cell r="W756">
            <v>35.590000000000003</v>
          </cell>
          <cell r="X756">
            <v>124.34</v>
          </cell>
        </row>
        <row r="757">
          <cell r="B757">
            <v>510</v>
          </cell>
          <cell r="C757">
            <v>15</v>
          </cell>
          <cell r="D757" t="str">
            <v>Пром. до 750 кВА   НН</v>
          </cell>
          <cell r="E757">
            <v>1004</v>
          </cell>
          <cell r="F757">
            <v>1001</v>
          </cell>
          <cell r="G757">
            <v>0</v>
          </cell>
          <cell r="H757">
            <v>0.53</v>
          </cell>
          <cell r="I757">
            <v>0.52</v>
          </cell>
          <cell r="J757">
            <v>0.53</v>
          </cell>
          <cell r="K757">
            <v>0.53</v>
          </cell>
          <cell r="L757">
            <v>0.52</v>
          </cell>
          <cell r="M757">
            <v>0.53</v>
          </cell>
          <cell r="N757">
            <v>0.53</v>
          </cell>
          <cell r="O757">
            <v>0.53</v>
          </cell>
          <cell r="P757">
            <v>0.53</v>
          </cell>
          <cell r="Q757">
            <v>0.53</v>
          </cell>
          <cell r="R757">
            <v>0.53</v>
          </cell>
          <cell r="S757">
            <v>0.53</v>
          </cell>
          <cell r="T757">
            <v>1.58</v>
          </cell>
          <cell r="U757">
            <v>1.58</v>
          </cell>
          <cell r="V757">
            <v>1.59</v>
          </cell>
          <cell r="W757">
            <v>1.59</v>
          </cell>
          <cell r="X757">
            <v>6.3400000000000016</v>
          </cell>
        </row>
        <row r="758">
          <cell r="B758">
            <v>504</v>
          </cell>
          <cell r="C758">
            <v>15</v>
          </cell>
          <cell r="D758" t="str">
            <v>Пром. до 750 кВА   НН</v>
          </cell>
          <cell r="E758">
            <v>1004</v>
          </cell>
          <cell r="F758">
            <v>1001</v>
          </cell>
          <cell r="G758">
            <v>0</v>
          </cell>
          <cell r="H758">
            <v>0.53</v>
          </cell>
          <cell r="I758">
            <v>0.52</v>
          </cell>
          <cell r="J758">
            <v>0.53</v>
          </cell>
          <cell r="K758">
            <v>0.53</v>
          </cell>
          <cell r="L758">
            <v>0.52</v>
          </cell>
          <cell r="M758">
            <v>0.53</v>
          </cell>
          <cell r="N758">
            <v>0.53</v>
          </cell>
          <cell r="O758">
            <v>0.53</v>
          </cell>
          <cell r="P758">
            <v>0.53</v>
          </cell>
          <cell r="Q758">
            <v>0.53</v>
          </cell>
          <cell r="R758">
            <v>0.53</v>
          </cell>
          <cell r="S758">
            <v>0.53</v>
          </cell>
          <cell r="T758">
            <v>1.58</v>
          </cell>
          <cell r="U758">
            <v>1.58</v>
          </cell>
          <cell r="V758">
            <v>1.59</v>
          </cell>
          <cell r="W758">
            <v>1.59</v>
          </cell>
          <cell r="X758">
            <v>6.3400000000000016</v>
          </cell>
        </row>
        <row r="759">
          <cell r="B759">
            <v>511</v>
          </cell>
          <cell r="C759">
            <v>26</v>
          </cell>
          <cell r="D759" t="str">
            <v>Непромышленные потребители НН</v>
          </cell>
          <cell r="E759">
            <v>1007</v>
          </cell>
          <cell r="F759">
            <v>0</v>
          </cell>
          <cell r="G759">
            <v>0</v>
          </cell>
          <cell r="H759">
            <v>6</v>
          </cell>
          <cell r="I759">
            <v>5</v>
          </cell>
          <cell r="J759">
            <v>5</v>
          </cell>
          <cell r="K759">
            <v>5</v>
          </cell>
          <cell r="L759">
            <v>4</v>
          </cell>
          <cell r="M759">
            <v>4</v>
          </cell>
          <cell r="N759">
            <v>4</v>
          </cell>
          <cell r="O759">
            <v>4</v>
          </cell>
          <cell r="P759">
            <v>5</v>
          </cell>
          <cell r="Q759">
            <v>5</v>
          </cell>
          <cell r="R759">
            <v>5</v>
          </cell>
          <cell r="S759">
            <v>6</v>
          </cell>
          <cell r="T759">
            <v>16</v>
          </cell>
          <cell r="U759">
            <v>13</v>
          </cell>
          <cell r="V759">
            <v>13</v>
          </cell>
          <cell r="W759">
            <v>16</v>
          </cell>
          <cell r="X759">
            <v>58</v>
          </cell>
        </row>
        <row r="760">
          <cell r="B760">
            <v>0</v>
          </cell>
          <cell r="C760">
            <v>27</v>
          </cell>
          <cell r="D760" t="str">
            <v>ИП Науменко Ж. И.</v>
          </cell>
          <cell r="E760">
            <v>1007</v>
          </cell>
          <cell r="F760">
            <v>1004</v>
          </cell>
          <cell r="G760">
            <v>1012</v>
          </cell>
          <cell r="H760">
            <v>6.5</v>
          </cell>
          <cell r="I760">
            <v>6</v>
          </cell>
          <cell r="J760">
            <v>5</v>
          </cell>
          <cell r="K760">
            <v>4</v>
          </cell>
          <cell r="L760">
            <v>3</v>
          </cell>
          <cell r="M760">
            <v>1.5</v>
          </cell>
          <cell r="N760">
            <v>1.5</v>
          </cell>
          <cell r="O760">
            <v>3</v>
          </cell>
          <cell r="P760">
            <v>5</v>
          </cell>
          <cell r="Q760">
            <v>5.5</v>
          </cell>
          <cell r="R760">
            <v>6</v>
          </cell>
          <cell r="S760">
            <v>6.5</v>
          </cell>
          <cell r="T760">
            <v>17.5</v>
          </cell>
          <cell r="U760">
            <v>8.5</v>
          </cell>
          <cell r="V760">
            <v>9.5</v>
          </cell>
          <cell r="W760">
            <v>18</v>
          </cell>
          <cell r="X760">
            <v>53.5</v>
          </cell>
        </row>
        <row r="761">
          <cell r="B761">
            <v>511</v>
          </cell>
          <cell r="C761">
            <v>26</v>
          </cell>
          <cell r="D761" t="str">
            <v>Непромышленные потребители НН</v>
          </cell>
          <cell r="E761">
            <v>1014</v>
          </cell>
          <cell r="F761">
            <v>1001</v>
          </cell>
          <cell r="G761">
            <v>0</v>
          </cell>
          <cell r="H761">
            <v>6.5</v>
          </cell>
          <cell r="I761">
            <v>6</v>
          </cell>
          <cell r="J761">
            <v>5</v>
          </cell>
          <cell r="K761">
            <v>4</v>
          </cell>
          <cell r="L761">
            <v>3</v>
          </cell>
          <cell r="M761">
            <v>1.5</v>
          </cell>
          <cell r="N761">
            <v>1.5</v>
          </cell>
          <cell r="O761">
            <v>3</v>
          </cell>
          <cell r="P761">
            <v>5</v>
          </cell>
          <cell r="Q761">
            <v>5.5</v>
          </cell>
          <cell r="R761">
            <v>6</v>
          </cell>
          <cell r="S761">
            <v>6.5</v>
          </cell>
          <cell r="T761">
            <v>17.5</v>
          </cell>
          <cell r="U761">
            <v>8.5</v>
          </cell>
          <cell r="V761">
            <v>9.5</v>
          </cell>
          <cell r="W761">
            <v>18</v>
          </cell>
          <cell r="X761">
            <v>53.5</v>
          </cell>
        </row>
        <row r="762">
          <cell r="B762">
            <v>512</v>
          </cell>
          <cell r="C762">
            <v>26</v>
          </cell>
          <cell r="D762" t="str">
            <v>Непромышленные потребители НН</v>
          </cell>
          <cell r="E762">
            <v>1014</v>
          </cell>
          <cell r="F762">
            <v>1001</v>
          </cell>
          <cell r="G762">
            <v>0</v>
          </cell>
          <cell r="H762">
            <v>6.5</v>
          </cell>
          <cell r="I762">
            <v>6</v>
          </cell>
          <cell r="J762">
            <v>5</v>
          </cell>
          <cell r="K762">
            <v>4</v>
          </cell>
          <cell r="L762">
            <v>3</v>
          </cell>
          <cell r="M762">
            <v>1.5</v>
          </cell>
          <cell r="N762">
            <v>1.5</v>
          </cell>
          <cell r="O762">
            <v>3</v>
          </cell>
          <cell r="P762">
            <v>5</v>
          </cell>
          <cell r="Q762">
            <v>5.5</v>
          </cell>
          <cell r="R762">
            <v>6</v>
          </cell>
          <cell r="S762">
            <v>6.5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</row>
        <row r="763">
          <cell r="B763">
            <v>0</v>
          </cell>
          <cell r="C763">
            <v>13</v>
          </cell>
          <cell r="D763" t="str">
            <v>ИП Буркина Л. Р.</v>
          </cell>
          <cell r="E763">
            <v>0</v>
          </cell>
          <cell r="F763">
            <v>0</v>
          </cell>
          <cell r="G763">
            <v>0</v>
          </cell>
          <cell r="H763">
            <v>9</v>
          </cell>
          <cell r="I763">
            <v>9</v>
          </cell>
          <cell r="J763">
            <v>9</v>
          </cell>
          <cell r="K763">
            <v>8</v>
          </cell>
          <cell r="L763">
            <v>5</v>
          </cell>
          <cell r="M763">
            <v>2</v>
          </cell>
          <cell r="N763">
            <v>2</v>
          </cell>
          <cell r="O763">
            <v>2</v>
          </cell>
          <cell r="P763">
            <v>4</v>
          </cell>
          <cell r="Q763">
            <v>8</v>
          </cell>
          <cell r="R763">
            <v>9</v>
          </cell>
          <cell r="S763">
            <v>10</v>
          </cell>
          <cell r="T763">
            <v>27</v>
          </cell>
          <cell r="U763">
            <v>15</v>
          </cell>
          <cell r="V763">
            <v>8</v>
          </cell>
          <cell r="W763">
            <v>27</v>
          </cell>
          <cell r="X763">
            <v>77</v>
          </cell>
        </row>
        <row r="764">
          <cell r="B764">
            <v>512</v>
          </cell>
          <cell r="C764">
            <v>23</v>
          </cell>
          <cell r="D764" t="str">
            <v>Непромышленные потребители СН2</v>
          </cell>
          <cell r="E764">
            <v>1007</v>
          </cell>
          <cell r="F764">
            <v>0</v>
          </cell>
          <cell r="G764">
            <v>0</v>
          </cell>
          <cell r="H764">
            <v>9</v>
          </cell>
          <cell r="I764">
            <v>9</v>
          </cell>
          <cell r="J764">
            <v>9</v>
          </cell>
          <cell r="K764">
            <v>8</v>
          </cell>
          <cell r="L764">
            <v>5</v>
          </cell>
          <cell r="M764">
            <v>2</v>
          </cell>
          <cell r="N764">
            <v>2</v>
          </cell>
          <cell r="O764">
            <v>2</v>
          </cell>
          <cell r="P764">
            <v>4</v>
          </cell>
          <cell r="Q764">
            <v>8</v>
          </cell>
          <cell r="R764">
            <v>9</v>
          </cell>
          <cell r="S764">
            <v>10</v>
          </cell>
          <cell r="T764">
            <v>27</v>
          </cell>
          <cell r="U764">
            <v>15</v>
          </cell>
          <cell r="V764">
            <v>8</v>
          </cell>
          <cell r="W764">
            <v>27</v>
          </cell>
          <cell r="X764">
            <v>77</v>
          </cell>
        </row>
        <row r="765">
          <cell r="B765">
            <v>513</v>
          </cell>
          <cell r="C765">
            <v>23</v>
          </cell>
          <cell r="D765" t="str">
            <v>Непромышленные потребители СН2</v>
          </cell>
          <cell r="E765">
            <v>1007</v>
          </cell>
          <cell r="F765">
            <v>0</v>
          </cell>
          <cell r="G765">
            <v>0</v>
          </cell>
          <cell r="H765">
            <v>9</v>
          </cell>
          <cell r="I765">
            <v>9</v>
          </cell>
          <cell r="J765">
            <v>9</v>
          </cell>
          <cell r="K765">
            <v>8</v>
          </cell>
          <cell r="L765">
            <v>5</v>
          </cell>
          <cell r="M765">
            <v>2</v>
          </cell>
          <cell r="N765">
            <v>2</v>
          </cell>
          <cell r="O765">
            <v>2</v>
          </cell>
          <cell r="P765">
            <v>4</v>
          </cell>
          <cell r="Q765">
            <v>8</v>
          </cell>
          <cell r="R765">
            <v>9</v>
          </cell>
          <cell r="S765">
            <v>10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</row>
        <row r="766">
          <cell r="B766">
            <v>0</v>
          </cell>
          <cell r="C766">
            <v>13</v>
          </cell>
          <cell r="D766" t="str">
            <v>ИП Саурин М. Г.</v>
          </cell>
          <cell r="E766">
            <v>0</v>
          </cell>
          <cell r="F766">
            <v>0</v>
          </cell>
          <cell r="G766">
            <v>0</v>
          </cell>
          <cell r="H766">
            <v>2.4</v>
          </cell>
          <cell r="I766">
            <v>1.8</v>
          </cell>
          <cell r="J766">
            <v>1.8</v>
          </cell>
          <cell r="K766">
            <v>2.4</v>
          </cell>
          <cell r="L766">
            <v>2.2999999999999998</v>
          </cell>
          <cell r="M766">
            <v>2.7</v>
          </cell>
          <cell r="N766">
            <v>2.8</v>
          </cell>
          <cell r="O766">
            <v>2.5</v>
          </cell>
          <cell r="P766">
            <v>2.5</v>
          </cell>
          <cell r="Q766">
            <v>2.6</v>
          </cell>
          <cell r="R766">
            <v>2.6</v>
          </cell>
          <cell r="S766">
            <v>2.7</v>
          </cell>
          <cell r="T766">
            <v>6</v>
          </cell>
          <cell r="U766">
            <v>7.3999999999999995</v>
          </cell>
          <cell r="V766">
            <v>7.8</v>
          </cell>
          <cell r="W766">
            <v>7.9</v>
          </cell>
          <cell r="X766">
            <v>29.1</v>
          </cell>
        </row>
        <row r="767">
          <cell r="B767">
            <v>513</v>
          </cell>
          <cell r="C767">
            <v>26</v>
          </cell>
          <cell r="D767" t="str">
            <v>Непромышленные потребители НН</v>
          </cell>
          <cell r="E767">
            <v>1007</v>
          </cell>
          <cell r="F767">
            <v>1012</v>
          </cell>
          <cell r="G767">
            <v>0</v>
          </cell>
          <cell r="H767">
            <v>2.4</v>
          </cell>
          <cell r="I767">
            <v>1.8</v>
          </cell>
          <cell r="J767">
            <v>1.8</v>
          </cell>
          <cell r="K767">
            <v>2.4</v>
          </cell>
          <cell r="L767">
            <v>2.2999999999999998</v>
          </cell>
          <cell r="M767">
            <v>2.7</v>
          </cell>
          <cell r="N767">
            <v>2.8</v>
          </cell>
          <cell r="O767">
            <v>2.5</v>
          </cell>
          <cell r="P767">
            <v>2.5</v>
          </cell>
          <cell r="Q767">
            <v>2.6</v>
          </cell>
          <cell r="R767">
            <v>2.6</v>
          </cell>
          <cell r="S767">
            <v>2.7</v>
          </cell>
          <cell r="T767">
            <v>6</v>
          </cell>
          <cell r="U767">
            <v>7.3999999999999995</v>
          </cell>
          <cell r="V767">
            <v>7.8</v>
          </cell>
          <cell r="W767">
            <v>7.9</v>
          </cell>
          <cell r="X767">
            <v>29.1</v>
          </cell>
        </row>
        <row r="768">
          <cell r="B768">
            <v>514</v>
          </cell>
          <cell r="C768">
            <v>26</v>
          </cell>
          <cell r="D768" t="str">
            <v>Непромышленные потребители НН</v>
          </cell>
          <cell r="E768">
            <v>1007</v>
          </cell>
          <cell r="F768">
            <v>1012</v>
          </cell>
          <cell r="G768">
            <v>0</v>
          </cell>
          <cell r="H768">
            <v>2.4</v>
          </cell>
          <cell r="I768">
            <v>1.8</v>
          </cell>
          <cell r="J768">
            <v>1.8</v>
          </cell>
          <cell r="K768">
            <v>2.4</v>
          </cell>
          <cell r="L768">
            <v>2.2999999999999998</v>
          </cell>
          <cell r="M768">
            <v>2.7</v>
          </cell>
          <cell r="N768">
            <v>2.8</v>
          </cell>
          <cell r="O768">
            <v>2.5</v>
          </cell>
          <cell r="P768">
            <v>2.5</v>
          </cell>
          <cell r="Q768">
            <v>2.6</v>
          </cell>
          <cell r="R768">
            <v>2.6</v>
          </cell>
          <cell r="S768">
            <v>2.7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</row>
        <row r="769">
          <cell r="B769">
            <v>0</v>
          </cell>
          <cell r="C769">
            <v>12</v>
          </cell>
          <cell r="D769" t="str">
            <v>ИП Гашимов И. А.</v>
          </cell>
          <cell r="E769">
            <v>0</v>
          </cell>
          <cell r="F769">
            <v>0</v>
          </cell>
          <cell r="G769">
            <v>0</v>
          </cell>
          <cell r="H769">
            <v>5</v>
          </cell>
          <cell r="I769">
            <v>4</v>
          </cell>
          <cell r="J769">
            <v>4</v>
          </cell>
          <cell r="K769">
            <v>4</v>
          </cell>
          <cell r="L769">
            <v>4</v>
          </cell>
          <cell r="M769">
            <v>4</v>
          </cell>
          <cell r="N769">
            <v>2</v>
          </cell>
          <cell r="O769">
            <v>3</v>
          </cell>
          <cell r="P769">
            <v>3.5</v>
          </cell>
          <cell r="Q769">
            <v>4</v>
          </cell>
          <cell r="R769">
            <v>4</v>
          </cell>
          <cell r="S769">
            <v>5</v>
          </cell>
          <cell r="T769">
            <v>13</v>
          </cell>
          <cell r="U769">
            <v>12</v>
          </cell>
          <cell r="V769">
            <v>8.5</v>
          </cell>
          <cell r="W769">
            <v>13</v>
          </cell>
          <cell r="X769">
            <v>46.5</v>
          </cell>
        </row>
        <row r="770">
          <cell r="B770">
            <v>514</v>
          </cell>
          <cell r="C770">
            <v>26</v>
          </cell>
          <cell r="D770" t="str">
            <v>Непромышленные потребители НН</v>
          </cell>
          <cell r="E770">
            <v>1007</v>
          </cell>
          <cell r="F770">
            <v>1004</v>
          </cell>
          <cell r="G770">
            <v>0</v>
          </cell>
          <cell r="H770">
            <v>5</v>
          </cell>
          <cell r="I770">
            <v>4</v>
          </cell>
          <cell r="J770">
            <v>4</v>
          </cell>
          <cell r="K770">
            <v>4</v>
          </cell>
          <cell r="L770">
            <v>4</v>
          </cell>
          <cell r="M770">
            <v>4</v>
          </cell>
          <cell r="N770">
            <v>2</v>
          </cell>
          <cell r="O770">
            <v>3</v>
          </cell>
          <cell r="P770">
            <v>3.5</v>
          </cell>
          <cell r="Q770">
            <v>4</v>
          </cell>
          <cell r="R770">
            <v>4</v>
          </cell>
          <cell r="S770">
            <v>5</v>
          </cell>
          <cell r="T770">
            <v>13</v>
          </cell>
          <cell r="U770">
            <v>12</v>
          </cell>
          <cell r="V770">
            <v>8.5</v>
          </cell>
          <cell r="W770">
            <v>13</v>
          </cell>
          <cell r="X770">
            <v>46.5</v>
          </cell>
        </row>
        <row r="771">
          <cell r="B771">
            <v>515</v>
          </cell>
          <cell r="C771">
            <v>26</v>
          </cell>
          <cell r="D771" t="str">
            <v>Непромышленные потребители НН</v>
          </cell>
          <cell r="E771">
            <v>1007</v>
          </cell>
          <cell r="F771">
            <v>1004</v>
          </cell>
          <cell r="G771">
            <v>0</v>
          </cell>
          <cell r="H771">
            <v>5</v>
          </cell>
          <cell r="I771">
            <v>4</v>
          </cell>
          <cell r="J771">
            <v>4</v>
          </cell>
          <cell r="K771">
            <v>4</v>
          </cell>
          <cell r="L771">
            <v>4</v>
          </cell>
          <cell r="M771">
            <v>4</v>
          </cell>
          <cell r="N771">
            <v>2</v>
          </cell>
          <cell r="O771">
            <v>3</v>
          </cell>
          <cell r="P771">
            <v>3.5</v>
          </cell>
          <cell r="Q771">
            <v>4</v>
          </cell>
          <cell r="R771">
            <v>4</v>
          </cell>
          <cell r="S771">
            <v>5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</row>
        <row r="772">
          <cell r="B772">
            <v>0</v>
          </cell>
          <cell r="C772">
            <v>12</v>
          </cell>
          <cell r="D772" t="str">
            <v>ИП Лесниченко Е. М.</v>
          </cell>
          <cell r="E772">
            <v>0</v>
          </cell>
          <cell r="F772">
            <v>0</v>
          </cell>
          <cell r="G772">
            <v>0</v>
          </cell>
          <cell r="H772">
            <v>6</v>
          </cell>
          <cell r="I772">
            <v>5</v>
          </cell>
          <cell r="J772">
            <v>4.5</v>
          </cell>
          <cell r="K772">
            <v>4</v>
          </cell>
          <cell r="L772">
            <v>3</v>
          </cell>
          <cell r="M772">
            <v>3</v>
          </cell>
          <cell r="N772">
            <v>2.5</v>
          </cell>
          <cell r="O772">
            <v>3</v>
          </cell>
          <cell r="P772">
            <v>4</v>
          </cell>
          <cell r="Q772">
            <v>5</v>
          </cell>
          <cell r="R772">
            <v>6</v>
          </cell>
          <cell r="S772">
            <v>6.5</v>
          </cell>
          <cell r="T772">
            <v>15.5</v>
          </cell>
          <cell r="U772">
            <v>10</v>
          </cell>
          <cell r="V772">
            <v>9.5</v>
          </cell>
          <cell r="W772">
            <v>17.5</v>
          </cell>
          <cell r="X772">
            <v>52.5</v>
          </cell>
        </row>
        <row r="773">
          <cell r="B773">
            <v>515</v>
          </cell>
          <cell r="C773">
            <v>23</v>
          </cell>
          <cell r="D773" t="str">
            <v>Непромышленные потребители СН2</v>
          </cell>
          <cell r="E773">
            <v>1007</v>
          </cell>
          <cell r="F773">
            <v>0</v>
          </cell>
          <cell r="G773">
            <v>0</v>
          </cell>
          <cell r="H773">
            <v>6</v>
          </cell>
          <cell r="I773">
            <v>5</v>
          </cell>
          <cell r="J773">
            <v>4.5</v>
          </cell>
          <cell r="K773">
            <v>4</v>
          </cell>
          <cell r="L773">
            <v>3</v>
          </cell>
          <cell r="M773">
            <v>3</v>
          </cell>
          <cell r="N773">
            <v>2.5</v>
          </cell>
          <cell r="O773">
            <v>3</v>
          </cell>
          <cell r="P773">
            <v>4</v>
          </cell>
          <cell r="Q773">
            <v>5</v>
          </cell>
          <cell r="R773">
            <v>6</v>
          </cell>
          <cell r="S773">
            <v>6.5</v>
          </cell>
          <cell r="T773">
            <v>15.5</v>
          </cell>
          <cell r="U773">
            <v>10</v>
          </cell>
          <cell r="V773">
            <v>9.5</v>
          </cell>
          <cell r="W773">
            <v>17.5</v>
          </cell>
          <cell r="X773">
            <v>52.5</v>
          </cell>
        </row>
        <row r="774">
          <cell r="B774">
            <v>516</v>
          </cell>
          <cell r="C774">
            <v>23</v>
          </cell>
          <cell r="D774" t="str">
            <v>Непромышленные потребители СН2</v>
          </cell>
          <cell r="E774">
            <v>1007</v>
          </cell>
          <cell r="F774">
            <v>0</v>
          </cell>
          <cell r="G774">
            <v>0</v>
          </cell>
          <cell r="H774">
            <v>6</v>
          </cell>
          <cell r="I774">
            <v>5</v>
          </cell>
          <cell r="J774">
            <v>4.5</v>
          </cell>
          <cell r="K774">
            <v>4</v>
          </cell>
          <cell r="L774">
            <v>3</v>
          </cell>
          <cell r="M774">
            <v>3</v>
          </cell>
          <cell r="N774">
            <v>2.5</v>
          </cell>
          <cell r="O774">
            <v>3</v>
          </cell>
          <cell r="P774">
            <v>4</v>
          </cell>
          <cell r="Q774">
            <v>5</v>
          </cell>
          <cell r="R774">
            <v>6</v>
          </cell>
          <cell r="S774">
            <v>6.5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</row>
        <row r="775">
          <cell r="B775">
            <v>0</v>
          </cell>
          <cell r="C775">
            <v>12</v>
          </cell>
          <cell r="D775" t="str">
            <v>ИП Манжосов П.Н.</v>
          </cell>
          <cell r="E775">
            <v>0</v>
          </cell>
          <cell r="F775">
            <v>0</v>
          </cell>
          <cell r="G775">
            <v>0</v>
          </cell>
          <cell r="H775">
            <v>5.3</v>
          </cell>
          <cell r="I775">
            <v>4</v>
          </cell>
          <cell r="J775">
            <v>3.5</v>
          </cell>
          <cell r="K775">
            <v>3.7</v>
          </cell>
          <cell r="L775">
            <v>3.7</v>
          </cell>
          <cell r="M775">
            <v>3.5</v>
          </cell>
          <cell r="N775">
            <v>3</v>
          </cell>
          <cell r="O775">
            <v>3.5</v>
          </cell>
          <cell r="P775">
            <v>3.5</v>
          </cell>
          <cell r="Q775">
            <v>3.5</v>
          </cell>
          <cell r="R775">
            <v>4</v>
          </cell>
          <cell r="S775">
            <v>5</v>
          </cell>
          <cell r="T775">
            <v>12.8</v>
          </cell>
          <cell r="U775">
            <v>10.9</v>
          </cell>
          <cell r="V775">
            <v>10</v>
          </cell>
          <cell r="W775">
            <v>12.5</v>
          </cell>
          <cell r="X775">
            <v>46.2</v>
          </cell>
        </row>
        <row r="776">
          <cell r="B776">
            <v>516</v>
          </cell>
          <cell r="C776">
            <v>23</v>
          </cell>
          <cell r="D776" t="str">
            <v>Непромышленные потребители СН2</v>
          </cell>
          <cell r="E776">
            <v>1007</v>
          </cell>
          <cell r="F776">
            <v>1004</v>
          </cell>
          <cell r="G776">
            <v>0</v>
          </cell>
          <cell r="H776">
            <v>5.3</v>
          </cell>
          <cell r="I776">
            <v>4</v>
          </cell>
          <cell r="J776">
            <v>3.5</v>
          </cell>
          <cell r="K776">
            <v>3.7</v>
          </cell>
          <cell r="L776">
            <v>3.7</v>
          </cell>
          <cell r="M776">
            <v>3.5</v>
          </cell>
          <cell r="N776">
            <v>3</v>
          </cell>
          <cell r="O776">
            <v>3.5</v>
          </cell>
          <cell r="P776">
            <v>3.5</v>
          </cell>
          <cell r="Q776">
            <v>3.5</v>
          </cell>
          <cell r="R776">
            <v>4</v>
          </cell>
          <cell r="S776">
            <v>5</v>
          </cell>
          <cell r="T776">
            <v>12.8</v>
          </cell>
          <cell r="U776">
            <v>10.9</v>
          </cell>
          <cell r="V776">
            <v>10</v>
          </cell>
          <cell r="W776">
            <v>12.5</v>
          </cell>
          <cell r="X776">
            <v>46.2</v>
          </cell>
        </row>
        <row r="777">
          <cell r="B777">
            <v>517</v>
          </cell>
          <cell r="C777">
            <v>23</v>
          </cell>
          <cell r="D777" t="str">
            <v>Непромышленные потребители СН2</v>
          </cell>
          <cell r="E777">
            <v>1007</v>
          </cell>
          <cell r="F777">
            <v>1004</v>
          </cell>
          <cell r="G777">
            <v>0</v>
          </cell>
          <cell r="H777">
            <v>5.3</v>
          </cell>
          <cell r="I777">
            <v>4</v>
          </cell>
          <cell r="J777">
            <v>3.5</v>
          </cell>
          <cell r="K777">
            <v>3.7</v>
          </cell>
          <cell r="L777">
            <v>3.7</v>
          </cell>
          <cell r="M777">
            <v>3.5</v>
          </cell>
          <cell r="N777">
            <v>3</v>
          </cell>
          <cell r="O777">
            <v>3.5</v>
          </cell>
          <cell r="P777">
            <v>3.5</v>
          </cell>
          <cell r="Q777">
            <v>3.5</v>
          </cell>
          <cell r="R777">
            <v>4</v>
          </cell>
          <cell r="S777">
            <v>5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</row>
        <row r="778">
          <cell r="B778">
            <v>0</v>
          </cell>
          <cell r="C778">
            <v>12</v>
          </cell>
          <cell r="D778" t="str">
            <v>ИП Каибов Н.Д.</v>
          </cell>
          <cell r="E778">
            <v>0</v>
          </cell>
          <cell r="F778">
            <v>0</v>
          </cell>
          <cell r="G778">
            <v>0</v>
          </cell>
          <cell r="H778">
            <v>8</v>
          </cell>
          <cell r="I778">
            <v>8</v>
          </cell>
          <cell r="J778">
            <v>7</v>
          </cell>
          <cell r="K778">
            <v>7</v>
          </cell>
          <cell r="L778">
            <v>7</v>
          </cell>
          <cell r="M778">
            <v>6</v>
          </cell>
          <cell r="N778">
            <v>7</v>
          </cell>
          <cell r="O778">
            <v>5</v>
          </cell>
          <cell r="P778">
            <v>5</v>
          </cell>
          <cell r="Q778">
            <v>6</v>
          </cell>
          <cell r="R778">
            <v>7</v>
          </cell>
          <cell r="S778">
            <v>8</v>
          </cell>
          <cell r="T778">
            <v>23</v>
          </cell>
          <cell r="U778">
            <v>20</v>
          </cell>
          <cell r="V778">
            <v>17</v>
          </cell>
          <cell r="W778">
            <v>21</v>
          </cell>
          <cell r="X778">
            <v>81</v>
          </cell>
        </row>
        <row r="779">
          <cell r="B779">
            <v>517</v>
          </cell>
          <cell r="C779">
            <v>26</v>
          </cell>
          <cell r="D779" t="str">
            <v>Непромышленные потребители НН</v>
          </cell>
          <cell r="E779">
            <v>1007</v>
          </cell>
          <cell r="F779">
            <v>0</v>
          </cell>
          <cell r="G779">
            <v>0</v>
          </cell>
          <cell r="H779">
            <v>8</v>
          </cell>
          <cell r="I779">
            <v>8</v>
          </cell>
          <cell r="J779">
            <v>7</v>
          </cell>
          <cell r="K779">
            <v>7</v>
          </cell>
          <cell r="L779">
            <v>7</v>
          </cell>
          <cell r="M779">
            <v>6</v>
          </cell>
          <cell r="N779">
            <v>7</v>
          </cell>
          <cell r="O779">
            <v>5</v>
          </cell>
          <cell r="P779">
            <v>5</v>
          </cell>
          <cell r="Q779">
            <v>6</v>
          </cell>
          <cell r="R779">
            <v>7</v>
          </cell>
          <cell r="S779">
            <v>8</v>
          </cell>
          <cell r="T779">
            <v>23</v>
          </cell>
          <cell r="U779">
            <v>20</v>
          </cell>
          <cell r="V779">
            <v>17</v>
          </cell>
          <cell r="W779">
            <v>21</v>
          </cell>
          <cell r="X779">
            <v>81</v>
          </cell>
        </row>
        <row r="780">
          <cell r="B780">
            <v>518</v>
          </cell>
          <cell r="C780">
            <v>26</v>
          </cell>
          <cell r="D780" t="str">
            <v>Непромышленные потребители НН</v>
          </cell>
          <cell r="E780">
            <v>1007</v>
          </cell>
          <cell r="F780">
            <v>0</v>
          </cell>
          <cell r="G780">
            <v>0</v>
          </cell>
          <cell r="H780">
            <v>8</v>
          </cell>
          <cell r="I780">
            <v>8</v>
          </cell>
          <cell r="J780">
            <v>7</v>
          </cell>
          <cell r="K780">
            <v>7</v>
          </cell>
          <cell r="L780">
            <v>7</v>
          </cell>
          <cell r="M780">
            <v>6</v>
          </cell>
          <cell r="N780">
            <v>7</v>
          </cell>
          <cell r="O780">
            <v>5</v>
          </cell>
          <cell r="P780">
            <v>5</v>
          </cell>
          <cell r="Q780">
            <v>6</v>
          </cell>
          <cell r="R780">
            <v>7</v>
          </cell>
          <cell r="S780">
            <v>8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</row>
        <row r="781">
          <cell r="B781">
            <v>0</v>
          </cell>
          <cell r="C781">
            <v>23</v>
          </cell>
          <cell r="D781" t="str">
            <v>ИП Козаренко А. И.</v>
          </cell>
          <cell r="E781">
            <v>0</v>
          </cell>
          <cell r="F781">
            <v>0</v>
          </cell>
          <cell r="G781">
            <v>0</v>
          </cell>
          <cell r="H781">
            <v>5.6</v>
          </cell>
          <cell r="I781">
            <v>6</v>
          </cell>
          <cell r="J781">
            <v>6</v>
          </cell>
          <cell r="K781">
            <v>4.88</v>
          </cell>
          <cell r="L781">
            <v>4.6399999999999997</v>
          </cell>
          <cell r="M781">
            <v>4.96</v>
          </cell>
          <cell r="N781">
            <v>5.12</v>
          </cell>
          <cell r="O781">
            <v>5.5</v>
          </cell>
          <cell r="P781">
            <v>5.4</v>
          </cell>
          <cell r="Q781">
            <v>4.9000000000000004</v>
          </cell>
          <cell r="R781">
            <v>5.55</v>
          </cell>
          <cell r="S781">
            <v>5.7</v>
          </cell>
          <cell r="T781">
            <v>17.600000000000001</v>
          </cell>
          <cell r="U781">
            <v>14.48</v>
          </cell>
          <cell r="V781">
            <v>16.020000000000003</v>
          </cell>
          <cell r="W781">
            <v>16.149999999999999</v>
          </cell>
          <cell r="X781">
            <v>64.249999999999986</v>
          </cell>
        </row>
        <row r="782">
          <cell r="B782">
            <v>518</v>
          </cell>
          <cell r="C782">
            <v>23</v>
          </cell>
          <cell r="D782" t="str">
            <v>Непромышленные потребители СН2</v>
          </cell>
          <cell r="E782">
            <v>1007</v>
          </cell>
          <cell r="F782">
            <v>1004</v>
          </cell>
          <cell r="G782">
            <v>0</v>
          </cell>
          <cell r="H782">
            <v>5.6</v>
          </cell>
          <cell r="I782">
            <v>6</v>
          </cell>
          <cell r="J782">
            <v>6</v>
          </cell>
          <cell r="K782">
            <v>4.88</v>
          </cell>
          <cell r="L782">
            <v>4.6399999999999997</v>
          </cell>
          <cell r="M782">
            <v>4.96</v>
          </cell>
          <cell r="N782">
            <v>5.12</v>
          </cell>
          <cell r="O782">
            <v>5.5</v>
          </cell>
          <cell r="P782">
            <v>5.4</v>
          </cell>
          <cell r="Q782">
            <v>4.9000000000000004</v>
          </cell>
          <cell r="R782">
            <v>5.55</v>
          </cell>
          <cell r="S782">
            <v>5.7</v>
          </cell>
          <cell r="T782">
            <v>17.600000000000001</v>
          </cell>
          <cell r="U782">
            <v>14.48</v>
          </cell>
          <cell r="V782">
            <v>16.020000000000003</v>
          </cell>
          <cell r="W782">
            <v>16.149999999999999</v>
          </cell>
          <cell r="X782">
            <v>64.249999999999986</v>
          </cell>
        </row>
        <row r="783">
          <cell r="B783">
            <v>519</v>
          </cell>
          <cell r="C783">
            <v>23</v>
          </cell>
          <cell r="D783" t="str">
            <v>Непромышленные потребители СН2</v>
          </cell>
          <cell r="E783">
            <v>1007</v>
          </cell>
          <cell r="F783">
            <v>1004</v>
          </cell>
          <cell r="G783">
            <v>0</v>
          </cell>
          <cell r="H783">
            <v>5.6</v>
          </cell>
          <cell r="I783">
            <v>6</v>
          </cell>
          <cell r="J783">
            <v>6</v>
          </cell>
          <cell r="K783">
            <v>4.88</v>
          </cell>
          <cell r="L783">
            <v>4.6399999999999997</v>
          </cell>
          <cell r="M783">
            <v>4.96</v>
          </cell>
          <cell r="N783">
            <v>5.12</v>
          </cell>
          <cell r="O783">
            <v>5.5</v>
          </cell>
          <cell r="P783">
            <v>5.4</v>
          </cell>
          <cell r="Q783">
            <v>4.9000000000000004</v>
          </cell>
          <cell r="R783">
            <v>5.55</v>
          </cell>
          <cell r="S783">
            <v>5.7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</row>
        <row r="784">
          <cell r="B784">
            <v>0</v>
          </cell>
          <cell r="C784">
            <v>12</v>
          </cell>
          <cell r="D784" t="str">
            <v>ИП Савенко Е.Д.</v>
          </cell>
          <cell r="E784">
            <v>0</v>
          </cell>
          <cell r="F784">
            <v>0</v>
          </cell>
          <cell r="G784">
            <v>0</v>
          </cell>
          <cell r="H784">
            <v>8.5</v>
          </cell>
          <cell r="I784">
            <v>6.5</v>
          </cell>
          <cell r="J784">
            <v>6.5</v>
          </cell>
          <cell r="K784">
            <v>5.5019999999999998</v>
          </cell>
          <cell r="L784">
            <v>6</v>
          </cell>
          <cell r="M784">
            <v>6</v>
          </cell>
          <cell r="N784">
            <v>2</v>
          </cell>
          <cell r="O784">
            <v>2</v>
          </cell>
          <cell r="P784">
            <v>3</v>
          </cell>
          <cell r="Q784">
            <v>3.5</v>
          </cell>
          <cell r="R784">
            <v>4</v>
          </cell>
          <cell r="S784">
            <v>5</v>
          </cell>
          <cell r="T784">
            <v>21.5</v>
          </cell>
          <cell r="U784">
            <v>17.501999999999999</v>
          </cell>
          <cell r="V784">
            <v>7</v>
          </cell>
          <cell r="W784">
            <v>12.5</v>
          </cell>
          <cell r="X784">
            <v>58.501999999999995</v>
          </cell>
        </row>
        <row r="785">
          <cell r="B785">
            <v>519</v>
          </cell>
          <cell r="C785">
            <v>26</v>
          </cell>
          <cell r="D785" t="str">
            <v>Непромышленные потребители НН</v>
          </cell>
          <cell r="E785">
            <v>1005</v>
          </cell>
          <cell r="F785">
            <v>0</v>
          </cell>
          <cell r="G785">
            <v>0</v>
          </cell>
          <cell r="H785">
            <v>8.5</v>
          </cell>
          <cell r="I785">
            <v>6.5</v>
          </cell>
          <cell r="J785">
            <v>6.5</v>
          </cell>
          <cell r="K785">
            <v>5.5019999999999998</v>
          </cell>
          <cell r="L785">
            <v>6</v>
          </cell>
          <cell r="M785">
            <v>6</v>
          </cell>
          <cell r="N785">
            <v>2</v>
          </cell>
          <cell r="O785">
            <v>2</v>
          </cell>
          <cell r="P785">
            <v>3</v>
          </cell>
          <cell r="Q785">
            <v>3.5</v>
          </cell>
          <cell r="R785">
            <v>4</v>
          </cell>
          <cell r="S785">
            <v>5</v>
          </cell>
          <cell r="T785">
            <v>21.5</v>
          </cell>
          <cell r="U785">
            <v>17.501999999999999</v>
          </cell>
          <cell r="V785">
            <v>7</v>
          </cell>
          <cell r="W785">
            <v>12.5</v>
          </cell>
          <cell r="X785">
            <v>58.501999999999995</v>
          </cell>
        </row>
        <row r="786">
          <cell r="B786">
            <v>520</v>
          </cell>
          <cell r="C786">
            <v>26</v>
          </cell>
          <cell r="D786" t="str">
            <v>Непромышленные потребители НН</v>
          </cell>
          <cell r="E786">
            <v>1005</v>
          </cell>
          <cell r="F786">
            <v>0</v>
          </cell>
          <cell r="G786">
            <v>0</v>
          </cell>
          <cell r="H786">
            <v>8.5</v>
          </cell>
          <cell r="I786">
            <v>6.5</v>
          </cell>
          <cell r="J786">
            <v>6.5</v>
          </cell>
          <cell r="K786">
            <v>5.5019999999999998</v>
          </cell>
          <cell r="L786">
            <v>6</v>
          </cell>
          <cell r="M786">
            <v>6</v>
          </cell>
          <cell r="N786">
            <v>2</v>
          </cell>
          <cell r="O786">
            <v>2</v>
          </cell>
          <cell r="P786">
            <v>3</v>
          </cell>
          <cell r="Q786">
            <v>3.5</v>
          </cell>
          <cell r="R786">
            <v>4</v>
          </cell>
          <cell r="S786">
            <v>5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</row>
        <row r="787">
          <cell r="B787">
            <v>0</v>
          </cell>
          <cell r="C787">
            <v>12</v>
          </cell>
          <cell r="D787" t="str">
            <v>ИП Манжосова И.А.</v>
          </cell>
          <cell r="E787">
            <v>0</v>
          </cell>
          <cell r="F787">
            <v>0</v>
          </cell>
          <cell r="G787">
            <v>0</v>
          </cell>
          <cell r="H787">
            <v>13</v>
          </cell>
          <cell r="I787">
            <v>10</v>
          </cell>
          <cell r="J787">
            <v>8.5</v>
          </cell>
          <cell r="K787">
            <v>7.5</v>
          </cell>
          <cell r="L787">
            <v>6</v>
          </cell>
          <cell r="M787">
            <v>6</v>
          </cell>
          <cell r="N787">
            <v>6</v>
          </cell>
          <cell r="O787">
            <v>6</v>
          </cell>
          <cell r="P787">
            <v>7</v>
          </cell>
          <cell r="Q787">
            <v>8</v>
          </cell>
          <cell r="R787">
            <v>9</v>
          </cell>
          <cell r="S787">
            <v>11</v>
          </cell>
          <cell r="T787">
            <v>31.5</v>
          </cell>
          <cell r="U787">
            <v>19.5</v>
          </cell>
          <cell r="V787">
            <v>19</v>
          </cell>
          <cell r="W787">
            <v>28</v>
          </cell>
          <cell r="X787">
            <v>98</v>
          </cell>
        </row>
        <row r="788">
          <cell r="B788">
            <v>520</v>
          </cell>
          <cell r="C788">
            <v>26</v>
          </cell>
          <cell r="D788" t="str">
            <v>Непромышленные потребители НН</v>
          </cell>
          <cell r="E788">
            <v>1007</v>
          </cell>
          <cell r="F788">
            <v>0</v>
          </cell>
          <cell r="G788">
            <v>0</v>
          </cell>
          <cell r="H788">
            <v>13</v>
          </cell>
          <cell r="I788">
            <v>10</v>
          </cell>
          <cell r="J788">
            <v>8.5</v>
          </cell>
          <cell r="K788">
            <v>7.5</v>
          </cell>
          <cell r="L788">
            <v>6</v>
          </cell>
          <cell r="M788">
            <v>6</v>
          </cell>
          <cell r="N788">
            <v>6</v>
          </cell>
          <cell r="O788">
            <v>6</v>
          </cell>
          <cell r="P788">
            <v>7</v>
          </cell>
          <cell r="Q788">
            <v>8</v>
          </cell>
          <cell r="R788">
            <v>9</v>
          </cell>
          <cell r="S788">
            <v>11</v>
          </cell>
          <cell r="T788">
            <v>31.5</v>
          </cell>
          <cell r="U788">
            <v>19.5</v>
          </cell>
          <cell r="V788">
            <v>19</v>
          </cell>
          <cell r="W788">
            <v>28</v>
          </cell>
          <cell r="X788">
            <v>98</v>
          </cell>
        </row>
        <row r="789">
          <cell r="B789">
            <v>521</v>
          </cell>
          <cell r="C789">
            <v>26</v>
          </cell>
          <cell r="D789" t="str">
            <v>Непромышленные потребители НН</v>
          </cell>
          <cell r="E789">
            <v>1007</v>
          </cell>
          <cell r="F789">
            <v>0</v>
          </cell>
          <cell r="G789">
            <v>0</v>
          </cell>
          <cell r="H789">
            <v>13</v>
          </cell>
          <cell r="I789">
            <v>10</v>
          </cell>
          <cell r="J789">
            <v>8.5</v>
          </cell>
          <cell r="K789">
            <v>7.5</v>
          </cell>
          <cell r="L789">
            <v>6</v>
          </cell>
          <cell r="M789">
            <v>6</v>
          </cell>
          <cell r="N789">
            <v>6</v>
          </cell>
          <cell r="O789">
            <v>6</v>
          </cell>
          <cell r="P789">
            <v>7</v>
          </cell>
          <cell r="Q789">
            <v>8</v>
          </cell>
          <cell r="R789">
            <v>9</v>
          </cell>
          <cell r="S789">
            <v>11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</row>
        <row r="790">
          <cell r="B790">
            <v>0</v>
          </cell>
          <cell r="C790">
            <v>12</v>
          </cell>
          <cell r="D790" t="str">
            <v>ИП Моргун Л.А.</v>
          </cell>
          <cell r="E790">
            <v>0</v>
          </cell>
          <cell r="F790">
            <v>0</v>
          </cell>
          <cell r="G790">
            <v>0</v>
          </cell>
          <cell r="H790">
            <v>10.3</v>
          </cell>
          <cell r="I790">
            <v>7.8</v>
          </cell>
          <cell r="J790">
            <v>7.1</v>
          </cell>
          <cell r="K790">
            <v>5.37</v>
          </cell>
          <cell r="L790">
            <v>3.6</v>
          </cell>
          <cell r="M790">
            <v>3.1</v>
          </cell>
          <cell r="N790">
            <v>2.95</v>
          </cell>
          <cell r="O790">
            <v>2.85</v>
          </cell>
          <cell r="P790">
            <v>4.9000000000000004</v>
          </cell>
          <cell r="Q790">
            <v>5.25</v>
          </cell>
          <cell r="R790">
            <v>6.5</v>
          </cell>
          <cell r="S790">
            <v>10</v>
          </cell>
          <cell r="T790">
            <v>25.200000000000003</v>
          </cell>
          <cell r="U790">
            <v>12.07</v>
          </cell>
          <cell r="V790">
            <v>10.700000000000001</v>
          </cell>
          <cell r="W790">
            <v>21.75</v>
          </cell>
          <cell r="X790">
            <v>69.72</v>
          </cell>
        </row>
        <row r="791">
          <cell r="B791">
            <v>521</v>
          </cell>
          <cell r="C791">
            <v>26</v>
          </cell>
          <cell r="D791" t="str">
            <v>Непромышленные потребители НН</v>
          </cell>
          <cell r="E791">
            <v>1007</v>
          </cell>
          <cell r="F791">
            <v>0</v>
          </cell>
          <cell r="G791">
            <v>0</v>
          </cell>
          <cell r="H791">
            <v>5</v>
          </cell>
          <cell r="I791">
            <v>3</v>
          </cell>
          <cell r="J791">
            <v>2.1</v>
          </cell>
          <cell r="K791">
            <v>2</v>
          </cell>
          <cell r="L791">
            <v>1</v>
          </cell>
          <cell r="M791">
            <v>1</v>
          </cell>
          <cell r="N791">
            <v>1</v>
          </cell>
          <cell r="O791">
            <v>1</v>
          </cell>
          <cell r="P791">
            <v>2</v>
          </cell>
          <cell r="Q791">
            <v>2</v>
          </cell>
          <cell r="R791">
            <v>3</v>
          </cell>
          <cell r="S791">
            <v>5</v>
          </cell>
          <cell r="T791">
            <v>10.1</v>
          </cell>
          <cell r="U791">
            <v>4</v>
          </cell>
          <cell r="V791">
            <v>4</v>
          </cell>
          <cell r="W791">
            <v>10</v>
          </cell>
          <cell r="X791">
            <v>28.1</v>
          </cell>
        </row>
        <row r="792">
          <cell r="B792">
            <v>517</v>
          </cell>
          <cell r="C792">
            <v>26</v>
          </cell>
          <cell r="D792" t="str">
            <v>Непромышленные потребители НН</v>
          </cell>
          <cell r="E792">
            <v>1007</v>
          </cell>
          <cell r="F792">
            <v>0</v>
          </cell>
          <cell r="G792">
            <v>0</v>
          </cell>
          <cell r="H792">
            <v>5</v>
          </cell>
          <cell r="I792">
            <v>3</v>
          </cell>
          <cell r="J792">
            <v>2.1</v>
          </cell>
          <cell r="K792">
            <v>2</v>
          </cell>
          <cell r="L792">
            <v>1</v>
          </cell>
          <cell r="M792">
            <v>1</v>
          </cell>
          <cell r="N792">
            <v>1</v>
          </cell>
          <cell r="O792">
            <v>1</v>
          </cell>
          <cell r="P792">
            <v>2</v>
          </cell>
          <cell r="Q792">
            <v>2</v>
          </cell>
          <cell r="R792">
            <v>3</v>
          </cell>
          <cell r="S792">
            <v>5</v>
          </cell>
          <cell r="T792">
            <v>10.1</v>
          </cell>
          <cell r="U792">
            <v>4</v>
          </cell>
          <cell r="V792">
            <v>4</v>
          </cell>
          <cell r="W792">
            <v>10</v>
          </cell>
          <cell r="X792">
            <v>28.1</v>
          </cell>
        </row>
        <row r="793">
          <cell r="B793">
            <v>522</v>
          </cell>
          <cell r="C793">
            <v>27</v>
          </cell>
          <cell r="D793" t="str">
            <v>Непромышленные потребители НН</v>
          </cell>
          <cell r="E793">
            <v>1007</v>
          </cell>
          <cell r="F793">
            <v>1004</v>
          </cell>
          <cell r="G793">
            <v>1001</v>
          </cell>
          <cell r="H793">
            <v>1.3</v>
          </cell>
          <cell r="I793">
            <v>1.3</v>
          </cell>
          <cell r="J793">
            <v>1</v>
          </cell>
          <cell r="K793">
            <v>1.27</v>
          </cell>
          <cell r="L793">
            <v>1</v>
          </cell>
          <cell r="M793">
            <v>0.5</v>
          </cell>
          <cell r="N793">
            <v>0.35</v>
          </cell>
          <cell r="O793">
            <v>0.35</v>
          </cell>
          <cell r="P793">
            <v>0.3</v>
          </cell>
          <cell r="Q793">
            <v>0.45</v>
          </cell>
          <cell r="R793">
            <v>0.5</v>
          </cell>
          <cell r="S793">
            <v>1</v>
          </cell>
          <cell r="T793">
            <v>3.6</v>
          </cell>
          <cell r="U793">
            <v>2.77</v>
          </cell>
          <cell r="V793">
            <v>1</v>
          </cell>
          <cell r="W793">
            <v>1.95</v>
          </cell>
          <cell r="X793">
            <v>9.32</v>
          </cell>
        </row>
        <row r="794">
          <cell r="B794">
            <v>0</v>
          </cell>
          <cell r="C794">
            <v>28</v>
          </cell>
          <cell r="D794" t="str">
            <v>ИП Мусихин С.Г.</v>
          </cell>
          <cell r="E794">
            <v>1007</v>
          </cell>
          <cell r="F794">
            <v>1012</v>
          </cell>
          <cell r="G794">
            <v>0</v>
          </cell>
          <cell r="H794">
            <v>7</v>
          </cell>
          <cell r="I794">
            <v>5</v>
          </cell>
          <cell r="J794">
            <v>4.5</v>
          </cell>
          <cell r="K794">
            <v>4.5</v>
          </cell>
          <cell r="L794">
            <v>3</v>
          </cell>
          <cell r="M794">
            <v>3</v>
          </cell>
          <cell r="N794">
            <v>3</v>
          </cell>
          <cell r="O794">
            <v>3</v>
          </cell>
          <cell r="P794">
            <v>3</v>
          </cell>
          <cell r="Q794">
            <v>3.5</v>
          </cell>
          <cell r="R794">
            <v>4</v>
          </cell>
          <cell r="S794">
            <v>5</v>
          </cell>
          <cell r="T794">
            <v>16.5</v>
          </cell>
          <cell r="U794">
            <v>10.5</v>
          </cell>
          <cell r="V794">
            <v>9</v>
          </cell>
          <cell r="W794">
            <v>12.5</v>
          </cell>
          <cell r="X794">
            <v>48.5</v>
          </cell>
        </row>
        <row r="795">
          <cell r="B795">
            <v>522</v>
          </cell>
          <cell r="C795">
            <v>26</v>
          </cell>
          <cell r="D795" t="str">
            <v>Непромышленные потребители НН</v>
          </cell>
          <cell r="E795">
            <v>0</v>
          </cell>
          <cell r="F795">
            <v>0</v>
          </cell>
          <cell r="G795">
            <v>0</v>
          </cell>
          <cell r="H795">
            <v>7</v>
          </cell>
          <cell r="I795">
            <v>5</v>
          </cell>
          <cell r="J795">
            <v>4.5</v>
          </cell>
          <cell r="K795">
            <v>4.5</v>
          </cell>
          <cell r="L795">
            <v>3</v>
          </cell>
          <cell r="M795">
            <v>3</v>
          </cell>
          <cell r="N795">
            <v>3</v>
          </cell>
          <cell r="O795">
            <v>3</v>
          </cell>
          <cell r="P795">
            <v>3</v>
          </cell>
          <cell r="Q795">
            <v>3.5</v>
          </cell>
          <cell r="R795">
            <v>4</v>
          </cell>
          <cell r="S795">
            <v>5</v>
          </cell>
          <cell r="T795">
            <v>16.5</v>
          </cell>
          <cell r="U795">
            <v>10.5</v>
          </cell>
          <cell r="V795">
            <v>9</v>
          </cell>
          <cell r="W795">
            <v>12.5</v>
          </cell>
          <cell r="X795">
            <v>48.5</v>
          </cell>
        </row>
        <row r="796">
          <cell r="B796">
            <v>523</v>
          </cell>
          <cell r="C796">
            <v>26</v>
          </cell>
          <cell r="D796" t="str">
            <v>Непромышленные потребители НН</v>
          </cell>
          <cell r="E796">
            <v>0</v>
          </cell>
          <cell r="F796">
            <v>0</v>
          </cell>
          <cell r="G796">
            <v>0</v>
          </cell>
          <cell r="H796">
            <v>7</v>
          </cell>
          <cell r="I796">
            <v>5</v>
          </cell>
          <cell r="J796">
            <v>4.5</v>
          </cell>
          <cell r="K796">
            <v>4.5</v>
          </cell>
          <cell r="L796">
            <v>3</v>
          </cell>
          <cell r="M796">
            <v>3</v>
          </cell>
          <cell r="N796">
            <v>3</v>
          </cell>
          <cell r="O796">
            <v>3</v>
          </cell>
          <cell r="P796">
            <v>3</v>
          </cell>
          <cell r="Q796">
            <v>3.5</v>
          </cell>
          <cell r="R796">
            <v>4</v>
          </cell>
          <cell r="S796">
            <v>5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</row>
        <row r="797">
          <cell r="B797">
            <v>0</v>
          </cell>
          <cell r="C797">
            <v>12</v>
          </cell>
          <cell r="D797" t="str">
            <v>ИП Осадчук Е. Ю.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</row>
        <row r="798">
          <cell r="B798">
            <v>523</v>
          </cell>
          <cell r="C798">
            <v>26</v>
          </cell>
          <cell r="D798" t="str">
            <v>Непромышленные потребители НН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</row>
        <row r="799">
          <cell r="B799">
            <v>524</v>
          </cell>
          <cell r="C799">
            <v>26</v>
          </cell>
          <cell r="D799" t="str">
            <v>Непромышленные потребители НН</v>
          </cell>
          <cell r="E799">
            <v>0</v>
          </cell>
          <cell r="F799">
            <v>0</v>
          </cell>
          <cell r="G799">
            <v>0</v>
          </cell>
          <cell r="H799">
            <v>12</v>
          </cell>
          <cell r="I799">
            <v>8</v>
          </cell>
          <cell r="J799">
            <v>8</v>
          </cell>
          <cell r="K799">
            <v>7</v>
          </cell>
          <cell r="L799">
            <v>9</v>
          </cell>
          <cell r="M799">
            <v>8</v>
          </cell>
          <cell r="N799">
            <v>8</v>
          </cell>
          <cell r="O799">
            <v>12</v>
          </cell>
          <cell r="P799">
            <v>12</v>
          </cell>
          <cell r="Q799">
            <v>12</v>
          </cell>
          <cell r="R799">
            <v>12</v>
          </cell>
          <cell r="S799">
            <v>12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</row>
        <row r="800">
          <cell r="B800">
            <v>0</v>
          </cell>
          <cell r="C800">
            <v>12</v>
          </cell>
          <cell r="D800" t="str">
            <v>КС и ЭГ "Катран"</v>
          </cell>
          <cell r="E800">
            <v>0</v>
          </cell>
          <cell r="F800">
            <v>0</v>
          </cell>
          <cell r="G800">
            <v>0</v>
          </cell>
          <cell r="H800">
            <v>12</v>
          </cell>
          <cell r="I800">
            <v>8</v>
          </cell>
          <cell r="J800">
            <v>8</v>
          </cell>
          <cell r="K800">
            <v>7</v>
          </cell>
          <cell r="L800">
            <v>9</v>
          </cell>
          <cell r="M800">
            <v>8</v>
          </cell>
          <cell r="N800">
            <v>8</v>
          </cell>
          <cell r="O800">
            <v>12</v>
          </cell>
          <cell r="P800">
            <v>12</v>
          </cell>
          <cell r="Q800">
            <v>12</v>
          </cell>
          <cell r="R800">
            <v>12</v>
          </cell>
          <cell r="S800">
            <v>12</v>
          </cell>
          <cell r="T800">
            <v>28</v>
          </cell>
          <cell r="U800">
            <v>24</v>
          </cell>
          <cell r="V800">
            <v>32</v>
          </cell>
          <cell r="W800">
            <v>36</v>
          </cell>
          <cell r="X800">
            <v>120</v>
          </cell>
        </row>
        <row r="801">
          <cell r="B801">
            <v>524</v>
          </cell>
          <cell r="C801">
            <v>135</v>
          </cell>
          <cell r="D801" t="str">
            <v>Потреб. прирав. к населению (скидка 12% согл. решения РЭК № 200) СН2</v>
          </cell>
          <cell r="E801">
            <v>1005</v>
          </cell>
          <cell r="F801">
            <v>0</v>
          </cell>
          <cell r="G801">
            <v>0</v>
          </cell>
          <cell r="H801">
            <v>12</v>
          </cell>
          <cell r="I801">
            <v>8</v>
          </cell>
          <cell r="J801">
            <v>8</v>
          </cell>
          <cell r="K801">
            <v>7</v>
          </cell>
          <cell r="L801">
            <v>9</v>
          </cell>
          <cell r="M801">
            <v>8</v>
          </cell>
          <cell r="N801">
            <v>8</v>
          </cell>
          <cell r="O801">
            <v>12</v>
          </cell>
          <cell r="P801">
            <v>12</v>
          </cell>
          <cell r="Q801">
            <v>12</v>
          </cell>
          <cell r="R801">
            <v>12</v>
          </cell>
          <cell r="S801">
            <v>12</v>
          </cell>
          <cell r="T801">
            <v>28</v>
          </cell>
          <cell r="U801">
            <v>24</v>
          </cell>
          <cell r="V801">
            <v>32</v>
          </cell>
          <cell r="W801">
            <v>36</v>
          </cell>
          <cell r="X801">
            <v>120</v>
          </cell>
        </row>
        <row r="802">
          <cell r="B802">
            <v>525</v>
          </cell>
          <cell r="C802">
            <v>135</v>
          </cell>
          <cell r="D802" t="str">
            <v>Потреб. прирав. к населению (скидка 12% согл. решения РЭК № 200) СН2</v>
          </cell>
          <cell r="E802">
            <v>1005</v>
          </cell>
          <cell r="F802">
            <v>0</v>
          </cell>
          <cell r="G802">
            <v>0</v>
          </cell>
          <cell r="H802">
            <v>12</v>
          </cell>
          <cell r="I802">
            <v>8</v>
          </cell>
          <cell r="J802">
            <v>8</v>
          </cell>
          <cell r="K802">
            <v>7</v>
          </cell>
          <cell r="L802">
            <v>9</v>
          </cell>
          <cell r="M802">
            <v>8</v>
          </cell>
          <cell r="N802">
            <v>8</v>
          </cell>
          <cell r="O802">
            <v>12</v>
          </cell>
          <cell r="P802">
            <v>12</v>
          </cell>
          <cell r="Q802">
            <v>12</v>
          </cell>
          <cell r="R802">
            <v>12</v>
          </cell>
          <cell r="S802">
            <v>12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</row>
        <row r="803">
          <cell r="B803">
            <v>0</v>
          </cell>
          <cell r="C803">
            <v>12</v>
          </cell>
          <cell r="D803" t="str">
            <v>ИП Пуляева Л. В.</v>
          </cell>
          <cell r="E803">
            <v>0</v>
          </cell>
          <cell r="F803">
            <v>0</v>
          </cell>
          <cell r="G803">
            <v>0</v>
          </cell>
          <cell r="H803">
            <v>4.5</v>
          </cell>
          <cell r="I803">
            <v>4.5</v>
          </cell>
          <cell r="J803">
            <v>3</v>
          </cell>
          <cell r="K803">
            <v>3.5</v>
          </cell>
          <cell r="L803">
            <v>2.1</v>
          </cell>
          <cell r="M803">
            <v>4.2480000000000002</v>
          </cell>
          <cell r="N803">
            <v>3.4870000000000001</v>
          </cell>
          <cell r="O803">
            <v>3.4220000000000002</v>
          </cell>
          <cell r="P803">
            <v>3.242</v>
          </cell>
          <cell r="Q803">
            <v>3.5</v>
          </cell>
          <cell r="R803">
            <v>4</v>
          </cell>
          <cell r="S803">
            <v>4.5</v>
          </cell>
          <cell r="T803">
            <v>12</v>
          </cell>
          <cell r="U803">
            <v>9.847999999999999</v>
          </cell>
          <cell r="V803">
            <v>10.151</v>
          </cell>
          <cell r="W803">
            <v>12</v>
          </cell>
          <cell r="X803">
            <v>43.999000000000002</v>
          </cell>
        </row>
        <row r="804">
          <cell r="B804">
            <v>525</v>
          </cell>
          <cell r="C804">
            <v>26</v>
          </cell>
          <cell r="D804" t="str">
            <v>Непромышленные потребители НН</v>
          </cell>
          <cell r="E804">
            <v>1007</v>
          </cell>
          <cell r="F804">
            <v>1012</v>
          </cell>
          <cell r="G804">
            <v>0</v>
          </cell>
          <cell r="H804">
            <v>4.5</v>
          </cell>
          <cell r="I804">
            <v>4.5</v>
          </cell>
          <cell r="J804">
            <v>3</v>
          </cell>
          <cell r="K804">
            <v>3.5</v>
          </cell>
          <cell r="L804">
            <v>2.1</v>
          </cell>
          <cell r="M804">
            <v>4.2480000000000002</v>
          </cell>
          <cell r="N804">
            <v>3.4870000000000001</v>
          </cell>
          <cell r="O804">
            <v>3.4220000000000002</v>
          </cell>
          <cell r="P804">
            <v>3.242</v>
          </cell>
          <cell r="Q804">
            <v>3.5</v>
          </cell>
          <cell r="R804">
            <v>4</v>
          </cell>
          <cell r="S804">
            <v>4.5</v>
          </cell>
          <cell r="T804">
            <v>12</v>
          </cell>
          <cell r="U804">
            <v>9.847999999999999</v>
          </cell>
          <cell r="V804">
            <v>10.151</v>
          </cell>
          <cell r="W804">
            <v>12</v>
          </cell>
          <cell r="X804">
            <v>43.999000000000002</v>
          </cell>
        </row>
        <row r="805">
          <cell r="B805">
            <v>526</v>
          </cell>
          <cell r="C805">
            <v>26</v>
          </cell>
          <cell r="D805" t="str">
            <v>Непромышленные потребители НН</v>
          </cell>
          <cell r="E805">
            <v>1007</v>
          </cell>
          <cell r="F805">
            <v>1012</v>
          </cell>
          <cell r="G805">
            <v>0</v>
          </cell>
          <cell r="H805">
            <v>4.5</v>
          </cell>
          <cell r="I805">
            <v>4.5</v>
          </cell>
          <cell r="J805">
            <v>3</v>
          </cell>
          <cell r="K805">
            <v>3.5</v>
          </cell>
          <cell r="L805">
            <v>2.1</v>
          </cell>
          <cell r="M805">
            <v>4.2480000000000002</v>
          </cell>
          <cell r="N805">
            <v>3.4870000000000001</v>
          </cell>
          <cell r="O805">
            <v>3.4220000000000002</v>
          </cell>
          <cell r="P805">
            <v>3.242</v>
          </cell>
          <cell r="Q805">
            <v>3.5</v>
          </cell>
          <cell r="R805">
            <v>4</v>
          </cell>
          <cell r="S805">
            <v>4.5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</row>
        <row r="806">
          <cell r="B806">
            <v>0</v>
          </cell>
          <cell r="C806">
            <v>27</v>
          </cell>
          <cell r="D806" t="str">
            <v>ИП Руфуллаев Ш.Н.</v>
          </cell>
          <cell r="E806">
            <v>0</v>
          </cell>
          <cell r="F806">
            <v>0</v>
          </cell>
          <cell r="G806">
            <v>0</v>
          </cell>
          <cell r="H806">
            <v>1.4</v>
          </cell>
          <cell r="I806">
            <v>1.4</v>
          </cell>
          <cell r="J806">
            <v>1.4</v>
          </cell>
          <cell r="K806">
            <v>1</v>
          </cell>
          <cell r="L806">
            <v>1</v>
          </cell>
          <cell r="M806">
            <v>0.89999999999999991</v>
          </cell>
          <cell r="N806">
            <v>0.89999999999999991</v>
          </cell>
          <cell r="O806">
            <v>0.89999999999999991</v>
          </cell>
          <cell r="P806">
            <v>1.1000000000000001</v>
          </cell>
          <cell r="Q806">
            <v>1.1000000000000001</v>
          </cell>
          <cell r="R806">
            <v>1.1000000000000001</v>
          </cell>
          <cell r="S806">
            <v>1.4</v>
          </cell>
          <cell r="T806">
            <v>4.1999999999999993</v>
          </cell>
          <cell r="U806">
            <v>2.9</v>
          </cell>
          <cell r="V806">
            <v>2.9</v>
          </cell>
          <cell r="W806">
            <v>3.6</v>
          </cell>
          <cell r="X806">
            <v>13.6</v>
          </cell>
        </row>
        <row r="807">
          <cell r="B807">
            <v>526</v>
          </cell>
          <cell r="C807">
            <v>26</v>
          </cell>
          <cell r="D807" t="str">
            <v>Непромышленные потребители НН</v>
          </cell>
          <cell r="E807">
            <v>1007</v>
          </cell>
          <cell r="F807">
            <v>1004</v>
          </cell>
          <cell r="G807">
            <v>0</v>
          </cell>
          <cell r="H807">
            <v>1</v>
          </cell>
          <cell r="I807">
            <v>1</v>
          </cell>
          <cell r="J807">
            <v>1</v>
          </cell>
          <cell r="K807">
            <v>0.7</v>
          </cell>
          <cell r="L807">
            <v>0.7</v>
          </cell>
          <cell r="M807">
            <v>0.6</v>
          </cell>
          <cell r="N807">
            <v>0.6</v>
          </cell>
          <cell r="O807">
            <v>0.6</v>
          </cell>
          <cell r="P807">
            <v>0.7</v>
          </cell>
          <cell r="Q807">
            <v>0.7</v>
          </cell>
          <cell r="R807">
            <v>0.7</v>
          </cell>
          <cell r="S807">
            <v>1</v>
          </cell>
          <cell r="T807">
            <v>3</v>
          </cell>
          <cell r="U807">
            <v>2</v>
          </cell>
          <cell r="V807">
            <v>1.9</v>
          </cell>
          <cell r="W807">
            <v>2.4</v>
          </cell>
          <cell r="X807">
            <v>9.2999999999999989</v>
          </cell>
        </row>
        <row r="808">
          <cell r="B808">
            <v>527</v>
          </cell>
          <cell r="C808">
            <v>26</v>
          </cell>
          <cell r="D808" t="str">
            <v>Непромышленные потребители НН</v>
          </cell>
          <cell r="E808">
            <v>1007</v>
          </cell>
          <cell r="F808">
            <v>1004</v>
          </cell>
          <cell r="G808">
            <v>0</v>
          </cell>
          <cell r="H808">
            <v>1</v>
          </cell>
          <cell r="I808">
            <v>1</v>
          </cell>
          <cell r="J808">
            <v>1</v>
          </cell>
          <cell r="K808">
            <v>0.7</v>
          </cell>
          <cell r="L808">
            <v>0.7</v>
          </cell>
          <cell r="M808">
            <v>0.6</v>
          </cell>
          <cell r="N808">
            <v>0.6</v>
          </cell>
          <cell r="O808">
            <v>0.6</v>
          </cell>
          <cell r="P808">
            <v>0.7</v>
          </cell>
          <cell r="Q808">
            <v>0.7</v>
          </cell>
          <cell r="R808">
            <v>0.7</v>
          </cell>
          <cell r="S808">
            <v>1</v>
          </cell>
          <cell r="T808">
            <v>3</v>
          </cell>
          <cell r="U808">
            <v>2</v>
          </cell>
          <cell r="V808">
            <v>1.9</v>
          </cell>
          <cell r="W808">
            <v>2.4</v>
          </cell>
          <cell r="X808">
            <v>9.2999999999999989</v>
          </cell>
        </row>
        <row r="809">
          <cell r="B809">
            <v>0</v>
          </cell>
          <cell r="C809">
            <v>27</v>
          </cell>
          <cell r="D809" t="str">
            <v>ИП Шерстюк М. А.</v>
          </cell>
          <cell r="E809">
            <v>1007</v>
          </cell>
          <cell r="F809">
            <v>1012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</row>
        <row r="810">
          <cell r="B810">
            <v>527</v>
          </cell>
          <cell r="C810">
            <v>26</v>
          </cell>
          <cell r="D810" t="str">
            <v>Непромышленные потребители НН</v>
          </cell>
          <cell r="E810">
            <v>1007</v>
          </cell>
          <cell r="F810">
            <v>1012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</row>
        <row r="811">
          <cell r="B811">
            <v>528</v>
          </cell>
          <cell r="C811">
            <v>26</v>
          </cell>
          <cell r="D811" t="str">
            <v>Непромышленные потребители НН</v>
          </cell>
          <cell r="E811">
            <v>1007</v>
          </cell>
          <cell r="F811">
            <v>1012</v>
          </cell>
          <cell r="G811">
            <v>0</v>
          </cell>
          <cell r="H811">
            <v>0.5</v>
          </cell>
          <cell r="I811">
            <v>0.5</v>
          </cell>
          <cell r="J811">
            <v>0.5</v>
          </cell>
          <cell r="K811">
            <v>0.5</v>
          </cell>
          <cell r="L811">
            <v>0.5</v>
          </cell>
          <cell r="M811">
            <v>0.5</v>
          </cell>
          <cell r="N811">
            <v>0.5</v>
          </cell>
          <cell r="O811">
            <v>0.5</v>
          </cell>
          <cell r="P811">
            <v>0.5</v>
          </cell>
          <cell r="Q811">
            <v>0.5</v>
          </cell>
          <cell r="R811">
            <v>0.5</v>
          </cell>
          <cell r="S811">
            <v>0.5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</row>
        <row r="812">
          <cell r="B812">
            <v>0</v>
          </cell>
          <cell r="C812">
            <v>12</v>
          </cell>
          <cell r="D812" t="str">
            <v>ИП Третьяк О. В.</v>
          </cell>
          <cell r="E812">
            <v>0</v>
          </cell>
          <cell r="F812">
            <v>0</v>
          </cell>
          <cell r="G812">
            <v>0</v>
          </cell>
          <cell r="H812">
            <v>0.5</v>
          </cell>
          <cell r="I812">
            <v>0.5</v>
          </cell>
          <cell r="J812">
            <v>0.5</v>
          </cell>
          <cell r="K812">
            <v>0.5</v>
          </cell>
          <cell r="L812">
            <v>0.5</v>
          </cell>
          <cell r="M812">
            <v>0.5</v>
          </cell>
          <cell r="N812">
            <v>0.5</v>
          </cell>
          <cell r="O812">
            <v>0.5</v>
          </cell>
          <cell r="P812">
            <v>0.5</v>
          </cell>
          <cell r="Q812">
            <v>0.5</v>
          </cell>
          <cell r="R812">
            <v>0.5</v>
          </cell>
          <cell r="S812">
            <v>0.5</v>
          </cell>
          <cell r="T812">
            <v>1.5</v>
          </cell>
          <cell r="U812">
            <v>1.5</v>
          </cell>
          <cell r="V812">
            <v>1.5</v>
          </cell>
          <cell r="W812">
            <v>1.5</v>
          </cell>
          <cell r="X812">
            <v>6</v>
          </cell>
        </row>
        <row r="813">
          <cell r="B813">
            <v>528</v>
          </cell>
          <cell r="C813">
            <v>11</v>
          </cell>
          <cell r="D813" t="str">
            <v>Пром. до 750 кВА   ВН</v>
          </cell>
          <cell r="E813">
            <v>0</v>
          </cell>
          <cell r="F813">
            <v>0</v>
          </cell>
          <cell r="G813">
            <v>0</v>
          </cell>
          <cell r="H813">
            <v>0.5</v>
          </cell>
          <cell r="I813">
            <v>0.5</v>
          </cell>
          <cell r="J813">
            <v>0.5</v>
          </cell>
          <cell r="K813">
            <v>0.5</v>
          </cell>
          <cell r="L813">
            <v>0.5</v>
          </cell>
          <cell r="M813">
            <v>0.5</v>
          </cell>
          <cell r="N813">
            <v>0.5</v>
          </cell>
          <cell r="O813">
            <v>0.5</v>
          </cell>
          <cell r="P813">
            <v>0.5</v>
          </cell>
          <cell r="Q813">
            <v>0.5</v>
          </cell>
          <cell r="R813">
            <v>0.5</v>
          </cell>
          <cell r="S813">
            <v>0.5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</row>
        <row r="814">
          <cell r="B814">
            <v>529</v>
          </cell>
          <cell r="C814">
            <v>11</v>
          </cell>
          <cell r="D814" t="str">
            <v>Пром. до 750 кВА   ВН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</row>
        <row r="815">
          <cell r="B815">
            <v>0</v>
          </cell>
          <cell r="C815">
            <v>26</v>
          </cell>
          <cell r="D815" t="str">
            <v>ИП Шаблевская</v>
          </cell>
          <cell r="E815">
            <v>1007</v>
          </cell>
          <cell r="F815">
            <v>1012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</row>
        <row r="816">
          <cell r="B816">
            <v>529</v>
          </cell>
          <cell r="C816">
            <v>11</v>
          </cell>
          <cell r="D816" t="str">
            <v>Пром. до 750 кВА   ВН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</row>
        <row r="817">
          <cell r="B817">
            <v>530</v>
          </cell>
          <cell r="C817">
            <v>11</v>
          </cell>
          <cell r="D817" t="str">
            <v>Пром. до 750 кВА   ВН</v>
          </cell>
          <cell r="E817">
            <v>0</v>
          </cell>
          <cell r="F817">
            <v>0</v>
          </cell>
          <cell r="G817">
            <v>0</v>
          </cell>
          <cell r="H817">
            <v>0.11</v>
          </cell>
          <cell r="I817">
            <v>0.11</v>
          </cell>
          <cell r="J817">
            <v>0.11</v>
          </cell>
          <cell r="K817">
            <v>0.1</v>
          </cell>
          <cell r="L817">
            <v>0.1</v>
          </cell>
          <cell r="M817">
            <v>0.08</v>
          </cell>
          <cell r="N817">
            <v>0.08</v>
          </cell>
          <cell r="O817">
            <v>0.11</v>
          </cell>
          <cell r="P817">
            <v>0.11</v>
          </cell>
          <cell r="Q817">
            <v>0.12</v>
          </cell>
          <cell r="R817">
            <v>0.12</v>
          </cell>
          <cell r="S817">
            <v>0.12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</row>
        <row r="818">
          <cell r="B818">
            <v>0</v>
          </cell>
          <cell r="C818">
            <v>12</v>
          </cell>
          <cell r="D818" t="str">
            <v>ИП Шагута В.И.</v>
          </cell>
          <cell r="E818">
            <v>0</v>
          </cell>
          <cell r="F818">
            <v>0</v>
          </cell>
          <cell r="G818">
            <v>0</v>
          </cell>
          <cell r="H818">
            <v>0.11</v>
          </cell>
          <cell r="I818">
            <v>0.11</v>
          </cell>
          <cell r="J818">
            <v>0.11</v>
          </cell>
          <cell r="K818">
            <v>0.1</v>
          </cell>
          <cell r="L818">
            <v>0.1</v>
          </cell>
          <cell r="M818">
            <v>0.08</v>
          </cell>
          <cell r="N818">
            <v>0.08</v>
          </cell>
          <cell r="O818">
            <v>0.11</v>
          </cell>
          <cell r="P818">
            <v>0.11</v>
          </cell>
          <cell r="Q818">
            <v>0.12</v>
          </cell>
          <cell r="R818">
            <v>0.12</v>
          </cell>
          <cell r="S818">
            <v>0.12</v>
          </cell>
          <cell r="T818">
            <v>0.33</v>
          </cell>
          <cell r="U818">
            <v>0.28000000000000003</v>
          </cell>
          <cell r="V818">
            <v>0.3</v>
          </cell>
          <cell r="W818">
            <v>0.36</v>
          </cell>
          <cell r="X818">
            <v>1.27</v>
          </cell>
        </row>
        <row r="819">
          <cell r="B819">
            <v>530</v>
          </cell>
          <cell r="C819">
            <v>11</v>
          </cell>
          <cell r="D819" t="str">
            <v>Пром. до 750 кВА   ВН</v>
          </cell>
          <cell r="E819">
            <v>0</v>
          </cell>
          <cell r="F819">
            <v>0</v>
          </cell>
          <cell r="G819">
            <v>0</v>
          </cell>
          <cell r="H819">
            <v>0.11</v>
          </cell>
          <cell r="I819">
            <v>0.11</v>
          </cell>
          <cell r="J819">
            <v>0.11</v>
          </cell>
          <cell r="K819">
            <v>0.1</v>
          </cell>
          <cell r="L819">
            <v>0.1</v>
          </cell>
          <cell r="M819">
            <v>0.08</v>
          </cell>
          <cell r="N819">
            <v>0.08</v>
          </cell>
          <cell r="O819">
            <v>0.11</v>
          </cell>
          <cell r="P819">
            <v>0.11</v>
          </cell>
          <cell r="Q819">
            <v>0.12</v>
          </cell>
          <cell r="R819">
            <v>0.12</v>
          </cell>
          <cell r="S819">
            <v>0.12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</row>
        <row r="820">
          <cell r="B820">
            <v>531</v>
          </cell>
          <cell r="C820">
            <v>11</v>
          </cell>
          <cell r="D820" t="str">
            <v>Пром. до 750 кВА   ВН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</row>
        <row r="821">
          <cell r="B821">
            <v>0</v>
          </cell>
          <cell r="C821">
            <v>26</v>
          </cell>
          <cell r="D821" t="str">
            <v>ГСК  "Автомобилист - Надым"</v>
          </cell>
          <cell r="E821">
            <v>1007</v>
          </cell>
          <cell r="F821">
            <v>1004</v>
          </cell>
          <cell r="G821">
            <v>1012</v>
          </cell>
          <cell r="H821">
            <v>1</v>
          </cell>
          <cell r="I821">
            <v>1</v>
          </cell>
          <cell r="J821">
            <v>1</v>
          </cell>
          <cell r="K821">
            <v>0.5</v>
          </cell>
          <cell r="L821">
            <v>0.5</v>
          </cell>
          <cell r="M821">
            <v>0.4</v>
          </cell>
          <cell r="N821">
            <v>0.3</v>
          </cell>
          <cell r="O821">
            <v>0.3</v>
          </cell>
          <cell r="P821">
            <v>0.3</v>
          </cell>
          <cell r="Q821">
            <v>0.5</v>
          </cell>
          <cell r="R821">
            <v>1</v>
          </cell>
          <cell r="S821">
            <v>1</v>
          </cell>
          <cell r="T821">
            <v>3</v>
          </cell>
          <cell r="U821">
            <v>1.4</v>
          </cell>
          <cell r="V821">
            <v>0.89999999999999991</v>
          </cell>
          <cell r="W821">
            <v>2.5</v>
          </cell>
          <cell r="X821">
            <v>7.8</v>
          </cell>
        </row>
        <row r="822">
          <cell r="B822">
            <v>531</v>
          </cell>
          <cell r="C822">
            <v>135</v>
          </cell>
          <cell r="D822" t="str">
            <v>Потреб. прирав. к населению (скидка 12% согл. решения РЭК № 200) СН2</v>
          </cell>
          <cell r="E822">
            <v>1007</v>
          </cell>
          <cell r="F822">
            <v>0</v>
          </cell>
          <cell r="G822">
            <v>0</v>
          </cell>
          <cell r="H822">
            <v>1</v>
          </cell>
          <cell r="I822">
            <v>1</v>
          </cell>
          <cell r="J822">
            <v>1</v>
          </cell>
          <cell r="K822">
            <v>0.5</v>
          </cell>
          <cell r="L822">
            <v>0.5</v>
          </cell>
          <cell r="M822">
            <v>0.4</v>
          </cell>
          <cell r="N822">
            <v>0.3</v>
          </cell>
          <cell r="O822">
            <v>0.3</v>
          </cell>
          <cell r="P822">
            <v>0.3</v>
          </cell>
          <cell r="Q822">
            <v>0.5</v>
          </cell>
          <cell r="R822">
            <v>1</v>
          </cell>
          <cell r="S822">
            <v>1</v>
          </cell>
          <cell r="T822">
            <v>3</v>
          </cell>
          <cell r="U822">
            <v>1.4</v>
          </cell>
          <cell r="V822">
            <v>0.89999999999999991</v>
          </cell>
          <cell r="W822">
            <v>2.5</v>
          </cell>
          <cell r="X822">
            <v>7.8</v>
          </cell>
        </row>
        <row r="823">
          <cell r="B823">
            <v>532</v>
          </cell>
          <cell r="C823">
            <v>135</v>
          </cell>
          <cell r="D823" t="str">
            <v>Потреб. прирав. к населению (скидка 12% согл. решения РЭК № 200) СН2</v>
          </cell>
          <cell r="E823">
            <v>1007</v>
          </cell>
          <cell r="F823">
            <v>0</v>
          </cell>
          <cell r="G823">
            <v>0</v>
          </cell>
          <cell r="H823">
            <v>1</v>
          </cell>
          <cell r="I823">
            <v>1</v>
          </cell>
          <cell r="J823">
            <v>1</v>
          </cell>
          <cell r="K823">
            <v>0.5</v>
          </cell>
          <cell r="L823">
            <v>0.5</v>
          </cell>
          <cell r="M823">
            <v>0.4</v>
          </cell>
          <cell r="N823">
            <v>0.3</v>
          </cell>
          <cell r="O823">
            <v>0.3</v>
          </cell>
          <cell r="P823">
            <v>0.3</v>
          </cell>
          <cell r="Q823">
            <v>0.5</v>
          </cell>
          <cell r="R823">
            <v>1</v>
          </cell>
          <cell r="S823">
            <v>1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</row>
        <row r="824">
          <cell r="B824">
            <v>0</v>
          </cell>
          <cell r="C824">
            <v>12</v>
          </cell>
          <cell r="D824" t="str">
            <v>ГСК  "Гидрант"</v>
          </cell>
          <cell r="E824">
            <v>0</v>
          </cell>
          <cell r="F824">
            <v>0</v>
          </cell>
          <cell r="G824">
            <v>0</v>
          </cell>
          <cell r="H824">
            <v>2.5</v>
          </cell>
          <cell r="I824">
            <v>1.5</v>
          </cell>
          <cell r="J824">
            <v>1.5</v>
          </cell>
          <cell r="K824">
            <v>1.1000000000000001</v>
          </cell>
          <cell r="L824">
            <v>1.1000000000000001</v>
          </cell>
          <cell r="M824">
            <v>0.6</v>
          </cell>
          <cell r="N824">
            <v>0.5</v>
          </cell>
          <cell r="O824">
            <v>0.5</v>
          </cell>
          <cell r="P824">
            <v>1</v>
          </cell>
          <cell r="Q824">
            <v>1.5</v>
          </cell>
          <cell r="R824">
            <v>1.5</v>
          </cell>
          <cell r="S824">
            <v>2.2999999999999998</v>
          </cell>
          <cell r="T824">
            <v>5.5</v>
          </cell>
          <cell r="U824">
            <v>2.8000000000000003</v>
          </cell>
          <cell r="V824">
            <v>2</v>
          </cell>
          <cell r="W824">
            <v>5.3</v>
          </cell>
          <cell r="X824">
            <v>15.599999999999998</v>
          </cell>
        </row>
        <row r="825">
          <cell r="B825">
            <v>532</v>
          </cell>
          <cell r="C825">
            <v>135</v>
          </cell>
          <cell r="D825" t="str">
            <v>Потреб. прирав. к населению (скидка 12% согл. решения РЭК № 200) СН2</v>
          </cell>
          <cell r="E825">
            <v>1007</v>
          </cell>
          <cell r="F825">
            <v>0</v>
          </cell>
          <cell r="G825">
            <v>0</v>
          </cell>
          <cell r="H825">
            <v>2.5</v>
          </cell>
          <cell r="I825">
            <v>1.5</v>
          </cell>
          <cell r="J825">
            <v>1.5</v>
          </cell>
          <cell r="K825">
            <v>1.1000000000000001</v>
          </cell>
          <cell r="L825">
            <v>1.1000000000000001</v>
          </cell>
          <cell r="M825">
            <v>0.6</v>
          </cell>
          <cell r="N825">
            <v>0.5</v>
          </cell>
          <cell r="O825">
            <v>0.5</v>
          </cell>
          <cell r="P825">
            <v>1</v>
          </cell>
          <cell r="Q825">
            <v>1.5</v>
          </cell>
          <cell r="R825">
            <v>1.5</v>
          </cell>
          <cell r="S825">
            <v>2.2999999999999998</v>
          </cell>
          <cell r="T825">
            <v>5.5</v>
          </cell>
          <cell r="U825">
            <v>2.8000000000000003</v>
          </cell>
          <cell r="V825">
            <v>2</v>
          </cell>
          <cell r="W825">
            <v>5.3</v>
          </cell>
          <cell r="X825">
            <v>15.599999999999998</v>
          </cell>
        </row>
        <row r="826">
          <cell r="B826">
            <v>533</v>
          </cell>
          <cell r="C826">
            <v>135</v>
          </cell>
          <cell r="D826" t="str">
            <v>Потреб. прирав. к населению (скидка 12% согл. решения РЭК № 200) СН2</v>
          </cell>
          <cell r="E826">
            <v>1007</v>
          </cell>
          <cell r="F826">
            <v>0</v>
          </cell>
          <cell r="G826">
            <v>0</v>
          </cell>
          <cell r="H826">
            <v>2.5</v>
          </cell>
          <cell r="I826">
            <v>1.5</v>
          </cell>
          <cell r="J826">
            <v>1.5</v>
          </cell>
          <cell r="K826">
            <v>1.1000000000000001</v>
          </cell>
          <cell r="L826">
            <v>1.1000000000000001</v>
          </cell>
          <cell r="M826">
            <v>0.6</v>
          </cell>
          <cell r="N826">
            <v>0.5</v>
          </cell>
          <cell r="O826">
            <v>0.5</v>
          </cell>
          <cell r="P826">
            <v>1</v>
          </cell>
          <cell r="Q826">
            <v>1.5</v>
          </cell>
          <cell r="R826">
            <v>1.5</v>
          </cell>
          <cell r="S826">
            <v>2.2999999999999998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</row>
        <row r="827">
          <cell r="B827">
            <v>0</v>
          </cell>
          <cell r="C827">
            <v>12</v>
          </cell>
          <cell r="D827" t="str">
            <v>ГСК  "Ураган"</v>
          </cell>
          <cell r="E827">
            <v>0</v>
          </cell>
          <cell r="F827">
            <v>0</v>
          </cell>
          <cell r="G827">
            <v>0</v>
          </cell>
          <cell r="H827">
            <v>1.5</v>
          </cell>
          <cell r="I827">
            <v>1</v>
          </cell>
          <cell r="J827">
            <v>0.8</v>
          </cell>
          <cell r="K827">
            <v>1</v>
          </cell>
          <cell r="L827">
            <v>0.8</v>
          </cell>
          <cell r="M827">
            <v>0.5</v>
          </cell>
          <cell r="N827">
            <v>0.5</v>
          </cell>
          <cell r="O827">
            <v>2.5</v>
          </cell>
          <cell r="P827">
            <v>1.5</v>
          </cell>
          <cell r="Q827">
            <v>2</v>
          </cell>
          <cell r="R827">
            <v>2</v>
          </cell>
          <cell r="S827">
            <v>2</v>
          </cell>
          <cell r="T827">
            <v>3.3</v>
          </cell>
          <cell r="U827">
            <v>2.2999999999999998</v>
          </cell>
          <cell r="V827">
            <v>4.5</v>
          </cell>
          <cell r="W827">
            <v>6</v>
          </cell>
          <cell r="X827">
            <v>16.100000000000001</v>
          </cell>
        </row>
        <row r="828">
          <cell r="B828">
            <v>533</v>
          </cell>
          <cell r="C828">
            <v>138</v>
          </cell>
          <cell r="D828" t="str">
            <v>Потреб. прирав. к населению (скидка 12% согл. решения РЭК № 200) НН</v>
          </cell>
          <cell r="E828">
            <v>1007</v>
          </cell>
          <cell r="F828">
            <v>0</v>
          </cell>
          <cell r="G828">
            <v>0</v>
          </cell>
          <cell r="H828">
            <v>1.5</v>
          </cell>
          <cell r="I828">
            <v>1</v>
          </cell>
          <cell r="J828">
            <v>0.8</v>
          </cell>
          <cell r="K828">
            <v>1</v>
          </cell>
          <cell r="L828">
            <v>0.8</v>
          </cell>
          <cell r="M828">
            <v>0.5</v>
          </cell>
          <cell r="N828">
            <v>0.5</v>
          </cell>
          <cell r="O828">
            <v>2.5</v>
          </cell>
          <cell r="P828">
            <v>1.5</v>
          </cell>
          <cell r="Q828">
            <v>2</v>
          </cell>
          <cell r="R828">
            <v>2</v>
          </cell>
          <cell r="S828">
            <v>2</v>
          </cell>
          <cell r="T828">
            <v>3.3</v>
          </cell>
          <cell r="U828">
            <v>2.2999999999999998</v>
          </cell>
          <cell r="V828">
            <v>4.5</v>
          </cell>
          <cell r="W828">
            <v>6</v>
          </cell>
          <cell r="X828">
            <v>16.100000000000001</v>
          </cell>
        </row>
        <row r="829">
          <cell r="B829">
            <v>534</v>
          </cell>
          <cell r="C829">
            <v>138</v>
          </cell>
          <cell r="D829" t="str">
            <v>Потреб. прирав. к населению (скидка 12% согл. решения РЭК № 200) НН</v>
          </cell>
          <cell r="E829">
            <v>1007</v>
          </cell>
          <cell r="F829">
            <v>0</v>
          </cell>
          <cell r="G829">
            <v>0</v>
          </cell>
          <cell r="H829">
            <v>1.5</v>
          </cell>
          <cell r="I829">
            <v>1</v>
          </cell>
          <cell r="J829">
            <v>0.8</v>
          </cell>
          <cell r="K829">
            <v>1</v>
          </cell>
          <cell r="L829">
            <v>0.8</v>
          </cell>
          <cell r="M829">
            <v>0.5</v>
          </cell>
          <cell r="N829">
            <v>0.5</v>
          </cell>
          <cell r="O829">
            <v>2.5</v>
          </cell>
          <cell r="P829">
            <v>1.5</v>
          </cell>
          <cell r="Q829">
            <v>2</v>
          </cell>
          <cell r="R829">
            <v>2</v>
          </cell>
          <cell r="S829">
            <v>2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</row>
        <row r="830">
          <cell r="B830">
            <v>0</v>
          </cell>
          <cell r="C830">
            <v>12</v>
          </cell>
          <cell r="D830" t="str">
            <v>КССГ "Автостоп"</v>
          </cell>
          <cell r="E830">
            <v>0</v>
          </cell>
          <cell r="F830">
            <v>0</v>
          </cell>
          <cell r="G830">
            <v>0</v>
          </cell>
          <cell r="H830">
            <v>43.1</v>
          </cell>
          <cell r="I830">
            <v>41.1</v>
          </cell>
          <cell r="J830">
            <v>39</v>
          </cell>
          <cell r="K830">
            <v>36</v>
          </cell>
          <cell r="L830">
            <v>30.9</v>
          </cell>
          <cell r="M830">
            <v>25.9</v>
          </cell>
          <cell r="N830">
            <v>20.9</v>
          </cell>
          <cell r="O830">
            <v>20.9</v>
          </cell>
          <cell r="P830">
            <v>26</v>
          </cell>
          <cell r="Q830">
            <v>31</v>
          </cell>
          <cell r="R830">
            <v>36.1</v>
          </cell>
          <cell r="S830">
            <v>41.1</v>
          </cell>
          <cell r="T830">
            <v>123.2</v>
          </cell>
          <cell r="U830">
            <v>92.800000000000011</v>
          </cell>
          <cell r="V830">
            <v>67.8</v>
          </cell>
          <cell r="W830">
            <v>108.19999999999999</v>
          </cell>
          <cell r="X830">
            <v>392.00000000000006</v>
          </cell>
        </row>
        <row r="831">
          <cell r="B831">
            <v>534</v>
          </cell>
          <cell r="C831">
            <v>135</v>
          </cell>
          <cell r="D831" t="str">
            <v>Потреб. прирав. к населению (скидка 12% согл. решения РЭК № 200) СН2</v>
          </cell>
          <cell r="E831">
            <v>1007</v>
          </cell>
          <cell r="F831">
            <v>0</v>
          </cell>
          <cell r="G831">
            <v>0</v>
          </cell>
          <cell r="H831">
            <v>1.1000000000000001</v>
          </cell>
          <cell r="I831">
            <v>1.1000000000000001</v>
          </cell>
          <cell r="J831">
            <v>1</v>
          </cell>
          <cell r="K831">
            <v>1</v>
          </cell>
          <cell r="L831">
            <v>0.9</v>
          </cell>
          <cell r="M831">
            <v>0.9</v>
          </cell>
          <cell r="N831">
            <v>0.9</v>
          </cell>
          <cell r="O831">
            <v>0.9</v>
          </cell>
          <cell r="P831">
            <v>1</v>
          </cell>
          <cell r="Q831">
            <v>1</v>
          </cell>
          <cell r="R831">
            <v>1.1000000000000001</v>
          </cell>
          <cell r="S831">
            <v>1.1000000000000001</v>
          </cell>
          <cell r="T831">
            <v>3.2</v>
          </cell>
          <cell r="U831">
            <v>2.8</v>
          </cell>
          <cell r="V831">
            <v>2.8</v>
          </cell>
          <cell r="W831">
            <v>3.2</v>
          </cell>
          <cell r="X831">
            <v>12</v>
          </cell>
        </row>
        <row r="832">
          <cell r="B832">
            <v>535</v>
          </cell>
          <cell r="C832">
            <v>135</v>
          </cell>
          <cell r="D832" t="str">
            <v>Потреб. прирав. к населению (скидка 12% согл. решения РЭК № 200) СН2</v>
          </cell>
          <cell r="E832">
            <v>1007</v>
          </cell>
          <cell r="F832">
            <v>0</v>
          </cell>
          <cell r="G832">
            <v>0</v>
          </cell>
          <cell r="H832">
            <v>1.1000000000000001</v>
          </cell>
          <cell r="I832">
            <v>1.1000000000000001</v>
          </cell>
          <cell r="J832">
            <v>1</v>
          </cell>
          <cell r="K832">
            <v>1</v>
          </cell>
          <cell r="L832">
            <v>0.9</v>
          </cell>
          <cell r="M832">
            <v>0.9</v>
          </cell>
          <cell r="N832">
            <v>0.9</v>
          </cell>
          <cell r="O832">
            <v>0.9</v>
          </cell>
          <cell r="P832">
            <v>1</v>
          </cell>
          <cell r="Q832">
            <v>1</v>
          </cell>
          <cell r="R832">
            <v>1.1000000000000001</v>
          </cell>
          <cell r="S832">
            <v>1.1000000000000001</v>
          </cell>
          <cell r="T832">
            <v>3.2</v>
          </cell>
          <cell r="U832">
            <v>2.8</v>
          </cell>
          <cell r="V832">
            <v>2.8</v>
          </cell>
          <cell r="W832">
            <v>3.2</v>
          </cell>
          <cell r="X832">
            <v>12</v>
          </cell>
        </row>
        <row r="833">
          <cell r="B833">
            <v>0</v>
          </cell>
          <cell r="C833">
            <v>136</v>
          </cell>
          <cell r="D833" t="str">
            <v>ГСК "Барс"</v>
          </cell>
          <cell r="E833">
            <v>1005</v>
          </cell>
          <cell r="F833">
            <v>0</v>
          </cell>
          <cell r="G833">
            <v>0</v>
          </cell>
          <cell r="H833">
            <v>6.2</v>
          </cell>
          <cell r="I833">
            <v>5</v>
          </cell>
          <cell r="J833">
            <v>3.5</v>
          </cell>
          <cell r="K833">
            <v>3</v>
          </cell>
          <cell r="L833">
            <v>2</v>
          </cell>
          <cell r="M833">
            <v>1.5</v>
          </cell>
          <cell r="N833">
            <v>1.5</v>
          </cell>
          <cell r="O833">
            <v>1.5</v>
          </cell>
          <cell r="P833">
            <v>2</v>
          </cell>
          <cell r="Q833">
            <v>3</v>
          </cell>
          <cell r="R833">
            <v>4</v>
          </cell>
          <cell r="S833">
            <v>5</v>
          </cell>
          <cell r="T833">
            <v>14.7</v>
          </cell>
          <cell r="U833">
            <v>6.5</v>
          </cell>
          <cell r="V833">
            <v>5</v>
          </cell>
          <cell r="W833">
            <v>12</v>
          </cell>
          <cell r="X833">
            <v>38.200000000000003</v>
          </cell>
        </row>
        <row r="834">
          <cell r="B834">
            <v>535</v>
          </cell>
          <cell r="C834">
            <v>135</v>
          </cell>
          <cell r="D834" t="str">
            <v>Потреб. прирав. к населению (скидка 12% согл. решения РЭК № 200) СН2</v>
          </cell>
          <cell r="E834">
            <v>1007</v>
          </cell>
          <cell r="F834">
            <v>0</v>
          </cell>
          <cell r="G834">
            <v>0</v>
          </cell>
          <cell r="H834">
            <v>6.2</v>
          </cell>
          <cell r="I834">
            <v>5</v>
          </cell>
          <cell r="J834">
            <v>3.5</v>
          </cell>
          <cell r="K834">
            <v>3</v>
          </cell>
          <cell r="L834">
            <v>2</v>
          </cell>
          <cell r="M834">
            <v>1.5</v>
          </cell>
          <cell r="N834">
            <v>1.5</v>
          </cell>
          <cell r="O834">
            <v>1.5</v>
          </cell>
          <cell r="P834">
            <v>2</v>
          </cell>
          <cell r="Q834">
            <v>3</v>
          </cell>
          <cell r="R834">
            <v>4</v>
          </cell>
          <cell r="S834">
            <v>5</v>
          </cell>
          <cell r="T834">
            <v>14.7</v>
          </cell>
          <cell r="U834">
            <v>6.5</v>
          </cell>
          <cell r="V834">
            <v>5</v>
          </cell>
          <cell r="W834">
            <v>12</v>
          </cell>
          <cell r="X834">
            <v>38.200000000000003</v>
          </cell>
        </row>
        <row r="835">
          <cell r="B835">
            <v>536</v>
          </cell>
          <cell r="C835">
            <v>135</v>
          </cell>
          <cell r="D835" t="str">
            <v>Потреб. прирав. к населению (скидка 12% согл. решения РЭК № 200) СН2</v>
          </cell>
          <cell r="E835">
            <v>1007</v>
          </cell>
          <cell r="F835">
            <v>0</v>
          </cell>
          <cell r="G835">
            <v>0</v>
          </cell>
          <cell r="H835">
            <v>6.2</v>
          </cell>
          <cell r="I835">
            <v>5</v>
          </cell>
          <cell r="J835">
            <v>3.5</v>
          </cell>
          <cell r="K835">
            <v>3</v>
          </cell>
          <cell r="L835">
            <v>2</v>
          </cell>
          <cell r="M835">
            <v>1.5</v>
          </cell>
          <cell r="N835">
            <v>1.5</v>
          </cell>
          <cell r="O835">
            <v>1.5</v>
          </cell>
          <cell r="P835">
            <v>2</v>
          </cell>
          <cell r="Q835">
            <v>3</v>
          </cell>
          <cell r="R835">
            <v>4</v>
          </cell>
          <cell r="S835">
            <v>5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</row>
        <row r="836">
          <cell r="B836">
            <v>0</v>
          </cell>
          <cell r="C836">
            <v>12</v>
          </cell>
          <cell r="D836" t="str">
            <v>ГСК "Вираж-1"</v>
          </cell>
          <cell r="E836">
            <v>0</v>
          </cell>
          <cell r="F836">
            <v>0</v>
          </cell>
          <cell r="G836">
            <v>0</v>
          </cell>
          <cell r="H836">
            <v>2.5</v>
          </cell>
          <cell r="I836">
            <v>2.5</v>
          </cell>
          <cell r="J836">
            <v>2.5</v>
          </cell>
          <cell r="K836">
            <v>2.5</v>
          </cell>
          <cell r="L836">
            <v>1.5</v>
          </cell>
          <cell r="M836">
            <v>1</v>
          </cell>
          <cell r="N836">
            <v>1</v>
          </cell>
          <cell r="O836">
            <v>1.5</v>
          </cell>
          <cell r="P836">
            <v>1.5</v>
          </cell>
          <cell r="Q836">
            <v>1.5</v>
          </cell>
          <cell r="R836">
            <v>2.5</v>
          </cell>
          <cell r="S836">
            <v>2.5</v>
          </cell>
          <cell r="T836">
            <v>7.5</v>
          </cell>
          <cell r="U836">
            <v>5</v>
          </cell>
          <cell r="V836">
            <v>4</v>
          </cell>
          <cell r="W836">
            <v>6.5</v>
          </cell>
          <cell r="X836">
            <v>23</v>
          </cell>
        </row>
        <row r="837">
          <cell r="B837">
            <v>536</v>
          </cell>
          <cell r="C837">
            <v>135</v>
          </cell>
          <cell r="D837" t="str">
            <v>Потреб. прирав. к населению (скидка 12% согл. решения РЭК № 200) СН2</v>
          </cell>
          <cell r="E837">
            <v>1007</v>
          </cell>
          <cell r="F837">
            <v>0</v>
          </cell>
          <cell r="G837">
            <v>0</v>
          </cell>
          <cell r="H837">
            <v>2.5</v>
          </cell>
          <cell r="I837">
            <v>2.5</v>
          </cell>
          <cell r="J837">
            <v>2.5</v>
          </cell>
          <cell r="K837">
            <v>2.5</v>
          </cell>
          <cell r="L837">
            <v>1.5</v>
          </cell>
          <cell r="M837">
            <v>1</v>
          </cell>
          <cell r="N837">
            <v>1</v>
          </cell>
          <cell r="O837">
            <v>1.5</v>
          </cell>
          <cell r="P837">
            <v>1.5</v>
          </cell>
          <cell r="Q837">
            <v>1.5</v>
          </cell>
          <cell r="R837">
            <v>2.5</v>
          </cell>
          <cell r="S837">
            <v>2.5</v>
          </cell>
          <cell r="T837">
            <v>7.5</v>
          </cell>
          <cell r="U837">
            <v>5</v>
          </cell>
          <cell r="V837">
            <v>4</v>
          </cell>
          <cell r="W837">
            <v>6.5</v>
          </cell>
          <cell r="X837">
            <v>23</v>
          </cell>
        </row>
        <row r="838">
          <cell r="B838">
            <v>537</v>
          </cell>
          <cell r="C838">
            <v>135</v>
          </cell>
          <cell r="D838" t="str">
            <v>Потреб. прирав. к населению (скидка 12% согл. решения РЭК № 200) СН2</v>
          </cell>
          <cell r="E838">
            <v>1007</v>
          </cell>
          <cell r="F838">
            <v>0</v>
          </cell>
          <cell r="G838">
            <v>0</v>
          </cell>
          <cell r="H838">
            <v>2.5</v>
          </cell>
          <cell r="I838">
            <v>2.5</v>
          </cell>
          <cell r="J838">
            <v>2.5</v>
          </cell>
          <cell r="K838">
            <v>2.5</v>
          </cell>
          <cell r="L838">
            <v>1.5</v>
          </cell>
          <cell r="M838">
            <v>1</v>
          </cell>
          <cell r="N838">
            <v>1</v>
          </cell>
          <cell r="O838">
            <v>1.5</v>
          </cell>
          <cell r="P838">
            <v>1.5</v>
          </cell>
          <cell r="Q838">
            <v>1.5</v>
          </cell>
          <cell r="R838">
            <v>2.5</v>
          </cell>
          <cell r="S838">
            <v>2.5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</row>
        <row r="839">
          <cell r="B839">
            <v>0</v>
          </cell>
          <cell r="C839">
            <v>12</v>
          </cell>
          <cell r="D839" t="str">
            <v>КСиЭГ "ОЗОН"</v>
          </cell>
          <cell r="E839">
            <v>0</v>
          </cell>
          <cell r="F839">
            <v>0</v>
          </cell>
          <cell r="G839">
            <v>0</v>
          </cell>
          <cell r="H839">
            <v>5.5</v>
          </cell>
          <cell r="I839">
            <v>1</v>
          </cell>
          <cell r="J839">
            <v>1</v>
          </cell>
          <cell r="K839">
            <v>1</v>
          </cell>
          <cell r="L839">
            <v>1</v>
          </cell>
          <cell r="M839">
            <v>0.8</v>
          </cell>
          <cell r="N839">
            <v>1</v>
          </cell>
          <cell r="O839">
            <v>2</v>
          </cell>
          <cell r="P839">
            <v>2.4</v>
          </cell>
          <cell r="Q839">
            <v>4.5</v>
          </cell>
          <cell r="R839">
            <v>4.8</v>
          </cell>
          <cell r="S839">
            <v>5.2</v>
          </cell>
          <cell r="T839">
            <v>7.5</v>
          </cell>
          <cell r="U839">
            <v>2.8</v>
          </cell>
          <cell r="V839">
            <v>5.4</v>
          </cell>
          <cell r="W839">
            <v>14.5</v>
          </cell>
          <cell r="X839">
            <v>30.200000000000003</v>
          </cell>
        </row>
        <row r="840">
          <cell r="B840">
            <v>537</v>
          </cell>
          <cell r="C840">
            <v>138</v>
          </cell>
          <cell r="D840" t="str">
            <v>Потреб. прирав. к населению (скидка 12% согл. решения РЭК № 200) НН</v>
          </cell>
          <cell r="E840">
            <v>1007</v>
          </cell>
          <cell r="F840">
            <v>0</v>
          </cell>
          <cell r="G840">
            <v>0</v>
          </cell>
          <cell r="H840">
            <v>5.5</v>
          </cell>
          <cell r="I840">
            <v>1</v>
          </cell>
          <cell r="J840">
            <v>1</v>
          </cell>
          <cell r="K840">
            <v>1</v>
          </cell>
          <cell r="L840">
            <v>1</v>
          </cell>
          <cell r="M840">
            <v>0.8</v>
          </cell>
          <cell r="N840">
            <v>1</v>
          </cell>
          <cell r="O840">
            <v>2</v>
          </cell>
          <cell r="P840">
            <v>2.4</v>
          </cell>
          <cell r="Q840">
            <v>4.5</v>
          </cell>
          <cell r="R840">
            <v>4.8</v>
          </cell>
          <cell r="S840">
            <v>5.2</v>
          </cell>
          <cell r="T840">
            <v>7.5</v>
          </cell>
          <cell r="U840">
            <v>2.8</v>
          </cell>
          <cell r="V840">
            <v>5.4</v>
          </cell>
          <cell r="W840">
            <v>14.5</v>
          </cell>
          <cell r="X840">
            <v>30.200000000000003</v>
          </cell>
        </row>
        <row r="841">
          <cell r="B841">
            <v>538</v>
          </cell>
          <cell r="C841">
            <v>138</v>
          </cell>
          <cell r="D841" t="str">
            <v>Потреб. прирав. к населению (скидка 12% согл. решения РЭК № 200) НН</v>
          </cell>
          <cell r="E841">
            <v>1007</v>
          </cell>
          <cell r="F841">
            <v>0</v>
          </cell>
          <cell r="G841">
            <v>0</v>
          </cell>
          <cell r="H841">
            <v>5.5</v>
          </cell>
          <cell r="I841">
            <v>1</v>
          </cell>
          <cell r="J841">
            <v>1</v>
          </cell>
          <cell r="K841">
            <v>1</v>
          </cell>
          <cell r="L841">
            <v>1</v>
          </cell>
          <cell r="M841">
            <v>0.8</v>
          </cell>
          <cell r="N841">
            <v>1</v>
          </cell>
          <cell r="O841">
            <v>2</v>
          </cell>
          <cell r="P841">
            <v>2.4</v>
          </cell>
          <cell r="Q841">
            <v>4.5</v>
          </cell>
          <cell r="R841">
            <v>4.8</v>
          </cell>
          <cell r="S841">
            <v>5.2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</row>
        <row r="842">
          <cell r="B842">
            <v>0</v>
          </cell>
          <cell r="C842">
            <v>12</v>
          </cell>
          <cell r="D842" t="str">
            <v>ГСК "Пилот"</v>
          </cell>
          <cell r="E842">
            <v>0</v>
          </cell>
          <cell r="F842">
            <v>0</v>
          </cell>
          <cell r="G842">
            <v>0</v>
          </cell>
          <cell r="H842">
            <v>30</v>
          </cell>
          <cell r="I842">
            <v>25</v>
          </cell>
          <cell r="J842">
            <v>25</v>
          </cell>
          <cell r="K842">
            <v>25</v>
          </cell>
          <cell r="L842">
            <v>20</v>
          </cell>
          <cell r="M842">
            <v>15</v>
          </cell>
          <cell r="N842">
            <v>15</v>
          </cell>
          <cell r="O842">
            <v>15</v>
          </cell>
          <cell r="P842">
            <v>20</v>
          </cell>
          <cell r="Q842">
            <v>25</v>
          </cell>
          <cell r="R842">
            <v>25</v>
          </cell>
          <cell r="S842">
            <v>30</v>
          </cell>
          <cell r="T842">
            <v>80</v>
          </cell>
          <cell r="U842">
            <v>60</v>
          </cell>
          <cell r="V842">
            <v>50</v>
          </cell>
          <cell r="W842">
            <v>80</v>
          </cell>
          <cell r="X842">
            <v>270</v>
          </cell>
        </row>
        <row r="843">
          <cell r="B843">
            <v>538</v>
          </cell>
          <cell r="C843">
            <v>138</v>
          </cell>
          <cell r="D843" t="str">
            <v>Потреб. прирав. к населению (скидка 12% согл. решения РЭК № 200) НН</v>
          </cell>
          <cell r="E843">
            <v>1005</v>
          </cell>
          <cell r="F843">
            <v>0</v>
          </cell>
          <cell r="G843">
            <v>0</v>
          </cell>
          <cell r="H843">
            <v>30</v>
          </cell>
          <cell r="I843">
            <v>25</v>
          </cell>
          <cell r="J843">
            <v>25</v>
          </cell>
          <cell r="K843">
            <v>25</v>
          </cell>
          <cell r="L843">
            <v>20</v>
          </cell>
          <cell r="M843">
            <v>15</v>
          </cell>
          <cell r="N843">
            <v>15</v>
          </cell>
          <cell r="O843">
            <v>15</v>
          </cell>
          <cell r="P843">
            <v>20</v>
          </cell>
          <cell r="Q843">
            <v>25</v>
          </cell>
          <cell r="R843">
            <v>25</v>
          </cell>
          <cell r="S843">
            <v>30</v>
          </cell>
          <cell r="T843">
            <v>80</v>
          </cell>
          <cell r="U843">
            <v>60</v>
          </cell>
          <cell r="V843">
            <v>50</v>
          </cell>
          <cell r="W843">
            <v>80</v>
          </cell>
          <cell r="X843">
            <v>270</v>
          </cell>
        </row>
        <row r="844">
          <cell r="B844">
            <v>539</v>
          </cell>
          <cell r="C844">
            <v>138</v>
          </cell>
          <cell r="D844" t="str">
            <v>Потреб. прирав. к населению (скидка 12% согл. решения РЭК № 200) НН</v>
          </cell>
          <cell r="E844">
            <v>1005</v>
          </cell>
          <cell r="F844">
            <v>0</v>
          </cell>
          <cell r="G844">
            <v>0</v>
          </cell>
          <cell r="H844">
            <v>30</v>
          </cell>
          <cell r="I844">
            <v>25</v>
          </cell>
          <cell r="J844">
            <v>25</v>
          </cell>
          <cell r="K844">
            <v>25</v>
          </cell>
          <cell r="L844">
            <v>20</v>
          </cell>
          <cell r="M844">
            <v>15</v>
          </cell>
          <cell r="N844">
            <v>15</v>
          </cell>
          <cell r="O844">
            <v>15</v>
          </cell>
          <cell r="P844">
            <v>20</v>
          </cell>
          <cell r="Q844">
            <v>25</v>
          </cell>
          <cell r="R844">
            <v>25</v>
          </cell>
          <cell r="S844">
            <v>30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</row>
        <row r="845">
          <cell r="B845">
            <v>0</v>
          </cell>
          <cell r="C845">
            <v>12</v>
          </cell>
          <cell r="D845" t="str">
            <v>ГСК "Прогресс"</v>
          </cell>
          <cell r="E845">
            <v>0</v>
          </cell>
          <cell r="F845">
            <v>0</v>
          </cell>
          <cell r="G845">
            <v>0</v>
          </cell>
          <cell r="H845">
            <v>30</v>
          </cell>
          <cell r="I845">
            <v>20</v>
          </cell>
          <cell r="J845">
            <v>20</v>
          </cell>
          <cell r="K845">
            <v>17</v>
          </cell>
          <cell r="L845">
            <v>17</v>
          </cell>
          <cell r="M845">
            <v>17</v>
          </cell>
          <cell r="N845">
            <v>17</v>
          </cell>
          <cell r="O845">
            <v>16</v>
          </cell>
          <cell r="P845">
            <v>19</v>
          </cell>
          <cell r="Q845">
            <v>20</v>
          </cell>
          <cell r="R845">
            <v>20</v>
          </cell>
          <cell r="S845">
            <v>20</v>
          </cell>
          <cell r="T845">
            <v>70</v>
          </cell>
          <cell r="U845">
            <v>51</v>
          </cell>
          <cell r="V845">
            <v>52</v>
          </cell>
          <cell r="W845">
            <v>60</v>
          </cell>
          <cell r="X845">
            <v>233</v>
          </cell>
        </row>
        <row r="846">
          <cell r="B846">
            <v>539</v>
          </cell>
          <cell r="C846">
            <v>135</v>
          </cell>
          <cell r="D846" t="str">
            <v>Потреб. прирав. к населению (скидка 12% согл. решения РЭК № 200) СН2</v>
          </cell>
          <cell r="E846">
            <v>1007</v>
          </cell>
          <cell r="F846">
            <v>0</v>
          </cell>
          <cell r="G846">
            <v>0</v>
          </cell>
          <cell r="H846">
            <v>30</v>
          </cell>
          <cell r="I846">
            <v>20</v>
          </cell>
          <cell r="J846">
            <v>20</v>
          </cell>
          <cell r="K846">
            <v>17</v>
          </cell>
          <cell r="L846">
            <v>17</v>
          </cell>
          <cell r="M846">
            <v>17</v>
          </cell>
          <cell r="N846">
            <v>17</v>
          </cell>
          <cell r="O846">
            <v>16</v>
          </cell>
          <cell r="P846">
            <v>19</v>
          </cell>
          <cell r="Q846">
            <v>20</v>
          </cell>
          <cell r="R846">
            <v>20</v>
          </cell>
          <cell r="S846">
            <v>20</v>
          </cell>
          <cell r="T846">
            <v>70</v>
          </cell>
          <cell r="U846">
            <v>51</v>
          </cell>
          <cell r="V846">
            <v>52</v>
          </cell>
          <cell r="W846">
            <v>60</v>
          </cell>
          <cell r="X846">
            <v>233</v>
          </cell>
        </row>
        <row r="847">
          <cell r="B847">
            <v>540</v>
          </cell>
          <cell r="C847">
            <v>135</v>
          </cell>
          <cell r="D847" t="str">
            <v>Потреб. прирав. к населению (скидка 12% согл. решения РЭК № 200) СН2</v>
          </cell>
          <cell r="E847">
            <v>1007</v>
          </cell>
          <cell r="F847">
            <v>0</v>
          </cell>
          <cell r="G847">
            <v>0</v>
          </cell>
          <cell r="H847">
            <v>30</v>
          </cell>
          <cell r="I847">
            <v>20</v>
          </cell>
          <cell r="J847">
            <v>20</v>
          </cell>
          <cell r="K847">
            <v>17</v>
          </cell>
          <cell r="L847">
            <v>17</v>
          </cell>
          <cell r="M847">
            <v>17</v>
          </cell>
          <cell r="N847">
            <v>17</v>
          </cell>
          <cell r="O847">
            <v>16</v>
          </cell>
          <cell r="P847">
            <v>19</v>
          </cell>
          <cell r="Q847">
            <v>20</v>
          </cell>
          <cell r="R847">
            <v>20</v>
          </cell>
          <cell r="S847">
            <v>20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</row>
        <row r="848">
          <cell r="B848">
            <v>0</v>
          </cell>
          <cell r="C848">
            <v>12</v>
          </cell>
          <cell r="D848" t="str">
            <v>ГСК "Чайка-2"</v>
          </cell>
          <cell r="E848">
            <v>0</v>
          </cell>
          <cell r="F848">
            <v>0</v>
          </cell>
          <cell r="G848">
            <v>0</v>
          </cell>
          <cell r="H848">
            <v>30</v>
          </cell>
          <cell r="I848">
            <v>30</v>
          </cell>
          <cell r="J848">
            <v>20</v>
          </cell>
          <cell r="K848">
            <v>20</v>
          </cell>
          <cell r="L848">
            <v>14</v>
          </cell>
          <cell r="M848">
            <v>5</v>
          </cell>
          <cell r="N848">
            <v>3</v>
          </cell>
          <cell r="O848">
            <v>12</v>
          </cell>
          <cell r="P848">
            <v>12</v>
          </cell>
          <cell r="Q848">
            <v>13</v>
          </cell>
          <cell r="R848">
            <v>15</v>
          </cell>
          <cell r="S848">
            <v>20</v>
          </cell>
          <cell r="T848">
            <v>80</v>
          </cell>
          <cell r="U848">
            <v>39</v>
          </cell>
          <cell r="V848">
            <v>27</v>
          </cell>
          <cell r="W848">
            <v>48</v>
          </cell>
          <cell r="X848">
            <v>194</v>
          </cell>
        </row>
        <row r="849">
          <cell r="B849">
            <v>540</v>
          </cell>
          <cell r="C849">
            <v>138</v>
          </cell>
          <cell r="D849" t="str">
            <v>Потреб. прирав. к населению (скидка 12% согл. решения РЭК № 200) НН</v>
          </cell>
          <cell r="E849">
            <v>1005</v>
          </cell>
          <cell r="F849">
            <v>0</v>
          </cell>
          <cell r="G849">
            <v>0</v>
          </cell>
          <cell r="H849">
            <v>30</v>
          </cell>
          <cell r="I849">
            <v>30</v>
          </cell>
          <cell r="J849">
            <v>20</v>
          </cell>
          <cell r="K849">
            <v>20</v>
          </cell>
          <cell r="L849">
            <v>14</v>
          </cell>
          <cell r="M849">
            <v>5</v>
          </cell>
          <cell r="N849">
            <v>3</v>
          </cell>
          <cell r="O849">
            <v>12</v>
          </cell>
          <cell r="P849">
            <v>12</v>
          </cell>
          <cell r="Q849">
            <v>13</v>
          </cell>
          <cell r="R849">
            <v>15</v>
          </cell>
          <cell r="S849">
            <v>20</v>
          </cell>
          <cell r="T849">
            <v>80</v>
          </cell>
          <cell r="U849">
            <v>39</v>
          </cell>
          <cell r="V849">
            <v>27</v>
          </cell>
          <cell r="W849">
            <v>48</v>
          </cell>
          <cell r="X849">
            <v>194</v>
          </cell>
        </row>
        <row r="850">
          <cell r="B850">
            <v>541</v>
          </cell>
          <cell r="C850">
            <v>138</v>
          </cell>
          <cell r="D850" t="str">
            <v>Потреб. прирав. к населению (скидка 12% согл. решения РЭК № 200) НН</v>
          </cell>
          <cell r="E850">
            <v>1005</v>
          </cell>
          <cell r="F850">
            <v>0</v>
          </cell>
          <cell r="G850">
            <v>0</v>
          </cell>
          <cell r="H850">
            <v>30</v>
          </cell>
          <cell r="I850">
            <v>30</v>
          </cell>
          <cell r="J850">
            <v>20</v>
          </cell>
          <cell r="K850">
            <v>20</v>
          </cell>
          <cell r="L850">
            <v>14</v>
          </cell>
          <cell r="M850">
            <v>5</v>
          </cell>
          <cell r="N850">
            <v>3</v>
          </cell>
          <cell r="O850">
            <v>12</v>
          </cell>
          <cell r="P850">
            <v>12</v>
          </cell>
          <cell r="Q850">
            <v>13</v>
          </cell>
          <cell r="R850">
            <v>15</v>
          </cell>
          <cell r="S850">
            <v>20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</row>
        <row r="851">
          <cell r="B851">
            <v>0</v>
          </cell>
          <cell r="C851">
            <v>12</v>
          </cell>
          <cell r="D851" t="str">
            <v>ИП Шейко О.В.</v>
          </cell>
          <cell r="E851">
            <v>0</v>
          </cell>
          <cell r="F851">
            <v>0</v>
          </cell>
          <cell r="G851">
            <v>0</v>
          </cell>
          <cell r="H851">
            <v>1.6</v>
          </cell>
          <cell r="I851">
            <v>1.6</v>
          </cell>
          <cell r="J851">
            <v>1.4</v>
          </cell>
          <cell r="K851">
            <v>1.4</v>
          </cell>
          <cell r="L851">
            <v>1</v>
          </cell>
          <cell r="M851">
            <v>0.5</v>
          </cell>
          <cell r="N851">
            <v>0.2</v>
          </cell>
          <cell r="O851">
            <v>0.2</v>
          </cell>
          <cell r="P851">
            <v>0.5</v>
          </cell>
          <cell r="Q851">
            <v>1.2</v>
          </cell>
          <cell r="R851">
            <v>1.6</v>
          </cell>
          <cell r="S851">
            <v>1.6</v>
          </cell>
          <cell r="T851">
            <v>4.5999999999999996</v>
          </cell>
          <cell r="U851">
            <v>2.9</v>
          </cell>
          <cell r="V851">
            <v>0.9</v>
          </cell>
          <cell r="W851">
            <v>4.4000000000000004</v>
          </cell>
          <cell r="X851">
            <v>12.799999999999999</v>
          </cell>
        </row>
        <row r="852">
          <cell r="B852">
            <v>541</v>
          </cell>
          <cell r="C852">
            <v>26</v>
          </cell>
          <cell r="D852" t="str">
            <v>Непромышленные потребители НН</v>
          </cell>
          <cell r="E852">
            <v>1004</v>
          </cell>
          <cell r="F852">
            <v>1001</v>
          </cell>
          <cell r="G852">
            <v>0</v>
          </cell>
          <cell r="H852">
            <v>1.6</v>
          </cell>
          <cell r="I852">
            <v>1.6</v>
          </cell>
          <cell r="J852">
            <v>1.4</v>
          </cell>
          <cell r="K852">
            <v>1.4</v>
          </cell>
          <cell r="L852">
            <v>1</v>
          </cell>
          <cell r="M852">
            <v>0.5</v>
          </cell>
          <cell r="N852">
            <v>0.2</v>
          </cell>
          <cell r="O852">
            <v>0.2</v>
          </cell>
          <cell r="P852">
            <v>0.5</v>
          </cell>
          <cell r="Q852">
            <v>1.2</v>
          </cell>
          <cell r="R852">
            <v>1.6</v>
          </cell>
          <cell r="S852">
            <v>1.6</v>
          </cell>
          <cell r="T852">
            <v>4.5999999999999996</v>
          </cell>
          <cell r="U852">
            <v>2.9</v>
          </cell>
          <cell r="V852">
            <v>0.9</v>
          </cell>
          <cell r="W852">
            <v>4.4000000000000004</v>
          </cell>
          <cell r="X852">
            <v>12.799999999999999</v>
          </cell>
        </row>
        <row r="853">
          <cell r="B853">
            <v>542</v>
          </cell>
          <cell r="C853">
            <v>26</v>
          </cell>
          <cell r="D853" t="str">
            <v>Непромышленные потребители НН</v>
          </cell>
          <cell r="E853">
            <v>1004</v>
          </cell>
          <cell r="F853">
            <v>1001</v>
          </cell>
          <cell r="G853">
            <v>0</v>
          </cell>
          <cell r="H853">
            <v>1.6</v>
          </cell>
          <cell r="I853">
            <v>1.6</v>
          </cell>
          <cell r="J853">
            <v>1.4</v>
          </cell>
          <cell r="K853">
            <v>1.4</v>
          </cell>
          <cell r="L853">
            <v>1</v>
          </cell>
          <cell r="M853">
            <v>0.5</v>
          </cell>
          <cell r="N853">
            <v>0.2</v>
          </cell>
          <cell r="O853">
            <v>0.2</v>
          </cell>
          <cell r="P853">
            <v>0.5</v>
          </cell>
          <cell r="Q853">
            <v>1.2</v>
          </cell>
          <cell r="R853">
            <v>1.6</v>
          </cell>
          <cell r="S853">
            <v>1.6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</row>
        <row r="854">
          <cell r="B854">
            <v>0</v>
          </cell>
          <cell r="C854">
            <v>12</v>
          </cell>
          <cell r="D854" t="str">
            <v>ИП Козачек О. Г.</v>
          </cell>
          <cell r="E854">
            <v>0</v>
          </cell>
          <cell r="F854">
            <v>0</v>
          </cell>
          <cell r="G854">
            <v>0</v>
          </cell>
          <cell r="H854">
            <v>13</v>
          </cell>
          <cell r="I854">
            <v>10</v>
          </cell>
          <cell r="J854">
            <v>10</v>
          </cell>
          <cell r="K854">
            <v>10</v>
          </cell>
          <cell r="L854">
            <v>10</v>
          </cell>
          <cell r="M854">
            <v>10</v>
          </cell>
          <cell r="N854">
            <v>10</v>
          </cell>
          <cell r="O854">
            <v>10</v>
          </cell>
          <cell r="P854">
            <v>10.5</v>
          </cell>
          <cell r="Q854">
            <v>10.5</v>
          </cell>
          <cell r="R854">
            <v>11</v>
          </cell>
          <cell r="S854">
            <v>12</v>
          </cell>
          <cell r="T854">
            <v>33</v>
          </cell>
          <cell r="U854">
            <v>30</v>
          </cell>
          <cell r="V854">
            <v>30.5</v>
          </cell>
          <cell r="W854">
            <v>33.5</v>
          </cell>
          <cell r="X854">
            <v>127</v>
          </cell>
        </row>
        <row r="855">
          <cell r="B855">
            <v>542</v>
          </cell>
          <cell r="C855">
            <v>15</v>
          </cell>
          <cell r="D855" t="str">
            <v>Пром. до 750 кВА   НН</v>
          </cell>
          <cell r="E855">
            <v>1004</v>
          </cell>
          <cell r="F855">
            <v>1001</v>
          </cell>
          <cell r="G855">
            <v>0</v>
          </cell>
          <cell r="H855">
            <v>13</v>
          </cell>
          <cell r="I855">
            <v>10</v>
          </cell>
          <cell r="J855">
            <v>10</v>
          </cell>
          <cell r="K855">
            <v>10</v>
          </cell>
          <cell r="L855">
            <v>10</v>
          </cell>
          <cell r="M855">
            <v>10</v>
          </cell>
          <cell r="N855">
            <v>10</v>
          </cell>
          <cell r="O855">
            <v>10</v>
          </cell>
          <cell r="P855">
            <v>10.5</v>
          </cell>
          <cell r="Q855">
            <v>10.5</v>
          </cell>
          <cell r="R855">
            <v>11</v>
          </cell>
          <cell r="S855">
            <v>12</v>
          </cell>
          <cell r="T855">
            <v>33</v>
          </cell>
          <cell r="U855">
            <v>30</v>
          </cell>
          <cell r="V855">
            <v>30.5</v>
          </cell>
          <cell r="W855">
            <v>33.5</v>
          </cell>
          <cell r="X855">
            <v>127</v>
          </cell>
        </row>
        <row r="856">
          <cell r="B856">
            <v>543</v>
          </cell>
          <cell r="C856">
            <v>15</v>
          </cell>
          <cell r="D856" t="str">
            <v>Пром. до 750 кВА   НН</v>
          </cell>
          <cell r="E856">
            <v>1004</v>
          </cell>
          <cell r="F856">
            <v>1001</v>
          </cell>
          <cell r="G856">
            <v>0</v>
          </cell>
          <cell r="H856">
            <v>13</v>
          </cell>
          <cell r="I856">
            <v>10</v>
          </cell>
          <cell r="J856">
            <v>10</v>
          </cell>
          <cell r="K856">
            <v>10</v>
          </cell>
          <cell r="L856">
            <v>10</v>
          </cell>
          <cell r="M856">
            <v>10</v>
          </cell>
          <cell r="N856">
            <v>10</v>
          </cell>
          <cell r="O856">
            <v>10</v>
          </cell>
          <cell r="P856">
            <v>10.5</v>
          </cell>
          <cell r="Q856">
            <v>10.5</v>
          </cell>
          <cell r="R856">
            <v>11</v>
          </cell>
          <cell r="S856">
            <v>12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</row>
        <row r="857">
          <cell r="B857">
            <v>0</v>
          </cell>
          <cell r="C857">
            <v>12</v>
          </cell>
          <cell r="D857" t="str">
            <v>Новый Абонент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</row>
        <row r="858">
          <cell r="B858">
            <v>543</v>
          </cell>
          <cell r="C858">
            <v>26</v>
          </cell>
          <cell r="D858" t="str">
            <v>Непромышленные потребители НН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</row>
        <row r="859">
          <cell r="B859">
            <v>544</v>
          </cell>
          <cell r="C859">
            <v>26</v>
          </cell>
          <cell r="D859" t="str">
            <v>Непромышленные потребители НН</v>
          </cell>
          <cell r="E859">
            <v>0</v>
          </cell>
          <cell r="F859">
            <v>0</v>
          </cell>
          <cell r="G859">
            <v>0</v>
          </cell>
          <cell r="H859">
            <v>4</v>
          </cell>
          <cell r="I859">
            <v>2</v>
          </cell>
          <cell r="J859">
            <v>1.5</v>
          </cell>
          <cell r="K859">
            <v>2.5</v>
          </cell>
          <cell r="L859">
            <v>2.5</v>
          </cell>
          <cell r="M859">
            <v>1.5</v>
          </cell>
          <cell r="N859">
            <v>1</v>
          </cell>
          <cell r="O859">
            <v>1</v>
          </cell>
          <cell r="P859">
            <v>2.5</v>
          </cell>
          <cell r="Q859">
            <v>2.5</v>
          </cell>
          <cell r="R859">
            <v>2</v>
          </cell>
          <cell r="S859">
            <v>3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</row>
        <row r="860">
          <cell r="B860">
            <v>0</v>
          </cell>
          <cell r="C860">
            <v>12</v>
          </cell>
          <cell r="D860" t="str">
            <v>ГСК "Скорпион"</v>
          </cell>
          <cell r="E860">
            <v>0</v>
          </cell>
          <cell r="F860">
            <v>0</v>
          </cell>
          <cell r="G860">
            <v>0</v>
          </cell>
          <cell r="H860">
            <v>4</v>
          </cell>
          <cell r="I860">
            <v>2</v>
          </cell>
          <cell r="J860">
            <v>1.5</v>
          </cell>
          <cell r="K860">
            <v>2.5</v>
          </cell>
          <cell r="L860">
            <v>2.5</v>
          </cell>
          <cell r="M860">
            <v>1.5</v>
          </cell>
          <cell r="N860">
            <v>1</v>
          </cell>
          <cell r="O860">
            <v>1</v>
          </cell>
          <cell r="P860">
            <v>2.5</v>
          </cell>
          <cell r="Q860">
            <v>2.5</v>
          </cell>
          <cell r="R860">
            <v>2</v>
          </cell>
          <cell r="S860">
            <v>3</v>
          </cell>
          <cell r="T860">
            <v>7.5</v>
          </cell>
          <cell r="U860">
            <v>6.5</v>
          </cell>
          <cell r="V860">
            <v>4.5</v>
          </cell>
          <cell r="W860">
            <v>7.5</v>
          </cell>
          <cell r="X860">
            <v>26</v>
          </cell>
        </row>
        <row r="861">
          <cell r="B861">
            <v>544</v>
          </cell>
          <cell r="C861">
            <v>135</v>
          </cell>
          <cell r="D861" t="str">
            <v>Потреб. прирав. к населению (скидка 12% согл. решения РЭК № 200) СН2</v>
          </cell>
          <cell r="E861">
            <v>1005</v>
          </cell>
          <cell r="F861">
            <v>0</v>
          </cell>
          <cell r="G861">
            <v>0</v>
          </cell>
          <cell r="H861">
            <v>4</v>
          </cell>
          <cell r="I861">
            <v>2</v>
          </cell>
          <cell r="J861">
            <v>1.5</v>
          </cell>
          <cell r="K861">
            <v>2.5</v>
          </cell>
          <cell r="L861">
            <v>2.5</v>
          </cell>
          <cell r="M861">
            <v>1.5</v>
          </cell>
          <cell r="N861">
            <v>1</v>
          </cell>
          <cell r="O861">
            <v>1</v>
          </cell>
          <cell r="P861">
            <v>2.5</v>
          </cell>
          <cell r="Q861">
            <v>2.5</v>
          </cell>
          <cell r="R861">
            <v>2</v>
          </cell>
          <cell r="S861">
            <v>3</v>
          </cell>
          <cell r="T861">
            <v>7.5</v>
          </cell>
          <cell r="U861">
            <v>6.5</v>
          </cell>
          <cell r="V861">
            <v>4.5</v>
          </cell>
          <cell r="W861">
            <v>7.5</v>
          </cell>
          <cell r="X861">
            <v>26</v>
          </cell>
        </row>
        <row r="862">
          <cell r="B862">
            <v>545</v>
          </cell>
          <cell r="C862">
            <v>135</v>
          </cell>
          <cell r="D862" t="str">
            <v>Потреб. прирав. к населению (скидка 12% согл. решения РЭК № 200) СН2</v>
          </cell>
          <cell r="E862">
            <v>1005</v>
          </cell>
          <cell r="F862">
            <v>0</v>
          </cell>
          <cell r="G862">
            <v>0</v>
          </cell>
          <cell r="H862">
            <v>4</v>
          </cell>
          <cell r="I862">
            <v>2</v>
          </cell>
          <cell r="J862">
            <v>1.5</v>
          </cell>
          <cell r="K862">
            <v>2.5</v>
          </cell>
          <cell r="L862">
            <v>2.5</v>
          </cell>
          <cell r="M862">
            <v>1.5</v>
          </cell>
          <cell r="N862">
            <v>1</v>
          </cell>
          <cell r="O862">
            <v>1</v>
          </cell>
          <cell r="P862">
            <v>2.5</v>
          </cell>
          <cell r="Q862">
            <v>2.5</v>
          </cell>
          <cell r="R862">
            <v>2</v>
          </cell>
          <cell r="S862">
            <v>3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</row>
        <row r="863">
          <cell r="B863">
            <v>0</v>
          </cell>
          <cell r="C863">
            <v>12</v>
          </cell>
          <cell r="D863" t="str">
            <v>ГСК "Ольга"</v>
          </cell>
          <cell r="E863">
            <v>0</v>
          </cell>
          <cell r="F863">
            <v>0</v>
          </cell>
          <cell r="G863">
            <v>0</v>
          </cell>
          <cell r="H863">
            <v>9</v>
          </cell>
          <cell r="I863">
            <v>9</v>
          </cell>
          <cell r="J863">
            <v>8.5</v>
          </cell>
          <cell r="K863">
            <v>9</v>
          </cell>
          <cell r="L863">
            <v>3</v>
          </cell>
          <cell r="M863">
            <v>3</v>
          </cell>
          <cell r="N863">
            <v>3</v>
          </cell>
          <cell r="O863">
            <v>3</v>
          </cell>
          <cell r="P863">
            <v>6</v>
          </cell>
          <cell r="Q863">
            <v>7</v>
          </cell>
          <cell r="R863">
            <v>8</v>
          </cell>
          <cell r="S863">
            <v>9</v>
          </cell>
          <cell r="T863">
            <v>26.5</v>
          </cell>
          <cell r="U863">
            <v>15</v>
          </cell>
          <cell r="V863">
            <v>12</v>
          </cell>
          <cell r="W863">
            <v>24</v>
          </cell>
          <cell r="X863">
            <v>77.5</v>
          </cell>
        </row>
        <row r="864">
          <cell r="B864">
            <v>545</v>
          </cell>
          <cell r="C864">
            <v>135</v>
          </cell>
          <cell r="D864" t="str">
            <v>Потреб. прирав. к населению (скидка 12% согл. решения РЭК № 200) СН2</v>
          </cell>
          <cell r="E864">
            <v>1005</v>
          </cell>
          <cell r="F864">
            <v>0</v>
          </cell>
          <cell r="G864">
            <v>0</v>
          </cell>
          <cell r="H864">
            <v>9</v>
          </cell>
          <cell r="I864">
            <v>9</v>
          </cell>
          <cell r="J864">
            <v>8.5</v>
          </cell>
          <cell r="K864">
            <v>9</v>
          </cell>
          <cell r="L864">
            <v>3</v>
          </cell>
          <cell r="M864">
            <v>3</v>
          </cell>
          <cell r="N864">
            <v>3</v>
          </cell>
          <cell r="O864">
            <v>3</v>
          </cell>
          <cell r="P864">
            <v>6</v>
          </cell>
          <cell r="Q864">
            <v>7</v>
          </cell>
          <cell r="R864">
            <v>8</v>
          </cell>
          <cell r="S864">
            <v>9</v>
          </cell>
          <cell r="T864">
            <v>26.5</v>
          </cell>
          <cell r="U864">
            <v>15</v>
          </cell>
          <cell r="V864">
            <v>12</v>
          </cell>
          <cell r="W864">
            <v>24</v>
          </cell>
          <cell r="X864">
            <v>77.5</v>
          </cell>
        </row>
        <row r="865">
          <cell r="B865">
            <v>546</v>
          </cell>
          <cell r="C865">
            <v>135</v>
          </cell>
          <cell r="D865" t="str">
            <v>Потреб. прирав. к населению (скидка 12% согл. решения РЭК № 200) СН2</v>
          </cell>
          <cell r="E865">
            <v>1005</v>
          </cell>
          <cell r="F865">
            <v>0</v>
          </cell>
          <cell r="G865">
            <v>0</v>
          </cell>
          <cell r="H865">
            <v>9</v>
          </cell>
          <cell r="I865">
            <v>9</v>
          </cell>
          <cell r="J865">
            <v>8.5</v>
          </cell>
          <cell r="K865">
            <v>9</v>
          </cell>
          <cell r="L865">
            <v>3</v>
          </cell>
          <cell r="M865">
            <v>3</v>
          </cell>
          <cell r="N865">
            <v>3</v>
          </cell>
          <cell r="O865">
            <v>3</v>
          </cell>
          <cell r="P865">
            <v>6</v>
          </cell>
          <cell r="Q865">
            <v>7</v>
          </cell>
          <cell r="R865">
            <v>8</v>
          </cell>
          <cell r="S865">
            <v>9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</row>
        <row r="866">
          <cell r="B866">
            <v>0</v>
          </cell>
          <cell r="C866">
            <v>12</v>
          </cell>
          <cell r="D866" t="str">
            <v>ИП Дунец Т.М.</v>
          </cell>
          <cell r="E866">
            <v>0</v>
          </cell>
          <cell r="F866">
            <v>0</v>
          </cell>
          <cell r="G866">
            <v>0</v>
          </cell>
          <cell r="H866">
            <v>5</v>
          </cell>
          <cell r="I866">
            <v>5</v>
          </cell>
          <cell r="J866">
            <v>5</v>
          </cell>
          <cell r="K866">
            <v>5</v>
          </cell>
          <cell r="L866">
            <v>5</v>
          </cell>
          <cell r="M866">
            <v>5</v>
          </cell>
          <cell r="N866">
            <v>5</v>
          </cell>
          <cell r="O866">
            <v>5</v>
          </cell>
          <cell r="P866">
            <v>5</v>
          </cell>
          <cell r="Q866">
            <v>5</v>
          </cell>
          <cell r="R866">
            <v>5</v>
          </cell>
          <cell r="S866">
            <v>5</v>
          </cell>
          <cell r="T866">
            <v>15</v>
          </cell>
          <cell r="U866">
            <v>15</v>
          </cell>
          <cell r="V866">
            <v>15</v>
          </cell>
          <cell r="W866">
            <v>15</v>
          </cell>
          <cell r="X866">
            <v>60</v>
          </cell>
        </row>
        <row r="867">
          <cell r="B867">
            <v>546</v>
          </cell>
          <cell r="C867">
            <v>26</v>
          </cell>
          <cell r="D867" t="str">
            <v>Непромышленные потребители НН</v>
          </cell>
          <cell r="E867">
            <v>1007</v>
          </cell>
          <cell r="F867">
            <v>0</v>
          </cell>
          <cell r="G867">
            <v>0</v>
          </cell>
          <cell r="H867">
            <v>5</v>
          </cell>
          <cell r="I867">
            <v>5</v>
          </cell>
          <cell r="J867">
            <v>5</v>
          </cell>
          <cell r="K867">
            <v>5</v>
          </cell>
          <cell r="L867">
            <v>5</v>
          </cell>
          <cell r="M867">
            <v>5</v>
          </cell>
          <cell r="N867">
            <v>5</v>
          </cell>
          <cell r="O867">
            <v>5</v>
          </cell>
          <cell r="P867">
            <v>5</v>
          </cell>
          <cell r="Q867">
            <v>5</v>
          </cell>
          <cell r="R867">
            <v>5</v>
          </cell>
          <cell r="S867">
            <v>5</v>
          </cell>
          <cell r="T867">
            <v>15</v>
          </cell>
          <cell r="U867">
            <v>15</v>
          </cell>
          <cell r="V867">
            <v>15</v>
          </cell>
          <cell r="W867">
            <v>15</v>
          </cell>
          <cell r="X867">
            <v>60</v>
          </cell>
        </row>
        <row r="868">
          <cell r="B868">
            <v>547</v>
          </cell>
          <cell r="C868">
            <v>26</v>
          </cell>
          <cell r="D868" t="str">
            <v>Непромышленные потребители НН</v>
          </cell>
          <cell r="E868">
            <v>1007</v>
          </cell>
          <cell r="F868">
            <v>0</v>
          </cell>
          <cell r="G868">
            <v>0</v>
          </cell>
          <cell r="H868">
            <v>5</v>
          </cell>
          <cell r="I868">
            <v>5</v>
          </cell>
          <cell r="J868">
            <v>5</v>
          </cell>
          <cell r="K868">
            <v>5</v>
          </cell>
          <cell r="L868">
            <v>5</v>
          </cell>
          <cell r="M868">
            <v>5</v>
          </cell>
          <cell r="N868">
            <v>5</v>
          </cell>
          <cell r="O868">
            <v>5</v>
          </cell>
          <cell r="P868">
            <v>5</v>
          </cell>
          <cell r="Q868">
            <v>5</v>
          </cell>
          <cell r="R868">
            <v>5</v>
          </cell>
          <cell r="S868">
            <v>5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</row>
        <row r="869">
          <cell r="B869">
            <v>0</v>
          </cell>
          <cell r="C869">
            <v>12</v>
          </cell>
          <cell r="D869" t="str">
            <v>ИП Бобрышев Ю.В.</v>
          </cell>
          <cell r="E869">
            <v>0</v>
          </cell>
          <cell r="F869">
            <v>0</v>
          </cell>
          <cell r="G869">
            <v>0</v>
          </cell>
          <cell r="H869">
            <v>0.4</v>
          </cell>
          <cell r="I869">
            <v>0.4</v>
          </cell>
          <cell r="J869">
            <v>0.4</v>
          </cell>
          <cell r="K869">
            <v>0.4</v>
          </cell>
          <cell r="L869">
            <v>0.4</v>
          </cell>
          <cell r="M869">
            <v>0.4</v>
          </cell>
          <cell r="N869">
            <v>0.4</v>
          </cell>
          <cell r="O869">
            <v>0.4</v>
          </cell>
          <cell r="P869">
            <v>0.4</v>
          </cell>
          <cell r="Q869">
            <v>0.4</v>
          </cell>
          <cell r="R869">
            <v>0.4</v>
          </cell>
          <cell r="S869">
            <v>0.4</v>
          </cell>
          <cell r="T869">
            <v>1.2000000000000002</v>
          </cell>
          <cell r="U869">
            <v>1.2000000000000002</v>
          </cell>
          <cell r="V869">
            <v>1.2000000000000002</v>
          </cell>
          <cell r="W869">
            <v>1.2000000000000002</v>
          </cell>
          <cell r="X869">
            <v>4.8</v>
          </cell>
        </row>
        <row r="870">
          <cell r="B870">
            <v>547</v>
          </cell>
          <cell r="C870">
            <v>11</v>
          </cell>
          <cell r="D870" t="str">
            <v>Пром. до 750 кВА   ВН</v>
          </cell>
          <cell r="E870">
            <v>0</v>
          </cell>
          <cell r="F870">
            <v>0</v>
          </cell>
          <cell r="G870">
            <v>0</v>
          </cell>
          <cell r="H870">
            <v>0.4</v>
          </cell>
          <cell r="I870">
            <v>0.4</v>
          </cell>
          <cell r="J870">
            <v>0.4</v>
          </cell>
          <cell r="K870">
            <v>0.4</v>
          </cell>
          <cell r="L870">
            <v>0.4</v>
          </cell>
          <cell r="M870">
            <v>0.4</v>
          </cell>
          <cell r="N870">
            <v>0.4</v>
          </cell>
          <cell r="O870">
            <v>0.4</v>
          </cell>
          <cell r="P870">
            <v>0.4</v>
          </cell>
          <cell r="Q870">
            <v>0.4</v>
          </cell>
          <cell r="R870">
            <v>0.4</v>
          </cell>
          <cell r="S870">
            <v>0.4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</row>
        <row r="871">
          <cell r="B871">
            <v>548</v>
          </cell>
          <cell r="C871">
            <v>11</v>
          </cell>
          <cell r="D871" t="str">
            <v>Пром. до 750 кВА   ВН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</row>
        <row r="872">
          <cell r="B872">
            <v>0</v>
          </cell>
          <cell r="C872">
            <v>26</v>
          </cell>
          <cell r="D872" t="str">
            <v>ГСК "Дорожник"</v>
          </cell>
          <cell r="E872">
            <v>1007</v>
          </cell>
          <cell r="F872">
            <v>1012</v>
          </cell>
          <cell r="G872">
            <v>0</v>
          </cell>
          <cell r="H872">
            <v>0.3</v>
          </cell>
          <cell r="I872">
            <v>0.8</v>
          </cell>
          <cell r="J872">
            <v>0.4</v>
          </cell>
          <cell r="K872">
            <v>0.4</v>
          </cell>
          <cell r="L872">
            <v>0.3</v>
          </cell>
          <cell r="M872">
            <v>0.2</v>
          </cell>
          <cell r="N872">
            <v>0.2</v>
          </cell>
          <cell r="O872">
            <v>0.1</v>
          </cell>
          <cell r="P872">
            <v>0.2</v>
          </cell>
          <cell r="Q872">
            <v>0.3</v>
          </cell>
          <cell r="R872">
            <v>0.4</v>
          </cell>
          <cell r="S872">
            <v>0.5</v>
          </cell>
          <cell r="T872">
            <v>1.5</v>
          </cell>
          <cell r="U872">
            <v>0.89999999999999991</v>
          </cell>
          <cell r="V872">
            <v>0.5</v>
          </cell>
          <cell r="W872">
            <v>1.2</v>
          </cell>
          <cell r="X872">
            <v>4.0999999999999996</v>
          </cell>
        </row>
        <row r="873">
          <cell r="B873">
            <v>548</v>
          </cell>
          <cell r="C873">
            <v>138</v>
          </cell>
          <cell r="D873" t="str">
            <v>Потреб. прирав. к населению (скидка 12% согл. решения РЭК № 200) НН</v>
          </cell>
          <cell r="E873">
            <v>1001</v>
          </cell>
          <cell r="F873">
            <v>0</v>
          </cell>
          <cell r="G873">
            <v>0</v>
          </cell>
          <cell r="H873">
            <v>0.3</v>
          </cell>
          <cell r="I873">
            <v>0.8</v>
          </cell>
          <cell r="J873">
            <v>0.4</v>
          </cell>
          <cell r="K873">
            <v>0.4</v>
          </cell>
          <cell r="L873">
            <v>0.3</v>
          </cell>
          <cell r="M873">
            <v>0.2</v>
          </cell>
          <cell r="N873">
            <v>0.2</v>
          </cell>
          <cell r="O873">
            <v>0.1</v>
          </cell>
          <cell r="P873">
            <v>0.2</v>
          </cell>
          <cell r="Q873">
            <v>0.3</v>
          </cell>
          <cell r="R873">
            <v>0.4</v>
          </cell>
          <cell r="S873">
            <v>0.5</v>
          </cell>
          <cell r="T873">
            <v>1.5</v>
          </cell>
          <cell r="U873">
            <v>0.89999999999999991</v>
          </cell>
          <cell r="V873">
            <v>0.5</v>
          </cell>
          <cell r="W873">
            <v>1.2</v>
          </cell>
          <cell r="X873">
            <v>4.0999999999999996</v>
          </cell>
        </row>
        <row r="874">
          <cell r="B874">
            <v>549</v>
          </cell>
          <cell r="C874">
            <v>138</v>
          </cell>
          <cell r="D874" t="str">
            <v>Потреб. прирав. к населению (скидка 12% согл. решения РЭК № 200) НН</v>
          </cell>
          <cell r="E874">
            <v>1001</v>
          </cell>
          <cell r="F874">
            <v>0</v>
          </cell>
          <cell r="G874">
            <v>0</v>
          </cell>
          <cell r="H874">
            <v>0.3</v>
          </cell>
          <cell r="I874">
            <v>0.8</v>
          </cell>
          <cell r="J874">
            <v>0.4</v>
          </cell>
          <cell r="K874">
            <v>0.4</v>
          </cell>
          <cell r="L874">
            <v>0.3</v>
          </cell>
          <cell r="M874">
            <v>0.2</v>
          </cell>
          <cell r="N874">
            <v>0.2</v>
          </cell>
          <cell r="O874">
            <v>0.1</v>
          </cell>
          <cell r="P874">
            <v>0.2</v>
          </cell>
          <cell r="Q874">
            <v>0.3</v>
          </cell>
          <cell r="R874">
            <v>0.4</v>
          </cell>
          <cell r="S874">
            <v>0.5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</row>
        <row r="875">
          <cell r="B875">
            <v>0</v>
          </cell>
          <cell r="C875">
            <v>12</v>
          </cell>
          <cell r="D875" t="str">
            <v>ГСК "БАС"</v>
          </cell>
          <cell r="E875">
            <v>0</v>
          </cell>
          <cell r="F875">
            <v>0</v>
          </cell>
          <cell r="G875">
            <v>0</v>
          </cell>
          <cell r="H875">
            <v>4</v>
          </cell>
          <cell r="I875">
            <v>4</v>
          </cell>
          <cell r="J875">
            <v>4</v>
          </cell>
          <cell r="K875">
            <v>4</v>
          </cell>
          <cell r="L875">
            <v>4</v>
          </cell>
          <cell r="M875">
            <v>2</v>
          </cell>
          <cell r="N875">
            <v>2</v>
          </cell>
          <cell r="O875">
            <v>2</v>
          </cell>
          <cell r="P875">
            <v>2</v>
          </cell>
          <cell r="Q875">
            <v>2.5</v>
          </cell>
          <cell r="R875">
            <v>4</v>
          </cell>
          <cell r="S875">
            <v>4</v>
          </cell>
          <cell r="T875">
            <v>12</v>
          </cell>
          <cell r="U875">
            <v>10</v>
          </cell>
          <cell r="V875">
            <v>6</v>
          </cell>
          <cell r="W875">
            <v>10.5</v>
          </cell>
          <cell r="X875">
            <v>38.5</v>
          </cell>
        </row>
        <row r="876">
          <cell r="B876">
            <v>549</v>
          </cell>
          <cell r="C876">
            <v>11</v>
          </cell>
          <cell r="D876" t="str">
            <v>Пром. до 750 кВА   ВН</v>
          </cell>
          <cell r="E876">
            <v>0</v>
          </cell>
          <cell r="F876">
            <v>0</v>
          </cell>
          <cell r="G876">
            <v>0</v>
          </cell>
          <cell r="H876">
            <v>4</v>
          </cell>
          <cell r="I876">
            <v>4</v>
          </cell>
          <cell r="J876">
            <v>4</v>
          </cell>
          <cell r="K876">
            <v>4</v>
          </cell>
          <cell r="L876">
            <v>4</v>
          </cell>
          <cell r="M876">
            <v>2</v>
          </cell>
          <cell r="N876">
            <v>2</v>
          </cell>
          <cell r="O876">
            <v>2</v>
          </cell>
          <cell r="P876">
            <v>2</v>
          </cell>
          <cell r="Q876">
            <v>2.5</v>
          </cell>
          <cell r="R876">
            <v>4</v>
          </cell>
          <cell r="S876">
            <v>4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</row>
        <row r="877">
          <cell r="B877">
            <v>550</v>
          </cell>
          <cell r="C877">
            <v>11</v>
          </cell>
          <cell r="D877" t="str">
            <v>Пром. до 750 кВА   ВН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</row>
        <row r="878">
          <cell r="B878">
            <v>0</v>
          </cell>
          <cell r="C878">
            <v>138</v>
          </cell>
          <cell r="D878" t="str">
            <v>ИП Суханкина И. З.</v>
          </cell>
          <cell r="E878">
            <v>1004</v>
          </cell>
          <cell r="F878">
            <v>1001</v>
          </cell>
          <cell r="G878">
            <v>0</v>
          </cell>
          <cell r="H878">
            <v>2.9</v>
          </cell>
          <cell r="I878">
            <v>2.9</v>
          </cell>
          <cell r="J878">
            <v>2</v>
          </cell>
          <cell r="K878">
            <v>1.5</v>
          </cell>
          <cell r="L878">
            <v>1.5</v>
          </cell>
          <cell r="M878">
            <v>1.7</v>
          </cell>
          <cell r="N878">
            <v>1.5</v>
          </cell>
          <cell r="O878">
            <v>1.8</v>
          </cell>
          <cell r="P878">
            <v>2</v>
          </cell>
          <cell r="Q878">
            <v>2.5</v>
          </cell>
          <cell r="R878">
            <v>3</v>
          </cell>
          <cell r="S878">
            <v>3</v>
          </cell>
          <cell r="T878">
            <v>7.8</v>
          </cell>
          <cell r="U878">
            <v>4.7</v>
          </cell>
          <cell r="V878">
            <v>5.3</v>
          </cell>
          <cell r="W878">
            <v>8.5</v>
          </cell>
          <cell r="X878">
            <v>26.3</v>
          </cell>
        </row>
        <row r="879">
          <cell r="B879">
            <v>550</v>
          </cell>
          <cell r="C879">
            <v>11</v>
          </cell>
          <cell r="D879" t="str">
            <v>Пром. до 750 кВА   ВН</v>
          </cell>
          <cell r="E879">
            <v>0</v>
          </cell>
          <cell r="F879">
            <v>0</v>
          </cell>
          <cell r="G879">
            <v>0</v>
          </cell>
          <cell r="H879">
            <v>2.9</v>
          </cell>
          <cell r="I879">
            <v>2.9</v>
          </cell>
          <cell r="J879">
            <v>2</v>
          </cell>
          <cell r="K879">
            <v>1.5</v>
          </cell>
          <cell r="L879">
            <v>1.5</v>
          </cell>
          <cell r="M879">
            <v>1.7</v>
          </cell>
          <cell r="N879">
            <v>1.5</v>
          </cell>
          <cell r="O879">
            <v>1.8</v>
          </cell>
          <cell r="P879">
            <v>2</v>
          </cell>
          <cell r="Q879">
            <v>2.5</v>
          </cell>
          <cell r="R879">
            <v>3</v>
          </cell>
          <cell r="S879">
            <v>3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</row>
        <row r="880">
          <cell r="B880">
            <v>551</v>
          </cell>
          <cell r="C880">
            <v>11</v>
          </cell>
          <cell r="D880" t="str">
            <v>Пром. до 750 кВА   ВН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</row>
        <row r="881">
          <cell r="B881">
            <v>0</v>
          </cell>
          <cell r="C881">
            <v>26</v>
          </cell>
          <cell r="D881" t="str">
            <v>ИП Муртузов А.И.</v>
          </cell>
          <cell r="E881">
            <v>1007</v>
          </cell>
          <cell r="F881">
            <v>1012</v>
          </cell>
          <cell r="G881">
            <v>0</v>
          </cell>
          <cell r="H881">
            <v>3.24</v>
          </cell>
          <cell r="I881">
            <v>3.24</v>
          </cell>
          <cell r="J881">
            <v>3.24</v>
          </cell>
          <cell r="K881">
            <v>3.24</v>
          </cell>
          <cell r="L881">
            <v>3.24</v>
          </cell>
          <cell r="M881">
            <v>2.52</v>
          </cell>
          <cell r="N881">
            <v>2.52</v>
          </cell>
          <cell r="O881">
            <v>2.52</v>
          </cell>
          <cell r="P881">
            <v>3.24</v>
          </cell>
          <cell r="Q881">
            <v>3.24</v>
          </cell>
          <cell r="R881">
            <v>3.24</v>
          </cell>
          <cell r="S881">
            <v>3.24</v>
          </cell>
          <cell r="T881">
            <v>9.7200000000000006</v>
          </cell>
          <cell r="U881">
            <v>9</v>
          </cell>
          <cell r="V881">
            <v>8.2800000000000011</v>
          </cell>
          <cell r="W881">
            <v>9.7200000000000006</v>
          </cell>
          <cell r="X881">
            <v>36.720000000000006</v>
          </cell>
        </row>
        <row r="882">
          <cell r="B882">
            <v>551</v>
          </cell>
          <cell r="C882">
            <v>23</v>
          </cell>
          <cell r="D882" t="str">
            <v>Непромышленные потребители СН2</v>
          </cell>
          <cell r="E882">
            <v>0</v>
          </cell>
          <cell r="F882">
            <v>0</v>
          </cell>
          <cell r="G882">
            <v>0</v>
          </cell>
          <cell r="H882">
            <v>3.24</v>
          </cell>
          <cell r="I882">
            <v>3.24</v>
          </cell>
          <cell r="J882">
            <v>3.24</v>
          </cell>
          <cell r="K882">
            <v>3.24</v>
          </cell>
          <cell r="L882">
            <v>3.24</v>
          </cell>
          <cell r="M882">
            <v>2.52</v>
          </cell>
          <cell r="N882">
            <v>2.52</v>
          </cell>
          <cell r="O882">
            <v>2.52</v>
          </cell>
          <cell r="P882">
            <v>3.24</v>
          </cell>
          <cell r="Q882">
            <v>3.24</v>
          </cell>
          <cell r="R882">
            <v>3.24</v>
          </cell>
          <cell r="S882">
            <v>3.24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</row>
        <row r="883">
          <cell r="B883">
            <v>552</v>
          </cell>
          <cell r="C883">
            <v>23</v>
          </cell>
          <cell r="D883" t="str">
            <v>Непромышленные потребители СН2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</row>
        <row r="884">
          <cell r="B884">
            <v>0</v>
          </cell>
          <cell r="C884">
            <v>26</v>
          </cell>
          <cell r="D884" t="str">
            <v>ИП Процик В. З.</v>
          </cell>
          <cell r="E884">
            <v>1007</v>
          </cell>
          <cell r="F884">
            <v>1012</v>
          </cell>
          <cell r="G884">
            <v>0</v>
          </cell>
          <cell r="H884">
            <v>0.45</v>
          </cell>
          <cell r="I884">
            <v>0.45</v>
          </cell>
          <cell r="J884">
            <v>0.45</v>
          </cell>
          <cell r="K884">
            <v>0.45</v>
          </cell>
          <cell r="L884">
            <v>0.45</v>
          </cell>
          <cell r="M884">
            <v>0.35</v>
          </cell>
          <cell r="N884">
            <v>0.35</v>
          </cell>
          <cell r="O884">
            <v>0.35</v>
          </cell>
          <cell r="P884">
            <v>0.45</v>
          </cell>
          <cell r="Q884">
            <v>0.45</v>
          </cell>
          <cell r="R884">
            <v>0.45</v>
          </cell>
          <cell r="S884">
            <v>0.45</v>
          </cell>
          <cell r="T884">
            <v>1.35</v>
          </cell>
          <cell r="U884">
            <v>1.25</v>
          </cell>
          <cell r="V884">
            <v>1.1499999999999999</v>
          </cell>
          <cell r="W884">
            <v>1.35</v>
          </cell>
          <cell r="X884">
            <v>5.1000000000000005</v>
          </cell>
        </row>
        <row r="885">
          <cell r="B885">
            <v>552</v>
          </cell>
          <cell r="C885">
            <v>11</v>
          </cell>
          <cell r="D885" t="str">
            <v>Пром. до 750 кВА   ВН</v>
          </cell>
          <cell r="E885">
            <v>0</v>
          </cell>
          <cell r="F885">
            <v>0</v>
          </cell>
          <cell r="G885">
            <v>0</v>
          </cell>
          <cell r="H885">
            <v>0.45</v>
          </cell>
          <cell r="I885">
            <v>0.45</v>
          </cell>
          <cell r="J885">
            <v>0.45</v>
          </cell>
          <cell r="K885">
            <v>0.45</v>
          </cell>
          <cell r="L885">
            <v>0.45</v>
          </cell>
          <cell r="M885">
            <v>0.35</v>
          </cell>
          <cell r="N885">
            <v>0.35</v>
          </cell>
          <cell r="O885">
            <v>0.35</v>
          </cell>
          <cell r="P885">
            <v>0.45</v>
          </cell>
          <cell r="Q885">
            <v>0.45</v>
          </cell>
          <cell r="R885">
            <v>0.45</v>
          </cell>
          <cell r="S885">
            <v>0.45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</row>
        <row r="886">
          <cell r="B886">
            <v>553</v>
          </cell>
          <cell r="C886">
            <v>11</v>
          </cell>
          <cell r="D886" t="str">
            <v>Пром. до 750 кВА   ВН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</row>
        <row r="887">
          <cell r="B887">
            <v>0</v>
          </cell>
          <cell r="C887">
            <v>26</v>
          </cell>
          <cell r="D887" t="str">
            <v>ИП Варченко В.И.</v>
          </cell>
          <cell r="E887">
            <v>1007</v>
          </cell>
          <cell r="F887">
            <v>1012</v>
          </cell>
          <cell r="G887">
            <v>0</v>
          </cell>
          <cell r="H887">
            <v>0.13</v>
          </cell>
          <cell r="I887">
            <v>0.11</v>
          </cell>
          <cell r="J887">
            <v>0.1</v>
          </cell>
          <cell r="K887">
            <v>0.09</v>
          </cell>
          <cell r="L887">
            <v>0.08</v>
          </cell>
          <cell r="M887">
            <v>0.05</v>
          </cell>
          <cell r="N887">
            <v>0.05</v>
          </cell>
          <cell r="O887">
            <v>0.05</v>
          </cell>
          <cell r="P887">
            <v>0.06</v>
          </cell>
          <cell r="Q887">
            <v>0.08</v>
          </cell>
          <cell r="R887">
            <v>0.1</v>
          </cell>
          <cell r="S887">
            <v>0.12</v>
          </cell>
          <cell r="T887">
            <v>0.33999999999999997</v>
          </cell>
          <cell r="U887">
            <v>0.21999999999999997</v>
          </cell>
          <cell r="V887">
            <v>0.16</v>
          </cell>
          <cell r="W887">
            <v>0.3</v>
          </cell>
          <cell r="X887">
            <v>1.02</v>
          </cell>
        </row>
        <row r="888">
          <cell r="B888">
            <v>553</v>
          </cell>
          <cell r="C888">
            <v>26</v>
          </cell>
          <cell r="D888" t="str">
            <v>Непромышленные потребители НН</v>
          </cell>
          <cell r="E888">
            <v>1007</v>
          </cell>
          <cell r="F888">
            <v>1012</v>
          </cell>
          <cell r="G888">
            <v>0</v>
          </cell>
          <cell r="H888">
            <v>0.13</v>
          </cell>
          <cell r="I888">
            <v>0.11</v>
          </cell>
          <cell r="J888">
            <v>0.1</v>
          </cell>
          <cell r="K888">
            <v>0.09</v>
          </cell>
          <cell r="L888">
            <v>0.08</v>
          </cell>
          <cell r="M888">
            <v>0.05</v>
          </cell>
          <cell r="N888">
            <v>0.05</v>
          </cell>
          <cell r="O888">
            <v>0.05</v>
          </cell>
          <cell r="P888">
            <v>0.06</v>
          </cell>
          <cell r="Q888">
            <v>0.08</v>
          </cell>
          <cell r="R888">
            <v>0.1</v>
          </cell>
          <cell r="S888">
            <v>0.12</v>
          </cell>
          <cell r="T888">
            <v>0.33999999999999997</v>
          </cell>
          <cell r="U888">
            <v>0.21999999999999997</v>
          </cell>
          <cell r="V888">
            <v>0.16</v>
          </cell>
          <cell r="W888">
            <v>0.3</v>
          </cell>
          <cell r="X888">
            <v>1.02</v>
          </cell>
        </row>
        <row r="889">
          <cell r="B889">
            <v>554</v>
          </cell>
          <cell r="C889">
            <v>26</v>
          </cell>
          <cell r="D889" t="str">
            <v>Непромышленные потребители НН</v>
          </cell>
          <cell r="E889">
            <v>1007</v>
          </cell>
          <cell r="F889">
            <v>1012</v>
          </cell>
          <cell r="G889">
            <v>0</v>
          </cell>
          <cell r="H889">
            <v>0.13</v>
          </cell>
          <cell r="I889">
            <v>0.11</v>
          </cell>
          <cell r="J889">
            <v>0.1</v>
          </cell>
          <cell r="K889">
            <v>0.09</v>
          </cell>
          <cell r="L889">
            <v>0.08</v>
          </cell>
          <cell r="M889">
            <v>0.05</v>
          </cell>
          <cell r="N889">
            <v>0.05</v>
          </cell>
          <cell r="O889">
            <v>0.05</v>
          </cell>
          <cell r="P889">
            <v>0.06</v>
          </cell>
          <cell r="Q889">
            <v>0.08</v>
          </cell>
          <cell r="R889">
            <v>0.1</v>
          </cell>
          <cell r="S889">
            <v>0.12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</row>
        <row r="890">
          <cell r="B890">
            <v>0</v>
          </cell>
          <cell r="C890">
            <v>27</v>
          </cell>
          <cell r="D890" t="str">
            <v>ГСК "ЯРОТО"</v>
          </cell>
          <cell r="E890">
            <v>0</v>
          </cell>
          <cell r="F890">
            <v>0</v>
          </cell>
          <cell r="G890">
            <v>0</v>
          </cell>
          <cell r="H890">
            <v>0.7</v>
          </cell>
          <cell r="I890">
            <v>0.6</v>
          </cell>
          <cell r="J890">
            <v>0.5</v>
          </cell>
          <cell r="K890">
            <v>0.5</v>
          </cell>
          <cell r="L890">
            <v>0.5</v>
          </cell>
          <cell r="M890">
            <v>0.5</v>
          </cell>
          <cell r="N890">
            <v>0.5</v>
          </cell>
          <cell r="O890">
            <v>0.5</v>
          </cell>
          <cell r="P890">
            <v>0.7</v>
          </cell>
          <cell r="Q890">
            <v>0.8</v>
          </cell>
          <cell r="R890">
            <v>1</v>
          </cell>
          <cell r="S890">
            <v>1</v>
          </cell>
          <cell r="T890">
            <v>1.7999999999999998</v>
          </cell>
          <cell r="U890">
            <v>1.5</v>
          </cell>
          <cell r="V890">
            <v>1.7</v>
          </cell>
          <cell r="W890">
            <v>2.8</v>
          </cell>
          <cell r="X890">
            <v>7.8</v>
          </cell>
        </row>
        <row r="891">
          <cell r="B891">
            <v>554</v>
          </cell>
          <cell r="C891">
            <v>138</v>
          </cell>
          <cell r="D891" t="str">
            <v>Потреб. прирав. к населению (скидка 12% согл. решения РЭК № 200) НН</v>
          </cell>
          <cell r="E891">
            <v>1005</v>
          </cell>
          <cell r="F891">
            <v>0</v>
          </cell>
          <cell r="G891">
            <v>0</v>
          </cell>
          <cell r="H891">
            <v>0.7</v>
          </cell>
          <cell r="I891">
            <v>0.6</v>
          </cell>
          <cell r="J891">
            <v>0.5</v>
          </cell>
          <cell r="K891">
            <v>0.5</v>
          </cell>
          <cell r="L891">
            <v>0.5</v>
          </cell>
          <cell r="M891">
            <v>0.5</v>
          </cell>
          <cell r="N891">
            <v>0.5</v>
          </cell>
          <cell r="O891">
            <v>0.5</v>
          </cell>
          <cell r="P891">
            <v>0.7</v>
          </cell>
          <cell r="Q891">
            <v>0.8</v>
          </cell>
          <cell r="R891">
            <v>1</v>
          </cell>
          <cell r="S891">
            <v>1</v>
          </cell>
          <cell r="T891">
            <v>1.7999999999999998</v>
          </cell>
          <cell r="U891">
            <v>1.5</v>
          </cell>
          <cell r="V891">
            <v>1.7</v>
          </cell>
          <cell r="W891">
            <v>2.8</v>
          </cell>
          <cell r="X891">
            <v>7.8</v>
          </cell>
        </row>
        <row r="892">
          <cell r="B892">
            <v>555</v>
          </cell>
          <cell r="C892">
            <v>138</v>
          </cell>
          <cell r="D892" t="str">
            <v>Потреб. прирав. к населению (скидка 12% согл. решения РЭК № 200) НН</v>
          </cell>
          <cell r="E892">
            <v>1005</v>
          </cell>
          <cell r="F892">
            <v>0</v>
          </cell>
          <cell r="G892">
            <v>0</v>
          </cell>
          <cell r="H892">
            <v>0.7</v>
          </cell>
          <cell r="I892">
            <v>0.6</v>
          </cell>
          <cell r="J892">
            <v>0.5</v>
          </cell>
          <cell r="K892">
            <v>0.5</v>
          </cell>
          <cell r="L892">
            <v>0.5</v>
          </cell>
          <cell r="M892">
            <v>0.5</v>
          </cell>
          <cell r="N892">
            <v>0.5</v>
          </cell>
          <cell r="O892">
            <v>0.5</v>
          </cell>
          <cell r="P892">
            <v>0.7</v>
          </cell>
          <cell r="Q892">
            <v>0.8</v>
          </cell>
          <cell r="R892">
            <v>1</v>
          </cell>
          <cell r="S892">
            <v>1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</row>
        <row r="893">
          <cell r="B893">
            <v>0</v>
          </cell>
          <cell r="C893">
            <v>12</v>
          </cell>
          <cell r="D893" t="str">
            <v>ИП Бережная Л.И.</v>
          </cell>
          <cell r="E893">
            <v>0</v>
          </cell>
          <cell r="F893">
            <v>0</v>
          </cell>
          <cell r="G893">
            <v>0</v>
          </cell>
          <cell r="H893">
            <v>6</v>
          </cell>
          <cell r="I893">
            <v>6</v>
          </cell>
          <cell r="J893">
            <v>6</v>
          </cell>
          <cell r="K893">
            <v>4</v>
          </cell>
          <cell r="L893">
            <v>2.5</v>
          </cell>
          <cell r="M893">
            <v>1.6</v>
          </cell>
          <cell r="N893">
            <v>1.2</v>
          </cell>
          <cell r="O893">
            <v>1.3</v>
          </cell>
          <cell r="P893">
            <v>1.5</v>
          </cell>
          <cell r="Q893">
            <v>2</v>
          </cell>
          <cell r="R893">
            <v>3</v>
          </cell>
          <cell r="S893">
            <v>4</v>
          </cell>
          <cell r="T893">
            <v>18</v>
          </cell>
          <cell r="U893">
            <v>8.1</v>
          </cell>
          <cell r="V893">
            <v>4</v>
          </cell>
          <cell r="W893">
            <v>9</v>
          </cell>
          <cell r="X893">
            <v>39.1</v>
          </cell>
        </row>
        <row r="894">
          <cell r="B894">
            <v>555</v>
          </cell>
          <cell r="C894">
            <v>26</v>
          </cell>
          <cell r="D894" t="str">
            <v>Непромышленные потребители НН</v>
          </cell>
          <cell r="E894">
            <v>1007</v>
          </cell>
          <cell r="F894">
            <v>1004</v>
          </cell>
          <cell r="G894">
            <v>1012</v>
          </cell>
          <cell r="H894">
            <v>6</v>
          </cell>
          <cell r="I894">
            <v>6</v>
          </cell>
          <cell r="J894">
            <v>6</v>
          </cell>
          <cell r="K894">
            <v>4</v>
          </cell>
          <cell r="L894">
            <v>2.5</v>
          </cell>
          <cell r="M894">
            <v>1.6</v>
          </cell>
          <cell r="N894">
            <v>1.2</v>
          </cell>
          <cell r="O894">
            <v>1.3</v>
          </cell>
          <cell r="P894">
            <v>1.5</v>
          </cell>
          <cell r="Q894">
            <v>2</v>
          </cell>
          <cell r="R894">
            <v>3</v>
          </cell>
          <cell r="S894">
            <v>4</v>
          </cell>
          <cell r="T894">
            <v>18</v>
          </cell>
          <cell r="U894">
            <v>8.1</v>
          </cell>
          <cell r="V894">
            <v>4</v>
          </cell>
          <cell r="W894">
            <v>9</v>
          </cell>
          <cell r="X894">
            <v>39.1</v>
          </cell>
        </row>
        <row r="895">
          <cell r="B895">
            <v>556</v>
          </cell>
          <cell r="C895">
            <v>26</v>
          </cell>
          <cell r="D895" t="str">
            <v>Непромышленные потребители НН</v>
          </cell>
          <cell r="E895">
            <v>1007</v>
          </cell>
          <cell r="F895">
            <v>1004</v>
          </cell>
          <cell r="G895">
            <v>1012</v>
          </cell>
          <cell r="H895">
            <v>6</v>
          </cell>
          <cell r="I895">
            <v>6</v>
          </cell>
          <cell r="J895">
            <v>6</v>
          </cell>
          <cell r="K895">
            <v>4</v>
          </cell>
          <cell r="L895">
            <v>2.5</v>
          </cell>
          <cell r="M895">
            <v>1.6</v>
          </cell>
          <cell r="N895">
            <v>1.2</v>
          </cell>
          <cell r="O895">
            <v>1.3</v>
          </cell>
          <cell r="P895">
            <v>1.5</v>
          </cell>
          <cell r="Q895">
            <v>2</v>
          </cell>
          <cell r="R895">
            <v>3</v>
          </cell>
          <cell r="S895">
            <v>4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</row>
        <row r="896">
          <cell r="B896">
            <v>0</v>
          </cell>
          <cell r="C896">
            <v>12</v>
          </cell>
          <cell r="D896" t="str">
            <v>ИП Закиев Н. Я.</v>
          </cell>
          <cell r="E896">
            <v>0</v>
          </cell>
          <cell r="F896">
            <v>0</v>
          </cell>
          <cell r="G896">
            <v>0</v>
          </cell>
          <cell r="H896">
            <v>3.5</v>
          </cell>
          <cell r="I896">
            <v>2.5</v>
          </cell>
          <cell r="J896">
            <v>2.5</v>
          </cell>
          <cell r="K896">
            <v>2.5</v>
          </cell>
          <cell r="L896">
            <v>2.5</v>
          </cell>
          <cell r="M896">
            <v>3.7</v>
          </cell>
          <cell r="N896">
            <v>3.5</v>
          </cell>
          <cell r="O896">
            <v>4.5</v>
          </cell>
          <cell r="P896">
            <v>3.5</v>
          </cell>
          <cell r="Q896">
            <v>4</v>
          </cell>
          <cell r="R896">
            <v>4</v>
          </cell>
          <cell r="S896">
            <v>4</v>
          </cell>
          <cell r="T896">
            <v>8.5</v>
          </cell>
          <cell r="U896">
            <v>8.6999999999999993</v>
          </cell>
          <cell r="V896">
            <v>11.5</v>
          </cell>
          <cell r="W896">
            <v>12</v>
          </cell>
          <cell r="X896">
            <v>40.700000000000003</v>
          </cell>
        </row>
        <row r="897">
          <cell r="B897">
            <v>556</v>
          </cell>
          <cell r="C897">
            <v>26</v>
          </cell>
          <cell r="D897" t="str">
            <v>Непромышленные потребители НН</v>
          </cell>
          <cell r="E897">
            <v>1001</v>
          </cell>
          <cell r="F897">
            <v>0</v>
          </cell>
          <cell r="G897">
            <v>0</v>
          </cell>
          <cell r="H897">
            <v>3.5</v>
          </cell>
          <cell r="I897">
            <v>2.5</v>
          </cell>
          <cell r="J897">
            <v>2.5</v>
          </cell>
          <cell r="K897">
            <v>2.5</v>
          </cell>
          <cell r="L897">
            <v>2.5</v>
          </cell>
          <cell r="M897">
            <v>3.7</v>
          </cell>
          <cell r="N897">
            <v>3.5</v>
          </cell>
          <cell r="O897">
            <v>4.5</v>
          </cell>
          <cell r="P897">
            <v>3.5</v>
          </cell>
          <cell r="Q897">
            <v>4</v>
          </cell>
          <cell r="R897">
            <v>4</v>
          </cell>
          <cell r="S897">
            <v>4</v>
          </cell>
          <cell r="T897">
            <v>8.5</v>
          </cell>
          <cell r="U897">
            <v>8.6999999999999993</v>
          </cell>
          <cell r="V897">
            <v>11.5</v>
          </cell>
          <cell r="W897">
            <v>12</v>
          </cell>
          <cell r="X897">
            <v>40.700000000000003</v>
          </cell>
        </row>
        <row r="898">
          <cell r="B898">
            <v>557</v>
          </cell>
          <cell r="C898">
            <v>26</v>
          </cell>
          <cell r="D898" t="str">
            <v>Непромышленные потребители НН</v>
          </cell>
          <cell r="E898">
            <v>1001</v>
          </cell>
          <cell r="F898">
            <v>0</v>
          </cell>
          <cell r="G898">
            <v>0</v>
          </cell>
          <cell r="H898">
            <v>3.5</v>
          </cell>
          <cell r="I898">
            <v>2.5</v>
          </cell>
          <cell r="J898">
            <v>2.5</v>
          </cell>
          <cell r="K898">
            <v>2.5</v>
          </cell>
          <cell r="L898">
            <v>2.5</v>
          </cell>
          <cell r="M898">
            <v>3.7</v>
          </cell>
          <cell r="N898">
            <v>3.5</v>
          </cell>
          <cell r="O898">
            <v>4.5</v>
          </cell>
          <cell r="P898">
            <v>3.5</v>
          </cell>
          <cell r="Q898">
            <v>4</v>
          </cell>
          <cell r="R898">
            <v>4</v>
          </cell>
          <cell r="S898">
            <v>4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</row>
        <row r="899">
          <cell r="B899">
            <v>0</v>
          </cell>
          <cell r="C899">
            <v>12</v>
          </cell>
          <cell r="D899" t="str">
            <v>ГСК "Южный"</v>
          </cell>
          <cell r="E899">
            <v>0</v>
          </cell>
          <cell r="F899">
            <v>0</v>
          </cell>
          <cell r="G899">
            <v>0</v>
          </cell>
          <cell r="H899">
            <v>4.5</v>
          </cell>
          <cell r="I899">
            <v>3.3</v>
          </cell>
          <cell r="J899">
            <v>4.5</v>
          </cell>
          <cell r="K899">
            <v>4</v>
          </cell>
          <cell r="L899">
            <v>4</v>
          </cell>
          <cell r="M899">
            <v>4</v>
          </cell>
          <cell r="N899">
            <v>1</v>
          </cell>
          <cell r="O899">
            <v>2</v>
          </cell>
          <cell r="P899">
            <v>3</v>
          </cell>
          <cell r="Q899">
            <v>3</v>
          </cell>
          <cell r="R899">
            <v>3.5</v>
          </cell>
          <cell r="S899">
            <v>4</v>
          </cell>
          <cell r="T899">
            <v>12.3</v>
          </cell>
          <cell r="U899">
            <v>12</v>
          </cell>
          <cell r="V899">
            <v>6</v>
          </cell>
          <cell r="W899">
            <v>10.5</v>
          </cell>
          <cell r="X899">
            <v>40.799999999999997</v>
          </cell>
        </row>
        <row r="900">
          <cell r="B900">
            <v>557</v>
          </cell>
          <cell r="C900">
            <v>135</v>
          </cell>
          <cell r="D900" t="str">
            <v>Потреб. прирав. к населению (скидка 12% согл. решения РЭК № 200) СН2</v>
          </cell>
          <cell r="E900">
            <v>1005</v>
          </cell>
          <cell r="F900">
            <v>0</v>
          </cell>
          <cell r="G900">
            <v>0</v>
          </cell>
          <cell r="H900">
            <v>4.5</v>
          </cell>
          <cell r="I900">
            <v>3.3</v>
          </cell>
          <cell r="J900">
            <v>4.5</v>
          </cell>
          <cell r="K900">
            <v>4</v>
          </cell>
          <cell r="L900">
            <v>4</v>
          </cell>
          <cell r="M900">
            <v>4</v>
          </cell>
          <cell r="N900">
            <v>1</v>
          </cell>
          <cell r="O900">
            <v>2</v>
          </cell>
          <cell r="P900">
            <v>3</v>
          </cell>
          <cell r="Q900">
            <v>3</v>
          </cell>
          <cell r="R900">
            <v>3.5</v>
          </cell>
          <cell r="S900">
            <v>4</v>
          </cell>
          <cell r="T900">
            <v>12.3</v>
          </cell>
          <cell r="U900">
            <v>12</v>
          </cell>
          <cell r="V900">
            <v>6</v>
          </cell>
          <cell r="W900">
            <v>10.5</v>
          </cell>
          <cell r="X900">
            <v>40.799999999999997</v>
          </cell>
        </row>
        <row r="901">
          <cell r="B901">
            <v>558</v>
          </cell>
          <cell r="C901">
            <v>135</v>
          </cell>
          <cell r="D901" t="str">
            <v>Потреб. прирав. к населению (скидка 12% согл. решения РЭК № 200) СН2</v>
          </cell>
          <cell r="E901">
            <v>1005</v>
          </cell>
          <cell r="F901">
            <v>0</v>
          </cell>
          <cell r="G901">
            <v>0</v>
          </cell>
          <cell r="H901">
            <v>4.5</v>
          </cell>
          <cell r="I901">
            <v>3.3</v>
          </cell>
          <cell r="J901">
            <v>4.5</v>
          </cell>
          <cell r="K901">
            <v>4</v>
          </cell>
          <cell r="L901">
            <v>4</v>
          </cell>
          <cell r="M901">
            <v>4</v>
          </cell>
          <cell r="N901">
            <v>1</v>
          </cell>
          <cell r="O901">
            <v>2</v>
          </cell>
          <cell r="P901">
            <v>3</v>
          </cell>
          <cell r="Q901">
            <v>3</v>
          </cell>
          <cell r="R901">
            <v>3.5</v>
          </cell>
          <cell r="S901">
            <v>4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</row>
        <row r="902">
          <cell r="B902">
            <v>0</v>
          </cell>
          <cell r="C902">
            <v>12</v>
          </cell>
          <cell r="D902" t="str">
            <v>ИП Санкин В. А.</v>
          </cell>
          <cell r="E902">
            <v>0</v>
          </cell>
          <cell r="F902">
            <v>0</v>
          </cell>
          <cell r="G902">
            <v>0</v>
          </cell>
          <cell r="H902">
            <v>0.27</v>
          </cell>
          <cell r="I902">
            <v>0.27</v>
          </cell>
          <cell r="J902">
            <v>0.27</v>
          </cell>
          <cell r="K902">
            <v>0.27</v>
          </cell>
          <cell r="L902">
            <v>0.27</v>
          </cell>
          <cell r="M902">
            <v>0.66</v>
          </cell>
          <cell r="N902">
            <v>0.66</v>
          </cell>
          <cell r="O902">
            <v>0.66</v>
          </cell>
          <cell r="P902">
            <v>0.66</v>
          </cell>
          <cell r="Q902">
            <v>0.27</v>
          </cell>
          <cell r="R902">
            <v>0.27</v>
          </cell>
          <cell r="S902">
            <v>0.27</v>
          </cell>
          <cell r="T902">
            <v>0.81</v>
          </cell>
          <cell r="U902">
            <v>1.2000000000000002</v>
          </cell>
          <cell r="V902">
            <v>1.98</v>
          </cell>
          <cell r="W902">
            <v>0.81</v>
          </cell>
          <cell r="X902">
            <v>4.8000000000000007</v>
          </cell>
        </row>
        <row r="903">
          <cell r="B903">
            <v>558</v>
          </cell>
          <cell r="C903">
            <v>11</v>
          </cell>
          <cell r="D903" t="str">
            <v>Пром. до 750 кВА   ВН</v>
          </cell>
          <cell r="E903">
            <v>0</v>
          </cell>
          <cell r="F903">
            <v>0</v>
          </cell>
          <cell r="G903">
            <v>0</v>
          </cell>
          <cell r="H903">
            <v>0.27</v>
          </cell>
          <cell r="I903">
            <v>0.27</v>
          </cell>
          <cell r="J903">
            <v>0.27</v>
          </cell>
          <cell r="K903">
            <v>0.27</v>
          </cell>
          <cell r="L903">
            <v>0.27</v>
          </cell>
          <cell r="M903">
            <v>0.66</v>
          </cell>
          <cell r="N903">
            <v>0.66</v>
          </cell>
          <cell r="O903">
            <v>0.66</v>
          </cell>
          <cell r="P903">
            <v>0.66</v>
          </cell>
          <cell r="Q903">
            <v>0.27</v>
          </cell>
          <cell r="R903">
            <v>0.27</v>
          </cell>
          <cell r="S903">
            <v>0.27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</row>
        <row r="904">
          <cell r="B904">
            <v>559</v>
          </cell>
          <cell r="C904">
            <v>11</v>
          </cell>
          <cell r="D904" t="str">
            <v>Пром. до 750 кВА   ВН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</row>
        <row r="905">
          <cell r="B905">
            <v>0</v>
          </cell>
          <cell r="C905">
            <v>26</v>
          </cell>
          <cell r="D905" t="str">
            <v>ИП  Гарбар Г. В.</v>
          </cell>
          <cell r="E905">
            <v>1007</v>
          </cell>
          <cell r="F905">
            <v>1004</v>
          </cell>
          <cell r="G905">
            <v>1012</v>
          </cell>
          <cell r="H905">
            <v>0.18</v>
          </cell>
          <cell r="I905">
            <v>0.18</v>
          </cell>
          <cell r="J905">
            <v>0.18</v>
          </cell>
          <cell r="K905">
            <v>0.18</v>
          </cell>
          <cell r="L905">
            <v>0.18</v>
          </cell>
          <cell r="M905">
            <v>0.14000000000000001</v>
          </cell>
          <cell r="N905">
            <v>0.14000000000000001</v>
          </cell>
          <cell r="O905">
            <v>0.14000000000000001</v>
          </cell>
          <cell r="P905">
            <v>0.18</v>
          </cell>
          <cell r="Q905">
            <v>0.18</v>
          </cell>
          <cell r="R905">
            <v>0.18</v>
          </cell>
          <cell r="S905">
            <v>0.18</v>
          </cell>
          <cell r="T905">
            <v>0.54</v>
          </cell>
          <cell r="U905">
            <v>0.5</v>
          </cell>
          <cell r="V905">
            <v>0.46</v>
          </cell>
          <cell r="W905">
            <v>0.54</v>
          </cell>
          <cell r="X905">
            <v>2.04</v>
          </cell>
        </row>
        <row r="906">
          <cell r="B906">
            <v>559</v>
          </cell>
          <cell r="C906">
            <v>11</v>
          </cell>
          <cell r="D906" t="str">
            <v>Пром. до 750 кВА   ВН</v>
          </cell>
          <cell r="E906">
            <v>0</v>
          </cell>
          <cell r="F906">
            <v>0</v>
          </cell>
          <cell r="G906">
            <v>0</v>
          </cell>
          <cell r="H906">
            <v>0.18</v>
          </cell>
          <cell r="I906">
            <v>0.18</v>
          </cell>
          <cell r="J906">
            <v>0.18</v>
          </cell>
          <cell r="K906">
            <v>0.18</v>
          </cell>
          <cell r="L906">
            <v>0.18</v>
          </cell>
          <cell r="M906">
            <v>0.14000000000000001</v>
          </cell>
          <cell r="N906">
            <v>0.14000000000000001</v>
          </cell>
          <cell r="O906">
            <v>0.14000000000000001</v>
          </cell>
          <cell r="P906">
            <v>0.18</v>
          </cell>
          <cell r="Q906">
            <v>0.18</v>
          </cell>
          <cell r="R906">
            <v>0.18</v>
          </cell>
          <cell r="S906">
            <v>0.18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</row>
        <row r="907">
          <cell r="B907">
            <v>560</v>
          </cell>
          <cell r="C907">
            <v>11</v>
          </cell>
          <cell r="D907" t="str">
            <v>Пром. до 750 кВА   ВН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</row>
        <row r="908">
          <cell r="B908">
            <v>0</v>
          </cell>
          <cell r="C908">
            <v>26</v>
          </cell>
          <cell r="D908" t="str">
            <v>КСиЭ  "Маховик"</v>
          </cell>
          <cell r="E908">
            <v>1007</v>
          </cell>
          <cell r="F908">
            <v>1004</v>
          </cell>
          <cell r="G908">
            <v>1012</v>
          </cell>
          <cell r="H908">
            <v>1</v>
          </cell>
          <cell r="I908">
            <v>1</v>
          </cell>
          <cell r="J908">
            <v>1</v>
          </cell>
          <cell r="K908">
            <v>1</v>
          </cell>
          <cell r="L908">
            <v>1</v>
          </cell>
          <cell r="M908">
            <v>1</v>
          </cell>
          <cell r="N908">
            <v>1</v>
          </cell>
          <cell r="O908">
            <v>1</v>
          </cell>
          <cell r="P908">
            <v>1</v>
          </cell>
          <cell r="Q908">
            <v>1</v>
          </cell>
          <cell r="R908">
            <v>1</v>
          </cell>
          <cell r="S908">
            <v>1</v>
          </cell>
          <cell r="T908">
            <v>3</v>
          </cell>
          <cell r="U908">
            <v>3</v>
          </cell>
          <cell r="V908">
            <v>3</v>
          </cell>
          <cell r="W908">
            <v>3</v>
          </cell>
          <cell r="X908">
            <v>12</v>
          </cell>
        </row>
        <row r="909">
          <cell r="B909">
            <v>560</v>
          </cell>
          <cell r="C909">
            <v>135</v>
          </cell>
          <cell r="D909" t="str">
            <v>Потреб. прирав. к населению (скидка 12% согл. решения РЭК № 200) СН2</v>
          </cell>
          <cell r="E909">
            <v>1007</v>
          </cell>
          <cell r="F909">
            <v>0</v>
          </cell>
          <cell r="G909">
            <v>0</v>
          </cell>
          <cell r="H909">
            <v>1</v>
          </cell>
          <cell r="I909">
            <v>1</v>
          </cell>
          <cell r="J909">
            <v>1</v>
          </cell>
          <cell r="K909">
            <v>1</v>
          </cell>
          <cell r="L909">
            <v>1</v>
          </cell>
          <cell r="M909">
            <v>1</v>
          </cell>
          <cell r="N909">
            <v>1</v>
          </cell>
          <cell r="O909">
            <v>1</v>
          </cell>
          <cell r="P909">
            <v>1</v>
          </cell>
          <cell r="Q909">
            <v>1</v>
          </cell>
          <cell r="R909">
            <v>1</v>
          </cell>
          <cell r="S909">
            <v>1</v>
          </cell>
          <cell r="T909">
            <v>3</v>
          </cell>
          <cell r="U909">
            <v>3</v>
          </cell>
          <cell r="V909">
            <v>3</v>
          </cell>
          <cell r="W909">
            <v>3</v>
          </cell>
          <cell r="X909">
            <v>12</v>
          </cell>
        </row>
        <row r="910">
          <cell r="B910">
            <v>561</v>
          </cell>
          <cell r="C910">
            <v>135</v>
          </cell>
          <cell r="D910" t="str">
            <v>Потреб. прирав. к населению (скидка 12% согл. решения РЭК № 200) СН2</v>
          </cell>
          <cell r="E910">
            <v>1007</v>
          </cell>
          <cell r="F910">
            <v>0</v>
          </cell>
          <cell r="G910">
            <v>0</v>
          </cell>
          <cell r="H910">
            <v>1</v>
          </cell>
          <cell r="I910">
            <v>1</v>
          </cell>
          <cell r="J910">
            <v>1</v>
          </cell>
          <cell r="K910">
            <v>1</v>
          </cell>
          <cell r="L910">
            <v>1</v>
          </cell>
          <cell r="M910">
            <v>1</v>
          </cell>
          <cell r="N910">
            <v>1</v>
          </cell>
          <cell r="O910">
            <v>1</v>
          </cell>
          <cell r="P910">
            <v>1</v>
          </cell>
          <cell r="Q910">
            <v>1</v>
          </cell>
          <cell r="R910">
            <v>1</v>
          </cell>
          <cell r="S910">
            <v>1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</row>
        <row r="911">
          <cell r="B911">
            <v>0</v>
          </cell>
          <cell r="C911">
            <v>12</v>
          </cell>
          <cell r="D911" t="str">
            <v>ИП Плазун Ф. Ф.</v>
          </cell>
          <cell r="E911">
            <v>0</v>
          </cell>
          <cell r="F911">
            <v>0</v>
          </cell>
          <cell r="G911">
            <v>0</v>
          </cell>
          <cell r="H911">
            <v>2</v>
          </cell>
          <cell r="I911">
            <v>2.5</v>
          </cell>
          <cell r="J911">
            <v>1.5</v>
          </cell>
          <cell r="K911">
            <v>1.5</v>
          </cell>
          <cell r="L911">
            <v>0.8</v>
          </cell>
          <cell r="M911">
            <v>0.7</v>
          </cell>
          <cell r="N911">
            <v>1</v>
          </cell>
          <cell r="O911">
            <v>0.7</v>
          </cell>
          <cell r="P911">
            <v>0.7</v>
          </cell>
          <cell r="Q911">
            <v>0.7</v>
          </cell>
          <cell r="R911">
            <v>0.8</v>
          </cell>
          <cell r="S911">
            <v>1</v>
          </cell>
          <cell r="T911">
            <v>6</v>
          </cell>
          <cell r="U911">
            <v>3</v>
          </cell>
          <cell r="V911">
            <v>2.4</v>
          </cell>
          <cell r="W911">
            <v>2.5</v>
          </cell>
          <cell r="X911">
            <v>13.899999999999999</v>
          </cell>
        </row>
        <row r="912">
          <cell r="B912">
            <v>561</v>
          </cell>
          <cell r="C912">
            <v>26</v>
          </cell>
          <cell r="D912" t="str">
            <v>Непромышленные потребители НН</v>
          </cell>
          <cell r="E912">
            <v>1004</v>
          </cell>
          <cell r="F912">
            <v>1012</v>
          </cell>
          <cell r="G912">
            <v>0</v>
          </cell>
          <cell r="H912">
            <v>2</v>
          </cell>
          <cell r="I912">
            <v>2.5</v>
          </cell>
          <cell r="J912">
            <v>1.5</v>
          </cell>
          <cell r="K912">
            <v>1.5</v>
          </cell>
          <cell r="L912">
            <v>0.8</v>
          </cell>
          <cell r="M912">
            <v>0.7</v>
          </cell>
          <cell r="N912">
            <v>1</v>
          </cell>
          <cell r="O912">
            <v>0.7</v>
          </cell>
          <cell r="P912">
            <v>0.7</v>
          </cell>
          <cell r="Q912">
            <v>0.7</v>
          </cell>
          <cell r="R912">
            <v>0.8</v>
          </cell>
          <cell r="S912">
            <v>1</v>
          </cell>
          <cell r="T912">
            <v>6</v>
          </cell>
          <cell r="U912">
            <v>3</v>
          </cell>
          <cell r="V912">
            <v>2.4</v>
          </cell>
          <cell r="W912">
            <v>2.5</v>
          </cell>
          <cell r="X912">
            <v>13.899999999999999</v>
          </cell>
        </row>
        <row r="913">
          <cell r="B913">
            <v>562</v>
          </cell>
          <cell r="C913">
            <v>26</v>
          </cell>
          <cell r="D913" t="str">
            <v>Непромышленные потребители НН</v>
          </cell>
          <cell r="E913">
            <v>1004</v>
          </cell>
          <cell r="F913">
            <v>1012</v>
          </cell>
          <cell r="G913">
            <v>0</v>
          </cell>
          <cell r="H913">
            <v>2</v>
          </cell>
          <cell r="I913">
            <v>2.5</v>
          </cell>
          <cell r="J913">
            <v>1.5</v>
          </cell>
          <cell r="K913">
            <v>1.5</v>
          </cell>
          <cell r="L913">
            <v>0.8</v>
          </cell>
          <cell r="M913">
            <v>0.7</v>
          </cell>
          <cell r="N913">
            <v>1</v>
          </cell>
          <cell r="O913">
            <v>0.7</v>
          </cell>
          <cell r="P913">
            <v>0.7</v>
          </cell>
          <cell r="Q913">
            <v>0.7</v>
          </cell>
          <cell r="R913">
            <v>0.8</v>
          </cell>
          <cell r="S913">
            <v>1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</row>
        <row r="914">
          <cell r="B914">
            <v>0</v>
          </cell>
          <cell r="C914">
            <v>12</v>
          </cell>
          <cell r="D914" t="str">
            <v>ИП  Белый В. Н.</v>
          </cell>
          <cell r="E914">
            <v>0</v>
          </cell>
          <cell r="F914">
            <v>0</v>
          </cell>
          <cell r="G914">
            <v>0</v>
          </cell>
          <cell r="H914">
            <v>22.3</v>
          </cell>
          <cell r="I914">
            <v>20.200000000000003</v>
          </cell>
          <cell r="J914">
            <v>22.3</v>
          </cell>
          <cell r="K914">
            <v>21.6</v>
          </cell>
          <cell r="L914">
            <v>22.3</v>
          </cell>
          <cell r="M914">
            <v>21.6</v>
          </cell>
          <cell r="N914">
            <v>22.3</v>
          </cell>
          <cell r="O914">
            <v>22.3</v>
          </cell>
          <cell r="P914">
            <v>21.6</v>
          </cell>
          <cell r="Q914">
            <v>22.3</v>
          </cell>
          <cell r="R914">
            <v>21.6</v>
          </cell>
          <cell r="S914">
            <v>22.3</v>
          </cell>
          <cell r="T914">
            <v>64.8</v>
          </cell>
          <cell r="U914">
            <v>65.5</v>
          </cell>
          <cell r="V914">
            <v>66.2</v>
          </cell>
          <cell r="W914">
            <v>66.2</v>
          </cell>
          <cell r="X914">
            <v>262.70000000000005</v>
          </cell>
        </row>
        <row r="915">
          <cell r="B915">
            <v>562</v>
          </cell>
          <cell r="C915">
            <v>23</v>
          </cell>
          <cell r="D915" t="str">
            <v>Непромышленные потребители СН2</v>
          </cell>
          <cell r="E915">
            <v>1007</v>
          </cell>
          <cell r="F915">
            <v>0</v>
          </cell>
          <cell r="G915">
            <v>0</v>
          </cell>
          <cell r="H915">
            <v>13</v>
          </cell>
          <cell r="I915">
            <v>11.8</v>
          </cell>
          <cell r="J915">
            <v>13</v>
          </cell>
          <cell r="K915">
            <v>12.6</v>
          </cell>
          <cell r="L915">
            <v>13</v>
          </cell>
          <cell r="M915">
            <v>12.6</v>
          </cell>
          <cell r="N915">
            <v>13</v>
          </cell>
          <cell r="O915">
            <v>13</v>
          </cell>
          <cell r="P915">
            <v>12.6</v>
          </cell>
          <cell r="Q915">
            <v>13</v>
          </cell>
          <cell r="R915">
            <v>12.6</v>
          </cell>
          <cell r="S915">
            <v>13</v>
          </cell>
          <cell r="T915">
            <v>37.799999999999997</v>
          </cell>
          <cell r="U915">
            <v>38.200000000000003</v>
          </cell>
          <cell r="V915">
            <v>38.6</v>
          </cell>
          <cell r="W915">
            <v>38.6</v>
          </cell>
          <cell r="X915">
            <v>153.19999999999999</v>
          </cell>
        </row>
        <row r="916">
          <cell r="B916">
            <v>563</v>
          </cell>
          <cell r="C916">
            <v>23</v>
          </cell>
          <cell r="D916" t="str">
            <v>Непромышленные потребители СН2</v>
          </cell>
          <cell r="E916">
            <v>1007</v>
          </cell>
          <cell r="F916">
            <v>0</v>
          </cell>
          <cell r="G916">
            <v>0</v>
          </cell>
          <cell r="H916">
            <v>13</v>
          </cell>
          <cell r="I916">
            <v>11.8</v>
          </cell>
          <cell r="J916">
            <v>13</v>
          </cell>
          <cell r="K916">
            <v>12.6</v>
          </cell>
          <cell r="L916">
            <v>13</v>
          </cell>
          <cell r="M916">
            <v>12.6</v>
          </cell>
          <cell r="N916">
            <v>13</v>
          </cell>
          <cell r="O916">
            <v>13</v>
          </cell>
          <cell r="P916">
            <v>12.6</v>
          </cell>
          <cell r="Q916">
            <v>13</v>
          </cell>
          <cell r="R916">
            <v>12.6</v>
          </cell>
          <cell r="S916">
            <v>13</v>
          </cell>
          <cell r="T916">
            <v>37.799999999999997</v>
          </cell>
          <cell r="U916">
            <v>38.200000000000003</v>
          </cell>
          <cell r="V916">
            <v>38.6</v>
          </cell>
          <cell r="W916">
            <v>38.6</v>
          </cell>
          <cell r="X916">
            <v>153.19999999999999</v>
          </cell>
        </row>
        <row r="917">
          <cell r="B917">
            <v>0</v>
          </cell>
          <cell r="C917">
            <v>24</v>
          </cell>
          <cell r="D917" t="str">
            <v>ИП Вагина С.А.</v>
          </cell>
          <cell r="E917">
            <v>1006</v>
          </cell>
          <cell r="F917">
            <v>0</v>
          </cell>
          <cell r="G917">
            <v>0</v>
          </cell>
          <cell r="H917">
            <v>20</v>
          </cell>
          <cell r="I917">
            <v>12</v>
          </cell>
          <cell r="J917">
            <v>10</v>
          </cell>
          <cell r="K917">
            <v>10</v>
          </cell>
          <cell r="L917">
            <v>6</v>
          </cell>
          <cell r="M917">
            <v>2.5</v>
          </cell>
          <cell r="N917">
            <v>2.5</v>
          </cell>
          <cell r="O917">
            <v>2.5</v>
          </cell>
          <cell r="P917">
            <v>2.5</v>
          </cell>
          <cell r="Q917">
            <v>4</v>
          </cell>
          <cell r="R917">
            <v>6</v>
          </cell>
          <cell r="S917">
            <v>10</v>
          </cell>
          <cell r="T917">
            <v>42</v>
          </cell>
          <cell r="U917">
            <v>18.5</v>
          </cell>
          <cell r="V917">
            <v>7.5</v>
          </cell>
          <cell r="W917">
            <v>20</v>
          </cell>
          <cell r="X917">
            <v>88</v>
          </cell>
        </row>
        <row r="918">
          <cell r="B918">
            <v>563</v>
          </cell>
          <cell r="C918">
            <v>23</v>
          </cell>
          <cell r="D918" t="str">
            <v>Непромышленные потребители СН2</v>
          </cell>
          <cell r="E918">
            <v>1007</v>
          </cell>
          <cell r="F918">
            <v>0</v>
          </cell>
          <cell r="G918">
            <v>0</v>
          </cell>
          <cell r="H918">
            <v>20</v>
          </cell>
          <cell r="I918">
            <v>12</v>
          </cell>
          <cell r="J918">
            <v>10</v>
          </cell>
          <cell r="K918">
            <v>10</v>
          </cell>
          <cell r="L918">
            <v>6</v>
          </cell>
          <cell r="M918">
            <v>2.5</v>
          </cell>
          <cell r="N918">
            <v>2.5</v>
          </cell>
          <cell r="O918">
            <v>2.5</v>
          </cell>
          <cell r="P918">
            <v>2.5</v>
          </cell>
          <cell r="Q918">
            <v>4</v>
          </cell>
          <cell r="R918">
            <v>6</v>
          </cell>
          <cell r="S918">
            <v>10</v>
          </cell>
          <cell r="T918">
            <v>42</v>
          </cell>
          <cell r="U918">
            <v>18.5</v>
          </cell>
          <cell r="V918">
            <v>7.5</v>
          </cell>
          <cell r="W918">
            <v>20</v>
          </cell>
          <cell r="X918">
            <v>88</v>
          </cell>
        </row>
        <row r="919">
          <cell r="B919">
            <v>564</v>
          </cell>
          <cell r="C919">
            <v>23</v>
          </cell>
          <cell r="D919" t="str">
            <v>Непромышленные потребители СН2</v>
          </cell>
          <cell r="E919">
            <v>1007</v>
          </cell>
          <cell r="F919">
            <v>0</v>
          </cell>
          <cell r="G919">
            <v>0</v>
          </cell>
          <cell r="H919">
            <v>20</v>
          </cell>
          <cell r="I919">
            <v>12</v>
          </cell>
          <cell r="J919">
            <v>10</v>
          </cell>
          <cell r="K919">
            <v>10</v>
          </cell>
          <cell r="L919">
            <v>6</v>
          </cell>
          <cell r="M919">
            <v>2.5</v>
          </cell>
          <cell r="N919">
            <v>2.5</v>
          </cell>
          <cell r="O919">
            <v>2.5</v>
          </cell>
          <cell r="P919">
            <v>2.5</v>
          </cell>
          <cell r="Q919">
            <v>4</v>
          </cell>
          <cell r="R919">
            <v>6</v>
          </cell>
          <cell r="S919">
            <v>10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</row>
        <row r="920">
          <cell r="B920">
            <v>0</v>
          </cell>
          <cell r="C920">
            <v>13</v>
          </cell>
          <cell r="D920" t="str">
            <v>ИП Фоменко С.Н.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</row>
        <row r="921">
          <cell r="B921">
            <v>564</v>
          </cell>
          <cell r="C921">
            <v>11</v>
          </cell>
          <cell r="D921" t="str">
            <v>Пром. до 750 кВА   ВН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</row>
        <row r="922">
          <cell r="B922">
            <v>565</v>
          </cell>
          <cell r="C922">
            <v>11</v>
          </cell>
          <cell r="D922" t="str">
            <v>Пром. до 750 кВА   ВН</v>
          </cell>
          <cell r="E922">
            <v>0</v>
          </cell>
          <cell r="F922">
            <v>0</v>
          </cell>
          <cell r="G922">
            <v>0</v>
          </cell>
          <cell r="H922">
            <v>1</v>
          </cell>
          <cell r="I922">
            <v>1</v>
          </cell>
          <cell r="J922">
            <v>0.8</v>
          </cell>
          <cell r="K922">
            <v>0.8</v>
          </cell>
          <cell r="L922">
            <v>0.7</v>
          </cell>
          <cell r="M922">
            <v>0.7</v>
          </cell>
          <cell r="N922">
            <v>0.5</v>
          </cell>
          <cell r="O922">
            <v>0.6</v>
          </cell>
          <cell r="P922">
            <v>0.6</v>
          </cell>
          <cell r="Q922">
            <v>0.7</v>
          </cell>
          <cell r="R922">
            <v>0.8</v>
          </cell>
          <cell r="S922">
            <v>1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</row>
        <row r="923">
          <cell r="B923">
            <v>0</v>
          </cell>
          <cell r="C923">
            <v>26</v>
          </cell>
          <cell r="D923" t="str">
            <v>ГСК "Авиатор"</v>
          </cell>
          <cell r="E923">
            <v>0</v>
          </cell>
          <cell r="F923">
            <v>0</v>
          </cell>
          <cell r="G923">
            <v>0</v>
          </cell>
          <cell r="H923">
            <v>1</v>
          </cell>
          <cell r="I923">
            <v>1</v>
          </cell>
          <cell r="J923">
            <v>0.8</v>
          </cell>
          <cell r="K923">
            <v>0.8</v>
          </cell>
          <cell r="L923">
            <v>0.7</v>
          </cell>
          <cell r="M923">
            <v>0.7</v>
          </cell>
          <cell r="N923">
            <v>0.5</v>
          </cell>
          <cell r="O923">
            <v>0.6</v>
          </cell>
          <cell r="P923">
            <v>0.6</v>
          </cell>
          <cell r="Q923">
            <v>0.7</v>
          </cell>
          <cell r="R923">
            <v>0.8</v>
          </cell>
          <cell r="S923">
            <v>1</v>
          </cell>
          <cell r="T923">
            <v>2.8</v>
          </cell>
          <cell r="U923">
            <v>2.2000000000000002</v>
          </cell>
          <cell r="V923">
            <v>1.7000000000000002</v>
          </cell>
          <cell r="W923">
            <v>2.5</v>
          </cell>
          <cell r="X923">
            <v>9.1999999999999993</v>
          </cell>
        </row>
        <row r="924">
          <cell r="B924">
            <v>565</v>
          </cell>
          <cell r="C924">
            <v>135</v>
          </cell>
          <cell r="D924" t="str">
            <v>Потреб. прирав. к населению (скидка 12% согл. решения РЭК № 200) СН2</v>
          </cell>
          <cell r="E924">
            <v>1007</v>
          </cell>
          <cell r="F924">
            <v>0</v>
          </cell>
          <cell r="G924">
            <v>0</v>
          </cell>
          <cell r="H924">
            <v>1</v>
          </cell>
          <cell r="I924">
            <v>1</v>
          </cell>
          <cell r="J924">
            <v>0.8</v>
          </cell>
          <cell r="K924">
            <v>0.8</v>
          </cell>
          <cell r="L924">
            <v>0.7</v>
          </cell>
          <cell r="M924">
            <v>0.7</v>
          </cell>
          <cell r="N924">
            <v>0.5</v>
          </cell>
          <cell r="O924">
            <v>0.6</v>
          </cell>
          <cell r="P924">
            <v>0.6</v>
          </cell>
          <cell r="Q924">
            <v>0.7</v>
          </cell>
          <cell r="R924">
            <v>0.8</v>
          </cell>
          <cell r="S924">
            <v>1</v>
          </cell>
          <cell r="T924">
            <v>2.5</v>
          </cell>
          <cell r="U924">
            <v>2.5</v>
          </cell>
          <cell r="V924">
            <v>2.5</v>
          </cell>
          <cell r="W924">
            <v>2.5</v>
          </cell>
          <cell r="X924">
            <v>9.1999999999999993</v>
          </cell>
        </row>
        <row r="925">
          <cell r="B925">
            <v>566</v>
          </cell>
          <cell r="C925">
            <v>135</v>
          </cell>
          <cell r="D925" t="str">
            <v>Потреб. прирав. к населению (скидка 12% согл. решения РЭК № 200) СН2</v>
          </cell>
          <cell r="E925">
            <v>1007</v>
          </cell>
          <cell r="F925">
            <v>0</v>
          </cell>
          <cell r="G925">
            <v>0</v>
          </cell>
          <cell r="H925">
            <v>1</v>
          </cell>
          <cell r="I925">
            <v>1</v>
          </cell>
          <cell r="J925">
            <v>0.8</v>
          </cell>
          <cell r="K925">
            <v>0.8</v>
          </cell>
          <cell r="L925">
            <v>0.7</v>
          </cell>
          <cell r="M925">
            <v>0.7</v>
          </cell>
          <cell r="N925">
            <v>0.5</v>
          </cell>
          <cell r="O925">
            <v>0.6</v>
          </cell>
          <cell r="P925">
            <v>0.6</v>
          </cell>
          <cell r="Q925">
            <v>0.7</v>
          </cell>
          <cell r="R925">
            <v>0.8</v>
          </cell>
          <cell r="S925">
            <v>1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</row>
        <row r="926">
          <cell r="B926">
            <v>0</v>
          </cell>
          <cell r="C926">
            <v>12</v>
          </cell>
          <cell r="D926" t="str">
            <v>ИП Рашмаков О. К.</v>
          </cell>
          <cell r="E926">
            <v>0</v>
          </cell>
          <cell r="F926">
            <v>0</v>
          </cell>
          <cell r="G926">
            <v>0</v>
          </cell>
          <cell r="H926">
            <v>0.5</v>
          </cell>
          <cell r="I926">
            <v>0.5</v>
          </cell>
          <cell r="J926">
            <v>0.5</v>
          </cell>
          <cell r="K926">
            <v>0.5</v>
          </cell>
          <cell r="L926">
            <v>0.5</v>
          </cell>
          <cell r="M926">
            <v>0.5</v>
          </cell>
          <cell r="N926">
            <v>0.5</v>
          </cell>
          <cell r="O926">
            <v>0.5</v>
          </cell>
          <cell r="P926">
            <v>0.5</v>
          </cell>
          <cell r="Q926">
            <v>0.5</v>
          </cell>
          <cell r="R926">
            <v>0.5</v>
          </cell>
          <cell r="S926">
            <v>0.5</v>
          </cell>
          <cell r="T926">
            <v>1.5</v>
          </cell>
          <cell r="U926">
            <v>1.5</v>
          </cell>
          <cell r="V926">
            <v>1.5</v>
          </cell>
          <cell r="W926">
            <v>1.5</v>
          </cell>
          <cell r="X926">
            <v>6</v>
          </cell>
        </row>
        <row r="927">
          <cell r="B927">
            <v>566</v>
          </cell>
          <cell r="C927">
            <v>26</v>
          </cell>
          <cell r="D927" t="str">
            <v>Непромышленные потребители НН</v>
          </cell>
          <cell r="E927">
            <v>1007</v>
          </cell>
          <cell r="F927">
            <v>1012</v>
          </cell>
          <cell r="G927">
            <v>0</v>
          </cell>
          <cell r="H927">
            <v>0.5</v>
          </cell>
          <cell r="I927">
            <v>0.5</v>
          </cell>
          <cell r="J927">
            <v>0.5</v>
          </cell>
          <cell r="K927">
            <v>0.5</v>
          </cell>
          <cell r="L927">
            <v>0.5</v>
          </cell>
          <cell r="M927">
            <v>0.5</v>
          </cell>
          <cell r="N927">
            <v>0.5</v>
          </cell>
          <cell r="O927">
            <v>0.5</v>
          </cell>
          <cell r="P927">
            <v>0.5</v>
          </cell>
          <cell r="Q927">
            <v>0.5</v>
          </cell>
          <cell r="R927">
            <v>0.5</v>
          </cell>
          <cell r="S927">
            <v>0.5</v>
          </cell>
          <cell r="T927">
            <v>1.5</v>
          </cell>
          <cell r="U927">
            <v>1.5</v>
          </cell>
          <cell r="V927">
            <v>1.5</v>
          </cell>
          <cell r="W927">
            <v>1.5</v>
          </cell>
          <cell r="X927">
            <v>6</v>
          </cell>
        </row>
        <row r="928">
          <cell r="B928">
            <v>567</v>
          </cell>
          <cell r="C928">
            <v>26</v>
          </cell>
          <cell r="D928" t="str">
            <v>Непромышленные потребители НН</v>
          </cell>
          <cell r="E928">
            <v>1007</v>
          </cell>
          <cell r="F928">
            <v>1012</v>
          </cell>
          <cell r="G928">
            <v>0</v>
          </cell>
          <cell r="H928">
            <v>0.5</v>
          </cell>
          <cell r="I928">
            <v>0.5</v>
          </cell>
          <cell r="J928">
            <v>0.5</v>
          </cell>
          <cell r="K928">
            <v>0.5</v>
          </cell>
          <cell r="L928">
            <v>0.5</v>
          </cell>
          <cell r="M928">
            <v>0.5</v>
          </cell>
          <cell r="N928">
            <v>0.5</v>
          </cell>
          <cell r="O928">
            <v>0.5</v>
          </cell>
          <cell r="P928">
            <v>0.5</v>
          </cell>
          <cell r="Q928">
            <v>0.5</v>
          </cell>
          <cell r="R928">
            <v>0.5</v>
          </cell>
          <cell r="S928">
            <v>0.5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</row>
        <row r="929">
          <cell r="B929">
            <v>0</v>
          </cell>
          <cell r="C929">
            <v>12</v>
          </cell>
          <cell r="D929" t="str">
            <v>ИП Чавтараев А.Г.</v>
          </cell>
          <cell r="E929">
            <v>0</v>
          </cell>
          <cell r="F929">
            <v>0</v>
          </cell>
          <cell r="G929">
            <v>0</v>
          </cell>
          <cell r="H929">
            <v>2</v>
          </cell>
          <cell r="I929">
            <v>1.2</v>
          </cell>
          <cell r="J929">
            <v>1.4</v>
          </cell>
          <cell r="K929">
            <v>1.4</v>
          </cell>
          <cell r="L929">
            <v>1</v>
          </cell>
          <cell r="M929">
            <v>0.2</v>
          </cell>
          <cell r="N929">
            <v>0.2</v>
          </cell>
          <cell r="O929">
            <v>0.4</v>
          </cell>
          <cell r="P929">
            <v>0.4</v>
          </cell>
          <cell r="Q929">
            <v>1</v>
          </cell>
          <cell r="R929">
            <v>1.2</v>
          </cell>
          <cell r="S929">
            <v>1.5</v>
          </cell>
          <cell r="T929">
            <v>4.5999999999999996</v>
          </cell>
          <cell r="U929">
            <v>2.6</v>
          </cell>
          <cell r="V929">
            <v>1</v>
          </cell>
          <cell r="W929">
            <v>3.7</v>
          </cell>
          <cell r="X929">
            <v>11.9</v>
          </cell>
        </row>
        <row r="930">
          <cell r="B930">
            <v>567</v>
          </cell>
          <cell r="C930">
            <v>26</v>
          </cell>
          <cell r="D930" t="str">
            <v>Непромышленные потребители НН</v>
          </cell>
          <cell r="E930">
            <v>1007</v>
          </cell>
          <cell r="F930">
            <v>1004</v>
          </cell>
          <cell r="G930">
            <v>1012</v>
          </cell>
          <cell r="H930">
            <v>2</v>
          </cell>
          <cell r="I930">
            <v>1.2</v>
          </cell>
          <cell r="J930">
            <v>1.4</v>
          </cell>
          <cell r="K930">
            <v>1.4</v>
          </cell>
          <cell r="L930">
            <v>1</v>
          </cell>
          <cell r="M930">
            <v>0.2</v>
          </cell>
          <cell r="N930">
            <v>0.2</v>
          </cell>
          <cell r="O930">
            <v>0.4</v>
          </cell>
          <cell r="P930">
            <v>0.4</v>
          </cell>
          <cell r="Q930">
            <v>1</v>
          </cell>
          <cell r="R930">
            <v>1.2</v>
          </cell>
          <cell r="S930">
            <v>1.5</v>
          </cell>
          <cell r="T930">
            <v>4.5999999999999996</v>
          </cell>
          <cell r="U930">
            <v>2.6</v>
          </cell>
          <cell r="V930">
            <v>1</v>
          </cell>
          <cell r="W930">
            <v>3.7</v>
          </cell>
          <cell r="X930">
            <v>11.9</v>
          </cell>
        </row>
        <row r="931">
          <cell r="B931">
            <v>568</v>
          </cell>
          <cell r="C931">
            <v>26</v>
          </cell>
          <cell r="D931" t="str">
            <v>Непромышленные потребители НН</v>
          </cell>
          <cell r="E931">
            <v>1007</v>
          </cell>
          <cell r="F931">
            <v>1004</v>
          </cell>
          <cell r="G931">
            <v>1012</v>
          </cell>
          <cell r="H931">
            <v>2</v>
          </cell>
          <cell r="I931">
            <v>1.2</v>
          </cell>
          <cell r="J931">
            <v>1.4</v>
          </cell>
          <cell r="K931">
            <v>1.4</v>
          </cell>
          <cell r="L931">
            <v>1</v>
          </cell>
          <cell r="M931">
            <v>0.2</v>
          </cell>
          <cell r="N931">
            <v>0.2</v>
          </cell>
          <cell r="O931">
            <v>0.4</v>
          </cell>
          <cell r="P931">
            <v>0.4</v>
          </cell>
          <cell r="Q931">
            <v>1</v>
          </cell>
          <cell r="R931">
            <v>1.2</v>
          </cell>
          <cell r="S931">
            <v>1.5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</row>
        <row r="932">
          <cell r="B932">
            <v>0</v>
          </cell>
          <cell r="C932">
            <v>12</v>
          </cell>
          <cell r="D932" t="str">
            <v>ИП Антощенко А.А.</v>
          </cell>
          <cell r="E932">
            <v>0</v>
          </cell>
          <cell r="F932">
            <v>0</v>
          </cell>
          <cell r="G932">
            <v>0</v>
          </cell>
          <cell r="H932">
            <v>0.2</v>
          </cell>
          <cell r="I932">
            <v>0.15</v>
          </cell>
          <cell r="J932">
            <v>0.1</v>
          </cell>
          <cell r="K932">
            <v>0.05</v>
          </cell>
          <cell r="L932">
            <v>0.05</v>
          </cell>
          <cell r="M932">
            <v>0</v>
          </cell>
          <cell r="N932">
            <v>0</v>
          </cell>
          <cell r="O932">
            <v>0.05</v>
          </cell>
          <cell r="P932">
            <v>0.05</v>
          </cell>
          <cell r="Q932">
            <v>0.1</v>
          </cell>
          <cell r="R932">
            <v>0.15</v>
          </cell>
          <cell r="S932">
            <v>0.2</v>
          </cell>
          <cell r="T932">
            <v>0.44999999999999996</v>
          </cell>
          <cell r="U932">
            <v>0.1</v>
          </cell>
          <cell r="V932">
            <v>0.1</v>
          </cell>
          <cell r="W932">
            <v>0.45</v>
          </cell>
          <cell r="X932">
            <v>1.1000000000000001</v>
          </cell>
        </row>
        <row r="933">
          <cell r="B933">
            <v>568</v>
          </cell>
          <cell r="C933">
            <v>11</v>
          </cell>
          <cell r="D933" t="str">
            <v>Пром. до 750 кВА   ВН</v>
          </cell>
          <cell r="E933">
            <v>0</v>
          </cell>
          <cell r="F933">
            <v>0</v>
          </cell>
          <cell r="G933">
            <v>0</v>
          </cell>
          <cell r="H933">
            <v>0.2</v>
          </cell>
          <cell r="I933">
            <v>0.15</v>
          </cell>
          <cell r="J933">
            <v>0.1</v>
          </cell>
          <cell r="K933">
            <v>0.05</v>
          </cell>
          <cell r="L933">
            <v>0.05</v>
          </cell>
          <cell r="M933">
            <v>0</v>
          </cell>
          <cell r="N933">
            <v>0</v>
          </cell>
          <cell r="O933">
            <v>0.05</v>
          </cell>
          <cell r="P933">
            <v>0.05</v>
          </cell>
          <cell r="Q933">
            <v>0.1</v>
          </cell>
          <cell r="R933">
            <v>0.15</v>
          </cell>
          <cell r="S933">
            <v>0.2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</row>
        <row r="934">
          <cell r="B934">
            <v>569</v>
          </cell>
          <cell r="C934">
            <v>11</v>
          </cell>
          <cell r="D934" t="str">
            <v>Пром. до 750 кВА   ВН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7</v>
          </cell>
          <cell r="N934">
            <v>5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</row>
        <row r="935">
          <cell r="B935">
            <v>0</v>
          </cell>
          <cell r="C935">
            <v>26</v>
          </cell>
          <cell r="D935" t="str">
            <v>ИП Лутошкина Е.М.</v>
          </cell>
          <cell r="E935">
            <v>1007</v>
          </cell>
          <cell r="F935">
            <v>1012</v>
          </cell>
          <cell r="G935">
            <v>0</v>
          </cell>
          <cell r="H935">
            <v>9.5</v>
          </cell>
          <cell r="I935">
            <v>9.5</v>
          </cell>
          <cell r="J935">
            <v>9.5</v>
          </cell>
          <cell r="K935">
            <v>9.5</v>
          </cell>
          <cell r="L935">
            <v>9.3000000000000007</v>
          </cell>
          <cell r="M935">
            <v>7</v>
          </cell>
          <cell r="N935">
            <v>5</v>
          </cell>
          <cell r="O935">
            <v>5</v>
          </cell>
          <cell r="P935">
            <v>9.5</v>
          </cell>
          <cell r="Q935">
            <v>9.5</v>
          </cell>
          <cell r="R935">
            <v>9.5</v>
          </cell>
          <cell r="S935">
            <v>9.5</v>
          </cell>
          <cell r="T935">
            <v>28.5</v>
          </cell>
          <cell r="U935">
            <v>25.8</v>
          </cell>
          <cell r="V935">
            <v>19.5</v>
          </cell>
          <cell r="W935">
            <v>28.5</v>
          </cell>
          <cell r="X935">
            <v>102.3</v>
          </cell>
        </row>
        <row r="936">
          <cell r="B936">
            <v>569</v>
          </cell>
          <cell r="C936">
            <v>26</v>
          </cell>
          <cell r="D936" t="str">
            <v>Непромышленные потребители НН</v>
          </cell>
          <cell r="E936">
            <v>1007</v>
          </cell>
          <cell r="F936">
            <v>0</v>
          </cell>
          <cell r="G936">
            <v>0</v>
          </cell>
          <cell r="H936">
            <v>9.5</v>
          </cell>
          <cell r="I936">
            <v>9.5</v>
          </cell>
          <cell r="J936">
            <v>9.5</v>
          </cell>
          <cell r="K936">
            <v>9.5</v>
          </cell>
          <cell r="L936">
            <v>9.3000000000000007</v>
          </cell>
          <cell r="M936">
            <v>7</v>
          </cell>
          <cell r="N936">
            <v>5</v>
          </cell>
          <cell r="O936">
            <v>5</v>
          </cell>
          <cell r="P936">
            <v>9.5</v>
          </cell>
          <cell r="Q936">
            <v>9.5</v>
          </cell>
          <cell r="R936">
            <v>9.5</v>
          </cell>
          <cell r="S936">
            <v>9.5</v>
          </cell>
          <cell r="T936">
            <v>10</v>
          </cell>
          <cell r="U936">
            <v>10</v>
          </cell>
          <cell r="V936">
            <v>10</v>
          </cell>
          <cell r="W936">
            <v>10</v>
          </cell>
          <cell r="X936">
            <v>102.3</v>
          </cell>
        </row>
        <row r="937">
          <cell r="B937">
            <v>570</v>
          </cell>
          <cell r="C937">
            <v>26</v>
          </cell>
          <cell r="D937" t="str">
            <v>Непромышленные потребители НН</v>
          </cell>
          <cell r="E937">
            <v>1007</v>
          </cell>
          <cell r="F937">
            <v>0</v>
          </cell>
          <cell r="G937">
            <v>0</v>
          </cell>
          <cell r="H937">
            <v>9.5</v>
          </cell>
          <cell r="I937">
            <v>9.5</v>
          </cell>
          <cell r="J937">
            <v>9.5</v>
          </cell>
          <cell r="K937">
            <v>9.5</v>
          </cell>
          <cell r="L937">
            <v>9.3000000000000007</v>
          </cell>
          <cell r="M937">
            <v>7</v>
          </cell>
          <cell r="N937">
            <v>5</v>
          </cell>
          <cell r="O937">
            <v>5</v>
          </cell>
          <cell r="P937">
            <v>9.5</v>
          </cell>
          <cell r="Q937">
            <v>9.5</v>
          </cell>
          <cell r="R937">
            <v>9.5</v>
          </cell>
          <cell r="S937">
            <v>9.5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</row>
        <row r="938">
          <cell r="B938">
            <v>0</v>
          </cell>
          <cell r="C938">
            <v>12</v>
          </cell>
          <cell r="D938" t="str">
            <v>ИП Бойцов С.А.</v>
          </cell>
          <cell r="E938">
            <v>0</v>
          </cell>
          <cell r="F938">
            <v>0</v>
          </cell>
          <cell r="G938">
            <v>0</v>
          </cell>
          <cell r="H938">
            <v>36</v>
          </cell>
          <cell r="I938">
            <v>36</v>
          </cell>
          <cell r="J938">
            <v>32.5</v>
          </cell>
          <cell r="K938">
            <v>32.5</v>
          </cell>
          <cell r="L938">
            <v>29.7</v>
          </cell>
          <cell r="M938">
            <v>31</v>
          </cell>
          <cell r="N938">
            <v>29.7</v>
          </cell>
          <cell r="O938">
            <v>32</v>
          </cell>
          <cell r="P938">
            <v>32.799999999999997</v>
          </cell>
          <cell r="Q938">
            <v>33</v>
          </cell>
          <cell r="R938">
            <v>34.5</v>
          </cell>
          <cell r="S938">
            <v>35.5</v>
          </cell>
          <cell r="T938">
            <v>104.5</v>
          </cell>
          <cell r="U938">
            <v>93.2</v>
          </cell>
          <cell r="V938">
            <v>94.5</v>
          </cell>
          <cell r="W938">
            <v>103</v>
          </cell>
          <cell r="X938">
            <v>395.2</v>
          </cell>
        </row>
        <row r="939">
          <cell r="B939">
            <v>570</v>
          </cell>
          <cell r="C939">
            <v>26</v>
          </cell>
          <cell r="D939" t="str">
            <v>Непромышленные потребители НН</v>
          </cell>
          <cell r="E939">
            <v>1004</v>
          </cell>
          <cell r="F939">
            <v>1012</v>
          </cell>
          <cell r="G939">
            <v>0</v>
          </cell>
          <cell r="H939">
            <v>3</v>
          </cell>
          <cell r="I939">
            <v>3</v>
          </cell>
          <cell r="J939">
            <v>2.5</v>
          </cell>
          <cell r="K939">
            <v>2.5</v>
          </cell>
          <cell r="L939">
            <v>2.2000000000000002</v>
          </cell>
          <cell r="M939">
            <v>2</v>
          </cell>
          <cell r="N939">
            <v>1.7</v>
          </cell>
          <cell r="O939">
            <v>2</v>
          </cell>
          <cell r="P939">
            <v>1.8</v>
          </cell>
          <cell r="Q939">
            <v>2</v>
          </cell>
          <cell r="R939">
            <v>2.5</v>
          </cell>
          <cell r="S939">
            <v>2.5</v>
          </cell>
          <cell r="T939">
            <v>8.5</v>
          </cell>
          <cell r="U939">
            <v>6.7</v>
          </cell>
          <cell r="V939">
            <v>5.5</v>
          </cell>
          <cell r="W939">
            <v>7</v>
          </cell>
          <cell r="X939">
            <v>27.7</v>
          </cell>
        </row>
        <row r="940">
          <cell r="C940">
            <v>26</v>
          </cell>
          <cell r="D940" t="str">
            <v>Непромышленные потребители НН</v>
          </cell>
          <cell r="E940">
            <v>1004</v>
          </cell>
          <cell r="F940">
            <v>1012</v>
          </cell>
          <cell r="G940">
            <v>0</v>
          </cell>
          <cell r="H940">
            <v>3</v>
          </cell>
          <cell r="I940">
            <v>3</v>
          </cell>
          <cell r="J940">
            <v>2.5</v>
          </cell>
          <cell r="K940">
            <v>2.5</v>
          </cell>
          <cell r="L940">
            <v>2.2000000000000002</v>
          </cell>
          <cell r="M940">
            <v>2</v>
          </cell>
          <cell r="N940">
            <v>1.7</v>
          </cell>
          <cell r="O940">
            <v>2</v>
          </cell>
          <cell r="P940">
            <v>1.8</v>
          </cell>
          <cell r="Q940">
            <v>2</v>
          </cell>
          <cell r="R940">
            <v>2.5</v>
          </cell>
          <cell r="S940">
            <v>2.5</v>
          </cell>
          <cell r="T940">
            <v>8.5</v>
          </cell>
          <cell r="U940">
            <v>6.7</v>
          </cell>
          <cell r="V940">
            <v>5.5</v>
          </cell>
          <cell r="W940">
            <v>7</v>
          </cell>
          <cell r="X940">
            <v>27.7</v>
          </cell>
        </row>
        <row r="941">
          <cell r="B941">
            <v>566</v>
          </cell>
          <cell r="C941">
            <v>27</v>
          </cell>
          <cell r="D941" t="str">
            <v>Непромышленные потребители НН</v>
          </cell>
          <cell r="E941">
            <v>1004</v>
          </cell>
          <cell r="F941">
            <v>0</v>
          </cell>
          <cell r="G941">
            <v>0</v>
          </cell>
          <cell r="H941">
            <v>5</v>
          </cell>
          <cell r="I941">
            <v>5</v>
          </cell>
          <cell r="J941">
            <v>5</v>
          </cell>
          <cell r="K941">
            <v>4.5</v>
          </cell>
          <cell r="L941">
            <v>4</v>
          </cell>
          <cell r="M941">
            <v>4</v>
          </cell>
          <cell r="N941">
            <v>4</v>
          </cell>
          <cell r="O941">
            <v>4</v>
          </cell>
          <cell r="P941">
            <v>4</v>
          </cell>
          <cell r="Q941">
            <v>5</v>
          </cell>
          <cell r="R941">
            <v>5</v>
          </cell>
          <cell r="S941">
            <v>5</v>
          </cell>
          <cell r="T941">
            <v>15</v>
          </cell>
          <cell r="U941">
            <v>12.5</v>
          </cell>
          <cell r="V941">
            <v>12</v>
          </cell>
          <cell r="W941">
            <v>15</v>
          </cell>
          <cell r="X941">
            <v>54.5</v>
          </cell>
        </row>
        <row r="942">
          <cell r="B942">
            <v>571</v>
          </cell>
          <cell r="C942">
            <v>28</v>
          </cell>
          <cell r="D942" t="str">
            <v>Непромышленные потребители НН</v>
          </cell>
          <cell r="E942">
            <v>1007</v>
          </cell>
          <cell r="F942">
            <v>1004</v>
          </cell>
          <cell r="G942">
            <v>0</v>
          </cell>
          <cell r="H942">
            <v>12</v>
          </cell>
          <cell r="I942">
            <v>12</v>
          </cell>
          <cell r="J942">
            <v>10</v>
          </cell>
          <cell r="K942">
            <v>10</v>
          </cell>
          <cell r="L942">
            <v>10</v>
          </cell>
          <cell r="M942">
            <v>10</v>
          </cell>
          <cell r="N942">
            <v>10</v>
          </cell>
          <cell r="O942">
            <v>11</v>
          </cell>
          <cell r="P942">
            <v>11</v>
          </cell>
          <cell r="Q942">
            <v>11</v>
          </cell>
          <cell r="R942">
            <v>11</v>
          </cell>
          <cell r="S942">
            <v>12</v>
          </cell>
          <cell r="T942">
            <v>34</v>
          </cell>
          <cell r="U942">
            <v>30</v>
          </cell>
          <cell r="V942">
            <v>32</v>
          </cell>
          <cell r="W942">
            <v>34</v>
          </cell>
          <cell r="X942">
            <v>130</v>
          </cell>
        </row>
        <row r="943">
          <cell r="B943">
            <v>0</v>
          </cell>
          <cell r="C943">
            <v>29</v>
          </cell>
          <cell r="D943" t="str">
            <v>ИП Чеберда А.В.</v>
          </cell>
          <cell r="E943">
            <v>1007</v>
          </cell>
          <cell r="F943">
            <v>1004</v>
          </cell>
          <cell r="G943">
            <v>0</v>
          </cell>
          <cell r="H943">
            <v>1.2410000000000001</v>
          </cell>
          <cell r="I943">
            <v>1.2410000000000001</v>
          </cell>
          <cell r="J943">
            <v>1.2410000000000001</v>
          </cell>
          <cell r="K943">
            <v>1.2410000000000001</v>
          </cell>
          <cell r="L943">
            <v>1.2410000000000001</v>
          </cell>
          <cell r="M943">
            <v>1.2410000000000001</v>
          </cell>
          <cell r="N943">
            <v>1.2410000000000001</v>
          </cell>
          <cell r="O943">
            <v>1.2410000000000001</v>
          </cell>
          <cell r="P943">
            <v>1.2410000000000001</v>
          </cell>
          <cell r="Q943">
            <v>1.2410000000000001</v>
          </cell>
          <cell r="R943">
            <v>1.2410000000000001</v>
          </cell>
          <cell r="S943">
            <v>1.2410000000000001</v>
          </cell>
          <cell r="T943">
            <v>3.7230000000000003</v>
          </cell>
          <cell r="U943">
            <v>3.7230000000000003</v>
          </cell>
          <cell r="V943">
            <v>3.7230000000000003</v>
          </cell>
          <cell r="W943">
            <v>3.7230000000000003</v>
          </cell>
          <cell r="X943">
            <v>14.891999999999998</v>
          </cell>
        </row>
        <row r="944">
          <cell r="B944">
            <v>571</v>
          </cell>
          <cell r="C944">
            <v>26</v>
          </cell>
          <cell r="D944" t="str">
            <v>Непромышленные потребители НН</v>
          </cell>
          <cell r="E944">
            <v>1007</v>
          </cell>
          <cell r="F944">
            <v>1004</v>
          </cell>
          <cell r="G944">
            <v>0</v>
          </cell>
          <cell r="H944">
            <v>0.64100000000000001</v>
          </cell>
          <cell r="I944">
            <v>0.64100000000000001</v>
          </cell>
          <cell r="J944">
            <v>0.64100000000000001</v>
          </cell>
          <cell r="K944">
            <v>0.64100000000000001</v>
          </cell>
          <cell r="L944">
            <v>0.64100000000000001</v>
          </cell>
          <cell r="M944">
            <v>0.64100000000000001</v>
          </cell>
          <cell r="N944">
            <v>0.64100000000000001</v>
          </cell>
          <cell r="O944">
            <v>0.64100000000000001</v>
          </cell>
          <cell r="P944">
            <v>0.64100000000000001</v>
          </cell>
          <cell r="Q944">
            <v>0.64100000000000001</v>
          </cell>
          <cell r="R944">
            <v>0.64100000000000001</v>
          </cell>
          <cell r="S944">
            <v>0.64100000000000001</v>
          </cell>
          <cell r="T944">
            <v>1.923</v>
          </cell>
          <cell r="U944">
            <v>1.923</v>
          </cell>
          <cell r="V944">
            <v>1.923</v>
          </cell>
          <cell r="W944">
            <v>1.923</v>
          </cell>
          <cell r="X944">
            <v>7.6920000000000002</v>
          </cell>
        </row>
        <row r="945">
          <cell r="B945">
            <v>572</v>
          </cell>
          <cell r="C945">
            <v>26</v>
          </cell>
          <cell r="D945" t="str">
            <v>Непромышленные потребители НН</v>
          </cell>
          <cell r="E945">
            <v>1007</v>
          </cell>
          <cell r="F945">
            <v>1004</v>
          </cell>
          <cell r="G945">
            <v>0</v>
          </cell>
          <cell r="H945">
            <v>0.64100000000000001</v>
          </cell>
          <cell r="I945">
            <v>0.64100000000000001</v>
          </cell>
          <cell r="J945">
            <v>0.64100000000000001</v>
          </cell>
          <cell r="K945">
            <v>0.64100000000000001</v>
          </cell>
          <cell r="L945">
            <v>0.64100000000000001</v>
          </cell>
          <cell r="M945">
            <v>0.64100000000000001</v>
          </cell>
          <cell r="N945">
            <v>0.64100000000000001</v>
          </cell>
          <cell r="O945">
            <v>0.64100000000000001</v>
          </cell>
          <cell r="P945">
            <v>0.64100000000000001</v>
          </cell>
          <cell r="Q945">
            <v>0.64100000000000001</v>
          </cell>
          <cell r="R945">
            <v>0.64100000000000001</v>
          </cell>
          <cell r="S945">
            <v>0.64100000000000001</v>
          </cell>
          <cell r="T945">
            <v>1.923</v>
          </cell>
          <cell r="U945">
            <v>1.923</v>
          </cell>
          <cell r="V945">
            <v>1.923</v>
          </cell>
          <cell r="W945">
            <v>1.923</v>
          </cell>
          <cell r="X945">
            <v>7.6920000000000002</v>
          </cell>
        </row>
        <row r="946">
          <cell r="B946">
            <v>0</v>
          </cell>
          <cell r="C946">
            <v>27</v>
          </cell>
          <cell r="D946" t="str">
            <v>ИП Лялин Н. Н.</v>
          </cell>
          <cell r="E946">
            <v>1006</v>
          </cell>
          <cell r="F946">
            <v>0</v>
          </cell>
          <cell r="G946">
            <v>0</v>
          </cell>
          <cell r="H946">
            <v>3.3</v>
          </cell>
          <cell r="I946">
            <v>2.6</v>
          </cell>
          <cell r="J946">
            <v>2</v>
          </cell>
          <cell r="K946">
            <v>2</v>
          </cell>
          <cell r="L946">
            <v>2</v>
          </cell>
          <cell r="M946">
            <v>2</v>
          </cell>
          <cell r="N946">
            <v>2</v>
          </cell>
          <cell r="O946">
            <v>2</v>
          </cell>
          <cell r="P946">
            <v>2.2000000000000002</v>
          </cell>
          <cell r="Q946">
            <v>2.2999999999999998</v>
          </cell>
          <cell r="R946">
            <v>2.6</v>
          </cell>
          <cell r="S946">
            <v>3.3</v>
          </cell>
          <cell r="T946">
            <v>7.9</v>
          </cell>
          <cell r="U946">
            <v>6</v>
          </cell>
          <cell r="V946">
            <v>6.2</v>
          </cell>
          <cell r="W946">
            <v>8.1999999999999993</v>
          </cell>
          <cell r="X946">
            <v>28.3</v>
          </cell>
        </row>
        <row r="947">
          <cell r="B947">
            <v>572</v>
          </cell>
          <cell r="C947">
            <v>11</v>
          </cell>
          <cell r="D947" t="str">
            <v>Пром. до 750 кВА   ВН</v>
          </cell>
          <cell r="E947">
            <v>1008</v>
          </cell>
          <cell r="F947">
            <v>0</v>
          </cell>
          <cell r="G947">
            <v>0</v>
          </cell>
          <cell r="H947">
            <v>2.5</v>
          </cell>
          <cell r="I947">
            <v>1.8</v>
          </cell>
          <cell r="J947">
            <v>1.3</v>
          </cell>
          <cell r="K947">
            <v>1.3</v>
          </cell>
          <cell r="L947">
            <v>1.4</v>
          </cell>
          <cell r="M947">
            <v>1.4</v>
          </cell>
          <cell r="N947">
            <v>1.4</v>
          </cell>
          <cell r="O947">
            <v>1.4</v>
          </cell>
          <cell r="P947">
            <v>1.6</v>
          </cell>
          <cell r="Q947">
            <v>1.6</v>
          </cell>
          <cell r="R947">
            <v>1.8</v>
          </cell>
          <cell r="S947">
            <v>2.5</v>
          </cell>
          <cell r="T947">
            <v>5.6</v>
          </cell>
          <cell r="U947">
            <v>4.0999999999999996</v>
          </cell>
          <cell r="V947">
            <v>4.4000000000000004</v>
          </cell>
          <cell r="W947">
            <v>5.9</v>
          </cell>
          <cell r="X947">
            <v>20</v>
          </cell>
        </row>
        <row r="948">
          <cell r="B948">
            <v>573</v>
          </cell>
          <cell r="C948">
            <v>11</v>
          </cell>
          <cell r="D948" t="str">
            <v>Пром. до 750 кВА   ВН</v>
          </cell>
          <cell r="E948">
            <v>1008</v>
          </cell>
          <cell r="F948">
            <v>0</v>
          </cell>
          <cell r="G948">
            <v>0</v>
          </cell>
          <cell r="H948">
            <v>2.5</v>
          </cell>
          <cell r="I948">
            <v>1.8</v>
          </cell>
          <cell r="J948">
            <v>1.3</v>
          </cell>
          <cell r="K948">
            <v>1.3</v>
          </cell>
          <cell r="L948">
            <v>1.4</v>
          </cell>
          <cell r="M948">
            <v>1.4</v>
          </cell>
          <cell r="N948">
            <v>1.4</v>
          </cell>
          <cell r="O948">
            <v>1.4</v>
          </cell>
          <cell r="P948">
            <v>1.6</v>
          </cell>
          <cell r="Q948">
            <v>1.6</v>
          </cell>
          <cell r="R948">
            <v>1.8</v>
          </cell>
          <cell r="S948">
            <v>2.5</v>
          </cell>
          <cell r="T948">
            <v>5.6</v>
          </cell>
          <cell r="U948">
            <v>4.0999999999999996</v>
          </cell>
          <cell r="V948">
            <v>4.4000000000000004</v>
          </cell>
          <cell r="W948">
            <v>5.9</v>
          </cell>
          <cell r="X948">
            <v>20</v>
          </cell>
        </row>
        <row r="949">
          <cell r="B949">
            <v>0</v>
          </cell>
          <cell r="C949">
            <v>26</v>
          </cell>
          <cell r="D949" t="str">
            <v>ИП Бачуров М.А.</v>
          </cell>
          <cell r="E949">
            <v>1004</v>
          </cell>
          <cell r="F949">
            <v>1012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</row>
        <row r="950">
          <cell r="B950">
            <v>573</v>
          </cell>
          <cell r="C950">
            <v>23</v>
          </cell>
          <cell r="D950" t="str">
            <v>Непромышленные потребители СН2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</row>
        <row r="951">
          <cell r="B951">
            <v>574</v>
          </cell>
          <cell r="C951">
            <v>23</v>
          </cell>
          <cell r="D951" t="str">
            <v>Непромышленные потребители СН2</v>
          </cell>
          <cell r="E951">
            <v>0</v>
          </cell>
          <cell r="F951">
            <v>0</v>
          </cell>
          <cell r="G951">
            <v>0</v>
          </cell>
          <cell r="H951">
            <v>1.3</v>
          </cell>
          <cell r="I951">
            <v>1</v>
          </cell>
          <cell r="J951">
            <v>0.5</v>
          </cell>
          <cell r="K951">
            <v>0.5</v>
          </cell>
          <cell r="L951">
            <v>0.3</v>
          </cell>
          <cell r="M951">
            <v>0.3</v>
          </cell>
          <cell r="N951">
            <v>0.3</v>
          </cell>
          <cell r="O951">
            <v>0.3</v>
          </cell>
          <cell r="P951">
            <v>0.5</v>
          </cell>
          <cell r="Q951">
            <v>1</v>
          </cell>
          <cell r="R951">
            <v>1.2</v>
          </cell>
          <cell r="S951">
            <v>1.3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</row>
        <row r="952">
          <cell r="B952">
            <v>0</v>
          </cell>
          <cell r="C952">
            <v>12</v>
          </cell>
          <cell r="D952" t="str">
            <v>ИП Гаврилова В. Г.</v>
          </cell>
          <cell r="E952">
            <v>0</v>
          </cell>
          <cell r="F952">
            <v>0</v>
          </cell>
          <cell r="G952">
            <v>0</v>
          </cell>
          <cell r="H952">
            <v>1.3</v>
          </cell>
          <cell r="I952">
            <v>1</v>
          </cell>
          <cell r="J952">
            <v>0.5</v>
          </cell>
          <cell r="K952">
            <v>0.5</v>
          </cell>
          <cell r="L952">
            <v>0.3</v>
          </cell>
          <cell r="M952">
            <v>0.3</v>
          </cell>
          <cell r="N952">
            <v>0.3</v>
          </cell>
          <cell r="O952">
            <v>0.3</v>
          </cell>
          <cell r="P952">
            <v>0.5</v>
          </cell>
          <cell r="Q952">
            <v>1</v>
          </cell>
          <cell r="R952">
            <v>1.2</v>
          </cell>
          <cell r="S952">
            <v>1.3</v>
          </cell>
          <cell r="T952">
            <v>2.8</v>
          </cell>
          <cell r="U952">
            <v>1.1000000000000001</v>
          </cell>
          <cell r="V952">
            <v>1.1000000000000001</v>
          </cell>
          <cell r="W952">
            <v>3.5</v>
          </cell>
          <cell r="X952">
            <v>8.5</v>
          </cell>
        </row>
        <row r="953">
          <cell r="B953">
            <v>574</v>
          </cell>
          <cell r="C953">
            <v>11</v>
          </cell>
          <cell r="D953" t="str">
            <v>Пром. до 750 кВА   ВН</v>
          </cell>
          <cell r="E953">
            <v>0</v>
          </cell>
          <cell r="F953">
            <v>0</v>
          </cell>
          <cell r="G953">
            <v>0</v>
          </cell>
          <cell r="H953">
            <v>1.3</v>
          </cell>
          <cell r="I953">
            <v>1</v>
          </cell>
          <cell r="J953">
            <v>0.5</v>
          </cell>
          <cell r="K953">
            <v>0.5</v>
          </cell>
          <cell r="L953">
            <v>0.3</v>
          </cell>
          <cell r="M953">
            <v>0.3</v>
          </cell>
          <cell r="N953">
            <v>0.3</v>
          </cell>
          <cell r="O953">
            <v>0.3</v>
          </cell>
          <cell r="P953">
            <v>0.5</v>
          </cell>
          <cell r="Q953">
            <v>1</v>
          </cell>
          <cell r="R953">
            <v>1.2</v>
          </cell>
          <cell r="S953">
            <v>1.3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</row>
        <row r="954">
          <cell r="B954">
            <v>575</v>
          </cell>
          <cell r="C954">
            <v>11</v>
          </cell>
          <cell r="D954" t="str">
            <v>Пром. до 750 кВА   ВН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</row>
        <row r="955">
          <cell r="B955">
            <v>0</v>
          </cell>
          <cell r="C955">
            <v>26</v>
          </cell>
          <cell r="D955" t="str">
            <v>ИП Лаптев А. В.</v>
          </cell>
          <cell r="E955">
            <v>1004</v>
          </cell>
          <cell r="F955">
            <v>1012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</row>
        <row r="956">
          <cell r="B956">
            <v>575</v>
          </cell>
          <cell r="C956">
            <v>26</v>
          </cell>
          <cell r="D956" t="str">
            <v>Непромышленные потребители НН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</row>
        <row r="957">
          <cell r="B957">
            <v>576</v>
          </cell>
          <cell r="C957">
            <v>26</v>
          </cell>
          <cell r="D957" t="str">
            <v>Непромышленные потребители НН</v>
          </cell>
          <cell r="E957">
            <v>0</v>
          </cell>
          <cell r="F957">
            <v>0</v>
          </cell>
          <cell r="G957">
            <v>0</v>
          </cell>
          <cell r="H957">
            <v>1.2</v>
          </cell>
          <cell r="I957">
            <v>1.2</v>
          </cell>
          <cell r="J957">
            <v>1.2</v>
          </cell>
          <cell r="K957">
            <v>1.2</v>
          </cell>
          <cell r="L957">
            <v>1</v>
          </cell>
          <cell r="M957">
            <v>1</v>
          </cell>
          <cell r="N957">
            <v>1</v>
          </cell>
          <cell r="O957">
            <v>1</v>
          </cell>
          <cell r="P957">
            <v>1</v>
          </cell>
          <cell r="Q957">
            <v>1.2</v>
          </cell>
          <cell r="R957">
            <v>1.2</v>
          </cell>
          <cell r="S957">
            <v>1.2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</row>
        <row r="958">
          <cell r="B958">
            <v>0</v>
          </cell>
          <cell r="C958">
            <v>12</v>
          </cell>
          <cell r="D958" t="str">
            <v>ИП Хакимова В. И.</v>
          </cell>
          <cell r="E958">
            <v>0</v>
          </cell>
          <cell r="F958">
            <v>0</v>
          </cell>
          <cell r="G958">
            <v>0</v>
          </cell>
          <cell r="H958">
            <v>1.2</v>
          </cell>
          <cell r="I958">
            <v>1.2</v>
          </cell>
          <cell r="J958">
            <v>1.2</v>
          </cell>
          <cell r="K958">
            <v>1.2</v>
          </cell>
          <cell r="L958">
            <v>1</v>
          </cell>
          <cell r="M958">
            <v>1</v>
          </cell>
          <cell r="N958">
            <v>1</v>
          </cell>
          <cell r="O958">
            <v>1</v>
          </cell>
          <cell r="P958">
            <v>1</v>
          </cell>
          <cell r="Q958">
            <v>1.2</v>
          </cell>
          <cell r="R958">
            <v>1.2</v>
          </cell>
          <cell r="S958">
            <v>1.2</v>
          </cell>
          <cell r="T958">
            <v>3.5999999999999996</v>
          </cell>
          <cell r="U958">
            <v>3.2</v>
          </cell>
          <cell r="V958">
            <v>3</v>
          </cell>
          <cell r="W958">
            <v>3.5999999999999996</v>
          </cell>
          <cell r="X958">
            <v>13.399999999999999</v>
          </cell>
        </row>
        <row r="959">
          <cell r="B959">
            <v>576</v>
          </cell>
          <cell r="C959">
            <v>26</v>
          </cell>
          <cell r="D959" t="str">
            <v>Непромышленные потребители НН</v>
          </cell>
          <cell r="E959">
            <v>1004</v>
          </cell>
          <cell r="F959">
            <v>1012</v>
          </cell>
          <cell r="G959">
            <v>0</v>
          </cell>
          <cell r="H959">
            <v>1.2</v>
          </cell>
          <cell r="I959">
            <v>1.2</v>
          </cell>
          <cell r="J959">
            <v>1.2</v>
          </cell>
          <cell r="K959">
            <v>1.2</v>
          </cell>
          <cell r="L959">
            <v>1</v>
          </cell>
          <cell r="M959">
            <v>1</v>
          </cell>
          <cell r="N959">
            <v>1</v>
          </cell>
          <cell r="O959">
            <v>1</v>
          </cell>
          <cell r="P959">
            <v>1</v>
          </cell>
          <cell r="Q959">
            <v>1.2</v>
          </cell>
          <cell r="R959">
            <v>1.2</v>
          </cell>
          <cell r="S959">
            <v>1.2</v>
          </cell>
          <cell r="T959">
            <v>3.5999999999999996</v>
          </cell>
          <cell r="U959">
            <v>3.2</v>
          </cell>
          <cell r="V959">
            <v>3</v>
          </cell>
          <cell r="W959">
            <v>3.5999999999999996</v>
          </cell>
          <cell r="X959">
            <v>13.399999999999999</v>
          </cell>
        </row>
        <row r="960">
          <cell r="B960">
            <v>577</v>
          </cell>
          <cell r="C960">
            <v>26</v>
          </cell>
          <cell r="D960" t="str">
            <v>Непромышленные потребители НН</v>
          </cell>
          <cell r="E960">
            <v>1004</v>
          </cell>
          <cell r="F960">
            <v>1012</v>
          </cell>
          <cell r="G960">
            <v>0</v>
          </cell>
          <cell r="H960">
            <v>1.2</v>
          </cell>
          <cell r="I960">
            <v>1.2</v>
          </cell>
          <cell r="J960">
            <v>1.2</v>
          </cell>
          <cell r="K960">
            <v>1.2</v>
          </cell>
          <cell r="L960">
            <v>1</v>
          </cell>
          <cell r="M960">
            <v>1</v>
          </cell>
          <cell r="N960">
            <v>1</v>
          </cell>
          <cell r="O960">
            <v>1</v>
          </cell>
          <cell r="P960">
            <v>1</v>
          </cell>
          <cell r="Q960">
            <v>1.2</v>
          </cell>
          <cell r="R960">
            <v>1.2</v>
          </cell>
          <cell r="S960">
            <v>1.2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</row>
        <row r="961">
          <cell r="B961">
            <v>0</v>
          </cell>
          <cell r="C961">
            <v>12</v>
          </cell>
          <cell r="D961" t="str">
            <v>ИП Дутка В.М.</v>
          </cell>
          <cell r="E961">
            <v>0</v>
          </cell>
          <cell r="F961">
            <v>0</v>
          </cell>
          <cell r="G961">
            <v>0</v>
          </cell>
          <cell r="H961">
            <v>136</v>
          </cell>
          <cell r="I961">
            <v>100</v>
          </cell>
          <cell r="J961">
            <v>85</v>
          </cell>
          <cell r="K961">
            <v>73</v>
          </cell>
          <cell r="L961">
            <v>21</v>
          </cell>
          <cell r="M961">
            <v>15</v>
          </cell>
          <cell r="N961">
            <v>15</v>
          </cell>
          <cell r="O961">
            <v>18</v>
          </cell>
          <cell r="P961">
            <v>25</v>
          </cell>
          <cell r="Q961">
            <v>50</v>
          </cell>
          <cell r="R961">
            <v>65</v>
          </cell>
          <cell r="S961">
            <v>80</v>
          </cell>
          <cell r="T961">
            <v>321</v>
          </cell>
          <cell r="U961">
            <v>109</v>
          </cell>
          <cell r="V961">
            <v>58</v>
          </cell>
          <cell r="W961">
            <v>195</v>
          </cell>
          <cell r="X961">
            <v>683</v>
          </cell>
        </row>
        <row r="962">
          <cell r="B962">
            <v>577</v>
          </cell>
          <cell r="C962">
            <v>12</v>
          </cell>
          <cell r="D962" t="str">
            <v>Пром. до 750 кВА   СН2</v>
          </cell>
          <cell r="E962">
            <v>1007</v>
          </cell>
          <cell r="F962">
            <v>0</v>
          </cell>
          <cell r="G962">
            <v>0</v>
          </cell>
          <cell r="H962">
            <v>136</v>
          </cell>
          <cell r="I962">
            <v>100</v>
          </cell>
          <cell r="J962">
            <v>85</v>
          </cell>
          <cell r="K962">
            <v>73</v>
          </cell>
          <cell r="L962">
            <v>21</v>
          </cell>
          <cell r="M962">
            <v>15</v>
          </cell>
          <cell r="N962">
            <v>15</v>
          </cell>
          <cell r="O962">
            <v>18</v>
          </cell>
          <cell r="P962">
            <v>25</v>
          </cell>
          <cell r="Q962">
            <v>50</v>
          </cell>
          <cell r="R962">
            <v>65</v>
          </cell>
          <cell r="S962">
            <v>80</v>
          </cell>
          <cell r="T962">
            <v>321</v>
          </cell>
          <cell r="U962">
            <v>109</v>
          </cell>
          <cell r="V962">
            <v>58</v>
          </cell>
          <cell r="W962">
            <v>195</v>
          </cell>
          <cell r="X962">
            <v>683</v>
          </cell>
        </row>
        <row r="963">
          <cell r="B963">
            <v>578</v>
          </cell>
          <cell r="C963">
            <v>12</v>
          </cell>
          <cell r="D963" t="str">
            <v>Пром. до 750 кВА   СН2</v>
          </cell>
          <cell r="E963">
            <v>1007</v>
          </cell>
          <cell r="F963">
            <v>0</v>
          </cell>
          <cell r="G963">
            <v>0</v>
          </cell>
          <cell r="H963">
            <v>136</v>
          </cell>
          <cell r="I963">
            <v>100</v>
          </cell>
          <cell r="J963">
            <v>85</v>
          </cell>
          <cell r="K963">
            <v>73</v>
          </cell>
          <cell r="L963">
            <v>21</v>
          </cell>
          <cell r="M963">
            <v>15</v>
          </cell>
          <cell r="N963">
            <v>15</v>
          </cell>
          <cell r="O963">
            <v>18</v>
          </cell>
          <cell r="P963">
            <v>25</v>
          </cell>
          <cell r="Q963">
            <v>50</v>
          </cell>
          <cell r="R963">
            <v>65</v>
          </cell>
          <cell r="S963">
            <v>80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</row>
        <row r="964">
          <cell r="B964">
            <v>0</v>
          </cell>
          <cell r="C964">
            <v>13</v>
          </cell>
          <cell r="D964" t="str">
            <v>ИП Саламатов А. Г.</v>
          </cell>
          <cell r="E964">
            <v>0</v>
          </cell>
          <cell r="F964">
            <v>0</v>
          </cell>
          <cell r="G964">
            <v>0</v>
          </cell>
          <cell r="H964">
            <v>0.1</v>
          </cell>
          <cell r="I964">
            <v>0.1</v>
          </cell>
          <cell r="J964">
            <v>0.1</v>
          </cell>
          <cell r="K964">
            <v>0.1</v>
          </cell>
          <cell r="L964">
            <v>0.1</v>
          </cell>
          <cell r="M964">
            <v>0.1</v>
          </cell>
          <cell r="N964">
            <v>0.1</v>
          </cell>
          <cell r="O964">
            <v>0.1</v>
          </cell>
          <cell r="P964">
            <v>0.1</v>
          </cell>
          <cell r="Q964">
            <v>0.1</v>
          </cell>
          <cell r="R964">
            <v>0.1</v>
          </cell>
          <cell r="S964">
            <v>0.1</v>
          </cell>
          <cell r="T964">
            <v>0.30000000000000004</v>
          </cell>
          <cell r="U964">
            <v>0.30000000000000004</v>
          </cell>
          <cell r="V964">
            <v>0.30000000000000004</v>
          </cell>
          <cell r="W964">
            <v>0.30000000000000004</v>
          </cell>
          <cell r="X964">
            <v>1.2</v>
          </cell>
        </row>
        <row r="965">
          <cell r="B965">
            <v>578</v>
          </cell>
          <cell r="C965">
            <v>26</v>
          </cell>
          <cell r="D965" t="str">
            <v>Непромышленные потребители НН</v>
          </cell>
          <cell r="E965">
            <v>1004</v>
          </cell>
          <cell r="F965">
            <v>1012</v>
          </cell>
          <cell r="G965">
            <v>0</v>
          </cell>
          <cell r="H965">
            <v>0.1</v>
          </cell>
          <cell r="I965">
            <v>0.1</v>
          </cell>
          <cell r="J965">
            <v>0.1</v>
          </cell>
          <cell r="K965">
            <v>0.1</v>
          </cell>
          <cell r="L965">
            <v>0.1</v>
          </cell>
          <cell r="M965">
            <v>0.1</v>
          </cell>
          <cell r="N965">
            <v>0.1</v>
          </cell>
          <cell r="O965">
            <v>0.1</v>
          </cell>
          <cell r="P965">
            <v>0.1</v>
          </cell>
          <cell r="Q965">
            <v>0.1</v>
          </cell>
          <cell r="R965">
            <v>0.1</v>
          </cell>
          <cell r="S965">
            <v>0.1</v>
          </cell>
          <cell r="T965">
            <v>0.30000000000000004</v>
          </cell>
          <cell r="U965">
            <v>0.30000000000000004</v>
          </cell>
          <cell r="V965">
            <v>0.30000000000000004</v>
          </cell>
          <cell r="W965">
            <v>0.30000000000000004</v>
          </cell>
          <cell r="X965">
            <v>1.2</v>
          </cell>
        </row>
        <row r="966">
          <cell r="B966">
            <v>579</v>
          </cell>
          <cell r="C966">
            <v>26</v>
          </cell>
          <cell r="D966" t="str">
            <v>Непромышленные потребители НН</v>
          </cell>
          <cell r="E966">
            <v>1004</v>
          </cell>
          <cell r="F966">
            <v>1012</v>
          </cell>
          <cell r="G966">
            <v>0</v>
          </cell>
          <cell r="H966">
            <v>0.1</v>
          </cell>
          <cell r="I966">
            <v>0.1</v>
          </cell>
          <cell r="J966">
            <v>0.1</v>
          </cell>
          <cell r="K966">
            <v>0.1</v>
          </cell>
          <cell r="L966">
            <v>0.1</v>
          </cell>
          <cell r="M966">
            <v>0.1</v>
          </cell>
          <cell r="N966">
            <v>0.1</v>
          </cell>
          <cell r="O966">
            <v>0.1</v>
          </cell>
          <cell r="P966">
            <v>0.1</v>
          </cell>
          <cell r="Q966">
            <v>0.1</v>
          </cell>
          <cell r="R966">
            <v>0.1</v>
          </cell>
          <cell r="S966">
            <v>0.1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</row>
        <row r="967">
          <cell r="B967">
            <v>0</v>
          </cell>
          <cell r="C967">
            <v>12</v>
          </cell>
          <cell r="D967" t="str">
            <v>ИП Борисевич А.Н.</v>
          </cell>
          <cell r="E967">
            <v>0</v>
          </cell>
          <cell r="F967">
            <v>0</v>
          </cell>
          <cell r="G967">
            <v>0</v>
          </cell>
          <cell r="H967">
            <v>1.1000000000000001</v>
          </cell>
          <cell r="I967">
            <v>1.1000000000000001</v>
          </cell>
          <cell r="J967">
            <v>1.1000000000000001</v>
          </cell>
          <cell r="K967">
            <v>1.1000000000000001</v>
          </cell>
          <cell r="L967">
            <v>1.1000000000000001</v>
          </cell>
          <cell r="M967">
            <v>1.1000000000000001</v>
          </cell>
          <cell r="N967">
            <v>1.1000000000000001</v>
          </cell>
          <cell r="O967">
            <v>1.1000000000000001</v>
          </cell>
          <cell r="P967">
            <v>1.1000000000000001</v>
          </cell>
          <cell r="Q967">
            <v>1.1000000000000001</v>
          </cell>
          <cell r="R967">
            <v>1.1000000000000001</v>
          </cell>
          <cell r="S967">
            <v>1.1000000000000001</v>
          </cell>
          <cell r="T967">
            <v>3.3000000000000003</v>
          </cell>
          <cell r="U967">
            <v>3.3000000000000003</v>
          </cell>
          <cell r="V967">
            <v>3.3000000000000003</v>
          </cell>
          <cell r="W967">
            <v>3.3000000000000003</v>
          </cell>
          <cell r="X967">
            <v>13.199999999999998</v>
          </cell>
        </row>
        <row r="968">
          <cell r="B968">
            <v>579</v>
          </cell>
          <cell r="C968">
            <v>27</v>
          </cell>
          <cell r="D968" t="str">
            <v>Непромышленные потребители НН</v>
          </cell>
          <cell r="E968">
            <v>0</v>
          </cell>
          <cell r="F968">
            <v>0</v>
          </cell>
          <cell r="G968">
            <v>0</v>
          </cell>
          <cell r="H968">
            <v>1.1000000000000001</v>
          </cell>
          <cell r="I968">
            <v>1.1000000000000001</v>
          </cell>
          <cell r="J968">
            <v>1.1000000000000001</v>
          </cell>
          <cell r="K968">
            <v>1.1000000000000001</v>
          </cell>
          <cell r="L968">
            <v>1.1000000000000001</v>
          </cell>
          <cell r="M968">
            <v>1.1000000000000001</v>
          </cell>
          <cell r="N968">
            <v>1.1000000000000001</v>
          </cell>
          <cell r="O968">
            <v>1.1000000000000001</v>
          </cell>
          <cell r="P968">
            <v>1.1000000000000001</v>
          </cell>
          <cell r="Q968">
            <v>1.1000000000000001</v>
          </cell>
          <cell r="R968">
            <v>1.1000000000000001</v>
          </cell>
          <cell r="S968">
            <v>1.1000000000000001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</row>
        <row r="969">
          <cell r="B969">
            <v>580</v>
          </cell>
          <cell r="C969">
            <v>27</v>
          </cell>
          <cell r="D969" t="str">
            <v>Непромышленные потребители НН</v>
          </cell>
          <cell r="E969">
            <v>0</v>
          </cell>
          <cell r="F969">
            <v>0</v>
          </cell>
          <cell r="G969">
            <v>0</v>
          </cell>
          <cell r="H969">
            <v>1.1000000000000001</v>
          </cell>
          <cell r="I969">
            <v>1.1000000000000001</v>
          </cell>
          <cell r="J969">
            <v>1.1000000000000001</v>
          </cell>
          <cell r="K969">
            <v>1.1000000000000001</v>
          </cell>
          <cell r="L969">
            <v>1.1000000000000001</v>
          </cell>
          <cell r="M969">
            <v>1.1000000000000001</v>
          </cell>
          <cell r="N969">
            <v>1.1000000000000001</v>
          </cell>
          <cell r="O969">
            <v>1.1000000000000001</v>
          </cell>
          <cell r="P969">
            <v>1.1000000000000001</v>
          </cell>
          <cell r="Q969">
            <v>1.1000000000000001</v>
          </cell>
          <cell r="R969">
            <v>1.1000000000000001</v>
          </cell>
          <cell r="S969">
            <v>1.1000000000000001</v>
          </cell>
          <cell r="T969">
            <v>3.3000000000000003</v>
          </cell>
          <cell r="U969">
            <v>3.3000000000000003</v>
          </cell>
          <cell r="V969">
            <v>3.3000000000000003</v>
          </cell>
          <cell r="W969">
            <v>3.3000000000000003</v>
          </cell>
          <cell r="X969">
            <v>13.199999999999998</v>
          </cell>
        </row>
        <row r="970">
          <cell r="B970">
            <v>0</v>
          </cell>
          <cell r="C970">
            <v>26</v>
          </cell>
          <cell r="D970" t="str">
            <v>ИП Астафьев Н.М.</v>
          </cell>
          <cell r="E970">
            <v>1004</v>
          </cell>
          <cell r="F970">
            <v>0</v>
          </cell>
          <cell r="G970">
            <v>0</v>
          </cell>
          <cell r="H970">
            <v>1.2</v>
          </cell>
          <cell r="I970">
            <v>1.2</v>
          </cell>
          <cell r="J970">
            <v>1.2</v>
          </cell>
          <cell r="K970">
            <v>1.2</v>
          </cell>
          <cell r="L970">
            <v>1.2</v>
          </cell>
          <cell r="M970">
            <v>0.9</v>
          </cell>
          <cell r="N970">
            <v>0.9</v>
          </cell>
          <cell r="O970">
            <v>0.9</v>
          </cell>
          <cell r="P970">
            <v>0.9</v>
          </cell>
          <cell r="Q970">
            <v>1.2</v>
          </cell>
          <cell r="R970">
            <v>1.2</v>
          </cell>
          <cell r="S970">
            <v>1.2</v>
          </cell>
          <cell r="T970">
            <v>3.5999999999999996</v>
          </cell>
          <cell r="U970">
            <v>3.3</v>
          </cell>
          <cell r="V970">
            <v>2.7</v>
          </cell>
          <cell r="W970">
            <v>3.5999999999999996</v>
          </cell>
          <cell r="X970">
            <v>13.2</v>
          </cell>
        </row>
        <row r="971">
          <cell r="B971">
            <v>580</v>
          </cell>
          <cell r="C971">
            <v>11</v>
          </cell>
          <cell r="D971" t="str">
            <v>Пром. до 750 кВА   ВН</v>
          </cell>
          <cell r="E971">
            <v>0</v>
          </cell>
          <cell r="F971">
            <v>0</v>
          </cell>
          <cell r="G971">
            <v>0</v>
          </cell>
          <cell r="H971">
            <v>1.2</v>
          </cell>
          <cell r="I971">
            <v>1.2</v>
          </cell>
          <cell r="J971">
            <v>1.2</v>
          </cell>
          <cell r="K971">
            <v>1.2</v>
          </cell>
          <cell r="L971">
            <v>1.2</v>
          </cell>
          <cell r="M971">
            <v>0.9</v>
          </cell>
          <cell r="N971">
            <v>0.9</v>
          </cell>
          <cell r="O971">
            <v>0.9</v>
          </cell>
          <cell r="P971">
            <v>0.9</v>
          </cell>
          <cell r="Q971">
            <v>1.2</v>
          </cell>
          <cell r="R971">
            <v>1.2</v>
          </cell>
          <cell r="S971">
            <v>1.2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</row>
        <row r="972">
          <cell r="B972">
            <v>581</v>
          </cell>
          <cell r="C972">
            <v>11</v>
          </cell>
          <cell r="D972" t="str">
            <v>Пром. до 750 кВА   ВН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</row>
        <row r="973">
          <cell r="B973">
            <v>0</v>
          </cell>
          <cell r="C973">
            <v>26</v>
          </cell>
          <cell r="D973" t="str">
            <v>ИП Мамедов Я.М.о.</v>
          </cell>
          <cell r="E973">
            <v>1007</v>
          </cell>
          <cell r="F973">
            <v>1004</v>
          </cell>
          <cell r="G973">
            <v>1012</v>
          </cell>
          <cell r="H973">
            <v>9</v>
          </cell>
          <cell r="I973">
            <v>8.6999999999999993</v>
          </cell>
          <cell r="J973">
            <v>8.5</v>
          </cell>
          <cell r="K973">
            <v>8</v>
          </cell>
          <cell r="L973">
            <v>7.5</v>
          </cell>
          <cell r="M973">
            <v>7.5</v>
          </cell>
          <cell r="N973">
            <v>7</v>
          </cell>
          <cell r="O973">
            <v>7.5</v>
          </cell>
          <cell r="P973">
            <v>7.5</v>
          </cell>
          <cell r="Q973">
            <v>8</v>
          </cell>
          <cell r="R973">
            <v>8.6999999999999993</v>
          </cell>
          <cell r="S973">
            <v>9</v>
          </cell>
          <cell r="T973">
            <v>26.2</v>
          </cell>
          <cell r="U973">
            <v>23</v>
          </cell>
          <cell r="V973">
            <v>22</v>
          </cell>
          <cell r="W973">
            <v>25.7</v>
          </cell>
          <cell r="X973">
            <v>96.9</v>
          </cell>
        </row>
        <row r="974">
          <cell r="B974">
            <v>581</v>
          </cell>
          <cell r="C974">
            <v>27</v>
          </cell>
          <cell r="D974" t="str">
            <v>Непромышленные потребители НН</v>
          </cell>
          <cell r="E974">
            <v>1007</v>
          </cell>
          <cell r="F974">
            <v>1004</v>
          </cell>
          <cell r="G974">
            <v>1001</v>
          </cell>
          <cell r="H974">
            <v>6</v>
          </cell>
          <cell r="I974">
            <v>6</v>
          </cell>
          <cell r="J974">
            <v>6</v>
          </cell>
          <cell r="K974">
            <v>6</v>
          </cell>
          <cell r="L974">
            <v>6</v>
          </cell>
          <cell r="M974">
            <v>6</v>
          </cell>
          <cell r="N974">
            <v>6</v>
          </cell>
          <cell r="O974">
            <v>6</v>
          </cell>
          <cell r="P974">
            <v>6</v>
          </cell>
          <cell r="Q974">
            <v>6</v>
          </cell>
          <cell r="R974">
            <v>6</v>
          </cell>
          <cell r="S974">
            <v>6</v>
          </cell>
          <cell r="T974">
            <v>18</v>
          </cell>
          <cell r="U974">
            <v>18</v>
          </cell>
          <cell r="V974">
            <v>18</v>
          </cell>
          <cell r="W974">
            <v>18</v>
          </cell>
          <cell r="X974">
            <v>72</v>
          </cell>
        </row>
        <row r="975">
          <cell r="C975">
            <v>27</v>
          </cell>
          <cell r="D975" t="str">
            <v>Непромышленные потребители НН</v>
          </cell>
          <cell r="E975">
            <v>1007</v>
          </cell>
          <cell r="F975">
            <v>1004</v>
          </cell>
          <cell r="G975">
            <v>1001</v>
          </cell>
          <cell r="H975">
            <v>6</v>
          </cell>
          <cell r="I975">
            <v>6</v>
          </cell>
          <cell r="J975">
            <v>6</v>
          </cell>
          <cell r="K975">
            <v>6</v>
          </cell>
          <cell r="L975">
            <v>6</v>
          </cell>
          <cell r="M975">
            <v>6</v>
          </cell>
          <cell r="N975">
            <v>6</v>
          </cell>
          <cell r="O975">
            <v>6</v>
          </cell>
          <cell r="P975">
            <v>6</v>
          </cell>
          <cell r="Q975">
            <v>6</v>
          </cell>
          <cell r="R975">
            <v>6</v>
          </cell>
          <cell r="S975">
            <v>6</v>
          </cell>
          <cell r="T975">
            <v>18</v>
          </cell>
          <cell r="U975">
            <v>18</v>
          </cell>
          <cell r="V975">
            <v>18</v>
          </cell>
          <cell r="W975">
            <v>18</v>
          </cell>
          <cell r="X975">
            <v>72</v>
          </cell>
        </row>
        <row r="976">
          <cell r="B976">
            <v>582</v>
          </cell>
          <cell r="C976">
            <v>28</v>
          </cell>
          <cell r="D976" t="str">
            <v>Непромышленные потребители НН</v>
          </cell>
          <cell r="E976">
            <v>1004</v>
          </cell>
          <cell r="F976">
            <v>0</v>
          </cell>
          <cell r="G976">
            <v>0</v>
          </cell>
          <cell r="H976">
            <v>3</v>
          </cell>
          <cell r="I976">
            <v>2.7</v>
          </cell>
          <cell r="J976">
            <v>2.5</v>
          </cell>
          <cell r="K976">
            <v>2</v>
          </cell>
          <cell r="L976">
            <v>1.5</v>
          </cell>
          <cell r="M976">
            <v>1.5</v>
          </cell>
          <cell r="N976">
            <v>1</v>
          </cell>
          <cell r="O976">
            <v>1.5</v>
          </cell>
          <cell r="P976">
            <v>1.5</v>
          </cell>
          <cell r="Q976">
            <v>2</v>
          </cell>
          <cell r="R976">
            <v>2.7</v>
          </cell>
          <cell r="S976">
            <v>3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</row>
        <row r="977">
          <cell r="B977">
            <v>0</v>
          </cell>
          <cell r="C977">
            <v>26</v>
          </cell>
          <cell r="D977" t="str">
            <v>ИП Худайбердин М.М.</v>
          </cell>
          <cell r="E977">
            <v>0</v>
          </cell>
          <cell r="F977">
            <v>0</v>
          </cell>
          <cell r="G977">
            <v>0</v>
          </cell>
          <cell r="H977">
            <v>1.5</v>
          </cell>
          <cell r="I977">
            <v>0.5</v>
          </cell>
          <cell r="J977">
            <v>0.5</v>
          </cell>
          <cell r="K977">
            <v>0.5</v>
          </cell>
          <cell r="L977">
            <v>0.5</v>
          </cell>
          <cell r="M977">
            <v>0.5</v>
          </cell>
          <cell r="N977">
            <v>0.5</v>
          </cell>
          <cell r="O977">
            <v>1</v>
          </cell>
          <cell r="P977">
            <v>1</v>
          </cell>
          <cell r="Q977">
            <v>1.5</v>
          </cell>
          <cell r="R977">
            <v>1.5</v>
          </cell>
          <cell r="S977">
            <v>1.5</v>
          </cell>
          <cell r="T977">
            <v>2.5</v>
          </cell>
          <cell r="U977">
            <v>1.5</v>
          </cell>
          <cell r="V977">
            <v>2.5</v>
          </cell>
          <cell r="W977">
            <v>4.5</v>
          </cell>
          <cell r="X977">
            <v>11</v>
          </cell>
        </row>
        <row r="978">
          <cell r="B978">
            <v>582</v>
          </cell>
          <cell r="C978">
            <v>26</v>
          </cell>
          <cell r="D978" t="str">
            <v>Непромышленные потребители НН</v>
          </cell>
          <cell r="E978">
            <v>1008</v>
          </cell>
          <cell r="F978">
            <v>0</v>
          </cell>
          <cell r="G978">
            <v>0</v>
          </cell>
          <cell r="H978">
            <v>1.5</v>
          </cell>
          <cell r="I978">
            <v>0.5</v>
          </cell>
          <cell r="J978">
            <v>0.5</v>
          </cell>
          <cell r="K978">
            <v>0.5</v>
          </cell>
          <cell r="L978">
            <v>0.5</v>
          </cell>
          <cell r="M978">
            <v>0.5</v>
          </cell>
          <cell r="N978">
            <v>0.5</v>
          </cell>
          <cell r="O978">
            <v>1</v>
          </cell>
          <cell r="P978">
            <v>1</v>
          </cell>
          <cell r="Q978">
            <v>1.5</v>
          </cell>
          <cell r="R978">
            <v>1.5</v>
          </cell>
          <cell r="S978">
            <v>1.5</v>
          </cell>
          <cell r="T978">
            <v>2.5</v>
          </cell>
          <cell r="U978">
            <v>1.5</v>
          </cell>
          <cell r="V978">
            <v>2.5</v>
          </cell>
          <cell r="W978">
            <v>4.5</v>
          </cell>
          <cell r="X978">
            <v>11</v>
          </cell>
        </row>
        <row r="979">
          <cell r="B979">
            <v>583</v>
          </cell>
          <cell r="C979">
            <v>26</v>
          </cell>
          <cell r="D979" t="str">
            <v>Непромышленные потребители НН</v>
          </cell>
          <cell r="E979">
            <v>1008</v>
          </cell>
          <cell r="F979">
            <v>0</v>
          </cell>
          <cell r="G979">
            <v>0</v>
          </cell>
          <cell r="H979">
            <v>1.5</v>
          </cell>
          <cell r="I979">
            <v>0.5</v>
          </cell>
          <cell r="J979">
            <v>0.5</v>
          </cell>
          <cell r="K979">
            <v>0.5</v>
          </cell>
          <cell r="L979">
            <v>0.5</v>
          </cell>
          <cell r="M979">
            <v>0.5</v>
          </cell>
          <cell r="N979">
            <v>0.5</v>
          </cell>
          <cell r="O979">
            <v>1</v>
          </cell>
          <cell r="P979">
            <v>1</v>
          </cell>
          <cell r="Q979">
            <v>1.5</v>
          </cell>
          <cell r="R979">
            <v>1.5</v>
          </cell>
          <cell r="S979">
            <v>1.5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</row>
        <row r="980">
          <cell r="B980">
            <v>0</v>
          </cell>
          <cell r="C980">
            <v>12</v>
          </cell>
          <cell r="D980" t="str">
            <v>ИП Асадов А.Д.о.</v>
          </cell>
          <cell r="E980">
            <v>0</v>
          </cell>
          <cell r="F980">
            <v>0</v>
          </cell>
          <cell r="G980">
            <v>0</v>
          </cell>
          <cell r="H980">
            <v>10.5</v>
          </cell>
          <cell r="I980">
            <v>8.3000000000000007</v>
          </cell>
          <cell r="J980">
            <v>8</v>
          </cell>
          <cell r="K980">
            <v>7</v>
          </cell>
          <cell r="L980">
            <v>5.0999999999999996</v>
          </cell>
          <cell r="M980">
            <v>4</v>
          </cell>
          <cell r="N980">
            <v>3</v>
          </cell>
          <cell r="O980">
            <v>4.0999999999999996</v>
          </cell>
          <cell r="P980">
            <v>5.2</v>
          </cell>
          <cell r="Q980">
            <v>6.3</v>
          </cell>
          <cell r="R980">
            <v>7.5</v>
          </cell>
          <cell r="S980">
            <v>8.5</v>
          </cell>
          <cell r="T980">
            <v>26.8</v>
          </cell>
          <cell r="U980">
            <v>16.100000000000001</v>
          </cell>
          <cell r="V980">
            <v>12.3</v>
          </cell>
          <cell r="W980">
            <v>22.3</v>
          </cell>
          <cell r="X980">
            <v>77.5</v>
          </cell>
        </row>
        <row r="981">
          <cell r="B981">
            <v>583</v>
          </cell>
          <cell r="C981">
            <v>23</v>
          </cell>
          <cell r="D981" t="str">
            <v>Непромышленные потребители СН2</v>
          </cell>
          <cell r="E981">
            <v>1007</v>
          </cell>
          <cell r="F981">
            <v>0</v>
          </cell>
          <cell r="G981">
            <v>0</v>
          </cell>
          <cell r="H981">
            <v>1.5</v>
          </cell>
          <cell r="I981">
            <v>1</v>
          </cell>
          <cell r="J981">
            <v>1</v>
          </cell>
          <cell r="K981">
            <v>1</v>
          </cell>
          <cell r="L981">
            <v>0.8</v>
          </cell>
          <cell r="M981">
            <v>0.5</v>
          </cell>
          <cell r="N981">
            <v>0.5</v>
          </cell>
          <cell r="O981">
            <v>0.6</v>
          </cell>
          <cell r="P981">
            <v>0.7</v>
          </cell>
          <cell r="Q981">
            <v>0.8</v>
          </cell>
          <cell r="R981">
            <v>1</v>
          </cell>
          <cell r="S981">
            <v>1</v>
          </cell>
          <cell r="T981">
            <v>3.5</v>
          </cell>
          <cell r="U981">
            <v>2.2999999999999998</v>
          </cell>
          <cell r="V981">
            <v>1.8</v>
          </cell>
          <cell r="W981">
            <v>2.8</v>
          </cell>
          <cell r="X981">
            <v>10.4</v>
          </cell>
        </row>
        <row r="982">
          <cell r="B982">
            <v>579</v>
          </cell>
          <cell r="C982">
            <v>23</v>
          </cell>
          <cell r="D982" t="str">
            <v>Непромышленные потребители СН2</v>
          </cell>
          <cell r="E982">
            <v>1007</v>
          </cell>
          <cell r="F982">
            <v>0</v>
          </cell>
          <cell r="G982">
            <v>0</v>
          </cell>
          <cell r="H982">
            <v>1.5</v>
          </cell>
          <cell r="I982">
            <v>1</v>
          </cell>
          <cell r="J982">
            <v>1</v>
          </cell>
          <cell r="K982">
            <v>1</v>
          </cell>
          <cell r="L982">
            <v>0.8</v>
          </cell>
          <cell r="M982">
            <v>0.5</v>
          </cell>
          <cell r="N982">
            <v>0.5</v>
          </cell>
          <cell r="O982">
            <v>0.6</v>
          </cell>
          <cell r="P982">
            <v>0.7</v>
          </cell>
          <cell r="Q982">
            <v>0.8</v>
          </cell>
          <cell r="R982">
            <v>1</v>
          </cell>
          <cell r="S982">
            <v>1</v>
          </cell>
          <cell r="T982">
            <v>3.5</v>
          </cell>
          <cell r="U982">
            <v>2.2999999999999998</v>
          </cell>
          <cell r="V982">
            <v>1.8</v>
          </cell>
          <cell r="W982">
            <v>2.8</v>
          </cell>
          <cell r="X982">
            <v>10.4</v>
          </cell>
        </row>
        <row r="983">
          <cell r="B983">
            <v>584</v>
          </cell>
          <cell r="C983">
            <v>26</v>
          </cell>
          <cell r="D983" t="str">
            <v>Непромышленные потребители НН</v>
          </cell>
          <cell r="E983">
            <v>1004</v>
          </cell>
          <cell r="F983">
            <v>0</v>
          </cell>
          <cell r="G983">
            <v>0</v>
          </cell>
          <cell r="H983">
            <v>4.5</v>
          </cell>
          <cell r="I983">
            <v>3.8</v>
          </cell>
          <cell r="J983">
            <v>3.5</v>
          </cell>
          <cell r="K983">
            <v>3</v>
          </cell>
          <cell r="L983">
            <v>2</v>
          </cell>
          <cell r="M983">
            <v>1.5</v>
          </cell>
          <cell r="N983">
            <v>1</v>
          </cell>
          <cell r="O983">
            <v>2</v>
          </cell>
          <cell r="P983">
            <v>2.5</v>
          </cell>
          <cell r="Q983">
            <v>3</v>
          </cell>
          <cell r="R983">
            <v>3.5</v>
          </cell>
          <cell r="S983">
            <v>4</v>
          </cell>
          <cell r="T983">
            <v>11.8</v>
          </cell>
          <cell r="U983">
            <v>6.5</v>
          </cell>
          <cell r="V983">
            <v>5.5</v>
          </cell>
          <cell r="W983">
            <v>10.5</v>
          </cell>
          <cell r="X983">
            <v>34.299999999999997</v>
          </cell>
        </row>
        <row r="984">
          <cell r="B984">
            <v>0</v>
          </cell>
          <cell r="C984">
            <v>27</v>
          </cell>
          <cell r="D984" t="str">
            <v>ИП Рзаев Н.И.о.</v>
          </cell>
          <cell r="E984">
            <v>1004</v>
          </cell>
          <cell r="F984">
            <v>1001</v>
          </cell>
          <cell r="G984">
            <v>0</v>
          </cell>
          <cell r="H984">
            <v>0.5</v>
          </cell>
          <cell r="I984">
            <v>0.5</v>
          </cell>
          <cell r="J984">
            <v>0.5</v>
          </cell>
          <cell r="K984">
            <v>0.5</v>
          </cell>
          <cell r="L984">
            <v>0.3</v>
          </cell>
          <cell r="M984">
            <v>0.3</v>
          </cell>
          <cell r="N984">
            <v>0.3</v>
          </cell>
          <cell r="O984">
            <v>0.3</v>
          </cell>
          <cell r="P984">
            <v>0.5</v>
          </cell>
          <cell r="Q984">
            <v>0.5</v>
          </cell>
          <cell r="R984">
            <v>0.5</v>
          </cell>
          <cell r="S984">
            <v>0.5</v>
          </cell>
          <cell r="T984">
            <v>1.5</v>
          </cell>
          <cell r="U984">
            <v>1.1000000000000001</v>
          </cell>
          <cell r="V984">
            <v>1.1000000000000001</v>
          </cell>
          <cell r="W984">
            <v>1.5</v>
          </cell>
          <cell r="X984">
            <v>5.1999999999999993</v>
          </cell>
        </row>
        <row r="985">
          <cell r="B985">
            <v>584</v>
          </cell>
          <cell r="C985">
            <v>11</v>
          </cell>
          <cell r="D985" t="str">
            <v>Пром. до 750 кВА   ВН</v>
          </cell>
          <cell r="E985">
            <v>0</v>
          </cell>
          <cell r="F985">
            <v>0</v>
          </cell>
          <cell r="G985">
            <v>0</v>
          </cell>
          <cell r="H985">
            <v>0.5</v>
          </cell>
          <cell r="I985">
            <v>0.5</v>
          </cell>
          <cell r="J985">
            <v>0.5</v>
          </cell>
          <cell r="K985">
            <v>0.5</v>
          </cell>
          <cell r="L985">
            <v>0.3</v>
          </cell>
          <cell r="M985">
            <v>0.3</v>
          </cell>
          <cell r="N985">
            <v>0.3</v>
          </cell>
          <cell r="O985">
            <v>0.3</v>
          </cell>
          <cell r="P985">
            <v>0.5</v>
          </cell>
          <cell r="Q985">
            <v>0.5</v>
          </cell>
          <cell r="R985">
            <v>0.5</v>
          </cell>
          <cell r="S985">
            <v>0.5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</row>
        <row r="986">
          <cell r="B986">
            <v>585</v>
          </cell>
          <cell r="C986">
            <v>11</v>
          </cell>
          <cell r="D986" t="str">
            <v>Пром. до 750 кВА   ВН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</row>
        <row r="987">
          <cell r="B987">
            <v>0</v>
          </cell>
          <cell r="C987">
            <v>26</v>
          </cell>
          <cell r="D987" t="str">
            <v>ИП Ахтичанова З.Р.</v>
          </cell>
          <cell r="E987">
            <v>1007</v>
          </cell>
          <cell r="F987">
            <v>1012</v>
          </cell>
          <cell r="G987">
            <v>0</v>
          </cell>
          <cell r="H987">
            <v>1.17</v>
          </cell>
          <cell r="I987">
            <v>1.17</v>
          </cell>
          <cell r="J987">
            <v>1.17</v>
          </cell>
          <cell r="K987">
            <v>1.17</v>
          </cell>
          <cell r="L987">
            <v>1.17</v>
          </cell>
          <cell r="M987">
            <v>0.91</v>
          </cell>
          <cell r="N987">
            <v>0.91</v>
          </cell>
          <cell r="O987">
            <v>0.91</v>
          </cell>
          <cell r="P987">
            <v>1.17</v>
          </cell>
          <cell r="Q987">
            <v>1.17</v>
          </cell>
          <cell r="R987">
            <v>1.17</v>
          </cell>
          <cell r="S987">
            <v>1.17</v>
          </cell>
          <cell r="T987">
            <v>3.51</v>
          </cell>
          <cell r="U987">
            <v>3.25</v>
          </cell>
          <cell r="V987">
            <v>2.99</v>
          </cell>
          <cell r="W987">
            <v>3.51</v>
          </cell>
          <cell r="X987">
            <v>13.26</v>
          </cell>
        </row>
        <row r="988">
          <cell r="B988">
            <v>585</v>
          </cell>
          <cell r="C988">
            <v>11</v>
          </cell>
          <cell r="D988" t="str">
            <v>Пром. до 750 кВА   ВН</v>
          </cell>
          <cell r="E988">
            <v>0</v>
          </cell>
          <cell r="F988">
            <v>0</v>
          </cell>
          <cell r="G988">
            <v>0</v>
          </cell>
          <cell r="H988">
            <v>1.17</v>
          </cell>
          <cell r="I988">
            <v>1.17</v>
          </cell>
          <cell r="J988">
            <v>1.17</v>
          </cell>
          <cell r="K988">
            <v>1.17</v>
          </cell>
          <cell r="L988">
            <v>1.17</v>
          </cell>
          <cell r="M988">
            <v>0.91</v>
          </cell>
          <cell r="N988">
            <v>0.91</v>
          </cell>
          <cell r="O988">
            <v>0.91</v>
          </cell>
          <cell r="P988">
            <v>1.17</v>
          </cell>
          <cell r="Q988">
            <v>1.17</v>
          </cell>
          <cell r="R988">
            <v>1.17</v>
          </cell>
          <cell r="S988">
            <v>1.17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</row>
        <row r="989">
          <cell r="B989">
            <v>586</v>
          </cell>
          <cell r="C989">
            <v>11</v>
          </cell>
          <cell r="D989" t="str">
            <v>Пром. до 750 кВА   ВН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</row>
        <row r="990">
          <cell r="B990">
            <v>0</v>
          </cell>
          <cell r="C990">
            <v>26</v>
          </cell>
          <cell r="D990" t="str">
            <v>ИП Коняшина Н. И.</v>
          </cell>
          <cell r="E990">
            <v>1004</v>
          </cell>
          <cell r="F990">
            <v>1012</v>
          </cell>
          <cell r="G990">
            <v>0</v>
          </cell>
          <cell r="H990">
            <v>1.6</v>
          </cell>
          <cell r="I990">
            <v>1.6</v>
          </cell>
          <cell r="J990">
            <v>1.6</v>
          </cell>
          <cell r="K990">
            <v>1.2</v>
          </cell>
          <cell r="L990">
            <v>1.2</v>
          </cell>
          <cell r="M990">
            <v>0.9</v>
          </cell>
          <cell r="N990">
            <v>0.9</v>
          </cell>
          <cell r="O990">
            <v>0.9</v>
          </cell>
          <cell r="P990">
            <v>1</v>
          </cell>
          <cell r="Q990">
            <v>1.2</v>
          </cell>
          <cell r="R990">
            <v>1.2</v>
          </cell>
          <cell r="S990">
            <v>1.2</v>
          </cell>
          <cell r="T990">
            <v>4.8000000000000007</v>
          </cell>
          <cell r="U990">
            <v>3.3</v>
          </cell>
          <cell r="V990">
            <v>2.8</v>
          </cell>
          <cell r="W990">
            <v>3.5999999999999996</v>
          </cell>
          <cell r="X990">
            <v>14.5</v>
          </cell>
        </row>
        <row r="991">
          <cell r="B991">
            <v>586</v>
          </cell>
          <cell r="C991">
            <v>26</v>
          </cell>
          <cell r="D991" t="str">
            <v>Непромышленные потребители НН</v>
          </cell>
          <cell r="E991">
            <v>1004</v>
          </cell>
          <cell r="F991">
            <v>1012</v>
          </cell>
          <cell r="G991">
            <v>0</v>
          </cell>
          <cell r="H991">
            <v>1.6</v>
          </cell>
          <cell r="I991">
            <v>1.6</v>
          </cell>
          <cell r="J991">
            <v>1.6</v>
          </cell>
          <cell r="K991">
            <v>1.2</v>
          </cell>
          <cell r="L991">
            <v>1.2</v>
          </cell>
          <cell r="M991">
            <v>0.9</v>
          </cell>
          <cell r="N991">
            <v>0.9</v>
          </cell>
          <cell r="O991">
            <v>0.9</v>
          </cell>
          <cell r="P991">
            <v>1</v>
          </cell>
          <cell r="Q991">
            <v>1.2</v>
          </cell>
          <cell r="R991">
            <v>1.2</v>
          </cell>
          <cell r="S991">
            <v>1.2</v>
          </cell>
          <cell r="T991">
            <v>4.8000000000000007</v>
          </cell>
          <cell r="U991">
            <v>3.3</v>
          </cell>
          <cell r="V991">
            <v>2.8</v>
          </cell>
          <cell r="W991">
            <v>3.5999999999999996</v>
          </cell>
          <cell r="X991">
            <v>14.5</v>
          </cell>
        </row>
        <row r="992">
          <cell r="B992">
            <v>587</v>
          </cell>
          <cell r="C992">
            <v>26</v>
          </cell>
          <cell r="D992" t="str">
            <v>Непромышленные потребители НН</v>
          </cell>
          <cell r="E992">
            <v>1004</v>
          </cell>
          <cell r="F992">
            <v>1012</v>
          </cell>
          <cell r="G992">
            <v>0</v>
          </cell>
          <cell r="H992">
            <v>1.6</v>
          </cell>
          <cell r="I992">
            <v>1.6</v>
          </cell>
          <cell r="J992">
            <v>1.6</v>
          </cell>
          <cell r="K992">
            <v>1.2</v>
          </cell>
          <cell r="L992">
            <v>1.2</v>
          </cell>
          <cell r="M992">
            <v>0.9</v>
          </cell>
          <cell r="N992">
            <v>0.9</v>
          </cell>
          <cell r="O992">
            <v>0.9</v>
          </cell>
          <cell r="P992">
            <v>1</v>
          </cell>
          <cell r="Q992">
            <v>1.2</v>
          </cell>
          <cell r="R992">
            <v>1.2</v>
          </cell>
          <cell r="S992">
            <v>1.2</v>
          </cell>
          <cell r="T992">
            <v>1</v>
          </cell>
          <cell r="U992">
            <v>1</v>
          </cell>
          <cell r="V992">
            <v>1</v>
          </cell>
          <cell r="W992">
            <v>1</v>
          </cell>
          <cell r="X992">
            <v>0</v>
          </cell>
        </row>
        <row r="993">
          <cell r="B993">
            <v>0</v>
          </cell>
          <cell r="C993">
            <v>27</v>
          </cell>
          <cell r="D993" t="str">
            <v>ИП Степанова Н. В.</v>
          </cell>
          <cell r="E993">
            <v>0</v>
          </cell>
          <cell r="F993">
            <v>0</v>
          </cell>
          <cell r="G993">
            <v>0</v>
          </cell>
          <cell r="H993">
            <v>0.8</v>
          </cell>
          <cell r="I993">
            <v>0.4</v>
          </cell>
          <cell r="J993">
            <v>0.5</v>
          </cell>
          <cell r="K993">
            <v>1</v>
          </cell>
          <cell r="L993">
            <v>0.7</v>
          </cell>
          <cell r="M993">
            <v>0.8</v>
          </cell>
          <cell r="N993">
            <v>0.7</v>
          </cell>
          <cell r="O993">
            <v>0.6</v>
          </cell>
          <cell r="P993">
            <v>0.8</v>
          </cell>
          <cell r="Q993">
            <v>0.7</v>
          </cell>
          <cell r="R993">
            <v>0.5</v>
          </cell>
          <cell r="S993">
            <v>0.8</v>
          </cell>
          <cell r="T993">
            <v>1.7000000000000002</v>
          </cell>
          <cell r="U993">
            <v>2.5</v>
          </cell>
          <cell r="V993">
            <v>2.0999999999999996</v>
          </cell>
          <cell r="W993">
            <v>2</v>
          </cell>
          <cell r="X993">
            <v>8.3000000000000007</v>
          </cell>
        </row>
        <row r="994">
          <cell r="B994">
            <v>587</v>
          </cell>
          <cell r="C994">
            <v>26</v>
          </cell>
          <cell r="D994" t="str">
            <v>Непромышленные потребители НН</v>
          </cell>
          <cell r="E994">
            <v>1007</v>
          </cell>
          <cell r="F994">
            <v>1012</v>
          </cell>
          <cell r="G994">
            <v>0</v>
          </cell>
          <cell r="H994">
            <v>0.8</v>
          </cell>
          <cell r="I994">
            <v>0.4</v>
          </cell>
          <cell r="J994">
            <v>0.5</v>
          </cell>
          <cell r="K994">
            <v>1</v>
          </cell>
          <cell r="L994">
            <v>0.7</v>
          </cell>
          <cell r="M994">
            <v>0.8</v>
          </cell>
          <cell r="N994">
            <v>0.7</v>
          </cell>
          <cell r="O994">
            <v>0.6</v>
          </cell>
          <cell r="P994">
            <v>0.8</v>
          </cell>
          <cell r="Q994">
            <v>0.7</v>
          </cell>
          <cell r="R994">
            <v>0.5</v>
          </cell>
          <cell r="S994">
            <v>0.8</v>
          </cell>
          <cell r="T994">
            <v>1.7000000000000002</v>
          </cell>
          <cell r="U994">
            <v>2.5</v>
          </cell>
          <cell r="V994">
            <v>2.0999999999999996</v>
          </cell>
          <cell r="W994">
            <v>2</v>
          </cell>
          <cell r="X994">
            <v>8.3000000000000007</v>
          </cell>
        </row>
        <row r="995">
          <cell r="B995">
            <v>588</v>
          </cell>
          <cell r="C995">
            <v>26</v>
          </cell>
          <cell r="D995" t="str">
            <v>Непромышленные потребители НН</v>
          </cell>
          <cell r="E995">
            <v>1007</v>
          </cell>
          <cell r="F995">
            <v>1012</v>
          </cell>
          <cell r="G995">
            <v>0</v>
          </cell>
          <cell r="H995">
            <v>0.8</v>
          </cell>
          <cell r="I995">
            <v>0.4</v>
          </cell>
          <cell r="J995">
            <v>0.5</v>
          </cell>
          <cell r="K995">
            <v>1</v>
          </cell>
          <cell r="L995">
            <v>0.7</v>
          </cell>
          <cell r="M995">
            <v>0.8</v>
          </cell>
          <cell r="N995">
            <v>0.7</v>
          </cell>
          <cell r="O995">
            <v>0.6</v>
          </cell>
          <cell r="P995">
            <v>0.8</v>
          </cell>
          <cell r="Q995">
            <v>0.7</v>
          </cell>
          <cell r="R995">
            <v>0.5</v>
          </cell>
          <cell r="S995">
            <v>0.8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</row>
        <row r="996">
          <cell r="B996">
            <v>0</v>
          </cell>
          <cell r="C996">
            <v>12</v>
          </cell>
          <cell r="D996" t="str">
            <v>ИП Федюнькина М. А.</v>
          </cell>
          <cell r="E996">
            <v>0</v>
          </cell>
          <cell r="F996">
            <v>0</v>
          </cell>
          <cell r="G996">
            <v>0</v>
          </cell>
          <cell r="H996">
            <v>1.7</v>
          </cell>
          <cell r="I996">
            <v>1.3</v>
          </cell>
          <cell r="J996">
            <v>1.3</v>
          </cell>
          <cell r="K996">
            <v>0.9</v>
          </cell>
          <cell r="L996">
            <v>0.7</v>
          </cell>
          <cell r="M996">
            <v>0.4</v>
          </cell>
          <cell r="N996">
            <v>0.3</v>
          </cell>
          <cell r="O996">
            <v>0.4</v>
          </cell>
          <cell r="P996">
            <v>0.9</v>
          </cell>
          <cell r="Q996">
            <v>0.4</v>
          </cell>
          <cell r="R996">
            <v>0.7</v>
          </cell>
          <cell r="S996">
            <v>1</v>
          </cell>
          <cell r="T996">
            <v>4.3</v>
          </cell>
          <cell r="U996">
            <v>2</v>
          </cell>
          <cell r="V996">
            <v>1.6</v>
          </cell>
          <cell r="W996">
            <v>2.1</v>
          </cell>
          <cell r="X996">
            <v>10</v>
          </cell>
        </row>
        <row r="997">
          <cell r="B997">
            <v>588</v>
          </cell>
          <cell r="C997">
            <v>26</v>
          </cell>
          <cell r="D997" t="str">
            <v>Непромышленные потребители НН</v>
          </cell>
          <cell r="E997">
            <v>1007</v>
          </cell>
          <cell r="F997">
            <v>1012</v>
          </cell>
          <cell r="G997">
            <v>0</v>
          </cell>
          <cell r="H997">
            <v>1.7</v>
          </cell>
          <cell r="I997">
            <v>1.3</v>
          </cell>
          <cell r="J997">
            <v>1.3</v>
          </cell>
          <cell r="K997">
            <v>0.9</v>
          </cell>
          <cell r="L997">
            <v>0.7</v>
          </cell>
          <cell r="M997">
            <v>0.4</v>
          </cell>
          <cell r="N997">
            <v>0.3</v>
          </cell>
          <cell r="O997">
            <v>0.4</v>
          </cell>
          <cell r="P997">
            <v>0.9</v>
          </cell>
          <cell r="Q997">
            <v>0.4</v>
          </cell>
          <cell r="R997">
            <v>0.7</v>
          </cell>
          <cell r="S997">
            <v>1</v>
          </cell>
          <cell r="T997">
            <v>4.3</v>
          </cell>
          <cell r="U997">
            <v>2</v>
          </cell>
          <cell r="V997">
            <v>1.6</v>
          </cell>
          <cell r="W997">
            <v>2.1</v>
          </cell>
          <cell r="X997">
            <v>10</v>
          </cell>
        </row>
        <row r="998">
          <cell r="B998">
            <v>589</v>
          </cell>
          <cell r="C998">
            <v>26</v>
          </cell>
          <cell r="D998" t="str">
            <v>Непромышленные потребители НН</v>
          </cell>
          <cell r="E998">
            <v>1007</v>
          </cell>
          <cell r="F998">
            <v>1012</v>
          </cell>
          <cell r="G998">
            <v>0</v>
          </cell>
          <cell r="H998">
            <v>1.7</v>
          </cell>
          <cell r="I998">
            <v>1.3</v>
          </cell>
          <cell r="J998">
            <v>1.3</v>
          </cell>
          <cell r="K998">
            <v>0.9</v>
          </cell>
          <cell r="L998">
            <v>0.7</v>
          </cell>
          <cell r="M998">
            <v>0.4</v>
          </cell>
          <cell r="N998">
            <v>0.3</v>
          </cell>
          <cell r="O998">
            <v>0.4</v>
          </cell>
          <cell r="P998">
            <v>0.9</v>
          </cell>
          <cell r="Q998">
            <v>0.4</v>
          </cell>
          <cell r="R998">
            <v>0.7</v>
          </cell>
          <cell r="S998">
            <v>1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</row>
        <row r="999">
          <cell r="B999">
            <v>0</v>
          </cell>
          <cell r="C999">
            <v>12</v>
          </cell>
          <cell r="D999" t="str">
            <v>ГСК "Западный"</v>
          </cell>
          <cell r="E999">
            <v>0</v>
          </cell>
          <cell r="F999">
            <v>0</v>
          </cell>
          <cell r="G999">
            <v>0</v>
          </cell>
          <cell r="H999">
            <v>5</v>
          </cell>
          <cell r="I999">
            <v>4.5</v>
          </cell>
          <cell r="J999">
            <v>4</v>
          </cell>
          <cell r="K999">
            <v>4.2</v>
          </cell>
          <cell r="L999">
            <v>3.5</v>
          </cell>
          <cell r="M999">
            <v>2</v>
          </cell>
          <cell r="N999">
            <v>2</v>
          </cell>
          <cell r="O999">
            <v>3</v>
          </cell>
          <cell r="P999">
            <v>4</v>
          </cell>
          <cell r="Q999">
            <v>4.5</v>
          </cell>
          <cell r="R999">
            <v>4.7</v>
          </cell>
          <cell r="S999">
            <v>5</v>
          </cell>
          <cell r="T999">
            <v>13.5</v>
          </cell>
          <cell r="U999">
            <v>9.6999999999999993</v>
          </cell>
          <cell r="V999">
            <v>9</v>
          </cell>
          <cell r="W999">
            <v>14.2</v>
          </cell>
          <cell r="X999">
            <v>46.400000000000006</v>
          </cell>
        </row>
        <row r="1000">
          <cell r="B1000">
            <v>589</v>
          </cell>
          <cell r="C1000">
            <v>135</v>
          </cell>
          <cell r="D1000" t="str">
            <v>Потреб. прирав. к населению (скидка 12% согл. решения РЭК № 200) СН2</v>
          </cell>
          <cell r="E1000">
            <v>1007</v>
          </cell>
          <cell r="F1000">
            <v>0</v>
          </cell>
          <cell r="G1000">
            <v>0</v>
          </cell>
          <cell r="H1000">
            <v>5</v>
          </cell>
          <cell r="I1000">
            <v>4.5</v>
          </cell>
          <cell r="J1000">
            <v>4</v>
          </cell>
          <cell r="K1000">
            <v>4.2</v>
          </cell>
          <cell r="L1000">
            <v>3.5</v>
          </cell>
          <cell r="M1000">
            <v>2</v>
          </cell>
          <cell r="N1000">
            <v>2</v>
          </cell>
          <cell r="O1000">
            <v>3</v>
          </cell>
          <cell r="P1000">
            <v>4</v>
          </cell>
          <cell r="Q1000">
            <v>4.5</v>
          </cell>
          <cell r="R1000">
            <v>4.7</v>
          </cell>
          <cell r="S1000">
            <v>5</v>
          </cell>
          <cell r="T1000">
            <v>13.5</v>
          </cell>
          <cell r="U1000">
            <v>9.6999999999999993</v>
          </cell>
          <cell r="V1000">
            <v>9</v>
          </cell>
          <cell r="W1000">
            <v>14.2</v>
          </cell>
          <cell r="X1000">
            <v>46.400000000000006</v>
          </cell>
        </row>
        <row r="1001">
          <cell r="B1001">
            <v>590</v>
          </cell>
          <cell r="C1001">
            <v>135</v>
          </cell>
          <cell r="D1001" t="str">
            <v>Потреб. прирав. к населению (скидка 12% согл. решения РЭК № 200) СН2</v>
          </cell>
          <cell r="E1001">
            <v>1007</v>
          </cell>
          <cell r="F1001">
            <v>0</v>
          </cell>
          <cell r="G1001">
            <v>0</v>
          </cell>
          <cell r="H1001">
            <v>5</v>
          </cell>
          <cell r="I1001">
            <v>4.5</v>
          </cell>
          <cell r="J1001">
            <v>4</v>
          </cell>
          <cell r="K1001">
            <v>4.2</v>
          </cell>
          <cell r="L1001">
            <v>3.5</v>
          </cell>
          <cell r="M1001">
            <v>2</v>
          </cell>
          <cell r="N1001">
            <v>2</v>
          </cell>
          <cell r="O1001">
            <v>3</v>
          </cell>
          <cell r="P1001">
            <v>4</v>
          </cell>
          <cell r="Q1001">
            <v>4.5</v>
          </cell>
          <cell r="R1001">
            <v>4.7</v>
          </cell>
          <cell r="S1001">
            <v>5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</row>
        <row r="1002">
          <cell r="B1002">
            <v>0</v>
          </cell>
          <cell r="C1002">
            <v>12</v>
          </cell>
          <cell r="D1002" t="str">
            <v>ИП Басова Т. П.</v>
          </cell>
          <cell r="E1002">
            <v>0</v>
          </cell>
          <cell r="F1002">
            <v>0</v>
          </cell>
          <cell r="G1002">
            <v>0</v>
          </cell>
          <cell r="H1002">
            <v>1.6719999999999999</v>
          </cell>
          <cell r="I1002">
            <v>1.6719999999999999</v>
          </cell>
          <cell r="J1002">
            <v>1.6719999999999999</v>
          </cell>
          <cell r="K1002">
            <v>1.6719999999999999</v>
          </cell>
          <cell r="L1002">
            <v>1.6719999999999999</v>
          </cell>
          <cell r="M1002">
            <v>1.6719999999999999</v>
          </cell>
          <cell r="N1002">
            <v>1.6719999999999999</v>
          </cell>
          <cell r="O1002">
            <v>1.6719999999999999</v>
          </cell>
          <cell r="P1002">
            <v>1.6719999999999999</v>
          </cell>
          <cell r="Q1002">
            <v>1.6719999999999999</v>
          </cell>
          <cell r="R1002">
            <v>1.6719999999999999</v>
          </cell>
          <cell r="S1002">
            <v>1.6719999999999999</v>
          </cell>
          <cell r="T1002">
            <v>5.016</v>
          </cell>
          <cell r="U1002">
            <v>5.016</v>
          </cell>
          <cell r="V1002">
            <v>5.016</v>
          </cell>
          <cell r="W1002">
            <v>5.016</v>
          </cell>
          <cell r="X1002">
            <v>20.064000000000004</v>
          </cell>
        </row>
        <row r="1003">
          <cell r="B1003">
            <v>590</v>
          </cell>
          <cell r="C1003">
            <v>26</v>
          </cell>
          <cell r="D1003" t="str">
            <v>Непромышленные потребители НН</v>
          </cell>
          <cell r="E1003">
            <v>1004</v>
          </cell>
          <cell r="F1003">
            <v>1012</v>
          </cell>
          <cell r="G1003">
            <v>0</v>
          </cell>
          <cell r="H1003">
            <v>1.6719999999999999</v>
          </cell>
          <cell r="I1003">
            <v>1.6719999999999999</v>
          </cell>
          <cell r="J1003">
            <v>1.6719999999999999</v>
          </cell>
          <cell r="K1003">
            <v>1.6719999999999999</v>
          </cell>
          <cell r="L1003">
            <v>1.6719999999999999</v>
          </cell>
          <cell r="M1003">
            <v>1.6719999999999999</v>
          </cell>
          <cell r="N1003">
            <v>1.6719999999999999</v>
          </cell>
          <cell r="O1003">
            <v>1.6719999999999999</v>
          </cell>
          <cell r="P1003">
            <v>1.6719999999999999</v>
          </cell>
          <cell r="Q1003">
            <v>1.6719999999999999</v>
          </cell>
          <cell r="R1003">
            <v>1.6719999999999999</v>
          </cell>
          <cell r="S1003">
            <v>1.6719999999999999</v>
          </cell>
          <cell r="T1003">
            <v>5.016</v>
          </cell>
          <cell r="U1003">
            <v>5.016</v>
          </cell>
          <cell r="V1003">
            <v>5.016</v>
          </cell>
          <cell r="W1003">
            <v>5.016</v>
          </cell>
          <cell r="X1003">
            <v>20.064000000000004</v>
          </cell>
        </row>
        <row r="1004">
          <cell r="B1004">
            <v>591</v>
          </cell>
          <cell r="C1004">
            <v>26</v>
          </cell>
          <cell r="D1004" t="str">
            <v>Непромышленные потребители НН</v>
          </cell>
          <cell r="E1004">
            <v>1004</v>
          </cell>
          <cell r="F1004">
            <v>1012</v>
          </cell>
          <cell r="G1004">
            <v>0</v>
          </cell>
          <cell r="H1004">
            <v>1.6719999999999999</v>
          </cell>
          <cell r="I1004">
            <v>1.6719999999999999</v>
          </cell>
          <cell r="J1004">
            <v>1.6719999999999999</v>
          </cell>
          <cell r="K1004">
            <v>1.6719999999999999</v>
          </cell>
          <cell r="L1004">
            <v>1.6719999999999999</v>
          </cell>
          <cell r="M1004">
            <v>1.6719999999999999</v>
          </cell>
          <cell r="N1004">
            <v>1.6719999999999999</v>
          </cell>
          <cell r="O1004">
            <v>1.6719999999999999</v>
          </cell>
          <cell r="P1004">
            <v>1.6719999999999999</v>
          </cell>
          <cell r="Q1004">
            <v>1.6719999999999999</v>
          </cell>
          <cell r="R1004">
            <v>1.6719999999999999</v>
          </cell>
          <cell r="S1004">
            <v>1.6719999999999999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</row>
        <row r="1005">
          <cell r="B1005">
            <v>0</v>
          </cell>
          <cell r="C1005">
            <v>12</v>
          </cell>
          <cell r="D1005" t="str">
            <v>ИП Клешнева И.Н.</v>
          </cell>
          <cell r="E1005">
            <v>0</v>
          </cell>
          <cell r="F1005">
            <v>0</v>
          </cell>
          <cell r="G1005">
            <v>0</v>
          </cell>
          <cell r="H1005">
            <v>0.12</v>
          </cell>
          <cell r="I1005">
            <v>0.12</v>
          </cell>
          <cell r="J1005">
            <v>0.12</v>
          </cell>
          <cell r="K1005">
            <v>0.12</v>
          </cell>
          <cell r="L1005">
            <v>0.12</v>
          </cell>
          <cell r="M1005">
            <v>0.12</v>
          </cell>
          <cell r="N1005">
            <v>0.12</v>
          </cell>
          <cell r="O1005">
            <v>0.12</v>
          </cell>
          <cell r="P1005">
            <v>0.12</v>
          </cell>
          <cell r="Q1005">
            <v>0.12</v>
          </cell>
          <cell r="R1005">
            <v>0.12</v>
          </cell>
          <cell r="S1005">
            <v>0.12</v>
          </cell>
          <cell r="T1005">
            <v>0.36</v>
          </cell>
          <cell r="U1005">
            <v>0.36</v>
          </cell>
          <cell r="V1005">
            <v>0.36</v>
          </cell>
          <cell r="W1005">
            <v>0.36</v>
          </cell>
          <cell r="X1005">
            <v>1.4400000000000004</v>
          </cell>
        </row>
        <row r="1006">
          <cell r="B1006">
            <v>591</v>
          </cell>
          <cell r="C1006">
            <v>26</v>
          </cell>
          <cell r="D1006" t="str">
            <v>Непромышленные потребители НН</v>
          </cell>
          <cell r="E1006">
            <v>1004</v>
          </cell>
          <cell r="F1006">
            <v>1012</v>
          </cell>
          <cell r="G1006">
            <v>0</v>
          </cell>
          <cell r="H1006">
            <v>0.12</v>
          </cell>
          <cell r="I1006">
            <v>0.12</v>
          </cell>
          <cell r="J1006">
            <v>0.12</v>
          </cell>
          <cell r="K1006">
            <v>0.12</v>
          </cell>
          <cell r="L1006">
            <v>0.12</v>
          </cell>
          <cell r="M1006">
            <v>0.12</v>
          </cell>
          <cell r="N1006">
            <v>0.12</v>
          </cell>
          <cell r="O1006">
            <v>0.12</v>
          </cell>
          <cell r="P1006">
            <v>0.12</v>
          </cell>
          <cell r="Q1006">
            <v>0.12</v>
          </cell>
          <cell r="R1006">
            <v>0.12</v>
          </cell>
          <cell r="S1006">
            <v>0.12</v>
          </cell>
          <cell r="T1006">
            <v>0.36</v>
          </cell>
          <cell r="U1006">
            <v>0.36</v>
          </cell>
          <cell r="V1006">
            <v>0.36</v>
          </cell>
          <cell r="W1006">
            <v>0.36</v>
          </cell>
          <cell r="X1006">
            <v>1.4400000000000004</v>
          </cell>
        </row>
        <row r="1007">
          <cell r="B1007">
            <v>592</v>
          </cell>
          <cell r="C1007">
            <v>26</v>
          </cell>
          <cell r="D1007" t="str">
            <v>Непромышленные потребители НН</v>
          </cell>
          <cell r="E1007">
            <v>1004</v>
          </cell>
          <cell r="F1007">
            <v>1012</v>
          </cell>
          <cell r="G1007">
            <v>0</v>
          </cell>
          <cell r="H1007">
            <v>0.12</v>
          </cell>
          <cell r="I1007">
            <v>0.12</v>
          </cell>
          <cell r="J1007">
            <v>0.12</v>
          </cell>
          <cell r="K1007">
            <v>0.12</v>
          </cell>
          <cell r="L1007">
            <v>0.12</v>
          </cell>
          <cell r="M1007">
            <v>0.12</v>
          </cell>
          <cell r="N1007">
            <v>0.12</v>
          </cell>
          <cell r="O1007">
            <v>0.12</v>
          </cell>
          <cell r="P1007">
            <v>0.12</v>
          </cell>
          <cell r="Q1007">
            <v>0.12</v>
          </cell>
          <cell r="R1007">
            <v>0.12</v>
          </cell>
          <cell r="S1007">
            <v>0.12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</row>
        <row r="1008">
          <cell r="B1008">
            <v>0</v>
          </cell>
          <cell r="C1008">
            <v>12</v>
          </cell>
          <cell r="D1008" t="str">
            <v>ИП Шушпанников Р. Б.</v>
          </cell>
          <cell r="E1008">
            <v>0</v>
          </cell>
          <cell r="F1008">
            <v>0</v>
          </cell>
          <cell r="G1008">
            <v>0</v>
          </cell>
          <cell r="H1008">
            <v>0.01</v>
          </cell>
          <cell r="I1008">
            <v>0.01</v>
          </cell>
          <cell r="J1008">
            <v>0.01</v>
          </cell>
          <cell r="K1008">
            <v>0.01</v>
          </cell>
          <cell r="L1008">
            <v>0.01</v>
          </cell>
          <cell r="M1008">
            <v>0.01</v>
          </cell>
          <cell r="N1008">
            <v>0.01</v>
          </cell>
          <cell r="O1008">
            <v>0.01</v>
          </cell>
          <cell r="P1008">
            <v>0.01</v>
          </cell>
          <cell r="Q1008">
            <v>0.01</v>
          </cell>
          <cell r="R1008">
            <v>0.01</v>
          </cell>
          <cell r="S1008">
            <v>0.01</v>
          </cell>
          <cell r="T1008">
            <v>0.03</v>
          </cell>
          <cell r="U1008">
            <v>0.03</v>
          </cell>
          <cell r="V1008">
            <v>0.03</v>
          </cell>
          <cell r="W1008">
            <v>0.03</v>
          </cell>
          <cell r="X1008">
            <v>0.11999999999999998</v>
          </cell>
        </row>
        <row r="1009">
          <cell r="B1009">
            <v>592</v>
          </cell>
          <cell r="C1009">
            <v>26</v>
          </cell>
          <cell r="D1009" t="str">
            <v>Непромышленные потребители НН</v>
          </cell>
          <cell r="E1009">
            <v>1004</v>
          </cell>
          <cell r="F1009">
            <v>1012</v>
          </cell>
          <cell r="G1009">
            <v>0</v>
          </cell>
          <cell r="H1009">
            <v>0.01</v>
          </cell>
          <cell r="I1009">
            <v>0.01</v>
          </cell>
          <cell r="J1009">
            <v>0.01</v>
          </cell>
          <cell r="K1009">
            <v>0.01</v>
          </cell>
          <cell r="L1009">
            <v>0.01</v>
          </cell>
          <cell r="M1009">
            <v>0.01</v>
          </cell>
          <cell r="N1009">
            <v>0.01</v>
          </cell>
          <cell r="O1009">
            <v>0.01</v>
          </cell>
          <cell r="P1009">
            <v>0.01</v>
          </cell>
          <cell r="Q1009">
            <v>0.01</v>
          </cell>
          <cell r="R1009">
            <v>0.01</v>
          </cell>
          <cell r="S1009">
            <v>0.01</v>
          </cell>
          <cell r="T1009">
            <v>0.03</v>
          </cell>
          <cell r="U1009">
            <v>0.03</v>
          </cell>
          <cell r="V1009">
            <v>0.03</v>
          </cell>
          <cell r="W1009">
            <v>0.03</v>
          </cell>
          <cell r="X1009">
            <v>0.11999999999999998</v>
          </cell>
        </row>
        <row r="1010">
          <cell r="B1010">
            <v>593</v>
          </cell>
          <cell r="C1010">
            <v>26</v>
          </cell>
          <cell r="D1010" t="str">
            <v>Непромышленные потребители НН</v>
          </cell>
          <cell r="E1010">
            <v>1004</v>
          </cell>
          <cell r="F1010">
            <v>1012</v>
          </cell>
          <cell r="G1010">
            <v>0</v>
          </cell>
          <cell r="H1010">
            <v>0.01</v>
          </cell>
          <cell r="I1010">
            <v>0.01</v>
          </cell>
          <cell r="J1010">
            <v>0.01</v>
          </cell>
          <cell r="K1010">
            <v>0.01</v>
          </cell>
          <cell r="L1010">
            <v>0.01</v>
          </cell>
          <cell r="M1010">
            <v>0.01</v>
          </cell>
          <cell r="N1010">
            <v>0.01</v>
          </cell>
          <cell r="O1010">
            <v>0.01</v>
          </cell>
          <cell r="P1010">
            <v>0.01</v>
          </cell>
          <cell r="Q1010">
            <v>0.01</v>
          </cell>
          <cell r="R1010">
            <v>0.01</v>
          </cell>
          <cell r="S1010">
            <v>0.01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</row>
        <row r="1011">
          <cell r="B1011">
            <v>0</v>
          </cell>
          <cell r="C1011">
            <v>12</v>
          </cell>
          <cell r="D1011" t="str">
            <v>ИП Гаджиев А. А. о.</v>
          </cell>
          <cell r="E1011">
            <v>0</v>
          </cell>
          <cell r="F1011">
            <v>0</v>
          </cell>
          <cell r="G1011">
            <v>0</v>
          </cell>
          <cell r="H1011">
            <v>10</v>
          </cell>
          <cell r="I1011">
            <v>10</v>
          </cell>
          <cell r="J1011">
            <v>10</v>
          </cell>
          <cell r="K1011">
            <v>10</v>
          </cell>
          <cell r="L1011">
            <v>10</v>
          </cell>
          <cell r="M1011">
            <v>10</v>
          </cell>
          <cell r="N1011">
            <v>10</v>
          </cell>
          <cell r="O1011">
            <v>10</v>
          </cell>
          <cell r="P1011">
            <v>10</v>
          </cell>
          <cell r="Q1011">
            <v>10</v>
          </cell>
          <cell r="R1011">
            <v>10</v>
          </cell>
          <cell r="S1011">
            <v>10</v>
          </cell>
          <cell r="T1011">
            <v>30</v>
          </cell>
          <cell r="U1011">
            <v>30</v>
          </cell>
          <cell r="V1011">
            <v>30</v>
          </cell>
          <cell r="W1011">
            <v>30</v>
          </cell>
          <cell r="X1011">
            <v>120</v>
          </cell>
        </row>
        <row r="1012">
          <cell r="B1012">
            <v>593</v>
          </cell>
          <cell r="C1012">
            <v>26</v>
          </cell>
          <cell r="D1012" t="str">
            <v>Непромышленные потребители НН</v>
          </cell>
          <cell r="E1012">
            <v>1007</v>
          </cell>
          <cell r="F1012">
            <v>0</v>
          </cell>
          <cell r="G1012">
            <v>0</v>
          </cell>
          <cell r="H1012">
            <v>10</v>
          </cell>
          <cell r="I1012">
            <v>10</v>
          </cell>
          <cell r="J1012">
            <v>10</v>
          </cell>
          <cell r="K1012">
            <v>10</v>
          </cell>
          <cell r="L1012">
            <v>10</v>
          </cell>
          <cell r="M1012">
            <v>10</v>
          </cell>
          <cell r="N1012">
            <v>10</v>
          </cell>
          <cell r="O1012">
            <v>10</v>
          </cell>
          <cell r="P1012">
            <v>10</v>
          </cell>
          <cell r="Q1012">
            <v>10</v>
          </cell>
          <cell r="R1012">
            <v>10</v>
          </cell>
          <cell r="S1012">
            <v>10</v>
          </cell>
          <cell r="T1012">
            <v>30</v>
          </cell>
          <cell r="U1012">
            <v>30</v>
          </cell>
          <cell r="V1012">
            <v>30</v>
          </cell>
          <cell r="W1012">
            <v>30</v>
          </cell>
          <cell r="X1012">
            <v>120</v>
          </cell>
        </row>
        <row r="1013">
          <cell r="B1013">
            <v>594</v>
          </cell>
          <cell r="C1013">
            <v>26</v>
          </cell>
          <cell r="D1013" t="str">
            <v>Непромышленные потребители НН</v>
          </cell>
          <cell r="E1013">
            <v>1007</v>
          </cell>
          <cell r="F1013">
            <v>0</v>
          </cell>
          <cell r="G1013">
            <v>0</v>
          </cell>
          <cell r="H1013">
            <v>10</v>
          </cell>
          <cell r="I1013">
            <v>10</v>
          </cell>
          <cell r="J1013">
            <v>10</v>
          </cell>
          <cell r="K1013">
            <v>10</v>
          </cell>
          <cell r="L1013">
            <v>10</v>
          </cell>
          <cell r="M1013">
            <v>10</v>
          </cell>
          <cell r="N1013">
            <v>10</v>
          </cell>
          <cell r="O1013">
            <v>10</v>
          </cell>
          <cell r="P1013">
            <v>10</v>
          </cell>
          <cell r="Q1013">
            <v>10</v>
          </cell>
          <cell r="R1013">
            <v>10</v>
          </cell>
          <cell r="S1013">
            <v>10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</row>
        <row r="1014">
          <cell r="B1014">
            <v>0</v>
          </cell>
          <cell r="C1014">
            <v>12</v>
          </cell>
          <cell r="D1014" t="str">
            <v>ИП Фузейн В.Ю.</v>
          </cell>
          <cell r="E1014">
            <v>0</v>
          </cell>
          <cell r="F1014">
            <v>0</v>
          </cell>
          <cell r="G1014">
            <v>0</v>
          </cell>
          <cell r="H1014">
            <v>0.2</v>
          </cell>
          <cell r="I1014">
            <v>0.2</v>
          </cell>
          <cell r="J1014">
            <v>0.2</v>
          </cell>
          <cell r="K1014">
            <v>0.2</v>
          </cell>
          <cell r="L1014">
            <v>0.2</v>
          </cell>
          <cell r="M1014">
            <v>0.1</v>
          </cell>
          <cell r="N1014">
            <v>0.1</v>
          </cell>
          <cell r="O1014">
            <v>0.2</v>
          </cell>
          <cell r="P1014">
            <v>0.2</v>
          </cell>
          <cell r="Q1014">
            <v>0.2</v>
          </cell>
          <cell r="R1014">
            <v>0.2</v>
          </cell>
          <cell r="S1014">
            <v>0.2</v>
          </cell>
          <cell r="T1014">
            <v>0.60000000000000009</v>
          </cell>
          <cell r="U1014">
            <v>0.5</v>
          </cell>
          <cell r="V1014">
            <v>0.5</v>
          </cell>
          <cell r="W1014">
            <v>0.60000000000000009</v>
          </cell>
          <cell r="X1014">
            <v>2.2000000000000002</v>
          </cell>
        </row>
        <row r="1015">
          <cell r="B1015">
            <v>594</v>
          </cell>
          <cell r="C1015">
            <v>26</v>
          </cell>
          <cell r="D1015" t="str">
            <v>Непромышленные потребители НН</v>
          </cell>
          <cell r="E1015">
            <v>1004</v>
          </cell>
          <cell r="F1015">
            <v>1012</v>
          </cell>
          <cell r="G1015">
            <v>0</v>
          </cell>
          <cell r="H1015">
            <v>0.2</v>
          </cell>
          <cell r="I1015">
            <v>0.2</v>
          </cell>
          <cell r="J1015">
            <v>0.2</v>
          </cell>
          <cell r="K1015">
            <v>0.2</v>
          </cell>
          <cell r="L1015">
            <v>0.2</v>
          </cell>
          <cell r="M1015">
            <v>0.1</v>
          </cell>
          <cell r="N1015">
            <v>0.1</v>
          </cell>
          <cell r="O1015">
            <v>0.2</v>
          </cell>
          <cell r="P1015">
            <v>0.2</v>
          </cell>
          <cell r="Q1015">
            <v>0.2</v>
          </cell>
          <cell r="R1015">
            <v>0.2</v>
          </cell>
          <cell r="S1015">
            <v>0.2</v>
          </cell>
          <cell r="T1015">
            <v>0.60000000000000009</v>
          </cell>
          <cell r="U1015">
            <v>0.5</v>
          </cell>
          <cell r="V1015">
            <v>0.5</v>
          </cell>
          <cell r="W1015">
            <v>0.60000000000000009</v>
          </cell>
          <cell r="X1015">
            <v>2.2000000000000002</v>
          </cell>
        </row>
        <row r="1016">
          <cell r="B1016">
            <v>595</v>
          </cell>
          <cell r="C1016">
            <v>26</v>
          </cell>
          <cell r="D1016" t="str">
            <v>Непромышленные потребители НН</v>
          </cell>
          <cell r="E1016">
            <v>1004</v>
          </cell>
          <cell r="F1016">
            <v>1012</v>
          </cell>
          <cell r="G1016">
            <v>0</v>
          </cell>
          <cell r="H1016">
            <v>0.2</v>
          </cell>
          <cell r="I1016">
            <v>0.2</v>
          </cell>
          <cell r="J1016">
            <v>0.2</v>
          </cell>
          <cell r="K1016">
            <v>0.2</v>
          </cell>
          <cell r="L1016">
            <v>0.2</v>
          </cell>
          <cell r="M1016">
            <v>0.1</v>
          </cell>
          <cell r="N1016">
            <v>0.1</v>
          </cell>
          <cell r="O1016">
            <v>0.2</v>
          </cell>
          <cell r="P1016">
            <v>0.2</v>
          </cell>
          <cell r="Q1016">
            <v>0.2</v>
          </cell>
          <cell r="R1016">
            <v>0.2</v>
          </cell>
          <cell r="S1016">
            <v>0.2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</row>
        <row r="1017">
          <cell r="B1017">
            <v>0</v>
          </cell>
          <cell r="C1017">
            <v>12</v>
          </cell>
          <cell r="D1017" t="str">
            <v>ИП Петрухина А.Н.</v>
          </cell>
          <cell r="E1017">
            <v>0</v>
          </cell>
          <cell r="F1017">
            <v>0</v>
          </cell>
          <cell r="G1017">
            <v>0</v>
          </cell>
          <cell r="H1017">
            <v>10</v>
          </cell>
          <cell r="I1017">
            <v>10</v>
          </cell>
          <cell r="J1017">
            <v>10</v>
          </cell>
          <cell r="K1017">
            <v>10</v>
          </cell>
          <cell r="L1017">
            <v>10</v>
          </cell>
          <cell r="M1017">
            <v>10</v>
          </cell>
          <cell r="N1017">
            <v>10</v>
          </cell>
          <cell r="O1017">
            <v>10</v>
          </cell>
          <cell r="P1017">
            <v>10</v>
          </cell>
          <cell r="Q1017">
            <v>10</v>
          </cell>
          <cell r="R1017">
            <v>10</v>
          </cell>
          <cell r="S1017">
            <v>10</v>
          </cell>
          <cell r="T1017">
            <v>30</v>
          </cell>
          <cell r="U1017">
            <v>30</v>
          </cell>
          <cell r="V1017">
            <v>30</v>
          </cell>
          <cell r="W1017">
            <v>30</v>
          </cell>
          <cell r="X1017">
            <v>120</v>
          </cell>
        </row>
        <row r="1018">
          <cell r="B1018">
            <v>595</v>
          </cell>
          <cell r="C1018">
            <v>11</v>
          </cell>
          <cell r="D1018" t="str">
            <v>Пром. до 750 кВА   ВН</v>
          </cell>
          <cell r="E1018">
            <v>0</v>
          </cell>
          <cell r="F1018">
            <v>0</v>
          </cell>
          <cell r="G1018">
            <v>0</v>
          </cell>
          <cell r="H1018">
            <v>10</v>
          </cell>
          <cell r="I1018">
            <v>10</v>
          </cell>
          <cell r="J1018">
            <v>10</v>
          </cell>
          <cell r="K1018">
            <v>10</v>
          </cell>
          <cell r="L1018">
            <v>10</v>
          </cell>
          <cell r="M1018">
            <v>10</v>
          </cell>
          <cell r="N1018">
            <v>10</v>
          </cell>
          <cell r="O1018">
            <v>10</v>
          </cell>
          <cell r="P1018">
            <v>10</v>
          </cell>
          <cell r="Q1018">
            <v>10</v>
          </cell>
          <cell r="R1018">
            <v>10</v>
          </cell>
          <cell r="S1018">
            <v>10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</row>
        <row r="1019">
          <cell r="B1019">
            <v>596</v>
          </cell>
          <cell r="C1019">
            <v>11</v>
          </cell>
          <cell r="D1019" t="str">
            <v>Пром. до 750 кВА   ВН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</row>
        <row r="1020">
          <cell r="B1020">
            <v>0</v>
          </cell>
          <cell r="C1020">
            <v>26</v>
          </cell>
          <cell r="D1020" t="str">
            <v>ИП Бобров В.В.</v>
          </cell>
          <cell r="E1020">
            <v>1007</v>
          </cell>
          <cell r="F1020">
            <v>1004</v>
          </cell>
          <cell r="G1020">
            <v>0</v>
          </cell>
          <cell r="H1020">
            <v>3</v>
          </cell>
          <cell r="I1020">
            <v>3</v>
          </cell>
          <cell r="J1020">
            <v>3</v>
          </cell>
          <cell r="K1020">
            <v>3</v>
          </cell>
          <cell r="L1020">
            <v>3</v>
          </cell>
          <cell r="M1020">
            <v>3</v>
          </cell>
          <cell r="N1020">
            <v>3</v>
          </cell>
          <cell r="O1020">
            <v>3</v>
          </cell>
          <cell r="P1020">
            <v>3</v>
          </cell>
          <cell r="Q1020">
            <v>3</v>
          </cell>
          <cell r="R1020">
            <v>3</v>
          </cell>
          <cell r="S1020">
            <v>3</v>
          </cell>
          <cell r="T1020">
            <v>9</v>
          </cell>
          <cell r="U1020">
            <v>9</v>
          </cell>
          <cell r="V1020">
            <v>9</v>
          </cell>
          <cell r="W1020">
            <v>9</v>
          </cell>
          <cell r="X1020">
            <v>36</v>
          </cell>
        </row>
        <row r="1021">
          <cell r="B1021">
            <v>596</v>
          </cell>
          <cell r="C1021">
            <v>23</v>
          </cell>
          <cell r="D1021" t="str">
            <v>Непромышленные потребители СН2</v>
          </cell>
          <cell r="E1021">
            <v>1007</v>
          </cell>
          <cell r="F1021">
            <v>1004</v>
          </cell>
          <cell r="G1021">
            <v>0</v>
          </cell>
          <cell r="H1021">
            <v>3</v>
          </cell>
          <cell r="I1021">
            <v>3</v>
          </cell>
          <cell r="J1021">
            <v>3</v>
          </cell>
          <cell r="K1021">
            <v>3</v>
          </cell>
          <cell r="L1021">
            <v>3</v>
          </cell>
          <cell r="M1021">
            <v>3</v>
          </cell>
          <cell r="N1021">
            <v>3</v>
          </cell>
          <cell r="O1021">
            <v>3</v>
          </cell>
          <cell r="P1021">
            <v>3</v>
          </cell>
          <cell r="Q1021">
            <v>3</v>
          </cell>
          <cell r="R1021">
            <v>3</v>
          </cell>
          <cell r="S1021">
            <v>3</v>
          </cell>
          <cell r="T1021">
            <v>9</v>
          </cell>
          <cell r="U1021">
            <v>9</v>
          </cell>
          <cell r="V1021">
            <v>9</v>
          </cell>
          <cell r="W1021">
            <v>9</v>
          </cell>
          <cell r="X1021">
            <v>36</v>
          </cell>
        </row>
        <row r="1022">
          <cell r="B1022">
            <v>597</v>
          </cell>
          <cell r="C1022">
            <v>23</v>
          </cell>
          <cell r="D1022" t="str">
            <v>Непромышленные потребители СН2</v>
          </cell>
          <cell r="E1022">
            <v>1007</v>
          </cell>
          <cell r="F1022">
            <v>1004</v>
          </cell>
          <cell r="G1022">
            <v>0</v>
          </cell>
          <cell r="H1022">
            <v>3</v>
          </cell>
          <cell r="I1022">
            <v>3</v>
          </cell>
          <cell r="J1022">
            <v>3</v>
          </cell>
          <cell r="K1022">
            <v>3</v>
          </cell>
          <cell r="L1022">
            <v>3</v>
          </cell>
          <cell r="M1022">
            <v>3</v>
          </cell>
          <cell r="N1022">
            <v>3</v>
          </cell>
          <cell r="O1022">
            <v>3</v>
          </cell>
          <cell r="P1022">
            <v>3</v>
          </cell>
          <cell r="Q1022">
            <v>3</v>
          </cell>
          <cell r="R1022">
            <v>3</v>
          </cell>
          <cell r="S1022">
            <v>3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</row>
        <row r="1023">
          <cell r="B1023">
            <v>0</v>
          </cell>
          <cell r="C1023">
            <v>12</v>
          </cell>
          <cell r="D1023" t="str">
            <v>ИП Глушаков Н. А.</v>
          </cell>
          <cell r="E1023">
            <v>0</v>
          </cell>
          <cell r="F1023">
            <v>0</v>
          </cell>
          <cell r="G1023">
            <v>0</v>
          </cell>
          <cell r="H1023">
            <v>0.18</v>
          </cell>
          <cell r="I1023">
            <v>0.18</v>
          </cell>
          <cell r="J1023">
            <v>0.18</v>
          </cell>
          <cell r="K1023">
            <v>0.18</v>
          </cell>
          <cell r="L1023">
            <v>0.18</v>
          </cell>
          <cell r="M1023">
            <v>0.18</v>
          </cell>
          <cell r="N1023">
            <v>0.18</v>
          </cell>
          <cell r="O1023">
            <v>0.18</v>
          </cell>
          <cell r="P1023">
            <v>0.18</v>
          </cell>
          <cell r="Q1023">
            <v>0.18</v>
          </cell>
          <cell r="R1023">
            <v>0.18</v>
          </cell>
          <cell r="S1023">
            <v>0.18</v>
          </cell>
          <cell r="T1023">
            <v>0.54</v>
          </cell>
          <cell r="U1023">
            <v>0.54</v>
          </cell>
          <cell r="V1023">
            <v>0.54</v>
          </cell>
          <cell r="W1023">
            <v>0.54</v>
          </cell>
          <cell r="X1023">
            <v>2.1599999999999997</v>
          </cell>
        </row>
        <row r="1024">
          <cell r="B1024">
            <v>597</v>
          </cell>
          <cell r="C1024">
            <v>26</v>
          </cell>
          <cell r="D1024" t="str">
            <v>Непромышленные потребители НН</v>
          </cell>
          <cell r="E1024">
            <v>1007</v>
          </cell>
          <cell r="F1024">
            <v>1004</v>
          </cell>
          <cell r="G1024">
            <v>1001</v>
          </cell>
          <cell r="H1024">
            <v>0.18</v>
          </cell>
          <cell r="I1024">
            <v>0.18</v>
          </cell>
          <cell r="J1024">
            <v>0.18</v>
          </cell>
          <cell r="K1024">
            <v>0.18</v>
          </cell>
          <cell r="L1024">
            <v>0.18</v>
          </cell>
          <cell r="M1024">
            <v>0.18</v>
          </cell>
          <cell r="N1024">
            <v>0.18</v>
          </cell>
          <cell r="O1024">
            <v>0.18</v>
          </cell>
          <cell r="P1024">
            <v>0.18</v>
          </cell>
          <cell r="Q1024">
            <v>0.18</v>
          </cell>
          <cell r="R1024">
            <v>0.18</v>
          </cell>
          <cell r="S1024">
            <v>0.18</v>
          </cell>
          <cell r="T1024">
            <v>0.54</v>
          </cell>
          <cell r="U1024">
            <v>0.54</v>
          </cell>
          <cell r="V1024">
            <v>0.54</v>
          </cell>
          <cell r="W1024">
            <v>0.54</v>
          </cell>
          <cell r="X1024">
            <v>2.1599999999999997</v>
          </cell>
        </row>
        <row r="1025">
          <cell r="B1025">
            <v>598</v>
          </cell>
          <cell r="C1025">
            <v>26</v>
          </cell>
          <cell r="D1025" t="str">
            <v>Непромышленные потребители НН</v>
          </cell>
          <cell r="E1025">
            <v>1007</v>
          </cell>
          <cell r="F1025">
            <v>1004</v>
          </cell>
          <cell r="G1025">
            <v>1001</v>
          </cell>
          <cell r="H1025">
            <v>0.18</v>
          </cell>
          <cell r="I1025">
            <v>0.18</v>
          </cell>
          <cell r="J1025">
            <v>0.18</v>
          </cell>
          <cell r="K1025">
            <v>0.18</v>
          </cell>
          <cell r="L1025">
            <v>0.18</v>
          </cell>
          <cell r="M1025">
            <v>0.18</v>
          </cell>
          <cell r="N1025">
            <v>0.18</v>
          </cell>
          <cell r="O1025">
            <v>0.18</v>
          </cell>
          <cell r="P1025">
            <v>0.18</v>
          </cell>
          <cell r="Q1025">
            <v>0.18</v>
          </cell>
          <cell r="R1025">
            <v>0.18</v>
          </cell>
          <cell r="S1025">
            <v>0.18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</row>
        <row r="1026">
          <cell r="B1026">
            <v>0</v>
          </cell>
          <cell r="C1026">
            <v>12</v>
          </cell>
          <cell r="D1026" t="str">
            <v>ИП Мамедов В.К.</v>
          </cell>
          <cell r="E1026">
            <v>0</v>
          </cell>
          <cell r="F1026">
            <v>0</v>
          </cell>
          <cell r="G1026">
            <v>0</v>
          </cell>
          <cell r="H1026">
            <v>0.4</v>
          </cell>
          <cell r="I1026">
            <v>0.4</v>
          </cell>
          <cell r="J1026">
            <v>0.4</v>
          </cell>
          <cell r="K1026">
            <v>0.4</v>
          </cell>
          <cell r="L1026">
            <v>0.4</v>
          </cell>
          <cell r="M1026">
            <v>0.4</v>
          </cell>
          <cell r="N1026">
            <v>0.4</v>
          </cell>
          <cell r="O1026">
            <v>0.4</v>
          </cell>
          <cell r="P1026">
            <v>0.4</v>
          </cell>
          <cell r="Q1026">
            <v>0.4</v>
          </cell>
          <cell r="R1026">
            <v>0.4</v>
          </cell>
          <cell r="S1026">
            <v>0.4</v>
          </cell>
          <cell r="T1026">
            <v>1.2000000000000002</v>
          </cell>
          <cell r="U1026">
            <v>1.2000000000000002</v>
          </cell>
          <cell r="V1026">
            <v>1.2000000000000002</v>
          </cell>
          <cell r="W1026">
            <v>1.2000000000000002</v>
          </cell>
          <cell r="X1026">
            <v>4.8</v>
          </cell>
        </row>
        <row r="1027">
          <cell r="B1027">
            <v>598</v>
          </cell>
          <cell r="C1027">
            <v>26</v>
          </cell>
          <cell r="D1027" t="str">
            <v>Непромышленные потребители НН</v>
          </cell>
          <cell r="E1027">
            <v>1004</v>
          </cell>
          <cell r="F1027">
            <v>1012</v>
          </cell>
          <cell r="G1027">
            <v>0</v>
          </cell>
          <cell r="H1027">
            <v>0.4</v>
          </cell>
          <cell r="I1027">
            <v>0.4</v>
          </cell>
          <cell r="J1027">
            <v>0.4</v>
          </cell>
          <cell r="K1027">
            <v>0.4</v>
          </cell>
          <cell r="L1027">
            <v>0.4</v>
          </cell>
          <cell r="M1027">
            <v>0.4</v>
          </cell>
          <cell r="N1027">
            <v>0.4</v>
          </cell>
          <cell r="O1027">
            <v>0.4</v>
          </cell>
          <cell r="P1027">
            <v>0.4</v>
          </cell>
          <cell r="Q1027">
            <v>0.4</v>
          </cell>
          <cell r="R1027">
            <v>0.4</v>
          </cell>
          <cell r="S1027">
            <v>0.4</v>
          </cell>
          <cell r="T1027">
            <v>1.2000000000000002</v>
          </cell>
          <cell r="U1027">
            <v>1.2000000000000002</v>
          </cell>
          <cell r="V1027">
            <v>1.2000000000000002</v>
          </cell>
          <cell r="W1027">
            <v>1.2000000000000002</v>
          </cell>
          <cell r="X1027">
            <v>4.8</v>
          </cell>
        </row>
        <row r="1028">
          <cell r="B1028">
            <v>599</v>
          </cell>
          <cell r="C1028">
            <v>26</v>
          </cell>
          <cell r="D1028" t="str">
            <v>Непромышленные потребители НН</v>
          </cell>
          <cell r="E1028">
            <v>1004</v>
          </cell>
          <cell r="F1028">
            <v>1012</v>
          </cell>
          <cell r="G1028">
            <v>0</v>
          </cell>
          <cell r="H1028">
            <v>0.4</v>
          </cell>
          <cell r="I1028">
            <v>0.4</v>
          </cell>
          <cell r="J1028">
            <v>0.4</v>
          </cell>
          <cell r="K1028">
            <v>0.4</v>
          </cell>
          <cell r="L1028">
            <v>0.4</v>
          </cell>
          <cell r="M1028">
            <v>0.4</v>
          </cell>
          <cell r="N1028">
            <v>0.4</v>
          </cell>
          <cell r="O1028">
            <v>0.4</v>
          </cell>
          <cell r="P1028">
            <v>0.4</v>
          </cell>
          <cell r="Q1028">
            <v>0.4</v>
          </cell>
          <cell r="R1028">
            <v>0.4</v>
          </cell>
          <cell r="S1028">
            <v>0.4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</row>
        <row r="1029">
          <cell r="B1029">
            <v>0</v>
          </cell>
          <cell r="C1029">
            <v>27</v>
          </cell>
          <cell r="D1029" t="str">
            <v>ИП Мокан Ф. С.</v>
          </cell>
          <cell r="E1029">
            <v>0</v>
          </cell>
          <cell r="F1029">
            <v>0</v>
          </cell>
          <cell r="G1029">
            <v>0</v>
          </cell>
          <cell r="H1029">
            <v>0.15</v>
          </cell>
          <cell r="I1029">
            <v>0.15</v>
          </cell>
          <cell r="J1029">
            <v>0.15</v>
          </cell>
          <cell r="K1029">
            <v>0.15</v>
          </cell>
          <cell r="L1029">
            <v>0.15</v>
          </cell>
          <cell r="M1029">
            <v>0.15</v>
          </cell>
          <cell r="N1029">
            <v>0.15</v>
          </cell>
          <cell r="O1029">
            <v>0.15</v>
          </cell>
          <cell r="P1029">
            <v>0.15</v>
          </cell>
          <cell r="Q1029">
            <v>0.15</v>
          </cell>
          <cell r="R1029">
            <v>0.15</v>
          </cell>
          <cell r="S1029">
            <v>0.15</v>
          </cell>
          <cell r="T1029">
            <v>0.44999999999999996</v>
          </cell>
          <cell r="U1029">
            <v>0.44999999999999996</v>
          </cell>
          <cell r="V1029">
            <v>0.44999999999999996</v>
          </cell>
          <cell r="W1029">
            <v>0.44999999999999996</v>
          </cell>
          <cell r="X1029">
            <v>1.7999999999999996</v>
          </cell>
        </row>
        <row r="1030">
          <cell r="B1030">
            <v>599</v>
          </cell>
          <cell r="C1030">
            <v>26</v>
          </cell>
          <cell r="D1030" t="str">
            <v>Непромышленные потребители НН</v>
          </cell>
          <cell r="E1030">
            <v>1007</v>
          </cell>
          <cell r="F1030">
            <v>1012</v>
          </cell>
          <cell r="G1030">
            <v>0</v>
          </cell>
          <cell r="H1030">
            <v>0.15</v>
          </cell>
          <cell r="I1030">
            <v>0.15</v>
          </cell>
          <cell r="J1030">
            <v>0.15</v>
          </cell>
          <cell r="K1030">
            <v>0.15</v>
          </cell>
          <cell r="L1030">
            <v>0.15</v>
          </cell>
          <cell r="M1030">
            <v>0.15</v>
          </cell>
          <cell r="N1030">
            <v>0.15</v>
          </cell>
          <cell r="O1030">
            <v>0.15</v>
          </cell>
          <cell r="P1030">
            <v>0.15</v>
          </cell>
          <cell r="Q1030">
            <v>0.15</v>
          </cell>
          <cell r="R1030">
            <v>0.15</v>
          </cell>
          <cell r="S1030">
            <v>0.15</v>
          </cell>
          <cell r="T1030">
            <v>0.44999999999999996</v>
          </cell>
          <cell r="U1030">
            <v>0.44999999999999996</v>
          </cell>
          <cell r="V1030">
            <v>0.44999999999999996</v>
          </cell>
          <cell r="W1030">
            <v>0.44999999999999996</v>
          </cell>
          <cell r="X1030">
            <v>1.7999999999999996</v>
          </cell>
        </row>
        <row r="1031">
          <cell r="B1031">
            <v>600</v>
          </cell>
          <cell r="C1031">
            <v>26</v>
          </cell>
          <cell r="D1031" t="str">
            <v>Непромышленные потребители НН</v>
          </cell>
          <cell r="E1031">
            <v>1007</v>
          </cell>
          <cell r="F1031">
            <v>1012</v>
          </cell>
          <cell r="G1031">
            <v>0</v>
          </cell>
          <cell r="H1031">
            <v>0.15</v>
          </cell>
          <cell r="I1031">
            <v>0.15</v>
          </cell>
          <cell r="J1031">
            <v>0.15</v>
          </cell>
          <cell r="K1031">
            <v>0.15</v>
          </cell>
          <cell r="L1031">
            <v>0.15</v>
          </cell>
          <cell r="M1031">
            <v>0.15</v>
          </cell>
          <cell r="N1031">
            <v>0.15</v>
          </cell>
          <cell r="O1031">
            <v>0.15</v>
          </cell>
          <cell r="P1031">
            <v>0.15</v>
          </cell>
          <cell r="Q1031">
            <v>0.15</v>
          </cell>
          <cell r="R1031">
            <v>0.15</v>
          </cell>
          <cell r="S1031">
            <v>0.15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</row>
        <row r="1032">
          <cell r="B1032">
            <v>0</v>
          </cell>
          <cell r="C1032">
            <v>12</v>
          </cell>
          <cell r="D1032" t="str">
            <v>ИП Селезнева Л. В.</v>
          </cell>
          <cell r="E1032">
            <v>0</v>
          </cell>
          <cell r="F1032">
            <v>0</v>
          </cell>
          <cell r="G1032">
            <v>0</v>
          </cell>
          <cell r="H1032">
            <v>1.1499999999999999</v>
          </cell>
          <cell r="I1032">
            <v>1.1499999999999999</v>
          </cell>
          <cell r="J1032">
            <v>1.1499999999999999</v>
          </cell>
          <cell r="K1032">
            <v>1.1499999999999999</v>
          </cell>
          <cell r="L1032">
            <v>1.1499999999999999</v>
          </cell>
          <cell r="M1032">
            <v>1.1499999999999999</v>
          </cell>
          <cell r="N1032">
            <v>1.1499999999999999</v>
          </cell>
          <cell r="O1032">
            <v>1.1499999999999999</v>
          </cell>
          <cell r="P1032">
            <v>1.1499999999999999</v>
          </cell>
          <cell r="Q1032">
            <v>1.1499999999999999</v>
          </cell>
          <cell r="R1032">
            <v>1.1499999999999999</v>
          </cell>
          <cell r="S1032">
            <v>1.1499999999999999</v>
          </cell>
          <cell r="T1032">
            <v>3.4499999999999997</v>
          </cell>
          <cell r="U1032">
            <v>3.4499999999999997</v>
          </cell>
          <cell r="V1032">
            <v>3.4499999999999997</v>
          </cell>
          <cell r="W1032">
            <v>3.4499999999999997</v>
          </cell>
          <cell r="X1032">
            <v>13.800000000000002</v>
          </cell>
        </row>
        <row r="1033">
          <cell r="B1033">
            <v>600</v>
          </cell>
          <cell r="C1033">
            <v>11</v>
          </cell>
          <cell r="D1033" t="str">
            <v>Пром. до 750 кВА   ВН</v>
          </cell>
          <cell r="E1033">
            <v>0</v>
          </cell>
          <cell r="F1033">
            <v>0</v>
          </cell>
          <cell r="G1033">
            <v>0</v>
          </cell>
          <cell r="H1033">
            <v>1.1499999999999999</v>
          </cell>
          <cell r="I1033">
            <v>1.1499999999999999</v>
          </cell>
          <cell r="J1033">
            <v>1.1499999999999999</v>
          </cell>
          <cell r="K1033">
            <v>1.1499999999999999</v>
          </cell>
          <cell r="L1033">
            <v>1.1499999999999999</v>
          </cell>
          <cell r="M1033">
            <v>1.1499999999999999</v>
          </cell>
          <cell r="N1033">
            <v>1.1499999999999999</v>
          </cell>
          <cell r="O1033">
            <v>1.1499999999999999</v>
          </cell>
          <cell r="P1033">
            <v>1.1499999999999999</v>
          </cell>
          <cell r="Q1033">
            <v>1.1499999999999999</v>
          </cell>
          <cell r="R1033">
            <v>1.1499999999999999</v>
          </cell>
          <cell r="S1033">
            <v>1.1499999999999999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</row>
        <row r="1034">
          <cell r="B1034">
            <v>601</v>
          </cell>
          <cell r="C1034">
            <v>11</v>
          </cell>
          <cell r="D1034" t="str">
            <v>Пром. до 750 кВА   ВН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</row>
        <row r="1035">
          <cell r="B1035">
            <v>0</v>
          </cell>
          <cell r="C1035">
            <v>26</v>
          </cell>
          <cell r="D1035" t="str">
            <v>ИП Илларионов А. Е.</v>
          </cell>
          <cell r="E1035">
            <v>1007</v>
          </cell>
          <cell r="F1035">
            <v>1012</v>
          </cell>
          <cell r="G1035">
            <v>0</v>
          </cell>
          <cell r="H1035">
            <v>1</v>
          </cell>
          <cell r="I1035">
            <v>1</v>
          </cell>
          <cell r="J1035">
            <v>1</v>
          </cell>
          <cell r="K1035">
            <v>1</v>
          </cell>
          <cell r="L1035">
            <v>1</v>
          </cell>
          <cell r="M1035">
            <v>1</v>
          </cell>
          <cell r="N1035">
            <v>1</v>
          </cell>
          <cell r="O1035">
            <v>1</v>
          </cell>
          <cell r="P1035">
            <v>1</v>
          </cell>
          <cell r="Q1035">
            <v>1</v>
          </cell>
          <cell r="R1035">
            <v>1</v>
          </cell>
          <cell r="S1035">
            <v>1</v>
          </cell>
          <cell r="T1035">
            <v>3</v>
          </cell>
          <cell r="U1035">
            <v>3</v>
          </cell>
          <cell r="V1035">
            <v>3</v>
          </cell>
          <cell r="W1035">
            <v>3</v>
          </cell>
          <cell r="X1035">
            <v>12</v>
          </cell>
        </row>
        <row r="1036">
          <cell r="B1036">
            <v>601</v>
          </cell>
          <cell r="C1036">
            <v>26</v>
          </cell>
          <cell r="D1036" t="str">
            <v>Непромышленные потребители НН</v>
          </cell>
          <cell r="E1036">
            <v>1004</v>
          </cell>
          <cell r="F1036">
            <v>1012</v>
          </cell>
          <cell r="G1036">
            <v>0</v>
          </cell>
          <cell r="H1036">
            <v>1</v>
          </cell>
          <cell r="I1036">
            <v>1</v>
          </cell>
          <cell r="J1036">
            <v>1</v>
          </cell>
          <cell r="K1036">
            <v>1</v>
          </cell>
          <cell r="L1036">
            <v>1</v>
          </cell>
          <cell r="M1036">
            <v>1</v>
          </cell>
          <cell r="N1036">
            <v>1</v>
          </cell>
          <cell r="O1036">
            <v>1</v>
          </cell>
          <cell r="P1036">
            <v>1</v>
          </cell>
          <cell r="Q1036">
            <v>1</v>
          </cell>
          <cell r="R1036">
            <v>1</v>
          </cell>
          <cell r="S1036">
            <v>1</v>
          </cell>
          <cell r="T1036">
            <v>3</v>
          </cell>
          <cell r="U1036">
            <v>3</v>
          </cell>
          <cell r="V1036">
            <v>3</v>
          </cell>
          <cell r="W1036">
            <v>3</v>
          </cell>
          <cell r="X1036">
            <v>12</v>
          </cell>
        </row>
        <row r="1037">
          <cell r="B1037">
            <v>602</v>
          </cell>
          <cell r="C1037">
            <v>26</v>
          </cell>
          <cell r="D1037" t="str">
            <v>Непромышленные потребители НН</v>
          </cell>
          <cell r="E1037">
            <v>1004</v>
          </cell>
          <cell r="F1037">
            <v>1012</v>
          </cell>
          <cell r="G1037">
            <v>0</v>
          </cell>
          <cell r="H1037">
            <v>1</v>
          </cell>
          <cell r="I1037">
            <v>1</v>
          </cell>
          <cell r="J1037">
            <v>1</v>
          </cell>
          <cell r="K1037">
            <v>1</v>
          </cell>
          <cell r="L1037">
            <v>1</v>
          </cell>
          <cell r="M1037">
            <v>1</v>
          </cell>
          <cell r="N1037">
            <v>1</v>
          </cell>
          <cell r="O1037">
            <v>1</v>
          </cell>
          <cell r="P1037">
            <v>1</v>
          </cell>
          <cell r="Q1037">
            <v>1</v>
          </cell>
          <cell r="R1037">
            <v>1</v>
          </cell>
          <cell r="S1037">
            <v>1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</row>
        <row r="1038">
          <cell r="B1038">
            <v>0</v>
          </cell>
          <cell r="C1038">
            <v>12</v>
          </cell>
          <cell r="D1038" t="str">
            <v>Новый Абонент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</row>
        <row r="1039">
          <cell r="B1039">
            <v>602</v>
          </cell>
          <cell r="C1039">
            <v>26</v>
          </cell>
          <cell r="D1039" t="str">
            <v>Непромышленные потребители НН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</row>
        <row r="1040">
          <cell r="B1040">
            <v>603</v>
          </cell>
          <cell r="C1040">
            <v>26</v>
          </cell>
          <cell r="D1040" t="str">
            <v>Непромышленные потребители НН</v>
          </cell>
          <cell r="E1040">
            <v>0</v>
          </cell>
          <cell r="F1040">
            <v>0</v>
          </cell>
          <cell r="G1040">
            <v>0</v>
          </cell>
          <cell r="H1040">
            <v>3</v>
          </cell>
          <cell r="I1040">
            <v>3</v>
          </cell>
          <cell r="J1040">
            <v>3</v>
          </cell>
          <cell r="K1040">
            <v>3</v>
          </cell>
          <cell r="L1040">
            <v>2.5</v>
          </cell>
          <cell r="M1040">
            <v>1.5</v>
          </cell>
          <cell r="N1040">
            <v>1.5</v>
          </cell>
          <cell r="O1040">
            <v>1.5</v>
          </cell>
          <cell r="P1040">
            <v>2</v>
          </cell>
          <cell r="Q1040">
            <v>2.5</v>
          </cell>
          <cell r="R1040">
            <v>4</v>
          </cell>
          <cell r="S1040">
            <v>5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</row>
        <row r="1041">
          <cell r="B1041">
            <v>0</v>
          </cell>
          <cell r="C1041">
            <v>12</v>
          </cell>
          <cell r="D1041" t="str">
            <v>ИП Игнатцов А.В.</v>
          </cell>
          <cell r="E1041">
            <v>0</v>
          </cell>
          <cell r="F1041">
            <v>0</v>
          </cell>
          <cell r="G1041">
            <v>0</v>
          </cell>
          <cell r="H1041">
            <v>3</v>
          </cell>
          <cell r="I1041">
            <v>3</v>
          </cell>
          <cell r="J1041">
            <v>3</v>
          </cell>
          <cell r="K1041">
            <v>3</v>
          </cell>
          <cell r="L1041">
            <v>2.5</v>
          </cell>
          <cell r="M1041">
            <v>1.5</v>
          </cell>
          <cell r="N1041">
            <v>1.5</v>
          </cell>
          <cell r="O1041">
            <v>1.5</v>
          </cell>
          <cell r="P1041">
            <v>2</v>
          </cell>
          <cell r="Q1041">
            <v>2.5</v>
          </cell>
          <cell r="R1041">
            <v>4</v>
          </cell>
          <cell r="S1041">
            <v>5</v>
          </cell>
          <cell r="T1041">
            <v>9</v>
          </cell>
          <cell r="U1041">
            <v>7</v>
          </cell>
          <cell r="V1041">
            <v>5</v>
          </cell>
          <cell r="W1041">
            <v>11.5</v>
          </cell>
          <cell r="X1041">
            <v>32.5</v>
          </cell>
        </row>
        <row r="1042">
          <cell r="B1042">
            <v>603</v>
          </cell>
          <cell r="C1042">
            <v>26</v>
          </cell>
          <cell r="D1042" t="str">
            <v>Непромышленные потребители НН</v>
          </cell>
          <cell r="E1042">
            <v>1007</v>
          </cell>
          <cell r="F1042">
            <v>1012</v>
          </cell>
          <cell r="G1042">
            <v>0</v>
          </cell>
          <cell r="H1042">
            <v>3</v>
          </cell>
          <cell r="I1042">
            <v>3</v>
          </cell>
          <cell r="J1042">
            <v>3</v>
          </cell>
          <cell r="K1042">
            <v>3</v>
          </cell>
          <cell r="L1042">
            <v>2.5</v>
          </cell>
          <cell r="M1042">
            <v>1.5</v>
          </cell>
          <cell r="N1042">
            <v>1.5</v>
          </cell>
          <cell r="O1042">
            <v>1.5</v>
          </cell>
          <cell r="P1042">
            <v>2</v>
          </cell>
          <cell r="Q1042">
            <v>2.5</v>
          </cell>
          <cell r="R1042">
            <v>4</v>
          </cell>
          <cell r="S1042">
            <v>5</v>
          </cell>
          <cell r="T1042">
            <v>9</v>
          </cell>
          <cell r="U1042">
            <v>7</v>
          </cell>
          <cell r="V1042">
            <v>5</v>
          </cell>
          <cell r="W1042">
            <v>11.5</v>
          </cell>
          <cell r="X1042">
            <v>32.5</v>
          </cell>
        </row>
        <row r="1043">
          <cell r="B1043">
            <v>604</v>
          </cell>
          <cell r="C1043">
            <v>26</v>
          </cell>
          <cell r="D1043" t="str">
            <v>Непромышленные потребители НН</v>
          </cell>
          <cell r="E1043">
            <v>1007</v>
          </cell>
          <cell r="F1043">
            <v>1012</v>
          </cell>
          <cell r="G1043">
            <v>0</v>
          </cell>
          <cell r="H1043">
            <v>3</v>
          </cell>
          <cell r="I1043">
            <v>3</v>
          </cell>
          <cell r="J1043">
            <v>3</v>
          </cell>
          <cell r="K1043">
            <v>3</v>
          </cell>
          <cell r="L1043">
            <v>2.5</v>
          </cell>
          <cell r="M1043">
            <v>1.5</v>
          </cell>
          <cell r="N1043">
            <v>1.5</v>
          </cell>
          <cell r="O1043">
            <v>1.5</v>
          </cell>
          <cell r="P1043">
            <v>2</v>
          </cell>
          <cell r="Q1043">
            <v>2.5</v>
          </cell>
          <cell r="R1043">
            <v>4</v>
          </cell>
          <cell r="S1043">
            <v>5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</row>
        <row r="1044">
          <cell r="B1044">
            <v>0</v>
          </cell>
          <cell r="C1044">
            <v>12</v>
          </cell>
          <cell r="D1044" t="str">
            <v>ИП Дегтяренко А.В.</v>
          </cell>
          <cell r="E1044">
            <v>0</v>
          </cell>
          <cell r="F1044">
            <v>0</v>
          </cell>
          <cell r="G1044">
            <v>0</v>
          </cell>
          <cell r="H1044">
            <v>4</v>
          </cell>
          <cell r="I1044">
            <v>4</v>
          </cell>
          <cell r="J1044">
            <v>4</v>
          </cell>
          <cell r="K1044">
            <v>4</v>
          </cell>
          <cell r="L1044">
            <v>4</v>
          </cell>
          <cell r="M1044">
            <v>3</v>
          </cell>
          <cell r="N1044">
            <v>3</v>
          </cell>
          <cell r="O1044">
            <v>3</v>
          </cell>
          <cell r="P1044">
            <v>3</v>
          </cell>
          <cell r="Q1044">
            <v>4</v>
          </cell>
          <cell r="R1044">
            <v>4</v>
          </cell>
          <cell r="S1044">
            <v>4</v>
          </cell>
          <cell r="T1044">
            <v>12</v>
          </cell>
          <cell r="U1044">
            <v>11</v>
          </cell>
          <cell r="V1044">
            <v>9</v>
          </cell>
          <cell r="W1044">
            <v>12</v>
          </cell>
          <cell r="X1044">
            <v>44</v>
          </cell>
        </row>
        <row r="1045">
          <cell r="B1045">
            <v>604</v>
          </cell>
          <cell r="C1045">
            <v>11</v>
          </cell>
          <cell r="D1045" t="str">
            <v>Пром. до 750 кВА   ВН</v>
          </cell>
          <cell r="E1045">
            <v>0</v>
          </cell>
          <cell r="F1045">
            <v>0</v>
          </cell>
          <cell r="G1045">
            <v>0</v>
          </cell>
          <cell r="H1045">
            <v>4</v>
          </cell>
          <cell r="I1045">
            <v>4</v>
          </cell>
          <cell r="J1045">
            <v>4</v>
          </cell>
          <cell r="K1045">
            <v>4</v>
          </cell>
          <cell r="L1045">
            <v>4</v>
          </cell>
          <cell r="M1045">
            <v>3</v>
          </cell>
          <cell r="N1045">
            <v>3</v>
          </cell>
          <cell r="O1045">
            <v>3</v>
          </cell>
          <cell r="P1045">
            <v>3</v>
          </cell>
          <cell r="Q1045">
            <v>4</v>
          </cell>
          <cell r="R1045">
            <v>4</v>
          </cell>
          <cell r="S1045">
            <v>4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</row>
        <row r="1046">
          <cell r="B1046">
            <v>605</v>
          </cell>
          <cell r="C1046">
            <v>11</v>
          </cell>
          <cell r="D1046" t="str">
            <v>Пром. до 750 кВА   ВН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</row>
        <row r="1047">
          <cell r="B1047">
            <v>0</v>
          </cell>
          <cell r="C1047">
            <v>26</v>
          </cell>
          <cell r="D1047" t="str">
            <v>ИП Ганюшина Л.А.</v>
          </cell>
          <cell r="E1047">
            <v>1007</v>
          </cell>
          <cell r="F1047">
            <v>1004</v>
          </cell>
          <cell r="G1047">
            <v>1012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</row>
        <row r="1048">
          <cell r="B1048">
            <v>605</v>
          </cell>
          <cell r="C1048">
            <v>11</v>
          </cell>
          <cell r="D1048" t="str">
            <v>Пром. до 750 кВА   ВН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</row>
        <row r="1049">
          <cell r="B1049">
            <v>606</v>
          </cell>
          <cell r="C1049">
            <v>11</v>
          </cell>
          <cell r="D1049" t="str">
            <v>Пром. до 750 кВА   ВН</v>
          </cell>
          <cell r="E1049">
            <v>0</v>
          </cell>
          <cell r="F1049">
            <v>0</v>
          </cell>
          <cell r="G1049">
            <v>0</v>
          </cell>
          <cell r="H1049">
            <v>1.5</v>
          </cell>
          <cell r="I1049">
            <v>1.5</v>
          </cell>
          <cell r="J1049">
            <v>1.5</v>
          </cell>
          <cell r="K1049">
            <v>1.5</v>
          </cell>
          <cell r="L1049">
            <v>1.3</v>
          </cell>
          <cell r="M1049">
            <v>1.3</v>
          </cell>
          <cell r="N1049">
            <v>1.3</v>
          </cell>
          <cell r="O1049">
            <v>1.3</v>
          </cell>
          <cell r="P1049">
            <v>1.3</v>
          </cell>
          <cell r="Q1049">
            <v>1.5</v>
          </cell>
          <cell r="R1049">
            <v>1.5</v>
          </cell>
          <cell r="S1049">
            <v>1.5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</row>
        <row r="1050">
          <cell r="B1050">
            <v>0</v>
          </cell>
          <cell r="C1050">
            <v>26</v>
          </cell>
          <cell r="D1050" t="str">
            <v>ИП Носова И. С.</v>
          </cell>
          <cell r="E1050">
            <v>0</v>
          </cell>
          <cell r="F1050">
            <v>0</v>
          </cell>
          <cell r="G1050">
            <v>0</v>
          </cell>
          <cell r="H1050">
            <v>1.5</v>
          </cell>
          <cell r="I1050">
            <v>1.5</v>
          </cell>
          <cell r="J1050">
            <v>1.5</v>
          </cell>
          <cell r="K1050">
            <v>1.5</v>
          </cell>
          <cell r="L1050">
            <v>1.3</v>
          </cell>
          <cell r="M1050">
            <v>1.3</v>
          </cell>
          <cell r="N1050">
            <v>1.3</v>
          </cell>
          <cell r="O1050">
            <v>1.3</v>
          </cell>
          <cell r="P1050">
            <v>1.3</v>
          </cell>
          <cell r="Q1050">
            <v>1.5</v>
          </cell>
          <cell r="R1050">
            <v>1.5</v>
          </cell>
          <cell r="S1050">
            <v>1.5</v>
          </cell>
          <cell r="T1050">
            <v>4.5</v>
          </cell>
          <cell r="U1050">
            <v>4.0999999999999996</v>
          </cell>
          <cell r="V1050">
            <v>3.9000000000000004</v>
          </cell>
          <cell r="W1050">
            <v>4.5</v>
          </cell>
          <cell r="X1050">
            <v>17</v>
          </cell>
        </row>
        <row r="1051">
          <cell r="B1051">
            <v>606</v>
          </cell>
          <cell r="C1051">
            <v>11</v>
          </cell>
          <cell r="D1051" t="str">
            <v>Пром. до 750 кВА   ВН</v>
          </cell>
          <cell r="E1051">
            <v>0</v>
          </cell>
          <cell r="F1051">
            <v>0</v>
          </cell>
          <cell r="G1051">
            <v>0</v>
          </cell>
          <cell r="H1051">
            <v>1.5</v>
          </cell>
          <cell r="I1051">
            <v>1.5</v>
          </cell>
          <cell r="J1051">
            <v>1.5</v>
          </cell>
          <cell r="K1051">
            <v>1.5</v>
          </cell>
          <cell r="L1051">
            <v>1.3</v>
          </cell>
          <cell r="M1051">
            <v>1.3</v>
          </cell>
          <cell r="N1051">
            <v>1.3</v>
          </cell>
          <cell r="O1051">
            <v>1.3</v>
          </cell>
          <cell r="P1051">
            <v>1.3</v>
          </cell>
          <cell r="Q1051">
            <v>1.5</v>
          </cell>
          <cell r="R1051">
            <v>1.5</v>
          </cell>
          <cell r="S1051">
            <v>1.5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</row>
        <row r="1052">
          <cell r="B1052">
            <v>607</v>
          </cell>
          <cell r="C1052">
            <v>11</v>
          </cell>
          <cell r="D1052" t="str">
            <v>Пром. до 750 кВА   ВН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</row>
        <row r="1053">
          <cell r="B1053">
            <v>0</v>
          </cell>
          <cell r="C1053">
            <v>26</v>
          </cell>
          <cell r="D1053" t="str">
            <v>ИП Отрешко И. А.</v>
          </cell>
          <cell r="E1053">
            <v>1004</v>
          </cell>
          <cell r="F1053">
            <v>1012</v>
          </cell>
          <cell r="G1053">
            <v>0</v>
          </cell>
          <cell r="H1053">
            <v>1.5</v>
          </cell>
          <cell r="I1053">
            <v>1</v>
          </cell>
          <cell r="J1053">
            <v>0.5</v>
          </cell>
          <cell r="K1053">
            <v>0.5</v>
          </cell>
          <cell r="L1053">
            <v>0.5</v>
          </cell>
          <cell r="M1053">
            <v>0.5</v>
          </cell>
          <cell r="N1053">
            <v>1.5</v>
          </cell>
          <cell r="O1053">
            <v>1.3</v>
          </cell>
          <cell r="P1053">
            <v>1.5</v>
          </cell>
          <cell r="Q1053">
            <v>1.5</v>
          </cell>
          <cell r="R1053">
            <v>1.5</v>
          </cell>
          <cell r="S1053">
            <v>1.5</v>
          </cell>
          <cell r="T1053">
            <v>3</v>
          </cell>
          <cell r="U1053">
            <v>1.5</v>
          </cell>
          <cell r="V1053">
            <v>4.3</v>
          </cell>
          <cell r="W1053">
            <v>4.5</v>
          </cell>
          <cell r="X1053">
            <v>13.3</v>
          </cell>
        </row>
        <row r="1054">
          <cell r="B1054">
            <v>607</v>
          </cell>
          <cell r="C1054">
            <v>26</v>
          </cell>
          <cell r="D1054" t="str">
            <v>Непромышленные потребители НН</v>
          </cell>
          <cell r="E1054">
            <v>1004</v>
          </cell>
          <cell r="F1054">
            <v>1012</v>
          </cell>
          <cell r="G1054">
            <v>0</v>
          </cell>
          <cell r="H1054">
            <v>1.5</v>
          </cell>
          <cell r="I1054">
            <v>1</v>
          </cell>
          <cell r="J1054">
            <v>0.5</v>
          </cell>
          <cell r="K1054">
            <v>0.5</v>
          </cell>
          <cell r="L1054">
            <v>0.5</v>
          </cell>
          <cell r="M1054">
            <v>0.5</v>
          </cell>
          <cell r="N1054">
            <v>1.5</v>
          </cell>
          <cell r="O1054">
            <v>1.3</v>
          </cell>
          <cell r="P1054">
            <v>1.5</v>
          </cell>
          <cell r="Q1054">
            <v>1.5</v>
          </cell>
          <cell r="R1054">
            <v>1.5</v>
          </cell>
          <cell r="S1054">
            <v>1.5</v>
          </cell>
          <cell r="T1054">
            <v>3</v>
          </cell>
          <cell r="U1054">
            <v>1.5</v>
          </cell>
          <cell r="V1054">
            <v>4.3</v>
          </cell>
          <cell r="W1054">
            <v>4.5</v>
          </cell>
          <cell r="X1054">
            <v>13.3</v>
          </cell>
        </row>
        <row r="1055">
          <cell r="B1055">
            <v>608</v>
          </cell>
          <cell r="C1055">
            <v>26</v>
          </cell>
          <cell r="D1055" t="str">
            <v>Непромышленные потребители НН</v>
          </cell>
          <cell r="E1055">
            <v>1004</v>
          </cell>
          <cell r="F1055">
            <v>1012</v>
          </cell>
          <cell r="G1055">
            <v>0</v>
          </cell>
          <cell r="H1055">
            <v>1.5</v>
          </cell>
          <cell r="I1055">
            <v>1</v>
          </cell>
          <cell r="J1055">
            <v>0.5</v>
          </cell>
          <cell r="K1055">
            <v>0.5</v>
          </cell>
          <cell r="L1055">
            <v>0.5</v>
          </cell>
          <cell r="M1055">
            <v>0.5</v>
          </cell>
          <cell r="N1055">
            <v>1.5</v>
          </cell>
          <cell r="O1055">
            <v>1.3</v>
          </cell>
          <cell r="P1055">
            <v>1.5</v>
          </cell>
          <cell r="Q1055">
            <v>1.5</v>
          </cell>
          <cell r="R1055">
            <v>1.5</v>
          </cell>
          <cell r="S1055">
            <v>1.5</v>
          </cell>
          <cell r="T1055">
            <v>2</v>
          </cell>
          <cell r="U1055">
            <v>2</v>
          </cell>
          <cell r="V1055">
            <v>2</v>
          </cell>
          <cell r="W1055">
            <v>2</v>
          </cell>
          <cell r="X1055">
            <v>0</v>
          </cell>
        </row>
        <row r="1056">
          <cell r="B1056">
            <v>0</v>
          </cell>
          <cell r="C1056">
            <v>12</v>
          </cell>
          <cell r="D1056" t="str">
            <v>ИП Белецкий Р. Г.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</row>
        <row r="1057">
          <cell r="B1057">
            <v>608</v>
          </cell>
          <cell r="C1057">
            <v>11</v>
          </cell>
          <cell r="D1057" t="str">
            <v>Пром. до 750 кВА   ВН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</row>
        <row r="1058">
          <cell r="B1058">
            <v>609</v>
          </cell>
          <cell r="C1058">
            <v>11</v>
          </cell>
          <cell r="D1058" t="str">
            <v>Пром. до 750 кВА   ВН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</row>
        <row r="1059">
          <cell r="B1059">
            <v>0</v>
          </cell>
          <cell r="C1059">
            <v>26</v>
          </cell>
          <cell r="D1059" t="str">
            <v>ИП Икрянов В. В.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</row>
        <row r="1060">
          <cell r="B1060">
            <v>609</v>
          </cell>
          <cell r="C1060">
            <v>26</v>
          </cell>
          <cell r="D1060" t="str">
            <v>Непромышленные потребители НН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</row>
        <row r="1061">
          <cell r="B1061">
            <v>610</v>
          </cell>
          <cell r="C1061">
            <v>26</v>
          </cell>
          <cell r="D1061" t="str">
            <v>Непромышленные потребители НН</v>
          </cell>
          <cell r="E1061">
            <v>0</v>
          </cell>
          <cell r="F1061">
            <v>0</v>
          </cell>
          <cell r="G1061">
            <v>0</v>
          </cell>
          <cell r="H1061">
            <v>1.2</v>
          </cell>
          <cell r="I1061">
            <v>1.2</v>
          </cell>
          <cell r="J1061">
            <v>1.1000000000000001</v>
          </cell>
          <cell r="K1061">
            <v>0.9</v>
          </cell>
          <cell r="L1061">
            <v>0.4</v>
          </cell>
          <cell r="M1061">
            <v>0.3</v>
          </cell>
          <cell r="N1061">
            <v>0.3</v>
          </cell>
          <cell r="O1061">
            <v>0.3</v>
          </cell>
          <cell r="P1061">
            <v>0.4</v>
          </cell>
          <cell r="Q1061">
            <v>0.9</v>
          </cell>
          <cell r="R1061">
            <v>0.9</v>
          </cell>
          <cell r="S1061">
            <v>1.2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</row>
        <row r="1062">
          <cell r="B1062">
            <v>605</v>
          </cell>
          <cell r="C1062">
            <v>28</v>
          </cell>
          <cell r="D1062" t="str">
            <v>Непромышленные потребители НН</v>
          </cell>
          <cell r="E1062">
            <v>0</v>
          </cell>
          <cell r="F1062">
            <v>0</v>
          </cell>
          <cell r="G1062">
            <v>0</v>
          </cell>
          <cell r="H1062">
            <v>1.2</v>
          </cell>
          <cell r="I1062">
            <v>1.2</v>
          </cell>
          <cell r="J1062">
            <v>1.1000000000000001</v>
          </cell>
          <cell r="K1062">
            <v>0.9</v>
          </cell>
          <cell r="L1062">
            <v>0.4</v>
          </cell>
          <cell r="M1062">
            <v>0.3</v>
          </cell>
          <cell r="N1062">
            <v>0.3</v>
          </cell>
          <cell r="O1062">
            <v>0.3</v>
          </cell>
          <cell r="P1062">
            <v>0.4</v>
          </cell>
          <cell r="Q1062">
            <v>0.9</v>
          </cell>
          <cell r="R1062">
            <v>0.9</v>
          </cell>
          <cell r="S1062">
            <v>1.2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</row>
        <row r="1063">
          <cell r="B1063">
            <v>0</v>
          </cell>
          <cell r="C1063">
            <v>27</v>
          </cell>
          <cell r="D1063" t="str">
            <v>ИП Солдатов Ю.М.</v>
          </cell>
          <cell r="E1063">
            <v>0</v>
          </cell>
          <cell r="F1063">
            <v>0</v>
          </cell>
          <cell r="G1063">
            <v>0</v>
          </cell>
          <cell r="H1063">
            <v>1.2</v>
          </cell>
          <cell r="I1063">
            <v>1.2</v>
          </cell>
          <cell r="J1063">
            <v>1.1000000000000001</v>
          </cell>
          <cell r="K1063">
            <v>0.9</v>
          </cell>
          <cell r="L1063">
            <v>0.4</v>
          </cell>
          <cell r="M1063">
            <v>0.3</v>
          </cell>
          <cell r="N1063">
            <v>0.3</v>
          </cell>
          <cell r="O1063">
            <v>0.3</v>
          </cell>
          <cell r="P1063">
            <v>0.4</v>
          </cell>
          <cell r="Q1063">
            <v>0.9</v>
          </cell>
          <cell r="R1063">
            <v>0.9</v>
          </cell>
          <cell r="S1063">
            <v>1.2</v>
          </cell>
          <cell r="T1063">
            <v>3.5</v>
          </cell>
          <cell r="U1063">
            <v>1.6</v>
          </cell>
          <cell r="V1063">
            <v>1</v>
          </cell>
          <cell r="W1063">
            <v>3</v>
          </cell>
          <cell r="X1063">
            <v>9.1000000000000014</v>
          </cell>
        </row>
        <row r="1064">
          <cell r="B1064">
            <v>610</v>
          </cell>
          <cell r="C1064">
            <v>26</v>
          </cell>
          <cell r="D1064" t="str">
            <v>Непромышленные потребители НН</v>
          </cell>
          <cell r="E1064">
            <v>1004</v>
          </cell>
          <cell r="F1064">
            <v>1012</v>
          </cell>
          <cell r="G1064">
            <v>0</v>
          </cell>
          <cell r="H1064">
            <v>1.2</v>
          </cell>
          <cell r="I1064">
            <v>1.2</v>
          </cell>
          <cell r="J1064">
            <v>1.1000000000000001</v>
          </cell>
          <cell r="K1064">
            <v>0.9</v>
          </cell>
          <cell r="L1064">
            <v>0.4</v>
          </cell>
          <cell r="M1064">
            <v>0.3</v>
          </cell>
          <cell r="N1064">
            <v>0.3</v>
          </cell>
          <cell r="O1064">
            <v>0.3</v>
          </cell>
          <cell r="P1064">
            <v>0.4</v>
          </cell>
          <cell r="Q1064">
            <v>0.9</v>
          </cell>
          <cell r="R1064">
            <v>0.9</v>
          </cell>
          <cell r="S1064">
            <v>1.2</v>
          </cell>
          <cell r="T1064">
            <v>3.5</v>
          </cell>
          <cell r="U1064">
            <v>1.6</v>
          </cell>
          <cell r="V1064">
            <v>1</v>
          </cell>
          <cell r="W1064">
            <v>3</v>
          </cell>
          <cell r="X1064">
            <v>9.1000000000000014</v>
          </cell>
        </row>
        <row r="1065">
          <cell r="B1065">
            <v>606</v>
          </cell>
          <cell r="C1065">
            <v>26</v>
          </cell>
          <cell r="D1065" t="str">
            <v>Непромышленные потребители НН</v>
          </cell>
          <cell r="E1065">
            <v>1004</v>
          </cell>
          <cell r="F1065">
            <v>1012</v>
          </cell>
          <cell r="G1065">
            <v>0</v>
          </cell>
          <cell r="H1065">
            <v>1.2</v>
          </cell>
          <cell r="I1065">
            <v>1.2</v>
          </cell>
          <cell r="J1065">
            <v>1.1000000000000001</v>
          </cell>
          <cell r="K1065">
            <v>0.9</v>
          </cell>
          <cell r="L1065">
            <v>0.4</v>
          </cell>
          <cell r="M1065">
            <v>0.3</v>
          </cell>
          <cell r="N1065">
            <v>0.3</v>
          </cell>
          <cell r="O1065">
            <v>0.3</v>
          </cell>
          <cell r="P1065">
            <v>0.4</v>
          </cell>
          <cell r="Q1065">
            <v>0.9</v>
          </cell>
          <cell r="R1065">
            <v>0.9</v>
          </cell>
          <cell r="S1065">
            <v>1.2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</row>
        <row r="1066">
          <cell r="B1066">
            <v>0</v>
          </cell>
          <cell r="C1066">
            <v>12</v>
          </cell>
          <cell r="D1066" t="str">
            <v>ИП Чалый А.Н.</v>
          </cell>
          <cell r="E1066">
            <v>0</v>
          </cell>
          <cell r="F1066">
            <v>0</v>
          </cell>
          <cell r="G1066">
            <v>0</v>
          </cell>
          <cell r="H1066">
            <v>2.5</v>
          </cell>
          <cell r="I1066">
            <v>2.5</v>
          </cell>
          <cell r="J1066">
            <v>2.5</v>
          </cell>
          <cell r="K1066">
            <v>2.5</v>
          </cell>
          <cell r="L1066">
            <v>2.5</v>
          </cell>
          <cell r="M1066">
            <v>2.5</v>
          </cell>
          <cell r="N1066">
            <v>2.5</v>
          </cell>
          <cell r="O1066">
            <v>2.5</v>
          </cell>
          <cell r="P1066">
            <v>2.5</v>
          </cell>
          <cell r="Q1066">
            <v>2.5</v>
          </cell>
          <cell r="R1066">
            <v>2.5</v>
          </cell>
          <cell r="S1066">
            <v>2.5</v>
          </cell>
          <cell r="T1066">
            <v>7.5</v>
          </cell>
          <cell r="U1066">
            <v>7.5</v>
          </cell>
          <cell r="V1066">
            <v>7.5</v>
          </cell>
          <cell r="W1066">
            <v>7.5</v>
          </cell>
          <cell r="X1066">
            <v>30</v>
          </cell>
        </row>
        <row r="1067">
          <cell r="B1067">
            <v>611</v>
          </cell>
          <cell r="C1067">
            <v>26</v>
          </cell>
          <cell r="D1067" t="str">
            <v>Непромышленные потребители НН</v>
          </cell>
          <cell r="E1067">
            <v>1004</v>
          </cell>
          <cell r="F1067">
            <v>1012</v>
          </cell>
          <cell r="G1067">
            <v>0</v>
          </cell>
          <cell r="H1067">
            <v>2.5</v>
          </cell>
          <cell r="I1067">
            <v>2.5</v>
          </cell>
          <cell r="J1067">
            <v>2.5</v>
          </cell>
          <cell r="K1067">
            <v>2.5</v>
          </cell>
          <cell r="L1067">
            <v>2.5</v>
          </cell>
          <cell r="M1067">
            <v>2.5</v>
          </cell>
          <cell r="N1067">
            <v>2.5</v>
          </cell>
          <cell r="O1067">
            <v>2.5</v>
          </cell>
          <cell r="P1067">
            <v>2.5</v>
          </cell>
          <cell r="Q1067">
            <v>2.5</v>
          </cell>
          <cell r="R1067">
            <v>2.5</v>
          </cell>
          <cell r="S1067">
            <v>2.5</v>
          </cell>
          <cell r="T1067">
            <v>7.5</v>
          </cell>
          <cell r="U1067">
            <v>7.5</v>
          </cell>
          <cell r="V1067">
            <v>7.5</v>
          </cell>
          <cell r="W1067">
            <v>7.5</v>
          </cell>
          <cell r="X1067">
            <v>30</v>
          </cell>
        </row>
        <row r="1068">
          <cell r="B1068">
            <v>607</v>
          </cell>
          <cell r="C1068">
            <v>26</v>
          </cell>
          <cell r="D1068" t="str">
            <v>Непромышленные потребители НН</v>
          </cell>
          <cell r="E1068">
            <v>1004</v>
          </cell>
          <cell r="F1068">
            <v>1012</v>
          </cell>
          <cell r="G1068">
            <v>0</v>
          </cell>
          <cell r="H1068">
            <v>2.5</v>
          </cell>
          <cell r="I1068">
            <v>2.5</v>
          </cell>
          <cell r="J1068">
            <v>2.5</v>
          </cell>
          <cell r="K1068">
            <v>2.5</v>
          </cell>
          <cell r="L1068">
            <v>2.5</v>
          </cell>
          <cell r="M1068">
            <v>2.5</v>
          </cell>
          <cell r="N1068">
            <v>2.5</v>
          </cell>
          <cell r="O1068">
            <v>2.5</v>
          </cell>
          <cell r="P1068">
            <v>2.5</v>
          </cell>
          <cell r="Q1068">
            <v>2.5</v>
          </cell>
          <cell r="R1068">
            <v>2.5</v>
          </cell>
          <cell r="S1068">
            <v>2.5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</row>
        <row r="1069">
          <cell r="B1069">
            <v>0</v>
          </cell>
          <cell r="C1069">
            <v>12</v>
          </cell>
          <cell r="D1069" t="str">
            <v>ИП Валиев В.Ф.</v>
          </cell>
          <cell r="E1069">
            <v>0</v>
          </cell>
          <cell r="F1069">
            <v>0</v>
          </cell>
          <cell r="G1069">
            <v>0</v>
          </cell>
          <cell r="H1069">
            <v>0.25</v>
          </cell>
          <cell r="I1069">
            <v>0.25</v>
          </cell>
          <cell r="J1069">
            <v>0.25</v>
          </cell>
          <cell r="K1069">
            <v>0.2</v>
          </cell>
          <cell r="L1069">
            <v>0.15</v>
          </cell>
          <cell r="M1069">
            <v>0.15</v>
          </cell>
          <cell r="N1069">
            <v>0.1</v>
          </cell>
          <cell r="O1069">
            <v>0.2</v>
          </cell>
          <cell r="P1069">
            <v>0.2</v>
          </cell>
          <cell r="Q1069">
            <v>0.25</v>
          </cell>
          <cell r="R1069">
            <v>0.25</v>
          </cell>
          <cell r="S1069">
            <v>0.25</v>
          </cell>
          <cell r="T1069">
            <v>0.75</v>
          </cell>
          <cell r="U1069">
            <v>0.5</v>
          </cell>
          <cell r="V1069">
            <v>0.5</v>
          </cell>
          <cell r="W1069">
            <v>0.75</v>
          </cell>
          <cell r="X1069">
            <v>2.5</v>
          </cell>
        </row>
        <row r="1070">
          <cell r="B1070">
            <v>612</v>
          </cell>
          <cell r="C1070">
            <v>26</v>
          </cell>
          <cell r="D1070" t="str">
            <v>Непромышленные потребители НН</v>
          </cell>
          <cell r="E1070">
            <v>1004</v>
          </cell>
          <cell r="F1070">
            <v>1012</v>
          </cell>
          <cell r="G1070">
            <v>0</v>
          </cell>
          <cell r="H1070">
            <v>0.25</v>
          </cell>
          <cell r="I1070">
            <v>0.25</v>
          </cell>
          <cell r="J1070">
            <v>0.25</v>
          </cell>
          <cell r="K1070">
            <v>0.2</v>
          </cell>
          <cell r="L1070">
            <v>0.15</v>
          </cell>
          <cell r="M1070">
            <v>0.15</v>
          </cell>
          <cell r="N1070">
            <v>0.1</v>
          </cell>
          <cell r="O1070">
            <v>0.2</v>
          </cell>
          <cell r="P1070">
            <v>0.2</v>
          </cell>
          <cell r="Q1070">
            <v>0.25</v>
          </cell>
          <cell r="R1070">
            <v>0.25</v>
          </cell>
          <cell r="S1070">
            <v>0.25</v>
          </cell>
          <cell r="T1070">
            <v>0.75</v>
          </cell>
          <cell r="U1070">
            <v>0.5</v>
          </cell>
          <cell r="V1070">
            <v>0.5</v>
          </cell>
          <cell r="W1070">
            <v>0.75</v>
          </cell>
          <cell r="X1070">
            <v>2.5</v>
          </cell>
        </row>
        <row r="1071">
          <cell r="B1071">
            <v>608</v>
          </cell>
          <cell r="C1071">
            <v>26</v>
          </cell>
          <cell r="D1071" t="str">
            <v>Непромышленные потребители НН</v>
          </cell>
          <cell r="E1071">
            <v>1004</v>
          </cell>
          <cell r="F1071">
            <v>1012</v>
          </cell>
          <cell r="G1071">
            <v>0</v>
          </cell>
          <cell r="H1071">
            <v>0.25</v>
          </cell>
          <cell r="I1071">
            <v>0.25</v>
          </cell>
          <cell r="J1071">
            <v>0.25</v>
          </cell>
          <cell r="K1071">
            <v>0.2</v>
          </cell>
          <cell r="L1071">
            <v>0.15</v>
          </cell>
          <cell r="M1071">
            <v>0.15</v>
          </cell>
          <cell r="N1071">
            <v>0.1</v>
          </cell>
          <cell r="O1071">
            <v>0.2</v>
          </cell>
          <cell r="P1071">
            <v>0.2</v>
          </cell>
          <cell r="Q1071">
            <v>0.25</v>
          </cell>
          <cell r="R1071">
            <v>0.25</v>
          </cell>
          <cell r="S1071">
            <v>0.25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</row>
        <row r="1072">
          <cell r="B1072">
            <v>0</v>
          </cell>
          <cell r="C1072">
            <v>12</v>
          </cell>
          <cell r="D1072" t="str">
            <v>ИП Марченко С. В.</v>
          </cell>
          <cell r="E1072">
            <v>0</v>
          </cell>
          <cell r="F1072">
            <v>0</v>
          </cell>
          <cell r="G1072">
            <v>0</v>
          </cell>
          <cell r="H1072">
            <v>1.5</v>
          </cell>
          <cell r="I1072">
            <v>1.5</v>
          </cell>
          <cell r="J1072">
            <v>1.5</v>
          </cell>
          <cell r="K1072">
            <v>1.5</v>
          </cell>
          <cell r="L1072">
            <v>1</v>
          </cell>
          <cell r="M1072">
            <v>1</v>
          </cell>
          <cell r="N1072">
            <v>1</v>
          </cell>
          <cell r="O1072">
            <v>1</v>
          </cell>
          <cell r="P1072">
            <v>1</v>
          </cell>
          <cell r="Q1072">
            <v>1.5</v>
          </cell>
          <cell r="R1072">
            <v>1.5</v>
          </cell>
          <cell r="S1072">
            <v>1.5</v>
          </cell>
          <cell r="T1072">
            <v>4.5</v>
          </cell>
          <cell r="U1072">
            <v>3.5</v>
          </cell>
          <cell r="V1072">
            <v>3</v>
          </cell>
          <cell r="W1072">
            <v>4.5</v>
          </cell>
          <cell r="X1072">
            <v>15.5</v>
          </cell>
        </row>
        <row r="1073">
          <cell r="B1073">
            <v>613</v>
          </cell>
          <cell r="C1073">
            <v>26</v>
          </cell>
          <cell r="D1073" t="str">
            <v>Непромышленные потребители НН</v>
          </cell>
          <cell r="E1073">
            <v>1004</v>
          </cell>
          <cell r="F1073">
            <v>1012</v>
          </cell>
          <cell r="G1073">
            <v>0</v>
          </cell>
          <cell r="H1073">
            <v>1.5</v>
          </cell>
          <cell r="I1073">
            <v>1.5</v>
          </cell>
          <cell r="J1073">
            <v>1.5</v>
          </cell>
          <cell r="K1073">
            <v>1.5</v>
          </cell>
          <cell r="L1073">
            <v>1</v>
          </cell>
          <cell r="M1073">
            <v>1</v>
          </cell>
          <cell r="N1073">
            <v>1</v>
          </cell>
          <cell r="O1073">
            <v>1</v>
          </cell>
          <cell r="P1073">
            <v>1</v>
          </cell>
          <cell r="Q1073">
            <v>1.5</v>
          </cell>
          <cell r="R1073">
            <v>1.5</v>
          </cell>
          <cell r="S1073">
            <v>1.5</v>
          </cell>
          <cell r="T1073">
            <v>1.5</v>
          </cell>
          <cell r="U1073">
            <v>1.5</v>
          </cell>
          <cell r="V1073">
            <v>1.5</v>
          </cell>
          <cell r="W1073">
            <v>1.5</v>
          </cell>
          <cell r="X1073">
            <v>15.5</v>
          </cell>
        </row>
        <row r="1074">
          <cell r="B1074">
            <v>609</v>
          </cell>
          <cell r="C1074">
            <v>26</v>
          </cell>
          <cell r="D1074" t="str">
            <v>Непромышленные потребители НН</v>
          </cell>
          <cell r="E1074">
            <v>1004</v>
          </cell>
          <cell r="F1074">
            <v>1012</v>
          </cell>
          <cell r="G1074">
            <v>0</v>
          </cell>
          <cell r="H1074">
            <v>1.5</v>
          </cell>
          <cell r="I1074">
            <v>1.5</v>
          </cell>
          <cell r="J1074">
            <v>1.5</v>
          </cell>
          <cell r="K1074">
            <v>1.5</v>
          </cell>
          <cell r="L1074">
            <v>1</v>
          </cell>
          <cell r="M1074">
            <v>1</v>
          </cell>
          <cell r="N1074">
            <v>1</v>
          </cell>
          <cell r="O1074">
            <v>1</v>
          </cell>
          <cell r="P1074">
            <v>1</v>
          </cell>
          <cell r="Q1074">
            <v>1.5</v>
          </cell>
          <cell r="R1074">
            <v>1.5</v>
          </cell>
          <cell r="S1074">
            <v>1.5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</row>
        <row r="1075">
          <cell r="B1075">
            <v>0</v>
          </cell>
          <cell r="C1075">
            <v>12</v>
          </cell>
          <cell r="D1075" t="str">
            <v>ИП Сафаров Р. Р.</v>
          </cell>
          <cell r="E1075">
            <v>0</v>
          </cell>
          <cell r="F1075">
            <v>0</v>
          </cell>
          <cell r="G1075">
            <v>0</v>
          </cell>
          <cell r="H1075">
            <v>1.1000000000000001</v>
          </cell>
          <cell r="I1075">
            <v>1.1000000000000001</v>
          </cell>
          <cell r="J1075">
            <v>1.1000000000000001</v>
          </cell>
          <cell r="K1075">
            <v>1.1000000000000001</v>
          </cell>
          <cell r="L1075">
            <v>1.1000000000000001</v>
          </cell>
          <cell r="M1075">
            <v>1</v>
          </cell>
          <cell r="N1075">
            <v>1</v>
          </cell>
          <cell r="O1075">
            <v>1</v>
          </cell>
          <cell r="P1075">
            <v>1.1000000000000001</v>
          </cell>
          <cell r="Q1075">
            <v>1.1000000000000001</v>
          </cell>
          <cell r="R1075">
            <v>1.1000000000000001</v>
          </cell>
          <cell r="S1075">
            <v>1.1000000000000001</v>
          </cell>
          <cell r="T1075">
            <v>3.3000000000000003</v>
          </cell>
          <cell r="U1075">
            <v>3.2</v>
          </cell>
          <cell r="V1075">
            <v>3.1</v>
          </cell>
          <cell r="W1075">
            <v>3.3000000000000003</v>
          </cell>
          <cell r="X1075">
            <v>12.899999999999999</v>
          </cell>
        </row>
        <row r="1076">
          <cell r="B1076">
            <v>614</v>
          </cell>
          <cell r="C1076">
            <v>11</v>
          </cell>
          <cell r="D1076" t="str">
            <v>Пром. до 750 кВА   ВН</v>
          </cell>
          <cell r="E1076">
            <v>0</v>
          </cell>
          <cell r="F1076">
            <v>0</v>
          </cell>
          <cell r="G1076">
            <v>0</v>
          </cell>
          <cell r="H1076">
            <v>1.1000000000000001</v>
          </cell>
          <cell r="I1076">
            <v>1.1000000000000001</v>
          </cell>
          <cell r="J1076">
            <v>1.1000000000000001</v>
          </cell>
          <cell r="K1076">
            <v>1.1000000000000001</v>
          </cell>
          <cell r="L1076">
            <v>1.1000000000000001</v>
          </cell>
          <cell r="M1076">
            <v>1</v>
          </cell>
          <cell r="N1076">
            <v>1</v>
          </cell>
          <cell r="O1076">
            <v>1</v>
          </cell>
          <cell r="P1076">
            <v>1.1000000000000001</v>
          </cell>
          <cell r="Q1076">
            <v>1.1000000000000001</v>
          </cell>
          <cell r="R1076">
            <v>1.1000000000000001</v>
          </cell>
          <cell r="S1076">
            <v>1.1000000000000001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</row>
        <row r="1077">
          <cell r="B1077">
            <v>610</v>
          </cell>
          <cell r="C1077">
            <v>11</v>
          </cell>
          <cell r="D1077" t="str">
            <v>Пром. до 750 кВА   ВН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</row>
        <row r="1078">
          <cell r="B1078">
            <v>0</v>
          </cell>
          <cell r="C1078">
            <v>26</v>
          </cell>
          <cell r="D1078" t="str">
            <v>ИП Гусейнов З. Н. о.</v>
          </cell>
          <cell r="E1078">
            <v>1004</v>
          </cell>
          <cell r="F1078">
            <v>1012</v>
          </cell>
          <cell r="G1078">
            <v>0</v>
          </cell>
          <cell r="H1078">
            <v>8</v>
          </cell>
          <cell r="I1078">
            <v>8</v>
          </cell>
          <cell r="J1078">
            <v>8</v>
          </cell>
          <cell r="K1078">
            <v>8</v>
          </cell>
          <cell r="L1078">
            <v>8</v>
          </cell>
          <cell r="M1078">
            <v>8</v>
          </cell>
          <cell r="N1078">
            <v>8</v>
          </cell>
          <cell r="O1078">
            <v>8</v>
          </cell>
          <cell r="P1078">
            <v>8</v>
          </cell>
          <cell r="Q1078">
            <v>8</v>
          </cell>
          <cell r="R1078">
            <v>8</v>
          </cell>
          <cell r="S1078">
            <v>8</v>
          </cell>
          <cell r="T1078">
            <v>24</v>
          </cell>
          <cell r="U1078">
            <v>24</v>
          </cell>
          <cell r="V1078">
            <v>24</v>
          </cell>
          <cell r="W1078">
            <v>24</v>
          </cell>
          <cell r="X1078">
            <v>96</v>
          </cell>
        </row>
        <row r="1079">
          <cell r="B1079">
            <v>615</v>
          </cell>
          <cell r="C1079">
            <v>26</v>
          </cell>
          <cell r="D1079" t="str">
            <v>Непромышленные потребители НН</v>
          </cell>
          <cell r="E1079">
            <v>1007</v>
          </cell>
          <cell r="F1079">
            <v>1004</v>
          </cell>
          <cell r="G1079">
            <v>0</v>
          </cell>
          <cell r="H1079">
            <v>3</v>
          </cell>
          <cell r="I1079">
            <v>3</v>
          </cell>
          <cell r="J1079">
            <v>3</v>
          </cell>
          <cell r="K1079">
            <v>3</v>
          </cell>
          <cell r="L1079">
            <v>3</v>
          </cell>
          <cell r="M1079">
            <v>3</v>
          </cell>
          <cell r="N1079">
            <v>3</v>
          </cell>
          <cell r="O1079">
            <v>3</v>
          </cell>
          <cell r="P1079">
            <v>3</v>
          </cell>
          <cell r="Q1079">
            <v>3</v>
          </cell>
          <cell r="R1079">
            <v>3</v>
          </cell>
          <cell r="S1079">
            <v>3</v>
          </cell>
          <cell r="T1079">
            <v>9</v>
          </cell>
          <cell r="U1079">
            <v>9</v>
          </cell>
          <cell r="V1079">
            <v>9</v>
          </cell>
          <cell r="W1079">
            <v>9</v>
          </cell>
          <cell r="X1079">
            <v>36</v>
          </cell>
        </row>
        <row r="1080">
          <cell r="B1080">
            <v>611</v>
          </cell>
          <cell r="C1080">
            <v>26</v>
          </cell>
          <cell r="D1080" t="str">
            <v>Непромышленные потребители НН</v>
          </cell>
          <cell r="E1080">
            <v>1007</v>
          </cell>
          <cell r="F1080">
            <v>1004</v>
          </cell>
          <cell r="G1080">
            <v>0</v>
          </cell>
          <cell r="H1080">
            <v>3</v>
          </cell>
          <cell r="I1080">
            <v>3</v>
          </cell>
          <cell r="J1080">
            <v>3</v>
          </cell>
          <cell r="K1080">
            <v>3</v>
          </cell>
          <cell r="L1080">
            <v>3</v>
          </cell>
          <cell r="M1080">
            <v>3</v>
          </cell>
          <cell r="N1080">
            <v>3</v>
          </cell>
          <cell r="O1080">
            <v>3</v>
          </cell>
          <cell r="P1080">
            <v>3</v>
          </cell>
          <cell r="Q1080">
            <v>3</v>
          </cell>
          <cell r="R1080">
            <v>3</v>
          </cell>
          <cell r="S1080">
            <v>3</v>
          </cell>
          <cell r="T1080">
            <v>9</v>
          </cell>
          <cell r="U1080">
            <v>9</v>
          </cell>
          <cell r="V1080">
            <v>9</v>
          </cell>
          <cell r="W1080">
            <v>9</v>
          </cell>
          <cell r="X1080">
            <v>36</v>
          </cell>
        </row>
        <row r="1081">
          <cell r="B1081">
            <v>0</v>
          </cell>
          <cell r="C1081">
            <v>27</v>
          </cell>
          <cell r="D1081" t="str">
            <v>ИП Авраменко Р. В.</v>
          </cell>
          <cell r="E1081">
            <v>1007</v>
          </cell>
          <cell r="F1081">
            <v>1012</v>
          </cell>
          <cell r="G1081">
            <v>0</v>
          </cell>
          <cell r="H1081">
            <v>2.2999999999999998</v>
          </cell>
          <cell r="I1081">
            <v>2.2000000000000002</v>
          </cell>
          <cell r="J1081">
            <v>2.1</v>
          </cell>
          <cell r="K1081">
            <v>2</v>
          </cell>
          <cell r="L1081">
            <v>2</v>
          </cell>
          <cell r="M1081">
            <v>2</v>
          </cell>
          <cell r="N1081">
            <v>1.5</v>
          </cell>
          <cell r="O1081">
            <v>1.5</v>
          </cell>
          <cell r="P1081">
            <v>1.5</v>
          </cell>
          <cell r="Q1081">
            <v>2</v>
          </cell>
          <cell r="R1081">
            <v>2.2000000000000002</v>
          </cell>
          <cell r="S1081">
            <v>2.2999999999999998</v>
          </cell>
          <cell r="T1081">
            <v>6.6</v>
          </cell>
          <cell r="U1081">
            <v>6</v>
          </cell>
          <cell r="V1081">
            <v>4.5</v>
          </cell>
          <cell r="W1081">
            <v>6.5</v>
          </cell>
          <cell r="X1081">
            <v>23.6</v>
          </cell>
        </row>
        <row r="1082">
          <cell r="B1082">
            <v>616</v>
          </cell>
          <cell r="C1082">
            <v>26</v>
          </cell>
          <cell r="D1082" t="str">
            <v>Непромышленные потребители НН</v>
          </cell>
          <cell r="E1082">
            <v>1004</v>
          </cell>
          <cell r="F1082">
            <v>1001</v>
          </cell>
          <cell r="G1082">
            <v>0</v>
          </cell>
          <cell r="H1082">
            <v>2.2999999999999998</v>
          </cell>
          <cell r="I1082">
            <v>2.2000000000000002</v>
          </cell>
          <cell r="J1082">
            <v>2.1</v>
          </cell>
          <cell r="K1082">
            <v>2</v>
          </cell>
          <cell r="L1082">
            <v>2</v>
          </cell>
          <cell r="M1082">
            <v>2</v>
          </cell>
          <cell r="N1082">
            <v>1.5</v>
          </cell>
          <cell r="O1082">
            <v>1.5</v>
          </cell>
          <cell r="P1082">
            <v>1.5</v>
          </cell>
          <cell r="Q1082">
            <v>2</v>
          </cell>
          <cell r="R1082">
            <v>2.2000000000000002</v>
          </cell>
          <cell r="S1082">
            <v>2.2999999999999998</v>
          </cell>
          <cell r="T1082">
            <v>6.6</v>
          </cell>
          <cell r="U1082">
            <v>6</v>
          </cell>
          <cell r="V1082">
            <v>4.5</v>
          </cell>
          <cell r="W1082">
            <v>6.5</v>
          </cell>
          <cell r="X1082">
            <v>23.6</v>
          </cell>
        </row>
        <row r="1083">
          <cell r="B1083">
            <v>612</v>
          </cell>
          <cell r="C1083">
            <v>26</v>
          </cell>
          <cell r="D1083" t="str">
            <v>Непромышленные потребители НН</v>
          </cell>
          <cell r="E1083">
            <v>1004</v>
          </cell>
          <cell r="F1083">
            <v>1001</v>
          </cell>
          <cell r="G1083">
            <v>0</v>
          </cell>
          <cell r="H1083">
            <v>2.2999999999999998</v>
          </cell>
          <cell r="I1083">
            <v>2.2000000000000002</v>
          </cell>
          <cell r="J1083">
            <v>2.1</v>
          </cell>
          <cell r="K1083">
            <v>2</v>
          </cell>
          <cell r="L1083">
            <v>2</v>
          </cell>
          <cell r="M1083">
            <v>2</v>
          </cell>
          <cell r="N1083">
            <v>1.5</v>
          </cell>
          <cell r="O1083">
            <v>1.5</v>
          </cell>
          <cell r="P1083">
            <v>1.5</v>
          </cell>
          <cell r="Q1083">
            <v>2</v>
          </cell>
          <cell r="R1083">
            <v>2.2000000000000002</v>
          </cell>
          <cell r="S1083">
            <v>2.2999999999999998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</row>
        <row r="1084">
          <cell r="B1084">
            <v>0</v>
          </cell>
          <cell r="C1084">
            <v>12</v>
          </cell>
          <cell r="D1084" t="str">
            <v>ИП Ибрагимхалилова Г.И.</v>
          </cell>
          <cell r="E1084">
            <v>0</v>
          </cell>
          <cell r="F1084">
            <v>0</v>
          </cell>
          <cell r="G1084">
            <v>0</v>
          </cell>
          <cell r="H1084">
            <v>2.1</v>
          </cell>
          <cell r="I1084">
            <v>2.1</v>
          </cell>
          <cell r="J1084">
            <v>2.1</v>
          </cell>
          <cell r="K1084">
            <v>2.1</v>
          </cell>
          <cell r="L1084">
            <v>2.1</v>
          </cell>
          <cell r="M1084">
            <v>1.5</v>
          </cell>
          <cell r="N1084">
            <v>1.5</v>
          </cell>
          <cell r="O1084">
            <v>1.5</v>
          </cell>
          <cell r="P1084">
            <v>2.1</v>
          </cell>
          <cell r="Q1084">
            <v>2.1</v>
          </cell>
          <cell r="R1084">
            <v>2.1</v>
          </cell>
          <cell r="S1084">
            <v>2.1</v>
          </cell>
          <cell r="T1084">
            <v>6.3000000000000007</v>
          </cell>
          <cell r="U1084">
            <v>5.7</v>
          </cell>
          <cell r="V1084">
            <v>5.0999999999999996</v>
          </cell>
          <cell r="W1084">
            <v>6.3000000000000007</v>
          </cell>
          <cell r="X1084">
            <v>23.400000000000006</v>
          </cell>
        </row>
        <row r="1085">
          <cell r="B1085">
            <v>617</v>
          </cell>
          <cell r="C1085">
            <v>11</v>
          </cell>
          <cell r="D1085" t="str">
            <v>Пром. до 750 кВА   ВН</v>
          </cell>
          <cell r="E1085">
            <v>0</v>
          </cell>
          <cell r="F1085">
            <v>0</v>
          </cell>
          <cell r="G1085">
            <v>0</v>
          </cell>
          <cell r="H1085">
            <v>2.1</v>
          </cell>
          <cell r="I1085">
            <v>2.1</v>
          </cell>
          <cell r="J1085">
            <v>2.1</v>
          </cell>
          <cell r="K1085">
            <v>2.1</v>
          </cell>
          <cell r="L1085">
            <v>2.1</v>
          </cell>
          <cell r="M1085">
            <v>1.5</v>
          </cell>
          <cell r="N1085">
            <v>1.5</v>
          </cell>
          <cell r="O1085">
            <v>1.5</v>
          </cell>
          <cell r="P1085">
            <v>2.1</v>
          </cell>
          <cell r="Q1085">
            <v>2.1</v>
          </cell>
          <cell r="R1085">
            <v>2.1</v>
          </cell>
          <cell r="S1085">
            <v>2.1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</row>
        <row r="1086">
          <cell r="B1086">
            <v>613</v>
          </cell>
          <cell r="C1086">
            <v>11</v>
          </cell>
          <cell r="D1086" t="str">
            <v>Пром. до 750 кВА   ВН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</row>
        <row r="1087">
          <cell r="B1087">
            <v>0</v>
          </cell>
          <cell r="C1087">
            <v>26</v>
          </cell>
          <cell r="D1087" t="str">
            <v>Новый Абонент</v>
          </cell>
          <cell r="E1087">
            <v>1014</v>
          </cell>
          <cell r="F1087">
            <v>1001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</row>
        <row r="1088">
          <cell r="B1088">
            <v>618</v>
          </cell>
          <cell r="C1088">
            <v>26</v>
          </cell>
          <cell r="D1088" t="str">
            <v>Непромышленные потребители НН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</row>
        <row r="1089">
          <cell r="B1089">
            <v>614</v>
          </cell>
          <cell r="C1089">
            <v>26</v>
          </cell>
          <cell r="D1089" t="str">
            <v>Непромышленные потребители НН</v>
          </cell>
          <cell r="E1089">
            <v>0</v>
          </cell>
          <cell r="F1089">
            <v>0</v>
          </cell>
          <cell r="G1089">
            <v>0</v>
          </cell>
          <cell r="H1089">
            <v>0.3</v>
          </cell>
          <cell r="I1089">
            <v>0.3</v>
          </cell>
          <cell r="J1089">
            <v>0.3</v>
          </cell>
          <cell r="K1089">
            <v>0.3</v>
          </cell>
          <cell r="L1089">
            <v>0.3</v>
          </cell>
          <cell r="M1089">
            <v>0.3</v>
          </cell>
          <cell r="N1089">
            <v>0.3</v>
          </cell>
          <cell r="O1089">
            <v>0.3</v>
          </cell>
          <cell r="P1089">
            <v>0.3</v>
          </cell>
          <cell r="Q1089">
            <v>0.3</v>
          </cell>
          <cell r="R1089">
            <v>0.3</v>
          </cell>
          <cell r="S1089">
            <v>0.3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</row>
        <row r="1090">
          <cell r="B1090">
            <v>0</v>
          </cell>
          <cell r="C1090">
            <v>12</v>
          </cell>
          <cell r="D1090" t="str">
            <v>ИП Штепенко Л.А.</v>
          </cell>
          <cell r="E1090">
            <v>0</v>
          </cell>
          <cell r="F1090">
            <v>0</v>
          </cell>
          <cell r="G1090">
            <v>0</v>
          </cell>
          <cell r="H1090">
            <v>0.3</v>
          </cell>
          <cell r="I1090">
            <v>0.3</v>
          </cell>
          <cell r="J1090">
            <v>0.3</v>
          </cell>
          <cell r="K1090">
            <v>0.3</v>
          </cell>
          <cell r="L1090">
            <v>0.3</v>
          </cell>
          <cell r="M1090">
            <v>0.3</v>
          </cell>
          <cell r="N1090">
            <v>0.3</v>
          </cell>
          <cell r="O1090">
            <v>0.3</v>
          </cell>
          <cell r="P1090">
            <v>0.3</v>
          </cell>
          <cell r="Q1090">
            <v>0.3</v>
          </cell>
          <cell r="R1090">
            <v>0.3</v>
          </cell>
          <cell r="S1090">
            <v>0.3</v>
          </cell>
          <cell r="T1090">
            <v>0.89999999999999991</v>
          </cell>
          <cell r="U1090">
            <v>0.89999999999999991</v>
          </cell>
          <cell r="V1090">
            <v>0.89999999999999991</v>
          </cell>
          <cell r="W1090">
            <v>0.89999999999999991</v>
          </cell>
          <cell r="X1090">
            <v>3.5999999999999992</v>
          </cell>
        </row>
        <row r="1091">
          <cell r="B1091">
            <v>619</v>
          </cell>
          <cell r="C1091">
            <v>26</v>
          </cell>
          <cell r="D1091" t="str">
            <v>Непромышленные потребители НН</v>
          </cell>
          <cell r="E1091">
            <v>1007</v>
          </cell>
          <cell r="F1091">
            <v>1004</v>
          </cell>
          <cell r="G1091">
            <v>1001</v>
          </cell>
          <cell r="H1091">
            <v>0.3</v>
          </cell>
          <cell r="I1091">
            <v>0.3</v>
          </cell>
          <cell r="J1091">
            <v>0.3</v>
          </cell>
          <cell r="K1091">
            <v>0.3</v>
          </cell>
          <cell r="L1091">
            <v>0.3</v>
          </cell>
          <cell r="M1091">
            <v>0.3</v>
          </cell>
          <cell r="N1091">
            <v>0.3</v>
          </cell>
          <cell r="O1091">
            <v>0.3</v>
          </cell>
          <cell r="P1091">
            <v>0.3</v>
          </cell>
          <cell r="Q1091">
            <v>0.3</v>
          </cell>
          <cell r="R1091">
            <v>0.3</v>
          </cell>
          <cell r="S1091">
            <v>0.3</v>
          </cell>
          <cell r="T1091">
            <v>0.89999999999999991</v>
          </cell>
          <cell r="U1091">
            <v>0.89999999999999991</v>
          </cell>
          <cell r="V1091">
            <v>0.89999999999999991</v>
          </cell>
          <cell r="W1091">
            <v>0.89999999999999991</v>
          </cell>
          <cell r="X1091">
            <v>3.5999999999999992</v>
          </cell>
        </row>
        <row r="1092">
          <cell r="B1092">
            <v>615</v>
          </cell>
          <cell r="C1092">
            <v>26</v>
          </cell>
          <cell r="D1092" t="str">
            <v>Непромышленные потребители НН</v>
          </cell>
          <cell r="E1092">
            <v>1007</v>
          </cell>
          <cell r="F1092">
            <v>1004</v>
          </cell>
          <cell r="G1092">
            <v>1001</v>
          </cell>
          <cell r="H1092">
            <v>0.3</v>
          </cell>
          <cell r="I1092">
            <v>0.3</v>
          </cell>
          <cell r="J1092">
            <v>0.3</v>
          </cell>
          <cell r="K1092">
            <v>0.3</v>
          </cell>
          <cell r="L1092">
            <v>0.3</v>
          </cell>
          <cell r="M1092">
            <v>0.3</v>
          </cell>
          <cell r="N1092">
            <v>0.3</v>
          </cell>
          <cell r="O1092">
            <v>0.3</v>
          </cell>
          <cell r="P1092">
            <v>0.3</v>
          </cell>
          <cell r="Q1092">
            <v>0.3</v>
          </cell>
          <cell r="R1092">
            <v>0.3</v>
          </cell>
          <cell r="S1092">
            <v>0.3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</row>
        <row r="1093">
          <cell r="B1093">
            <v>0</v>
          </cell>
          <cell r="C1093">
            <v>12</v>
          </cell>
          <cell r="D1093" t="str">
            <v>ГСТ "Виктор"</v>
          </cell>
          <cell r="E1093">
            <v>0</v>
          </cell>
          <cell r="F1093">
            <v>0</v>
          </cell>
          <cell r="G1093">
            <v>0</v>
          </cell>
          <cell r="H1093">
            <v>3.5</v>
          </cell>
          <cell r="I1093">
            <v>3.5</v>
          </cell>
          <cell r="J1093">
            <v>3.5</v>
          </cell>
          <cell r="K1093">
            <v>3</v>
          </cell>
          <cell r="L1093">
            <v>3</v>
          </cell>
          <cell r="M1093">
            <v>2.5</v>
          </cell>
          <cell r="N1093">
            <v>2.5</v>
          </cell>
          <cell r="O1093">
            <v>2.5</v>
          </cell>
          <cell r="P1093">
            <v>3</v>
          </cell>
          <cell r="Q1093">
            <v>3.5</v>
          </cell>
          <cell r="R1093">
            <v>3.5</v>
          </cell>
          <cell r="S1093">
            <v>3.5</v>
          </cell>
          <cell r="T1093">
            <v>10.5</v>
          </cell>
          <cell r="U1093">
            <v>8.5</v>
          </cell>
          <cell r="V1093">
            <v>8</v>
          </cell>
          <cell r="W1093">
            <v>10.5</v>
          </cell>
          <cell r="X1093">
            <v>37.5</v>
          </cell>
        </row>
        <row r="1094">
          <cell r="B1094">
            <v>620</v>
          </cell>
          <cell r="C1094">
            <v>135</v>
          </cell>
          <cell r="D1094" t="str">
            <v>Потреб. прирав. к населению (скидка 12% согл. решения РЭК № 200) СН2</v>
          </cell>
          <cell r="E1094">
            <v>1007</v>
          </cell>
          <cell r="F1094">
            <v>0</v>
          </cell>
          <cell r="G1094">
            <v>0</v>
          </cell>
          <cell r="H1094">
            <v>3.5</v>
          </cell>
          <cell r="I1094">
            <v>3.5</v>
          </cell>
          <cell r="J1094">
            <v>3.5</v>
          </cell>
          <cell r="K1094">
            <v>3</v>
          </cell>
          <cell r="L1094">
            <v>3</v>
          </cell>
          <cell r="M1094">
            <v>2.5</v>
          </cell>
          <cell r="N1094">
            <v>2.5</v>
          </cell>
          <cell r="O1094">
            <v>2.5</v>
          </cell>
          <cell r="P1094">
            <v>3</v>
          </cell>
          <cell r="Q1094">
            <v>3.5</v>
          </cell>
          <cell r="R1094">
            <v>3.5</v>
          </cell>
          <cell r="S1094">
            <v>3.5</v>
          </cell>
          <cell r="T1094">
            <v>10.5</v>
          </cell>
          <cell r="U1094">
            <v>8.5</v>
          </cell>
          <cell r="V1094">
            <v>8</v>
          </cell>
          <cell r="W1094">
            <v>10.5</v>
          </cell>
          <cell r="X1094">
            <v>37.5</v>
          </cell>
        </row>
        <row r="1095">
          <cell r="B1095">
            <v>616</v>
          </cell>
          <cell r="C1095">
            <v>135</v>
          </cell>
          <cell r="D1095" t="str">
            <v>Потреб. прирав. к населению (скидка 12% согл. решения РЭК № 200) СН2</v>
          </cell>
          <cell r="E1095">
            <v>1007</v>
          </cell>
          <cell r="F1095">
            <v>0</v>
          </cell>
          <cell r="G1095">
            <v>0</v>
          </cell>
          <cell r="H1095">
            <v>3.5</v>
          </cell>
          <cell r="I1095">
            <v>3.5</v>
          </cell>
          <cell r="J1095">
            <v>3.5</v>
          </cell>
          <cell r="K1095">
            <v>3</v>
          </cell>
          <cell r="L1095">
            <v>3</v>
          </cell>
          <cell r="M1095">
            <v>2.5</v>
          </cell>
          <cell r="N1095">
            <v>2.5</v>
          </cell>
          <cell r="O1095">
            <v>2.5</v>
          </cell>
          <cell r="P1095">
            <v>3</v>
          </cell>
          <cell r="Q1095">
            <v>3.5</v>
          </cell>
          <cell r="R1095">
            <v>3.5</v>
          </cell>
          <cell r="S1095">
            <v>3.5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</row>
        <row r="1096">
          <cell r="B1096">
            <v>0</v>
          </cell>
          <cell r="C1096">
            <v>12</v>
          </cell>
          <cell r="D1096" t="str">
            <v>Новый Абонент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</row>
        <row r="1097">
          <cell r="B1097">
            <v>621</v>
          </cell>
          <cell r="C1097">
            <v>26</v>
          </cell>
          <cell r="D1097" t="str">
            <v>Непромышленные потребители НН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</row>
        <row r="1098">
          <cell r="B1098">
            <v>617</v>
          </cell>
          <cell r="C1098">
            <v>26</v>
          </cell>
          <cell r="D1098" t="str">
            <v>Непромышленные потребители НН</v>
          </cell>
          <cell r="E1098">
            <v>0</v>
          </cell>
          <cell r="F1098">
            <v>0</v>
          </cell>
          <cell r="G1098">
            <v>0</v>
          </cell>
          <cell r="H1098">
            <v>8.5</v>
          </cell>
          <cell r="I1098">
            <v>8.5</v>
          </cell>
          <cell r="J1098">
            <v>6.5</v>
          </cell>
          <cell r="K1098">
            <v>5</v>
          </cell>
          <cell r="L1098">
            <v>3.5</v>
          </cell>
          <cell r="M1098">
            <v>3.5</v>
          </cell>
          <cell r="N1098">
            <v>5.7</v>
          </cell>
          <cell r="O1098">
            <v>3.5</v>
          </cell>
          <cell r="P1098">
            <v>3.5</v>
          </cell>
          <cell r="Q1098">
            <v>5.0999999999999996</v>
          </cell>
          <cell r="R1098">
            <v>6</v>
          </cell>
          <cell r="S1098">
            <v>9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</row>
        <row r="1099">
          <cell r="B1099">
            <v>0</v>
          </cell>
          <cell r="C1099">
            <v>12</v>
          </cell>
          <cell r="D1099" t="str">
            <v>ИП Павлюк М. В.</v>
          </cell>
          <cell r="E1099">
            <v>0</v>
          </cell>
          <cell r="F1099">
            <v>0</v>
          </cell>
          <cell r="G1099">
            <v>0</v>
          </cell>
          <cell r="H1099">
            <v>53.800000000000004</v>
          </cell>
          <cell r="I1099">
            <v>55.300000000000004</v>
          </cell>
          <cell r="J1099">
            <v>52.2</v>
          </cell>
          <cell r="K1099">
            <v>46.4</v>
          </cell>
          <cell r="L1099">
            <v>43.7</v>
          </cell>
          <cell r="M1099">
            <v>44.6</v>
          </cell>
          <cell r="N1099">
            <v>60.800000000000011</v>
          </cell>
          <cell r="O1099">
            <v>54.2</v>
          </cell>
          <cell r="P1099">
            <v>50.5</v>
          </cell>
          <cell r="Q1099">
            <v>54.6</v>
          </cell>
          <cell r="R1099">
            <v>56.4</v>
          </cell>
          <cell r="S1099">
            <v>59</v>
          </cell>
          <cell r="T1099">
            <v>161.30000000000001</v>
          </cell>
          <cell r="U1099">
            <v>134.69999999999999</v>
          </cell>
          <cell r="V1099">
            <v>165.5</v>
          </cell>
          <cell r="W1099">
            <v>170</v>
          </cell>
          <cell r="X1099">
            <v>631.5</v>
          </cell>
        </row>
        <row r="1100">
          <cell r="B1100">
            <v>622</v>
          </cell>
          <cell r="C1100">
            <v>23</v>
          </cell>
          <cell r="D1100" t="str">
            <v>Непромышленные потребители СН2</v>
          </cell>
          <cell r="E1100">
            <v>1004</v>
          </cell>
          <cell r="F1100">
            <v>0</v>
          </cell>
          <cell r="G1100">
            <v>0</v>
          </cell>
          <cell r="H1100">
            <v>8.5</v>
          </cell>
          <cell r="I1100">
            <v>8.5</v>
          </cell>
          <cell r="J1100">
            <v>6.5</v>
          </cell>
          <cell r="K1100">
            <v>5</v>
          </cell>
          <cell r="L1100">
            <v>3.5</v>
          </cell>
          <cell r="M1100">
            <v>3.5</v>
          </cell>
          <cell r="N1100">
            <v>5.7</v>
          </cell>
          <cell r="O1100">
            <v>3.5</v>
          </cell>
          <cell r="P1100">
            <v>3.5</v>
          </cell>
          <cell r="Q1100">
            <v>5.0999999999999996</v>
          </cell>
          <cell r="R1100">
            <v>6</v>
          </cell>
          <cell r="S1100">
            <v>9</v>
          </cell>
          <cell r="T1100">
            <v>23.5</v>
          </cell>
          <cell r="U1100">
            <v>12</v>
          </cell>
          <cell r="V1100">
            <v>12.7</v>
          </cell>
          <cell r="W1100">
            <v>20.100000000000001</v>
          </cell>
          <cell r="X1100">
            <v>68.300000000000011</v>
          </cell>
        </row>
        <row r="1101">
          <cell r="B1101">
            <v>618</v>
          </cell>
          <cell r="C1101">
            <v>23</v>
          </cell>
          <cell r="D1101" t="str">
            <v>Непромышленные потребители СН2</v>
          </cell>
          <cell r="E1101">
            <v>1004</v>
          </cell>
          <cell r="F1101">
            <v>0</v>
          </cell>
          <cell r="G1101">
            <v>0</v>
          </cell>
          <cell r="H1101">
            <v>8.5</v>
          </cell>
          <cell r="I1101">
            <v>8.5</v>
          </cell>
          <cell r="J1101">
            <v>6.5</v>
          </cell>
          <cell r="K1101">
            <v>5</v>
          </cell>
          <cell r="L1101">
            <v>3.5</v>
          </cell>
          <cell r="M1101">
            <v>3.5</v>
          </cell>
          <cell r="N1101">
            <v>5.7</v>
          </cell>
          <cell r="O1101">
            <v>3.5</v>
          </cell>
          <cell r="P1101">
            <v>3.5</v>
          </cell>
          <cell r="Q1101">
            <v>5.0999999999999996</v>
          </cell>
          <cell r="R1101">
            <v>6</v>
          </cell>
          <cell r="S1101">
            <v>9</v>
          </cell>
          <cell r="T1101">
            <v>23.5</v>
          </cell>
          <cell r="U1101">
            <v>12</v>
          </cell>
          <cell r="V1101">
            <v>12.7</v>
          </cell>
          <cell r="W1101">
            <v>20.100000000000001</v>
          </cell>
          <cell r="X1101">
            <v>68.300000000000011</v>
          </cell>
        </row>
        <row r="1102">
          <cell r="B1102">
            <v>615</v>
          </cell>
          <cell r="C1102">
            <v>24</v>
          </cell>
          <cell r="D1102" t="str">
            <v>Непромышленные потребители СН2</v>
          </cell>
          <cell r="E1102">
            <v>1007</v>
          </cell>
          <cell r="F1102">
            <v>0</v>
          </cell>
          <cell r="G1102">
            <v>0</v>
          </cell>
          <cell r="H1102">
            <v>7.7</v>
          </cell>
          <cell r="I1102">
            <v>7.6</v>
          </cell>
          <cell r="J1102">
            <v>7</v>
          </cell>
          <cell r="K1102">
            <v>8</v>
          </cell>
          <cell r="L1102">
            <v>7.7</v>
          </cell>
          <cell r="M1102">
            <v>7.5</v>
          </cell>
          <cell r="N1102">
            <v>11</v>
          </cell>
          <cell r="O1102">
            <v>12.7</v>
          </cell>
          <cell r="P1102">
            <v>10</v>
          </cell>
          <cell r="Q1102">
            <v>8.8000000000000007</v>
          </cell>
          <cell r="R1102">
            <v>8.9</v>
          </cell>
          <cell r="S1102">
            <v>9</v>
          </cell>
          <cell r="T1102">
            <v>22.3</v>
          </cell>
          <cell r="U1102">
            <v>23.2</v>
          </cell>
          <cell r="V1102">
            <v>33.700000000000003</v>
          </cell>
          <cell r="W1102">
            <v>26.700000000000003</v>
          </cell>
          <cell r="X1102">
            <v>105.9</v>
          </cell>
        </row>
        <row r="1103">
          <cell r="B1103">
            <v>623</v>
          </cell>
          <cell r="C1103">
            <v>25</v>
          </cell>
          <cell r="D1103" t="str">
            <v>Непромышленные потребители СН2</v>
          </cell>
          <cell r="E1103">
            <v>1007</v>
          </cell>
          <cell r="F1103">
            <v>1004</v>
          </cell>
          <cell r="G1103">
            <v>0</v>
          </cell>
          <cell r="H1103">
            <v>31</v>
          </cell>
          <cell r="I1103">
            <v>32.6</v>
          </cell>
          <cell r="J1103">
            <v>33.5</v>
          </cell>
          <cell r="K1103">
            <v>29</v>
          </cell>
          <cell r="L1103">
            <v>28</v>
          </cell>
          <cell r="M1103">
            <v>29</v>
          </cell>
          <cell r="N1103">
            <v>38.700000000000003</v>
          </cell>
          <cell r="O1103">
            <v>32.5</v>
          </cell>
          <cell r="P1103">
            <v>33</v>
          </cell>
          <cell r="Q1103">
            <v>36.6</v>
          </cell>
          <cell r="R1103">
            <v>37</v>
          </cell>
          <cell r="S1103">
            <v>36</v>
          </cell>
          <cell r="T1103">
            <v>97.1</v>
          </cell>
          <cell r="U1103">
            <v>86</v>
          </cell>
          <cell r="V1103">
            <v>104.2</v>
          </cell>
          <cell r="W1103">
            <v>109.6</v>
          </cell>
          <cell r="X1103">
            <v>396.90000000000003</v>
          </cell>
        </row>
        <row r="1104">
          <cell r="B1104">
            <v>619</v>
          </cell>
          <cell r="C1104">
            <v>27</v>
          </cell>
          <cell r="D1104" t="str">
            <v>Непромышленные потребители НН</v>
          </cell>
          <cell r="E1104">
            <v>1007</v>
          </cell>
          <cell r="F1104">
            <v>1004</v>
          </cell>
          <cell r="G1104">
            <v>0</v>
          </cell>
          <cell r="H1104">
            <v>5.7</v>
          </cell>
          <cell r="I1104">
            <v>5.7</v>
          </cell>
          <cell r="J1104">
            <v>4.5</v>
          </cell>
          <cell r="K1104">
            <v>3.6</v>
          </cell>
          <cell r="L1104">
            <v>3.8</v>
          </cell>
          <cell r="M1104">
            <v>3.9</v>
          </cell>
          <cell r="N1104">
            <v>4.7</v>
          </cell>
          <cell r="O1104">
            <v>4</v>
          </cell>
          <cell r="P1104">
            <v>3</v>
          </cell>
          <cell r="Q1104">
            <v>3.1</v>
          </cell>
          <cell r="R1104">
            <v>3.5</v>
          </cell>
          <cell r="S1104">
            <v>4</v>
          </cell>
          <cell r="T1104">
            <v>15.9</v>
          </cell>
          <cell r="U1104">
            <v>11.3</v>
          </cell>
          <cell r="V1104">
            <v>11.7</v>
          </cell>
          <cell r="W1104">
            <v>10.6</v>
          </cell>
          <cell r="X1104">
            <v>10.9</v>
          </cell>
        </row>
        <row r="1105">
          <cell r="B1105">
            <v>0</v>
          </cell>
          <cell r="C1105">
            <v>26</v>
          </cell>
          <cell r="D1105" t="str">
            <v>ИП Гамидов Р.Ш.о.</v>
          </cell>
          <cell r="E1105">
            <v>1004</v>
          </cell>
          <cell r="F1105">
            <v>1001</v>
          </cell>
          <cell r="G1105">
            <v>0</v>
          </cell>
          <cell r="H1105">
            <v>5</v>
          </cell>
          <cell r="I1105">
            <v>5</v>
          </cell>
          <cell r="J1105">
            <v>5</v>
          </cell>
          <cell r="K1105">
            <v>5</v>
          </cell>
          <cell r="L1105">
            <v>4</v>
          </cell>
          <cell r="M1105">
            <v>2.5</v>
          </cell>
          <cell r="N1105">
            <v>2.5</v>
          </cell>
          <cell r="O1105">
            <v>2.5</v>
          </cell>
          <cell r="P1105">
            <v>4</v>
          </cell>
          <cell r="Q1105">
            <v>5</v>
          </cell>
          <cell r="R1105">
            <v>5</v>
          </cell>
          <cell r="S1105">
            <v>5</v>
          </cell>
          <cell r="T1105">
            <v>15</v>
          </cell>
          <cell r="U1105">
            <v>11.5</v>
          </cell>
          <cell r="V1105">
            <v>9</v>
          </cell>
          <cell r="W1105">
            <v>15</v>
          </cell>
          <cell r="X1105">
            <v>50.5</v>
          </cell>
        </row>
        <row r="1106">
          <cell r="B1106">
            <v>623</v>
          </cell>
          <cell r="C1106">
            <v>26</v>
          </cell>
          <cell r="D1106" t="str">
            <v>Непромышленные потребители НН</v>
          </cell>
          <cell r="E1106">
            <v>1007</v>
          </cell>
          <cell r="F1106">
            <v>0</v>
          </cell>
          <cell r="G1106">
            <v>0</v>
          </cell>
          <cell r="H1106">
            <v>5</v>
          </cell>
          <cell r="I1106">
            <v>5</v>
          </cell>
          <cell r="J1106">
            <v>5</v>
          </cell>
          <cell r="K1106">
            <v>5</v>
          </cell>
          <cell r="L1106">
            <v>4</v>
          </cell>
          <cell r="M1106">
            <v>2.5</v>
          </cell>
          <cell r="N1106">
            <v>2.5</v>
          </cell>
          <cell r="O1106">
            <v>2.5</v>
          </cell>
          <cell r="P1106">
            <v>4</v>
          </cell>
          <cell r="Q1106">
            <v>5</v>
          </cell>
          <cell r="R1106">
            <v>5</v>
          </cell>
          <cell r="S1106">
            <v>5</v>
          </cell>
          <cell r="T1106">
            <v>15</v>
          </cell>
          <cell r="U1106">
            <v>11.5</v>
          </cell>
          <cell r="V1106">
            <v>9</v>
          </cell>
          <cell r="W1106">
            <v>15</v>
          </cell>
          <cell r="X1106">
            <v>50.5</v>
          </cell>
        </row>
        <row r="1107">
          <cell r="B1107">
            <v>620</v>
          </cell>
          <cell r="C1107">
            <v>26</v>
          </cell>
          <cell r="D1107" t="str">
            <v>Непромышленные потребители НН</v>
          </cell>
          <cell r="E1107">
            <v>1007</v>
          </cell>
          <cell r="F1107">
            <v>0</v>
          </cell>
          <cell r="G1107">
            <v>0</v>
          </cell>
          <cell r="H1107">
            <v>5</v>
          </cell>
          <cell r="I1107">
            <v>5</v>
          </cell>
          <cell r="J1107">
            <v>5</v>
          </cell>
          <cell r="K1107">
            <v>5</v>
          </cell>
          <cell r="L1107">
            <v>4</v>
          </cell>
          <cell r="M1107">
            <v>2.5</v>
          </cell>
          <cell r="N1107">
            <v>2.5</v>
          </cell>
          <cell r="O1107">
            <v>2.5</v>
          </cell>
          <cell r="P1107">
            <v>4</v>
          </cell>
          <cell r="Q1107">
            <v>5</v>
          </cell>
          <cell r="R1107">
            <v>5</v>
          </cell>
          <cell r="S1107">
            <v>5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</row>
        <row r="1108">
          <cell r="B1108">
            <v>0</v>
          </cell>
          <cell r="C1108">
            <v>27</v>
          </cell>
          <cell r="D1108" t="str">
            <v>ИП Шахгулиев Т. К.о.</v>
          </cell>
          <cell r="E1108">
            <v>0</v>
          </cell>
          <cell r="F1108">
            <v>0</v>
          </cell>
          <cell r="G1108">
            <v>0</v>
          </cell>
          <cell r="H1108">
            <v>5</v>
          </cell>
          <cell r="I1108">
            <v>5</v>
          </cell>
          <cell r="J1108">
            <v>5</v>
          </cell>
          <cell r="K1108">
            <v>5</v>
          </cell>
          <cell r="L1108">
            <v>4</v>
          </cell>
          <cell r="M1108">
            <v>2.5</v>
          </cell>
          <cell r="N1108">
            <v>2.5</v>
          </cell>
          <cell r="O1108">
            <v>2.5</v>
          </cell>
          <cell r="P1108">
            <v>4</v>
          </cell>
          <cell r="Q1108">
            <v>5</v>
          </cell>
          <cell r="R1108">
            <v>5</v>
          </cell>
          <cell r="S1108">
            <v>5</v>
          </cell>
          <cell r="T1108">
            <v>15</v>
          </cell>
          <cell r="U1108">
            <v>11.5</v>
          </cell>
          <cell r="V1108">
            <v>9</v>
          </cell>
          <cell r="W1108">
            <v>15</v>
          </cell>
          <cell r="X1108">
            <v>50.5</v>
          </cell>
        </row>
        <row r="1109">
          <cell r="B1109">
            <v>624</v>
          </cell>
          <cell r="C1109">
            <v>26</v>
          </cell>
          <cell r="D1109" t="str">
            <v>Непромышленные потребители НН</v>
          </cell>
          <cell r="E1109">
            <v>1007</v>
          </cell>
          <cell r="F1109">
            <v>0</v>
          </cell>
          <cell r="G1109">
            <v>0</v>
          </cell>
          <cell r="H1109">
            <v>5</v>
          </cell>
          <cell r="I1109">
            <v>5</v>
          </cell>
          <cell r="J1109">
            <v>5</v>
          </cell>
          <cell r="K1109">
            <v>5</v>
          </cell>
          <cell r="L1109">
            <v>4</v>
          </cell>
          <cell r="M1109">
            <v>2.5</v>
          </cell>
          <cell r="N1109">
            <v>2.5</v>
          </cell>
          <cell r="O1109">
            <v>2.5</v>
          </cell>
          <cell r="P1109">
            <v>4</v>
          </cell>
          <cell r="Q1109">
            <v>5</v>
          </cell>
          <cell r="R1109">
            <v>5</v>
          </cell>
          <cell r="S1109">
            <v>5</v>
          </cell>
          <cell r="T1109">
            <v>15</v>
          </cell>
          <cell r="U1109">
            <v>11.5</v>
          </cell>
          <cell r="V1109">
            <v>9</v>
          </cell>
          <cell r="W1109">
            <v>15</v>
          </cell>
          <cell r="X1109">
            <v>50.5</v>
          </cell>
        </row>
        <row r="1110">
          <cell r="B1110">
            <v>621</v>
          </cell>
          <cell r="C1110">
            <v>26</v>
          </cell>
          <cell r="D1110" t="str">
            <v>Непромышленные потребители НН</v>
          </cell>
          <cell r="E1110">
            <v>1007</v>
          </cell>
          <cell r="F1110">
            <v>0</v>
          </cell>
          <cell r="G1110">
            <v>0</v>
          </cell>
          <cell r="H1110">
            <v>5</v>
          </cell>
          <cell r="I1110">
            <v>5</v>
          </cell>
          <cell r="J1110">
            <v>5</v>
          </cell>
          <cell r="K1110">
            <v>5</v>
          </cell>
          <cell r="L1110">
            <v>4</v>
          </cell>
          <cell r="M1110">
            <v>2.5</v>
          </cell>
          <cell r="N1110">
            <v>2.5</v>
          </cell>
          <cell r="O1110">
            <v>2.5</v>
          </cell>
          <cell r="P1110">
            <v>4</v>
          </cell>
          <cell r="Q1110">
            <v>5</v>
          </cell>
          <cell r="R1110">
            <v>5</v>
          </cell>
          <cell r="S1110">
            <v>5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</row>
        <row r="1111">
          <cell r="B1111">
            <v>0</v>
          </cell>
          <cell r="C1111">
            <v>12</v>
          </cell>
          <cell r="D1111" t="str">
            <v>Прохоров С М</v>
          </cell>
          <cell r="E1111">
            <v>0</v>
          </cell>
          <cell r="F1111">
            <v>0</v>
          </cell>
          <cell r="G1111">
            <v>0</v>
          </cell>
          <cell r="H1111">
            <v>1.2</v>
          </cell>
          <cell r="I1111">
            <v>1.2</v>
          </cell>
          <cell r="J1111">
            <v>1.3</v>
          </cell>
          <cell r="K1111">
            <v>1.3</v>
          </cell>
          <cell r="L1111">
            <v>1.3</v>
          </cell>
          <cell r="M1111">
            <v>1.3</v>
          </cell>
          <cell r="N1111">
            <v>1.3</v>
          </cell>
          <cell r="O1111">
            <v>1.3</v>
          </cell>
          <cell r="P1111">
            <v>1.3</v>
          </cell>
          <cell r="Q1111">
            <v>1.3</v>
          </cell>
          <cell r="R1111">
            <v>1.2</v>
          </cell>
          <cell r="S1111">
            <v>1.2</v>
          </cell>
          <cell r="T1111">
            <v>3.7</v>
          </cell>
          <cell r="U1111">
            <v>3.9000000000000004</v>
          </cell>
          <cell r="V1111">
            <v>3.9000000000000004</v>
          </cell>
          <cell r="W1111">
            <v>3.7</v>
          </cell>
          <cell r="X1111">
            <v>15.200000000000001</v>
          </cell>
        </row>
        <row r="1112">
          <cell r="B1112">
            <v>625</v>
          </cell>
          <cell r="C1112">
            <v>26</v>
          </cell>
          <cell r="D1112" t="str">
            <v>Непромышленные потребители НН</v>
          </cell>
          <cell r="E1112">
            <v>1004</v>
          </cell>
          <cell r="F1112">
            <v>1001</v>
          </cell>
          <cell r="G1112">
            <v>0</v>
          </cell>
          <cell r="H1112">
            <v>1.2</v>
          </cell>
          <cell r="I1112">
            <v>1.2</v>
          </cell>
          <cell r="J1112">
            <v>1.3</v>
          </cell>
          <cell r="K1112">
            <v>1.3</v>
          </cell>
          <cell r="L1112">
            <v>1.3</v>
          </cell>
          <cell r="M1112">
            <v>1.3</v>
          </cell>
          <cell r="N1112">
            <v>1.3</v>
          </cell>
          <cell r="O1112">
            <v>1.3</v>
          </cell>
          <cell r="P1112">
            <v>1.3</v>
          </cell>
          <cell r="Q1112">
            <v>1.3</v>
          </cell>
          <cell r="R1112">
            <v>1.2</v>
          </cell>
          <cell r="S1112">
            <v>1.2</v>
          </cell>
          <cell r="T1112">
            <v>3.7</v>
          </cell>
          <cell r="U1112">
            <v>3.9000000000000004</v>
          </cell>
          <cell r="V1112">
            <v>3.9000000000000004</v>
          </cell>
          <cell r="W1112">
            <v>3.7</v>
          </cell>
          <cell r="X1112">
            <v>15.200000000000001</v>
          </cell>
        </row>
        <row r="1113">
          <cell r="B1113">
            <v>622</v>
          </cell>
          <cell r="C1113">
            <v>26</v>
          </cell>
          <cell r="D1113" t="str">
            <v>Непромышленные потребители НН</v>
          </cell>
          <cell r="E1113">
            <v>1004</v>
          </cell>
          <cell r="F1113">
            <v>1001</v>
          </cell>
          <cell r="G1113">
            <v>0</v>
          </cell>
          <cell r="H1113">
            <v>1.2</v>
          </cell>
          <cell r="I1113">
            <v>1.2</v>
          </cell>
          <cell r="J1113">
            <v>1.3</v>
          </cell>
          <cell r="K1113">
            <v>1.3</v>
          </cell>
          <cell r="L1113">
            <v>1.3</v>
          </cell>
          <cell r="M1113">
            <v>1.3</v>
          </cell>
          <cell r="N1113">
            <v>1.3</v>
          </cell>
          <cell r="O1113">
            <v>1.3</v>
          </cell>
          <cell r="P1113">
            <v>1.3</v>
          </cell>
          <cell r="Q1113">
            <v>1.3</v>
          </cell>
          <cell r="R1113">
            <v>1.2</v>
          </cell>
          <cell r="S1113">
            <v>1.2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</row>
        <row r="1114">
          <cell r="B1114">
            <v>0</v>
          </cell>
          <cell r="C1114">
            <v>12</v>
          </cell>
          <cell r="D1114" t="str">
            <v>ИП Борунов А.Н.</v>
          </cell>
          <cell r="E1114">
            <v>0</v>
          </cell>
          <cell r="F1114">
            <v>0</v>
          </cell>
          <cell r="G1114">
            <v>0</v>
          </cell>
          <cell r="H1114">
            <v>8.5</v>
          </cell>
          <cell r="I1114">
            <v>8.5</v>
          </cell>
          <cell r="J1114">
            <v>8</v>
          </cell>
          <cell r="K1114">
            <v>8</v>
          </cell>
          <cell r="L1114">
            <v>8</v>
          </cell>
          <cell r="M1114">
            <v>9</v>
          </cell>
          <cell r="N1114">
            <v>11</v>
          </cell>
          <cell r="O1114">
            <v>11</v>
          </cell>
          <cell r="P1114">
            <v>10</v>
          </cell>
          <cell r="Q1114">
            <v>10.5</v>
          </cell>
          <cell r="R1114">
            <v>10.5</v>
          </cell>
          <cell r="S1114">
            <v>10.5</v>
          </cell>
          <cell r="T1114">
            <v>25</v>
          </cell>
          <cell r="U1114">
            <v>25</v>
          </cell>
          <cell r="V1114">
            <v>32</v>
          </cell>
          <cell r="W1114">
            <v>31.5</v>
          </cell>
          <cell r="X1114">
            <v>113.5</v>
          </cell>
        </row>
        <row r="1115">
          <cell r="B1115">
            <v>626</v>
          </cell>
          <cell r="C1115">
            <v>26</v>
          </cell>
          <cell r="D1115" t="str">
            <v>Непромышленные потребители НН</v>
          </cell>
          <cell r="E1115">
            <v>1004</v>
          </cell>
          <cell r="F1115">
            <v>0</v>
          </cell>
          <cell r="G1115">
            <v>0</v>
          </cell>
          <cell r="H1115">
            <v>2</v>
          </cell>
          <cell r="I1115">
            <v>2</v>
          </cell>
          <cell r="J1115">
            <v>2</v>
          </cell>
          <cell r="K1115">
            <v>2</v>
          </cell>
          <cell r="L1115">
            <v>2</v>
          </cell>
          <cell r="M1115">
            <v>2</v>
          </cell>
          <cell r="N1115">
            <v>3</v>
          </cell>
          <cell r="O1115">
            <v>3</v>
          </cell>
          <cell r="P1115">
            <v>2.5</v>
          </cell>
          <cell r="Q1115">
            <v>3</v>
          </cell>
          <cell r="R1115">
            <v>3</v>
          </cell>
          <cell r="S1115">
            <v>3</v>
          </cell>
          <cell r="T1115">
            <v>6</v>
          </cell>
          <cell r="U1115">
            <v>6</v>
          </cell>
          <cell r="V1115">
            <v>8.5</v>
          </cell>
          <cell r="W1115">
            <v>9</v>
          </cell>
          <cell r="X1115">
            <v>29.5</v>
          </cell>
        </row>
        <row r="1116">
          <cell r="B1116">
            <v>627</v>
          </cell>
          <cell r="C1116">
            <v>26</v>
          </cell>
          <cell r="D1116" t="str">
            <v>Непромышленные потребители НН</v>
          </cell>
          <cell r="E1116">
            <v>1004</v>
          </cell>
          <cell r="F1116">
            <v>0</v>
          </cell>
          <cell r="G1116">
            <v>0</v>
          </cell>
          <cell r="H1116">
            <v>2</v>
          </cell>
          <cell r="I1116">
            <v>2</v>
          </cell>
          <cell r="J1116">
            <v>2</v>
          </cell>
          <cell r="K1116">
            <v>2</v>
          </cell>
          <cell r="L1116">
            <v>2</v>
          </cell>
          <cell r="M1116">
            <v>2</v>
          </cell>
          <cell r="N1116">
            <v>3</v>
          </cell>
          <cell r="O1116">
            <v>3</v>
          </cell>
          <cell r="P1116">
            <v>2.5</v>
          </cell>
          <cell r="Q1116">
            <v>3</v>
          </cell>
          <cell r="R1116">
            <v>3</v>
          </cell>
          <cell r="S1116">
            <v>3</v>
          </cell>
          <cell r="T1116">
            <v>6</v>
          </cell>
          <cell r="U1116">
            <v>6</v>
          </cell>
          <cell r="V1116">
            <v>8.5</v>
          </cell>
          <cell r="W1116">
            <v>9</v>
          </cell>
          <cell r="X1116">
            <v>29.5</v>
          </cell>
        </row>
        <row r="1117">
          <cell r="B1117">
            <v>620</v>
          </cell>
          <cell r="C1117">
            <v>27</v>
          </cell>
          <cell r="D1117" t="str">
            <v>Непромышленные потребители НН</v>
          </cell>
          <cell r="E1117">
            <v>1004</v>
          </cell>
          <cell r="F1117">
            <v>0</v>
          </cell>
          <cell r="G1117">
            <v>0</v>
          </cell>
          <cell r="H1117">
            <v>4.5</v>
          </cell>
          <cell r="I1117">
            <v>4.5</v>
          </cell>
          <cell r="J1117">
            <v>4</v>
          </cell>
          <cell r="K1117">
            <v>4</v>
          </cell>
          <cell r="L1117">
            <v>4</v>
          </cell>
          <cell r="M1117">
            <v>5</v>
          </cell>
          <cell r="N1117">
            <v>5</v>
          </cell>
          <cell r="O1117">
            <v>5</v>
          </cell>
          <cell r="P1117">
            <v>4.5</v>
          </cell>
          <cell r="Q1117">
            <v>4.5</v>
          </cell>
          <cell r="R1117">
            <v>4.5</v>
          </cell>
          <cell r="S1117">
            <v>4.5</v>
          </cell>
          <cell r="T1117">
            <v>13</v>
          </cell>
          <cell r="U1117">
            <v>13</v>
          </cell>
          <cell r="V1117">
            <v>14.5</v>
          </cell>
          <cell r="W1117">
            <v>13.5</v>
          </cell>
          <cell r="X1117">
            <v>54</v>
          </cell>
        </row>
        <row r="1118">
          <cell r="B1118">
            <v>0</v>
          </cell>
          <cell r="C1118">
            <v>23</v>
          </cell>
          <cell r="D1118" t="str">
            <v>ИП Голуб В.Ю.</v>
          </cell>
          <cell r="E1118">
            <v>1004</v>
          </cell>
          <cell r="F1118">
            <v>0</v>
          </cell>
          <cell r="G1118">
            <v>0</v>
          </cell>
          <cell r="H1118">
            <v>0.4</v>
          </cell>
          <cell r="I1118">
            <v>0.4</v>
          </cell>
          <cell r="J1118">
            <v>0.4</v>
          </cell>
          <cell r="K1118">
            <v>0.4</v>
          </cell>
          <cell r="L1118">
            <v>0.4</v>
          </cell>
          <cell r="M1118">
            <v>0.4</v>
          </cell>
          <cell r="N1118">
            <v>0.4</v>
          </cell>
          <cell r="O1118">
            <v>0.4</v>
          </cell>
          <cell r="P1118">
            <v>0.4</v>
          </cell>
          <cell r="Q1118">
            <v>0.4</v>
          </cell>
          <cell r="R1118">
            <v>0.4</v>
          </cell>
          <cell r="S1118">
            <v>0.4</v>
          </cell>
          <cell r="T1118">
            <v>1.2000000000000002</v>
          </cell>
          <cell r="U1118">
            <v>1.2000000000000002</v>
          </cell>
          <cell r="V1118">
            <v>1.2000000000000002</v>
          </cell>
          <cell r="W1118">
            <v>1.2000000000000002</v>
          </cell>
          <cell r="X1118">
            <v>4.8</v>
          </cell>
        </row>
        <row r="1119">
          <cell r="B1119">
            <v>627</v>
          </cell>
          <cell r="C1119">
            <v>26</v>
          </cell>
          <cell r="D1119" t="str">
            <v>Непромышленные потребители НН</v>
          </cell>
          <cell r="E1119">
            <v>1007</v>
          </cell>
          <cell r="F1119">
            <v>1012</v>
          </cell>
          <cell r="G1119">
            <v>0</v>
          </cell>
          <cell r="H1119">
            <v>0.4</v>
          </cell>
          <cell r="I1119">
            <v>0.4</v>
          </cell>
          <cell r="J1119">
            <v>0.4</v>
          </cell>
          <cell r="K1119">
            <v>0.4</v>
          </cell>
          <cell r="L1119">
            <v>0.4</v>
          </cell>
          <cell r="M1119">
            <v>0.4</v>
          </cell>
          <cell r="N1119">
            <v>0.4</v>
          </cell>
          <cell r="O1119">
            <v>0.4</v>
          </cell>
          <cell r="P1119">
            <v>0.4</v>
          </cell>
          <cell r="Q1119">
            <v>0.4</v>
          </cell>
          <cell r="R1119">
            <v>0.4</v>
          </cell>
          <cell r="S1119">
            <v>0.4</v>
          </cell>
          <cell r="T1119">
            <v>1.2000000000000002</v>
          </cell>
          <cell r="U1119">
            <v>1.2000000000000002</v>
          </cell>
          <cell r="V1119">
            <v>1.2000000000000002</v>
          </cell>
          <cell r="W1119">
            <v>1.2000000000000002</v>
          </cell>
          <cell r="X1119">
            <v>4.8</v>
          </cell>
        </row>
        <row r="1120">
          <cell r="B1120">
            <v>621</v>
          </cell>
          <cell r="C1120">
            <v>26</v>
          </cell>
          <cell r="D1120" t="str">
            <v>Непромышленные потребители НН</v>
          </cell>
          <cell r="E1120">
            <v>1007</v>
          </cell>
          <cell r="F1120">
            <v>1012</v>
          </cell>
          <cell r="G1120">
            <v>0</v>
          </cell>
          <cell r="H1120">
            <v>0.4</v>
          </cell>
          <cell r="I1120">
            <v>0.4</v>
          </cell>
          <cell r="J1120">
            <v>0.4</v>
          </cell>
          <cell r="K1120">
            <v>0.4</v>
          </cell>
          <cell r="L1120">
            <v>0.4</v>
          </cell>
          <cell r="M1120">
            <v>0.4</v>
          </cell>
          <cell r="N1120">
            <v>0.4</v>
          </cell>
          <cell r="O1120">
            <v>0.4</v>
          </cell>
          <cell r="P1120">
            <v>0.4</v>
          </cell>
          <cell r="Q1120">
            <v>0.4</v>
          </cell>
          <cell r="R1120">
            <v>0.4</v>
          </cell>
          <cell r="S1120">
            <v>0.4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</row>
        <row r="1121">
          <cell r="B1121">
            <v>0</v>
          </cell>
          <cell r="C1121">
            <v>12</v>
          </cell>
          <cell r="D1121" t="str">
            <v>ИП Афанасенко В. М.</v>
          </cell>
          <cell r="E1121">
            <v>0</v>
          </cell>
          <cell r="F1121">
            <v>0</v>
          </cell>
          <cell r="G1121">
            <v>0</v>
          </cell>
          <cell r="H1121">
            <v>0.04</v>
          </cell>
          <cell r="I1121">
            <v>0.04</v>
          </cell>
          <cell r="J1121">
            <v>0.04</v>
          </cell>
          <cell r="K1121">
            <v>0.04</v>
          </cell>
          <cell r="L1121">
            <v>0.04</v>
          </cell>
          <cell r="M1121">
            <v>0.04</v>
          </cell>
          <cell r="N1121">
            <v>0.04</v>
          </cell>
          <cell r="O1121">
            <v>0.04</v>
          </cell>
          <cell r="P1121">
            <v>0.04</v>
          </cell>
          <cell r="Q1121">
            <v>0.04</v>
          </cell>
          <cell r="R1121">
            <v>0.04</v>
          </cell>
          <cell r="S1121">
            <v>0.04</v>
          </cell>
          <cell r="T1121">
            <v>0.12</v>
          </cell>
          <cell r="U1121">
            <v>0.12</v>
          </cell>
          <cell r="V1121">
            <v>0.12</v>
          </cell>
          <cell r="W1121">
            <v>0.12</v>
          </cell>
          <cell r="X1121">
            <v>0.47999999999999993</v>
          </cell>
        </row>
        <row r="1122">
          <cell r="B1122">
            <v>628</v>
          </cell>
          <cell r="C1122">
            <v>26</v>
          </cell>
          <cell r="D1122" t="str">
            <v>Непромышленные потребители НН</v>
          </cell>
          <cell r="E1122">
            <v>1007</v>
          </cell>
          <cell r="F1122">
            <v>1004</v>
          </cell>
          <cell r="G1122">
            <v>1001</v>
          </cell>
          <cell r="H1122">
            <v>0.04</v>
          </cell>
          <cell r="I1122">
            <v>0.04</v>
          </cell>
          <cell r="J1122">
            <v>0.04</v>
          </cell>
          <cell r="K1122">
            <v>0.04</v>
          </cell>
          <cell r="L1122">
            <v>0.04</v>
          </cell>
          <cell r="M1122">
            <v>0.04</v>
          </cell>
          <cell r="N1122">
            <v>0.04</v>
          </cell>
          <cell r="O1122">
            <v>0.04</v>
          </cell>
          <cell r="P1122">
            <v>0.04</v>
          </cell>
          <cell r="Q1122">
            <v>0.04</v>
          </cell>
          <cell r="R1122">
            <v>0.04</v>
          </cell>
          <cell r="S1122">
            <v>0.04</v>
          </cell>
          <cell r="T1122">
            <v>0.12</v>
          </cell>
          <cell r="U1122">
            <v>0.12</v>
          </cell>
          <cell r="V1122">
            <v>0.12</v>
          </cell>
          <cell r="W1122">
            <v>0.12</v>
          </cell>
          <cell r="X1122">
            <v>0.47999999999999993</v>
          </cell>
        </row>
        <row r="1123">
          <cell r="B1123">
            <v>622</v>
          </cell>
          <cell r="C1123">
            <v>26</v>
          </cell>
          <cell r="D1123" t="str">
            <v>Непромышленные потребители НН</v>
          </cell>
          <cell r="E1123">
            <v>1007</v>
          </cell>
          <cell r="F1123">
            <v>1004</v>
          </cell>
          <cell r="G1123">
            <v>1001</v>
          </cell>
          <cell r="H1123">
            <v>0.04</v>
          </cell>
          <cell r="I1123">
            <v>0.04</v>
          </cell>
          <cell r="J1123">
            <v>0.04</v>
          </cell>
          <cell r="K1123">
            <v>0.04</v>
          </cell>
          <cell r="L1123">
            <v>0.04</v>
          </cell>
          <cell r="M1123">
            <v>0.04</v>
          </cell>
          <cell r="N1123">
            <v>0.04</v>
          </cell>
          <cell r="O1123">
            <v>0.04</v>
          </cell>
          <cell r="P1123">
            <v>0.04</v>
          </cell>
          <cell r="Q1123">
            <v>0.04</v>
          </cell>
          <cell r="R1123">
            <v>0.04</v>
          </cell>
          <cell r="S1123">
            <v>0.04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</row>
        <row r="1124">
          <cell r="B1124">
            <v>0</v>
          </cell>
          <cell r="C1124">
            <v>12</v>
          </cell>
          <cell r="D1124" t="str">
            <v>ИП Шаблевский А. Г.</v>
          </cell>
          <cell r="E1124">
            <v>0</v>
          </cell>
          <cell r="F1124">
            <v>0</v>
          </cell>
          <cell r="G1124">
            <v>0</v>
          </cell>
          <cell r="H1124">
            <v>0.5</v>
          </cell>
          <cell r="I1124">
            <v>0.5</v>
          </cell>
          <cell r="J1124">
            <v>0.5</v>
          </cell>
          <cell r="K1124">
            <v>0.5</v>
          </cell>
          <cell r="L1124">
            <v>0.5</v>
          </cell>
          <cell r="M1124">
            <v>0.5</v>
          </cell>
          <cell r="N1124">
            <v>0.5</v>
          </cell>
          <cell r="O1124">
            <v>0.5</v>
          </cell>
          <cell r="P1124">
            <v>0.5</v>
          </cell>
          <cell r="Q1124">
            <v>0.5</v>
          </cell>
          <cell r="R1124">
            <v>0.5</v>
          </cell>
          <cell r="S1124">
            <v>0.5</v>
          </cell>
          <cell r="T1124">
            <v>1.5</v>
          </cell>
          <cell r="U1124">
            <v>1.5</v>
          </cell>
          <cell r="V1124">
            <v>1.5</v>
          </cell>
          <cell r="W1124">
            <v>1.5</v>
          </cell>
          <cell r="X1124">
            <v>6</v>
          </cell>
        </row>
        <row r="1125">
          <cell r="B1125">
            <v>629</v>
          </cell>
          <cell r="C1125">
            <v>26</v>
          </cell>
          <cell r="D1125" t="str">
            <v>Непромышленные потребители НН</v>
          </cell>
          <cell r="E1125">
            <v>1007</v>
          </cell>
          <cell r="F1125">
            <v>1012</v>
          </cell>
          <cell r="G1125">
            <v>0</v>
          </cell>
          <cell r="H1125">
            <v>0.5</v>
          </cell>
          <cell r="I1125">
            <v>0.5</v>
          </cell>
          <cell r="J1125">
            <v>0.5</v>
          </cell>
          <cell r="K1125">
            <v>0.5</v>
          </cell>
          <cell r="L1125">
            <v>0.5</v>
          </cell>
          <cell r="M1125">
            <v>0.5</v>
          </cell>
          <cell r="N1125">
            <v>0.5</v>
          </cell>
          <cell r="O1125">
            <v>0.5</v>
          </cell>
          <cell r="P1125">
            <v>0.5</v>
          </cell>
          <cell r="Q1125">
            <v>0.5</v>
          </cell>
          <cell r="R1125">
            <v>0.5</v>
          </cell>
          <cell r="S1125">
            <v>0.5</v>
          </cell>
          <cell r="T1125">
            <v>0.443</v>
          </cell>
          <cell r="U1125">
            <v>0.443</v>
          </cell>
          <cell r="V1125">
            <v>0.443</v>
          </cell>
          <cell r="W1125">
            <v>0.443</v>
          </cell>
          <cell r="X1125">
            <v>6</v>
          </cell>
        </row>
        <row r="1126">
          <cell r="B1126">
            <v>625</v>
          </cell>
          <cell r="C1126">
            <v>26</v>
          </cell>
          <cell r="D1126" t="str">
            <v>Непромышленные потребители НН</v>
          </cell>
          <cell r="E1126">
            <v>1007</v>
          </cell>
          <cell r="F1126">
            <v>1012</v>
          </cell>
          <cell r="G1126">
            <v>0</v>
          </cell>
          <cell r="H1126">
            <v>0.5</v>
          </cell>
          <cell r="I1126">
            <v>0.5</v>
          </cell>
          <cell r="J1126">
            <v>0.5</v>
          </cell>
          <cell r="K1126">
            <v>0.5</v>
          </cell>
          <cell r="L1126">
            <v>0.5</v>
          </cell>
          <cell r="M1126">
            <v>0.5</v>
          </cell>
          <cell r="N1126">
            <v>0.5</v>
          </cell>
          <cell r="O1126">
            <v>0.5</v>
          </cell>
          <cell r="P1126">
            <v>0.5</v>
          </cell>
          <cell r="Q1126">
            <v>0.5</v>
          </cell>
          <cell r="R1126">
            <v>0.5</v>
          </cell>
          <cell r="S1126">
            <v>0.5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</row>
        <row r="1127">
          <cell r="B1127">
            <v>0</v>
          </cell>
          <cell r="C1127">
            <v>12</v>
          </cell>
          <cell r="D1127" t="str">
            <v>Шинкаренко Е. Н.</v>
          </cell>
          <cell r="E1127">
            <v>0</v>
          </cell>
          <cell r="F1127">
            <v>0</v>
          </cell>
          <cell r="G1127">
            <v>0</v>
          </cell>
          <cell r="H1127">
            <v>0.2</v>
          </cell>
          <cell r="I1127">
            <v>0.2</v>
          </cell>
          <cell r="J1127">
            <v>0.2</v>
          </cell>
          <cell r="K1127">
            <v>0.15</v>
          </cell>
          <cell r="L1127">
            <v>0.16</v>
          </cell>
          <cell r="M1127">
            <v>0.15</v>
          </cell>
          <cell r="N1127">
            <v>0.2</v>
          </cell>
          <cell r="O1127">
            <v>0.2</v>
          </cell>
          <cell r="P1127">
            <v>0.2</v>
          </cell>
          <cell r="Q1127">
            <v>0.25</v>
          </cell>
          <cell r="R1127">
            <v>0.25</v>
          </cell>
          <cell r="S1127">
            <v>0.25</v>
          </cell>
          <cell r="T1127">
            <v>0.60000000000000009</v>
          </cell>
          <cell r="U1127">
            <v>0.45999999999999996</v>
          </cell>
          <cell r="V1127">
            <v>0.60000000000000009</v>
          </cell>
          <cell r="W1127">
            <v>0.75</v>
          </cell>
          <cell r="X1127">
            <v>2.41</v>
          </cell>
        </row>
        <row r="1128">
          <cell r="B1128">
            <v>630</v>
          </cell>
          <cell r="C1128">
            <v>11</v>
          </cell>
          <cell r="D1128" t="str">
            <v>Пром. до 750 кВА   ВН</v>
          </cell>
          <cell r="E1128">
            <v>0</v>
          </cell>
          <cell r="F1128">
            <v>0</v>
          </cell>
          <cell r="G1128">
            <v>0</v>
          </cell>
          <cell r="H1128">
            <v>0.2</v>
          </cell>
          <cell r="I1128">
            <v>0.2</v>
          </cell>
          <cell r="J1128">
            <v>0.2</v>
          </cell>
          <cell r="K1128">
            <v>0.15</v>
          </cell>
          <cell r="L1128">
            <v>0.16</v>
          </cell>
          <cell r="M1128">
            <v>0.15</v>
          </cell>
          <cell r="N1128">
            <v>0.2</v>
          </cell>
          <cell r="O1128">
            <v>0.2</v>
          </cell>
          <cell r="P1128">
            <v>0.2</v>
          </cell>
          <cell r="Q1128">
            <v>0.25</v>
          </cell>
          <cell r="R1128">
            <v>0.25</v>
          </cell>
          <cell r="S1128">
            <v>0.25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</row>
        <row r="1129">
          <cell r="B1129">
            <v>623</v>
          </cell>
          <cell r="C1129">
            <v>11</v>
          </cell>
          <cell r="D1129" t="str">
            <v>Пром. до 750 кВА   ВН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</row>
        <row r="1130">
          <cell r="B1130">
            <v>0</v>
          </cell>
          <cell r="C1130">
            <v>26</v>
          </cell>
          <cell r="D1130" t="str">
            <v>ИП Кудрявцев Э. Д.</v>
          </cell>
          <cell r="E1130">
            <v>1007</v>
          </cell>
          <cell r="F1130">
            <v>1012</v>
          </cell>
          <cell r="G1130">
            <v>0</v>
          </cell>
          <cell r="H1130">
            <v>1</v>
          </cell>
          <cell r="I1130">
            <v>1</v>
          </cell>
          <cell r="J1130">
            <v>1</v>
          </cell>
          <cell r="K1130">
            <v>1</v>
          </cell>
          <cell r="L1130">
            <v>1</v>
          </cell>
          <cell r="M1130">
            <v>0.8</v>
          </cell>
          <cell r="N1130">
            <v>0.6</v>
          </cell>
          <cell r="O1130">
            <v>0.8</v>
          </cell>
          <cell r="P1130">
            <v>1</v>
          </cell>
          <cell r="Q1130">
            <v>1</v>
          </cell>
          <cell r="R1130">
            <v>1</v>
          </cell>
          <cell r="S1130">
            <v>1</v>
          </cell>
          <cell r="T1130">
            <v>3</v>
          </cell>
          <cell r="U1130">
            <v>2.8</v>
          </cell>
          <cell r="V1130">
            <v>2.4</v>
          </cell>
          <cell r="W1130">
            <v>3</v>
          </cell>
          <cell r="X1130">
            <v>11.2</v>
          </cell>
        </row>
        <row r="1131">
          <cell r="B1131">
            <v>631</v>
          </cell>
          <cell r="C1131">
            <v>26</v>
          </cell>
          <cell r="D1131" t="str">
            <v>Непромышленные потребители НН</v>
          </cell>
          <cell r="E1131">
            <v>0</v>
          </cell>
          <cell r="F1131">
            <v>0</v>
          </cell>
          <cell r="G1131">
            <v>0</v>
          </cell>
          <cell r="H1131">
            <v>1</v>
          </cell>
          <cell r="I1131">
            <v>1</v>
          </cell>
          <cell r="J1131">
            <v>1</v>
          </cell>
          <cell r="K1131">
            <v>1</v>
          </cell>
          <cell r="L1131">
            <v>1</v>
          </cell>
          <cell r="M1131">
            <v>0.8</v>
          </cell>
          <cell r="N1131">
            <v>0.6</v>
          </cell>
          <cell r="O1131">
            <v>0.8</v>
          </cell>
          <cell r="P1131">
            <v>1</v>
          </cell>
          <cell r="Q1131">
            <v>1</v>
          </cell>
          <cell r="R1131">
            <v>1</v>
          </cell>
          <cell r="S1131">
            <v>1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</row>
        <row r="1132">
          <cell r="B1132">
            <v>624</v>
          </cell>
          <cell r="C1132">
            <v>26</v>
          </cell>
          <cell r="D1132" t="str">
            <v>Непромышленные потребители НН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</row>
        <row r="1133">
          <cell r="B1133">
            <v>0</v>
          </cell>
          <cell r="C1133">
            <v>27</v>
          </cell>
          <cell r="D1133" t="str">
            <v>ИП Смирнова Н. А.</v>
          </cell>
          <cell r="E1133">
            <v>1004</v>
          </cell>
          <cell r="F1133">
            <v>1012</v>
          </cell>
          <cell r="G1133">
            <v>0</v>
          </cell>
          <cell r="H1133">
            <v>3.6</v>
          </cell>
          <cell r="I1133">
            <v>3.6</v>
          </cell>
          <cell r="J1133">
            <v>3.6</v>
          </cell>
          <cell r="K1133">
            <v>3.6</v>
          </cell>
          <cell r="L1133">
            <v>3.6</v>
          </cell>
          <cell r="M1133">
            <v>3.6</v>
          </cell>
          <cell r="N1133">
            <v>3.6</v>
          </cell>
          <cell r="O1133">
            <v>3.6</v>
          </cell>
          <cell r="P1133">
            <v>3.6</v>
          </cell>
          <cell r="Q1133">
            <v>3.6</v>
          </cell>
          <cell r="R1133">
            <v>3.6</v>
          </cell>
          <cell r="S1133">
            <v>3.6</v>
          </cell>
          <cell r="T1133">
            <v>10.8</v>
          </cell>
          <cell r="U1133">
            <v>10.8</v>
          </cell>
          <cell r="V1133">
            <v>10.8</v>
          </cell>
          <cell r="W1133">
            <v>10.8</v>
          </cell>
          <cell r="X1133">
            <v>43.20000000000001</v>
          </cell>
        </row>
        <row r="1134">
          <cell r="B1134">
            <v>632</v>
          </cell>
          <cell r="C1134">
            <v>11</v>
          </cell>
          <cell r="D1134" t="str">
            <v>Пром. до 750 кВА   ВН</v>
          </cell>
          <cell r="E1134">
            <v>0</v>
          </cell>
          <cell r="F1134">
            <v>0</v>
          </cell>
          <cell r="G1134">
            <v>0</v>
          </cell>
          <cell r="H1134">
            <v>3.6</v>
          </cell>
          <cell r="I1134">
            <v>3.6</v>
          </cell>
          <cell r="J1134">
            <v>3.6</v>
          </cell>
          <cell r="K1134">
            <v>3.6</v>
          </cell>
          <cell r="L1134">
            <v>3.6</v>
          </cell>
          <cell r="M1134">
            <v>3.6</v>
          </cell>
          <cell r="N1134">
            <v>3.6</v>
          </cell>
          <cell r="O1134">
            <v>3.6</v>
          </cell>
          <cell r="P1134">
            <v>3.6</v>
          </cell>
          <cell r="Q1134">
            <v>3.6</v>
          </cell>
          <cell r="R1134">
            <v>3.6</v>
          </cell>
          <cell r="S1134">
            <v>3.6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</row>
        <row r="1135">
          <cell r="B1135">
            <v>625</v>
          </cell>
          <cell r="C1135">
            <v>11</v>
          </cell>
          <cell r="D1135" t="str">
            <v>Пром. до 750 кВА   ВН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</row>
        <row r="1136">
          <cell r="B1136">
            <v>0</v>
          </cell>
          <cell r="C1136">
            <v>26</v>
          </cell>
          <cell r="D1136" t="str">
            <v>ИП Кулиев Э. И. о.</v>
          </cell>
          <cell r="E1136">
            <v>1007</v>
          </cell>
          <cell r="F1136">
            <v>1012</v>
          </cell>
          <cell r="G1136">
            <v>0</v>
          </cell>
          <cell r="H1136">
            <v>2.2000000000000002</v>
          </cell>
          <cell r="I1136">
            <v>2.1</v>
          </cell>
          <cell r="J1136">
            <v>2.1</v>
          </cell>
          <cell r="K1136">
            <v>2</v>
          </cell>
          <cell r="L1136">
            <v>1.9</v>
          </cell>
          <cell r="M1136">
            <v>1.9</v>
          </cell>
          <cell r="N1136">
            <v>1.9</v>
          </cell>
          <cell r="O1136">
            <v>1.9</v>
          </cell>
          <cell r="P1136">
            <v>1.9</v>
          </cell>
          <cell r="Q1136">
            <v>2</v>
          </cell>
          <cell r="R1136">
            <v>2.1</v>
          </cell>
          <cell r="S1136">
            <v>2.2000000000000002</v>
          </cell>
          <cell r="T1136">
            <v>6.4</v>
          </cell>
          <cell r="U1136">
            <v>5.8</v>
          </cell>
          <cell r="V1136">
            <v>5.6999999999999993</v>
          </cell>
          <cell r="W1136">
            <v>6.3</v>
          </cell>
          <cell r="X1136">
            <v>24.2</v>
          </cell>
        </row>
        <row r="1137">
          <cell r="B1137">
            <v>633</v>
          </cell>
          <cell r="C1137">
            <v>26</v>
          </cell>
          <cell r="D1137" t="str">
            <v>Непромышленные потребители НН</v>
          </cell>
          <cell r="E1137">
            <v>1007</v>
          </cell>
          <cell r="F1137">
            <v>1012</v>
          </cell>
          <cell r="G1137">
            <v>0</v>
          </cell>
          <cell r="H1137">
            <v>2.2000000000000002</v>
          </cell>
          <cell r="I1137">
            <v>2.1</v>
          </cell>
          <cell r="J1137">
            <v>2.1</v>
          </cell>
          <cell r="K1137">
            <v>2</v>
          </cell>
          <cell r="L1137">
            <v>1.9</v>
          </cell>
          <cell r="M1137">
            <v>1.9</v>
          </cell>
          <cell r="N1137">
            <v>1.9</v>
          </cell>
          <cell r="O1137">
            <v>1.9</v>
          </cell>
          <cell r="P1137">
            <v>1.9</v>
          </cell>
          <cell r="Q1137">
            <v>2</v>
          </cell>
          <cell r="R1137">
            <v>2.1</v>
          </cell>
          <cell r="S1137">
            <v>2.2000000000000002</v>
          </cell>
          <cell r="T1137">
            <v>6.4</v>
          </cell>
          <cell r="U1137">
            <v>5.8</v>
          </cell>
          <cell r="V1137">
            <v>5.6999999999999993</v>
          </cell>
          <cell r="W1137">
            <v>6.3</v>
          </cell>
          <cell r="X1137">
            <v>24.2</v>
          </cell>
        </row>
        <row r="1138">
          <cell r="B1138">
            <v>626</v>
          </cell>
          <cell r="C1138">
            <v>26</v>
          </cell>
          <cell r="D1138" t="str">
            <v>Непромышленные потребители НН</v>
          </cell>
          <cell r="E1138">
            <v>1007</v>
          </cell>
          <cell r="F1138">
            <v>1012</v>
          </cell>
          <cell r="G1138">
            <v>0</v>
          </cell>
          <cell r="H1138">
            <v>2.2000000000000002</v>
          </cell>
          <cell r="I1138">
            <v>2.1</v>
          </cell>
          <cell r="J1138">
            <v>2.1</v>
          </cell>
          <cell r="K1138">
            <v>2</v>
          </cell>
          <cell r="L1138">
            <v>1.9</v>
          </cell>
          <cell r="M1138">
            <v>1.9</v>
          </cell>
          <cell r="N1138">
            <v>1.9</v>
          </cell>
          <cell r="O1138">
            <v>1.9</v>
          </cell>
          <cell r="P1138">
            <v>1.9</v>
          </cell>
          <cell r="Q1138">
            <v>2</v>
          </cell>
          <cell r="R1138">
            <v>2.1</v>
          </cell>
          <cell r="S1138">
            <v>2.2000000000000002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</row>
        <row r="1139">
          <cell r="B1139">
            <v>0</v>
          </cell>
          <cell r="C1139">
            <v>12</v>
          </cell>
          <cell r="D1139" t="str">
            <v>ИП Копцев С.В.</v>
          </cell>
          <cell r="E1139">
            <v>0</v>
          </cell>
          <cell r="F1139">
            <v>0</v>
          </cell>
          <cell r="G1139">
            <v>0</v>
          </cell>
          <cell r="H1139">
            <v>3.8</v>
          </cell>
          <cell r="I1139">
            <v>3.8</v>
          </cell>
          <cell r="J1139">
            <v>3.8</v>
          </cell>
          <cell r="K1139">
            <v>3.8</v>
          </cell>
          <cell r="L1139">
            <v>3.8</v>
          </cell>
          <cell r="M1139">
            <v>3.8</v>
          </cell>
          <cell r="N1139">
            <v>3.8</v>
          </cell>
          <cell r="O1139">
            <v>3.8</v>
          </cell>
          <cell r="P1139">
            <v>3.8</v>
          </cell>
          <cell r="Q1139">
            <v>3.8</v>
          </cell>
          <cell r="R1139">
            <v>3.8</v>
          </cell>
          <cell r="S1139">
            <v>3.8</v>
          </cell>
          <cell r="T1139">
            <v>11.399999999999999</v>
          </cell>
          <cell r="U1139">
            <v>11.399999999999999</v>
          </cell>
          <cell r="V1139">
            <v>11.399999999999999</v>
          </cell>
          <cell r="W1139">
            <v>11.399999999999999</v>
          </cell>
          <cell r="X1139">
            <v>45.599999999999994</v>
          </cell>
        </row>
        <row r="1140">
          <cell r="B1140">
            <v>634</v>
          </cell>
          <cell r="C1140">
            <v>23</v>
          </cell>
          <cell r="D1140" t="str">
            <v>Непромышленные потребители СН2</v>
          </cell>
          <cell r="E1140">
            <v>1007</v>
          </cell>
          <cell r="F1140">
            <v>1005</v>
          </cell>
          <cell r="G1140">
            <v>0</v>
          </cell>
          <cell r="H1140">
            <v>3.8</v>
          </cell>
          <cell r="I1140">
            <v>3.8</v>
          </cell>
          <cell r="J1140">
            <v>3.8</v>
          </cell>
          <cell r="K1140">
            <v>3.8</v>
          </cell>
          <cell r="L1140">
            <v>3.8</v>
          </cell>
          <cell r="M1140">
            <v>3.8</v>
          </cell>
          <cell r="N1140">
            <v>3.8</v>
          </cell>
          <cell r="O1140">
            <v>3.8</v>
          </cell>
          <cell r="P1140">
            <v>3.8</v>
          </cell>
          <cell r="Q1140">
            <v>3.8</v>
          </cell>
          <cell r="R1140">
            <v>3.8</v>
          </cell>
          <cell r="S1140">
            <v>3.8</v>
          </cell>
          <cell r="T1140">
            <v>11.399999999999999</v>
          </cell>
          <cell r="U1140">
            <v>11.399999999999999</v>
          </cell>
          <cell r="V1140">
            <v>11.399999999999999</v>
          </cell>
          <cell r="W1140">
            <v>11.399999999999999</v>
          </cell>
          <cell r="X1140">
            <v>45.599999999999994</v>
          </cell>
        </row>
        <row r="1141">
          <cell r="B1141">
            <v>630</v>
          </cell>
          <cell r="C1141">
            <v>23</v>
          </cell>
          <cell r="D1141" t="str">
            <v>Непромышленные потребители СН2</v>
          </cell>
          <cell r="E1141">
            <v>1007</v>
          </cell>
          <cell r="F1141">
            <v>1005</v>
          </cell>
          <cell r="G1141">
            <v>0</v>
          </cell>
          <cell r="H1141">
            <v>3.8</v>
          </cell>
          <cell r="I1141">
            <v>3.8</v>
          </cell>
          <cell r="J1141">
            <v>3.8</v>
          </cell>
          <cell r="K1141">
            <v>3.8</v>
          </cell>
          <cell r="L1141">
            <v>3.8</v>
          </cell>
          <cell r="M1141">
            <v>3.8</v>
          </cell>
          <cell r="N1141">
            <v>3.8</v>
          </cell>
          <cell r="O1141">
            <v>3.8</v>
          </cell>
          <cell r="P1141">
            <v>3.8</v>
          </cell>
          <cell r="Q1141">
            <v>3.8</v>
          </cell>
          <cell r="R1141">
            <v>3.8</v>
          </cell>
          <cell r="S1141">
            <v>3.8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</row>
        <row r="1142">
          <cell r="B1142">
            <v>0</v>
          </cell>
          <cell r="C1142">
            <v>12</v>
          </cell>
          <cell r="D1142" t="str">
            <v>ИП Турок О.И.</v>
          </cell>
          <cell r="E1142">
            <v>0</v>
          </cell>
          <cell r="F1142">
            <v>0</v>
          </cell>
          <cell r="G1142">
            <v>0</v>
          </cell>
          <cell r="H1142">
            <v>7.01</v>
          </cell>
          <cell r="I1142">
            <v>7.01</v>
          </cell>
          <cell r="J1142">
            <v>7.01</v>
          </cell>
          <cell r="K1142">
            <v>7.01</v>
          </cell>
          <cell r="L1142">
            <v>6.51</v>
          </cell>
          <cell r="M1142">
            <v>6.51</v>
          </cell>
          <cell r="N1142">
            <v>6.51</v>
          </cell>
          <cell r="O1142">
            <v>6.51</v>
          </cell>
          <cell r="P1142">
            <v>7.01</v>
          </cell>
          <cell r="Q1142">
            <v>7.01</v>
          </cell>
          <cell r="R1142">
            <v>7.01</v>
          </cell>
          <cell r="S1142">
            <v>7.01</v>
          </cell>
          <cell r="T1142">
            <v>21.03</v>
          </cell>
          <cell r="U1142">
            <v>20.03</v>
          </cell>
          <cell r="V1142">
            <v>20.03</v>
          </cell>
          <cell r="W1142">
            <v>21.03</v>
          </cell>
          <cell r="X1142">
            <v>82.12</v>
          </cell>
        </row>
        <row r="1143">
          <cell r="B1143">
            <v>635</v>
          </cell>
          <cell r="C1143">
            <v>15</v>
          </cell>
          <cell r="D1143" t="str">
            <v>Пром. до 750 кВА   НН</v>
          </cell>
          <cell r="E1143">
            <v>1007</v>
          </cell>
          <cell r="F1143">
            <v>1012</v>
          </cell>
          <cell r="G1143">
            <v>0</v>
          </cell>
          <cell r="H1143">
            <v>0.01</v>
          </cell>
          <cell r="I1143">
            <v>0.01</v>
          </cell>
          <cell r="J1143">
            <v>0.01</v>
          </cell>
          <cell r="K1143">
            <v>0.01</v>
          </cell>
          <cell r="L1143">
            <v>0.01</v>
          </cell>
          <cell r="M1143">
            <v>0.01</v>
          </cell>
          <cell r="N1143">
            <v>0.01</v>
          </cell>
          <cell r="O1143">
            <v>0.01</v>
          </cell>
          <cell r="P1143">
            <v>0.01</v>
          </cell>
          <cell r="Q1143">
            <v>0.01</v>
          </cell>
          <cell r="R1143">
            <v>0.01</v>
          </cell>
          <cell r="S1143">
            <v>0.01</v>
          </cell>
          <cell r="T1143">
            <v>0.03</v>
          </cell>
          <cell r="U1143">
            <v>0.03</v>
          </cell>
          <cell r="V1143">
            <v>0.03</v>
          </cell>
          <cell r="W1143">
            <v>0.03</v>
          </cell>
          <cell r="X1143">
            <v>0.11999999999999998</v>
          </cell>
        </row>
        <row r="1144">
          <cell r="B1144">
            <v>631</v>
          </cell>
          <cell r="C1144">
            <v>15</v>
          </cell>
          <cell r="D1144" t="str">
            <v>Пром. до 750 кВА   НН</v>
          </cell>
          <cell r="E1144">
            <v>1007</v>
          </cell>
          <cell r="F1144">
            <v>1012</v>
          </cell>
          <cell r="G1144">
            <v>0</v>
          </cell>
          <cell r="H1144">
            <v>0.01</v>
          </cell>
          <cell r="I1144">
            <v>0.01</v>
          </cell>
          <cell r="J1144">
            <v>0.01</v>
          </cell>
          <cell r="K1144">
            <v>0.01</v>
          </cell>
          <cell r="L1144">
            <v>0.01</v>
          </cell>
          <cell r="M1144">
            <v>0.01</v>
          </cell>
          <cell r="N1144">
            <v>0.01</v>
          </cell>
          <cell r="O1144">
            <v>0.01</v>
          </cell>
          <cell r="P1144">
            <v>0.01</v>
          </cell>
          <cell r="Q1144">
            <v>0.01</v>
          </cell>
          <cell r="R1144">
            <v>0.01</v>
          </cell>
          <cell r="S1144">
            <v>0.01</v>
          </cell>
          <cell r="T1144">
            <v>0.03</v>
          </cell>
          <cell r="U1144">
            <v>0.03</v>
          </cell>
          <cell r="V1144">
            <v>0.03</v>
          </cell>
          <cell r="W1144">
            <v>0.03</v>
          </cell>
          <cell r="X1144">
            <v>0.11999999999999998</v>
          </cell>
        </row>
        <row r="1145">
          <cell r="B1145">
            <v>0</v>
          </cell>
          <cell r="C1145">
            <v>16</v>
          </cell>
          <cell r="D1145" t="str">
            <v>ИП Лень В. В.</v>
          </cell>
          <cell r="E1145">
            <v>1007</v>
          </cell>
          <cell r="F1145">
            <v>0</v>
          </cell>
          <cell r="G1145">
            <v>0</v>
          </cell>
          <cell r="H1145">
            <v>0.4</v>
          </cell>
          <cell r="I1145">
            <v>0.4</v>
          </cell>
          <cell r="J1145">
            <v>0.4</v>
          </cell>
          <cell r="K1145">
            <v>0.4</v>
          </cell>
          <cell r="L1145">
            <v>0.4</v>
          </cell>
          <cell r="M1145">
            <v>0.4</v>
          </cell>
          <cell r="N1145">
            <v>0.4</v>
          </cell>
          <cell r="O1145">
            <v>0.4</v>
          </cell>
          <cell r="P1145">
            <v>0.4</v>
          </cell>
          <cell r="Q1145">
            <v>0.4</v>
          </cell>
          <cell r="R1145">
            <v>0.4</v>
          </cell>
          <cell r="S1145">
            <v>0.4</v>
          </cell>
          <cell r="T1145">
            <v>1.2000000000000002</v>
          </cell>
          <cell r="U1145">
            <v>1.2000000000000002</v>
          </cell>
          <cell r="V1145">
            <v>1.2000000000000002</v>
          </cell>
          <cell r="W1145">
            <v>1.2000000000000002</v>
          </cell>
          <cell r="X1145">
            <v>4.8</v>
          </cell>
        </row>
        <row r="1146">
          <cell r="B1146">
            <v>636</v>
          </cell>
          <cell r="C1146">
            <v>26</v>
          </cell>
          <cell r="D1146" t="str">
            <v>Непромышленные потребители НН</v>
          </cell>
          <cell r="E1146">
            <v>1007</v>
          </cell>
          <cell r="F1146">
            <v>1012</v>
          </cell>
          <cell r="G1146">
            <v>0</v>
          </cell>
          <cell r="H1146">
            <v>0.4</v>
          </cell>
          <cell r="I1146">
            <v>0.4</v>
          </cell>
          <cell r="J1146">
            <v>0.4</v>
          </cell>
          <cell r="K1146">
            <v>0.4</v>
          </cell>
          <cell r="L1146">
            <v>0.4</v>
          </cell>
          <cell r="M1146">
            <v>0.4</v>
          </cell>
          <cell r="N1146">
            <v>0.4</v>
          </cell>
          <cell r="O1146">
            <v>0.4</v>
          </cell>
          <cell r="P1146">
            <v>0.4</v>
          </cell>
          <cell r="Q1146">
            <v>0.4</v>
          </cell>
          <cell r="R1146">
            <v>0.4</v>
          </cell>
          <cell r="S1146">
            <v>0.4</v>
          </cell>
          <cell r="T1146">
            <v>1.2000000000000002</v>
          </cell>
          <cell r="U1146">
            <v>1.2000000000000002</v>
          </cell>
          <cell r="V1146">
            <v>1.2000000000000002</v>
          </cell>
          <cell r="W1146">
            <v>1.2000000000000002</v>
          </cell>
          <cell r="X1146">
            <v>4.8</v>
          </cell>
        </row>
        <row r="1147">
          <cell r="B1147">
            <v>632</v>
          </cell>
          <cell r="C1147">
            <v>26</v>
          </cell>
          <cell r="D1147" t="str">
            <v>Непромышленные потребители НН</v>
          </cell>
          <cell r="E1147">
            <v>1007</v>
          </cell>
          <cell r="F1147">
            <v>1012</v>
          </cell>
          <cell r="G1147">
            <v>0</v>
          </cell>
          <cell r="H1147">
            <v>0.4</v>
          </cell>
          <cell r="I1147">
            <v>0.4</v>
          </cell>
          <cell r="J1147">
            <v>0.4</v>
          </cell>
          <cell r="K1147">
            <v>0.4</v>
          </cell>
          <cell r="L1147">
            <v>0.4</v>
          </cell>
          <cell r="M1147">
            <v>0.4</v>
          </cell>
          <cell r="N1147">
            <v>0.4</v>
          </cell>
          <cell r="O1147">
            <v>0.4</v>
          </cell>
          <cell r="P1147">
            <v>0.4</v>
          </cell>
          <cell r="Q1147">
            <v>0.4</v>
          </cell>
          <cell r="R1147">
            <v>0.4</v>
          </cell>
          <cell r="S1147">
            <v>0.4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</row>
        <row r="1148">
          <cell r="B1148">
            <v>0</v>
          </cell>
          <cell r="C1148">
            <v>12</v>
          </cell>
          <cell r="D1148" t="str">
            <v>Новый Абонент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</row>
        <row r="1149">
          <cell r="B1149">
            <v>637</v>
          </cell>
          <cell r="C1149">
            <v>11</v>
          </cell>
          <cell r="D1149" t="str">
            <v>Пром. до 750 кВА   ВН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</row>
        <row r="1150">
          <cell r="B1150">
            <v>633</v>
          </cell>
          <cell r="C1150">
            <v>11</v>
          </cell>
          <cell r="D1150" t="str">
            <v>Пром. до 750 кВА   ВН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</row>
        <row r="1151">
          <cell r="B1151">
            <v>0</v>
          </cell>
          <cell r="C1151">
            <v>12</v>
          </cell>
          <cell r="D1151" t="str">
            <v>Новый Абонент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</row>
        <row r="1152">
          <cell r="B1152">
            <v>638</v>
          </cell>
          <cell r="C1152">
            <v>26</v>
          </cell>
          <cell r="D1152" t="str">
            <v>Непромышленные потребители НН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</row>
        <row r="1153">
          <cell r="B1153">
            <v>634</v>
          </cell>
          <cell r="C1153">
            <v>26</v>
          </cell>
          <cell r="D1153" t="str">
            <v>Непромышленные потребители НН</v>
          </cell>
          <cell r="E1153">
            <v>0</v>
          </cell>
          <cell r="F1153">
            <v>0</v>
          </cell>
          <cell r="G1153">
            <v>0</v>
          </cell>
          <cell r="H1153">
            <v>0.2</v>
          </cell>
          <cell r="I1153">
            <v>0.2</v>
          </cell>
          <cell r="J1153">
            <v>0.2</v>
          </cell>
          <cell r="K1153">
            <v>0.15</v>
          </cell>
          <cell r="L1153">
            <v>0.16</v>
          </cell>
          <cell r="M1153">
            <v>0.15</v>
          </cell>
          <cell r="N1153">
            <v>0.2</v>
          </cell>
          <cell r="O1153">
            <v>0.2</v>
          </cell>
          <cell r="P1153">
            <v>0.2</v>
          </cell>
          <cell r="Q1153">
            <v>0.25</v>
          </cell>
          <cell r="R1153">
            <v>0.25</v>
          </cell>
          <cell r="S1153">
            <v>0.25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</row>
        <row r="1154">
          <cell r="B1154">
            <v>0</v>
          </cell>
          <cell r="C1154">
            <v>12</v>
          </cell>
          <cell r="D1154" t="str">
            <v>ИП Кривошей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</row>
        <row r="1155">
          <cell r="B1155">
            <v>639</v>
          </cell>
          <cell r="C1155">
            <v>11</v>
          </cell>
          <cell r="D1155" t="str">
            <v>Пром. до 750 кВА   ВН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</row>
        <row r="1156">
          <cell r="B1156">
            <v>635</v>
          </cell>
          <cell r="C1156">
            <v>11</v>
          </cell>
          <cell r="D1156" t="str">
            <v>Пром. до 750 кВА   ВН</v>
          </cell>
          <cell r="E1156">
            <v>0</v>
          </cell>
          <cell r="F1156">
            <v>0</v>
          </cell>
          <cell r="G1156">
            <v>0</v>
          </cell>
          <cell r="H1156">
            <v>1</v>
          </cell>
          <cell r="I1156">
            <v>1</v>
          </cell>
          <cell r="J1156">
            <v>1</v>
          </cell>
          <cell r="K1156">
            <v>1</v>
          </cell>
          <cell r="L1156">
            <v>1</v>
          </cell>
          <cell r="M1156">
            <v>0.8</v>
          </cell>
          <cell r="N1156">
            <v>0.6</v>
          </cell>
          <cell r="O1156">
            <v>0.8</v>
          </cell>
          <cell r="P1156">
            <v>1</v>
          </cell>
          <cell r="Q1156">
            <v>1</v>
          </cell>
          <cell r="R1156">
            <v>1</v>
          </cell>
          <cell r="S1156">
            <v>1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</row>
        <row r="1157">
          <cell r="B1157">
            <v>0</v>
          </cell>
          <cell r="C1157">
            <v>12</v>
          </cell>
          <cell r="D1157" t="str">
            <v>Новый Абонент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</row>
        <row r="1158">
          <cell r="B1158">
            <v>640</v>
          </cell>
          <cell r="C1158">
            <v>11</v>
          </cell>
          <cell r="D1158" t="str">
            <v>Пром. до 750 кВА   ВН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</row>
        <row r="1159">
          <cell r="B1159">
            <v>636</v>
          </cell>
          <cell r="C1159">
            <v>11</v>
          </cell>
          <cell r="D1159" t="str">
            <v>Пром. до 750 кВА   ВН</v>
          </cell>
          <cell r="E1159">
            <v>0</v>
          </cell>
          <cell r="F1159">
            <v>0</v>
          </cell>
          <cell r="G1159">
            <v>0</v>
          </cell>
          <cell r="H1159">
            <v>3</v>
          </cell>
          <cell r="I1159">
            <v>3</v>
          </cell>
          <cell r="J1159">
            <v>3</v>
          </cell>
          <cell r="K1159">
            <v>2.6</v>
          </cell>
          <cell r="L1159">
            <v>2.6</v>
          </cell>
          <cell r="M1159">
            <v>2</v>
          </cell>
          <cell r="N1159">
            <v>2</v>
          </cell>
          <cell r="O1159">
            <v>2</v>
          </cell>
          <cell r="P1159">
            <v>2.6</v>
          </cell>
          <cell r="Q1159">
            <v>2.6</v>
          </cell>
          <cell r="R1159">
            <v>3</v>
          </cell>
          <cell r="S1159">
            <v>3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</row>
        <row r="1160">
          <cell r="B1160">
            <v>0</v>
          </cell>
          <cell r="C1160">
            <v>12</v>
          </cell>
          <cell r="D1160" t="str">
            <v>ГСК "Экипаж"</v>
          </cell>
          <cell r="E1160">
            <v>0</v>
          </cell>
          <cell r="F1160">
            <v>0</v>
          </cell>
          <cell r="G1160">
            <v>0</v>
          </cell>
          <cell r="H1160">
            <v>3</v>
          </cell>
          <cell r="I1160">
            <v>3</v>
          </cell>
          <cell r="J1160">
            <v>3</v>
          </cell>
          <cell r="K1160">
            <v>2.6</v>
          </cell>
          <cell r="L1160">
            <v>2.6</v>
          </cell>
          <cell r="M1160">
            <v>2</v>
          </cell>
          <cell r="N1160">
            <v>2</v>
          </cell>
          <cell r="O1160">
            <v>2</v>
          </cell>
          <cell r="P1160">
            <v>2.6</v>
          </cell>
          <cell r="Q1160">
            <v>2.6</v>
          </cell>
          <cell r="R1160">
            <v>3</v>
          </cell>
          <cell r="S1160">
            <v>3</v>
          </cell>
          <cell r="T1160">
            <v>9</v>
          </cell>
          <cell r="U1160">
            <v>7.2</v>
          </cell>
          <cell r="V1160">
            <v>6.6</v>
          </cell>
          <cell r="W1160">
            <v>8.6</v>
          </cell>
          <cell r="X1160">
            <v>31.400000000000002</v>
          </cell>
        </row>
        <row r="1161">
          <cell r="B1161">
            <v>641</v>
          </cell>
          <cell r="C1161">
            <v>135</v>
          </cell>
          <cell r="D1161" t="str">
            <v>Потреб. прирав. к населению (скидка 12% согл. решения РЭК № 200) СН2</v>
          </cell>
          <cell r="E1161">
            <v>1007</v>
          </cell>
          <cell r="F1161">
            <v>0</v>
          </cell>
          <cell r="G1161">
            <v>0</v>
          </cell>
          <cell r="H1161">
            <v>3</v>
          </cell>
          <cell r="I1161">
            <v>3</v>
          </cell>
          <cell r="J1161">
            <v>3</v>
          </cell>
          <cell r="K1161">
            <v>2.6</v>
          </cell>
          <cell r="L1161">
            <v>2.6</v>
          </cell>
          <cell r="M1161">
            <v>2</v>
          </cell>
          <cell r="N1161">
            <v>2</v>
          </cell>
          <cell r="O1161">
            <v>2</v>
          </cell>
          <cell r="P1161">
            <v>2.6</v>
          </cell>
          <cell r="Q1161">
            <v>2.6</v>
          </cell>
          <cell r="R1161">
            <v>3</v>
          </cell>
          <cell r="S1161">
            <v>3</v>
          </cell>
          <cell r="T1161">
            <v>9</v>
          </cell>
          <cell r="U1161">
            <v>7.2</v>
          </cell>
          <cell r="V1161">
            <v>6.6</v>
          </cell>
          <cell r="W1161">
            <v>8.6</v>
          </cell>
          <cell r="X1161">
            <v>31.400000000000002</v>
          </cell>
        </row>
        <row r="1162">
          <cell r="B1162">
            <v>637</v>
          </cell>
          <cell r="C1162">
            <v>135</v>
          </cell>
          <cell r="D1162" t="str">
            <v>Потреб. прирав. к населению (скидка 12% согл. решения РЭК № 200) СН2</v>
          </cell>
          <cell r="E1162">
            <v>1007</v>
          </cell>
          <cell r="F1162">
            <v>0</v>
          </cell>
          <cell r="G1162">
            <v>0</v>
          </cell>
          <cell r="H1162">
            <v>3</v>
          </cell>
          <cell r="I1162">
            <v>3</v>
          </cell>
          <cell r="J1162">
            <v>3</v>
          </cell>
          <cell r="K1162">
            <v>2.6</v>
          </cell>
          <cell r="L1162">
            <v>2.6</v>
          </cell>
          <cell r="M1162">
            <v>2</v>
          </cell>
          <cell r="N1162">
            <v>2</v>
          </cell>
          <cell r="O1162">
            <v>2</v>
          </cell>
          <cell r="P1162">
            <v>2.6</v>
          </cell>
          <cell r="Q1162">
            <v>2.6</v>
          </cell>
          <cell r="R1162">
            <v>3</v>
          </cell>
          <cell r="S1162">
            <v>3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</row>
        <row r="1163">
          <cell r="B1163">
            <v>0</v>
          </cell>
          <cell r="C1163">
            <v>12</v>
          </cell>
          <cell r="D1163" t="str">
            <v>Новый Абонент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</row>
        <row r="1164">
          <cell r="B1164">
            <v>642</v>
          </cell>
          <cell r="C1164">
            <v>11</v>
          </cell>
          <cell r="D1164" t="str">
            <v>Пром. до 750 кВА   ВН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</row>
        <row r="1165">
          <cell r="B1165">
            <v>638</v>
          </cell>
          <cell r="C1165">
            <v>11</v>
          </cell>
          <cell r="D1165" t="str">
            <v>Пром. до 750 кВА   ВН</v>
          </cell>
          <cell r="E1165">
            <v>0</v>
          </cell>
          <cell r="F1165">
            <v>0</v>
          </cell>
          <cell r="G1165">
            <v>0</v>
          </cell>
          <cell r="H1165">
            <v>3</v>
          </cell>
          <cell r="I1165">
            <v>2</v>
          </cell>
          <cell r="J1165">
            <v>1.5</v>
          </cell>
          <cell r="K1165">
            <v>1.5</v>
          </cell>
          <cell r="L1165">
            <v>0.5</v>
          </cell>
          <cell r="M1165">
            <v>0.5</v>
          </cell>
          <cell r="N1165">
            <v>0.5</v>
          </cell>
          <cell r="O1165">
            <v>0.5</v>
          </cell>
          <cell r="P1165">
            <v>1.5</v>
          </cell>
          <cell r="Q1165">
            <v>2</v>
          </cell>
          <cell r="R1165">
            <v>3</v>
          </cell>
          <cell r="S1165">
            <v>3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</row>
        <row r="1166">
          <cell r="B1166">
            <v>0</v>
          </cell>
          <cell r="C1166">
            <v>12</v>
          </cell>
          <cell r="D1166" t="str">
            <v>ИП Панченко З. Н.</v>
          </cell>
          <cell r="E1166">
            <v>0</v>
          </cell>
          <cell r="F1166">
            <v>0</v>
          </cell>
          <cell r="G1166">
            <v>0</v>
          </cell>
          <cell r="H1166">
            <v>3</v>
          </cell>
          <cell r="I1166">
            <v>2</v>
          </cell>
          <cell r="J1166">
            <v>1.5</v>
          </cell>
          <cell r="K1166">
            <v>1.5</v>
          </cell>
          <cell r="L1166">
            <v>0.5</v>
          </cell>
          <cell r="M1166">
            <v>0.5</v>
          </cell>
          <cell r="N1166">
            <v>0.5</v>
          </cell>
          <cell r="O1166">
            <v>0.5</v>
          </cell>
          <cell r="P1166">
            <v>1.5</v>
          </cell>
          <cell r="Q1166">
            <v>2</v>
          </cell>
          <cell r="R1166">
            <v>3</v>
          </cell>
          <cell r="S1166">
            <v>3</v>
          </cell>
          <cell r="T1166">
            <v>6.5</v>
          </cell>
          <cell r="U1166">
            <v>2.5</v>
          </cell>
          <cell r="V1166">
            <v>2.5</v>
          </cell>
          <cell r="W1166">
            <v>8</v>
          </cell>
          <cell r="X1166">
            <v>19.5</v>
          </cell>
        </row>
        <row r="1167">
          <cell r="B1167">
            <v>643</v>
          </cell>
          <cell r="C1167">
            <v>26</v>
          </cell>
          <cell r="D1167" t="str">
            <v>Непромышленные потребители НН</v>
          </cell>
          <cell r="E1167">
            <v>1007</v>
          </cell>
          <cell r="F1167">
            <v>0</v>
          </cell>
          <cell r="G1167">
            <v>0</v>
          </cell>
          <cell r="H1167">
            <v>3</v>
          </cell>
          <cell r="I1167">
            <v>2</v>
          </cell>
          <cell r="J1167">
            <v>1.5</v>
          </cell>
          <cell r="K1167">
            <v>1.5</v>
          </cell>
          <cell r="L1167">
            <v>0.5</v>
          </cell>
          <cell r="M1167">
            <v>0.5</v>
          </cell>
          <cell r="N1167">
            <v>0.5</v>
          </cell>
          <cell r="O1167">
            <v>0.5</v>
          </cell>
          <cell r="P1167">
            <v>1.5</v>
          </cell>
          <cell r="Q1167">
            <v>2</v>
          </cell>
          <cell r="R1167">
            <v>3</v>
          </cell>
          <cell r="S1167">
            <v>3</v>
          </cell>
          <cell r="T1167">
            <v>6.5</v>
          </cell>
          <cell r="U1167">
            <v>2.5</v>
          </cell>
          <cell r="V1167">
            <v>2.5</v>
          </cell>
          <cell r="W1167">
            <v>8</v>
          </cell>
          <cell r="X1167">
            <v>19.5</v>
          </cell>
        </row>
        <row r="1168">
          <cell r="B1168">
            <v>639</v>
          </cell>
          <cell r="C1168">
            <v>26</v>
          </cell>
          <cell r="D1168" t="str">
            <v>Непромышленные потребители НН</v>
          </cell>
          <cell r="E1168">
            <v>1007</v>
          </cell>
          <cell r="F1168">
            <v>0</v>
          </cell>
          <cell r="G1168">
            <v>0</v>
          </cell>
          <cell r="H1168">
            <v>3</v>
          </cell>
          <cell r="I1168">
            <v>2</v>
          </cell>
          <cell r="J1168">
            <v>1.5</v>
          </cell>
          <cell r="K1168">
            <v>1.5</v>
          </cell>
          <cell r="L1168">
            <v>0.5</v>
          </cell>
          <cell r="M1168">
            <v>0.5</v>
          </cell>
          <cell r="N1168">
            <v>0.5</v>
          </cell>
          <cell r="O1168">
            <v>0.5</v>
          </cell>
          <cell r="P1168">
            <v>1.5</v>
          </cell>
          <cell r="Q1168">
            <v>2</v>
          </cell>
          <cell r="R1168">
            <v>3</v>
          </cell>
          <cell r="S1168">
            <v>3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</row>
        <row r="1169">
          <cell r="B1169">
            <v>0</v>
          </cell>
          <cell r="C1169">
            <v>12</v>
          </cell>
          <cell r="D1169" t="str">
            <v>ИП Кураев С.А.</v>
          </cell>
          <cell r="E1169">
            <v>0</v>
          </cell>
          <cell r="F1169">
            <v>0</v>
          </cell>
          <cell r="G1169">
            <v>0</v>
          </cell>
          <cell r="H1169">
            <v>0.54900000000000004</v>
          </cell>
          <cell r="I1169">
            <v>0.54900000000000004</v>
          </cell>
          <cell r="J1169">
            <v>0.54900000000000004</v>
          </cell>
          <cell r="K1169">
            <v>0.54900000000000004</v>
          </cell>
          <cell r="L1169">
            <v>0.54900000000000004</v>
          </cell>
          <cell r="M1169">
            <v>0.54900000000000004</v>
          </cell>
          <cell r="N1169">
            <v>0.54900000000000004</v>
          </cell>
          <cell r="O1169">
            <v>0.54900000000000004</v>
          </cell>
          <cell r="P1169">
            <v>0.54900000000000004</v>
          </cell>
          <cell r="Q1169">
            <v>0.54900000000000004</v>
          </cell>
          <cell r="R1169">
            <v>0.54900000000000004</v>
          </cell>
          <cell r="S1169">
            <v>0.54900000000000004</v>
          </cell>
          <cell r="T1169">
            <v>1.6470000000000002</v>
          </cell>
          <cell r="U1169">
            <v>1.6470000000000002</v>
          </cell>
          <cell r="V1169">
            <v>1.6470000000000002</v>
          </cell>
          <cell r="W1169">
            <v>1.6470000000000002</v>
          </cell>
          <cell r="X1169">
            <v>6.5880000000000019</v>
          </cell>
        </row>
        <row r="1170">
          <cell r="B1170">
            <v>644</v>
          </cell>
          <cell r="C1170">
            <v>11</v>
          </cell>
          <cell r="D1170" t="str">
            <v>Пром. до 750 кВА   ВН</v>
          </cell>
          <cell r="E1170">
            <v>0</v>
          </cell>
          <cell r="F1170">
            <v>0</v>
          </cell>
          <cell r="G1170">
            <v>0</v>
          </cell>
          <cell r="H1170">
            <v>0.54900000000000004</v>
          </cell>
          <cell r="I1170">
            <v>0.54900000000000004</v>
          </cell>
          <cell r="J1170">
            <v>0.54900000000000004</v>
          </cell>
          <cell r="K1170">
            <v>0.54900000000000004</v>
          </cell>
          <cell r="L1170">
            <v>0.54900000000000004</v>
          </cell>
          <cell r="M1170">
            <v>0.54900000000000004</v>
          </cell>
          <cell r="N1170">
            <v>0.54900000000000004</v>
          </cell>
          <cell r="O1170">
            <v>0.54900000000000004</v>
          </cell>
          <cell r="P1170">
            <v>0.54900000000000004</v>
          </cell>
          <cell r="Q1170">
            <v>0.54900000000000004</v>
          </cell>
          <cell r="R1170">
            <v>0.54900000000000004</v>
          </cell>
          <cell r="S1170">
            <v>0.54900000000000004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</row>
        <row r="1171">
          <cell r="B1171">
            <v>640</v>
          </cell>
          <cell r="C1171">
            <v>11</v>
          </cell>
          <cell r="D1171" t="str">
            <v>Пром. до 750 кВА   ВН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</row>
        <row r="1172">
          <cell r="B1172">
            <v>0</v>
          </cell>
          <cell r="C1172">
            <v>26</v>
          </cell>
          <cell r="D1172" t="str">
            <v>Новый Абонент</v>
          </cell>
          <cell r="E1172">
            <v>1007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</row>
        <row r="1173">
          <cell r="B1173">
            <v>645</v>
          </cell>
          <cell r="C1173">
            <v>11</v>
          </cell>
          <cell r="D1173" t="str">
            <v>Пром. до 750 кВА   ВН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</row>
        <row r="1174">
          <cell r="B1174">
            <v>641</v>
          </cell>
          <cell r="C1174">
            <v>11</v>
          </cell>
          <cell r="D1174" t="str">
            <v>Пром. до 750 кВА   ВН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</row>
        <row r="1175">
          <cell r="B1175">
            <v>0</v>
          </cell>
          <cell r="C1175">
            <v>12</v>
          </cell>
          <cell r="D1175" t="str">
            <v>Новый Абонент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</row>
        <row r="1176">
          <cell r="B1176">
            <v>646</v>
          </cell>
          <cell r="C1176">
            <v>11</v>
          </cell>
          <cell r="D1176" t="str">
            <v>Пром. до 750 кВА   ВН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</row>
        <row r="1177">
          <cell r="B1177">
            <v>642</v>
          </cell>
          <cell r="C1177">
            <v>11</v>
          </cell>
          <cell r="D1177" t="str">
            <v>Пром. до 750 кВА   ВН</v>
          </cell>
          <cell r="E1177">
            <v>0</v>
          </cell>
          <cell r="F1177">
            <v>0</v>
          </cell>
          <cell r="G1177">
            <v>0</v>
          </cell>
          <cell r="H1177">
            <v>0.8</v>
          </cell>
          <cell r="I1177">
            <v>0.8</v>
          </cell>
          <cell r="J1177">
            <v>0.8</v>
          </cell>
          <cell r="K1177">
            <v>0.8</v>
          </cell>
          <cell r="L1177">
            <v>0.8</v>
          </cell>
          <cell r="M1177">
            <v>0.8</v>
          </cell>
          <cell r="N1177">
            <v>0.8</v>
          </cell>
          <cell r="O1177">
            <v>0.8</v>
          </cell>
          <cell r="P1177">
            <v>0.8</v>
          </cell>
          <cell r="Q1177">
            <v>0.8</v>
          </cell>
          <cell r="R1177">
            <v>0.8</v>
          </cell>
          <cell r="S1177">
            <v>0.8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</row>
        <row r="1178">
          <cell r="B1178">
            <v>0</v>
          </cell>
          <cell r="C1178">
            <v>12</v>
          </cell>
          <cell r="D1178" t="str">
            <v>ИП Мансуров Т.М.</v>
          </cell>
          <cell r="E1178">
            <v>0</v>
          </cell>
          <cell r="F1178">
            <v>0</v>
          </cell>
          <cell r="G1178">
            <v>0</v>
          </cell>
          <cell r="H1178">
            <v>1.4</v>
          </cell>
          <cell r="I1178">
            <v>1.4</v>
          </cell>
          <cell r="J1178">
            <v>1.4</v>
          </cell>
          <cell r="K1178">
            <v>1.4</v>
          </cell>
          <cell r="L1178">
            <v>1.4</v>
          </cell>
          <cell r="M1178">
            <v>1.4</v>
          </cell>
          <cell r="N1178">
            <v>1.4</v>
          </cell>
          <cell r="O1178">
            <v>1.4</v>
          </cell>
          <cell r="P1178">
            <v>1.4</v>
          </cell>
          <cell r="Q1178">
            <v>1.4</v>
          </cell>
          <cell r="R1178">
            <v>1.4</v>
          </cell>
          <cell r="S1178">
            <v>1.4</v>
          </cell>
          <cell r="T1178">
            <v>4.1999999999999993</v>
          </cell>
          <cell r="U1178">
            <v>4.1999999999999993</v>
          </cell>
          <cell r="V1178">
            <v>4.1999999999999993</v>
          </cell>
          <cell r="W1178">
            <v>4.1999999999999993</v>
          </cell>
          <cell r="X1178">
            <v>16.8</v>
          </cell>
        </row>
        <row r="1179">
          <cell r="B1179">
            <v>647</v>
          </cell>
          <cell r="C1179">
            <v>26</v>
          </cell>
          <cell r="D1179" t="str">
            <v>Непромышленные потребители НН</v>
          </cell>
          <cell r="E1179">
            <v>1007</v>
          </cell>
          <cell r="F1179">
            <v>1012</v>
          </cell>
          <cell r="G1179">
            <v>0</v>
          </cell>
          <cell r="H1179">
            <v>0.8</v>
          </cell>
          <cell r="I1179">
            <v>0.8</v>
          </cell>
          <cell r="J1179">
            <v>0.8</v>
          </cell>
          <cell r="K1179">
            <v>0.8</v>
          </cell>
          <cell r="L1179">
            <v>0.8</v>
          </cell>
          <cell r="M1179">
            <v>0.8</v>
          </cell>
          <cell r="N1179">
            <v>0.8</v>
          </cell>
          <cell r="O1179">
            <v>0.8</v>
          </cell>
          <cell r="P1179">
            <v>0.8</v>
          </cell>
          <cell r="Q1179">
            <v>0.8</v>
          </cell>
          <cell r="R1179">
            <v>0.8</v>
          </cell>
          <cell r="S1179">
            <v>0.8</v>
          </cell>
          <cell r="T1179">
            <v>2.4000000000000004</v>
          </cell>
          <cell r="U1179">
            <v>2.4000000000000004</v>
          </cell>
          <cell r="V1179">
            <v>2.4000000000000004</v>
          </cell>
          <cell r="W1179">
            <v>2.4000000000000004</v>
          </cell>
          <cell r="X1179">
            <v>9.6</v>
          </cell>
        </row>
        <row r="1180">
          <cell r="B1180">
            <v>648</v>
          </cell>
          <cell r="C1180">
            <v>26</v>
          </cell>
          <cell r="D1180" t="str">
            <v>Непромышленные потребители НН</v>
          </cell>
          <cell r="E1180">
            <v>1007</v>
          </cell>
          <cell r="F1180">
            <v>1012</v>
          </cell>
          <cell r="G1180">
            <v>0</v>
          </cell>
          <cell r="H1180">
            <v>0.8</v>
          </cell>
          <cell r="I1180">
            <v>0.8</v>
          </cell>
          <cell r="J1180">
            <v>0.8</v>
          </cell>
          <cell r="K1180">
            <v>0.8</v>
          </cell>
          <cell r="L1180">
            <v>0.8</v>
          </cell>
          <cell r="M1180">
            <v>0.8</v>
          </cell>
          <cell r="N1180">
            <v>0.8</v>
          </cell>
          <cell r="O1180">
            <v>0.8</v>
          </cell>
          <cell r="P1180">
            <v>0.8</v>
          </cell>
          <cell r="Q1180">
            <v>0.8</v>
          </cell>
          <cell r="R1180">
            <v>0.8</v>
          </cell>
          <cell r="S1180">
            <v>0.8</v>
          </cell>
          <cell r="T1180">
            <v>2.4000000000000004</v>
          </cell>
          <cell r="U1180">
            <v>2.4000000000000004</v>
          </cell>
          <cell r="V1180">
            <v>2.4000000000000004</v>
          </cell>
          <cell r="W1180">
            <v>2.4000000000000004</v>
          </cell>
          <cell r="X1180">
            <v>9.6</v>
          </cell>
        </row>
        <row r="1181">
          <cell r="B1181">
            <v>640</v>
          </cell>
          <cell r="C1181">
            <v>27</v>
          </cell>
          <cell r="D1181" t="str">
            <v>Непромышленные потребители НН</v>
          </cell>
          <cell r="E1181">
            <v>1004</v>
          </cell>
          <cell r="F1181">
            <v>1012</v>
          </cell>
          <cell r="G1181">
            <v>0</v>
          </cell>
          <cell r="H1181">
            <v>0.6</v>
          </cell>
          <cell r="I1181">
            <v>0.6</v>
          </cell>
          <cell r="J1181">
            <v>0.6</v>
          </cell>
          <cell r="K1181">
            <v>0.6</v>
          </cell>
          <cell r="L1181">
            <v>0.6</v>
          </cell>
          <cell r="M1181">
            <v>0.6</v>
          </cell>
          <cell r="N1181">
            <v>0.6</v>
          </cell>
          <cell r="O1181">
            <v>0.6</v>
          </cell>
          <cell r="P1181">
            <v>0.6</v>
          </cell>
          <cell r="Q1181">
            <v>0.6</v>
          </cell>
          <cell r="R1181">
            <v>0.6</v>
          </cell>
          <cell r="S1181">
            <v>0.6</v>
          </cell>
          <cell r="T1181">
            <v>7</v>
          </cell>
          <cell r="U1181">
            <v>7</v>
          </cell>
          <cell r="V1181">
            <v>7</v>
          </cell>
          <cell r="W1181">
            <v>7</v>
          </cell>
          <cell r="X1181">
            <v>0</v>
          </cell>
        </row>
        <row r="1182">
          <cell r="B1182">
            <v>0</v>
          </cell>
          <cell r="C1182">
            <v>28</v>
          </cell>
          <cell r="D1182" t="str">
            <v>Новый Абонент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</row>
        <row r="1183">
          <cell r="B1183">
            <v>648</v>
          </cell>
          <cell r="C1183">
            <v>11</v>
          </cell>
          <cell r="D1183" t="str">
            <v>Пром. до 750 кВА   ВН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</row>
        <row r="1184">
          <cell r="B1184">
            <v>641</v>
          </cell>
          <cell r="C1184">
            <v>11</v>
          </cell>
          <cell r="D1184" t="str">
            <v>Пром. до 750 кВА   ВН</v>
          </cell>
          <cell r="E1184">
            <v>0</v>
          </cell>
          <cell r="F1184">
            <v>0</v>
          </cell>
          <cell r="G1184">
            <v>0</v>
          </cell>
          <cell r="H1184">
            <v>3</v>
          </cell>
          <cell r="I1184">
            <v>3</v>
          </cell>
          <cell r="J1184">
            <v>3</v>
          </cell>
          <cell r="K1184">
            <v>2.6</v>
          </cell>
          <cell r="L1184">
            <v>2.6</v>
          </cell>
          <cell r="M1184">
            <v>2</v>
          </cell>
          <cell r="N1184">
            <v>2</v>
          </cell>
          <cell r="O1184">
            <v>2</v>
          </cell>
          <cell r="P1184">
            <v>2.6</v>
          </cell>
          <cell r="Q1184">
            <v>2.6</v>
          </cell>
          <cell r="R1184">
            <v>3</v>
          </cell>
          <cell r="S1184">
            <v>3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</row>
        <row r="1185">
          <cell r="B1185">
            <v>0</v>
          </cell>
          <cell r="C1185">
            <v>12</v>
          </cell>
          <cell r="D1185" t="str">
            <v>гр. Ломако П. С.</v>
          </cell>
          <cell r="E1185">
            <v>0</v>
          </cell>
          <cell r="F1185">
            <v>0</v>
          </cell>
          <cell r="G1185">
            <v>0</v>
          </cell>
          <cell r="H1185">
            <v>7.0000000000000007E-2</v>
          </cell>
          <cell r="I1185">
            <v>7.0000000000000007E-2</v>
          </cell>
          <cell r="J1185">
            <v>0.06</v>
          </cell>
          <cell r="K1185">
            <v>0.06</v>
          </cell>
          <cell r="L1185">
            <v>0.06</v>
          </cell>
          <cell r="M1185">
            <v>0.05</v>
          </cell>
          <cell r="N1185">
            <v>0.05</v>
          </cell>
          <cell r="O1185">
            <v>0.05</v>
          </cell>
          <cell r="P1185">
            <v>0.06</v>
          </cell>
          <cell r="Q1185">
            <v>0.06</v>
          </cell>
          <cell r="R1185">
            <v>7.0000000000000007E-2</v>
          </cell>
          <cell r="S1185">
            <v>7.0000000000000007E-2</v>
          </cell>
          <cell r="T1185">
            <v>0.2</v>
          </cell>
          <cell r="U1185">
            <v>0.16999999999999998</v>
          </cell>
          <cell r="V1185">
            <v>0.16</v>
          </cell>
          <cell r="W1185">
            <v>0.2</v>
          </cell>
          <cell r="X1185">
            <v>0.7300000000000002</v>
          </cell>
        </row>
        <row r="1186">
          <cell r="B1186">
            <v>649</v>
          </cell>
          <cell r="C1186">
            <v>11</v>
          </cell>
          <cell r="D1186" t="str">
            <v>Пром. до 750 кВА   ВН</v>
          </cell>
          <cell r="E1186">
            <v>0</v>
          </cell>
          <cell r="F1186">
            <v>0</v>
          </cell>
          <cell r="G1186">
            <v>0</v>
          </cell>
          <cell r="H1186">
            <v>7.0000000000000007E-2</v>
          </cell>
          <cell r="I1186">
            <v>7.0000000000000007E-2</v>
          </cell>
          <cell r="J1186">
            <v>0.06</v>
          </cell>
          <cell r="K1186">
            <v>0.06</v>
          </cell>
          <cell r="L1186">
            <v>0.06</v>
          </cell>
          <cell r="M1186">
            <v>0.05</v>
          </cell>
          <cell r="N1186">
            <v>0.05</v>
          </cell>
          <cell r="O1186">
            <v>0.05</v>
          </cell>
          <cell r="P1186">
            <v>0.06</v>
          </cell>
          <cell r="Q1186">
            <v>0.06</v>
          </cell>
          <cell r="R1186">
            <v>7.0000000000000007E-2</v>
          </cell>
          <cell r="S1186">
            <v>7.0000000000000007E-2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</row>
        <row r="1187">
          <cell r="B1187">
            <v>642</v>
          </cell>
          <cell r="C1187">
            <v>11</v>
          </cell>
          <cell r="D1187" t="str">
            <v>Пром. до 750 кВА   ВН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</row>
        <row r="1188">
          <cell r="B1188">
            <v>0</v>
          </cell>
          <cell r="C1188">
            <v>124</v>
          </cell>
          <cell r="D1188" t="str">
            <v>Новый Абонент</v>
          </cell>
          <cell r="E1188">
            <v>1004</v>
          </cell>
          <cell r="F1188">
            <v>1012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</row>
        <row r="1189">
          <cell r="B1189">
            <v>650</v>
          </cell>
          <cell r="C1189">
            <v>11</v>
          </cell>
          <cell r="D1189" t="str">
            <v>Пром. до 750 кВА   ВН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</row>
        <row r="1190">
          <cell r="B1190">
            <v>643</v>
          </cell>
          <cell r="C1190">
            <v>11</v>
          </cell>
          <cell r="D1190" t="str">
            <v>Пром. до 750 кВА   ВН</v>
          </cell>
          <cell r="E1190">
            <v>0</v>
          </cell>
          <cell r="F1190">
            <v>0</v>
          </cell>
          <cell r="G1190">
            <v>0</v>
          </cell>
          <cell r="H1190">
            <v>0.3</v>
          </cell>
          <cell r="I1190">
            <v>0.2</v>
          </cell>
          <cell r="J1190">
            <v>0.2</v>
          </cell>
          <cell r="K1190">
            <v>0.2</v>
          </cell>
          <cell r="L1190">
            <v>0.2</v>
          </cell>
          <cell r="M1190">
            <v>0.15</v>
          </cell>
          <cell r="N1190">
            <v>0.15</v>
          </cell>
          <cell r="O1190">
            <v>0.2</v>
          </cell>
          <cell r="P1190">
            <v>0.2</v>
          </cell>
          <cell r="Q1190">
            <v>0.2</v>
          </cell>
          <cell r="R1190">
            <v>0.2</v>
          </cell>
          <cell r="S1190">
            <v>0.3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</row>
        <row r="1191">
          <cell r="B1191">
            <v>0</v>
          </cell>
          <cell r="C1191">
            <v>12</v>
          </cell>
          <cell r="D1191" t="str">
            <v>ИП Тулюпа</v>
          </cell>
          <cell r="E1191">
            <v>0</v>
          </cell>
          <cell r="F1191">
            <v>0</v>
          </cell>
          <cell r="G1191">
            <v>0</v>
          </cell>
          <cell r="H1191">
            <v>0.3</v>
          </cell>
          <cell r="I1191">
            <v>0.2</v>
          </cell>
          <cell r="J1191">
            <v>0.2</v>
          </cell>
          <cell r="K1191">
            <v>0.2</v>
          </cell>
          <cell r="L1191">
            <v>0.2</v>
          </cell>
          <cell r="M1191">
            <v>0.15</v>
          </cell>
          <cell r="N1191">
            <v>0.15</v>
          </cell>
          <cell r="O1191">
            <v>0.2</v>
          </cell>
          <cell r="P1191">
            <v>0.2</v>
          </cell>
          <cell r="Q1191">
            <v>0.2</v>
          </cell>
          <cell r="R1191">
            <v>0.2</v>
          </cell>
          <cell r="S1191">
            <v>0.3</v>
          </cell>
          <cell r="T1191">
            <v>0.7</v>
          </cell>
          <cell r="U1191">
            <v>0.55000000000000004</v>
          </cell>
          <cell r="V1191">
            <v>0.55000000000000004</v>
          </cell>
          <cell r="W1191">
            <v>0.7</v>
          </cell>
          <cell r="X1191">
            <v>2.4999999999999996</v>
          </cell>
        </row>
        <row r="1192">
          <cell r="B1192">
            <v>651</v>
          </cell>
          <cell r="C1192">
            <v>26</v>
          </cell>
          <cell r="D1192" t="str">
            <v>Непромышленные потребители НН</v>
          </cell>
          <cell r="E1192">
            <v>1004</v>
          </cell>
          <cell r="F1192">
            <v>1012</v>
          </cell>
          <cell r="G1192">
            <v>0</v>
          </cell>
          <cell r="H1192">
            <v>0.3</v>
          </cell>
          <cell r="I1192">
            <v>0.2</v>
          </cell>
          <cell r="J1192">
            <v>0.2</v>
          </cell>
          <cell r="K1192">
            <v>0.2</v>
          </cell>
          <cell r="L1192">
            <v>0.2</v>
          </cell>
          <cell r="M1192">
            <v>0.15</v>
          </cell>
          <cell r="N1192">
            <v>0.15</v>
          </cell>
          <cell r="O1192">
            <v>0.2</v>
          </cell>
          <cell r="P1192">
            <v>0.2</v>
          </cell>
          <cell r="Q1192">
            <v>0.2</v>
          </cell>
          <cell r="R1192">
            <v>0.2</v>
          </cell>
          <cell r="S1192">
            <v>0.3</v>
          </cell>
          <cell r="T1192">
            <v>0.7</v>
          </cell>
          <cell r="U1192">
            <v>0.55000000000000004</v>
          </cell>
          <cell r="V1192">
            <v>0.55000000000000004</v>
          </cell>
          <cell r="W1192">
            <v>0.7</v>
          </cell>
          <cell r="X1192">
            <v>2.4999999999999996</v>
          </cell>
        </row>
        <row r="1193">
          <cell r="B1193">
            <v>644</v>
          </cell>
          <cell r="C1193">
            <v>26</v>
          </cell>
          <cell r="D1193" t="str">
            <v>Непромышленные потребители НН</v>
          </cell>
          <cell r="E1193">
            <v>1004</v>
          </cell>
          <cell r="F1193">
            <v>1012</v>
          </cell>
          <cell r="G1193">
            <v>0</v>
          </cell>
          <cell r="H1193">
            <v>0.3</v>
          </cell>
          <cell r="I1193">
            <v>0.2</v>
          </cell>
          <cell r="J1193">
            <v>0.2</v>
          </cell>
          <cell r="K1193">
            <v>0.2</v>
          </cell>
          <cell r="L1193">
            <v>0.2</v>
          </cell>
          <cell r="M1193">
            <v>0.15</v>
          </cell>
          <cell r="N1193">
            <v>0.15</v>
          </cell>
          <cell r="O1193">
            <v>0.2</v>
          </cell>
          <cell r="P1193">
            <v>0.2</v>
          </cell>
          <cell r="Q1193">
            <v>0.2</v>
          </cell>
          <cell r="R1193">
            <v>0.2</v>
          </cell>
          <cell r="S1193">
            <v>0.3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</row>
        <row r="1194">
          <cell r="B1194">
            <v>0</v>
          </cell>
          <cell r="C1194">
            <v>12</v>
          </cell>
          <cell r="D1194" t="str">
            <v>Новый Абонент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</row>
        <row r="1195">
          <cell r="B1195">
            <v>652</v>
          </cell>
          <cell r="C1195">
            <v>11</v>
          </cell>
          <cell r="D1195" t="str">
            <v>Пром. до 750 кВА   ВН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</row>
        <row r="1196">
          <cell r="B1196">
            <v>645</v>
          </cell>
          <cell r="C1196">
            <v>11</v>
          </cell>
          <cell r="D1196" t="str">
            <v>Пром. до 750 кВА   ВН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</row>
        <row r="1197">
          <cell r="B1197">
            <v>0</v>
          </cell>
          <cell r="C1197">
            <v>12</v>
          </cell>
          <cell r="D1197" t="str">
            <v>ИП Симоненко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</row>
        <row r="1198">
          <cell r="B1198">
            <v>653</v>
          </cell>
          <cell r="C1198">
            <v>11</v>
          </cell>
          <cell r="D1198" t="str">
            <v>Пром. до 750 кВА   ВН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</row>
        <row r="1199">
          <cell r="B1199">
            <v>646</v>
          </cell>
          <cell r="C1199">
            <v>11</v>
          </cell>
          <cell r="D1199" t="str">
            <v>Пром. до 750 кВА   ВН</v>
          </cell>
          <cell r="E1199">
            <v>0</v>
          </cell>
          <cell r="F1199">
            <v>0</v>
          </cell>
          <cell r="G1199">
            <v>0</v>
          </cell>
          <cell r="H1199">
            <v>0.4</v>
          </cell>
          <cell r="I1199">
            <v>0.4</v>
          </cell>
          <cell r="J1199">
            <v>0.4</v>
          </cell>
          <cell r="K1199">
            <v>0.4</v>
          </cell>
          <cell r="L1199">
            <v>0.3</v>
          </cell>
          <cell r="M1199">
            <v>0.2</v>
          </cell>
          <cell r="N1199">
            <v>0.2</v>
          </cell>
          <cell r="O1199">
            <v>0.3</v>
          </cell>
          <cell r="P1199">
            <v>0.3</v>
          </cell>
          <cell r="Q1199">
            <v>0.4</v>
          </cell>
          <cell r="R1199">
            <v>0.4</v>
          </cell>
          <cell r="S1199">
            <v>0.4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</row>
        <row r="1200">
          <cell r="B1200">
            <v>0</v>
          </cell>
          <cell r="C1200">
            <v>12</v>
          </cell>
          <cell r="D1200" t="str">
            <v>ИП Вялова С. А.</v>
          </cell>
          <cell r="E1200">
            <v>0</v>
          </cell>
          <cell r="F1200">
            <v>0</v>
          </cell>
          <cell r="G1200">
            <v>0</v>
          </cell>
          <cell r="H1200">
            <v>0.4</v>
          </cell>
          <cell r="I1200">
            <v>0.4</v>
          </cell>
          <cell r="J1200">
            <v>0.4</v>
          </cell>
          <cell r="K1200">
            <v>0.4</v>
          </cell>
          <cell r="L1200">
            <v>0.4</v>
          </cell>
          <cell r="M1200">
            <v>0.4</v>
          </cell>
          <cell r="N1200">
            <v>0.4</v>
          </cell>
          <cell r="O1200">
            <v>0.4</v>
          </cell>
          <cell r="P1200">
            <v>0.4</v>
          </cell>
          <cell r="Q1200">
            <v>0.4</v>
          </cell>
          <cell r="R1200">
            <v>0.4</v>
          </cell>
          <cell r="S1200">
            <v>0.4</v>
          </cell>
          <cell r="T1200">
            <v>1.2000000000000002</v>
          </cell>
          <cell r="U1200">
            <v>1.2000000000000002</v>
          </cell>
          <cell r="V1200">
            <v>1.2000000000000002</v>
          </cell>
          <cell r="W1200">
            <v>1.2000000000000002</v>
          </cell>
          <cell r="X1200">
            <v>4.8</v>
          </cell>
        </row>
        <row r="1201">
          <cell r="B1201">
            <v>654</v>
          </cell>
          <cell r="C1201">
            <v>26</v>
          </cell>
          <cell r="D1201" t="str">
            <v>Непромышленные потребители НН</v>
          </cell>
          <cell r="E1201">
            <v>1007</v>
          </cell>
          <cell r="F1201">
            <v>1012</v>
          </cell>
          <cell r="G1201">
            <v>0</v>
          </cell>
          <cell r="H1201">
            <v>0.4</v>
          </cell>
          <cell r="I1201">
            <v>0.4</v>
          </cell>
          <cell r="J1201">
            <v>0.4</v>
          </cell>
          <cell r="K1201">
            <v>0.4</v>
          </cell>
          <cell r="L1201">
            <v>0.4</v>
          </cell>
          <cell r="M1201">
            <v>0.4</v>
          </cell>
          <cell r="N1201">
            <v>0.4</v>
          </cell>
          <cell r="O1201">
            <v>0.4</v>
          </cell>
          <cell r="P1201">
            <v>0.4</v>
          </cell>
          <cell r="Q1201">
            <v>0.4</v>
          </cell>
          <cell r="R1201">
            <v>0.4</v>
          </cell>
          <cell r="S1201">
            <v>0.4</v>
          </cell>
          <cell r="T1201">
            <v>1.2000000000000002</v>
          </cell>
          <cell r="U1201">
            <v>1.2000000000000002</v>
          </cell>
          <cell r="V1201">
            <v>1.2000000000000002</v>
          </cell>
          <cell r="W1201">
            <v>1.2000000000000002</v>
          </cell>
          <cell r="X1201">
            <v>4.8</v>
          </cell>
        </row>
        <row r="1202">
          <cell r="B1202">
            <v>647</v>
          </cell>
          <cell r="C1202">
            <v>26</v>
          </cell>
          <cell r="D1202" t="str">
            <v>Непромышленные потребители НН</v>
          </cell>
          <cell r="E1202">
            <v>1007</v>
          </cell>
          <cell r="F1202">
            <v>1012</v>
          </cell>
          <cell r="G1202">
            <v>0</v>
          </cell>
          <cell r="H1202">
            <v>0.4</v>
          </cell>
          <cell r="I1202">
            <v>0.4</v>
          </cell>
          <cell r="J1202">
            <v>0.4</v>
          </cell>
          <cell r="K1202">
            <v>0.4</v>
          </cell>
          <cell r="L1202">
            <v>0.3</v>
          </cell>
          <cell r="M1202">
            <v>0.2</v>
          </cell>
          <cell r="N1202">
            <v>0.2</v>
          </cell>
          <cell r="O1202">
            <v>0.3</v>
          </cell>
          <cell r="P1202">
            <v>0.3</v>
          </cell>
          <cell r="Q1202">
            <v>0.4</v>
          </cell>
          <cell r="R1202">
            <v>0.4</v>
          </cell>
          <cell r="S1202">
            <v>0.4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</row>
        <row r="1203">
          <cell r="B1203">
            <v>0</v>
          </cell>
          <cell r="C1203">
            <v>12</v>
          </cell>
          <cell r="D1203" t="str">
            <v>ИП Талюра И.Л.</v>
          </cell>
          <cell r="E1203">
            <v>0</v>
          </cell>
          <cell r="F1203">
            <v>0</v>
          </cell>
          <cell r="G1203">
            <v>0</v>
          </cell>
          <cell r="H1203">
            <v>0.5</v>
          </cell>
          <cell r="I1203">
            <v>0.5</v>
          </cell>
          <cell r="J1203">
            <v>0.5</v>
          </cell>
          <cell r="K1203">
            <v>0.5</v>
          </cell>
          <cell r="L1203">
            <v>0.5</v>
          </cell>
          <cell r="M1203">
            <v>0.5</v>
          </cell>
          <cell r="N1203">
            <v>0.5</v>
          </cell>
          <cell r="O1203">
            <v>0.5</v>
          </cell>
          <cell r="P1203">
            <v>0.5</v>
          </cell>
          <cell r="Q1203">
            <v>0.5</v>
          </cell>
          <cell r="R1203">
            <v>0.5</v>
          </cell>
          <cell r="S1203">
            <v>0.5</v>
          </cell>
          <cell r="T1203">
            <v>1.5</v>
          </cell>
          <cell r="U1203">
            <v>1.5</v>
          </cell>
          <cell r="V1203">
            <v>1.5</v>
          </cell>
          <cell r="W1203">
            <v>1.5</v>
          </cell>
          <cell r="X1203">
            <v>6</v>
          </cell>
        </row>
        <row r="1204">
          <cell r="B1204">
            <v>655</v>
          </cell>
          <cell r="C1204">
            <v>24</v>
          </cell>
          <cell r="D1204" t="str">
            <v>Непромышленные потребители СН2</v>
          </cell>
          <cell r="E1204">
            <v>1007</v>
          </cell>
          <cell r="F1204">
            <v>0</v>
          </cell>
          <cell r="G1204">
            <v>0</v>
          </cell>
          <cell r="H1204">
            <v>0.5</v>
          </cell>
          <cell r="I1204">
            <v>0.5</v>
          </cell>
          <cell r="J1204">
            <v>0.5</v>
          </cell>
          <cell r="K1204">
            <v>0.5</v>
          </cell>
          <cell r="L1204">
            <v>0.5</v>
          </cell>
          <cell r="M1204">
            <v>0.5</v>
          </cell>
          <cell r="N1204">
            <v>0.5</v>
          </cell>
          <cell r="O1204">
            <v>0.5</v>
          </cell>
          <cell r="P1204">
            <v>0.5</v>
          </cell>
          <cell r="Q1204">
            <v>0.5</v>
          </cell>
          <cell r="R1204">
            <v>0.5</v>
          </cell>
          <cell r="S1204">
            <v>0.5</v>
          </cell>
          <cell r="T1204">
            <v>1.5</v>
          </cell>
          <cell r="U1204">
            <v>1.5</v>
          </cell>
          <cell r="V1204">
            <v>1.5</v>
          </cell>
          <cell r="W1204">
            <v>1.5</v>
          </cell>
          <cell r="X1204">
            <v>6</v>
          </cell>
        </row>
        <row r="1205">
          <cell r="B1205">
            <v>651</v>
          </cell>
          <cell r="C1205">
            <v>24</v>
          </cell>
          <cell r="D1205" t="str">
            <v>Непромышленные потребители СН2</v>
          </cell>
          <cell r="E1205">
            <v>1007</v>
          </cell>
          <cell r="F1205">
            <v>0</v>
          </cell>
          <cell r="G1205">
            <v>0</v>
          </cell>
          <cell r="H1205">
            <v>0.5</v>
          </cell>
          <cell r="I1205">
            <v>0.5</v>
          </cell>
          <cell r="J1205">
            <v>0.5</v>
          </cell>
          <cell r="K1205">
            <v>0.5</v>
          </cell>
          <cell r="L1205">
            <v>0.5</v>
          </cell>
          <cell r="M1205">
            <v>0.5</v>
          </cell>
          <cell r="N1205">
            <v>0.5</v>
          </cell>
          <cell r="O1205">
            <v>0.5</v>
          </cell>
          <cell r="P1205">
            <v>0.5</v>
          </cell>
          <cell r="Q1205">
            <v>0.5</v>
          </cell>
          <cell r="R1205">
            <v>0.5</v>
          </cell>
          <cell r="S1205">
            <v>0.5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</row>
        <row r="1206">
          <cell r="B1206">
            <v>0</v>
          </cell>
          <cell r="C1206">
            <v>12</v>
          </cell>
          <cell r="D1206" t="str">
            <v>гр. Саблукова Л. Г.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</row>
        <row r="1207">
          <cell r="B1207">
            <v>656</v>
          </cell>
          <cell r="C1207">
            <v>125</v>
          </cell>
          <cell r="D1207" t="str">
            <v>Население с газ. плитами НН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</row>
        <row r="1208">
          <cell r="B1208">
            <v>652</v>
          </cell>
          <cell r="C1208">
            <v>125</v>
          </cell>
          <cell r="D1208" t="str">
            <v>Население с газ. плитами НН</v>
          </cell>
          <cell r="E1208">
            <v>0</v>
          </cell>
          <cell r="F1208">
            <v>0</v>
          </cell>
          <cell r="G1208">
            <v>0</v>
          </cell>
          <cell r="H1208">
            <v>0.115</v>
          </cell>
          <cell r="I1208">
            <v>0.115</v>
          </cell>
          <cell r="J1208">
            <v>0.115</v>
          </cell>
          <cell r="K1208">
            <v>0.115</v>
          </cell>
          <cell r="L1208">
            <v>0.115</v>
          </cell>
          <cell r="M1208">
            <v>0.115</v>
          </cell>
          <cell r="N1208">
            <v>0.115</v>
          </cell>
          <cell r="O1208">
            <v>0.115</v>
          </cell>
          <cell r="P1208">
            <v>0.115</v>
          </cell>
          <cell r="Q1208">
            <v>0.115</v>
          </cell>
          <cell r="R1208">
            <v>0.115</v>
          </cell>
          <cell r="S1208">
            <v>0.115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</row>
        <row r="1209">
          <cell r="B1209">
            <v>0</v>
          </cell>
          <cell r="C1209">
            <v>12</v>
          </cell>
          <cell r="D1209" t="str">
            <v>гр. Покровский В. О.</v>
          </cell>
          <cell r="E1209">
            <v>0</v>
          </cell>
          <cell r="F1209">
            <v>0</v>
          </cell>
          <cell r="G1209">
            <v>0</v>
          </cell>
          <cell r="H1209">
            <v>0.115</v>
          </cell>
          <cell r="I1209">
            <v>0.115</v>
          </cell>
          <cell r="J1209">
            <v>0.115</v>
          </cell>
          <cell r="K1209">
            <v>0.115</v>
          </cell>
          <cell r="L1209">
            <v>0.115</v>
          </cell>
          <cell r="M1209">
            <v>0.115</v>
          </cell>
          <cell r="N1209">
            <v>0.115</v>
          </cell>
          <cell r="O1209">
            <v>0.115</v>
          </cell>
          <cell r="P1209">
            <v>0.115</v>
          </cell>
          <cell r="Q1209">
            <v>0.115</v>
          </cell>
          <cell r="R1209">
            <v>0.115</v>
          </cell>
          <cell r="S1209">
            <v>0.115</v>
          </cell>
          <cell r="T1209">
            <v>0.34500000000000003</v>
          </cell>
          <cell r="U1209">
            <v>0.34500000000000003</v>
          </cell>
          <cell r="V1209">
            <v>0.34500000000000003</v>
          </cell>
          <cell r="W1209">
            <v>0.34500000000000003</v>
          </cell>
          <cell r="X1209">
            <v>1.3800000000000001</v>
          </cell>
        </row>
        <row r="1210">
          <cell r="B1210">
            <v>657</v>
          </cell>
          <cell r="C1210">
            <v>125</v>
          </cell>
          <cell r="D1210" t="str">
            <v>Население с газ. плитами НН</v>
          </cell>
          <cell r="E1210">
            <v>1004</v>
          </cell>
          <cell r="F1210">
            <v>1012</v>
          </cell>
          <cell r="G1210">
            <v>0</v>
          </cell>
          <cell r="H1210">
            <v>0.115</v>
          </cell>
          <cell r="I1210">
            <v>0.115</v>
          </cell>
          <cell r="J1210">
            <v>0.115</v>
          </cell>
          <cell r="K1210">
            <v>0.115</v>
          </cell>
          <cell r="L1210">
            <v>0.115</v>
          </cell>
          <cell r="M1210">
            <v>0.115</v>
          </cell>
          <cell r="N1210">
            <v>0.115</v>
          </cell>
          <cell r="O1210">
            <v>0.115</v>
          </cell>
          <cell r="P1210">
            <v>0.115</v>
          </cell>
          <cell r="Q1210">
            <v>0.115</v>
          </cell>
          <cell r="R1210">
            <v>0.115</v>
          </cell>
          <cell r="S1210">
            <v>0.115</v>
          </cell>
          <cell r="T1210">
            <v>0.02</v>
          </cell>
          <cell r="U1210">
            <v>0.02</v>
          </cell>
          <cell r="V1210">
            <v>0.02</v>
          </cell>
          <cell r="W1210">
            <v>0.02</v>
          </cell>
          <cell r="X1210">
            <v>1.3800000000000001</v>
          </cell>
        </row>
        <row r="1211">
          <cell r="B1211">
            <v>653</v>
          </cell>
          <cell r="C1211">
            <v>125</v>
          </cell>
          <cell r="D1211" t="str">
            <v>Население с газ. плитами НН</v>
          </cell>
          <cell r="E1211">
            <v>1004</v>
          </cell>
          <cell r="F1211">
            <v>1012</v>
          </cell>
          <cell r="G1211">
            <v>0</v>
          </cell>
          <cell r="H1211">
            <v>0.115</v>
          </cell>
          <cell r="I1211">
            <v>0.115</v>
          </cell>
          <cell r="J1211">
            <v>0.115</v>
          </cell>
          <cell r="K1211">
            <v>0.115</v>
          </cell>
          <cell r="L1211">
            <v>0.115</v>
          </cell>
          <cell r="M1211">
            <v>0.115</v>
          </cell>
          <cell r="N1211">
            <v>0.115</v>
          </cell>
          <cell r="O1211">
            <v>0.115</v>
          </cell>
          <cell r="P1211">
            <v>0.115</v>
          </cell>
          <cell r="Q1211">
            <v>0.115</v>
          </cell>
          <cell r="R1211">
            <v>0.115</v>
          </cell>
          <cell r="S1211">
            <v>0.115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</row>
        <row r="1212">
          <cell r="B1212">
            <v>0</v>
          </cell>
          <cell r="C1212">
            <v>12</v>
          </cell>
          <cell r="D1212" t="str">
            <v>гр. Куликова Н. Ю.</v>
          </cell>
          <cell r="E1212">
            <v>0</v>
          </cell>
          <cell r="F1212">
            <v>0</v>
          </cell>
          <cell r="G1212">
            <v>0</v>
          </cell>
          <cell r="H1212">
            <v>0.02</v>
          </cell>
          <cell r="I1212">
            <v>0.02</v>
          </cell>
          <cell r="J1212">
            <v>0.02</v>
          </cell>
          <cell r="K1212">
            <v>0.02</v>
          </cell>
          <cell r="L1212">
            <v>0.02</v>
          </cell>
          <cell r="M1212">
            <v>0.02</v>
          </cell>
          <cell r="N1212">
            <v>0.02</v>
          </cell>
          <cell r="O1212">
            <v>0.02</v>
          </cell>
          <cell r="P1212">
            <v>0.02</v>
          </cell>
          <cell r="Q1212">
            <v>0.02</v>
          </cell>
          <cell r="R1212">
            <v>0.02</v>
          </cell>
          <cell r="S1212">
            <v>0.02</v>
          </cell>
          <cell r="T1212">
            <v>0.06</v>
          </cell>
          <cell r="U1212">
            <v>0.06</v>
          </cell>
          <cell r="V1212">
            <v>0.06</v>
          </cell>
          <cell r="W1212">
            <v>0.06</v>
          </cell>
          <cell r="X1212">
            <v>0.23999999999999996</v>
          </cell>
        </row>
        <row r="1213">
          <cell r="B1213">
            <v>658</v>
          </cell>
          <cell r="C1213">
            <v>11</v>
          </cell>
          <cell r="D1213" t="str">
            <v>Пром. до 750 кВА   ВН</v>
          </cell>
          <cell r="E1213">
            <v>0</v>
          </cell>
          <cell r="F1213">
            <v>0</v>
          </cell>
          <cell r="G1213">
            <v>0</v>
          </cell>
          <cell r="H1213">
            <v>0.02</v>
          </cell>
          <cell r="I1213">
            <v>0.02</v>
          </cell>
          <cell r="J1213">
            <v>0.02</v>
          </cell>
          <cell r="K1213">
            <v>0.02</v>
          </cell>
          <cell r="L1213">
            <v>0.02</v>
          </cell>
          <cell r="M1213">
            <v>0.02</v>
          </cell>
          <cell r="N1213">
            <v>0.02</v>
          </cell>
          <cell r="O1213">
            <v>0.02</v>
          </cell>
          <cell r="P1213">
            <v>0.02</v>
          </cell>
          <cell r="Q1213">
            <v>0.02</v>
          </cell>
          <cell r="R1213">
            <v>0.02</v>
          </cell>
          <cell r="S1213">
            <v>0.02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</row>
        <row r="1214">
          <cell r="B1214">
            <v>654</v>
          </cell>
          <cell r="C1214">
            <v>11</v>
          </cell>
          <cell r="D1214" t="str">
            <v>Пром. до 750 кВА   ВН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</row>
        <row r="1215">
          <cell r="B1215">
            <v>0</v>
          </cell>
          <cell r="C1215">
            <v>125</v>
          </cell>
          <cell r="D1215" t="str">
            <v>гр. Дашкаев А. В.</v>
          </cell>
          <cell r="E1215">
            <v>1004</v>
          </cell>
          <cell r="F1215">
            <v>1012</v>
          </cell>
          <cell r="G1215">
            <v>0</v>
          </cell>
          <cell r="H1215">
            <v>0.1</v>
          </cell>
          <cell r="I1215">
            <v>0.1</v>
          </cell>
          <cell r="J1215">
            <v>0.1</v>
          </cell>
          <cell r="K1215">
            <v>0.1</v>
          </cell>
          <cell r="L1215">
            <v>0.1</v>
          </cell>
          <cell r="M1215">
            <v>0.1</v>
          </cell>
          <cell r="N1215">
            <v>0.1</v>
          </cell>
          <cell r="O1215">
            <v>0.1</v>
          </cell>
          <cell r="P1215">
            <v>0.1</v>
          </cell>
          <cell r="Q1215">
            <v>0.1</v>
          </cell>
          <cell r="R1215">
            <v>0.1</v>
          </cell>
          <cell r="S1215">
            <v>0.1</v>
          </cell>
          <cell r="T1215">
            <v>0.30000000000000004</v>
          </cell>
          <cell r="U1215">
            <v>0.30000000000000004</v>
          </cell>
          <cell r="V1215">
            <v>0.30000000000000004</v>
          </cell>
          <cell r="W1215">
            <v>0.30000000000000004</v>
          </cell>
          <cell r="X1215">
            <v>1.2</v>
          </cell>
        </row>
        <row r="1216">
          <cell r="B1216">
            <v>659</v>
          </cell>
          <cell r="C1216">
            <v>125</v>
          </cell>
          <cell r="D1216" t="str">
            <v>Население с газ. плитами НН</v>
          </cell>
          <cell r="E1216">
            <v>1004</v>
          </cell>
          <cell r="F1216">
            <v>1012</v>
          </cell>
          <cell r="G1216">
            <v>0</v>
          </cell>
          <cell r="H1216">
            <v>0.1</v>
          </cell>
          <cell r="I1216">
            <v>0.1</v>
          </cell>
          <cell r="J1216">
            <v>0.1</v>
          </cell>
          <cell r="K1216">
            <v>0.1</v>
          </cell>
          <cell r="L1216">
            <v>0.1</v>
          </cell>
          <cell r="M1216">
            <v>0.1</v>
          </cell>
          <cell r="N1216">
            <v>0.1</v>
          </cell>
          <cell r="O1216">
            <v>0.1</v>
          </cell>
          <cell r="P1216">
            <v>0.1</v>
          </cell>
          <cell r="Q1216">
            <v>0.1</v>
          </cell>
          <cell r="R1216">
            <v>0.1</v>
          </cell>
          <cell r="S1216">
            <v>0.1</v>
          </cell>
          <cell r="T1216">
            <v>0.30000000000000004</v>
          </cell>
          <cell r="U1216">
            <v>0.30000000000000004</v>
          </cell>
          <cell r="V1216">
            <v>0.30000000000000004</v>
          </cell>
          <cell r="W1216">
            <v>0.30000000000000004</v>
          </cell>
          <cell r="X1216">
            <v>1.2</v>
          </cell>
        </row>
        <row r="1217">
          <cell r="B1217">
            <v>655</v>
          </cell>
          <cell r="C1217">
            <v>125</v>
          </cell>
          <cell r="D1217" t="str">
            <v>Население с газ. плитами НН</v>
          </cell>
          <cell r="E1217">
            <v>1004</v>
          </cell>
          <cell r="F1217">
            <v>1012</v>
          </cell>
          <cell r="G1217">
            <v>0</v>
          </cell>
          <cell r="H1217">
            <v>0.1</v>
          </cell>
          <cell r="I1217">
            <v>0.1</v>
          </cell>
          <cell r="J1217">
            <v>0.1</v>
          </cell>
          <cell r="K1217">
            <v>0.1</v>
          </cell>
          <cell r="L1217">
            <v>0.1</v>
          </cell>
          <cell r="M1217">
            <v>0.1</v>
          </cell>
          <cell r="N1217">
            <v>0.1</v>
          </cell>
          <cell r="O1217">
            <v>0.1</v>
          </cell>
          <cell r="P1217">
            <v>0.1</v>
          </cell>
          <cell r="Q1217">
            <v>0.1</v>
          </cell>
          <cell r="R1217">
            <v>0.1</v>
          </cell>
          <cell r="S1217">
            <v>0.1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</row>
        <row r="1218">
          <cell r="B1218">
            <v>0</v>
          </cell>
          <cell r="C1218">
            <v>12</v>
          </cell>
          <cell r="D1218" t="str">
            <v>ИП Джафарова Ш. З. к.</v>
          </cell>
          <cell r="E1218">
            <v>0</v>
          </cell>
          <cell r="F1218">
            <v>0</v>
          </cell>
          <cell r="G1218">
            <v>0</v>
          </cell>
          <cell r="H1218">
            <v>0.02</v>
          </cell>
          <cell r="I1218">
            <v>0.02</v>
          </cell>
          <cell r="J1218">
            <v>0.02</v>
          </cell>
          <cell r="K1218">
            <v>0.02</v>
          </cell>
          <cell r="L1218">
            <v>0.02</v>
          </cell>
          <cell r="M1218">
            <v>0.02</v>
          </cell>
          <cell r="N1218">
            <v>0.02</v>
          </cell>
          <cell r="O1218">
            <v>0.02</v>
          </cell>
          <cell r="P1218">
            <v>0.02</v>
          </cell>
          <cell r="Q1218">
            <v>0.02</v>
          </cell>
          <cell r="R1218">
            <v>0.02</v>
          </cell>
          <cell r="S1218">
            <v>0.02</v>
          </cell>
          <cell r="T1218">
            <v>0.06</v>
          </cell>
          <cell r="U1218">
            <v>0.06</v>
          </cell>
          <cell r="V1218">
            <v>0.06</v>
          </cell>
          <cell r="W1218">
            <v>0.06</v>
          </cell>
          <cell r="X1218">
            <v>0.23999999999999996</v>
          </cell>
        </row>
        <row r="1219">
          <cell r="B1219">
            <v>660</v>
          </cell>
          <cell r="C1219">
            <v>26</v>
          </cell>
          <cell r="D1219" t="str">
            <v>Непромышленные потребители НН</v>
          </cell>
          <cell r="E1219">
            <v>1007</v>
          </cell>
          <cell r="F1219">
            <v>1012</v>
          </cell>
          <cell r="G1219">
            <v>0</v>
          </cell>
          <cell r="H1219">
            <v>0.02</v>
          </cell>
          <cell r="I1219">
            <v>0.02</v>
          </cell>
          <cell r="J1219">
            <v>0.02</v>
          </cell>
          <cell r="K1219">
            <v>0.02</v>
          </cell>
          <cell r="L1219">
            <v>0.02</v>
          </cell>
          <cell r="M1219">
            <v>0.02</v>
          </cell>
          <cell r="N1219">
            <v>0.02</v>
          </cell>
          <cell r="O1219">
            <v>0.02</v>
          </cell>
          <cell r="P1219">
            <v>0.02</v>
          </cell>
          <cell r="Q1219">
            <v>0.02</v>
          </cell>
          <cell r="R1219">
            <v>0.02</v>
          </cell>
          <cell r="S1219">
            <v>0.02</v>
          </cell>
          <cell r="T1219">
            <v>0.06</v>
          </cell>
          <cell r="U1219">
            <v>0.06</v>
          </cell>
          <cell r="V1219">
            <v>0.06</v>
          </cell>
          <cell r="W1219">
            <v>0.06</v>
          </cell>
          <cell r="X1219">
            <v>0.23999999999999996</v>
          </cell>
        </row>
        <row r="1220">
          <cell r="B1220">
            <v>656</v>
          </cell>
          <cell r="C1220">
            <v>26</v>
          </cell>
          <cell r="D1220" t="str">
            <v>Непромышленные потребители НН</v>
          </cell>
          <cell r="E1220">
            <v>1007</v>
          </cell>
          <cell r="F1220">
            <v>1012</v>
          </cell>
          <cell r="G1220">
            <v>0</v>
          </cell>
          <cell r="H1220">
            <v>0.02</v>
          </cell>
          <cell r="I1220">
            <v>0.02</v>
          </cell>
          <cell r="J1220">
            <v>0.02</v>
          </cell>
          <cell r="K1220">
            <v>0.02</v>
          </cell>
          <cell r="L1220">
            <v>0.02</v>
          </cell>
          <cell r="M1220">
            <v>0.02</v>
          </cell>
          <cell r="N1220">
            <v>0.02</v>
          </cell>
          <cell r="O1220">
            <v>0.02</v>
          </cell>
          <cell r="P1220">
            <v>0.02</v>
          </cell>
          <cell r="Q1220">
            <v>0.02</v>
          </cell>
          <cell r="R1220">
            <v>0.02</v>
          </cell>
          <cell r="S1220">
            <v>0.02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</row>
        <row r="1221">
          <cell r="B1221">
            <v>0</v>
          </cell>
          <cell r="C1221">
            <v>12</v>
          </cell>
          <cell r="D1221" t="str">
            <v>ГСК Харлей</v>
          </cell>
          <cell r="E1221">
            <v>0</v>
          </cell>
          <cell r="F1221">
            <v>0</v>
          </cell>
          <cell r="G1221">
            <v>0</v>
          </cell>
          <cell r="H1221">
            <v>3</v>
          </cell>
          <cell r="I1221">
            <v>3</v>
          </cell>
          <cell r="J1221">
            <v>2.5</v>
          </cell>
          <cell r="K1221">
            <v>2.5</v>
          </cell>
          <cell r="L1221">
            <v>0.6</v>
          </cell>
          <cell r="M1221">
            <v>0.3</v>
          </cell>
          <cell r="N1221">
            <v>0.3</v>
          </cell>
          <cell r="O1221">
            <v>0.2</v>
          </cell>
          <cell r="P1221">
            <v>2.5</v>
          </cell>
          <cell r="Q1221">
            <v>2.5</v>
          </cell>
          <cell r="R1221">
            <v>3</v>
          </cell>
          <cell r="S1221">
            <v>3</v>
          </cell>
          <cell r="T1221">
            <v>8.5</v>
          </cell>
          <cell r="U1221">
            <v>3.4</v>
          </cell>
          <cell r="V1221">
            <v>3</v>
          </cell>
          <cell r="W1221">
            <v>8.5</v>
          </cell>
          <cell r="X1221">
            <v>23.4</v>
          </cell>
        </row>
        <row r="1222">
          <cell r="B1222">
            <v>661</v>
          </cell>
          <cell r="C1222">
            <v>138</v>
          </cell>
          <cell r="D1222" t="str">
            <v>Потреб. прирав. к населению (скидка 12% согл. решения РЭК № 200) НН</v>
          </cell>
          <cell r="E1222">
            <v>1007</v>
          </cell>
          <cell r="F1222">
            <v>0</v>
          </cell>
          <cell r="G1222">
            <v>0</v>
          </cell>
          <cell r="H1222">
            <v>3</v>
          </cell>
          <cell r="I1222">
            <v>3</v>
          </cell>
          <cell r="J1222">
            <v>2.5</v>
          </cell>
          <cell r="K1222">
            <v>2.5</v>
          </cell>
          <cell r="L1222">
            <v>0.6</v>
          </cell>
          <cell r="M1222">
            <v>0.3</v>
          </cell>
          <cell r="N1222">
            <v>0.3</v>
          </cell>
          <cell r="O1222">
            <v>0.2</v>
          </cell>
          <cell r="P1222">
            <v>2.5</v>
          </cell>
          <cell r="Q1222">
            <v>2.5</v>
          </cell>
          <cell r="R1222">
            <v>3</v>
          </cell>
          <cell r="S1222">
            <v>3</v>
          </cell>
          <cell r="T1222">
            <v>8.5</v>
          </cell>
          <cell r="U1222">
            <v>3.4</v>
          </cell>
          <cell r="V1222">
            <v>3</v>
          </cell>
          <cell r="W1222">
            <v>8.5</v>
          </cell>
          <cell r="X1222">
            <v>23.4</v>
          </cell>
        </row>
        <row r="1223">
          <cell r="B1223">
            <v>657</v>
          </cell>
          <cell r="C1223">
            <v>138</v>
          </cell>
          <cell r="D1223" t="str">
            <v>Потреб. прирав. к населению (скидка 12% согл. решения РЭК № 200) НН</v>
          </cell>
          <cell r="E1223">
            <v>1007</v>
          </cell>
          <cell r="F1223">
            <v>0</v>
          </cell>
          <cell r="G1223">
            <v>0</v>
          </cell>
          <cell r="H1223">
            <v>3</v>
          </cell>
          <cell r="I1223">
            <v>3</v>
          </cell>
          <cell r="J1223">
            <v>2.5</v>
          </cell>
          <cell r="K1223">
            <v>2.5</v>
          </cell>
          <cell r="L1223">
            <v>0.6</v>
          </cell>
          <cell r="M1223">
            <v>0.3</v>
          </cell>
          <cell r="N1223">
            <v>0.3</v>
          </cell>
          <cell r="O1223">
            <v>0.2</v>
          </cell>
          <cell r="P1223">
            <v>2.5</v>
          </cell>
          <cell r="Q1223">
            <v>2.5</v>
          </cell>
          <cell r="R1223">
            <v>3</v>
          </cell>
          <cell r="S1223">
            <v>3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</row>
        <row r="1224">
          <cell r="B1224">
            <v>0</v>
          </cell>
          <cell r="C1224">
            <v>12</v>
          </cell>
          <cell r="D1224" t="str">
            <v>ИП Кириченко К.И.</v>
          </cell>
          <cell r="E1224">
            <v>0</v>
          </cell>
          <cell r="F1224">
            <v>0</v>
          </cell>
          <cell r="G1224">
            <v>0</v>
          </cell>
          <cell r="H1224">
            <v>2</v>
          </cell>
          <cell r="I1224">
            <v>2</v>
          </cell>
          <cell r="J1224">
            <v>2</v>
          </cell>
          <cell r="K1224">
            <v>2</v>
          </cell>
          <cell r="L1224">
            <v>2</v>
          </cell>
          <cell r="M1224">
            <v>2</v>
          </cell>
          <cell r="N1224">
            <v>2</v>
          </cell>
          <cell r="O1224">
            <v>2</v>
          </cell>
          <cell r="P1224">
            <v>2</v>
          </cell>
          <cell r="Q1224">
            <v>2</v>
          </cell>
          <cell r="R1224">
            <v>2</v>
          </cell>
          <cell r="S1224">
            <v>2</v>
          </cell>
          <cell r="T1224">
            <v>6</v>
          </cell>
          <cell r="U1224">
            <v>6</v>
          </cell>
          <cell r="V1224">
            <v>6</v>
          </cell>
          <cell r="W1224">
            <v>6</v>
          </cell>
          <cell r="X1224">
            <v>24</v>
          </cell>
        </row>
        <row r="1225">
          <cell r="B1225">
            <v>662</v>
          </cell>
          <cell r="C1225">
            <v>26</v>
          </cell>
          <cell r="D1225" t="str">
            <v>Непромышленные потребители НН</v>
          </cell>
          <cell r="E1225">
            <v>1007</v>
          </cell>
          <cell r="F1225">
            <v>1004</v>
          </cell>
          <cell r="G1225">
            <v>0</v>
          </cell>
          <cell r="H1225">
            <v>2</v>
          </cell>
          <cell r="I1225">
            <v>2</v>
          </cell>
          <cell r="J1225">
            <v>2</v>
          </cell>
          <cell r="K1225">
            <v>2</v>
          </cell>
          <cell r="L1225">
            <v>2</v>
          </cell>
          <cell r="M1225">
            <v>2</v>
          </cell>
          <cell r="N1225">
            <v>2</v>
          </cell>
          <cell r="O1225">
            <v>2</v>
          </cell>
          <cell r="P1225">
            <v>2</v>
          </cell>
          <cell r="Q1225">
            <v>2</v>
          </cell>
          <cell r="R1225">
            <v>2</v>
          </cell>
          <cell r="S1225">
            <v>2</v>
          </cell>
          <cell r="T1225">
            <v>6</v>
          </cell>
          <cell r="U1225">
            <v>6</v>
          </cell>
          <cell r="V1225">
            <v>6</v>
          </cell>
          <cell r="W1225">
            <v>6</v>
          </cell>
          <cell r="X1225">
            <v>24</v>
          </cell>
        </row>
        <row r="1226">
          <cell r="B1226">
            <v>658</v>
          </cell>
          <cell r="C1226">
            <v>26</v>
          </cell>
          <cell r="D1226" t="str">
            <v>Непромышленные потребители НН</v>
          </cell>
          <cell r="E1226">
            <v>1007</v>
          </cell>
          <cell r="F1226">
            <v>1004</v>
          </cell>
          <cell r="G1226">
            <v>0</v>
          </cell>
          <cell r="H1226">
            <v>2</v>
          </cell>
          <cell r="I1226">
            <v>2</v>
          </cell>
          <cell r="J1226">
            <v>2</v>
          </cell>
          <cell r="K1226">
            <v>2</v>
          </cell>
          <cell r="L1226">
            <v>2</v>
          </cell>
          <cell r="M1226">
            <v>2</v>
          </cell>
          <cell r="N1226">
            <v>2</v>
          </cell>
          <cell r="O1226">
            <v>2</v>
          </cell>
          <cell r="P1226">
            <v>2</v>
          </cell>
          <cell r="Q1226">
            <v>2</v>
          </cell>
          <cell r="R1226">
            <v>2</v>
          </cell>
          <cell r="S1226">
            <v>2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</row>
        <row r="1227">
          <cell r="B1227">
            <v>0</v>
          </cell>
          <cell r="C1227">
            <v>12</v>
          </cell>
          <cell r="D1227" t="str">
            <v>ИП Паксина Л. Й</v>
          </cell>
          <cell r="E1227">
            <v>0</v>
          </cell>
          <cell r="F1227">
            <v>0</v>
          </cell>
          <cell r="G1227">
            <v>0</v>
          </cell>
          <cell r="H1227">
            <v>1.4</v>
          </cell>
          <cell r="I1227">
            <v>1.4</v>
          </cell>
          <cell r="J1227">
            <v>1.4</v>
          </cell>
          <cell r="K1227">
            <v>1.4</v>
          </cell>
          <cell r="L1227">
            <v>1.2</v>
          </cell>
          <cell r="M1227">
            <v>1.6</v>
          </cell>
          <cell r="N1227">
            <v>1.3</v>
          </cell>
          <cell r="O1227">
            <v>1.5</v>
          </cell>
          <cell r="P1227">
            <v>1.2</v>
          </cell>
          <cell r="Q1227">
            <v>1.3</v>
          </cell>
          <cell r="R1227">
            <v>1.4</v>
          </cell>
          <cell r="S1227">
            <v>1.4</v>
          </cell>
          <cell r="T1227">
            <v>4.1999999999999993</v>
          </cell>
          <cell r="U1227">
            <v>4.1999999999999993</v>
          </cell>
          <cell r="V1227">
            <v>4</v>
          </cell>
          <cell r="W1227">
            <v>4.0999999999999996</v>
          </cell>
          <cell r="X1227">
            <v>16.5</v>
          </cell>
        </row>
        <row r="1228">
          <cell r="B1228">
            <v>663</v>
          </cell>
          <cell r="C1228">
            <v>26</v>
          </cell>
          <cell r="D1228" t="str">
            <v>Непромышленные потребители НН</v>
          </cell>
          <cell r="E1228">
            <v>1007</v>
          </cell>
          <cell r="F1228">
            <v>0</v>
          </cell>
          <cell r="G1228">
            <v>0</v>
          </cell>
          <cell r="H1228">
            <v>1.4</v>
          </cell>
          <cell r="I1228">
            <v>1.4</v>
          </cell>
          <cell r="J1228">
            <v>1.4</v>
          </cell>
          <cell r="K1228">
            <v>1.4</v>
          </cell>
          <cell r="L1228">
            <v>1.2</v>
          </cell>
          <cell r="M1228">
            <v>1.6</v>
          </cell>
          <cell r="N1228">
            <v>1.3</v>
          </cell>
          <cell r="O1228">
            <v>1.5</v>
          </cell>
          <cell r="P1228">
            <v>1.2</v>
          </cell>
          <cell r="Q1228">
            <v>1.3</v>
          </cell>
          <cell r="R1228">
            <v>1.4</v>
          </cell>
          <cell r="S1228">
            <v>1.4</v>
          </cell>
          <cell r="T1228">
            <v>4.1999999999999993</v>
          </cell>
          <cell r="U1228">
            <v>4.1999999999999993</v>
          </cell>
          <cell r="V1228">
            <v>4</v>
          </cell>
          <cell r="W1228">
            <v>4.0999999999999996</v>
          </cell>
          <cell r="X1228">
            <v>16.5</v>
          </cell>
        </row>
        <row r="1229">
          <cell r="B1229">
            <v>659</v>
          </cell>
          <cell r="C1229">
            <v>26</v>
          </cell>
          <cell r="D1229" t="str">
            <v>Непромышленные потребители НН</v>
          </cell>
          <cell r="E1229">
            <v>1007</v>
          </cell>
          <cell r="F1229">
            <v>0</v>
          </cell>
          <cell r="G1229">
            <v>0</v>
          </cell>
          <cell r="H1229">
            <v>1.4</v>
          </cell>
          <cell r="I1229">
            <v>1.4</v>
          </cell>
          <cell r="J1229">
            <v>1.4</v>
          </cell>
          <cell r="K1229">
            <v>1.4</v>
          </cell>
          <cell r="L1229">
            <v>1.2</v>
          </cell>
          <cell r="M1229">
            <v>1.6</v>
          </cell>
          <cell r="N1229">
            <v>1.3</v>
          </cell>
          <cell r="O1229">
            <v>1.5</v>
          </cell>
          <cell r="P1229">
            <v>1.2</v>
          </cell>
          <cell r="Q1229">
            <v>1.3</v>
          </cell>
          <cell r="R1229">
            <v>1.4</v>
          </cell>
          <cell r="S1229">
            <v>1.4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</row>
        <row r="1230">
          <cell r="B1230">
            <v>0</v>
          </cell>
          <cell r="C1230">
            <v>12</v>
          </cell>
          <cell r="D1230" t="str">
            <v>ИП Бекларов Д.В.</v>
          </cell>
          <cell r="E1230">
            <v>0</v>
          </cell>
          <cell r="F1230">
            <v>0</v>
          </cell>
          <cell r="G1230">
            <v>0</v>
          </cell>
          <cell r="H1230">
            <v>0.1</v>
          </cell>
          <cell r="I1230">
            <v>0.1</v>
          </cell>
          <cell r="J1230">
            <v>0.1</v>
          </cell>
          <cell r="K1230">
            <v>0.1</v>
          </cell>
          <cell r="L1230">
            <v>0.1</v>
          </cell>
          <cell r="M1230">
            <v>0.1</v>
          </cell>
          <cell r="N1230">
            <v>0.1</v>
          </cell>
          <cell r="O1230">
            <v>0.1</v>
          </cell>
          <cell r="P1230">
            <v>0.1</v>
          </cell>
          <cell r="Q1230">
            <v>0.1</v>
          </cell>
          <cell r="R1230">
            <v>0.1</v>
          </cell>
          <cell r="S1230">
            <v>0.1</v>
          </cell>
          <cell r="T1230">
            <v>0.30000000000000004</v>
          </cell>
          <cell r="U1230">
            <v>0.30000000000000004</v>
          </cell>
          <cell r="V1230">
            <v>0.30000000000000004</v>
          </cell>
          <cell r="W1230">
            <v>0.30000000000000004</v>
          </cell>
          <cell r="X1230">
            <v>1.2</v>
          </cell>
        </row>
        <row r="1231">
          <cell r="B1231">
            <v>664</v>
          </cell>
          <cell r="C1231">
            <v>26</v>
          </cell>
          <cell r="D1231" t="str">
            <v>Непромышленные потребители НН</v>
          </cell>
          <cell r="E1231">
            <v>1004</v>
          </cell>
          <cell r="F1231">
            <v>1012</v>
          </cell>
          <cell r="G1231">
            <v>0</v>
          </cell>
          <cell r="H1231">
            <v>0.1</v>
          </cell>
          <cell r="I1231">
            <v>0.1</v>
          </cell>
          <cell r="J1231">
            <v>0.1</v>
          </cell>
          <cell r="K1231">
            <v>0.1</v>
          </cell>
          <cell r="L1231">
            <v>0.1</v>
          </cell>
          <cell r="M1231">
            <v>0.1</v>
          </cell>
          <cell r="N1231">
            <v>0.1</v>
          </cell>
          <cell r="O1231">
            <v>0.1</v>
          </cell>
          <cell r="P1231">
            <v>0.1</v>
          </cell>
          <cell r="Q1231">
            <v>0.1</v>
          </cell>
          <cell r="R1231">
            <v>0.1</v>
          </cell>
          <cell r="S1231">
            <v>0.1</v>
          </cell>
          <cell r="T1231">
            <v>0.01</v>
          </cell>
          <cell r="U1231">
            <v>0.01</v>
          </cell>
          <cell r="V1231">
            <v>0.01</v>
          </cell>
          <cell r="W1231">
            <v>0.01</v>
          </cell>
          <cell r="X1231">
            <v>1.2</v>
          </cell>
        </row>
        <row r="1232">
          <cell r="B1232">
            <v>660</v>
          </cell>
          <cell r="C1232">
            <v>26</v>
          </cell>
          <cell r="D1232" t="str">
            <v>Непромышленные потребители НН</v>
          </cell>
          <cell r="E1232">
            <v>1004</v>
          </cell>
          <cell r="F1232">
            <v>1012</v>
          </cell>
          <cell r="G1232">
            <v>0</v>
          </cell>
          <cell r="H1232">
            <v>0.1</v>
          </cell>
          <cell r="I1232">
            <v>0.1</v>
          </cell>
          <cell r="J1232">
            <v>0.1</v>
          </cell>
          <cell r="K1232">
            <v>0.1</v>
          </cell>
          <cell r="L1232">
            <v>0.1</v>
          </cell>
          <cell r="M1232">
            <v>0.1</v>
          </cell>
          <cell r="N1232">
            <v>0.1</v>
          </cell>
          <cell r="O1232">
            <v>0.1</v>
          </cell>
          <cell r="P1232">
            <v>0.1</v>
          </cell>
          <cell r="Q1232">
            <v>0.1</v>
          </cell>
          <cell r="R1232">
            <v>0.1</v>
          </cell>
          <cell r="S1232">
            <v>0.1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</row>
        <row r="1233">
          <cell r="B1233">
            <v>0</v>
          </cell>
          <cell r="C1233">
            <v>12</v>
          </cell>
          <cell r="D1233" t="str">
            <v>Нотариус  Костикова Л. С.</v>
          </cell>
          <cell r="E1233">
            <v>0</v>
          </cell>
          <cell r="F1233">
            <v>0</v>
          </cell>
          <cell r="G1233">
            <v>0</v>
          </cell>
          <cell r="H1233">
            <v>0.25</v>
          </cell>
          <cell r="I1233">
            <v>0.25</v>
          </cell>
          <cell r="J1233">
            <v>0.25</v>
          </cell>
          <cell r="K1233">
            <v>0.25</v>
          </cell>
          <cell r="L1233">
            <v>0.25</v>
          </cell>
          <cell r="M1233">
            <v>0.25</v>
          </cell>
          <cell r="N1233">
            <v>0.25</v>
          </cell>
          <cell r="O1233">
            <v>0.25</v>
          </cell>
          <cell r="P1233">
            <v>0.25</v>
          </cell>
          <cell r="Q1233">
            <v>0.25</v>
          </cell>
          <cell r="R1233">
            <v>0.25</v>
          </cell>
          <cell r="S1233">
            <v>0.25</v>
          </cell>
          <cell r="T1233">
            <v>0.75</v>
          </cell>
          <cell r="U1233">
            <v>0.75</v>
          </cell>
          <cell r="V1233">
            <v>0.75</v>
          </cell>
          <cell r="W1233">
            <v>0.75</v>
          </cell>
          <cell r="X1233">
            <v>3</v>
          </cell>
        </row>
        <row r="1234">
          <cell r="B1234">
            <v>665</v>
          </cell>
          <cell r="C1234">
            <v>26</v>
          </cell>
          <cell r="D1234" t="str">
            <v>Непромышленные потребители НН</v>
          </cell>
          <cell r="E1234">
            <v>1007</v>
          </cell>
          <cell r="F1234">
            <v>0</v>
          </cell>
          <cell r="G1234">
            <v>0</v>
          </cell>
          <cell r="H1234">
            <v>0.25</v>
          </cell>
          <cell r="I1234">
            <v>0.25</v>
          </cell>
          <cell r="J1234">
            <v>0.25</v>
          </cell>
          <cell r="K1234">
            <v>0.25</v>
          </cell>
          <cell r="L1234">
            <v>0.25</v>
          </cell>
          <cell r="M1234">
            <v>0.25</v>
          </cell>
          <cell r="N1234">
            <v>0.25</v>
          </cell>
          <cell r="O1234">
            <v>0.25</v>
          </cell>
          <cell r="P1234">
            <v>0.25</v>
          </cell>
          <cell r="Q1234">
            <v>0.25</v>
          </cell>
          <cell r="R1234">
            <v>0.25</v>
          </cell>
          <cell r="S1234">
            <v>0.25</v>
          </cell>
          <cell r="T1234">
            <v>0.75</v>
          </cell>
          <cell r="U1234">
            <v>0.75</v>
          </cell>
          <cell r="V1234">
            <v>0.75</v>
          </cell>
          <cell r="W1234">
            <v>0.75</v>
          </cell>
          <cell r="X1234">
            <v>3</v>
          </cell>
        </row>
        <row r="1235">
          <cell r="B1235">
            <v>661</v>
          </cell>
          <cell r="C1235">
            <v>26</v>
          </cell>
          <cell r="D1235" t="str">
            <v>Непромышленные потребители НН</v>
          </cell>
          <cell r="E1235">
            <v>1007</v>
          </cell>
          <cell r="F1235">
            <v>0</v>
          </cell>
          <cell r="G1235">
            <v>0</v>
          </cell>
          <cell r="H1235">
            <v>0.25</v>
          </cell>
          <cell r="I1235">
            <v>0.25</v>
          </cell>
          <cell r="J1235">
            <v>0.25</v>
          </cell>
          <cell r="K1235">
            <v>0.25</v>
          </cell>
          <cell r="L1235">
            <v>0.25</v>
          </cell>
          <cell r="M1235">
            <v>0.25</v>
          </cell>
          <cell r="N1235">
            <v>0.25</v>
          </cell>
          <cell r="O1235">
            <v>0.25</v>
          </cell>
          <cell r="P1235">
            <v>0.25</v>
          </cell>
          <cell r="Q1235">
            <v>0.25</v>
          </cell>
          <cell r="R1235">
            <v>0.25</v>
          </cell>
          <cell r="S1235">
            <v>0.25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</row>
        <row r="1236">
          <cell r="B1236">
            <v>0</v>
          </cell>
          <cell r="C1236">
            <v>12</v>
          </cell>
          <cell r="D1236" t="str">
            <v>ГСК "Престиж"</v>
          </cell>
          <cell r="E1236">
            <v>0</v>
          </cell>
          <cell r="F1236">
            <v>0</v>
          </cell>
          <cell r="G1236">
            <v>0</v>
          </cell>
          <cell r="H1236">
            <v>5</v>
          </cell>
          <cell r="I1236">
            <v>5</v>
          </cell>
          <cell r="J1236">
            <v>5</v>
          </cell>
          <cell r="K1236">
            <v>5</v>
          </cell>
          <cell r="L1236">
            <v>5</v>
          </cell>
          <cell r="M1236">
            <v>5</v>
          </cell>
          <cell r="N1236">
            <v>5</v>
          </cell>
          <cell r="O1236">
            <v>5</v>
          </cell>
          <cell r="P1236">
            <v>5</v>
          </cell>
          <cell r="Q1236">
            <v>5</v>
          </cell>
          <cell r="R1236">
            <v>5</v>
          </cell>
          <cell r="S1236">
            <v>5</v>
          </cell>
          <cell r="T1236">
            <v>15</v>
          </cell>
          <cell r="U1236">
            <v>15</v>
          </cell>
          <cell r="V1236">
            <v>15</v>
          </cell>
          <cell r="W1236">
            <v>15</v>
          </cell>
          <cell r="X1236">
            <v>60</v>
          </cell>
        </row>
        <row r="1237">
          <cell r="B1237">
            <v>666</v>
          </cell>
          <cell r="C1237">
            <v>138</v>
          </cell>
          <cell r="D1237" t="str">
            <v>Потреб. прирав. к населению (скидка 12% согл. решения РЭК № 200) НН</v>
          </cell>
          <cell r="E1237">
            <v>1007</v>
          </cell>
          <cell r="F1237">
            <v>1004</v>
          </cell>
          <cell r="G1237">
            <v>0</v>
          </cell>
          <cell r="H1237">
            <v>5</v>
          </cell>
          <cell r="I1237">
            <v>5</v>
          </cell>
          <cell r="J1237">
            <v>5</v>
          </cell>
          <cell r="K1237">
            <v>5</v>
          </cell>
          <cell r="L1237">
            <v>5</v>
          </cell>
          <cell r="M1237">
            <v>5</v>
          </cell>
          <cell r="N1237">
            <v>5</v>
          </cell>
          <cell r="O1237">
            <v>5</v>
          </cell>
          <cell r="P1237">
            <v>5</v>
          </cell>
          <cell r="Q1237">
            <v>5</v>
          </cell>
          <cell r="R1237">
            <v>5</v>
          </cell>
          <cell r="S1237">
            <v>5</v>
          </cell>
          <cell r="T1237">
            <v>15</v>
          </cell>
          <cell r="U1237">
            <v>15</v>
          </cell>
          <cell r="V1237">
            <v>15</v>
          </cell>
          <cell r="W1237">
            <v>15</v>
          </cell>
          <cell r="X1237">
            <v>60</v>
          </cell>
        </row>
        <row r="1238">
          <cell r="B1238">
            <v>662</v>
          </cell>
          <cell r="C1238">
            <v>138</v>
          </cell>
          <cell r="D1238" t="str">
            <v>Потреб. прирав. к населению (скидка 12% согл. решения РЭК № 200) НН</v>
          </cell>
          <cell r="E1238">
            <v>1007</v>
          </cell>
          <cell r="F1238">
            <v>1004</v>
          </cell>
          <cell r="G1238">
            <v>0</v>
          </cell>
          <cell r="H1238">
            <v>5</v>
          </cell>
          <cell r="I1238">
            <v>5</v>
          </cell>
          <cell r="J1238">
            <v>5</v>
          </cell>
          <cell r="K1238">
            <v>5</v>
          </cell>
          <cell r="L1238">
            <v>5</v>
          </cell>
          <cell r="M1238">
            <v>5</v>
          </cell>
          <cell r="N1238">
            <v>5</v>
          </cell>
          <cell r="O1238">
            <v>5</v>
          </cell>
          <cell r="P1238">
            <v>5</v>
          </cell>
          <cell r="Q1238">
            <v>5</v>
          </cell>
          <cell r="R1238">
            <v>5</v>
          </cell>
          <cell r="S1238">
            <v>5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</row>
        <row r="1239">
          <cell r="B1239">
            <v>0</v>
          </cell>
          <cell r="C1239">
            <v>12</v>
          </cell>
          <cell r="D1239" t="str">
            <v>ИП Чупанов Ш. К.</v>
          </cell>
          <cell r="E1239">
            <v>0</v>
          </cell>
          <cell r="F1239">
            <v>0</v>
          </cell>
          <cell r="G1239">
            <v>0</v>
          </cell>
          <cell r="H1239">
            <v>7</v>
          </cell>
          <cell r="I1239">
            <v>6</v>
          </cell>
          <cell r="J1239">
            <v>5</v>
          </cell>
          <cell r="K1239">
            <v>5</v>
          </cell>
          <cell r="L1239">
            <v>6</v>
          </cell>
          <cell r="M1239">
            <v>6</v>
          </cell>
          <cell r="N1239">
            <v>6</v>
          </cell>
          <cell r="O1239">
            <v>7</v>
          </cell>
          <cell r="P1239">
            <v>6</v>
          </cell>
          <cell r="Q1239">
            <v>6</v>
          </cell>
          <cell r="R1239">
            <v>6</v>
          </cell>
          <cell r="S1239">
            <v>7</v>
          </cell>
          <cell r="T1239">
            <v>18</v>
          </cell>
          <cell r="U1239">
            <v>17</v>
          </cell>
          <cell r="V1239">
            <v>19</v>
          </cell>
          <cell r="W1239">
            <v>19</v>
          </cell>
          <cell r="X1239">
            <v>73</v>
          </cell>
        </row>
        <row r="1240">
          <cell r="B1240">
            <v>667</v>
          </cell>
          <cell r="C1240">
            <v>23</v>
          </cell>
          <cell r="D1240" t="str">
            <v>Непромышленные потребители СН2</v>
          </cell>
          <cell r="E1240">
            <v>1007</v>
          </cell>
          <cell r="F1240">
            <v>1005</v>
          </cell>
          <cell r="G1240">
            <v>0</v>
          </cell>
          <cell r="H1240">
            <v>7</v>
          </cell>
          <cell r="I1240">
            <v>6</v>
          </cell>
          <cell r="J1240">
            <v>5</v>
          </cell>
          <cell r="K1240">
            <v>5</v>
          </cell>
          <cell r="L1240">
            <v>6</v>
          </cell>
          <cell r="M1240">
            <v>6</v>
          </cell>
          <cell r="N1240">
            <v>6</v>
          </cell>
          <cell r="O1240">
            <v>7</v>
          </cell>
          <cell r="P1240">
            <v>6</v>
          </cell>
          <cell r="Q1240">
            <v>6</v>
          </cell>
          <cell r="R1240">
            <v>6</v>
          </cell>
          <cell r="S1240">
            <v>7</v>
          </cell>
          <cell r="T1240">
            <v>18</v>
          </cell>
          <cell r="U1240">
            <v>17</v>
          </cell>
          <cell r="V1240">
            <v>19</v>
          </cell>
          <cell r="W1240">
            <v>19</v>
          </cell>
          <cell r="X1240">
            <v>73</v>
          </cell>
        </row>
        <row r="1241">
          <cell r="B1241">
            <v>663</v>
          </cell>
          <cell r="C1241">
            <v>23</v>
          </cell>
          <cell r="D1241" t="str">
            <v>Непромышленные потребители СН2</v>
          </cell>
          <cell r="E1241">
            <v>1007</v>
          </cell>
          <cell r="F1241">
            <v>1005</v>
          </cell>
          <cell r="G1241">
            <v>0</v>
          </cell>
          <cell r="H1241">
            <v>7</v>
          </cell>
          <cell r="I1241">
            <v>6</v>
          </cell>
          <cell r="J1241">
            <v>5</v>
          </cell>
          <cell r="K1241">
            <v>5</v>
          </cell>
          <cell r="L1241">
            <v>6</v>
          </cell>
          <cell r="M1241">
            <v>6</v>
          </cell>
          <cell r="N1241">
            <v>6</v>
          </cell>
          <cell r="O1241">
            <v>7</v>
          </cell>
          <cell r="P1241">
            <v>6</v>
          </cell>
          <cell r="Q1241">
            <v>6</v>
          </cell>
          <cell r="R1241">
            <v>6</v>
          </cell>
          <cell r="S1241">
            <v>7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</row>
        <row r="1242">
          <cell r="B1242">
            <v>0</v>
          </cell>
          <cell r="C1242">
            <v>12</v>
          </cell>
          <cell r="D1242" t="str">
            <v>Новый Абонент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</row>
        <row r="1243">
          <cell r="B1243">
            <v>668</v>
          </cell>
          <cell r="C1243">
            <v>11</v>
          </cell>
          <cell r="D1243" t="str">
            <v>Пром. до 750 кВА   ВН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</row>
        <row r="1244">
          <cell r="B1244">
            <v>664</v>
          </cell>
          <cell r="C1244">
            <v>11</v>
          </cell>
          <cell r="D1244" t="str">
            <v>Пром. до 750 кВА   ВН</v>
          </cell>
          <cell r="E1244">
            <v>0</v>
          </cell>
          <cell r="F1244">
            <v>0</v>
          </cell>
          <cell r="G1244">
            <v>0</v>
          </cell>
          <cell r="H1244">
            <v>14</v>
          </cell>
          <cell r="I1244">
            <v>13</v>
          </cell>
          <cell r="J1244">
            <v>12</v>
          </cell>
          <cell r="K1244">
            <v>10</v>
          </cell>
          <cell r="L1244">
            <v>8</v>
          </cell>
          <cell r="M1244">
            <v>7</v>
          </cell>
          <cell r="N1244">
            <v>7</v>
          </cell>
          <cell r="O1244">
            <v>7</v>
          </cell>
          <cell r="P1244">
            <v>11</v>
          </cell>
          <cell r="Q1244">
            <v>12</v>
          </cell>
          <cell r="R1244">
            <v>13</v>
          </cell>
          <cell r="S1244">
            <v>14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</row>
        <row r="1245">
          <cell r="B1245">
            <v>0</v>
          </cell>
          <cell r="C1245">
            <v>12</v>
          </cell>
          <cell r="D1245" t="str">
            <v>ИП Муртузов М. И.</v>
          </cell>
          <cell r="E1245">
            <v>0</v>
          </cell>
          <cell r="F1245">
            <v>0</v>
          </cell>
          <cell r="G1245">
            <v>0</v>
          </cell>
          <cell r="H1245">
            <v>14</v>
          </cell>
          <cell r="I1245">
            <v>13</v>
          </cell>
          <cell r="J1245">
            <v>12</v>
          </cell>
          <cell r="K1245">
            <v>10</v>
          </cell>
          <cell r="L1245">
            <v>8</v>
          </cell>
          <cell r="M1245">
            <v>7</v>
          </cell>
          <cell r="N1245">
            <v>7</v>
          </cell>
          <cell r="O1245">
            <v>7</v>
          </cell>
          <cell r="P1245">
            <v>11</v>
          </cell>
          <cell r="Q1245">
            <v>12</v>
          </cell>
          <cell r="R1245">
            <v>13</v>
          </cell>
          <cell r="S1245">
            <v>14</v>
          </cell>
          <cell r="T1245">
            <v>39</v>
          </cell>
          <cell r="U1245">
            <v>25</v>
          </cell>
          <cell r="V1245">
            <v>25</v>
          </cell>
          <cell r="W1245">
            <v>39</v>
          </cell>
          <cell r="X1245">
            <v>128</v>
          </cell>
        </row>
        <row r="1246">
          <cell r="B1246">
            <v>669</v>
          </cell>
          <cell r="C1246">
            <v>23</v>
          </cell>
          <cell r="D1246" t="str">
            <v>Непромышленные потребители СН2</v>
          </cell>
          <cell r="E1246">
            <v>1007</v>
          </cell>
          <cell r="F1246">
            <v>1004</v>
          </cell>
          <cell r="G1246">
            <v>0</v>
          </cell>
          <cell r="H1246">
            <v>14</v>
          </cell>
          <cell r="I1246">
            <v>13</v>
          </cell>
          <cell r="J1246">
            <v>12</v>
          </cell>
          <cell r="K1246">
            <v>10</v>
          </cell>
          <cell r="L1246">
            <v>8</v>
          </cell>
          <cell r="M1246">
            <v>7</v>
          </cell>
          <cell r="N1246">
            <v>7</v>
          </cell>
          <cell r="O1246">
            <v>7</v>
          </cell>
          <cell r="P1246">
            <v>11</v>
          </cell>
          <cell r="Q1246">
            <v>12</v>
          </cell>
          <cell r="R1246">
            <v>13</v>
          </cell>
          <cell r="S1246">
            <v>14</v>
          </cell>
          <cell r="T1246">
            <v>39</v>
          </cell>
          <cell r="U1246">
            <v>25</v>
          </cell>
          <cell r="V1246">
            <v>25</v>
          </cell>
          <cell r="W1246">
            <v>39</v>
          </cell>
          <cell r="X1246">
            <v>128</v>
          </cell>
        </row>
        <row r="1247">
          <cell r="B1247">
            <v>665</v>
          </cell>
          <cell r="C1247">
            <v>23</v>
          </cell>
          <cell r="D1247" t="str">
            <v>Непромышленные потребители СН2</v>
          </cell>
          <cell r="E1247">
            <v>1007</v>
          </cell>
          <cell r="F1247">
            <v>1004</v>
          </cell>
          <cell r="G1247">
            <v>0</v>
          </cell>
          <cell r="H1247">
            <v>14</v>
          </cell>
          <cell r="I1247">
            <v>13</v>
          </cell>
          <cell r="J1247">
            <v>12</v>
          </cell>
          <cell r="K1247">
            <v>10</v>
          </cell>
          <cell r="L1247">
            <v>8</v>
          </cell>
          <cell r="M1247">
            <v>7</v>
          </cell>
          <cell r="N1247">
            <v>7</v>
          </cell>
          <cell r="O1247">
            <v>7</v>
          </cell>
          <cell r="P1247">
            <v>11</v>
          </cell>
          <cell r="Q1247">
            <v>12</v>
          </cell>
          <cell r="R1247">
            <v>13</v>
          </cell>
          <cell r="S1247">
            <v>14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</row>
        <row r="1248">
          <cell r="B1248">
            <v>0</v>
          </cell>
          <cell r="C1248">
            <v>12</v>
          </cell>
          <cell r="D1248" t="str">
            <v>Новый Абонент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</row>
        <row r="1249">
          <cell r="B1249">
            <v>670</v>
          </cell>
          <cell r="C1249">
            <v>11</v>
          </cell>
          <cell r="D1249" t="str">
            <v>Пром. до 750 кВА   ВН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</row>
        <row r="1250">
          <cell r="B1250">
            <v>666</v>
          </cell>
          <cell r="C1250">
            <v>11</v>
          </cell>
          <cell r="D1250" t="str">
            <v>Пром. до 750 кВА   ВН</v>
          </cell>
          <cell r="E1250">
            <v>0</v>
          </cell>
          <cell r="F1250">
            <v>0</v>
          </cell>
          <cell r="G1250">
            <v>0</v>
          </cell>
          <cell r="H1250">
            <v>5</v>
          </cell>
          <cell r="I1250">
            <v>5</v>
          </cell>
          <cell r="J1250">
            <v>4.5</v>
          </cell>
          <cell r="K1250">
            <v>2</v>
          </cell>
          <cell r="L1250">
            <v>1.5</v>
          </cell>
          <cell r="M1250">
            <v>2</v>
          </cell>
          <cell r="N1250">
            <v>2</v>
          </cell>
          <cell r="O1250">
            <v>2.7</v>
          </cell>
          <cell r="P1250">
            <v>3</v>
          </cell>
          <cell r="Q1250">
            <v>4</v>
          </cell>
          <cell r="R1250">
            <v>5</v>
          </cell>
          <cell r="S1250">
            <v>5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</row>
        <row r="1251">
          <cell r="B1251">
            <v>0</v>
          </cell>
          <cell r="C1251">
            <v>12</v>
          </cell>
          <cell r="D1251" t="str">
            <v>ИП Барбаров А. В.</v>
          </cell>
          <cell r="E1251">
            <v>0</v>
          </cell>
          <cell r="F1251">
            <v>0</v>
          </cell>
          <cell r="G1251">
            <v>0</v>
          </cell>
          <cell r="H1251">
            <v>5</v>
          </cell>
          <cell r="I1251">
            <v>5</v>
          </cell>
          <cell r="J1251">
            <v>4.5</v>
          </cell>
          <cell r="K1251">
            <v>2</v>
          </cell>
          <cell r="L1251">
            <v>1.5</v>
          </cell>
          <cell r="M1251">
            <v>2</v>
          </cell>
          <cell r="N1251">
            <v>2</v>
          </cell>
          <cell r="O1251">
            <v>2.7</v>
          </cell>
          <cell r="P1251">
            <v>3</v>
          </cell>
          <cell r="Q1251">
            <v>4</v>
          </cell>
          <cell r="R1251">
            <v>5</v>
          </cell>
          <cell r="S1251">
            <v>5</v>
          </cell>
          <cell r="T1251">
            <v>14.5</v>
          </cell>
          <cell r="U1251">
            <v>5.5</v>
          </cell>
          <cell r="V1251">
            <v>7.7</v>
          </cell>
          <cell r="W1251">
            <v>14</v>
          </cell>
          <cell r="X1251">
            <v>41.7</v>
          </cell>
        </row>
        <row r="1252">
          <cell r="B1252">
            <v>671</v>
          </cell>
          <cell r="C1252">
            <v>23</v>
          </cell>
          <cell r="D1252" t="str">
            <v>Непромышленные потребители СН2</v>
          </cell>
          <cell r="E1252">
            <v>1004</v>
          </cell>
          <cell r="F1252">
            <v>0</v>
          </cell>
          <cell r="G1252">
            <v>0</v>
          </cell>
          <cell r="H1252">
            <v>5</v>
          </cell>
          <cell r="I1252">
            <v>5</v>
          </cell>
          <cell r="J1252">
            <v>4.5</v>
          </cell>
          <cell r="K1252">
            <v>2</v>
          </cell>
          <cell r="L1252">
            <v>1.5</v>
          </cell>
          <cell r="M1252">
            <v>2</v>
          </cell>
          <cell r="N1252">
            <v>2</v>
          </cell>
          <cell r="O1252">
            <v>2.7</v>
          </cell>
          <cell r="P1252">
            <v>3</v>
          </cell>
          <cell r="Q1252">
            <v>4</v>
          </cell>
          <cell r="R1252">
            <v>5</v>
          </cell>
          <cell r="S1252">
            <v>5</v>
          </cell>
          <cell r="T1252">
            <v>14.5</v>
          </cell>
          <cell r="U1252">
            <v>5.5</v>
          </cell>
          <cell r="V1252">
            <v>7.7</v>
          </cell>
          <cell r="W1252">
            <v>14</v>
          </cell>
          <cell r="X1252">
            <v>41.7</v>
          </cell>
        </row>
        <row r="1253">
          <cell r="B1253">
            <v>667</v>
          </cell>
          <cell r="C1253">
            <v>23</v>
          </cell>
          <cell r="D1253" t="str">
            <v>Непромышленные потребители СН2</v>
          </cell>
          <cell r="E1253">
            <v>1004</v>
          </cell>
          <cell r="F1253">
            <v>0</v>
          </cell>
          <cell r="G1253">
            <v>0</v>
          </cell>
          <cell r="H1253">
            <v>5</v>
          </cell>
          <cell r="I1253">
            <v>5</v>
          </cell>
          <cell r="J1253">
            <v>4.5</v>
          </cell>
          <cell r="K1253">
            <v>2</v>
          </cell>
          <cell r="L1253">
            <v>1.5</v>
          </cell>
          <cell r="M1253">
            <v>2</v>
          </cell>
          <cell r="N1253">
            <v>2</v>
          </cell>
          <cell r="O1253">
            <v>2.7</v>
          </cell>
          <cell r="P1253">
            <v>3</v>
          </cell>
          <cell r="Q1253">
            <v>4</v>
          </cell>
          <cell r="R1253">
            <v>5</v>
          </cell>
          <cell r="S1253">
            <v>5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</row>
        <row r="1254">
          <cell r="B1254">
            <v>0</v>
          </cell>
          <cell r="C1254">
            <v>12</v>
          </cell>
          <cell r="D1254" t="str">
            <v>ИП Перепелицина Е. Н.</v>
          </cell>
          <cell r="E1254">
            <v>0</v>
          </cell>
          <cell r="F1254">
            <v>0</v>
          </cell>
          <cell r="G1254">
            <v>0</v>
          </cell>
          <cell r="H1254">
            <v>6</v>
          </cell>
          <cell r="I1254">
            <v>5.5</v>
          </cell>
          <cell r="J1254">
            <v>5</v>
          </cell>
          <cell r="K1254">
            <v>4</v>
          </cell>
          <cell r="L1254">
            <v>3</v>
          </cell>
          <cell r="M1254">
            <v>2</v>
          </cell>
          <cell r="N1254">
            <v>1.6</v>
          </cell>
          <cell r="O1254">
            <v>2.7</v>
          </cell>
          <cell r="P1254">
            <v>5</v>
          </cell>
          <cell r="Q1254">
            <v>5.3</v>
          </cell>
          <cell r="R1254">
            <v>5.5</v>
          </cell>
          <cell r="S1254">
            <v>6</v>
          </cell>
          <cell r="T1254">
            <v>16.5</v>
          </cell>
          <cell r="U1254">
            <v>9</v>
          </cell>
          <cell r="V1254">
            <v>9.3000000000000007</v>
          </cell>
          <cell r="W1254">
            <v>16.8</v>
          </cell>
          <cell r="X1254">
            <v>51.599999999999994</v>
          </cell>
        </row>
        <row r="1255">
          <cell r="B1255">
            <v>672</v>
          </cell>
          <cell r="C1255">
            <v>26</v>
          </cell>
          <cell r="D1255" t="str">
            <v>Непромышленные потребители НН</v>
          </cell>
          <cell r="E1255">
            <v>1007</v>
          </cell>
          <cell r="F1255">
            <v>0</v>
          </cell>
          <cell r="G1255">
            <v>0</v>
          </cell>
          <cell r="H1255">
            <v>6</v>
          </cell>
          <cell r="I1255">
            <v>5.5</v>
          </cell>
          <cell r="J1255">
            <v>5</v>
          </cell>
          <cell r="K1255">
            <v>4</v>
          </cell>
          <cell r="L1255">
            <v>3</v>
          </cell>
          <cell r="M1255">
            <v>2</v>
          </cell>
          <cell r="N1255">
            <v>1.6</v>
          </cell>
          <cell r="O1255">
            <v>2.7</v>
          </cell>
          <cell r="P1255">
            <v>5</v>
          </cell>
          <cell r="Q1255">
            <v>5.3</v>
          </cell>
          <cell r="R1255">
            <v>5.5</v>
          </cell>
          <cell r="S1255">
            <v>6</v>
          </cell>
          <cell r="T1255">
            <v>16.5</v>
          </cell>
          <cell r="U1255">
            <v>9</v>
          </cell>
          <cell r="V1255">
            <v>9.3000000000000007</v>
          </cell>
          <cell r="W1255">
            <v>16.8</v>
          </cell>
          <cell r="X1255">
            <v>51.599999999999994</v>
          </cell>
        </row>
        <row r="1256">
          <cell r="B1256">
            <v>668</v>
          </cell>
          <cell r="C1256">
            <v>26</v>
          </cell>
          <cell r="D1256" t="str">
            <v>Непромышленные потребители НН</v>
          </cell>
          <cell r="E1256">
            <v>1007</v>
          </cell>
          <cell r="F1256">
            <v>0</v>
          </cell>
          <cell r="G1256">
            <v>0</v>
          </cell>
          <cell r="H1256">
            <v>6</v>
          </cell>
          <cell r="I1256">
            <v>5.5</v>
          </cell>
          <cell r="J1256">
            <v>5</v>
          </cell>
          <cell r="K1256">
            <v>4</v>
          </cell>
          <cell r="L1256">
            <v>3</v>
          </cell>
          <cell r="M1256">
            <v>2</v>
          </cell>
          <cell r="N1256">
            <v>1.6</v>
          </cell>
          <cell r="O1256">
            <v>2.7</v>
          </cell>
          <cell r="P1256">
            <v>5</v>
          </cell>
          <cell r="Q1256">
            <v>5.3</v>
          </cell>
          <cell r="R1256">
            <v>5.5</v>
          </cell>
          <cell r="S1256">
            <v>6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</row>
        <row r="1257">
          <cell r="B1257">
            <v>0</v>
          </cell>
          <cell r="C1257">
            <v>12</v>
          </cell>
          <cell r="D1257" t="str">
            <v>Новый Абонент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</row>
        <row r="1258">
          <cell r="B1258">
            <v>673</v>
          </cell>
          <cell r="C1258">
            <v>11</v>
          </cell>
          <cell r="D1258" t="str">
            <v>Пром. до 750 кВА   ВН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</row>
        <row r="1259">
          <cell r="B1259">
            <v>669</v>
          </cell>
          <cell r="C1259">
            <v>11</v>
          </cell>
          <cell r="D1259" t="str">
            <v>Пром. до 750 кВА   ВН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</row>
        <row r="1260">
          <cell r="B1260">
            <v>0</v>
          </cell>
          <cell r="C1260">
            <v>12</v>
          </cell>
          <cell r="D1260" t="str">
            <v>Новый Абонент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</row>
        <row r="1261">
          <cell r="B1261">
            <v>674</v>
          </cell>
          <cell r="C1261">
            <v>11</v>
          </cell>
          <cell r="D1261" t="str">
            <v>Пром. до 750 кВА   ВН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</row>
        <row r="1262">
          <cell r="B1262">
            <v>670</v>
          </cell>
          <cell r="C1262">
            <v>11</v>
          </cell>
          <cell r="D1262" t="str">
            <v>Пром. до 750 кВА   ВН</v>
          </cell>
          <cell r="E1262">
            <v>0</v>
          </cell>
          <cell r="F1262">
            <v>0</v>
          </cell>
          <cell r="G1262">
            <v>0</v>
          </cell>
          <cell r="H1262">
            <v>8</v>
          </cell>
          <cell r="I1262">
            <v>7.5</v>
          </cell>
          <cell r="J1262">
            <v>7</v>
          </cell>
          <cell r="K1262">
            <v>7</v>
          </cell>
          <cell r="L1262">
            <v>6.6</v>
          </cell>
          <cell r="M1262">
            <v>7</v>
          </cell>
          <cell r="N1262">
            <v>5.5</v>
          </cell>
          <cell r="O1262">
            <v>6</v>
          </cell>
          <cell r="P1262">
            <v>7.6</v>
          </cell>
          <cell r="Q1262">
            <v>8</v>
          </cell>
          <cell r="R1262">
            <v>8</v>
          </cell>
          <cell r="S1262">
            <v>8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</row>
        <row r="1263">
          <cell r="B1263">
            <v>0</v>
          </cell>
          <cell r="C1263">
            <v>12</v>
          </cell>
          <cell r="D1263" t="str">
            <v>ИП Мансуров И. А. О.</v>
          </cell>
          <cell r="E1263">
            <v>0</v>
          </cell>
          <cell r="F1263">
            <v>0</v>
          </cell>
          <cell r="G1263">
            <v>0</v>
          </cell>
          <cell r="H1263">
            <v>8</v>
          </cell>
          <cell r="I1263">
            <v>7.5</v>
          </cell>
          <cell r="J1263">
            <v>7</v>
          </cell>
          <cell r="K1263">
            <v>7</v>
          </cell>
          <cell r="L1263">
            <v>6.6</v>
          </cell>
          <cell r="M1263">
            <v>7</v>
          </cell>
          <cell r="N1263">
            <v>5.5</v>
          </cell>
          <cell r="O1263">
            <v>6</v>
          </cell>
          <cell r="P1263">
            <v>7.6</v>
          </cell>
          <cell r="Q1263">
            <v>8</v>
          </cell>
          <cell r="R1263">
            <v>8</v>
          </cell>
          <cell r="S1263">
            <v>8</v>
          </cell>
          <cell r="T1263">
            <v>22.5</v>
          </cell>
          <cell r="U1263">
            <v>20.6</v>
          </cell>
          <cell r="V1263">
            <v>19.100000000000001</v>
          </cell>
          <cell r="W1263">
            <v>24</v>
          </cell>
          <cell r="X1263">
            <v>86.2</v>
          </cell>
        </row>
        <row r="1264">
          <cell r="B1264">
            <v>675</v>
          </cell>
          <cell r="C1264">
            <v>26</v>
          </cell>
          <cell r="D1264" t="str">
            <v>Непромышленные потребители НН</v>
          </cell>
          <cell r="E1264">
            <v>1007</v>
          </cell>
          <cell r="F1264">
            <v>0</v>
          </cell>
          <cell r="G1264">
            <v>0</v>
          </cell>
          <cell r="H1264">
            <v>8</v>
          </cell>
          <cell r="I1264">
            <v>7.5</v>
          </cell>
          <cell r="J1264">
            <v>7</v>
          </cell>
          <cell r="K1264">
            <v>7</v>
          </cell>
          <cell r="L1264">
            <v>6.6</v>
          </cell>
          <cell r="M1264">
            <v>7</v>
          </cell>
          <cell r="N1264">
            <v>5.5</v>
          </cell>
          <cell r="O1264">
            <v>6</v>
          </cell>
          <cell r="P1264">
            <v>7.6</v>
          </cell>
          <cell r="Q1264">
            <v>8</v>
          </cell>
          <cell r="R1264">
            <v>8</v>
          </cell>
          <cell r="S1264">
            <v>8</v>
          </cell>
          <cell r="T1264">
            <v>22.5</v>
          </cell>
          <cell r="U1264">
            <v>20.6</v>
          </cell>
          <cell r="V1264">
            <v>19.100000000000001</v>
          </cell>
          <cell r="W1264">
            <v>24</v>
          </cell>
          <cell r="X1264">
            <v>86.2</v>
          </cell>
        </row>
        <row r="1265">
          <cell r="B1265">
            <v>671</v>
          </cell>
          <cell r="C1265">
            <v>26</v>
          </cell>
          <cell r="D1265" t="str">
            <v>Непромышленные потребители НН</v>
          </cell>
          <cell r="E1265">
            <v>1007</v>
          </cell>
          <cell r="F1265">
            <v>0</v>
          </cell>
          <cell r="G1265">
            <v>0</v>
          </cell>
          <cell r="H1265">
            <v>8</v>
          </cell>
          <cell r="I1265">
            <v>7.5</v>
          </cell>
          <cell r="J1265">
            <v>7</v>
          </cell>
          <cell r="K1265">
            <v>7</v>
          </cell>
          <cell r="L1265">
            <v>6.6</v>
          </cell>
          <cell r="M1265">
            <v>7</v>
          </cell>
          <cell r="N1265">
            <v>5.5</v>
          </cell>
          <cell r="O1265">
            <v>6</v>
          </cell>
          <cell r="P1265">
            <v>7.6</v>
          </cell>
          <cell r="Q1265">
            <v>8</v>
          </cell>
          <cell r="R1265">
            <v>8</v>
          </cell>
          <cell r="S1265">
            <v>8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</row>
        <row r="1266">
          <cell r="B1266">
            <v>0</v>
          </cell>
          <cell r="C1266">
            <v>12</v>
          </cell>
          <cell r="D1266" t="str">
            <v>гр. Лысенко С. Л.</v>
          </cell>
          <cell r="E1266">
            <v>0</v>
          </cell>
          <cell r="F1266">
            <v>0</v>
          </cell>
          <cell r="G1266">
            <v>0</v>
          </cell>
          <cell r="H1266">
            <v>3</v>
          </cell>
          <cell r="I1266">
            <v>4</v>
          </cell>
          <cell r="J1266">
            <v>3</v>
          </cell>
          <cell r="K1266">
            <v>2.5</v>
          </cell>
          <cell r="L1266">
            <v>2.5</v>
          </cell>
          <cell r="M1266">
            <v>2</v>
          </cell>
          <cell r="N1266">
            <v>2.5</v>
          </cell>
          <cell r="O1266">
            <v>2.5</v>
          </cell>
          <cell r="P1266">
            <v>3</v>
          </cell>
          <cell r="Q1266">
            <v>3.5</v>
          </cell>
          <cell r="R1266">
            <v>4</v>
          </cell>
          <cell r="S1266">
            <v>4</v>
          </cell>
          <cell r="T1266">
            <v>10</v>
          </cell>
          <cell r="U1266">
            <v>7</v>
          </cell>
          <cell r="V1266">
            <v>8</v>
          </cell>
          <cell r="W1266">
            <v>11.5</v>
          </cell>
          <cell r="X1266">
            <v>36.5</v>
          </cell>
        </row>
        <row r="1267">
          <cell r="B1267">
            <v>676</v>
          </cell>
          <cell r="C1267">
            <v>23</v>
          </cell>
          <cell r="D1267" t="str">
            <v>Непромышленные потребители СН2</v>
          </cell>
          <cell r="E1267">
            <v>1007</v>
          </cell>
          <cell r="F1267">
            <v>0</v>
          </cell>
          <cell r="G1267">
            <v>0</v>
          </cell>
          <cell r="H1267">
            <v>3</v>
          </cell>
          <cell r="I1267">
            <v>4</v>
          </cell>
          <cell r="J1267">
            <v>3</v>
          </cell>
          <cell r="K1267">
            <v>2.5</v>
          </cell>
          <cell r="L1267">
            <v>2.5</v>
          </cell>
          <cell r="M1267">
            <v>2</v>
          </cell>
          <cell r="N1267">
            <v>2.5</v>
          </cell>
          <cell r="O1267">
            <v>2.5</v>
          </cell>
          <cell r="P1267">
            <v>3</v>
          </cell>
          <cell r="Q1267">
            <v>3.5</v>
          </cell>
          <cell r="R1267">
            <v>4</v>
          </cell>
          <cell r="S1267">
            <v>4</v>
          </cell>
          <cell r="T1267">
            <v>10</v>
          </cell>
          <cell r="U1267">
            <v>7</v>
          </cell>
          <cell r="V1267">
            <v>8</v>
          </cell>
          <cell r="W1267">
            <v>11.5</v>
          </cell>
          <cell r="X1267">
            <v>36.5</v>
          </cell>
        </row>
        <row r="1268">
          <cell r="B1268">
            <v>672</v>
          </cell>
          <cell r="C1268">
            <v>23</v>
          </cell>
          <cell r="D1268" t="str">
            <v>Непромышленные потребители СН2</v>
          </cell>
          <cell r="E1268">
            <v>1007</v>
          </cell>
          <cell r="F1268">
            <v>0</v>
          </cell>
          <cell r="G1268">
            <v>0</v>
          </cell>
          <cell r="H1268">
            <v>3</v>
          </cell>
          <cell r="I1268">
            <v>4</v>
          </cell>
          <cell r="J1268">
            <v>3</v>
          </cell>
          <cell r="K1268">
            <v>2.5</v>
          </cell>
          <cell r="L1268">
            <v>2.5</v>
          </cell>
          <cell r="M1268">
            <v>2</v>
          </cell>
          <cell r="N1268">
            <v>2.5</v>
          </cell>
          <cell r="O1268">
            <v>2.5</v>
          </cell>
          <cell r="P1268">
            <v>3</v>
          </cell>
          <cell r="Q1268">
            <v>3.5</v>
          </cell>
          <cell r="R1268">
            <v>4</v>
          </cell>
          <cell r="S1268">
            <v>4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</row>
        <row r="1269">
          <cell r="B1269">
            <v>0</v>
          </cell>
          <cell r="C1269">
            <v>12</v>
          </cell>
          <cell r="D1269" t="str">
            <v>ГСК "Чайка"</v>
          </cell>
          <cell r="E1269">
            <v>0</v>
          </cell>
          <cell r="F1269">
            <v>0</v>
          </cell>
          <cell r="G1269">
            <v>0</v>
          </cell>
          <cell r="H1269">
            <v>5.5</v>
          </cell>
          <cell r="I1269">
            <v>5</v>
          </cell>
          <cell r="J1269">
            <v>4.8</v>
          </cell>
          <cell r="K1269">
            <v>4.5</v>
          </cell>
          <cell r="L1269">
            <v>4</v>
          </cell>
          <cell r="M1269">
            <v>4</v>
          </cell>
          <cell r="N1269">
            <v>2</v>
          </cell>
          <cell r="O1269">
            <v>3.2</v>
          </cell>
          <cell r="P1269">
            <v>4.3</v>
          </cell>
          <cell r="Q1269">
            <v>4.5</v>
          </cell>
          <cell r="R1269">
            <v>5</v>
          </cell>
          <cell r="S1269">
            <v>5.3</v>
          </cell>
          <cell r="T1269">
            <v>15.3</v>
          </cell>
          <cell r="U1269">
            <v>12.5</v>
          </cell>
          <cell r="V1269">
            <v>9.5</v>
          </cell>
          <cell r="W1269">
            <v>14.8</v>
          </cell>
          <cell r="X1269">
            <v>52.099999999999994</v>
          </cell>
        </row>
        <row r="1270">
          <cell r="B1270">
            <v>677</v>
          </cell>
          <cell r="C1270">
            <v>135</v>
          </cell>
          <cell r="D1270" t="str">
            <v>Потреб. прирав. к населению (скидка 12% согл. решения РЭК № 200) СН2</v>
          </cell>
          <cell r="E1270">
            <v>1007</v>
          </cell>
          <cell r="F1270">
            <v>1005</v>
          </cell>
          <cell r="G1270">
            <v>0</v>
          </cell>
          <cell r="H1270">
            <v>5.5</v>
          </cell>
          <cell r="I1270">
            <v>5</v>
          </cell>
          <cell r="J1270">
            <v>4.8</v>
          </cell>
          <cell r="K1270">
            <v>4.5</v>
          </cell>
          <cell r="L1270">
            <v>4</v>
          </cell>
          <cell r="M1270">
            <v>4</v>
          </cell>
          <cell r="N1270">
            <v>2</v>
          </cell>
          <cell r="O1270">
            <v>3.2</v>
          </cell>
          <cell r="P1270">
            <v>4.3</v>
          </cell>
          <cell r="Q1270">
            <v>4.5</v>
          </cell>
          <cell r="R1270">
            <v>5</v>
          </cell>
          <cell r="S1270">
            <v>5.3</v>
          </cell>
          <cell r="T1270">
            <v>15.3</v>
          </cell>
          <cell r="U1270">
            <v>12.5</v>
          </cell>
          <cell r="V1270">
            <v>9.5</v>
          </cell>
          <cell r="W1270">
            <v>14.8</v>
          </cell>
          <cell r="X1270">
            <v>52.099999999999994</v>
          </cell>
        </row>
        <row r="1271">
          <cell r="B1271">
            <v>673</v>
          </cell>
          <cell r="C1271">
            <v>135</v>
          </cell>
          <cell r="D1271" t="str">
            <v>Потреб. прирав. к населению (скидка 12% согл. решения РЭК № 200) СН2</v>
          </cell>
          <cell r="E1271">
            <v>1007</v>
          </cell>
          <cell r="F1271">
            <v>1005</v>
          </cell>
          <cell r="G1271">
            <v>0</v>
          </cell>
          <cell r="H1271">
            <v>5.5</v>
          </cell>
          <cell r="I1271">
            <v>5</v>
          </cell>
          <cell r="J1271">
            <v>4.8</v>
          </cell>
          <cell r="K1271">
            <v>4.5</v>
          </cell>
          <cell r="L1271">
            <v>4</v>
          </cell>
          <cell r="M1271">
            <v>4</v>
          </cell>
          <cell r="N1271">
            <v>2</v>
          </cell>
          <cell r="O1271">
            <v>3.2</v>
          </cell>
          <cell r="P1271">
            <v>4.3</v>
          </cell>
          <cell r="Q1271">
            <v>4.5</v>
          </cell>
          <cell r="R1271">
            <v>5</v>
          </cell>
          <cell r="S1271">
            <v>5.3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</row>
        <row r="1272">
          <cell r="B1272">
            <v>0</v>
          </cell>
          <cell r="C1272">
            <v>12</v>
          </cell>
          <cell r="D1272" t="str">
            <v>Новый Абонент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</row>
        <row r="1273">
          <cell r="B1273">
            <v>678</v>
          </cell>
          <cell r="C1273">
            <v>11</v>
          </cell>
          <cell r="D1273" t="str">
            <v>Пром. до 750 кВА   ВН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</row>
        <row r="1274">
          <cell r="B1274">
            <v>674</v>
          </cell>
          <cell r="C1274">
            <v>11</v>
          </cell>
          <cell r="D1274" t="str">
            <v>Пром. до 750 кВА   ВН</v>
          </cell>
          <cell r="E1274">
            <v>0</v>
          </cell>
          <cell r="F1274">
            <v>0</v>
          </cell>
          <cell r="G1274">
            <v>0</v>
          </cell>
          <cell r="H1274">
            <v>0.04</v>
          </cell>
          <cell r="I1274">
            <v>0.04</v>
          </cell>
          <cell r="J1274">
            <v>0.04</v>
          </cell>
          <cell r="K1274">
            <v>0.04</v>
          </cell>
          <cell r="L1274">
            <v>0.03</v>
          </cell>
          <cell r="M1274">
            <v>0.03</v>
          </cell>
          <cell r="N1274">
            <v>0.02</v>
          </cell>
          <cell r="O1274">
            <v>0.03</v>
          </cell>
          <cell r="P1274">
            <v>0.03</v>
          </cell>
          <cell r="Q1274">
            <v>0.04</v>
          </cell>
          <cell r="R1274">
            <v>0.04</v>
          </cell>
          <cell r="S1274">
            <v>0.04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</row>
        <row r="1275">
          <cell r="B1275">
            <v>0</v>
          </cell>
          <cell r="C1275">
            <v>12</v>
          </cell>
          <cell r="D1275" t="str">
            <v>ИП Гасанов А.Г.</v>
          </cell>
          <cell r="E1275">
            <v>0</v>
          </cell>
          <cell r="F1275">
            <v>0</v>
          </cell>
          <cell r="G1275">
            <v>0</v>
          </cell>
          <cell r="H1275">
            <v>0.04</v>
          </cell>
          <cell r="I1275">
            <v>0.04</v>
          </cell>
          <cell r="J1275">
            <v>0.04</v>
          </cell>
          <cell r="K1275">
            <v>0.04</v>
          </cell>
          <cell r="L1275">
            <v>0.03</v>
          </cell>
          <cell r="M1275">
            <v>0.03</v>
          </cell>
          <cell r="N1275">
            <v>0.02</v>
          </cell>
          <cell r="O1275">
            <v>0.03</v>
          </cell>
          <cell r="P1275">
            <v>0.03</v>
          </cell>
          <cell r="Q1275">
            <v>0.04</v>
          </cell>
          <cell r="R1275">
            <v>0.04</v>
          </cell>
          <cell r="S1275">
            <v>0.04</v>
          </cell>
          <cell r="T1275">
            <v>0.12</v>
          </cell>
          <cell r="U1275">
            <v>0.1</v>
          </cell>
          <cell r="V1275">
            <v>0.08</v>
          </cell>
          <cell r="W1275">
            <v>0.12</v>
          </cell>
          <cell r="X1275">
            <v>0.42</v>
          </cell>
        </row>
        <row r="1276">
          <cell r="B1276">
            <v>679</v>
          </cell>
          <cell r="C1276">
            <v>26</v>
          </cell>
          <cell r="D1276" t="str">
            <v>Непромышленные потребители НН</v>
          </cell>
          <cell r="E1276">
            <v>1004</v>
          </cell>
          <cell r="F1276">
            <v>1012</v>
          </cell>
          <cell r="G1276">
            <v>0</v>
          </cell>
          <cell r="H1276">
            <v>0.04</v>
          </cell>
          <cell r="I1276">
            <v>0.04</v>
          </cell>
          <cell r="J1276">
            <v>0.04</v>
          </cell>
          <cell r="K1276">
            <v>0.04</v>
          </cell>
          <cell r="L1276">
            <v>0.03</v>
          </cell>
          <cell r="M1276">
            <v>0.03</v>
          </cell>
          <cell r="N1276">
            <v>0.02</v>
          </cell>
          <cell r="O1276">
            <v>0.03</v>
          </cell>
          <cell r="P1276">
            <v>0.03</v>
          </cell>
          <cell r="Q1276">
            <v>0.04</v>
          </cell>
          <cell r="R1276">
            <v>0.04</v>
          </cell>
          <cell r="S1276">
            <v>0.04</v>
          </cell>
          <cell r="T1276">
            <v>0.12</v>
          </cell>
          <cell r="U1276">
            <v>0.1</v>
          </cell>
          <cell r="V1276">
            <v>0.08</v>
          </cell>
          <cell r="W1276">
            <v>0.12</v>
          </cell>
          <cell r="X1276">
            <v>0.42</v>
          </cell>
        </row>
        <row r="1277">
          <cell r="B1277">
            <v>675</v>
          </cell>
          <cell r="C1277">
            <v>26</v>
          </cell>
          <cell r="D1277" t="str">
            <v>Непромышленные потребители НН</v>
          </cell>
          <cell r="E1277">
            <v>1004</v>
          </cell>
          <cell r="F1277">
            <v>1012</v>
          </cell>
          <cell r="G1277">
            <v>0</v>
          </cell>
          <cell r="H1277">
            <v>0.04</v>
          </cell>
          <cell r="I1277">
            <v>0.04</v>
          </cell>
          <cell r="J1277">
            <v>0.04</v>
          </cell>
          <cell r="K1277">
            <v>0.04</v>
          </cell>
          <cell r="L1277">
            <v>0.03</v>
          </cell>
          <cell r="M1277">
            <v>0.03</v>
          </cell>
          <cell r="N1277">
            <v>0.02</v>
          </cell>
          <cell r="O1277">
            <v>0.03</v>
          </cell>
          <cell r="P1277">
            <v>0.03</v>
          </cell>
          <cell r="Q1277">
            <v>0.04</v>
          </cell>
          <cell r="R1277">
            <v>0.04</v>
          </cell>
          <cell r="S1277">
            <v>0.04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</row>
        <row r="1278">
          <cell r="B1278">
            <v>0</v>
          </cell>
          <cell r="C1278">
            <v>12</v>
          </cell>
          <cell r="D1278" t="str">
            <v>ИП Маркина Р. С.</v>
          </cell>
          <cell r="E1278">
            <v>0</v>
          </cell>
          <cell r="F1278">
            <v>0</v>
          </cell>
          <cell r="G1278">
            <v>0</v>
          </cell>
          <cell r="H1278">
            <v>1.69</v>
          </cell>
          <cell r="I1278">
            <v>1.69</v>
          </cell>
          <cell r="J1278">
            <v>1.69</v>
          </cell>
          <cell r="K1278">
            <v>1.69</v>
          </cell>
          <cell r="L1278">
            <v>1.69</v>
          </cell>
          <cell r="M1278">
            <v>1.69</v>
          </cell>
          <cell r="N1278">
            <v>1.69</v>
          </cell>
          <cell r="O1278">
            <v>1.69</v>
          </cell>
          <cell r="P1278">
            <v>1.69</v>
          </cell>
          <cell r="Q1278">
            <v>1.69</v>
          </cell>
          <cell r="R1278">
            <v>1.69</v>
          </cell>
          <cell r="S1278">
            <v>1.69</v>
          </cell>
          <cell r="T1278">
            <v>5.07</v>
          </cell>
          <cell r="U1278">
            <v>5.07</v>
          </cell>
          <cell r="V1278">
            <v>5.07</v>
          </cell>
          <cell r="W1278">
            <v>5.07</v>
          </cell>
          <cell r="X1278">
            <v>20.28</v>
          </cell>
        </row>
        <row r="1279">
          <cell r="B1279">
            <v>680</v>
          </cell>
          <cell r="C1279">
            <v>15</v>
          </cell>
          <cell r="D1279" t="str">
            <v>Пром. до 750 кВА   НН</v>
          </cell>
          <cell r="E1279">
            <v>1007</v>
          </cell>
          <cell r="F1279">
            <v>1004</v>
          </cell>
          <cell r="G1279">
            <v>1012</v>
          </cell>
          <cell r="H1279">
            <v>1.69</v>
          </cell>
          <cell r="I1279">
            <v>1.69</v>
          </cell>
          <cell r="J1279">
            <v>1.69</v>
          </cell>
          <cell r="K1279">
            <v>1.69</v>
          </cell>
          <cell r="L1279">
            <v>1.69</v>
          </cell>
          <cell r="M1279">
            <v>1.69</v>
          </cell>
          <cell r="N1279">
            <v>1.69</v>
          </cell>
          <cell r="O1279">
            <v>1.69</v>
          </cell>
          <cell r="P1279">
            <v>1.69</v>
          </cell>
          <cell r="Q1279">
            <v>1.69</v>
          </cell>
          <cell r="R1279">
            <v>1.69</v>
          </cell>
          <cell r="S1279">
            <v>1.69</v>
          </cell>
          <cell r="T1279">
            <v>5.07</v>
          </cell>
          <cell r="U1279">
            <v>5.07</v>
          </cell>
          <cell r="V1279">
            <v>5.07</v>
          </cell>
          <cell r="W1279">
            <v>5.07</v>
          </cell>
          <cell r="X1279">
            <v>20.28</v>
          </cell>
        </row>
        <row r="1280">
          <cell r="B1280">
            <v>676</v>
          </cell>
          <cell r="C1280">
            <v>15</v>
          </cell>
          <cell r="D1280" t="str">
            <v>Пром. до 750 кВА   НН</v>
          </cell>
          <cell r="E1280">
            <v>1007</v>
          </cell>
          <cell r="F1280">
            <v>1004</v>
          </cell>
          <cell r="G1280">
            <v>1012</v>
          </cell>
          <cell r="H1280">
            <v>1.69</v>
          </cell>
          <cell r="I1280">
            <v>1.69</v>
          </cell>
          <cell r="J1280">
            <v>1.69</v>
          </cell>
          <cell r="K1280">
            <v>1.69</v>
          </cell>
          <cell r="L1280">
            <v>1.69</v>
          </cell>
          <cell r="M1280">
            <v>1.69</v>
          </cell>
          <cell r="N1280">
            <v>1.69</v>
          </cell>
          <cell r="O1280">
            <v>1.69</v>
          </cell>
          <cell r="P1280">
            <v>1.69</v>
          </cell>
          <cell r="Q1280">
            <v>1.69</v>
          </cell>
          <cell r="R1280">
            <v>1.69</v>
          </cell>
          <cell r="S1280">
            <v>1.69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</row>
        <row r="1281">
          <cell r="B1281">
            <v>0</v>
          </cell>
          <cell r="C1281">
            <v>12</v>
          </cell>
          <cell r="D1281" t="str">
            <v>ГСК "Строитель-96"</v>
          </cell>
          <cell r="E1281">
            <v>0</v>
          </cell>
          <cell r="F1281">
            <v>0</v>
          </cell>
          <cell r="G1281">
            <v>0</v>
          </cell>
          <cell r="H1281">
            <v>15</v>
          </cell>
          <cell r="I1281">
            <v>15</v>
          </cell>
          <cell r="J1281">
            <v>10</v>
          </cell>
          <cell r="K1281">
            <v>10</v>
          </cell>
          <cell r="L1281">
            <v>8</v>
          </cell>
          <cell r="M1281">
            <v>4</v>
          </cell>
          <cell r="N1281">
            <v>4</v>
          </cell>
          <cell r="O1281">
            <v>4</v>
          </cell>
          <cell r="P1281">
            <v>4</v>
          </cell>
          <cell r="Q1281">
            <v>10</v>
          </cell>
          <cell r="R1281">
            <v>10</v>
          </cell>
          <cell r="S1281">
            <v>15</v>
          </cell>
          <cell r="T1281">
            <v>40</v>
          </cell>
          <cell r="U1281">
            <v>22</v>
          </cell>
          <cell r="V1281">
            <v>12</v>
          </cell>
          <cell r="W1281">
            <v>35</v>
          </cell>
          <cell r="X1281">
            <v>109</v>
          </cell>
        </row>
        <row r="1282">
          <cell r="B1282">
            <v>681</v>
          </cell>
          <cell r="C1282">
            <v>135</v>
          </cell>
          <cell r="D1282" t="str">
            <v>Потреб. прирав. к населению (скидка 12% согл. решения РЭК № 200) СН2</v>
          </cell>
          <cell r="E1282">
            <v>1007</v>
          </cell>
          <cell r="F1282">
            <v>0</v>
          </cell>
          <cell r="G1282">
            <v>0</v>
          </cell>
          <cell r="H1282">
            <v>15</v>
          </cell>
          <cell r="I1282">
            <v>15</v>
          </cell>
          <cell r="J1282">
            <v>10</v>
          </cell>
          <cell r="K1282">
            <v>10</v>
          </cell>
          <cell r="L1282">
            <v>8</v>
          </cell>
          <cell r="M1282">
            <v>4</v>
          </cell>
          <cell r="N1282">
            <v>4</v>
          </cell>
          <cell r="O1282">
            <v>4</v>
          </cell>
          <cell r="P1282">
            <v>4</v>
          </cell>
          <cell r="Q1282">
            <v>10</v>
          </cell>
          <cell r="R1282">
            <v>10</v>
          </cell>
          <cell r="S1282">
            <v>15</v>
          </cell>
          <cell r="T1282">
            <v>40</v>
          </cell>
          <cell r="U1282">
            <v>22</v>
          </cell>
          <cell r="V1282">
            <v>12</v>
          </cell>
          <cell r="W1282">
            <v>35</v>
          </cell>
          <cell r="X1282">
            <v>109</v>
          </cell>
        </row>
        <row r="1283">
          <cell r="B1283">
            <v>677</v>
          </cell>
          <cell r="C1283">
            <v>135</v>
          </cell>
          <cell r="D1283" t="str">
            <v>Потреб. прирав. к населению (скидка 12% согл. решения РЭК № 200) СН2</v>
          </cell>
          <cell r="E1283">
            <v>1007</v>
          </cell>
          <cell r="F1283">
            <v>0</v>
          </cell>
          <cell r="G1283">
            <v>0</v>
          </cell>
          <cell r="H1283">
            <v>15</v>
          </cell>
          <cell r="I1283">
            <v>15</v>
          </cell>
          <cell r="J1283">
            <v>10</v>
          </cell>
          <cell r="K1283">
            <v>10</v>
          </cell>
          <cell r="L1283">
            <v>8</v>
          </cell>
          <cell r="M1283">
            <v>4</v>
          </cell>
          <cell r="N1283">
            <v>4</v>
          </cell>
          <cell r="O1283">
            <v>4</v>
          </cell>
          <cell r="P1283">
            <v>4</v>
          </cell>
          <cell r="Q1283">
            <v>10</v>
          </cell>
          <cell r="R1283">
            <v>10</v>
          </cell>
          <cell r="S1283">
            <v>15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</row>
        <row r="1284">
          <cell r="B1284">
            <v>0</v>
          </cell>
          <cell r="C1284">
            <v>12</v>
          </cell>
          <cell r="D1284" t="str">
            <v>ИП Мамедов Р. Г. о.</v>
          </cell>
          <cell r="E1284">
            <v>0</v>
          </cell>
          <cell r="F1284">
            <v>0</v>
          </cell>
          <cell r="G1284">
            <v>0</v>
          </cell>
          <cell r="H1284">
            <v>0.2</v>
          </cell>
          <cell r="I1284">
            <v>0.2</v>
          </cell>
          <cell r="J1284">
            <v>0.2</v>
          </cell>
          <cell r="K1284">
            <v>0.2</v>
          </cell>
          <cell r="L1284">
            <v>0.2</v>
          </cell>
          <cell r="M1284">
            <v>0.2</v>
          </cell>
          <cell r="N1284">
            <v>0.2</v>
          </cell>
          <cell r="O1284">
            <v>0.2</v>
          </cell>
          <cell r="P1284">
            <v>0.2</v>
          </cell>
          <cell r="Q1284">
            <v>0.2</v>
          </cell>
          <cell r="R1284">
            <v>0.2</v>
          </cell>
          <cell r="S1284">
            <v>0.2</v>
          </cell>
          <cell r="T1284">
            <v>0.60000000000000009</v>
          </cell>
          <cell r="U1284">
            <v>0.60000000000000009</v>
          </cell>
          <cell r="V1284">
            <v>0.60000000000000009</v>
          </cell>
          <cell r="W1284">
            <v>0.60000000000000009</v>
          </cell>
          <cell r="X1284">
            <v>2.4</v>
          </cell>
        </row>
        <row r="1285">
          <cell r="B1285">
            <v>682</v>
          </cell>
          <cell r="C1285">
            <v>26</v>
          </cell>
          <cell r="D1285" t="str">
            <v>Непромышленные потребители НН</v>
          </cell>
          <cell r="E1285">
            <v>1007</v>
          </cell>
          <cell r="F1285">
            <v>1012</v>
          </cell>
          <cell r="G1285">
            <v>0</v>
          </cell>
          <cell r="H1285">
            <v>0.2</v>
          </cell>
          <cell r="I1285">
            <v>0.2</v>
          </cell>
          <cell r="J1285">
            <v>0.2</v>
          </cell>
          <cell r="K1285">
            <v>0.2</v>
          </cell>
          <cell r="L1285">
            <v>0.2</v>
          </cell>
          <cell r="M1285">
            <v>0.2</v>
          </cell>
          <cell r="N1285">
            <v>0.2</v>
          </cell>
          <cell r="O1285">
            <v>0.2</v>
          </cell>
          <cell r="P1285">
            <v>0.2</v>
          </cell>
          <cell r="Q1285">
            <v>0.2</v>
          </cell>
          <cell r="R1285">
            <v>0.2</v>
          </cell>
          <cell r="S1285">
            <v>0.2</v>
          </cell>
          <cell r="T1285">
            <v>0.60000000000000009</v>
          </cell>
          <cell r="U1285">
            <v>0.60000000000000009</v>
          </cell>
          <cell r="V1285">
            <v>0.60000000000000009</v>
          </cell>
          <cell r="W1285">
            <v>0.60000000000000009</v>
          </cell>
          <cell r="X1285">
            <v>2.4</v>
          </cell>
        </row>
        <row r="1286">
          <cell r="B1286">
            <v>678</v>
          </cell>
          <cell r="C1286">
            <v>26</v>
          </cell>
          <cell r="D1286" t="str">
            <v>Непромышленные потребители НН</v>
          </cell>
          <cell r="E1286">
            <v>1007</v>
          </cell>
          <cell r="F1286">
            <v>1012</v>
          </cell>
          <cell r="G1286">
            <v>0</v>
          </cell>
          <cell r="H1286">
            <v>0.2</v>
          </cell>
          <cell r="I1286">
            <v>0.2</v>
          </cell>
          <cell r="J1286">
            <v>0.2</v>
          </cell>
          <cell r="K1286">
            <v>0.2</v>
          </cell>
          <cell r="L1286">
            <v>0.2</v>
          </cell>
          <cell r="M1286">
            <v>0.2</v>
          </cell>
          <cell r="N1286">
            <v>0.2</v>
          </cell>
          <cell r="O1286">
            <v>0.2</v>
          </cell>
          <cell r="P1286">
            <v>0.2</v>
          </cell>
          <cell r="Q1286">
            <v>0.2</v>
          </cell>
          <cell r="R1286">
            <v>0.2</v>
          </cell>
          <cell r="S1286">
            <v>0.2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</row>
        <row r="1287">
          <cell r="B1287">
            <v>0</v>
          </cell>
          <cell r="C1287">
            <v>12</v>
          </cell>
          <cell r="D1287" t="str">
            <v>Сахаватова  М.Н.</v>
          </cell>
          <cell r="E1287">
            <v>0</v>
          </cell>
          <cell r="F1287">
            <v>0</v>
          </cell>
          <cell r="G1287">
            <v>0</v>
          </cell>
          <cell r="H1287">
            <v>0.1</v>
          </cell>
          <cell r="I1287">
            <v>0.1</v>
          </cell>
          <cell r="J1287">
            <v>0.1</v>
          </cell>
          <cell r="K1287">
            <v>0.1</v>
          </cell>
          <cell r="L1287">
            <v>0.1</v>
          </cell>
          <cell r="M1287">
            <v>0.1</v>
          </cell>
          <cell r="N1287">
            <v>0.1</v>
          </cell>
          <cell r="O1287">
            <v>0.1</v>
          </cell>
          <cell r="P1287">
            <v>0.1</v>
          </cell>
          <cell r="Q1287">
            <v>0.1</v>
          </cell>
          <cell r="R1287">
            <v>0.1</v>
          </cell>
          <cell r="S1287">
            <v>0.1</v>
          </cell>
          <cell r="T1287">
            <v>0.30000000000000004</v>
          </cell>
          <cell r="U1287">
            <v>0.30000000000000004</v>
          </cell>
          <cell r="V1287">
            <v>0.30000000000000004</v>
          </cell>
          <cell r="W1287">
            <v>0.30000000000000004</v>
          </cell>
          <cell r="X1287">
            <v>1.2</v>
          </cell>
        </row>
        <row r="1288">
          <cell r="B1288">
            <v>683</v>
          </cell>
          <cell r="C1288">
            <v>26</v>
          </cell>
          <cell r="D1288" t="str">
            <v>Непромышленные потребители НН</v>
          </cell>
          <cell r="E1288">
            <v>1007</v>
          </cell>
          <cell r="F1288">
            <v>1012</v>
          </cell>
          <cell r="G1288">
            <v>0</v>
          </cell>
          <cell r="H1288">
            <v>0.1</v>
          </cell>
          <cell r="I1288">
            <v>0.1</v>
          </cell>
          <cell r="J1288">
            <v>0.1</v>
          </cell>
          <cell r="K1288">
            <v>0.1</v>
          </cell>
          <cell r="L1288">
            <v>0.1</v>
          </cell>
          <cell r="M1288">
            <v>0.1</v>
          </cell>
          <cell r="N1288">
            <v>0.1</v>
          </cell>
          <cell r="O1288">
            <v>0.1</v>
          </cell>
          <cell r="P1288">
            <v>0.1</v>
          </cell>
          <cell r="Q1288">
            <v>0.1</v>
          </cell>
          <cell r="R1288">
            <v>0.1</v>
          </cell>
          <cell r="S1288">
            <v>0.1</v>
          </cell>
          <cell r="T1288">
            <v>0.30000000000000004</v>
          </cell>
          <cell r="U1288">
            <v>0.30000000000000004</v>
          </cell>
          <cell r="V1288">
            <v>0.30000000000000004</v>
          </cell>
          <cell r="W1288">
            <v>0.30000000000000004</v>
          </cell>
          <cell r="X1288">
            <v>1.2</v>
          </cell>
        </row>
        <row r="1289">
          <cell r="B1289">
            <v>679</v>
          </cell>
          <cell r="C1289">
            <v>26</v>
          </cell>
          <cell r="D1289" t="str">
            <v>Непромышленные потребители НН</v>
          </cell>
          <cell r="E1289">
            <v>1007</v>
          </cell>
          <cell r="F1289">
            <v>1012</v>
          </cell>
          <cell r="G1289">
            <v>0</v>
          </cell>
          <cell r="H1289">
            <v>0.1</v>
          </cell>
          <cell r="I1289">
            <v>0.1</v>
          </cell>
          <cell r="J1289">
            <v>0.1</v>
          </cell>
          <cell r="K1289">
            <v>0.1</v>
          </cell>
          <cell r="L1289">
            <v>0.1</v>
          </cell>
          <cell r="M1289">
            <v>0.1</v>
          </cell>
          <cell r="N1289">
            <v>0.1</v>
          </cell>
          <cell r="O1289">
            <v>0.1</v>
          </cell>
          <cell r="P1289">
            <v>0.1</v>
          </cell>
          <cell r="Q1289">
            <v>0.1</v>
          </cell>
          <cell r="R1289">
            <v>0.1</v>
          </cell>
          <cell r="S1289">
            <v>0.1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</row>
        <row r="1290">
          <cell r="B1290">
            <v>0</v>
          </cell>
          <cell r="C1290">
            <v>12</v>
          </cell>
          <cell r="D1290" t="str">
            <v>ИП Яцкий М. Д.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</row>
        <row r="1291">
          <cell r="B1291">
            <v>684</v>
          </cell>
          <cell r="C1291">
            <v>26</v>
          </cell>
          <cell r="D1291" t="str">
            <v>Непромышленные потребители НН</v>
          </cell>
          <cell r="E1291">
            <v>1007</v>
          </cell>
          <cell r="F1291">
            <v>1012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</row>
        <row r="1292">
          <cell r="B1292">
            <v>680</v>
          </cell>
          <cell r="C1292">
            <v>26</v>
          </cell>
          <cell r="D1292" t="str">
            <v>Непромышленные потребители НН</v>
          </cell>
          <cell r="E1292">
            <v>1007</v>
          </cell>
          <cell r="F1292">
            <v>1012</v>
          </cell>
          <cell r="G1292">
            <v>0</v>
          </cell>
          <cell r="H1292">
            <v>0.5</v>
          </cell>
          <cell r="I1292">
            <v>0.5</v>
          </cell>
          <cell r="J1292">
            <v>0.4</v>
          </cell>
          <cell r="K1292">
            <v>0.3</v>
          </cell>
          <cell r="L1292">
            <v>0.2</v>
          </cell>
          <cell r="M1292">
            <v>0.1</v>
          </cell>
          <cell r="N1292">
            <v>0.1</v>
          </cell>
          <cell r="O1292">
            <v>0.1</v>
          </cell>
          <cell r="P1292">
            <v>0.2</v>
          </cell>
          <cell r="Q1292">
            <v>0.3</v>
          </cell>
          <cell r="R1292">
            <v>0.4</v>
          </cell>
          <cell r="S1292">
            <v>0.5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</row>
        <row r="1293">
          <cell r="B1293">
            <v>0</v>
          </cell>
          <cell r="C1293">
            <v>12</v>
          </cell>
          <cell r="D1293" t="str">
            <v>ИП Аллахкулиев М. Б.</v>
          </cell>
          <cell r="E1293">
            <v>0</v>
          </cell>
          <cell r="F1293">
            <v>0</v>
          </cell>
          <cell r="G1293">
            <v>0</v>
          </cell>
          <cell r="H1293">
            <v>0.5</v>
          </cell>
          <cell r="I1293">
            <v>0.5</v>
          </cell>
          <cell r="J1293">
            <v>0.4</v>
          </cell>
          <cell r="K1293">
            <v>0.3</v>
          </cell>
          <cell r="L1293">
            <v>0.2</v>
          </cell>
          <cell r="M1293">
            <v>0.1</v>
          </cell>
          <cell r="N1293">
            <v>0.1</v>
          </cell>
          <cell r="O1293">
            <v>0.1</v>
          </cell>
          <cell r="P1293">
            <v>0.2</v>
          </cell>
          <cell r="Q1293">
            <v>0.3</v>
          </cell>
          <cell r="R1293">
            <v>0.4</v>
          </cell>
          <cell r="S1293">
            <v>0.5</v>
          </cell>
          <cell r="T1293">
            <v>1.4</v>
          </cell>
          <cell r="U1293">
            <v>0.6</v>
          </cell>
          <cell r="V1293">
            <v>0.4</v>
          </cell>
          <cell r="W1293">
            <v>1.2</v>
          </cell>
          <cell r="X1293">
            <v>3.6</v>
          </cell>
        </row>
        <row r="1294">
          <cell r="B1294">
            <v>685</v>
          </cell>
          <cell r="C1294">
            <v>26</v>
          </cell>
          <cell r="D1294" t="str">
            <v>Непромышленные потребители НН</v>
          </cell>
          <cell r="E1294">
            <v>1007</v>
          </cell>
          <cell r="F1294">
            <v>1004</v>
          </cell>
          <cell r="G1294">
            <v>0</v>
          </cell>
          <cell r="H1294">
            <v>0.5</v>
          </cell>
          <cell r="I1294">
            <v>0.5</v>
          </cell>
          <cell r="J1294">
            <v>0.4</v>
          </cell>
          <cell r="K1294">
            <v>0.3</v>
          </cell>
          <cell r="L1294">
            <v>0.2</v>
          </cell>
          <cell r="M1294">
            <v>0.1</v>
          </cell>
          <cell r="N1294">
            <v>0.1</v>
          </cell>
          <cell r="O1294">
            <v>0.1</v>
          </cell>
          <cell r="P1294">
            <v>0.2</v>
          </cell>
          <cell r="Q1294">
            <v>0.3</v>
          </cell>
          <cell r="R1294">
            <v>0.4</v>
          </cell>
          <cell r="S1294">
            <v>0.5</v>
          </cell>
          <cell r="T1294">
            <v>1.4</v>
          </cell>
          <cell r="U1294">
            <v>0.6</v>
          </cell>
          <cell r="V1294">
            <v>0.4</v>
          </cell>
          <cell r="W1294">
            <v>1.2</v>
          </cell>
          <cell r="X1294">
            <v>3.6</v>
          </cell>
        </row>
        <row r="1295">
          <cell r="B1295">
            <v>681</v>
          </cell>
          <cell r="C1295">
            <v>26</v>
          </cell>
          <cell r="D1295" t="str">
            <v>Непромышленные потребители НН</v>
          </cell>
          <cell r="E1295">
            <v>1007</v>
          </cell>
          <cell r="F1295">
            <v>1004</v>
          </cell>
          <cell r="G1295">
            <v>0</v>
          </cell>
          <cell r="H1295">
            <v>0.5</v>
          </cell>
          <cell r="I1295">
            <v>0.5</v>
          </cell>
          <cell r="J1295">
            <v>0.4</v>
          </cell>
          <cell r="K1295">
            <v>0.3</v>
          </cell>
          <cell r="L1295">
            <v>0.2</v>
          </cell>
          <cell r="M1295">
            <v>0.1</v>
          </cell>
          <cell r="N1295">
            <v>0.1</v>
          </cell>
          <cell r="O1295">
            <v>0.1</v>
          </cell>
          <cell r="P1295">
            <v>0.2</v>
          </cell>
          <cell r="Q1295">
            <v>0.3</v>
          </cell>
          <cell r="R1295">
            <v>0.4</v>
          </cell>
          <cell r="S1295">
            <v>0.5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</row>
        <row r="1296">
          <cell r="B1296">
            <v>0</v>
          </cell>
          <cell r="C1296">
            <v>12</v>
          </cell>
          <cell r="D1296" t="str">
            <v>ИП Чубов Е. А.</v>
          </cell>
          <cell r="E1296">
            <v>0</v>
          </cell>
          <cell r="F1296">
            <v>0</v>
          </cell>
          <cell r="G1296">
            <v>0</v>
          </cell>
          <cell r="H1296">
            <v>3.4</v>
          </cell>
          <cell r="I1296">
            <v>3.4</v>
          </cell>
          <cell r="J1296">
            <v>7.4</v>
          </cell>
          <cell r="K1296">
            <v>7.4</v>
          </cell>
          <cell r="L1296">
            <v>7.4</v>
          </cell>
          <cell r="M1296">
            <v>11.2</v>
          </cell>
          <cell r="N1296">
            <v>11.2</v>
          </cell>
          <cell r="O1296">
            <v>11.2</v>
          </cell>
          <cell r="P1296">
            <v>11.6</v>
          </cell>
          <cell r="Q1296">
            <v>13.4</v>
          </cell>
          <cell r="R1296">
            <v>13.4</v>
          </cell>
          <cell r="S1296">
            <v>18.600000000000001</v>
          </cell>
          <cell r="T1296">
            <v>14.2</v>
          </cell>
          <cell r="U1296">
            <v>26</v>
          </cell>
          <cell r="V1296">
            <v>34</v>
          </cell>
          <cell r="W1296">
            <v>45.400000000000006</v>
          </cell>
          <cell r="X1296">
            <v>119.60000000000002</v>
          </cell>
        </row>
        <row r="1297">
          <cell r="B1297">
            <v>686</v>
          </cell>
          <cell r="C1297">
            <v>26</v>
          </cell>
          <cell r="D1297" t="str">
            <v>Непромышленные потребители НН</v>
          </cell>
          <cell r="E1297">
            <v>1004</v>
          </cell>
          <cell r="F1297">
            <v>0</v>
          </cell>
          <cell r="G1297">
            <v>0</v>
          </cell>
          <cell r="H1297">
            <v>3.4</v>
          </cell>
          <cell r="I1297">
            <v>3.4</v>
          </cell>
          <cell r="J1297">
            <v>7.4</v>
          </cell>
          <cell r="K1297">
            <v>7.4</v>
          </cell>
          <cell r="L1297">
            <v>7.4</v>
          </cell>
          <cell r="M1297">
            <v>11.2</v>
          </cell>
          <cell r="N1297">
            <v>11.2</v>
          </cell>
          <cell r="O1297">
            <v>11.2</v>
          </cell>
          <cell r="P1297">
            <v>11.6</v>
          </cell>
          <cell r="Q1297">
            <v>13.4</v>
          </cell>
          <cell r="R1297">
            <v>13.4</v>
          </cell>
          <cell r="S1297">
            <v>18.600000000000001</v>
          </cell>
          <cell r="T1297">
            <v>14.2</v>
          </cell>
          <cell r="U1297">
            <v>26</v>
          </cell>
          <cell r="V1297">
            <v>34</v>
          </cell>
          <cell r="W1297">
            <v>45.400000000000006</v>
          </cell>
          <cell r="X1297">
            <v>119.60000000000002</v>
          </cell>
        </row>
        <row r="1298">
          <cell r="B1298">
            <v>682</v>
          </cell>
          <cell r="C1298">
            <v>26</v>
          </cell>
          <cell r="D1298" t="str">
            <v>Непромышленные потребители НН</v>
          </cell>
          <cell r="E1298">
            <v>1004</v>
          </cell>
          <cell r="F1298">
            <v>0</v>
          </cell>
          <cell r="G1298">
            <v>0</v>
          </cell>
          <cell r="H1298">
            <v>3.4</v>
          </cell>
          <cell r="I1298">
            <v>3.4</v>
          </cell>
          <cell r="J1298">
            <v>7.4</v>
          </cell>
          <cell r="K1298">
            <v>7.4</v>
          </cell>
          <cell r="L1298">
            <v>7.4</v>
          </cell>
          <cell r="M1298">
            <v>11.2</v>
          </cell>
          <cell r="N1298">
            <v>11.2</v>
          </cell>
          <cell r="O1298">
            <v>11.2</v>
          </cell>
          <cell r="P1298">
            <v>11.6</v>
          </cell>
          <cell r="Q1298">
            <v>13.4</v>
          </cell>
          <cell r="R1298">
            <v>13.4</v>
          </cell>
          <cell r="S1298">
            <v>18.600000000000001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</row>
        <row r="1299">
          <cell r="B1299">
            <v>0</v>
          </cell>
          <cell r="C1299">
            <v>12</v>
          </cell>
          <cell r="D1299" t="str">
            <v>Новый Абонент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</row>
        <row r="1300">
          <cell r="B1300">
            <v>687</v>
          </cell>
          <cell r="C1300">
            <v>11</v>
          </cell>
          <cell r="D1300" t="str">
            <v>Пром. до 750 кВА   ВН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</row>
        <row r="1301">
          <cell r="B1301">
            <v>683</v>
          </cell>
          <cell r="C1301">
            <v>11</v>
          </cell>
          <cell r="D1301" t="str">
            <v>Пром. до 750 кВА   ВН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</row>
        <row r="1302">
          <cell r="B1302">
            <v>0</v>
          </cell>
          <cell r="C1302">
            <v>12</v>
          </cell>
          <cell r="D1302" t="str">
            <v>Новый Абонент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</row>
        <row r="1303">
          <cell r="B1303">
            <v>688</v>
          </cell>
          <cell r="C1303">
            <v>11</v>
          </cell>
          <cell r="D1303" t="str">
            <v>Пром. до 750 кВА   ВН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</row>
        <row r="1304">
          <cell r="B1304">
            <v>684</v>
          </cell>
          <cell r="C1304">
            <v>11</v>
          </cell>
          <cell r="D1304" t="str">
            <v>Пром. до 750 кВА   ВН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</row>
        <row r="1305">
          <cell r="B1305">
            <v>0</v>
          </cell>
          <cell r="C1305">
            <v>12</v>
          </cell>
          <cell r="D1305" t="str">
            <v>Новый Абонент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</row>
        <row r="1306">
          <cell r="B1306">
            <v>689</v>
          </cell>
          <cell r="C1306">
            <v>11</v>
          </cell>
          <cell r="D1306" t="str">
            <v>Пром. до 750 кВА   ВН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</row>
        <row r="1307">
          <cell r="B1307">
            <v>685</v>
          </cell>
          <cell r="C1307">
            <v>11</v>
          </cell>
          <cell r="D1307" t="str">
            <v>Пром. до 750 кВА   ВН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</row>
        <row r="1308">
          <cell r="B1308">
            <v>0</v>
          </cell>
          <cell r="C1308">
            <v>12</v>
          </cell>
          <cell r="D1308" t="str">
            <v>Новый Абонент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</row>
        <row r="1309">
          <cell r="B1309">
            <v>690</v>
          </cell>
          <cell r="C1309">
            <v>11</v>
          </cell>
          <cell r="D1309" t="str">
            <v>Пром. до 750 кВА   ВН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</row>
        <row r="1310">
          <cell r="B1310">
            <v>686</v>
          </cell>
          <cell r="C1310">
            <v>11</v>
          </cell>
          <cell r="D1310" t="str">
            <v>Пром. до 750 кВА   ВН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</row>
        <row r="1311">
          <cell r="B1311">
            <v>0</v>
          </cell>
          <cell r="C1311">
            <v>12</v>
          </cell>
          <cell r="D1311" t="str">
            <v>Новый Абонент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</row>
        <row r="1312">
          <cell r="B1312">
            <v>691</v>
          </cell>
          <cell r="C1312">
            <v>11</v>
          </cell>
          <cell r="D1312" t="str">
            <v>Пром. до 750 кВА   ВН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</row>
        <row r="1313">
          <cell r="B1313">
            <v>687</v>
          </cell>
          <cell r="C1313">
            <v>11</v>
          </cell>
          <cell r="D1313" t="str">
            <v>Пром. до 750 кВА   ВН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</row>
        <row r="1314">
          <cell r="B1314">
            <v>0</v>
          </cell>
          <cell r="C1314">
            <v>12</v>
          </cell>
          <cell r="D1314" t="str">
            <v>Новый Абонент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</row>
        <row r="1315">
          <cell r="B1315">
            <v>692</v>
          </cell>
          <cell r="C1315">
            <v>11</v>
          </cell>
          <cell r="D1315" t="str">
            <v>Пром. до 750 кВА   ВН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</row>
        <row r="1316">
          <cell r="B1316">
            <v>688</v>
          </cell>
          <cell r="C1316">
            <v>11</v>
          </cell>
          <cell r="D1316" t="str">
            <v>Пром. до 750 кВА   ВН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</row>
        <row r="1317">
          <cell r="B1317">
            <v>0</v>
          </cell>
          <cell r="C1317">
            <v>12</v>
          </cell>
          <cell r="D1317" t="str">
            <v>Новый Абонент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</row>
        <row r="1318">
          <cell r="B1318">
            <v>693</v>
          </cell>
          <cell r="C1318">
            <v>11</v>
          </cell>
          <cell r="D1318" t="str">
            <v>Пром. до 750 кВА   ВН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</row>
        <row r="1319">
          <cell r="B1319">
            <v>689</v>
          </cell>
          <cell r="C1319">
            <v>11</v>
          </cell>
          <cell r="D1319" t="str">
            <v>Пром. до 750 кВА   ВН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</row>
        <row r="1320">
          <cell r="B1320">
            <v>0</v>
          </cell>
          <cell r="C1320">
            <v>12</v>
          </cell>
          <cell r="D1320" t="str">
            <v>Новый Абонент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</row>
        <row r="1321">
          <cell r="B1321">
            <v>694</v>
          </cell>
          <cell r="C1321">
            <v>11</v>
          </cell>
          <cell r="D1321" t="str">
            <v>Пром. до 750 кВА   ВН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</row>
        <row r="1322">
          <cell r="B1322">
            <v>690</v>
          </cell>
          <cell r="C1322">
            <v>11</v>
          </cell>
          <cell r="D1322" t="str">
            <v>Пром. до 750 кВА   ВН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</row>
        <row r="1323">
          <cell r="B1323">
            <v>0</v>
          </cell>
          <cell r="C1323">
            <v>12</v>
          </cell>
          <cell r="D1323" t="str">
            <v>Новый Абонент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</row>
        <row r="1324">
          <cell r="B1324">
            <v>695</v>
          </cell>
          <cell r="C1324">
            <v>13</v>
          </cell>
          <cell r="D1324" t="str">
            <v>Пром. до 750 кВА   СН2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</row>
        <row r="1325">
          <cell r="B1325">
            <v>691</v>
          </cell>
          <cell r="C1325">
            <v>13</v>
          </cell>
          <cell r="D1325" t="str">
            <v>Пром. до 750 кВА   СН2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</row>
        <row r="1326">
          <cell r="B1326">
            <v>0</v>
          </cell>
          <cell r="C1326">
            <v>14</v>
          </cell>
          <cell r="D1326" t="str">
            <v>Новый Абонент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</row>
        <row r="1327">
          <cell r="B1327">
            <v>696</v>
          </cell>
          <cell r="C1327">
            <v>15</v>
          </cell>
          <cell r="D1327" t="str">
            <v>Пром. до 750 кВА   НН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</row>
        <row r="1328">
          <cell r="B1328">
            <v>692</v>
          </cell>
          <cell r="C1328">
            <v>15</v>
          </cell>
          <cell r="D1328" t="str">
            <v>Пром. до 750 кВА   НН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</row>
        <row r="1329">
          <cell r="B1329">
            <v>0</v>
          </cell>
          <cell r="C1329">
            <v>16</v>
          </cell>
          <cell r="D1329" t="str">
            <v>Новый Абонент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</row>
        <row r="1330">
          <cell r="B1330">
            <v>697</v>
          </cell>
          <cell r="C1330">
            <v>17</v>
          </cell>
          <cell r="D1330" t="str">
            <v>Пром. до 750 кВА   НН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</row>
        <row r="1331">
          <cell r="B1331">
            <v>693</v>
          </cell>
          <cell r="C1331">
            <v>17</v>
          </cell>
          <cell r="D1331" t="str">
            <v>Пром. до 750 кВА   НН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</row>
        <row r="1332">
          <cell r="B1332">
            <v>0</v>
          </cell>
          <cell r="C1332">
            <v>18</v>
          </cell>
          <cell r="D1332" t="str">
            <v>Новый Абонент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</row>
        <row r="1333">
          <cell r="B1333">
            <v>698</v>
          </cell>
          <cell r="C1333">
            <v>19</v>
          </cell>
          <cell r="D1333" t="str">
            <v>Пром. свыше 750 кВА  (одноставочный) ВН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</row>
        <row r="1334">
          <cell r="B1334">
            <v>694</v>
          </cell>
          <cell r="C1334">
            <v>19</v>
          </cell>
          <cell r="D1334" t="str">
            <v>Пром. свыше 750 кВА  (одноставочный) ВН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</row>
        <row r="1335">
          <cell r="B1335">
            <v>0</v>
          </cell>
          <cell r="C1335">
            <v>20</v>
          </cell>
          <cell r="D1335" t="str">
            <v>Новый Абонент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</row>
        <row r="1336">
          <cell r="B1336">
            <v>699</v>
          </cell>
          <cell r="C1336">
            <v>21</v>
          </cell>
          <cell r="D1336" t="str">
            <v>Пром. свыше 750 кВА  (одноставочный) СН2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</row>
        <row r="1337">
          <cell r="B1337">
            <v>695</v>
          </cell>
          <cell r="C1337">
            <v>21</v>
          </cell>
          <cell r="D1337" t="str">
            <v>Пром. свыше 750 кВА  (одноставочный) СН2</v>
          </cell>
          <cell r="E1337">
            <v>0</v>
          </cell>
          <cell r="F1337">
            <v>0</v>
          </cell>
          <cell r="G1337">
            <v>0</v>
          </cell>
          <cell r="H1337">
            <v>3</v>
          </cell>
          <cell r="I1337">
            <v>3</v>
          </cell>
          <cell r="J1337">
            <v>2.9</v>
          </cell>
          <cell r="K1337">
            <v>2.8</v>
          </cell>
          <cell r="L1337">
            <v>2.6</v>
          </cell>
          <cell r="M1337">
            <v>2.4</v>
          </cell>
          <cell r="N1337">
            <v>2.4</v>
          </cell>
          <cell r="O1337">
            <v>2.4</v>
          </cell>
          <cell r="P1337">
            <v>2.4</v>
          </cell>
          <cell r="Q1337">
            <v>2.6</v>
          </cell>
          <cell r="R1337">
            <v>2.8</v>
          </cell>
          <cell r="S1337">
            <v>3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</row>
        <row r="1338">
          <cell r="B1338">
            <v>0</v>
          </cell>
          <cell r="C1338">
            <v>22</v>
          </cell>
          <cell r="D1338" t="str">
            <v>ОАО "Ямалтелеком"</v>
          </cell>
          <cell r="E1338">
            <v>0</v>
          </cell>
          <cell r="F1338">
            <v>0</v>
          </cell>
          <cell r="G1338">
            <v>0</v>
          </cell>
          <cell r="H1338">
            <v>3</v>
          </cell>
          <cell r="I1338">
            <v>3</v>
          </cell>
          <cell r="J1338">
            <v>2.9</v>
          </cell>
          <cell r="K1338">
            <v>2.8</v>
          </cell>
          <cell r="L1338">
            <v>2.6</v>
          </cell>
          <cell r="M1338">
            <v>2.4</v>
          </cell>
          <cell r="N1338">
            <v>2.4</v>
          </cell>
          <cell r="O1338">
            <v>2.4</v>
          </cell>
          <cell r="P1338">
            <v>2.4</v>
          </cell>
          <cell r="Q1338">
            <v>2.6</v>
          </cell>
          <cell r="R1338">
            <v>2.8</v>
          </cell>
          <cell r="S1338">
            <v>3</v>
          </cell>
          <cell r="T1338">
            <v>8.9</v>
          </cell>
          <cell r="U1338">
            <v>7.8000000000000007</v>
          </cell>
          <cell r="V1338">
            <v>7.1999999999999993</v>
          </cell>
          <cell r="W1338">
            <v>8.4</v>
          </cell>
          <cell r="X1338">
            <v>32.299999999999997</v>
          </cell>
        </row>
        <row r="1339">
          <cell r="B1339">
            <v>700</v>
          </cell>
          <cell r="C1339">
            <v>15</v>
          </cell>
          <cell r="D1339" t="str">
            <v>Пром. до 750 кВА   НН</v>
          </cell>
          <cell r="E1339">
            <v>1006</v>
          </cell>
          <cell r="F1339">
            <v>0</v>
          </cell>
          <cell r="G1339">
            <v>0</v>
          </cell>
          <cell r="H1339">
            <v>3</v>
          </cell>
          <cell r="I1339">
            <v>3</v>
          </cell>
          <cell r="J1339">
            <v>2.9</v>
          </cell>
          <cell r="K1339">
            <v>2.8</v>
          </cell>
          <cell r="L1339">
            <v>2.6</v>
          </cell>
          <cell r="M1339">
            <v>2.4</v>
          </cell>
          <cell r="N1339">
            <v>2.4</v>
          </cell>
          <cell r="O1339">
            <v>2.4</v>
          </cell>
          <cell r="P1339">
            <v>2.4</v>
          </cell>
          <cell r="Q1339">
            <v>2.6</v>
          </cell>
          <cell r="R1339">
            <v>2.8</v>
          </cell>
          <cell r="S1339">
            <v>3</v>
          </cell>
          <cell r="T1339">
            <v>8.9</v>
          </cell>
          <cell r="U1339">
            <v>7.8000000000000007</v>
          </cell>
          <cell r="V1339">
            <v>7.1999999999999993</v>
          </cell>
          <cell r="W1339">
            <v>8.4</v>
          </cell>
          <cell r="X1339">
            <v>32.299999999999997</v>
          </cell>
        </row>
        <row r="1340">
          <cell r="B1340">
            <v>696</v>
          </cell>
          <cell r="C1340">
            <v>15</v>
          </cell>
          <cell r="D1340" t="str">
            <v>Пром. до 750 кВА   НН</v>
          </cell>
          <cell r="E1340">
            <v>1006</v>
          </cell>
          <cell r="F1340">
            <v>0</v>
          </cell>
          <cell r="G1340">
            <v>0</v>
          </cell>
          <cell r="H1340">
            <v>3</v>
          </cell>
          <cell r="I1340">
            <v>3</v>
          </cell>
          <cell r="J1340">
            <v>2.9</v>
          </cell>
          <cell r="K1340">
            <v>2.8</v>
          </cell>
          <cell r="L1340">
            <v>2.6</v>
          </cell>
          <cell r="M1340">
            <v>2.4</v>
          </cell>
          <cell r="N1340">
            <v>2.4</v>
          </cell>
          <cell r="O1340">
            <v>2.4</v>
          </cell>
          <cell r="P1340">
            <v>2.4</v>
          </cell>
          <cell r="Q1340">
            <v>2.6</v>
          </cell>
          <cell r="R1340">
            <v>2.8</v>
          </cell>
          <cell r="S1340">
            <v>3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</row>
        <row r="1341">
          <cell r="B1341">
            <v>0</v>
          </cell>
          <cell r="C1341">
            <v>26</v>
          </cell>
          <cell r="D1341" t="str">
            <v>ООО "Пангодыгазстрой"</v>
          </cell>
          <cell r="E1341">
            <v>0</v>
          </cell>
          <cell r="F1341">
            <v>0</v>
          </cell>
          <cell r="G1341">
            <v>0</v>
          </cell>
          <cell r="H1341">
            <v>87</v>
          </cell>
          <cell r="I1341">
            <v>82</v>
          </cell>
          <cell r="J1341">
            <v>77</v>
          </cell>
          <cell r="K1341">
            <v>71.5</v>
          </cell>
          <cell r="L1341">
            <v>62.5</v>
          </cell>
          <cell r="M1341">
            <v>41</v>
          </cell>
          <cell r="N1341">
            <v>39</v>
          </cell>
          <cell r="O1341">
            <v>46</v>
          </cell>
          <cell r="P1341">
            <v>59.5</v>
          </cell>
          <cell r="Q1341">
            <v>65</v>
          </cell>
          <cell r="R1341">
            <v>77</v>
          </cell>
          <cell r="S1341">
            <v>86</v>
          </cell>
          <cell r="T1341">
            <v>246</v>
          </cell>
          <cell r="U1341">
            <v>175</v>
          </cell>
          <cell r="V1341">
            <v>144.5</v>
          </cell>
          <cell r="W1341">
            <v>228</v>
          </cell>
          <cell r="X1341">
            <v>793.5</v>
          </cell>
        </row>
        <row r="1342">
          <cell r="B1342">
            <v>701</v>
          </cell>
          <cell r="C1342">
            <v>12</v>
          </cell>
          <cell r="D1342" t="str">
            <v>Пром. до 750 кВА   СН2</v>
          </cell>
          <cell r="E1342">
            <v>1007</v>
          </cell>
          <cell r="F1342">
            <v>1005</v>
          </cell>
          <cell r="G1342">
            <v>0</v>
          </cell>
          <cell r="H1342">
            <v>17</v>
          </cell>
          <cell r="I1342">
            <v>15</v>
          </cell>
          <cell r="J1342">
            <v>14</v>
          </cell>
          <cell r="K1342">
            <v>12.5</v>
          </cell>
          <cell r="L1342">
            <v>10.5</v>
          </cell>
          <cell r="M1342">
            <v>7</v>
          </cell>
          <cell r="N1342">
            <v>5</v>
          </cell>
          <cell r="O1342">
            <v>7</v>
          </cell>
          <cell r="P1342">
            <v>9.5</v>
          </cell>
          <cell r="Q1342">
            <v>10</v>
          </cell>
          <cell r="R1342">
            <v>12</v>
          </cell>
          <cell r="S1342">
            <v>14</v>
          </cell>
          <cell r="T1342">
            <v>46</v>
          </cell>
          <cell r="U1342">
            <v>30</v>
          </cell>
          <cell r="V1342">
            <v>21.5</v>
          </cell>
          <cell r="W1342">
            <v>36</v>
          </cell>
          <cell r="X1342">
            <v>133.5</v>
          </cell>
        </row>
        <row r="1343">
          <cell r="B1343">
            <v>697</v>
          </cell>
          <cell r="C1343">
            <v>12</v>
          </cell>
          <cell r="D1343" t="str">
            <v>Пром. до 750 кВА   СН2</v>
          </cell>
          <cell r="E1343">
            <v>1007</v>
          </cell>
          <cell r="F1343">
            <v>1005</v>
          </cell>
          <cell r="G1343">
            <v>0</v>
          </cell>
          <cell r="H1343">
            <v>17</v>
          </cell>
          <cell r="I1343">
            <v>15</v>
          </cell>
          <cell r="J1343">
            <v>14</v>
          </cell>
          <cell r="K1343">
            <v>12.5</v>
          </cell>
          <cell r="L1343">
            <v>10.5</v>
          </cell>
          <cell r="M1343">
            <v>7</v>
          </cell>
          <cell r="N1343">
            <v>5</v>
          </cell>
          <cell r="O1343">
            <v>7</v>
          </cell>
          <cell r="P1343">
            <v>9.5</v>
          </cell>
          <cell r="Q1343">
            <v>10</v>
          </cell>
          <cell r="R1343">
            <v>12</v>
          </cell>
          <cell r="S1343">
            <v>14</v>
          </cell>
          <cell r="T1343">
            <v>46</v>
          </cell>
          <cell r="U1343">
            <v>30</v>
          </cell>
          <cell r="V1343">
            <v>21.5</v>
          </cell>
          <cell r="W1343">
            <v>36</v>
          </cell>
          <cell r="X1343">
            <v>133.5</v>
          </cell>
        </row>
        <row r="1344">
          <cell r="B1344">
            <v>694</v>
          </cell>
          <cell r="C1344">
            <v>13</v>
          </cell>
          <cell r="D1344" t="str">
            <v>Пром. до 750 кВА   СН2</v>
          </cell>
          <cell r="E1344">
            <v>1006</v>
          </cell>
          <cell r="F1344">
            <v>0</v>
          </cell>
          <cell r="G1344">
            <v>0</v>
          </cell>
          <cell r="H1344">
            <v>23</v>
          </cell>
          <cell r="I1344">
            <v>23</v>
          </cell>
          <cell r="J1344">
            <v>21</v>
          </cell>
          <cell r="K1344">
            <v>19</v>
          </cell>
          <cell r="L1344">
            <v>16</v>
          </cell>
          <cell r="M1344">
            <v>8</v>
          </cell>
          <cell r="N1344">
            <v>8</v>
          </cell>
          <cell r="O1344">
            <v>10</v>
          </cell>
          <cell r="P1344">
            <v>15</v>
          </cell>
          <cell r="Q1344">
            <v>18</v>
          </cell>
          <cell r="R1344">
            <v>20</v>
          </cell>
          <cell r="S1344">
            <v>23</v>
          </cell>
          <cell r="T1344">
            <v>67</v>
          </cell>
          <cell r="U1344">
            <v>43</v>
          </cell>
          <cell r="V1344">
            <v>33</v>
          </cell>
          <cell r="W1344">
            <v>61</v>
          </cell>
          <cell r="X1344">
            <v>204</v>
          </cell>
        </row>
        <row r="1345">
          <cell r="C1345">
            <v>15</v>
          </cell>
          <cell r="D1345" t="str">
            <v>Пром. до 750 кВА   НН</v>
          </cell>
          <cell r="E1345">
            <v>1006</v>
          </cell>
          <cell r="F1345">
            <v>0</v>
          </cell>
          <cell r="G1345">
            <v>0</v>
          </cell>
          <cell r="H1345">
            <v>13</v>
          </cell>
          <cell r="I1345">
            <v>12</v>
          </cell>
          <cell r="J1345">
            <v>11</v>
          </cell>
          <cell r="K1345">
            <v>11</v>
          </cell>
          <cell r="L1345">
            <v>11</v>
          </cell>
          <cell r="M1345">
            <v>9</v>
          </cell>
          <cell r="N1345">
            <v>9</v>
          </cell>
          <cell r="O1345">
            <v>9</v>
          </cell>
          <cell r="P1345">
            <v>9</v>
          </cell>
          <cell r="Q1345">
            <v>10</v>
          </cell>
          <cell r="R1345">
            <v>12</v>
          </cell>
          <cell r="S1345">
            <v>13</v>
          </cell>
          <cell r="T1345">
            <v>36</v>
          </cell>
          <cell r="U1345">
            <v>31</v>
          </cell>
          <cell r="V1345">
            <v>27</v>
          </cell>
          <cell r="W1345">
            <v>35</v>
          </cell>
          <cell r="X1345">
            <v>129</v>
          </cell>
        </row>
        <row r="1346">
          <cell r="B1346">
            <v>698</v>
          </cell>
          <cell r="C1346">
            <v>23</v>
          </cell>
          <cell r="D1346" t="str">
            <v>Непромышленные потребители СН2</v>
          </cell>
          <cell r="E1346">
            <v>1006</v>
          </cell>
          <cell r="F1346">
            <v>0</v>
          </cell>
          <cell r="G1346">
            <v>0</v>
          </cell>
          <cell r="H1346">
            <v>13</v>
          </cell>
          <cell r="I1346">
            <v>12</v>
          </cell>
          <cell r="J1346">
            <v>13</v>
          </cell>
          <cell r="K1346">
            <v>12</v>
          </cell>
          <cell r="L1346">
            <v>11</v>
          </cell>
          <cell r="M1346">
            <v>8</v>
          </cell>
          <cell r="N1346">
            <v>8</v>
          </cell>
          <cell r="O1346">
            <v>10</v>
          </cell>
          <cell r="P1346">
            <v>11</v>
          </cell>
          <cell r="Q1346">
            <v>10</v>
          </cell>
          <cell r="R1346">
            <v>13</v>
          </cell>
          <cell r="S1346">
            <v>15</v>
          </cell>
          <cell r="T1346">
            <v>38</v>
          </cell>
          <cell r="U1346">
            <v>31</v>
          </cell>
          <cell r="V1346">
            <v>29</v>
          </cell>
          <cell r="W1346">
            <v>38</v>
          </cell>
          <cell r="X1346">
            <v>136</v>
          </cell>
        </row>
        <row r="1347">
          <cell r="B1347">
            <v>702</v>
          </cell>
          <cell r="C1347">
            <v>26</v>
          </cell>
          <cell r="D1347" t="str">
            <v>Непромышленные потребители НН</v>
          </cell>
          <cell r="E1347">
            <v>1006</v>
          </cell>
          <cell r="F1347">
            <v>0</v>
          </cell>
          <cell r="G1347">
            <v>0</v>
          </cell>
          <cell r="H1347">
            <v>2</v>
          </cell>
          <cell r="I1347">
            <v>2</v>
          </cell>
          <cell r="J1347">
            <v>1</v>
          </cell>
          <cell r="K1347">
            <v>2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2</v>
          </cell>
          <cell r="Q1347">
            <v>1</v>
          </cell>
          <cell r="R1347">
            <v>2</v>
          </cell>
          <cell r="S1347">
            <v>2</v>
          </cell>
          <cell r="T1347">
            <v>5</v>
          </cell>
          <cell r="U1347">
            <v>2</v>
          </cell>
          <cell r="V1347">
            <v>2</v>
          </cell>
          <cell r="W1347">
            <v>5</v>
          </cell>
          <cell r="X1347">
            <v>14</v>
          </cell>
        </row>
        <row r="1348">
          <cell r="B1348">
            <v>702</v>
          </cell>
          <cell r="C1348">
            <v>104</v>
          </cell>
          <cell r="D1348" t="str">
            <v>Население с эл.плитами   НН</v>
          </cell>
          <cell r="E1348">
            <v>1006</v>
          </cell>
          <cell r="F1348">
            <v>0</v>
          </cell>
          <cell r="G1348">
            <v>0</v>
          </cell>
          <cell r="H1348">
            <v>9</v>
          </cell>
          <cell r="I1348">
            <v>9</v>
          </cell>
          <cell r="J1348">
            <v>7</v>
          </cell>
          <cell r="K1348">
            <v>6</v>
          </cell>
          <cell r="L1348">
            <v>5</v>
          </cell>
          <cell r="M1348">
            <v>3</v>
          </cell>
          <cell r="N1348">
            <v>3</v>
          </cell>
          <cell r="O1348">
            <v>3</v>
          </cell>
          <cell r="P1348">
            <v>4</v>
          </cell>
          <cell r="Q1348">
            <v>7</v>
          </cell>
          <cell r="R1348">
            <v>8</v>
          </cell>
          <cell r="S1348">
            <v>9</v>
          </cell>
          <cell r="T1348">
            <v>25</v>
          </cell>
          <cell r="U1348">
            <v>14</v>
          </cell>
          <cell r="V1348">
            <v>10</v>
          </cell>
          <cell r="W1348">
            <v>24</v>
          </cell>
          <cell r="X1348">
            <v>73</v>
          </cell>
        </row>
        <row r="1349">
          <cell r="B1349">
            <v>0</v>
          </cell>
          <cell r="C1349">
            <v>119</v>
          </cell>
          <cell r="D1349" t="str">
            <v>ЗАО "Автоматика"</v>
          </cell>
          <cell r="E1349">
            <v>1006</v>
          </cell>
          <cell r="F1349">
            <v>0</v>
          </cell>
          <cell r="G1349">
            <v>0</v>
          </cell>
          <cell r="H1349">
            <v>3</v>
          </cell>
          <cell r="I1349">
            <v>2</v>
          </cell>
          <cell r="J1349">
            <v>3</v>
          </cell>
          <cell r="K1349">
            <v>3</v>
          </cell>
          <cell r="L1349">
            <v>2</v>
          </cell>
          <cell r="M1349">
            <v>1</v>
          </cell>
          <cell r="N1349">
            <v>1</v>
          </cell>
          <cell r="O1349">
            <v>2</v>
          </cell>
          <cell r="P1349">
            <v>3</v>
          </cell>
          <cell r="Q1349">
            <v>2</v>
          </cell>
          <cell r="R1349">
            <v>3</v>
          </cell>
          <cell r="S1349">
            <v>3</v>
          </cell>
          <cell r="T1349">
            <v>8</v>
          </cell>
          <cell r="U1349">
            <v>6</v>
          </cell>
          <cell r="V1349">
            <v>6</v>
          </cell>
          <cell r="W1349">
            <v>8</v>
          </cell>
          <cell r="X1349">
            <v>28</v>
          </cell>
        </row>
        <row r="1350">
          <cell r="B1350">
            <v>702</v>
          </cell>
          <cell r="C1350">
            <v>12</v>
          </cell>
          <cell r="D1350" t="str">
            <v>Пром. до 750 кВА   СН2</v>
          </cell>
          <cell r="E1350">
            <v>1006</v>
          </cell>
          <cell r="F1350">
            <v>0</v>
          </cell>
          <cell r="G1350">
            <v>0</v>
          </cell>
          <cell r="H1350">
            <v>3</v>
          </cell>
          <cell r="I1350">
            <v>2</v>
          </cell>
          <cell r="J1350">
            <v>3</v>
          </cell>
          <cell r="K1350">
            <v>3</v>
          </cell>
          <cell r="L1350">
            <v>2</v>
          </cell>
          <cell r="M1350">
            <v>1</v>
          </cell>
          <cell r="N1350">
            <v>1</v>
          </cell>
          <cell r="O1350">
            <v>2</v>
          </cell>
          <cell r="P1350">
            <v>3</v>
          </cell>
          <cell r="Q1350">
            <v>2</v>
          </cell>
          <cell r="R1350">
            <v>3</v>
          </cell>
          <cell r="S1350">
            <v>3</v>
          </cell>
          <cell r="T1350">
            <v>8</v>
          </cell>
          <cell r="U1350">
            <v>6</v>
          </cell>
          <cell r="V1350">
            <v>6</v>
          </cell>
          <cell r="W1350">
            <v>8</v>
          </cell>
          <cell r="X1350">
            <v>28</v>
          </cell>
        </row>
        <row r="1351">
          <cell r="B1351">
            <v>703</v>
          </cell>
          <cell r="C1351">
            <v>12</v>
          </cell>
          <cell r="D1351" t="str">
            <v>Пром. до 750 кВА   СН2</v>
          </cell>
          <cell r="E1351">
            <v>1006</v>
          </cell>
          <cell r="F1351">
            <v>0</v>
          </cell>
          <cell r="G1351">
            <v>0</v>
          </cell>
          <cell r="H1351">
            <v>3</v>
          </cell>
          <cell r="I1351">
            <v>2</v>
          </cell>
          <cell r="J1351">
            <v>3</v>
          </cell>
          <cell r="K1351">
            <v>3</v>
          </cell>
          <cell r="L1351">
            <v>2</v>
          </cell>
          <cell r="M1351">
            <v>1</v>
          </cell>
          <cell r="N1351">
            <v>1</v>
          </cell>
          <cell r="O1351">
            <v>2</v>
          </cell>
          <cell r="P1351">
            <v>3</v>
          </cell>
          <cell r="Q1351">
            <v>2</v>
          </cell>
          <cell r="R1351">
            <v>3</v>
          </cell>
          <cell r="S1351">
            <v>3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</row>
        <row r="1352">
          <cell r="B1352">
            <v>0</v>
          </cell>
          <cell r="C1352">
            <v>26</v>
          </cell>
          <cell r="D1352" t="str">
            <v>ООО "Сибтрансстрой"</v>
          </cell>
          <cell r="E1352">
            <v>0</v>
          </cell>
          <cell r="F1352">
            <v>0</v>
          </cell>
          <cell r="G1352">
            <v>0</v>
          </cell>
          <cell r="H1352">
            <v>130</v>
          </cell>
          <cell r="I1352">
            <v>130</v>
          </cell>
          <cell r="J1352">
            <v>120</v>
          </cell>
          <cell r="K1352">
            <v>110</v>
          </cell>
          <cell r="L1352">
            <v>90</v>
          </cell>
          <cell r="M1352">
            <v>80</v>
          </cell>
          <cell r="N1352">
            <v>80</v>
          </cell>
          <cell r="O1352">
            <v>80</v>
          </cell>
          <cell r="P1352">
            <v>100</v>
          </cell>
          <cell r="Q1352">
            <v>110</v>
          </cell>
          <cell r="R1352">
            <v>120</v>
          </cell>
          <cell r="S1352">
            <v>130</v>
          </cell>
          <cell r="T1352">
            <v>380</v>
          </cell>
          <cell r="U1352">
            <v>280</v>
          </cell>
          <cell r="V1352">
            <v>260</v>
          </cell>
          <cell r="W1352">
            <v>360</v>
          </cell>
          <cell r="X1352">
            <v>1280</v>
          </cell>
        </row>
        <row r="1353">
          <cell r="B1353">
            <v>703</v>
          </cell>
          <cell r="C1353">
            <v>12</v>
          </cell>
          <cell r="D1353" t="str">
            <v>Пром. до 750 кВА   СН2</v>
          </cell>
          <cell r="E1353">
            <v>1006</v>
          </cell>
          <cell r="F1353">
            <v>0</v>
          </cell>
          <cell r="G1353">
            <v>0</v>
          </cell>
          <cell r="H1353">
            <v>130</v>
          </cell>
          <cell r="I1353">
            <v>130</v>
          </cell>
          <cell r="J1353">
            <v>120</v>
          </cell>
          <cell r="K1353">
            <v>110</v>
          </cell>
          <cell r="L1353">
            <v>90</v>
          </cell>
          <cell r="M1353">
            <v>80</v>
          </cell>
          <cell r="N1353">
            <v>80</v>
          </cell>
          <cell r="O1353">
            <v>80</v>
          </cell>
          <cell r="P1353">
            <v>100</v>
          </cell>
          <cell r="Q1353">
            <v>110</v>
          </cell>
          <cell r="R1353">
            <v>120</v>
          </cell>
          <cell r="S1353">
            <v>130</v>
          </cell>
          <cell r="T1353">
            <v>380</v>
          </cell>
          <cell r="U1353">
            <v>280</v>
          </cell>
          <cell r="V1353">
            <v>260</v>
          </cell>
          <cell r="W1353">
            <v>360</v>
          </cell>
          <cell r="X1353">
            <v>1280</v>
          </cell>
        </row>
        <row r="1354">
          <cell r="B1354">
            <v>704</v>
          </cell>
          <cell r="C1354">
            <v>12</v>
          </cell>
          <cell r="D1354" t="str">
            <v>Пром. до 750 кВА   СН2</v>
          </cell>
          <cell r="E1354">
            <v>1006</v>
          </cell>
          <cell r="F1354">
            <v>0</v>
          </cell>
          <cell r="G1354">
            <v>0</v>
          </cell>
          <cell r="H1354">
            <v>130</v>
          </cell>
          <cell r="I1354">
            <v>130</v>
          </cell>
          <cell r="J1354">
            <v>120</v>
          </cell>
          <cell r="K1354">
            <v>110</v>
          </cell>
          <cell r="L1354">
            <v>90</v>
          </cell>
          <cell r="M1354">
            <v>80</v>
          </cell>
          <cell r="N1354">
            <v>80</v>
          </cell>
          <cell r="O1354">
            <v>80</v>
          </cell>
          <cell r="P1354">
            <v>100</v>
          </cell>
          <cell r="Q1354">
            <v>110</v>
          </cell>
          <cell r="R1354">
            <v>120</v>
          </cell>
          <cell r="S1354">
            <v>130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</row>
        <row r="1355">
          <cell r="B1355">
            <v>0</v>
          </cell>
          <cell r="C1355">
            <v>26</v>
          </cell>
          <cell r="D1355" t="str">
            <v>Пангодинское ЛПУ ООО "ТТГ"</v>
          </cell>
          <cell r="E1355">
            <v>0</v>
          </cell>
          <cell r="F1355">
            <v>0</v>
          </cell>
          <cell r="G1355">
            <v>0</v>
          </cell>
          <cell r="H1355">
            <v>111</v>
          </cell>
          <cell r="I1355">
            <v>98</v>
          </cell>
          <cell r="J1355">
            <v>84</v>
          </cell>
          <cell r="K1355">
            <v>72</v>
          </cell>
          <cell r="L1355">
            <v>69</v>
          </cell>
          <cell r="M1355">
            <v>60</v>
          </cell>
          <cell r="N1355">
            <v>49</v>
          </cell>
          <cell r="O1355">
            <v>55</v>
          </cell>
          <cell r="P1355">
            <v>69</v>
          </cell>
          <cell r="Q1355">
            <v>76</v>
          </cell>
          <cell r="R1355">
            <v>94</v>
          </cell>
          <cell r="S1355">
            <v>115</v>
          </cell>
          <cell r="T1355">
            <v>293</v>
          </cell>
          <cell r="U1355">
            <v>201</v>
          </cell>
          <cell r="V1355">
            <v>173</v>
          </cell>
          <cell r="W1355">
            <v>285</v>
          </cell>
          <cell r="X1355">
            <v>952</v>
          </cell>
        </row>
        <row r="1356">
          <cell r="B1356">
            <v>704</v>
          </cell>
          <cell r="C1356">
            <v>12</v>
          </cell>
          <cell r="D1356" t="str">
            <v>Пром. до 750 кВА   СН2</v>
          </cell>
          <cell r="E1356">
            <v>1006</v>
          </cell>
          <cell r="F1356">
            <v>0</v>
          </cell>
          <cell r="G1356">
            <v>0</v>
          </cell>
          <cell r="H1356">
            <v>30</v>
          </cell>
          <cell r="I1356">
            <v>26</v>
          </cell>
          <cell r="J1356">
            <v>24</v>
          </cell>
          <cell r="K1356">
            <v>20</v>
          </cell>
          <cell r="L1356">
            <v>28</v>
          </cell>
          <cell r="M1356">
            <v>27</v>
          </cell>
          <cell r="N1356">
            <v>22</v>
          </cell>
          <cell r="O1356">
            <v>23</v>
          </cell>
          <cell r="P1356">
            <v>24</v>
          </cell>
          <cell r="Q1356">
            <v>25</v>
          </cell>
          <cell r="R1356">
            <v>35</v>
          </cell>
          <cell r="S1356">
            <v>36</v>
          </cell>
          <cell r="T1356">
            <v>80</v>
          </cell>
          <cell r="U1356">
            <v>75</v>
          </cell>
          <cell r="V1356">
            <v>69</v>
          </cell>
          <cell r="W1356">
            <v>96</v>
          </cell>
          <cell r="X1356">
            <v>320</v>
          </cell>
        </row>
        <row r="1357">
          <cell r="C1357">
            <v>12</v>
          </cell>
          <cell r="D1357" t="str">
            <v>Пром. до 750 кВА   СН2</v>
          </cell>
          <cell r="E1357">
            <v>1006</v>
          </cell>
          <cell r="F1357">
            <v>0</v>
          </cell>
          <cell r="G1357">
            <v>0</v>
          </cell>
          <cell r="H1357">
            <v>30</v>
          </cell>
          <cell r="I1357">
            <v>26</v>
          </cell>
          <cell r="J1357">
            <v>24</v>
          </cell>
          <cell r="K1357">
            <v>20</v>
          </cell>
          <cell r="L1357">
            <v>28</v>
          </cell>
          <cell r="M1357">
            <v>27</v>
          </cell>
          <cell r="N1357">
            <v>22</v>
          </cell>
          <cell r="O1357">
            <v>23</v>
          </cell>
          <cell r="P1357">
            <v>24</v>
          </cell>
          <cell r="Q1357">
            <v>25</v>
          </cell>
          <cell r="R1357">
            <v>35</v>
          </cell>
          <cell r="S1357">
            <v>36</v>
          </cell>
          <cell r="T1357">
            <v>80</v>
          </cell>
          <cell r="U1357">
            <v>75</v>
          </cell>
          <cell r="V1357">
            <v>69</v>
          </cell>
          <cell r="W1357">
            <v>96</v>
          </cell>
          <cell r="X1357">
            <v>320</v>
          </cell>
        </row>
        <row r="1358">
          <cell r="B1358">
            <v>699</v>
          </cell>
          <cell r="C1358">
            <v>23</v>
          </cell>
          <cell r="D1358" t="str">
            <v>Непромышленные потребители СН2</v>
          </cell>
          <cell r="E1358">
            <v>1006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</row>
        <row r="1359">
          <cell r="B1359">
            <v>705</v>
          </cell>
          <cell r="C1359">
            <v>100</v>
          </cell>
          <cell r="D1359" t="str">
            <v>Население с эл.плитами   СН2</v>
          </cell>
          <cell r="E1359">
            <v>1006</v>
          </cell>
          <cell r="F1359">
            <v>0</v>
          </cell>
          <cell r="G1359">
            <v>0</v>
          </cell>
          <cell r="H1359">
            <v>36</v>
          </cell>
          <cell r="I1359">
            <v>32</v>
          </cell>
          <cell r="J1359">
            <v>30</v>
          </cell>
          <cell r="K1359">
            <v>25</v>
          </cell>
          <cell r="L1359">
            <v>20</v>
          </cell>
          <cell r="M1359">
            <v>14</v>
          </cell>
          <cell r="N1359">
            <v>10</v>
          </cell>
          <cell r="O1359">
            <v>14</v>
          </cell>
          <cell r="P1359">
            <v>16</v>
          </cell>
          <cell r="Q1359">
            <v>19</v>
          </cell>
          <cell r="R1359">
            <v>22</v>
          </cell>
          <cell r="S1359">
            <v>35</v>
          </cell>
          <cell r="T1359">
            <v>98</v>
          </cell>
          <cell r="U1359">
            <v>59</v>
          </cell>
          <cell r="V1359">
            <v>40</v>
          </cell>
          <cell r="W1359">
            <v>76</v>
          </cell>
          <cell r="X1359">
            <v>273</v>
          </cell>
        </row>
        <row r="1360">
          <cell r="B1360">
            <v>702</v>
          </cell>
          <cell r="C1360">
            <v>119</v>
          </cell>
          <cell r="D1360" t="str">
            <v>Население с газ. плитами СН2</v>
          </cell>
          <cell r="E1360">
            <v>1006</v>
          </cell>
          <cell r="F1360">
            <v>0</v>
          </cell>
          <cell r="G1360">
            <v>0</v>
          </cell>
          <cell r="H1360">
            <v>32</v>
          </cell>
          <cell r="I1360">
            <v>28</v>
          </cell>
          <cell r="J1360">
            <v>20</v>
          </cell>
          <cell r="K1360">
            <v>18</v>
          </cell>
          <cell r="L1360">
            <v>13</v>
          </cell>
          <cell r="M1360">
            <v>12</v>
          </cell>
          <cell r="N1360">
            <v>10</v>
          </cell>
          <cell r="O1360">
            <v>10</v>
          </cell>
          <cell r="P1360">
            <v>20</v>
          </cell>
          <cell r="Q1360">
            <v>22</v>
          </cell>
          <cell r="R1360">
            <v>26</v>
          </cell>
          <cell r="S1360">
            <v>32</v>
          </cell>
          <cell r="T1360">
            <v>80</v>
          </cell>
          <cell r="U1360">
            <v>43</v>
          </cell>
          <cell r="V1360">
            <v>40</v>
          </cell>
          <cell r="W1360">
            <v>80</v>
          </cell>
          <cell r="X1360">
            <v>243</v>
          </cell>
        </row>
        <row r="1361">
          <cell r="B1361">
            <v>0</v>
          </cell>
          <cell r="C1361">
            <v>154</v>
          </cell>
          <cell r="D1361" t="str">
            <v>ООО "Комплекс-2"</v>
          </cell>
          <cell r="E1361">
            <v>1006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</row>
        <row r="1362">
          <cell r="B1362">
            <v>705</v>
          </cell>
          <cell r="C1362">
            <v>15</v>
          </cell>
          <cell r="D1362" t="str">
            <v>Пром. до 750 кВА   НН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</row>
        <row r="1363">
          <cell r="B1363">
            <v>702</v>
          </cell>
          <cell r="C1363">
            <v>15</v>
          </cell>
          <cell r="D1363" t="str">
            <v>Пром. до 750 кВА   НН</v>
          </cell>
          <cell r="E1363">
            <v>0</v>
          </cell>
          <cell r="F1363">
            <v>0</v>
          </cell>
          <cell r="G1363">
            <v>0</v>
          </cell>
          <cell r="H1363">
            <v>3</v>
          </cell>
          <cell r="I1363">
            <v>3</v>
          </cell>
          <cell r="J1363">
            <v>2.9</v>
          </cell>
          <cell r="K1363">
            <v>2.8</v>
          </cell>
          <cell r="L1363">
            <v>2.6</v>
          </cell>
          <cell r="M1363">
            <v>2.4</v>
          </cell>
          <cell r="N1363">
            <v>2.4</v>
          </cell>
          <cell r="O1363">
            <v>2.4</v>
          </cell>
          <cell r="P1363">
            <v>2.4</v>
          </cell>
          <cell r="Q1363">
            <v>2.6</v>
          </cell>
          <cell r="R1363">
            <v>2.8</v>
          </cell>
          <cell r="S1363">
            <v>3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</row>
        <row r="1364">
          <cell r="B1364">
            <v>0</v>
          </cell>
          <cell r="C1364">
            <v>26</v>
          </cell>
          <cell r="D1364" t="str">
            <v>ООО "Прайд"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</row>
        <row r="1365">
          <cell r="B1365">
            <v>706</v>
          </cell>
          <cell r="C1365">
            <v>15</v>
          </cell>
          <cell r="D1365" t="str">
            <v>Пром. до 750 кВА   НН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</row>
        <row r="1366">
          <cell r="B1366">
            <v>703</v>
          </cell>
          <cell r="C1366">
            <v>15</v>
          </cell>
          <cell r="D1366" t="str">
            <v>Пром. до 750 кВА   НН</v>
          </cell>
          <cell r="E1366">
            <v>0</v>
          </cell>
          <cell r="F1366">
            <v>0</v>
          </cell>
          <cell r="G1366">
            <v>0</v>
          </cell>
          <cell r="H1366">
            <v>7</v>
          </cell>
          <cell r="I1366">
            <v>6</v>
          </cell>
          <cell r="J1366">
            <v>4.5</v>
          </cell>
          <cell r="K1366">
            <v>4.5</v>
          </cell>
          <cell r="L1366">
            <v>4</v>
          </cell>
          <cell r="M1366">
            <v>4.5</v>
          </cell>
          <cell r="N1366">
            <v>4.5</v>
          </cell>
          <cell r="O1366">
            <v>6</v>
          </cell>
          <cell r="P1366">
            <v>6.5</v>
          </cell>
          <cell r="Q1366">
            <v>6.5</v>
          </cell>
          <cell r="R1366">
            <v>6.5</v>
          </cell>
          <cell r="S1366">
            <v>7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</row>
        <row r="1367">
          <cell r="B1367">
            <v>0</v>
          </cell>
          <cell r="C1367">
            <v>26</v>
          </cell>
          <cell r="D1367" t="str">
            <v>РСУ-13 РСТ</v>
          </cell>
          <cell r="E1367">
            <v>0</v>
          </cell>
          <cell r="F1367">
            <v>0</v>
          </cell>
          <cell r="G1367">
            <v>0</v>
          </cell>
          <cell r="H1367">
            <v>44.4</v>
          </cell>
          <cell r="I1367">
            <v>43</v>
          </cell>
          <cell r="J1367">
            <v>28.5</v>
          </cell>
          <cell r="K1367">
            <v>31.5</v>
          </cell>
          <cell r="L1367">
            <v>18</v>
          </cell>
          <cell r="M1367">
            <v>15.8</v>
          </cell>
          <cell r="N1367">
            <v>15.5</v>
          </cell>
          <cell r="O1367">
            <v>18.5</v>
          </cell>
          <cell r="P1367">
            <v>21</v>
          </cell>
          <cell r="Q1367">
            <v>21</v>
          </cell>
          <cell r="R1367">
            <v>31</v>
          </cell>
          <cell r="S1367">
            <v>37</v>
          </cell>
          <cell r="T1367">
            <v>115.9</v>
          </cell>
          <cell r="U1367">
            <v>65.3</v>
          </cell>
          <cell r="V1367">
            <v>55</v>
          </cell>
          <cell r="W1367">
            <v>89</v>
          </cell>
          <cell r="X1367">
            <v>325.20000000000005</v>
          </cell>
        </row>
        <row r="1368">
          <cell r="B1368">
            <v>707</v>
          </cell>
          <cell r="C1368">
            <v>12</v>
          </cell>
          <cell r="D1368" t="str">
            <v>Пром. до 750 кВА   СН2</v>
          </cell>
          <cell r="E1368">
            <v>1006</v>
          </cell>
          <cell r="F1368">
            <v>0</v>
          </cell>
          <cell r="G1368">
            <v>0</v>
          </cell>
          <cell r="H1368">
            <v>7</v>
          </cell>
          <cell r="I1368">
            <v>6</v>
          </cell>
          <cell r="J1368">
            <v>4.5</v>
          </cell>
          <cell r="K1368">
            <v>4.5</v>
          </cell>
          <cell r="L1368">
            <v>4</v>
          </cell>
          <cell r="M1368">
            <v>4.5</v>
          </cell>
          <cell r="N1368">
            <v>4.5</v>
          </cell>
          <cell r="O1368">
            <v>6</v>
          </cell>
          <cell r="P1368">
            <v>6.5</v>
          </cell>
          <cell r="Q1368">
            <v>6.5</v>
          </cell>
          <cell r="R1368">
            <v>6.5</v>
          </cell>
          <cell r="S1368">
            <v>7</v>
          </cell>
          <cell r="T1368">
            <v>17.5</v>
          </cell>
          <cell r="U1368">
            <v>13</v>
          </cell>
          <cell r="V1368">
            <v>17</v>
          </cell>
          <cell r="W1368">
            <v>20</v>
          </cell>
          <cell r="X1368">
            <v>67.5</v>
          </cell>
        </row>
        <row r="1369">
          <cell r="B1369">
            <v>708</v>
          </cell>
          <cell r="C1369">
            <v>12</v>
          </cell>
          <cell r="D1369" t="str">
            <v>Пром. до 750 кВА   СН2</v>
          </cell>
          <cell r="E1369">
            <v>1006</v>
          </cell>
          <cell r="F1369">
            <v>0</v>
          </cell>
          <cell r="G1369">
            <v>0</v>
          </cell>
          <cell r="H1369">
            <v>7</v>
          </cell>
          <cell r="I1369">
            <v>6</v>
          </cell>
          <cell r="J1369">
            <v>4.5</v>
          </cell>
          <cell r="K1369">
            <v>4.5</v>
          </cell>
          <cell r="L1369">
            <v>4</v>
          </cell>
          <cell r="M1369">
            <v>4.5</v>
          </cell>
          <cell r="N1369">
            <v>4.5</v>
          </cell>
          <cell r="O1369">
            <v>6</v>
          </cell>
          <cell r="P1369">
            <v>6.5</v>
          </cell>
          <cell r="Q1369">
            <v>6.5</v>
          </cell>
          <cell r="R1369">
            <v>6.5</v>
          </cell>
          <cell r="S1369">
            <v>7</v>
          </cell>
          <cell r="T1369">
            <v>17.5</v>
          </cell>
          <cell r="U1369">
            <v>13</v>
          </cell>
          <cell r="V1369">
            <v>17</v>
          </cell>
          <cell r="W1369">
            <v>20</v>
          </cell>
          <cell r="X1369">
            <v>67.5</v>
          </cell>
        </row>
        <row r="1370">
          <cell r="B1370">
            <v>704</v>
          </cell>
          <cell r="C1370">
            <v>13</v>
          </cell>
          <cell r="D1370" t="str">
            <v>Пром. до 750 кВА   СН2</v>
          </cell>
          <cell r="E1370">
            <v>1006</v>
          </cell>
          <cell r="F1370">
            <v>1018</v>
          </cell>
          <cell r="G1370">
            <v>0</v>
          </cell>
          <cell r="H1370">
            <v>27.4</v>
          </cell>
          <cell r="I1370">
            <v>27</v>
          </cell>
          <cell r="J1370">
            <v>19.5</v>
          </cell>
          <cell r="K1370">
            <v>22</v>
          </cell>
          <cell r="L1370">
            <v>10</v>
          </cell>
          <cell r="M1370">
            <v>7.3</v>
          </cell>
          <cell r="N1370">
            <v>7</v>
          </cell>
          <cell r="O1370">
            <v>8</v>
          </cell>
          <cell r="P1370">
            <v>10</v>
          </cell>
          <cell r="Q1370">
            <v>10</v>
          </cell>
          <cell r="R1370">
            <v>19.5</v>
          </cell>
          <cell r="S1370">
            <v>20</v>
          </cell>
          <cell r="T1370">
            <v>73.900000000000006</v>
          </cell>
          <cell r="U1370">
            <v>39.299999999999997</v>
          </cell>
          <cell r="V1370">
            <v>25</v>
          </cell>
          <cell r="W1370">
            <v>49.5</v>
          </cell>
          <cell r="X1370">
            <v>187.7</v>
          </cell>
        </row>
        <row r="1371">
          <cell r="B1371">
            <v>0</v>
          </cell>
          <cell r="C1371">
            <v>104</v>
          </cell>
          <cell r="D1371" t="str">
            <v>ООО "Ямалгазавтострой"</v>
          </cell>
          <cell r="E1371">
            <v>1006</v>
          </cell>
          <cell r="F1371">
            <v>1018</v>
          </cell>
          <cell r="G1371">
            <v>0</v>
          </cell>
          <cell r="H1371">
            <v>29.5</v>
          </cell>
          <cell r="I1371">
            <v>27.5</v>
          </cell>
          <cell r="J1371">
            <v>24.5</v>
          </cell>
          <cell r="K1371">
            <v>23</v>
          </cell>
          <cell r="L1371">
            <v>21.5</v>
          </cell>
          <cell r="M1371">
            <v>21.5</v>
          </cell>
          <cell r="N1371">
            <v>21.5</v>
          </cell>
          <cell r="O1371">
            <v>21.5</v>
          </cell>
          <cell r="P1371">
            <v>22.5</v>
          </cell>
          <cell r="Q1371">
            <v>25.5</v>
          </cell>
          <cell r="R1371">
            <v>27.5</v>
          </cell>
          <cell r="S1371">
            <v>29.5</v>
          </cell>
          <cell r="T1371">
            <v>81.5</v>
          </cell>
          <cell r="U1371">
            <v>66</v>
          </cell>
          <cell r="V1371">
            <v>65.5</v>
          </cell>
          <cell r="W1371">
            <v>82.5</v>
          </cell>
          <cell r="X1371">
            <v>295.5</v>
          </cell>
        </row>
        <row r="1372">
          <cell r="B1372">
            <v>708</v>
          </cell>
          <cell r="C1372">
            <v>12</v>
          </cell>
          <cell r="D1372" t="str">
            <v>Пром. до 750 кВА   СН2</v>
          </cell>
          <cell r="E1372">
            <v>1006</v>
          </cell>
          <cell r="F1372">
            <v>0</v>
          </cell>
          <cell r="G1372">
            <v>0</v>
          </cell>
          <cell r="H1372">
            <v>1.5</v>
          </cell>
          <cell r="I1372">
            <v>1.5</v>
          </cell>
          <cell r="J1372">
            <v>1</v>
          </cell>
          <cell r="K1372">
            <v>1</v>
          </cell>
          <cell r="L1372">
            <v>1</v>
          </cell>
          <cell r="M1372">
            <v>1</v>
          </cell>
          <cell r="N1372">
            <v>1</v>
          </cell>
          <cell r="O1372">
            <v>1</v>
          </cell>
          <cell r="P1372">
            <v>1</v>
          </cell>
          <cell r="Q1372">
            <v>1.5</v>
          </cell>
          <cell r="R1372">
            <v>1.5</v>
          </cell>
          <cell r="S1372">
            <v>1.5</v>
          </cell>
          <cell r="T1372">
            <v>4</v>
          </cell>
          <cell r="U1372">
            <v>3</v>
          </cell>
          <cell r="V1372">
            <v>3</v>
          </cell>
          <cell r="W1372">
            <v>4.5</v>
          </cell>
          <cell r="X1372">
            <v>14.5</v>
          </cell>
        </row>
        <row r="1373">
          <cell r="B1373">
            <v>702</v>
          </cell>
          <cell r="C1373">
            <v>12</v>
          </cell>
          <cell r="D1373" t="str">
            <v>Пром. до 750 кВА   СН2</v>
          </cell>
          <cell r="E1373">
            <v>1006</v>
          </cell>
          <cell r="F1373">
            <v>0</v>
          </cell>
          <cell r="G1373">
            <v>0</v>
          </cell>
          <cell r="H1373">
            <v>1.5</v>
          </cell>
          <cell r="I1373">
            <v>1.5</v>
          </cell>
          <cell r="J1373">
            <v>1</v>
          </cell>
          <cell r="K1373">
            <v>1</v>
          </cell>
          <cell r="L1373">
            <v>1</v>
          </cell>
          <cell r="M1373">
            <v>1</v>
          </cell>
          <cell r="N1373">
            <v>1</v>
          </cell>
          <cell r="O1373">
            <v>1</v>
          </cell>
          <cell r="P1373">
            <v>1</v>
          </cell>
          <cell r="Q1373">
            <v>1.5</v>
          </cell>
          <cell r="R1373">
            <v>1.5</v>
          </cell>
          <cell r="S1373">
            <v>1.5</v>
          </cell>
          <cell r="T1373">
            <v>4</v>
          </cell>
          <cell r="U1373">
            <v>3</v>
          </cell>
          <cell r="V1373">
            <v>3</v>
          </cell>
          <cell r="W1373">
            <v>4.5</v>
          </cell>
          <cell r="X1373">
            <v>14.5</v>
          </cell>
        </row>
        <row r="1374">
          <cell r="B1374">
            <v>709</v>
          </cell>
          <cell r="C1374">
            <v>15</v>
          </cell>
          <cell r="D1374" t="str">
            <v>Пром. до 750 кВА   НН</v>
          </cell>
          <cell r="E1374">
            <v>1006</v>
          </cell>
          <cell r="F1374">
            <v>0</v>
          </cell>
          <cell r="G1374">
            <v>0</v>
          </cell>
          <cell r="H1374">
            <v>2</v>
          </cell>
          <cell r="I1374">
            <v>1.5</v>
          </cell>
          <cell r="J1374">
            <v>1</v>
          </cell>
          <cell r="K1374">
            <v>1</v>
          </cell>
          <cell r="L1374">
            <v>1</v>
          </cell>
          <cell r="M1374">
            <v>1</v>
          </cell>
          <cell r="N1374">
            <v>1</v>
          </cell>
          <cell r="O1374">
            <v>1</v>
          </cell>
          <cell r="P1374">
            <v>1</v>
          </cell>
          <cell r="Q1374">
            <v>1.5</v>
          </cell>
          <cell r="R1374">
            <v>1.5</v>
          </cell>
          <cell r="S1374">
            <v>2</v>
          </cell>
          <cell r="T1374">
            <v>4.5</v>
          </cell>
          <cell r="U1374">
            <v>3</v>
          </cell>
          <cell r="V1374">
            <v>3</v>
          </cell>
          <cell r="W1374">
            <v>5</v>
          </cell>
          <cell r="X1374">
            <v>15.5</v>
          </cell>
        </row>
        <row r="1375">
          <cell r="B1375">
            <v>705</v>
          </cell>
          <cell r="C1375">
            <v>23</v>
          </cell>
          <cell r="D1375" t="str">
            <v>Непромышленные потребители СН2</v>
          </cell>
          <cell r="E1375">
            <v>1006</v>
          </cell>
          <cell r="F1375">
            <v>0</v>
          </cell>
          <cell r="G1375">
            <v>0</v>
          </cell>
          <cell r="H1375">
            <v>22</v>
          </cell>
          <cell r="I1375">
            <v>21</v>
          </cell>
          <cell r="J1375">
            <v>19.5</v>
          </cell>
          <cell r="K1375">
            <v>18.5</v>
          </cell>
          <cell r="L1375">
            <v>17</v>
          </cell>
          <cell r="M1375">
            <v>17</v>
          </cell>
          <cell r="N1375">
            <v>17</v>
          </cell>
          <cell r="O1375">
            <v>17</v>
          </cell>
          <cell r="P1375">
            <v>18</v>
          </cell>
          <cell r="Q1375">
            <v>19.5</v>
          </cell>
          <cell r="R1375">
            <v>21</v>
          </cell>
          <cell r="S1375">
            <v>22</v>
          </cell>
          <cell r="T1375">
            <v>62.5</v>
          </cell>
          <cell r="U1375">
            <v>52.5</v>
          </cell>
          <cell r="V1375">
            <v>52</v>
          </cell>
          <cell r="W1375">
            <v>62.5</v>
          </cell>
          <cell r="X1375">
            <v>229.5</v>
          </cell>
        </row>
        <row r="1376">
          <cell r="B1376">
            <v>0</v>
          </cell>
          <cell r="C1376">
            <v>26</v>
          </cell>
          <cell r="D1376" t="str">
            <v>ООО "ПРЭП"</v>
          </cell>
          <cell r="E1376">
            <v>1006</v>
          </cell>
          <cell r="F1376">
            <v>0</v>
          </cell>
          <cell r="G1376">
            <v>0</v>
          </cell>
          <cell r="H1376">
            <v>9</v>
          </cell>
          <cell r="I1376">
            <v>9</v>
          </cell>
          <cell r="J1376">
            <v>8.9</v>
          </cell>
          <cell r="K1376">
            <v>9</v>
          </cell>
          <cell r="L1376">
            <v>6.6</v>
          </cell>
          <cell r="M1376">
            <v>4</v>
          </cell>
          <cell r="N1376">
            <v>4.55</v>
          </cell>
          <cell r="O1376">
            <v>4.8</v>
          </cell>
          <cell r="P1376">
            <v>4.8499999999999996</v>
          </cell>
          <cell r="Q1376">
            <v>5</v>
          </cell>
          <cell r="R1376">
            <v>6</v>
          </cell>
          <cell r="S1376">
            <v>8</v>
          </cell>
          <cell r="T1376">
            <v>26.9</v>
          </cell>
          <cell r="U1376">
            <v>19.600000000000001</v>
          </cell>
          <cell r="V1376">
            <v>14.2</v>
          </cell>
          <cell r="W1376">
            <v>19</v>
          </cell>
          <cell r="X1376">
            <v>79.699999999999989</v>
          </cell>
        </row>
        <row r="1377">
          <cell r="B1377">
            <v>709</v>
          </cell>
          <cell r="C1377">
            <v>15</v>
          </cell>
          <cell r="D1377" t="str">
            <v>Пром. до 750 кВА   НН</v>
          </cell>
          <cell r="E1377">
            <v>1006</v>
          </cell>
          <cell r="F1377">
            <v>0</v>
          </cell>
          <cell r="G1377">
            <v>0</v>
          </cell>
          <cell r="H1377">
            <v>9</v>
          </cell>
          <cell r="I1377">
            <v>9</v>
          </cell>
          <cell r="J1377">
            <v>8.9</v>
          </cell>
          <cell r="K1377">
            <v>9</v>
          </cell>
          <cell r="L1377">
            <v>6.6</v>
          </cell>
          <cell r="M1377">
            <v>4</v>
          </cell>
          <cell r="N1377">
            <v>4.55</v>
          </cell>
          <cell r="O1377">
            <v>4.8</v>
          </cell>
          <cell r="P1377">
            <v>4.8499999999999996</v>
          </cell>
          <cell r="Q1377">
            <v>5</v>
          </cell>
          <cell r="R1377">
            <v>6</v>
          </cell>
          <cell r="S1377">
            <v>8</v>
          </cell>
          <cell r="T1377">
            <v>26.9</v>
          </cell>
          <cell r="U1377">
            <v>19.600000000000001</v>
          </cell>
          <cell r="V1377">
            <v>14.2</v>
          </cell>
          <cell r="W1377">
            <v>19</v>
          </cell>
          <cell r="X1377">
            <v>79.699999999999989</v>
          </cell>
        </row>
        <row r="1378">
          <cell r="B1378">
            <v>706</v>
          </cell>
          <cell r="C1378">
            <v>15</v>
          </cell>
          <cell r="D1378" t="str">
            <v>Пром. до 750 кВА   НН</v>
          </cell>
          <cell r="E1378">
            <v>1006</v>
          </cell>
          <cell r="F1378">
            <v>0</v>
          </cell>
          <cell r="G1378">
            <v>0</v>
          </cell>
          <cell r="H1378">
            <v>9</v>
          </cell>
          <cell r="I1378">
            <v>9</v>
          </cell>
          <cell r="J1378">
            <v>8.9</v>
          </cell>
          <cell r="K1378">
            <v>9</v>
          </cell>
          <cell r="L1378">
            <v>6.6</v>
          </cell>
          <cell r="M1378">
            <v>4</v>
          </cell>
          <cell r="N1378">
            <v>4.55</v>
          </cell>
          <cell r="O1378">
            <v>4.8</v>
          </cell>
          <cell r="P1378">
            <v>4.8499999999999996</v>
          </cell>
          <cell r="Q1378">
            <v>5</v>
          </cell>
          <cell r="R1378">
            <v>6</v>
          </cell>
          <cell r="S1378">
            <v>8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</row>
        <row r="1379">
          <cell r="B1379">
            <v>0</v>
          </cell>
          <cell r="C1379">
            <v>26</v>
          </cell>
          <cell r="D1379" t="str">
            <v>ООО "Арктиккислородстрой"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</row>
        <row r="1380">
          <cell r="B1380">
            <v>710</v>
          </cell>
          <cell r="C1380">
            <v>15</v>
          </cell>
          <cell r="D1380" t="str">
            <v>Пром. до 750 кВА   НН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</row>
        <row r="1381">
          <cell r="B1381">
            <v>707</v>
          </cell>
          <cell r="C1381">
            <v>15</v>
          </cell>
          <cell r="D1381" t="str">
            <v>Пром. до 750 кВА   НН</v>
          </cell>
          <cell r="E1381">
            <v>0</v>
          </cell>
          <cell r="F1381">
            <v>0</v>
          </cell>
          <cell r="G1381">
            <v>0</v>
          </cell>
          <cell r="H1381">
            <v>1</v>
          </cell>
          <cell r="I1381">
            <v>1</v>
          </cell>
          <cell r="J1381">
            <v>1</v>
          </cell>
          <cell r="K1381">
            <v>1</v>
          </cell>
          <cell r="L1381">
            <v>1</v>
          </cell>
          <cell r="M1381">
            <v>1</v>
          </cell>
          <cell r="N1381">
            <v>1</v>
          </cell>
          <cell r="O1381">
            <v>1</v>
          </cell>
          <cell r="P1381">
            <v>1</v>
          </cell>
          <cell r="Q1381">
            <v>1</v>
          </cell>
          <cell r="R1381">
            <v>1</v>
          </cell>
          <cell r="S1381">
            <v>1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</row>
        <row r="1382">
          <cell r="B1382">
            <v>0</v>
          </cell>
          <cell r="C1382">
            <v>26</v>
          </cell>
          <cell r="D1382" t="str">
            <v>ОАО "Газпромгеофизика"</v>
          </cell>
          <cell r="E1382">
            <v>0</v>
          </cell>
          <cell r="F1382">
            <v>0</v>
          </cell>
          <cell r="G1382">
            <v>0</v>
          </cell>
          <cell r="H1382">
            <v>26</v>
          </cell>
          <cell r="I1382">
            <v>21</v>
          </cell>
          <cell r="J1382">
            <v>17</v>
          </cell>
          <cell r="K1382">
            <v>12</v>
          </cell>
          <cell r="L1382">
            <v>12</v>
          </cell>
          <cell r="M1382">
            <v>8</v>
          </cell>
          <cell r="N1382">
            <v>8</v>
          </cell>
          <cell r="O1382">
            <v>11</v>
          </cell>
          <cell r="P1382">
            <v>13</v>
          </cell>
          <cell r="Q1382">
            <v>11</v>
          </cell>
          <cell r="R1382">
            <v>15</v>
          </cell>
          <cell r="S1382">
            <v>20</v>
          </cell>
          <cell r="T1382">
            <v>64</v>
          </cell>
          <cell r="U1382">
            <v>32</v>
          </cell>
          <cell r="V1382">
            <v>32</v>
          </cell>
          <cell r="W1382">
            <v>46</v>
          </cell>
          <cell r="X1382">
            <v>174</v>
          </cell>
        </row>
        <row r="1383">
          <cell r="B1383">
            <v>711</v>
          </cell>
          <cell r="C1383">
            <v>15</v>
          </cell>
          <cell r="D1383" t="str">
            <v>Пром. до 750 кВА   НН</v>
          </cell>
          <cell r="E1383">
            <v>1006</v>
          </cell>
          <cell r="F1383">
            <v>0</v>
          </cell>
          <cell r="G1383">
            <v>0</v>
          </cell>
          <cell r="H1383">
            <v>1</v>
          </cell>
          <cell r="I1383">
            <v>1</v>
          </cell>
          <cell r="J1383">
            <v>1</v>
          </cell>
          <cell r="K1383">
            <v>1</v>
          </cell>
          <cell r="L1383">
            <v>1</v>
          </cell>
          <cell r="M1383">
            <v>1</v>
          </cell>
          <cell r="N1383">
            <v>1</v>
          </cell>
          <cell r="O1383">
            <v>1</v>
          </cell>
          <cell r="P1383">
            <v>1</v>
          </cell>
          <cell r="Q1383">
            <v>1</v>
          </cell>
          <cell r="R1383">
            <v>1</v>
          </cell>
          <cell r="S1383">
            <v>1</v>
          </cell>
          <cell r="T1383">
            <v>3</v>
          </cell>
          <cell r="U1383">
            <v>3</v>
          </cell>
          <cell r="V1383">
            <v>3</v>
          </cell>
          <cell r="W1383">
            <v>3</v>
          </cell>
          <cell r="X1383">
            <v>12</v>
          </cell>
        </row>
        <row r="1384">
          <cell r="B1384">
            <v>705</v>
          </cell>
          <cell r="C1384">
            <v>15</v>
          </cell>
          <cell r="D1384" t="str">
            <v>Пром. до 750 кВА   НН</v>
          </cell>
          <cell r="E1384">
            <v>1006</v>
          </cell>
          <cell r="F1384">
            <v>0</v>
          </cell>
          <cell r="G1384">
            <v>0</v>
          </cell>
          <cell r="H1384">
            <v>1</v>
          </cell>
          <cell r="I1384">
            <v>1</v>
          </cell>
          <cell r="J1384">
            <v>1</v>
          </cell>
          <cell r="K1384">
            <v>1</v>
          </cell>
          <cell r="L1384">
            <v>1</v>
          </cell>
          <cell r="M1384">
            <v>1</v>
          </cell>
          <cell r="N1384">
            <v>1</v>
          </cell>
          <cell r="O1384">
            <v>1</v>
          </cell>
          <cell r="P1384">
            <v>1</v>
          </cell>
          <cell r="Q1384">
            <v>1</v>
          </cell>
          <cell r="R1384">
            <v>1</v>
          </cell>
          <cell r="S1384">
            <v>1</v>
          </cell>
          <cell r="T1384">
            <v>3</v>
          </cell>
          <cell r="U1384">
            <v>3</v>
          </cell>
          <cell r="V1384">
            <v>3</v>
          </cell>
          <cell r="W1384">
            <v>3</v>
          </cell>
          <cell r="X1384">
            <v>12</v>
          </cell>
        </row>
        <row r="1385">
          <cell r="B1385">
            <v>0</v>
          </cell>
          <cell r="C1385">
            <v>12</v>
          </cell>
          <cell r="D1385" t="str">
            <v>ЗАО "Сибирская гильдия"</v>
          </cell>
          <cell r="E1385">
            <v>1006</v>
          </cell>
          <cell r="F1385">
            <v>0</v>
          </cell>
          <cell r="G1385">
            <v>0</v>
          </cell>
          <cell r="H1385">
            <v>19</v>
          </cell>
          <cell r="I1385">
            <v>16</v>
          </cell>
          <cell r="J1385">
            <v>18</v>
          </cell>
          <cell r="K1385">
            <v>18</v>
          </cell>
          <cell r="L1385">
            <v>14</v>
          </cell>
          <cell r="M1385">
            <v>15</v>
          </cell>
          <cell r="N1385">
            <v>13</v>
          </cell>
          <cell r="O1385">
            <v>13</v>
          </cell>
          <cell r="P1385">
            <v>13</v>
          </cell>
          <cell r="Q1385">
            <v>13</v>
          </cell>
          <cell r="R1385">
            <v>15</v>
          </cell>
          <cell r="S1385">
            <v>19</v>
          </cell>
          <cell r="T1385">
            <v>53</v>
          </cell>
          <cell r="U1385">
            <v>47</v>
          </cell>
          <cell r="V1385">
            <v>39</v>
          </cell>
          <cell r="W1385">
            <v>47</v>
          </cell>
          <cell r="X1385">
            <v>186</v>
          </cell>
        </row>
        <row r="1386">
          <cell r="B1386">
            <v>712</v>
          </cell>
          <cell r="C1386">
            <v>23</v>
          </cell>
          <cell r="D1386" t="str">
            <v>Непромышленные потребители СН2</v>
          </cell>
          <cell r="E1386">
            <v>1006</v>
          </cell>
          <cell r="F1386">
            <v>1017</v>
          </cell>
          <cell r="G1386">
            <v>0</v>
          </cell>
          <cell r="H1386">
            <v>4</v>
          </cell>
          <cell r="I1386">
            <v>3</v>
          </cell>
          <cell r="J1386">
            <v>5</v>
          </cell>
          <cell r="K1386">
            <v>5</v>
          </cell>
          <cell r="L1386">
            <v>5</v>
          </cell>
          <cell r="M1386">
            <v>5</v>
          </cell>
          <cell r="N1386">
            <v>5</v>
          </cell>
          <cell r="O1386">
            <v>5</v>
          </cell>
          <cell r="P1386">
            <v>4</v>
          </cell>
          <cell r="Q1386">
            <v>4</v>
          </cell>
          <cell r="R1386">
            <v>5</v>
          </cell>
          <cell r="S1386">
            <v>5</v>
          </cell>
          <cell r="T1386">
            <v>12</v>
          </cell>
          <cell r="U1386">
            <v>15</v>
          </cell>
          <cell r="V1386">
            <v>14</v>
          </cell>
          <cell r="W1386">
            <v>14</v>
          </cell>
          <cell r="X1386">
            <v>55</v>
          </cell>
        </row>
        <row r="1387">
          <cell r="B1387">
            <v>706</v>
          </cell>
          <cell r="C1387">
            <v>23</v>
          </cell>
          <cell r="D1387" t="str">
            <v>Непромышленные потребители СН2</v>
          </cell>
          <cell r="E1387">
            <v>1006</v>
          </cell>
          <cell r="F1387">
            <v>1017</v>
          </cell>
          <cell r="G1387">
            <v>0</v>
          </cell>
          <cell r="H1387">
            <v>4</v>
          </cell>
          <cell r="I1387">
            <v>3</v>
          </cell>
          <cell r="J1387">
            <v>5</v>
          </cell>
          <cell r="K1387">
            <v>5</v>
          </cell>
          <cell r="L1387">
            <v>5</v>
          </cell>
          <cell r="M1387">
            <v>5</v>
          </cell>
          <cell r="N1387">
            <v>5</v>
          </cell>
          <cell r="O1387">
            <v>5</v>
          </cell>
          <cell r="P1387">
            <v>4</v>
          </cell>
          <cell r="Q1387">
            <v>4</v>
          </cell>
          <cell r="R1387">
            <v>5</v>
          </cell>
          <cell r="S1387">
            <v>5</v>
          </cell>
          <cell r="T1387">
            <v>12</v>
          </cell>
          <cell r="U1387">
            <v>15</v>
          </cell>
          <cell r="V1387">
            <v>14</v>
          </cell>
          <cell r="W1387">
            <v>14</v>
          </cell>
          <cell r="X1387">
            <v>55</v>
          </cell>
        </row>
        <row r="1388">
          <cell r="B1388">
            <v>0</v>
          </cell>
          <cell r="C1388">
            <v>24</v>
          </cell>
          <cell r="D1388" t="str">
            <v>ООО "ГазЭнергоСтрой"</v>
          </cell>
          <cell r="E1388">
            <v>1006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</row>
        <row r="1389">
          <cell r="B1389">
            <v>713</v>
          </cell>
          <cell r="C1389">
            <v>15</v>
          </cell>
          <cell r="D1389" t="str">
            <v>Пром. до 750 кВА   НН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</row>
        <row r="1390">
          <cell r="B1390">
            <v>709</v>
          </cell>
          <cell r="C1390">
            <v>15</v>
          </cell>
          <cell r="D1390" t="str">
            <v>Пром. до 750 кВА   НН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</row>
        <row r="1391">
          <cell r="B1391">
            <v>0</v>
          </cell>
          <cell r="C1391">
            <v>26</v>
          </cell>
          <cell r="D1391" t="str">
            <v>ООО "Газпромстройтеплица"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</row>
        <row r="1392">
          <cell r="B1392">
            <v>714</v>
          </cell>
          <cell r="C1392">
            <v>15</v>
          </cell>
          <cell r="D1392" t="str">
            <v>Пром. до 750 кВА   НН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</row>
        <row r="1393">
          <cell r="B1393">
            <v>710</v>
          </cell>
          <cell r="C1393">
            <v>15</v>
          </cell>
          <cell r="D1393" t="str">
            <v>Пром. до 750 кВА   НН</v>
          </cell>
          <cell r="E1393">
            <v>0</v>
          </cell>
          <cell r="F1393">
            <v>0</v>
          </cell>
          <cell r="G1393">
            <v>0</v>
          </cell>
          <cell r="H1393">
            <v>2</v>
          </cell>
          <cell r="I1393">
            <v>1.5</v>
          </cell>
          <cell r="J1393">
            <v>1</v>
          </cell>
          <cell r="K1393">
            <v>0.6</v>
          </cell>
          <cell r="L1393">
            <v>0.6</v>
          </cell>
          <cell r="M1393">
            <v>0.6</v>
          </cell>
          <cell r="N1393">
            <v>0.6</v>
          </cell>
          <cell r="O1393">
            <v>1</v>
          </cell>
          <cell r="P1393">
            <v>1</v>
          </cell>
          <cell r="Q1393">
            <v>2</v>
          </cell>
          <cell r="R1393">
            <v>2.5</v>
          </cell>
          <cell r="S1393">
            <v>3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</row>
        <row r="1394">
          <cell r="B1394">
            <v>0</v>
          </cell>
          <cell r="C1394">
            <v>26</v>
          </cell>
          <cell r="D1394" t="str">
            <v>ООО "Альянспромстрой"</v>
          </cell>
          <cell r="E1394">
            <v>0</v>
          </cell>
          <cell r="F1394">
            <v>0</v>
          </cell>
          <cell r="G1394">
            <v>0</v>
          </cell>
          <cell r="H1394">
            <v>2</v>
          </cell>
          <cell r="I1394">
            <v>1.5</v>
          </cell>
          <cell r="J1394">
            <v>1</v>
          </cell>
          <cell r="K1394">
            <v>0.6</v>
          </cell>
          <cell r="L1394">
            <v>0.6</v>
          </cell>
          <cell r="M1394">
            <v>0.6</v>
          </cell>
          <cell r="N1394">
            <v>0.6</v>
          </cell>
          <cell r="O1394">
            <v>1</v>
          </cell>
          <cell r="P1394">
            <v>1</v>
          </cell>
          <cell r="Q1394">
            <v>2</v>
          </cell>
          <cell r="R1394">
            <v>2.5</v>
          </cell>
          <cell r="S1394">
            <v>3</v>
          </cell>
          <cell r="T1394">
            <v>4.5</v>
          </cell>
          <cell r="U1394">
            <v>1.7999999999999998</v>
          </cell>
          <cell r="V1394">
            <v>2.6</v>
          </cell>
          <cell r="W1394">
            <v>7.5</v>
          </cell>
          <cell r="X1394">
            <v>16.399999999999999</v>
          </cell>
        </row>
        <row r="1395">
          <cell r="B1395">
            <v>715</v>
          </cell>
          <cell r="C1395">
            <v>15</v>
          </cell>
          <cell r="D1395" t="str">
            <v>Пром. до 750 кВА   НН</v>
          </cell>
          <cell r="E1395">
            <v>1006</v>
          </cell>
          <cell r="F1395">
            <v>0</v>
          </cell>
          <cell r="G1395">
            <v>0</v>
          </cell>
          <cell r="H1395">
            <v>2</v>
          </cell>
          <cell r="I1395">
            <v>1.5</v>
          </cell>
          <cell r="J1395">
            <v>1</v>
          </cell>
          <cell r="K1395">
            <v>0.6</v>
          </cell>
          <cell r="L1395">
            <v>0.6</v>
          </cell>
          <cell r="M1395">
            <v>0.6</v>
          </cell>
          <cell r="N1395">
            <v>0.6</v>
          </cell>
          <cell r="O1395">
            <v>1</v>
          </cell>
          <cell r="P1395">
            <v>1</v>
          </cell>
          <cell r="Q1395">
            <v>2</v>
          </cell>
          <cell r="R1395">
            <v>2.5</v>
          </cell>
          <cell r="S1395">
            <v>3</v>
          </cell>
          <cell r="T1395">
            <v>4.5</v>
          </cell>
          <cell r="U1395">
            <v>1.7999999999999998</v>
          </cell>
          <cell r="V1395">
            <v>2.6</v>
          </cell>
          <cell r="W1395">
            <v>7.5</v>
          </cell>
          <cell r="X1395">
            <v>16.399999999999999</v>
          </cell>
        </row>
        <row r="1396">
          <cell r="B1396">
            <v>711</v>
          </cell>
          <cell r="C1396">
            <v>15</v>
          </cell>
          <cell r="D1396" t="str">
            <v>Пром. до 750 кВА   НН</v>
          </cell>
          <cell r="E1396">
            <v>1006</v>
          </cell>
          <cell r="F1396">
            <v>0</v>
          </cell>
          <cell r="G1396">
            <v>0</v>
          </cell>
          <cell r="H1396">
            <v>2</v>
          </cell>
          <cell r="I1396">
            <v>1.5</v>
          </cell>
          <cell r="J1396">
            <v>1</v>
          </cell>
          <cell r="K1396">
            <v>0.6</v>
          </cell>
          <cell r="L1396">
            <v>0.6</v>
          </cell>
          <cell r="M1396">
            <v>0.6</v>
          </cell>
          <cell r="N1396">
            <v>0.6</v>
          </cell>
          <cell r="O1396">
            <v>1</v>
          </cell>
          <cell r="P1396">
            <v>1</v>
          </cell>
          <cell r="Q1396">
            <v>2</v>
          </cell>
          <cell r="R1396">
            <v>2.5</v>
          </cell>
          <cell r="S1396">
            <v>3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</row>
        <row r="1397">
          <cell r="B1397">
            <v>0</v>
          </cell>
          <cell r="C1397">
            <v>26</v>
          </cell>
          <cell r="D1397" t="str">
            <v>ЗАО "Стройинвесттрубопровод"</v>
          </cell>
          <cell r="E1397">
            <v>0</v>
          </cell>
          <cell r="F1397">
            <v>0</v>
          </cell>
          <cell r="G1397">
            <v>0</v>
          </cell>
          <cell r="H1397">
            <v>115</v>
          </cell>
          <cell r="I1397">
            <v>118</v>
          </cell>
          <cell r="J1397">
            <v>115</v>
          </cell>
          <cell r="K1397">
            <v>105</v>
          </cell>
          <cell r="L1397">
            <v>58</v>
          </cell>
          <cell r="M1397">
            <v>23</v>
          </cell>
          <cell r="N1397">
            <v>22</v>
          </cell>
          <cell r="O1397">
            <v>22</v>
          </cell>
          <cell r="P1397">
            <v>36</v>
          </cell>
          <cell r="Q1397">
            <v>107</v>
          </cell>
          <cell r="R1397">
            <v>110</v>
          </cell>
          <cell r="S1397">
            <v>115</v>
          </cell>
          <cell r="T1397">
            <v>348</v>
          </cell>
          <cell r="U1397">
            <v>186</v>
          </cell>
          <cell r="V1397">
            <v>80</v>
          </cell>
          <cell r="W1397">
            <v>332</v>
          </cell>
          <cell r="X1397">
            <v>946</v>
          </cell>
        </row>
        <row r="1398">
          <cell r="B1398">
            <v>716</v>
          </cell>
          <cell r="C1398">
            <v>12</v>
          </cell>
          <cell r="D1398" t="str">
            <v>Пром. до 750 кВА   СН2</v>
          </cell>
          <cell r="E1398">
            <v>1006</v>
          </cell>
          <cell r="F1398">
            <v>0</v>
          </cell>
          <cell r="G1398">
            <v>0</v>
          </cell>
          <cell r="H1398">
            <v>115</v>
          </cell>
          <cell r="I1398">
            <v>118</v>
          </cell>
          <cell r="J1398">
            <v>115</v>
          </cell>
          <cell r="K1398">
            <v>105</v>
          </cell>
          <cell r="L1398">
            <v>58</v>
          </cell>
          <cell r="M1398">
            <v>23</v>
          </cell>
          <cell r="N1398">
            <v>22</v>
          </cell>
          <cell r="O1398">
            <v>22</v>
          </cell>
          <cell r="P1398">
            <v>36</v>
          </cell>
          <cell r="Q1398">
            <v>107</v>
          </cell>
          <cell r="R1398">
            <v>110</v>
          </cell>
          <cell r="S1398">
            <v>115</v>
          </cell>
          <cell r="T1398">
            <v>348</v>
          </cell>
          <cell r="U1398">
            <v>186</v>
          </cell>
          <cell r="V1398">
            <v>80</v>
          </cell>
          <cell r="W1398">
            <v>332</v>
          </cell>
          <cell r="X1398">
            <v>946</v>
          </cell>
        </row>
        <row r="1399">
          <cell r="B1399">
            <v>712</v>
          </cell>
          <cell r="C1399">
            <v>12</v>
          </cell>
          <cell r="D1399" t="str">
            <v>Пром. до 750 кВА   СН2</v>
          </cell>
          <cell r="E1399">
            <v>1006</v>
          </cell>
          <cell r="F1399">
            <v>0</v>
          </cell>
          <cell r="G1399">
            <v>0</v>
          </cell>
          <cell r="H1399">
            <v>115</v>
          </cell>
          <cell r="I1399">
            <v>118</v>
          </cell>
          <cell r="J1399">
            <v>115</v>
          </cell>
          <cell r="K1399">
            <v>105</v>
          </cell>
          <cell r="L1399">
            <v>58</v>
          </cell>
          <cell r="M1399">
            <v>23</v>
          </cell>
          <cell r="N1399">
            <v>22</v>
          </cell>
          <cell r="O1399">
            <v>22</v>
          </cell>
          <cell r="P1399">
            <v>36</v>
          </cell>
          <cell r="Q1399">
            <v>107</v>
          </cell>
          <cell r="R1399">
            <v>110</v>
          </cell>
          <cell r="S1399">
            <v>115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</row>
        <row r="1400">
          <cell r="B1400">
            <v>0</v>
          </cell>
          <cell r="C1400">
            <v>26</v>
          </cell>
          <cell r="D1400" t="str">
            <v>ЗАО "Алюминевая продукция"</v>
          </cell>
          <cell r="E1400">
            <v>0</v>
          </cell>
          <cell r="F1400">
            <v>0</v>
          </cell>
          <cell r="G1400">
            <v>0</v>
          </cell>
          <cell r="H1400">
            <v>2.8</v>
          </cell>
          <cell r="I1400">
            <v>2.8</v>
          </cell>
          <cell r="J1400">
            <v>2.8</v>
          </cell>
          <cell r="K1400">
            <v>2.8</v>
          </cell>
          <cell r="L1400">
            <v>2.7</v>
          </cell>
          <cell r="M1400">
            <v>2.6</v>
          </cell>
          <cell r="N1400">
            <v>1.6</v>
          </cell>
          <cell r="O1400">
            <v>1.6</v>
          </cell>
          <cell r="P1400">
            <v>1.7</v>
          </cell>
          <cell r="Q1400">
            <v>2</v>
          </cell>
          <cell r="R1400">
            <v>2.5</v>
          </cell>
          <cell r="S1400">
            <v>2.8</v>
          </cell>
          <cell r="T1400">
            <v>8.3999999999999986</v>
          </cell>
          <cell r="U1400">
            <v>8.1</v>
          </cell>
          <cell r="V1400">
            <v>4.9000000000000004</v>
          </cell>
          <cell r="W1400">
            <v>7.3</v>
          </cell>
          <cell r="X1400">
            <v>28.700000000000003</v>
          </cell>
        </row>
        <row r="1401">
          <cell r="B1401">
            <v>717</v>
          </cell>
          <cell r="C1401">
            <v>12</v>
          </cell>
          <cell r="D1401" t="str">
            <v>Пром. до 750 кВА   СН2</v>
          </cell>
          <cell r="E1401">
            <v>1006</v>
          </cell>
          <cell r="F1401">
            <v>0</v>
          </cell>
          <cell r="G1401">
            <v>0</v>
          </cell>
          <cell r="H1401">
            <v>2.8</v>
          </cell>
          <cell r="I1401">
            <v>2.8</v>
          </cell>
          <cell r="J1401">
            <v>2.8</v>
          </cell>
          <cell r="K1401">
            <v>2.8</v>
          </cell>
          <cell r="L1401">
            <v>2.7</v>
          </cell>
          <cell r="M1401">
            <v>2.6</v>
          </cell>
          <cell r="N1401">
            <v>1.6</v>
          </cell>
          <cell r="O1401">
            <v>1.6</v>
          </cell>
          <cell r="P1401">
            <v>1.7</v>
          </cell>
          <cell r="Q1401">
            <v>2</v>
          </cell>
          <cell r="R1401">
            <v>2.5</v>
          </cell>
          <cell r="S1401">
            <v>2.8</v>
          </cell>
          <cell r="T1401">
            <v>8.3999999999999986</v>
          </cell>
          <cell r="U1401">
            <v>8.1</v>
          </cell>
          <cell r="V1401">
            <v>4.9000000000000004</v>
          </cell>
          <cell r="W1401">
            <v>7.3</v>
          </cell>
          <cell r="X1401">
            <v>28.700000000000003</v>
          </cell>
        </row>
        <row r="1402">
          <cell r="B1402">
            <v>713</v>
          </cell>
          <cell r="C1402">
            <v>12</v>
          </cell>
          <cell r="D1402" t="str">
            <v>Пром. до 750 кВА   СН2</v>
          </cell>
          <cell r="E1402">
            <v>1006</v>
          </cell>
          <cell r="F1402">
            <v>0</v>
          </cell>
          <cell r="G1402">
            <v>0</v>
          </cell>
          <cell r="H1402">
            <v>2.8</v>
          </cell>
          <cell r="I1402">
            <v>2.8</v>
          </cell>
          <cell r="J1402">
            <v>2.8</v>
          </cell>
          <cell r="K1402">
            <v>2.8</v>
          </cell>
          <cell r="L1402">
            <v>2.7</v>
          </cell>
          <cell r="M1402">
            <v>2.6</v>
          </cell>
          <cell r="N1402">
            <v>1.6</v>
          </cell>
          <cell r="O1402">
            <v>1.6</v>
          </cell>
          <cell r="P1402">
            <v>1.7</v>
          </cell>
          <cell r="Q1402">
            <v>2</v>
          </cell>
          <cell r="R1402">
            <v>2.5</v>
          </cell>
          <cell r="S1402">
            <v>2.8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</row>
        <row r="1403">
          <cell r="B1403">
            <v>0</v>
          </cell>
          <cell r="C1403">
            <v>26</v>
          </cell>
          <cell r="D1403" t="str">
            <v>ООО "Ямалстройсервис"</v>
          </cell>
          <cell r="E1403">
            <v>0</v>
          </cell>
          <cell r="F1403">
            <v>0</v>
          </cell>
          <cell r="G1403">
            <v>0</v>
          </cell>
          <cell r="H1403">
            <v>19</v>
          </cell>
          <cell r="I1403">
            <v>16</v>
          </cell>
          <cell r="J1403">
            <v>9.6</v>
          </cell>
          <cell r="K1403">
            <v>10.5</v>
          </cell>
          <cell r="L1403">
            <v>18.600000000000001</v>
          </cell>
          <cell r="M1403">
            <v>13</v>
          </cell>
          <cell r="N1403">
            <v>8</v>
          </cell>
          <cell r="O1403">
            <v>7.5</v>
          </cell>
          <cell r="P1403">
            <v>10.8</v>
          </cell>
          <cell r="Q1403">
            <v>9</v>
          </cell>
          <cell r="R1403">
            <v>10</v>
          </cell>
          <cell r="S1403">
            <v>15</v>
          </cell>
          <cell r="T1403">
            <v>44.6</v>
          </cell>
          <cell r="U1403">
            <v>42.1</v>
          </cell>
          <cell r="V1403">
            <v>26.3</v>
          </cell>
          <cell r="W1403">
            <v>34</v>
          </cell>
          <cell r="X1403">
            <v>147</v>
          </cell>
        </row>
        <row r="1404">
          <cell r="B1404">
            <v>718</v>
          </cell>
          <cell r="C1404">
            <v>12</v>
          </cell>
          <cell r="D1404" t="str">
            <v>Пром. до 750 кВА   СН2</v>
          </cell>
          <cell r="E1404">
            <v>1006</v>
          </cell>
          <cell r="F1404">
            <v>0</v>
          </cell>
          <cell r="G1404">
            <v>0</v>
          </cell>
          <cell r="H1404">
            <v>19</v>
          </cell>
          <cell r="I1404">
            <v>16</v>
          </cell>
          <cell r="J1404">
            <v>9.6</v>
          </cell>
          <cell r="K1404">
            <v>10.5</v>
          </cell>
          <cell r="L1404">
            <v>18.600000000000001</v>
          </cell>
          <cell r="M1404">
            <v>13</v>
          </cell>
          <cell r="N1404">
            <v>8</v>
          </cell>
          <cell r="O1404">
            <v>7.5</v>
          </cell>
          <cell r="P1404">
            <v>10.8</v>
          </cell>
          <cell r="Q1404">
            <v>9</v>
          </cell>
          <cell r="R1404">
            <v>10</v>
          </cell>
          <cell r="S1404">
            <v>15</v>
          </cell>
          <cell r="T1404">
            <v>44.6</v>
          </cell>
          <cell r="U1404">
            <v>42.1</v>
          </cell>
          <cell r="V1404">
            <v>26.3</v>
          </cell>
          <cell r="W1404">
            <v>34</v>
          </cell>
          <cell r="X1404">
            <v>147</v>
          </cell>
        </row>
        <row r="1405">
          <cell r="B1405">
            <v>714</v>
          </cell>
          <cell r="C1405">
            <v>12</v>
          </cell>
          <cell r="D1405" t="str">
            <v>Пром. до 750 кВА   СН2</v>
          </cell>
          <cell r="E1405">
            <v>1006</v>
          </cell>
          <cell r="F1405">
            <v>0</v>
          </cell>
          <cell r="G1405">
            <v>0</v>
          </cell>
          <cell r="H1405">
            <v>7</v>
          </cell>
          <cell r="I1405">
            <v>6</v>
          </cell>
          <cell r="J1405">
            <v>7</v>
          </cell>
          <cell r="K1405">
            <v>9</v>
          </cell>
          <cell r="L1405">
            <v>15</v>
          </cell>
          <cell r="M1405">
            <v>69</v>
          </cell>
          <cell r="N1405">
            <v>94</v>
          </cell>
          <cell r="O1405">
            <v>94</v>
          </cell>
          <cell r="P1405">
            <v>94</v>
          </cell>
          <cell r="Q1405">
            <v>10</v>
          </cell>
          <cell r="R1405">
            <v>7</v>
          </cell>
          <cell r="S1405">
            <v>7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</row>
        <row r="1406">
          <cell r="B1406">
            <v>0</v>
          </cell>
          <cell r="C1406">
            <v>26</v>
          </cell>
          <cell r="D1406" t="str">
            <v>ООО "ГазСтрой"</v>
          </cell>
          <cell r="E1406">
            <v>0</v>
          </cell>
          <cell r="F1406">
            <v>0</v>
          </cell>
          <cell r="G1406">
            <v>0</v>
          </cell>
          <cell r="H1406">
            <v>6</v>
          </cell>
          <cell r="I1406">
            <v>6</v>
          </cell>
          <cell r="J1406">
            <v>6</v>
          </cell>
          <cell r="K1406">
            <v>6</v>
          </cell>
          <cell r="L1406">
            <v>6</v>
          </cell>
          <cell r="M1406">
            <v>6</v>
          </cell>
          <cell r="N1406">
            <v>6</v>
          </cell>
          <cell r="O1406">
            <v>6</v>
          </cell>
          <cell r="P1406">
            <v>6</v>
          </cell>
          <cell r="Q1406">
            <v>6</v>
          </cell>
          <cell r="R1406">
            <v>6</v>
          </cell>
          <cell r="S1406">
            <v>6</v>
          </cell>
          <cell r="T1406">
            <v>18</v>
          </cell>
          <cell r="U1406">
            <v>18</v>
          </cell>
          <cell r="V1406">
            <v>18</v>
          </cell>
          <cell r="W1406">
            <v>18</v>
          </cell>
          <cell r="X1406">
            <v>72</v>
          </cell>
        </row>
        <row r="1407">
          <cell r="B1407">
            <v>719</v>
          </cell>
          <cell r="C1407">
            <v>12</v>
          </cell>
          <cell r="D1407" t="str">
            <v>Пром. до 750 кВА   СН2</v>
          </cell>
          <cell r="E1407">
            <v>1006</v>
          </cell>
          <cell r="F1407">
            <v>0</v>
          </cell>
          <cell r="G1407">
            <v>0</v>
          </cell>
          <cell r="H1407">
            <v>1</v>
          </cell>
          <cell r="I1407">
            <v>1</v>
          </cell>
          <cell r="J1407">
            <v>1</v>
          </cell>
          <cell r="K1407">
            <v>1</v>
          </cell>
          <cell r="L1407">
            <v>1</v>
          </cell>
          <cell r="M1407">
            <v>1</v>
          </cell>
          <cell r="N1407">
            <v>1</v>
          </cell>
          <cell r="O1407">
            <v>1</v>
          </cell>
          <cell r="P1407">
            <v>1</v>
          </cell>
          <cell r="Q1407">
            <v>1</v>
          </cell>
          <cell r="R1407">
            <v>1</v>
          </cell>
          <cell r="S1407">
            <v>1</v>
          </cell>
          <cell r="T1407">
            <v>3</v>
          </cell>
          <cell r="U1407">
            <v>3</v>
          </cell>
          <cell r="V1407">
            <v>3</v>
          </cell>
          <cell r="W1407">
            <v>3</v>
          </cell>
          <cell r="X1407">
            <v>12</v>
          </cell>
        </row>
        <row r="1408">
          <cell r="B1408">
            <v>715</v>
          </cell>
          <cell r="C1408">
            <v>12</v>
          </cell>
          <cell r="D1408" t="str">
            <v>Пром. до 750 кВА   СН2</v>
          </cell>
          <cell r="E1408">
            <v>1006</v>
          </cell>
          <cell r="F1408">
            <v>0</v>
          </cell>
          <cell r="G1408">
            <v>0</v>
          </cell>
          <cell r="H1408">
            <v>1</v>
          </cell>
          <cell r="I1408">
            <v>1</v>
          </cell>
          <cell r="J1408">
            <v>1</v>
          </cell>
          <cell r="K1408">
            <v>1</v>
          </cell>
          <cell r="L1408">
            <v>1</v>
          </cell>
          <cell r="M1408">
            <v>1</v>
          </cell>
          <cell r="N1408">
            <v>1</v>
          </cell>
          <cell r="O1408">
            <v>1</v>
          </cell>
          <cell r="P1408">
            <v>1</v>
          </cell>
          <cell r="Q1408">
            <v>1</v>
          </cell>
          <cell r="R1408">
            <v>1</v>
          </cell>
          <cell r="S1408">
            <v>1</v>
          </cell>
          <cell r="T1408">
            <v>3</v>
          </cell>
          <cell r="U1408">
            <v>3</v>
          </cell>
          <cell r="V1408">
            <v>3</v>
          </cell>
          <cell r="W1408">
            <v>3</v>
          </cell>
          <cell r="X1408">
            <v>12</v>
          </cell>
        </row>
        <row r="1409">
          <cell r="B1409">
            <v>0</v>
          </cell>
          <cell r="C1409">
            <v>23</v>
          </cell>
          <cell r="D1409" t="str">
            <v>ООО "Комплекс"</v>
          </cell>
          <cell r="E1409">
            <v>1006</v>
          </cell>
          <cell r="F1409">
            <v>0</v>
          </cell>
          <cell r="G1409">
            <v>0</v>
          </cell>
          <cell r="H1409">
            <v>5</v>
          </cell>
          <cell r="I1409">
            <v>5</v>
          </cell>
          <cell r="J1409">
            <v>4.5</v>
          </cell>
          <cell r="K1409">
            <v>4.5</v>
          </cell>
          <cell r="L1409">
            <v>4</v>
          </cell>
          <cell r="M1409">
            <v>2.5</v>
          </cell>
          <cell r="N1409">
            <v>1.2</v>
          </cell>
          <cell r="O1409">
            <v>1.5</v>
          </cell>
          <cell r="P1409">
            <v>2.7</v>
          </cell>
          <cell r="Q1409">
            <v>3.5</v>
          </cell>
          <cell r="R1409">
            <v>4.5</v>
          </cell>
          <cell r="S1409">
            <v>5</v>
          </cell>
          <cell r="T1409">
            <v>14.5</v>
          </cell>
          <cell r="U1409">
            <v>11</v>
          </cell>
          <cell r="V1409">
            <v>5.4</v>
          </cell>
          <cell r="W1409">
            <v>13</v>
          </cell>
          <cell r="X1409">
            <v>43.9</v>
          </cell>
        </row>
        <row r="1410">
          <cell r="B1410">
            <v>720</v>
          </cell>
          <cell r="C1410">
            <v>12</v>
          </cell>
          <cell r="D1410" t="str">
            <v>Пром. до 750 кВА   СН2</v>
          </cell>
          <cell r="E1410">
            <v>1006</v>
          </cell>
          <cell r="F1410">
            <v>0</v>
          </cell>
          <cell r="G1410">
            <v>0</v>
          </cell>
          <cell r="H1410">
            <v>5</v>
          </cell>
          <cell r="I1410">
            <v>5</v>
          </cell>
          <cell r="J1410">
            <v>4.5</v>
          </cell>
          <cell r="K1410">
            <v>4.5</v>
          </cell>
          <cell r="L1410">
            <v>4</v>
          </cell>
          <cell r="M1410">
            <v>2.5</v>
          </cell>
          <cell r="N1410">
            <v>1.2</v>
          </cell>
          <cell r="O1410">
            <v>1.5</v>
          </cell>
          <cell r="P1410">
            <v>2.7</v>
          </cell>
          <cell r="Q1410">
            <v>3.5</v>
          </cell>
          <cell r="R1410">
            <v>4.5</v>
          </cell>
          <cell r="S1410">
            <v>5</v>
          </cell>
          <cell r="T1410">
            <v>14.5</v>
          </cell>
          <cell r="U1410">
            <v>11</v>
          </cell>
          <cell r="V1410">
            <v>5.4</v>
          </cell>
          <cell r="W1410">
            <v>13</v>
          </cell>
          <cell r="X1410">
            <v>43.9</v>
          </cell>
        </row>
        <row r="1411">
          <cell r="B1411">
            <v>716</v>
          </cell>
          <cell r="C1411">
            <v>12</v>
          </cell>
          <cell r="D1411" t="str">
            <v>Пром. до 750 кВА   СН2</v>
          </cell>
          <cell r="E1411">
            <v>1006</v>
          </cell>
          <cell r="F1411">
            <v>0</v>
          </cell>
          <cell r="G1411">
            <v>0</v>
          </cell>
          <cell r="H1411">
            <v>5</v>
          </cell>
          <cell r="I1411">
            <v>5</v>
          </cell>
          <cell r="J1411">
            <v>4.5</v>
          </cell>
          <cell r="K1411">
            <v>4.5</v>
          </cell>
          <cell r="L1411">
            <v>4</v>
          </cell>
          <cell r="M1411">
            <v>2.5</v>
          </cell>
          <cell r="N1411">
            <v>1.2</v>
          </cell>
          <cell r="O1411">
            <v>1.5</v>
          </cell>
          <cell r="P1411">
            <v>2.7</v>
          </cell>
          <cell r="Q1411">
            <v>3.5</v>
          </cell>
          <cell r="R1411">
            <v>4.5</v>
          </cell>
          <cell r="S1411">
            <v>5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</row>
        <row r="1412">
          <cell r="B1412">
            <v>0</v>
          </cell>
          <cell r="C1412">
            <v>26</v>
          </cell>
          <cell r="D1412" t="str">
            <v>ООО "ГазИнСтрой"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</row>
        <row r="1413">
          <cell r="B1413">
            <v>721</v>
          </cell>
          <cell r="C1413">
            <v>15</v>
          </cell>
          <cell r="D1413" t="str">
            <v>Пром. до 750 кВА   НН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</row>
        <row r="1414">
          <cell r="B1414">
            <v>717</v>
          </cell>
          <cell r="C1414">
            <v>15</v>
          </cell>
          <cell r="D1414" t="str">
            <v>Пром. до 750 кВА   НН</v>
          </cell>
          <cell r="E1414">
            <v>0</v>
          </cell>
          <cell r="F1414">
            <v>0</v>
          </cell>
          <cell r="G1414">
            <v>0</v>
          </cell>
          <cell r="H1414">
            <v>44.4</v>
          </cell>
          <cell r="I1414">
            <v>43</v>
          </cell>
          <cell r="J1414">
            <v>28.5</v>
          </cell>
          <cell r="K1414">
            <v>31.5</v>
          </cell>
          <cell r="L1414">
            <v>18</v>
          </cell>
          <cell r="M1414">
            <v>15.8</v>
          </cell>
          <cell r="N1414">
            <v>15.5</v>
          </cell>
          <cell r="O1414">
            <v>18.5</v>
          </cell>
          <cell r="P1414">
            <v>21</v>
          </cell>
          <cell r="Q1414">
            <v>21</v>
          </cell>
          <cell r="R1414">
            <v>31</v>
          </cell>
          <cell r="S1414">
            <v>37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</row>
        <row r="1415">
          <cell r="B1415">
            <v>0</v>
          </cell>
          <cell r="C1415">
            <v>26</v>
          </cell>
          <cell r="D1415" t="str">
            <v>Новый Абонент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</row>
        <row r="1416">
          <cell r="B1416">
            <v>722</v>
          </cell>
          <cell r="C1416">
            <v>15</v>
          </cell>
          <cell r="D1416" t="str">
            <v>Пром. до 750 кВА   НН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</row>
        <row r="1417">
          <cell r="B1417">
            <v>718</v>
          </cell>
          <cell r="C1417">
            <v>15</v>
          </cell>
          <cell r="D1417" t="str">
            <v>Пром. до 750 кВА   НН</v>
          </cell>
          <cell r="E1417">
            <v>0</v>
          </cell>
          <cell r="F1417">
            <v>0</v>
          </cell>
          <cell r="G1417">
            <v>0</v>
          </cell>
          <cell r="H1417">
            <v>200</v>
          </cell>
          <cell r="I1417">
            <v>200</v>
          </cell>
          <cell r="J1417">
            <v>200</v>
          </cell>
          <cell r="K1417">
            <v>200</v>
          </cell>
          <cell r="L1417">
            <v>100</v>
          </cell>
          <cell r="M1417">
            <v>50</v>
          </cell>
          <cell r="N1417">
            <v>30</v>
          </cell>
          <cell r="O1417">
            <v>30</v>
          </cell>
          <cell r="P1417">
            <v>50</v>
          </cell>
          <cell r="Q1417">
            <v>150</v>
          </cell>
          <cell r="R1417">
            <v>200</v>
          </cell>
          <cell r="S1417">
            <v>200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</row>
        <row r="1418">
          <cell r="B1418">
            <v>0</v>
          </cell>
          <cell r="C1418">
            <v>26</v>
          </cell>
          <cell r="D1418" t="str">
            <v>ОАО "Ленгазспецстрой"</v>
          </cell>
          <cell r="E1418">
            <v>0</v>
          </cell>
          <cell r="F1418">
            <v>0</v>
          </cell>
          <cell r="G1418">
            <v>0</v>
          </cell>
          <cell r="H1418">
            <v>200</v>
          </cell>
          <cell r="I1418">
            <v>200</v>
          </cell>
          <cell r="J1418">
            <v>200</v>
          </cell>
          <cell r="K1418">
            <v>200</v>
          </cell>
          <cell r="L1418">
            <v>100</v>
          </cell>
          <cell r="M1418">
            <v>50</v>
          </cell>
          <cell r="N1418">
            <v>30</v>
          </cell>
          <cell r="O1418">
            <v>30</v>
          </cell>
          <cell r="P1418">
            <v>50</v>
          </cell>
          <cell r="Q1418">
            <v>150</v>
          </cell>
          <cell r="R1418">
            <v>200</v>
          </cell>
          <cell r="S1418">
            <v>200</v>
          </cell>
          <cell r="T1418">
            <v>600</v>
          </cell>
          <cell r="U1418">
            <v>350</v>
          </cell>
          <cell r="V1418">
            <v>110</v>
          </cell>
          <cell r="W1418">
            <v>550</v>
          </cell>
          <cell r="X1418">
            <v>1610</v>
          </cell>
        </row>
        <row r="1419">
          <cell r="B1419">
            <v>723</v>
          </cell>
          <cell r="C1419">
            <v>12</v>
          </cell>
          <cell r="D1419" t="str">
            <v>Пром. до 750 кВА   СН2</v>
          </cell>
          <cell r="E1419">
            <v>1006</v>
          </cell>
          <cell r="F1419">
            <v>0</v>
          </cell>
          <cell r="G1419">
            <v>0</v>
          </cell>
          <cell r="H1419">
            <v>200</v>
          </cell>
          <cell r="I1419">
            <v>200</v>
          </cell>
          <cell r="J1419">
            <v>200</v>
          </cell>
          <cell r="K1419">
            <v>200</v>
          </cell>
          <cell r="L1419">
            <v>100</v>
          </cell>
          <cell r="M1419">
            <v>50</v>
          </cell>
          <cell r="N1419">
            <v>30</v>
          </cell>
          <cell r="O1419">
            <v>30</v>
          </cell>
          <cell r="P1419">
            <v>50</v>
          </cell>
          <cell r="Q1419">
            <v>150</v>
          </cell>
          <cell r="R1419">
            <v>200</v>
          </cell>
          <cell r="S1419">
            <v>200</v>
          </cell>
          <cell r="T1419">
            <v>600</v>
          </cell>
          <cell r="U1419">
            <v>350</v>
          </cell>
          <cell r="V1419">
            <v>110</v>
          </cell>
          <cell r="W1419">
            <v>550</v>
          </cell>
          <cell r="X1419">
            <v>1610</v>
          </cell>
        </row>
        <row r="1420">
          <cell r="B1420">
            <v>719</v>
          </cell>
          <cell r="C1420">
            <v>12</v>
          </cell>
          <cell r="D1420" t="str">
            <v>Пром. до 750 кВА   СН2</v>
          </cell>
          <cell r="E1420">
            <v>1006</v>
          </cell>
          <cell r="F1420">
            <v>0</v>
          </cell>
          <cell r="G1420">
            <v>0</v>
          </cell>
          <cell r="H1420">
            <v>200</v>
          </cell>
          <cell r="I1420">
            <v>200</v>
          </cell>
          <cell r="J1420">
            <v>200</v>
          </cell>
          <cell r="K1420">
            <v>200</v>
          </cell>
          <cell r="L1420">
            <v>100</v>
          </cell>
          <cell r="M1420">
            <v>50</v>
          </cell>
          <cell r="N1420">
            <v>30</v>
          </cell>
          <cell r="O1420">
            <v>30</v>
          </cell>
          <cell r="P1420">
            <v>50</v>
          </cell>
          <cell r="Q1420">
            <v>150</v>
          </cell>
          <cell r="R1420">
            <v>200</v>
          </cell>
          <cell r="S1420">
            <v>200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</row>
        <row r="1421">
          <cell r="B1421">
            <v>0</v>
          </cell>
          <cell r="C1421">
            <v>26</v>
          </cell>
          <cell r="D1421" t="str">
            <v>ОАО "Нова"</v>
          </cell>
          <cell r="E1421">
            <v>0</v>
          </cell>
          <cell r="F1421">
            <v>0</v>
          </cell>
          <cell r="G1421">
            <v>0</v>
          </cell>
          <cell r="H1421">
            <v>28</v>
          </cell>
          <cell r="I1421">
            <v>28</v>
          </cell>
          <cell r="J1421">
            <v>25</v>
          </cell>
          <cell r="K1421">
            <v>25</v>
          </cell>
          <cell r="L1421">
            <v>17</v>
          </cell>
          <cell r="M1421">
            <v>17</v>
          </cell>
          <cell r="N1421">
            <v>17</v>
          </cell>
          <cell r="O1421">
            <v>17</v>
          </cell>
          <cell r="P1421">
            <v>33</v>
          </cell>
          <cell r="Q1421">
            <v>33</v>
          </cell>
          <cell r="R1421">
            <v>33</v>
          </cell>
          <cell r="S1421">
            <v>33</v>
          </cell>
          <cell r="T1421">
            <v>81</v>
          </cell>
          <cell r="U1421">
            <v>59</v>
          </cell>
          <cell r="V1421">
            <v>67</v>
          </cell>
          <cell r="W1421">
            <v>99</v>
          </cell>
          <cell r="X1421">
            <v>306</v>
          </cell>
        </row>
        <row r="1422">
          <cell r="B1422">
            <v>724</v>
          </cell>
          <cell r="C1422">
            <v>12</v>
          </cell>
          <cell r="D1422" t="str">
            <v>Пром. до 750 кВА   СН2</v>
          </cell>
          <cell r="E1422">
            <v>1006</v>
          </cell>
          <cell r="F1422">
            <v>0</v>
          </cell>
          <cell r="G1422">
            <v>0</v>
          </cell>
          <cell r="H1422">
            <v>28</v>
          </cell>
          <cell r="I1422">
            <v>28</v>
          </cell>
          <cell r="J1422">
            <v>25</v>
          </cell>
          <cell r="K1422">
            <v>25</v>
          </cell>
          <cell r="L1422">
            <v>17</v>
          </cell>
          <cell r="M1422">
            <v>17</v>
          </cell>
          <cell r="N1422">
            <v>17</v>
          </cell>
          <cell r="O1422">
            <v>17</v>
          </cell>
          <cell r="P1422">
            <v>33</v>
          </cell>
          <cell r="Q1422">
            <v>33</v>
          </cell>
          <cell r="R1422">
            <v>33</v>
          </cell>
          <cell r="S1422">
            <v>33</v>
          </cell>
          <cell r="T1422">
            <v>81</v>
          </cell>
          <cell r="U1422">
            <v>59</v>
          </cell>
          <cell r="V1422">
            <v>67</v>
          </cell>
          <cell r="W1422">
            <v>99</v>
          </cell>
          <cell r="X1422">
            <v>306</v>
          </cell>
        </row>
        <row r="1423">
          <cell r="B1423">
            <v>720</v>
          </cell>
          <cell r="C1423">
            <v>12</v>
          </cell>
          <cell r="D1423" t="str">
            <v>Пром. до 750 кВА   СН2</v>
          </cell>
          <cell r="E1423">
            <v>1006</v>
          </cell>
          <cell r="F1423">
            <v>0</v>
          </cell>
          <cell r="G1423">
            <v>0</v>
          </cell>
          <cell r="H1423">
            <v>28</v>
          </cell>
          <cell r="I1423">
            <v>28</v>
          </cell>
          <cell r="J1423">
            <v>25</v>
          </cell>
          <cell r="K1423">
            <v>25</v>
          </cell>
          <cell r="L1423">
            <v>17</v>
          </cell>
          <cell r="M1423">
            <v>17</v>
          </cell>
          <cell r="N1423">
            <v>17</v>
          </cell>
          <cell r="O1423">
            <v>17</v>
          </cell>
          <cell r="P1423">
            <v>33</v>
          </cell>
          <cell r="Q1423">
            <v>33</v>
          </cell>
          <cell r="R1423">
            <v>33</v>
          </cell>
          <cell r="S1423">
            <v>33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</row>
        <row r="1424">
          <cell r="B1424">
            <v>0</v>
          </cell>
          <cell r="C1424">
            <v>26</v>
          </cell>
          <cell r="D1424" t="str">
            <v>ЗАО "Газмонтажавтоматика"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</row>
        <row r="1425">
          <cell r="B1425">
            <v>725</v>
          </cell>
          <cell r="C1425">
            <v>12</v>
          </cell>
          <cell r="D1425" t="str">
            <v>Пром. до 750 кВА   СН2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</row>
        <row r="1426">
          <cell r="B1426">
            <v>721</v>
          </cell>
          <cell r="C1426">
            <v>12</v>
          </cell>
          <cell r="D1426" t="str">
            <v>Пром. до 750 кВА   СН2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</row>
        <row r="1427">
          <cell r="B1427">
            <v>0</v>
          </cell>
          <cell r="C1427">
            <v>100</v>
          </cell>
          <cell r="D1427" t="str">
            <v>ГСК "Газовик"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</row>
        <row r="1428">
          <cell r="B1428">
            <v>726</v>
          </cell>
          <cell r="C1428">
            <v>15</v>
          </cell>
          <cell r="D1428" t="str">
            <v>Пром. до 750 кВА   НН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</row>
        <row r="1429">
          <cell r="B1429">
            <v>722</v>
          </cell>
          <cell r="C1429">
            <v>15</v>
          </cell>
          <cell r="D1429" t="str">
            <v>Пром. до 750 кВА   НН</v>
          </cell>
          <cell r="E1429">
            <v>0</v>
          </cell>
          <cell r="F1429">
            <v>0</v>
          </cell>
          <cell r="G1429">
            <v>0</v>
          </cell>
          <cell r="H1429">
            <v>30.93</v>
          </cell>
          <cell r="I1429">
            <v>24.17</v>
          </cell>
          <cell r="J1429">
            <v>35.549999999999997</v>
          </cell>
          <cell r="K1429">
            <v>42.07</v>
          </cell>
          <cell r="L1429">
            <v>37.450000000000003</v>
          </cell>
          <cell r="M1429">
            <v>31.43</v>
          </cell>
          <cell r="N1429">
            <v>8.91</v>
          </cell>
          <cell r="O1429">
            <v>9.35</v>
          </cell>
          <cell r="P1429">
            <v>21.15</v>
          </cell>
          <cell r="Q1429">
            <v>37.76</v>
          </cell>
          <cell r="R1429">
            <v>30.93</v>
          </cell>
          <cell r="S1429">
            <v>40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</row>
        <row r="1430">
          <cell r="B1430">
            <v>0</v>
          </cell>
          <cell r="C1430">
            <v>26</v>
          </cell>
          <cell r="D1430" t="str">
            <v>ООО "УК ЯЖКС"</v>
          </cell>
          <cell r="E1430">
            <v>0</v>
          </cell>
          <cell r="F1430">
            <v>0</v>
          </cell>
          <cell r="G1430">
            <v>0</v>
          </cell>
          <cell r="H1430">
            <v>52.54</v>
          </cell>
          <cell r="I1430">
            <v>45.17</v>
          </cell>
          <cell r="J1430">
            <v>49.099999999999994</v>
          </cell>
          <cell r="K1430">
            <v>57.11</v>
          </cell>
          <cell r="L1430">
            <v>53.45</v>
          </cell>
          <cell r="M1430">
            <v>41.76</v>
          </cell>
          <cell r="N1430">
            <v>17.509999999999998</v>
          </cell>
          <cell r="O1430">
            <v>24.619999999999997</v>
          </cell>
          <cell r="P1430">
            <v>43.62</v>
          </cell>
          <cell r="Q1430">
            <v>53.36</v>
          </cell>
          <cell r="R1430">
            <v>49.04</v>
          </cell>
          <cell r="S1430">
            <v>60</v>
          </cell>
          <cell r="T1430">
            <v>146.81</v>
          </cell>
          <cell r="U1430">
            <v>152.32</v>
          </cell>
          <cell r="V1430">
            <v>85.75</v>
          </cell>
          <cell r="W1430">
            <v>162.4</v>
          </cell>
          <cell r="X1430">
            <v>547.28</v>
          </cell>
        </row>
        <row r="1431">
          <cell r="B1431">
            <v>727</v>
          </cell>
          <cell r="C1431">
            <v>12</v>
          </cell>
          <cell r="D1431" t="str">
            <v>Пром. до 750 кВА   СН2</v>
          </cell>
          <cell r="E1431">
            <v>1006</v>
          </cell>
          <cell r="F1431">
            <v>0</v>
          </cell>
          <cell r="G1431">
            <v>0</v>
          </cell>
          <cell r="H1431">
            <v>30.93</v>
          </cell>
          <cell r="I1431">
            <v>24.17</v>
          </cell>
          <cell r="J1431">
            <v>35.549999999999997</v>
          </cell>
          <cell r="K1431">
            <v>42.07</v>
          </cell>
          <cell r="L1431">
            <v>37.450000000000003</v>
          </cell>
          <cell r="M1431">
            <v>31.43</v>
          </cell>
          <cell r="N1431">
            <v>8.91</v>
          </cell>
          <cell r="O1431">
            <v>9.35</v>
          </cell>
          <cell r="P1431">
            <v>21.15</v>
          </cell>
          <cell r="Q1431">
            <v>37.76</v>
          </cell>
          <cell r="R1431">
            <v>30.93</v>
          </cell>
          <cell r="S1431">
            <v>40</v>
          </cell>
          <cell r="T1431">
            <v>90.65</v>
          </cell>
          <cell r="U1431">
            <v>110.95000000000002</v>
          </cell>
          <cell r="V1431">
            <v>39.409999999999997</v>
          </cell>
          <cell r="W1431">
            <v>108.69</v>
          </cell>
          <cell r="X1431">
            <v>349.70000000000005</v>
          </cell>
        </row>
        <row r="1432">
          <cell r="B1432">
            <v>720</v>
          </cell>
          <cell r="C1432">
            <v>12</v>
          </cell>
          <cell r="D1432" t="str">
            <v>Пром. до 750 кВА   СН2</v>
          </cell>
          <cell r="E1432">
            <v>1006</v>
          </cell>
          <cell r="F1432">
            <v>0</v>
          </cell>
          <cell r="G1432">
            <v>0</v>
          </cell>
          <cell r="H1432">
            <v>30.93</v>
          </cell>
          <cell r="I1432">
            <v>24.17</v>
          </cell>
          <cell r="J1432">
            <v>35.549999999999997</v>
          </cell>
          <cell r="K1432">
            <v>42.07</v>
          </cell>
          <cell r="L1432">
            <v>37.450000000000003</v>
          </cell>
          <cell r="M1432">
            <v>31.43</v>
          </cell>
          <cell r="N1432">
            <v>8.91</v>
          </cell>
          <cell r="O1432">
            <v>9.35</v>
          </cell>
          <cell r="P1432">
            <v>21.15</v>
          </cell>
          <cell r="Q1432">
            <v>37.76</v>
          </cell>
          <cell r="R1432">
            <v>30.93</v>
          </cell>
          <cell r="S1432">
            <v>40</v>
          </cell>
          <cell r="T1432">
            <v>90.65</v>
          </cell>
          <cell r="U1432">
            <v>110.95000000000002</v>
          </cell>
          <cell r="V1432">
            <v>39.409999999999997</v>
          </cell>
          <cell r="W1432">
            <v>108.69</v>
          </cell>
          <cell r="X1432">
            <v>349.70000000000005</v>
          </cell>
        </row>
        <row r="1433">
          <cell r="B1433">
            <v>0</v>
          </cell>
          <cell r="C1433">
            <v>100</v>
          </cell>
          <cell r="D1433" t="str">
            <v>ИП Бабаев И.Б.</v>
          </cell>
          <cell r="E1433">
            <v>1006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</row>
        <row r="1434">
          <cell r="B1434">
            <v>728</v>
          </cell>
          <cell r="C1434">
            <v>15</v>
          </cell>
          <cell r="D1434" t="str">
            <v>Пром. до 750 кВА   НН</v>
          </cell>
          <cell r="E1434">
            <v>0</v>
          </cell>
          <cell r="F1434">
            <v>0</v>
          </cell>
          <cell r="G1434">
            <v>0</v>
          </cell>
          <cell r="H1434">
            <v>0.9</v>
          </cell>
          <cell r="I1434">
            <v>0.9</v>
          </cell>
          <cell r="J1434">
            <v>0.8</v>
          </cell>
          <cell r="K1434">
            <v>0.6</v>
          </cell>
          <cell r="L1434">
            <v>0.5</v>
          </cell>
          <cell r="M1434">
            <v>0.4</v>
          </cell>
          <cell r="N1434">
            <v>0.4</v>
          </cell>
          <cell r="O1434">
            <v>0.4</v>
          </cell>
          <cell r="P1434">
            <v>0.5</v>
          </cell>
          <cell r="Q1434">
            <v>0.6</v>
          </cell>
          <cell r="R1434">
            <v>0.8</v>
          </cell>
          <cell r="S1434">
            <v>0.9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</row>
        <row r="1435">
          <cell r="B1435">
            <v>721</v>
          </cell>
          <cell r="C1435">
            <v>26</v>
          </cell>
          <cell r="D1435" t="str">
            <v>Непромышленные потребители НН</v>
          </cell>
          <cell r="E1435">
            <v>1006</v>
          </cell>
          <cell r="F1435">
            <v>0</v>
          </cell>
          <cell r="G1435">
            <v>0</v>
          </cell>
          <cell r="H1435">
            <v>0.9</v>
          </cell>
          <cell r="I1435">
            <v>0.9</v>
          </cell>
          <cell r="J1435">
            <v>0.8</v>
          </cell>
          <cell r="K1435">
            <v>0.6</v>
          </cell>
          <cell r="L1435">
            <v>0.5</v>
          </cell>
          <cell r="M1435">
            <v>0.4</v>
          </cell>
          <cell r="N1435">
            <v>0.4</v>
          </cell>
          <cell r="O1435">
            <v>0.4</v>
          </cell>
          <cell r="P1435">
            <v>0.5</v>
          </cell>
          <cell r="Q1435">
            <v>0.6</v>
          </cell>
          <cell r="R1435">
            <v>0.8</v>
          </cell>
          <cell r="S1435">
            <v>0.9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</row>
        <row r="1436">
          <cell r="B1436">
            <v>0</v>
          </cell>
          <cell r="C1436">
            <v>15</v>
          </cell>
          <cell r="D1436" t="str">
            <v>ИП Кишкович В.П.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</row>
        <row r="1437">
          <cell r="B1437">
            <v>729</v>
          </cell>
          <cell r="C1437">
            <v>15</v>
          </cell>
          <cell r="D1437" t="str">
            <v>Пром. до 750 кВА   НН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</row>
        <row r="1438">
          <cell r="B1438">
            <v>722</v>
          </cell>
          <cell r="C1438">
            <v>15</v>
          </cell>
          <cell r="D1438" t="str">
            <v>Пром. до 750 кВА   НН</v>
          </cell>
          <cell r="E1438">
            <v>0</v>
          </cell>
          <cell r="F1438">
            <v>0</v>
          </cell>
          <cell r="G1438">
            <v>0</v>
          </cell>
          <cell r="H1438">
            <v>6</v>
          </cell>
          <cell r="I1438">
            <v>5.5</v>
          </cell>
          <cell r="J1438">
            <v>5.5</v>
          </cell>
          <cell r="K1438">
            <v>5</v>
          </cell>
          <cell r="L1438">
            <v>5</v>
          </cell>
          <cell r="M1438">
            <v>5</v>
          </cell>
          <cell r="N1438">
            <v>5</v>
          </cell>
          <cell r="O1438">
            <v>5</v>
          </cell>
          <cell r="P1438">
            <v>5</v>
          </cell>
          <cell r="Q1438">
            <v>5.5</v>
          </cell>
          <cell r="R1438">
            <v>5.5</v>
          </cell>
          <cell r="S1438">
            <v>6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</row>
        <row r="1439">
          <cell r="B1439">
            <v>0</v>
          </cell>
          <cell r="C1439">
            <v>26</v>
          </cell>
          <cell r="D1439" t="str">
            <v>ИП Алескеров М.А.</v>
          </cell>
          <cell r="E1439">
            <v>0</v>
          </cell>
          <cell r="F1439">
            <v>0</v>
          </cell>
          <cell r="G1439">
            <v>0</v>
          </cell>
          <cell r="H1439">
            <v>9.5</v>
          </cell>
          <cell r="I1439">
            <v>8.6999999999999993</v>
          </cell>
          <cell r="J1439">
            <v>8.5</v>
          </cell>
          <cell r="K1439">
            <v>8</v>
          </cell>
          <cell r="L1439">
            <v>8</v>
          </cell>
          <cell r="M1439">
            <v>7.5</v>
          </cell>
          <cell r="N1439">
            <v>7.9</v>
          </cell>
          <cell r="O1439">
            <v>7.7</v>
          </cell>
          <cell r="P1439">
            <v>7.9</v>
          </cell>
          <cell r="Q1439">
            <v>8.5</v>
          </cell>
          <cell r="R1439">
            <v>8.6999999999999993</v>
          </cell>
          <cell r="S1439">
            <v>9.5</v>
          </cell>
          <cell r="T1439">
            <v>26.7</v>
          </cell>
          <cell r="U1439">
            <v>23.5</v>
          </cell>
          <cell r="V1439">
            <v>23.5</v>
          </cell>
          <cell r="W1439">
            <v>26.7</v>
          </cell>
          <cell r="X1439">
            <v>100.4</v>
          </cell>
        </row>
        <row r="1440">
          <cell r="B1440">
            <v>730</v>
          </cell>
          <cell r="C1440">
            <v>23</v>
          </cell>
          <cell r="D1440" t="str">
            <v>Непромышленные потребители СН2</v>
          </cell>
          <cell r="E1440">
            <v>1006</v>
          </cell>
          <cell r="F1440">
            <v>0</v>
          </cell>
          <cell r="G1440">
            <v>0</v>
          </cell>
          <cell r="H1440">
            <v>6</v>
          </cell>
          <cell r="I1440">
            <v>5.5</v>
          </cell>
          <cell r="J1440">
            <v>5.5</v>
          </cell>
          <cell r="K1440">
            <v>5</v>
          </cell>
          <cell r="L1440">
            <v>5</v>
          </cell>
          <cell r="M1440">
            <v>5</v>
          </cell>
          <cell r="N1440">
            <v>5</v>
          </cell>
          <cell r="O1440">
            <v>5</v>
          </cell>
          <cell r="P1440">
            <v>5</v>
          </cell>
          <cell r="Q1440">
            <v>5.5</v>
          </cell>
          <cell r="R1440">
            <v>5.5</v>
          </cell>
          <cell r="S1440">
            <v>6</v>
          </cell>
          <cell r="T1440">
            <v>17</v>
          </cell>
          <cell r="U1440">
            <v>15</v>
          </cell>
          <cell r="V1440">
            <v>15</v>
          </cell>
          <cell r="W1440">
            <v>17</v>
          </cell>
          <cell r="X1440">
            <v>64</v>
          </cell>
        </row>
        <row r="1441">
          <cell r="C1441">
            <v>23</v>
          </cell>
          <cell r="D1441" t="str">
            <v>Непромышленные потребители СН2</v>
          </cell>
          <cell r="E1441">
            <v>1006</v>
          </cell>
          <cell r="F1441">
            <v>0</v>
          </cell>
          <cell r="G1441">
            <v>0</v>
          </cell>
          <cell r="H1441">
            <v>6</v>
          </cell>
          <cell r="I1441">
            <v>5.5</v>
          </cell>
          <cell r="J1441">
            <v>5.5</v>
          </cell>
          <cell r="K1441">
            <v>5</v>
          </cell>
          <cell r="L1441">
            <v>5</v>
          </cell>
          <cell r="M1441">
            <v>5</v>
          </cell>
          <cell r="N1441">
            <v>5</v>
          </cell>
          <cell r="O1441">
            <v>5</v>
          </cell>
          <cell r="P1441">
            <v>5</v>
          </cell>
          <cell r="Q1441">
            <v>5.5</v>
          </cell>
          <cell r="R1441">
            <v>5.5</v>
          </cell>
          <cell r="S1441">
            <v>6</v>
          </cell>
          <cell r="T1441">
            <v>17</v>
          </cell>
          <cell r="U1441">
            <v>15</v>
          </cell>
          <cell r="V1441">
            <v>15</v>
          </cell>
          <cell r="W1441">
            <v>17</v>
          </cell>
          <cell r="X1441">
            <v>64</v>
          </cell>
        </row>
        <row r="1442">
          <cell r="B1442">
            <v>0</v>
          </cell>
          <cell r="C1442">
            <v>26</v>
          </cell>
          <cell r="D1442" t="str">
            <v>ИП Шабанов Д.М.</v>
          </cell>
          <cell r="E1442">
            <v>1006</v>
          </cell>
          <cell r="F1442">
            <v>0</v>
          </cell>
          <cell r="G1442">
            <v>0</v>
          </cell>
          <cell r="H1442">
            <v>9</v>
          </cell>
          <cell r="I1442">
            <v>9</v>
          </cell>
          <cell r="J1442">
            <v>8</v>
          </cell>
          <cell r="K1442">
            <v>9</v>
          </cell>
          <cell r="L1442">
            <v>5</v>
          </cell>
          <cell r="M1442">
            <v>2</v>
          </cell>
          <cell r="N1442">
            <v>2</v>
          </cell>
          <cell r="O1442">
            <v>2</v>
          </cell>
          <cell r="P1442">
            <v>2</v>
          </cell>
          <cell r="Q1442">
            <v>5</v>
          </cell>
          <cell r="R1442">
            <v>9</v>
          </cell>
          <cell r="S1442">
            <v>9</v>
          </cell>
          <cell r="T1442">
            <v>26</v>
          </cell>
          <cell r="U1442">
            <v>16</v>
          </cell>
          <cell r="V1442">
            <v>6</v>
          </cell>
          <cell r="W1442">
            <v>23</v>
          </cell>
          <cell r="X1442">
            <v>71</v>
          </cell>
        </row>
        <row r="1443">
          <cell r="B1443">
            <v>731</v>
          </cell>
          <cell r="C1443">
            <v>15</v>
          </cell>
          <cell r="D1443" t="str">
            <v>Пром. до 750 кВА   НН</v>
          </cell>
          <cell r="E1443">
            <v>0</v>
          </cell>
          <cell r="F1443">
            <v>0</v>
          </cell>
          <cell r="G1443">
            <v>0</v>
          </cell>
          <cell r="H1443">
            <v>9</v>
          </cell>
          <cell r="I1443">
            <v>9</v>
          </cell>
          <cell r="J1443">
            <v>8</v>
          </cell>
          <cell r="K1443">
            <v>9</v>
          </cell>
          <cell r="L1443">
            <v>5</v>
          </cell>
          <cell r="M1443">
            <v>2</v>
          </cell>
          <cell r="N1443">
            <v>2</v>
          </cell>
          <cell r="O1443">
            <v>2</v>
          </cell>
          <cell r="P1443">
            <v>2</v>
          </cell>
          <cell r="Q1443">
            <v>5</v>
          </cell>
          <cell r="R1443">
            <v>9</v>
          </cell>
          <cell r="S1443">
            <v>9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</row>
        <row r="1444">
          <cell r="C1444">
            <v>15</v>
          </cell>
          <cell r="D1444" t="str">
            <v>Пром. до 750 кВА   НН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</row>
        <row r="1445">
          <cell r="B1445">
            <v>0</v>
          </cell>
          <cell r="C1445">
            <v>26</v>
          </cell>
          <cell r="D1445" t="str">
            <v>ИП Гусейнов З.С.</v>
          </cell>
          <cell r="E1445">
            <v>1006</v>
          </cell>
          <cell r="F1445">
            <v>0</v>
          </cell>
          <cell r="G1445">
            <v>0</v>
          </cell>
          <cell r="H1445">
            <v>17</v>
          </cell>
          <cell r="I1445">
            <v>17</v>
          </cell>
          <cell r="J1445">
            <v>6.9</v>
          </cell>
          <cell r="K1445">
            <v>11.2</v>
          </cell>
          <cell r="L1445">
            <v>16.5</v>
          </cell>
          <cell r="M1445">
            <v>9.35</v>
          </cell>
          <cell r="N1445">
            <v>8.6499999999999986</v>
          </cell>
          <cell r="O1445">
            <v>8.8999999999999986</v>
          </cell>
          <cell r="P1445">
            <v>8.8999999999999986</v>
          </cell>
          <cell r="Q1445">
            <v>8.8999999999999986</v>
          </cell>
          <cell r="R1445">
            <v>14</v>
          </cell>
          <cell r="S1445">
            <v>17</v>
          </cell>
          <cell r="T1445">
            <v>40.9</v>
          </cell>
          <cell r="U1445">
            <v>37.049999999999997</v>
          </cell>
          <cell r="V1445">
            <v>26.449999999999996</v>
          </cell>
          <cell r="W1445">
            <v>39.9</v>
          </cell>
          <cell r="X1445">
            <v>144.30000000000001</v>
          </cell>
        </row>
        <row r="1446">
          <cell r="B1446">
            <v>732</v>
          </cell>
          <cell r="C1446">
            <v>23</v>
          </cell>
          <cell r="D1446" t="str">
            <v>Непромышленные потребители СН2</v>
          </cell>
          <cell r="E1446">
            <v>1006</v>
          </cell>
          <cell r="F1446">
            <v>0</v>
          </cell>
          <cell r="G1446">
            <v>0</v>
          </cell>
          <cell r="H1446">
            <v>2</v>
          </cell>
          <cell r="I1446">
            <v>2</v>
          </cell>
          <cell r="J1446">
            <v>1.5</v>
          </cell>
          <cell r="K1446">
            <v>1.5</v>
          </cell>
          <cell r="L1446">
            <v>1.5</v>
          </cell>
          <cell r="M1446">
            <v>1.5</v>
          </cell>
          <cell r="N1446">
            <v>1.5</v>
          </cell>
          <cell r="O1446">
            <v>1.5</v>
          </cell>
          <cell r="P1446">
            <v>1.5</v>
          </cell>
          <cell r="Q1446">
            <v>1.5</v>
          </cell>
          <cell r="R1446">
            <v>1.5</v>
          </cell>
          <cell r="S1446">
            <v>2</v>
          </cell>
          <cell r="T1446">
            <v>5.5</v>
          </cell>
          <cell r="U1446">
            <v>4.5</v>
          </cell>
          <cell r="V1446">
            <v>4.5</v>
          </cell>
          <cell r="W1446">
            <v>5</v>
          </cell>
          <cell r="X1446">
            <v>19.5</v>
          </cell>
        </row>
        <row r="1447">
          <cell r="B1447">
            <v>733</v>
          </cell>
          <cell r="C1447">
            <v>23</v>
          </cell>
          <cell r="D1447" t="str">
            <v>Непромышленные потребители СН2</v>
          </cell>
          <cell r="E1447">
            <v>1006</v>
          </cell>
          <cell r="F1447">
            <v>0</v>
          </cell>
          <cell r="G1447">
            <v>0</v>
          </cell>
          <cell r="H1447">
            <v>2</v>
          </cell>
          <cell r="I1447">
            <v>2</v>
          </cell>
          <cell r="J1447">
            <v>1.5</v>
          </cell>
          <cell r="K1447">
            <v>1.5</v>
          </cell>
          <cell r="L1447">
            <v>1.5</v>
          </cell>
          <cell r="M1447">
            <v>1.5</v>
          </cell>
          <cell r="N1447">
            <v>1.5</v>
          </cell>
          <cell r="O1447">
            <v>1.5</v>
          </cell>
          <cell r="P1447">
            <v>1.5</v>
          </cell>
          <cell r="Q1447">
            <v>1.5</v>
          </cell>
          <cell r="R1447">
            <v>1.5</v>
          </cell>
          <cell r="S1447">
            <v>2</v>
          </cell>
          <cell r="T1447">
            <v>5.5</v>
          </cell>
          <cell r="U1447">
            <v>4.5</v>
          </cell>
          <cell r="V1447">
            <v>4.5</v>
          </cell>
          <cell r="W1447">
            <v>5</v>
          </cell>
          <cell r="X1447">
            <v>19.5</v>
          </cell>
        </row>
        <row r="1448">
          <cell r="B1448">
            <v>728</v>
          </cell>
          <cell r="C1448">
            <v>24</v>
          </cell>
          <cell r="D1448" t="str">
            <v>Непромышленные потребители СН2</v>
          </cell>
          <cell r="E1448">
            <v>1006</v>
          </cell>
          <cell r="F1448">
            <v>0</v>
          </cell>
          <cell r="G1448">
            <v>0</v>
          </cell>
          <cell r="H1448">
            <v>10</v>
          </cell>
          <cell r="I1448">
            <v>10</v>
          </cell>
          <cell r="J1448">
            <v>3.2</v>
          </cell>
          <cell r="K1448">
            <v>7.5</v>
          </cell>
          <cell r="L1448">
            <v>10</v>
          </cell>
          <cell r="M1448">
            <v>3.35</v>
          </cell>
          <cell r="N1448">
            <v>4.8499999999999996</v>
          </cell>
          <cell r="O1448">
            <v>3.35</v>
          </cell>
          <cell r="P1448">
            <v>3.35</v>
          </cell>
          <cell r="Q1448">
            <v>3.35</v>
          </cell>
          <cell r="R1448">
            <v>7.5</v>
          </cell>
          <cell r="S1448">
            <v>10</v>
          </cell>
          <cell r="T1448">
            <v>23.2</v>
          </cell>
          <cell r="U1448">
            <v>20.85</v>
          </cell>
          <cell r="V1448">
            <v>11.549999999999999</v>
          </cell>
          <cell r="W1448">
            <v>20.85</v>
          </cell>
          <cell r="X1448">
            <v>76.450000000000017</v>
          </cell>
        </row>
        <row r="1449">
          <cell r="B1449">
            <v>0</v>
          </cell>
          <cell r="C1449">
            <v>25</v>
          </cell>
          <cell r="D1449" t="str">
            <v>ИП Мусаев А.А.</v>
          </cell>
          <cell r="E1449">
            <v>1006</v>
          </cell>
          <cell r="F1449">
            <v>0</v>
          </cell>
          <cell r="G1449">
            <v>0</v>
          </cell>
          <cell r="H1449">
            <v>8</v>
          </cell>
          <cell r="I1449">
            <v>8</v>
          </cell>
          <cell r="J1449">
            <v>8</v>
          </cell>
          <cell r="K1449">
            <v>8</v>
          </cell>
          <cell r="L1449">
            <v>5.55</v>
          </cell>
          <cell r="M1449">
            <v>4</v>
          </cell>
          <cell r="N1449">
            <v>4</v>
          </cell>
          <cell r="O1449">
            <v>4</v>
          </cell>
          <cell r="P1449">
            <v>4</v>
          </cell>
          <cell r="Q1449">
            <v>5.55</v>
          </cell>
          <cell r="R1449">
            <v>8</v>
          </cell>
          <cell r="S1449">
            <v>8</v>
          </cell>
          <cell r="T1449">
            <v>24</v>
          </cell>
          <cell r="U1449">
            <v>17.55</v>
          </cell>
          <cell r="V1449">
            <v>12</v>
          </cell>
          <cell r="W1449">
            <v>21.55</v>
          </cell>
          <cell r="X1449">
            <v>75.099999999999994</v>
          </cell>
        </row>
        <row r="1450">
          <cell r="B1450">
            <v>733</v>
          </cell>
          <cell r="C1450">
            <v>15</v>
          </cell>
          <cell r="D1450" t="str">
            <v>Пром. до 750 кВА   НН</v>
          </cell>
          <cell r="E1450">
            <v>0</v>
          </cell>
          <cell r="F1450">
            <v>0</v>
          </cell>
          <cell r="G1450">
            <v>0</v>
          </cell>
          <cell r="H1450">
            <v>8</v>
          </cell>
          <cell r="I1450">
            <v>8</v>
          </cell>
          <cell r="J1450">
            <v>8</v>
          </cell>
          <cell r="K1450">
            <v>8</v>
          </cell>
          <cell r="L1450">
            <v>5.55</v>
          </cell>
          <cell r="M1450">
            <v>4</v>
          </cell>
          <cell r="N1450">
            <v>4</v>
          </cell>
          <cell r="O1450">
            <v>4</v>
          </cell>
          <cell r="P1450">
            <v>4</v>
          </cell>
          <cell r="Q1450">
            <v>5.55</v>
          </cell>
          <cell r="R1450">
            <v>8</v>
          </cell>
          <cell r="S1450">
            <v>8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</row>
        <row r="1451">
          <cell r="B1451">
            <v>729</v>
          </cell>
          <cell r="C1451">
            <v>15</v>
          </cell>
          <cell r="D1451" t="str">
            <v>Пром. до 750 кВА   НН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</row>
        <row r="1452">
          <cell r="B1452">
            <v>0</v>
          </cell>
          <cell r="C1452">
            <v>26</v>
          </cell>
          <cell r="D1452" t="str">
            <v>ИП Аббасов В.З.</v>
          </cell>
          <cell r="E1452">
            <v>1006</v>
          </cell>
          <cell r="F1452">
            <v>0</v>
          </cell>
          <cell r="G1452">
            <v>0</v>
          </cell>
          <cell r="H1452">
            <v>0.9</v>
          </cell>
          <cell r="I1452">
            <v>0.9</v>
          </cell>
          <cell r="J1452">
            <v>0.83</v>
          </cell>
          <cell r="K1452">
            <v>0.95</v>
          </cell>
          <cell r="L1452">
            <v>0.96</v>
          </cell>
          <cell r="M1452">
            <v>0.56999999999999995</v>
          </cell>
          <cell r="N1452">
            <v>0.5</v>
          </cell>
          <cell r="O1452">
            <v>0.57999999999999996</v>
          </cell>
          <cell r="P1452">
            <v>0.57999999999999996</v>
          </cell>
          <cell r="Q1452">
            <v>0.6</v>
          </cell>
          <cell r="R1452">
            <v>0.7</v>
          </cell>
          <cell r="S1452">
            <v>0.8</v>
          </cell>
          <cell r="T1452">
            <v>2.63</v>
          </cell>
          <cell r="U1452">
            <v>2.48</v>
          </cell>
          <cell r="V1452">
            <v>1.6600000000000001</v>
          </cell>
          <cell r="W1452">
            <v>2.0999999999999996</v>
          </cell>
          <cell r="X1452">
            <v>8.870000000000001</v>
          </cell>
        </row>
        <row r="1453">
          <cell r="B1453">
            <v>734</v>
          </cell>
          <cell r="C1453">
            <v>23</v>
          </cell>
          <cell r="D1453" t="str">
            <v>Непромышленные потребители СН2</v>
          </cell>
          <cell r="E1453">
            <v>1006</v>
          </cell>
          <cell r="F1453">
            <v>0</v>
          </cell>
          <cell r="G1453">
            <v>0</v>
          </cell>
          <cell r="H1453">
            <v>0.9</v>
          </cell>
          <cell r="I1453">
            <v>0.9</v>
          </cell>
          <cell r="J1453">
            <v>0.83</v>
          </cell>
          <cell r="K1453">
            <v>0.95</v>
          </cell>
          <cell r="L1453">
            <v>0.96</v>
          </cell>
          <cell r="M1453">
            <v>0.56999999999999995</v>
          </cell>
          <cell r="N1453">
            <v>0.5</v>
          </cell>
          <cell r="O1453">
            <v>0.57999999999999996</v>
          </cell>
          <cell r="P1453">
            <v>0.57999999999999996</v>
          </cell>
          <cell r="Q1453">
            <v>0.6</v>
          </cell>
          <cell r="R1453">
            <v>0.7</v>
          </cell>
          <cell r="S1453">
            <v>0.8</v>
          </cell>
          <cell r="T1453">
            <v>2.63</v>
          </cell>
          <cell r="U1453">
            <v>2.48</v>
          </cell>
          <cell r="V1453">
            <v>1.6600000000000001</v>
          </cell>
          <cell r="W1453">
            <v>2.0999999999999996</v>
          </cell>
          <cell r="X1453">
            <v>8.870000000000001</v>
          </cell>
        </row>
        <row r="1454">
          <cell r="B1454">
            <v>730</v>
          </cell>
          <cell r="C1454">
            <v>23</v>
          </cell>
          <cell r="D1454" t="str">
            <v>Непромышленные потребители СН2</v>
          </cell>
          <cell r="E1454">
            <v>1006</v>
          </cell>
          <cell r="F1454">
            <v>0</v>
          </cell>
          <cell r="G1454">
            <v>0</v>
          </cell>
          <cell r="H1454">
            <v>0.9</v>
          </cell>
          <cell r="I1454">
            <v>0.9</v>
          </cell>
          <cell r="J1454">
            <v>0.83</v>
          </cell>
          <cell r="K1454">
            <v>0.95</v>
          </cell>
          <cell r="L1454">
            <v>0.96</v>
          </cell>
          <cell r="M1454">
            <v>0.56999999999999995</v>
          </cell>
          <cell r="N1454">
            <v>0.5</v>
          </cell>
          <cell r="O1454">
            <v>0.57999999999999996</v>
          </cell>
          <cell r="P1454">
            <v>0.57999999999999996</v>
          </cell>
          <cell r="Q1454">
            <v>0.6</v>
          </cell>
          <cell r="R1454">
            <v>0.7</v>
          </cell>
          <cell r="S1454">
            <v>0.8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</row>
        <row r="1455">
          <cell r="B1455">
            <v>0</v>
          </cell>
          <cell r="C1455">
            <v>26</v>
          </cell>
          <cell r="D1455" t="str">
            <v>ООО "Баркоэн 1"</v>
          </cell>
          <cell r="E1455">
            <v>0</v>
          </cell>
          <cell r="F1455">
            <v>0</v>
          </cell>
          <cell r="G1455">
            <v>0</v>
          </cell>
          <cell r="H1455">
            <v>0.5</v>
          </cell>
          <cell r="I1455">
            <v>0.5</v>
          </cell>
          <cell r="J1455">
            <v>0.5</v>
          </cell>
          <cell r="K1455">
            <v>0.5</v>
          </cell>
          <cell r="L1455">
            <v>0.5</v>
          </cell>
          <cell r="M1455">
            <v>0.5</v>
          </cell>
          <cell r="N1455">
            <v>0.5</v>
          </cell>
          <cell r="O1455">
            <v>0.5</v>
          </cell>
          <cell r="P1455">
            <v>0.5</v>
          </cell>
          <cell r="Q1455">
            <v>0.5</v>
          </cell>
          <cell r="R1455">
            <v>0.5</v>
          </cell>
          <cell r="S1455">
            <v>0.5</v>
          </cell>
          <cell r="T1455">
            <v>1.5</v>
          </cell>
          <cell r="U1455">
            <v>1.5</v>
          </cell>
          <cell r="V1455">
            <v>1.5</v>
          </cell>
          <cell r="W1455">
            <v>1.5</v>
          </cell>
          <cell r="X1455">
            <v>6</v>
          </cell>
        </row>
        <row r="1456">
          <cell r="B1456">
            <v>735</v>
          </cell>
          <cell r="C1456">
            <v>26</v>
          </cell>
          <cell r="D1456" t="str">
            <v>Непромышленные потребители НН</v>
          </cell>
          <cell r="E1456">
            <v>1006</v>
          </cell>
          <cell r="F1456">
            <v>0</v>
          </cell>
          <cell r="G1456">
            <v>0</v>
          </cell>
          <cell r="H1456">
            <v>0.5</v>
          </cell>
          <cell r="I1456">
            <v>0.5</v>
          </cell>
          <cell r="J1456">
            <v>0.5</v>
          </cell>
          <cell r="K1456">
            <v>0.5</v>
          </cell>
          <cell r="L1456">
            <v>0.5</v>
          </cell>
          <cell r="M1456">
            <v>0.5</v>
          </cell>
          <cell r="N1456">
            <v>0.5</v>
          </cell>
          <cell r="O1456">
            <v>0.5</v>
          </cell>
          <cell r="P1456">
            <v>0.5</v>
          </cell>
          <cell r="Q1456">
            <v>0.5</v>
          </cell>
          <cell r="R1456">
            <v>0.5</v>
          </cell>
          <cell r="S1456">
            <v>0.5</v>
          </cell>
          <cell r="T1456">
            <v>1.5</v>
          </cell>
          <cell r="U1456">
            <v>1.5</v>
          </cell>
          <cell r="V1456">
            <v>1.5</v>
          </cell>
          <cell r="W1456">
            <v>1.5</v>
          </cell>
          <cell r="X1456">
            <v>6</v>
          </cell>
        </row>
        <row r="1457">
          <cell r="B1457">
            <v>731</v>
          </cell>
          <cell r="C1457">
            <v>26</v>
          </cell>
          <cell r="D1457" t="str">
            <v>Непромышленные потребители НН</v>
          </cell>
          <cell r="E1457">
            <v>1006</v>
          </cell>
          <cell r="F1457">
            <v>0</v>
          </cell>
          <cell r="G1457">
            <v>0</v>
          </cell>
          <cell r="H1457">
            <v>0.5</v>
          </cell>
          <cell r="I1457">
            <v>0.5</v>
          </cell>
          <cell r="J1457">
            <v>0.5</v>
          </cell>
          <cell r="K1457">
            <v>0.5</v>
          </cell>
          <cell r="L1457">
            <v>0.5</v>
          </cell>
          <cell r="M1457">
            <v>0.5</v>
          </cell>
          <cell r="N1457">
            <v>0.5</v>
          </cell>
          <cell r="O1457">
            <v>0.5</v>
          </cell>
          <cell r="P1457">
            <v>0.5</v>
          </cell>
          <cell r="Q1457">
            <v>0.5</v>
          </cell>
          <cell r="R1457">
            <v>0.5</v>
          </cell>
          <cell r="S1457">
            <v>0.5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</row>
        <row r="1458">
          <cell r="B1458">
            <v>0</v>
          </cell>
          <cell r="C1458">
            <v>15</v>
          </cell>
          <cell r="D1458" t="str">
            <v>ИП Магасумова Л.А.</v>
          </cell>
          <cell r="E1458">
            <v>0</v>
          </cell>
          <cell r="F1458">
            <v>0</v>
          </cell>
          <cell r="G1458">
            <v>0</v>
          </cell>
          <cell r="H1458">
            <v>4.5999999999999996</v>
          </cell>
          <cell r="I1458">
            <v>4.5999999999999996</v>
          </cell>
          <cell r="J1458">
            <v>3.5</v>
          </cell>
          <cell r="K1458">
            <v>4.5999999999999996</v>
          </cell>
          <cell r="L1458">
            <v>4</v>
          </cell>
          <cell r="M1458">
            <v>4</v>
          </cell>
          <cell r="N1458">
            <v>3.5</v>
          </cell>
          <cell r="O1458">
            <v>3.5</v>
          </cell>
          <cell r="P1458">
            <v>3.5</v>
          </cell>
          <cell r="Q1458">
            <v>4</v>
          </cell>
          <cell r="R1458">
            <v>4.5999999999999996</v>
          </cell>
          <cell r="S1458">
            <v>4.5999999999999996</v>
          </cell>
          <cell r="T1458">
            <v>12.7</v>
          </cell>
          <cell r="U1458">
            <v>12.6</v>
          </cell>
          <cell r="V1458">
            <v>10.5</v>
          </cell>
          <cell r="W1458">
            <v>13.2</v>
          </cell>
          <cell r="X1458">
            <v>49</v>
          </cell>
        </row>
        <row r="1459">
          <cell r="B1459">
            <v>736</v>
          </cell>
          <cell r="C1459">
            <v>15</v>
          </cell>
          <cell r="D1459" t="str">
            <v>Пром. до 750 кВА   НН</v>
          </cell>
          <cell r="E1459">
            <v>0</v>
          </cell>
          <cell r="F1459">
            <v>0</v>
          </cell>
          <cell r="G1459">
            <v>0</v>
          </cell>
          <cell r="H1459">
            <v>4.5999999999999996</v>
          </cell>
          <cell r="I1459">
            <v>4.5999999999999996</v>
          </cell>
          <cell r="J1459">
            <v>3.5</v>
          </cell>
          <cell r="K1459">
            <v>4.5999999999999996</v>
          </cell>
          <cell r="L1459">
            <v>4</v>
          </cell>
          <cell r="M1459">
            <v>4</v>
          </cell>
          <cell r="N1459">
            <v>3.5</v>
          </cell>
          <cell r="O1459">
            <v>3.5</v>
          </cell>
          <cell r="P1459">
            <v>3.5</v>
          </cell>
          <cell r="Q1459">
            <v>4</v>
          </cell>
          <cell r="R1459">
            <v>4.5999999999999996</v>
          </cell>
          <cell r="S1459">
            <v>4.5999999999999996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</row>
        <row r="1460">
          <cell r="B1460">
            <v>732</v>
          </cell>
          <cell r="C1460">
            <v>15</v>
          </cell>
          <cell r="D1460" t="str">
            <v>Пром. до 750 кВА   НН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</row>
        <row r="1461">
          <cell r="B1461">
            <v>0</v>
          </cell>
          <cell r="C1461">
            <v>23</v>
          </cell>
          <cell r="D1461" t="str">
            <v>ИП Чуракова Г.Г.</v>
          </cell>
          <cell r="E1461">
            <v>1006</v>
          </cell>
          <cell r="F1461">
            <v>0</v>
          </cell>
          <cell r="G1461">
            <v>0</v>
          </cell>
          <cell r="H1461">
            <v>0.36</v>
          </cell>
          <cell r="I1461">
            <v>0.36</v>
          </cell>
          <cell r="J1461">
            <v>0.36</v>
          </cell>
          <cell r="K1461">
            <v>0.36</v>
          </cell>
          <cell r="L1461">
            <v>0.36</v>
          </cell>
          <cell r="M1461">
            <v>0.36</v>
          </cell>
          <cell r="N1461">
            <v>0.36</v>
          </cell>
          <cell r="O1461">
            <v>0.36</v>
          </cell>
          <cell r="P1461">
            <v>0.36</v>
          </cell>
          <cell r="Q1461">
            <v>0.36</v>
          </cell>
          <cell r="R1461">
            <v>0.36</v>
          </cell>
          <cell r="S1461">
            <v>0.36</v>
          </cell>
          <cell r="T1461">
            <v>1.08</v>
          </cell>
          <cell r="U1461">
            <v>1.08</v>
          </cell>
          <cell r="V1461">
            <v>1.08</v>
          </cell>
          <cell r="W1461">
            <v>1.08</v>
          </cell>
          <cell r="X1461">
            <v>4.3199999999999994</v>
          </cell>
        </row>
        <row r="1462">
          <cell r="B1462">
            <v>737</v>
          </cell>
          <cell r="C1462">
            <v>15</v>
          </cell>
          <cell r="D1462" t="str">
            <v>Пром. до 750 кВА   НН</v>
          </cell>
          <cell r="E1462">
            <v>0</v>
          </cell>
          <cell r="F1462">
            <v>0</v>
          </cell>
          <cell r="G1462">
            <v>0</v>
          </cell>
          <cell r="H1462">
            <v>0.36</v>
          </cell>
          <cell r="I1462">
            <v>0.36</v>
          </cell>
          <cell r="J1462">
            <v>0.36</v>
          </cell>
          <cell r="K1462">
            <v>0.36</v>
          </cell>
          <cell r="L1462">
            <v>0.36</v>
          </cell>
          <cell r="M1462">
            <v>0.36</v>
          </cell>
          <cell r="N1462">
            <v>0.36</v>
          </cell>
          <cell r="O1462">
            <v>0.36</v>
          </cell>
          <cell r="P1462">
            <v>0.36</v>
          </cell>
          <cell r="Q1462">
            <v>0.36</v>
          </cell>
          <cell r="R1462">
            <v>0.36</v>
          </cell>
          <cell r="S1462">
            <v>0.36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</row>
        <row r="1463">
          <cell r="B1463">
            <v>730</v>
          </cell>
          <cell r="C1463">
            <v>15</v>
          </cell>
          <cell r="D1463" t="str">
            <v>Пром. до 750 кВА   НН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</row>
        <row r="1464">
          <cell r="B1464">
            <v>0</v>
          </cell>
          <cell r="C1464">
            <v>26</v>
          </cell>
          <cell r="D1464" t="str">
            <v>ИП Бахрамов А.М.</v>
          </cell>
          <cell r="E1464">
            <v>1006</v>
          </cell>
          <cell r="F1464">
            <v>0</v>
          </cell>
          <cell r="G1464">
            <v>0</v>
          </cell>
          <cell r="H1464">
            <v>1.7</v>
          </cell>
          <cell r="I1464">
            <v>1.7</v>
          </cell>
          <cell r="J1464">
            <v>1.2</v>
          </cell>
          <cell r="K1464">
            <v>1.65</v>
          </cell>
          <cell r="L1464">
            <v>1.75</v>
          </cell>
          <cell r="M1464">
            <v>1.7</v>
          </cell>
          <cell r="N1464">
            <v>1.83</v>
          </cell>
          <cell r="O1464">
            <v>1.9</v>
          </cell>
          <cell r="P1464">
            <v>1.8</v>
          </cell>
          <cell r="Q1464">
            <v>1.8</v>
          </cell>
          <cell r="R1464">
            <v>1.8</v>
          </cell>
          <cell r="S1464">
            <v>1.8</v>
          </cell>
          <cell r="T1464">
            <v>4.5999999999999996</v>
          </cell>
          <cell r="U1464">
            <v>5.0999999999999996</v>
          </cell>
          <cell r="V1464">
            <v>5.53</v>
          </cell>
          <cell r="W1464">
            <v>5.4</v>
          </cell>
          <cell r="X1464">
            <v>20.630000000000003</v>
          </cell>
        </row>
        <row r="1465">
          <cell r="B1465">
            <v>738</v>
          </cell>
          <cell r="C1465">
            <v>15</v>
          </cell>
          <cell r="D1465" t="str">
            <v>Пром. до 750 кВА   НН</v>
          </cell>
          <cell r="E1465">
            <v>0</v>
          </cell>
          <cell r="F1465">
            <v>0</v>
          </cell>
          <cell r="G1465">
            <v>0</v>
          </cell>
          <cell r="H1465">
            <v>1.7</v>
          </cell>
          <cell r="I1465">
            <v>1.7</v>
          </cell>
          <cell r="J1465">
            <v>1.2</v>
          </cell>
          <cell r="K1465">
            <v>1.65</v>
          </cell>
          <cell r="L1465">
            <v>1.75</v>
          </cell>
          <cell r="M1465">
            <v>1.7</v>
          </cell>
          <cell r="N1465">
            <v>1.83</v>
          </cell>
          <cell r="O1465">
            <v>1.9</v>
          </cell>
          <cell r="P1465">
            <v>1.8</v>
          </cell>
          <cell r="Q1465">
            <v>1.8</v>
          </cell>
          <cell r="R1465">
            <v>1.8</v>
          </cell>
          <cell r="S1465">
            <v>1.8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</row>
        <row r="1466">
          <cell r="B1466">
            <v>731</v>
          </cell>
          <cell r="C1466">
            <v>15</v>
          </cell>
          <cell r="D1466" t="str">
            <v>Пром. до 750 кВА   НН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</row>
        <row r="1467">
          <cell r="B1467">
            <v>0</v>
          </cell>
          <cell r="C1467">
            <v>26</v>
          </cell>
          <cell r="D1467" t="str">
            <v>ИП Магеррамова М.М.</v>
          </cell>
          <cell r="E1467">
            <v>1006</v>
          </cell>
          <cell r="F1467">
            <v>0</v>
          </cell>
          <cell r="G1467">
            <v>0</v>
          </cell>
          <cell r="H1467">
            <v>1.1499999999999999</v>
          </cell>
          <cell r="I1467">
            <v>1.07</v>
          </cell>
          <cell r="J1467">
            <v>1.02</v>
          </cell>
          <cell r="K1467">
            <v>1.1000000000000001</v>
          </cell>
          <cell r="L1467">
            <v>0.81</v>
          </cell>
          <cell r="M1467">
            <v>1.35</v>
          </cell>
          <cell r="N1467">
            <v>1.24</v>
          </cell>
          <cell r="O1467">
            <v>1.1000000000000001</v>
          </cell>
          <cell r="P1467">
            <v>1.26</v>
          </cell>
          <cell r="Q1467">
            <v>1.26</v>
          </cell>
          <cell r="R1467">
            <v>1.26</v>
          </cell>
          <cell r="S1467">
            <v>1.26</v>
          </cell>
          <cell r="T1467">
            <v>3.2399999999999998</v>
          </cell>
          <cell r="U1467">
            <v>3.2600000000000002</v>
          </cell>
          <cell r="V1467">
            <v>3.5999999999999996</v>
          </cell>
          <cell r="W1467">
            <v>3.7800000000000002</v>
          </cell>
          <cell r="X1467">
            <v>13.879999999999999</v>
          </cell>
        </row>
        <row r="1468">
          <cell r="B1468">
            <v>739</v>
          </cell>
          <cell r="C1468">
            <v>26</v>
          </cell>
          <cell r="D1468" t="str">
            <v>Непромышленные потребители НН</v>
          </cell>
          <cell r="E1468">
            <v>1006</v>
          </cell>
          <cell r="F1468">
            <v>0</v>
          </cell>
          <cell r="G1468">
            <v>0</v>
          </cell>
          <cell r="H1468">
            <v>0.7</v>
          </cell>
          <cell r="I1468">
            <v>0.65</v>
          </cell>
          <cell r="J1468">
            <v>0.6</v>
          </cell>
          <cell r="K1468">
            <v>0.7</v>
          </cell>
          <cell r="L1468">
            <v>0.46</v>
          </cell>
          <cell r="M1468">
            <v>0.95</v>
          </cell>
          <cell r="N1468">
            <v>0.8</v>
          </cell>
          <cell r="O1468">
            <v>0.7</v>
          </cell>
          <cell r="P1468">
            <v>0.8</v>
          </cell>
          <cell r="Q1468">
            <v>0.8</v>
          </cell>
          <cell r="R1468">
            <v>0.8</v>
          </cell>
          <cell r="S1468">
            <v>0.8</v>
          </cell>
          <cell r="T1468">
            <v>1.9500000000000002</v>
          </cell>
          <cell r="U1468">
            <v>2.11</v>
          </cell>
          <cell r="V1468">
            <v>2.2999999999999998</v>
          </cell>
          <cell r="W1468">
            <v>2.4000000000000004</v>
          </cell>
          <cell r="X1468">
            <v>8.76</v>
          </cell>
        </row>
        <row r="1469">
          <cell r="B1469">
            <v>732</v>
          </cell>
          <cell r="C1469">
            <v>26</v>
          </cell>
          <cell r="D1469" t="str">
            <v>Непромышленные потребители НН</v>
          </cell>
          <cell r="E1469">
            <v>1006</v>
          </cell>
          <cell r="F1469">
            <v>0</v>
          </cell>
          <cell r="G1469">
            <v>0</v>
          </cell>
          <cell r="H1469">
            <v>0.7</v>
          </cell>
          <cell r="I1469">
            <v>0.65</v>
          </cell>
          <cell r="J1469">
            <v>0.6</v>
          </cell>
          <cell r="K1469">
            <v>0.7</v>
          </cell>
          <cell r="L1469">
            <v>0.46</v>
          </cell>
          <cell r="M1469">
            <v>0.95</v>
          </cell>
          <cell r="N1469">
            <v>0.8</v>
          </cell>
          <cell r="O1469">
            <v>0.7</v>
          </cell>
          <cell r="P1469">
            <v>0.8</v>
          </cell>
          <cell r="Q1469">
            <v>0.8</v>
          </cell>
          <cell r="R1469">
            <v>0.8</v>
          </cell>
          <cell r="S1469">
            <v>0.8</v>
          </cell>
          <cell r="T1469">
            <v>1.9500000000000002</v>
          </cell>
          <cell r="U1469">
            <v>2.11</v>
          </cell>
          <cell r="V1469">
            <v>2.2999999999999998</v>
          </cell>
          <cell r="W1469">
            <v>2.4000000000000004</v>
          </cell>
          <cell r="X1469">
            <v>8.76</v>
          </cell>
        </row>
        <row r="1470">
          <cell r="B1470">
            <v>0</v>
          </cell>
          <cell r="C1470">
            <v>27</v>
          </cell>
          <cell r="D1470" t="str">
            <v>ИП Чунихина С.В.</v>
          </cell>
          <cell r="E1470">
            <v>1006</v>
          </cell>
          <cell r="F1470">
            <v>1017</v>
          </cell>
          <cell r="G1470">
            <v>0</v>
          </cell>
          <cell r="H1470">
            <v>8.4</v>
          </cell>
          <cell r="I1470">
            <v>5.4</v>
          </cell>
          <cell r="J1470">
            <v>6.1000000000000005</v>
          </cell>
          <cell r="K1470">
            <v>6.8000000000000007</v>
          </cell>
          <cell r="L1470">
            <v>7.7</v>
          </cell>
          <cell r="M1470">
            <v>9.76</v>
          </cell>
          <cell r="N1470">
            <v>9.1</v>
          </cell>
          <cell r="O1470">
            <v>8.26</v>
          </cell>
          <cell r="P1470">
            <v>8.24</v>
          </cell>
          <cell r="Q1470">
            <v>8.3000000000000007</v>
          </cell>
          <cell r="R1470">
            <v>8.4</v>
          </cell>
          <cell r="S1470">
            <v>8.4</v>
          </cell>
          <cell r="T1470">
            <v>19.900000000000002</v>
          </cell>
          <cell r="U1470">
            <v>24.259999999999998</v>
          </cell>
          <cell r="V1470">
            <v>25.6</v>
          </cell>
          <cell r="W1470">
            <v>25.1</v>
          </cell>
          <cell r="X1470">
            <v>94.860000000000014</v>
          </cell>
        </row>
        <row r="1471">
          <cell r="B1471">
            <v>740</v>
          </cell>
          <cell r="C1471">
            <v>23</v>
          </cell>
          <cell r="D1471" t="str">
            <v>Непромышленные потребители СН2</v>
          </cell>
          <cell r="E1471">
            <v>1006</v>
          </cell>
          <cell r="F1471">
            <v>0</v>
          </cell>
          <cell r="G1471">
            <v>0</v>
          </cell>
          <cell r="H1471">
            <v>8</v>
          </cell>
          <cell r="I1471">
            <v>5</v>
          </cell>
          <cell r="J1471">
            <v>5.7</v>
          </cell>
          <cell r="K1471">
            <v>6.4</v>
          </cell>
          <cell r="L1471">
            <v>7.5</v>
          </cell>
          <cell r="M1471">
            <v>9.6</v>
          </cell>
          <cell r="N1471">
            <v>9</v>
          </cell>
          <cell r="O1471">
            <v>8</v>
          </cell>
          <cell r="P1471">
            <v>8</v>
          </cell>
          <cell r="Q1471">
            <v>8</v>
          </cell>
          <cell r="R1471">
            <v>8</v>
          </cell>
          <cell r="S1471">
            <v>8</v>
          </cell>
          <cell r="T1471">
            <v>18.7</v>
          </cell>
          <cell r="U1471">
            <v>23.5</v>
          </cell>
          <cell r="V1471">
            <v>25</v>
          </cell>
          <cell r="W1471">
            <v>24</v>
          </cell>
          <cell r="X1471">
            <v>91.2</v>
          </cell>
        </row>
        <row r="1472">
          <cell r="C1472">
            <v>23</v>
          </cell>
          <cell r="D1472" t="str">
            <v>Непромышленные потребители СН2</v>
          </cell>
          <cell r="E1472">
            <v>1006</v>
          </cell>
          <cell r="F1472">
            <v>0</v>
          </cell>
          <cell r="G1472">
            <v>0</v>
          </cell>
          <cell r="H1472">
            <v>8</v>
          </cell>
          <cell r="I1472">
            <v>5</v>
          </cell>
          <cell r="J1472">
            <v>5.7</v>
          </cell>
          <cell r="K1472">
            <v>6.4</v>
          </cell>
          <cell r="L1472">
            <v>7.5</v>
          </cell>
          <cell r="M1472">
            <v>9.6</v>
          </cell>
          <cell r="N1472">
            <v>9</v>
          </cell>
          <cell r="O1472">
            <v>8</v>
          </cell>
          <cell r="P1472">
            <v>8</v>
          </cell>
          <cell r="Q1472">
            <v>8</v>
          </cell>
          <cell r="R1472">
            <v>8</v>
          </cell>
          <cell r="S1472">
            <v>8</v>
          </cell>
          <cell r="T1472">
            <v>18.7</v>
          </cell>
          <cell r="U1472">
            <v>23.5</v>
          </cell>
          <cell r="V1472">
            <v>25</v>
          </cell>
          <cell r="W1472">
            <v>24</v>
          </cell>
          <cell r="X1472">
            <v>91.2</v>
          </cell>
        </row>
        <row r="1473">
          <cell r="B1473">
            <v>0</v>
          </cell>
          <cell r="C1473">
            <v>26</v>
          </cell>
          <cell r="D1473" t="str">
            <v>ИП Гасанов М.Д.</v>
          </cell>
          <cell r="E1473">
            <v>1006</v>
          </cell>
          <cell r="F1473">
            <v>0</v>
          </cell>
          <cell r="G1473">
            <v>0</v>
          </cell>
          <cell r="H1473">
            <v>3.5</v>
          </cell>
          <cell r="I1473">
            <v>3.5</v>
          </cell>
          <cell r="J1473">
            <v>2</v>
          </cell>
          <cell r="K1473">
            <v>2</v>
          </cell>
          <cell r="L1473">
            <v>1.5</v>
          </cell>
          <cell r="M1473">
            <v>1.5</v>
          </cell>
          <cell r="N1473">
            <v>2.5</v>
          </cell>
          <cell r="O1473">
            <v>2.5</v>
          </cell>
          <cell r="P1473">
            <v>2.5</v>
          </cell>
          <cell r="Q1473">
            <v>3</v>
          </cell>
          <cell r="R1473">
            <v>3.5</v>
          </cell>
          <cell r="S1473">
            <v>3.5</v>
          </cell>
          <cell r="T1473">
            <v>9</v>
          </cell>
          <cell r="U1473">
            <v>5</v>
          </cell>
          <cell r="V1473">
            <v>7.5</v>
          </cell>
          <cell r="W1473">
            <v>10</v>
          </cell>
          <cell r="X1473">
            <v>31.5</v>
          </cell>
        </row>
        <row r="1474">
          <cell r="B1474">
            <v>741</v>
          </cell>
          <cell r="C1474">
            <v>12</v>
          </cell>
          <cell r="D1474" t="str">
            <v>Пром. до 750 кВА   СН2</v>
          </cell>
          <cell r="E1474">
            <v>1006</v>
          </cell>
          <cell r="F1474">
            <v>0</v>
          </cell>
          <cell r="G1474">
            <v>0</v>
          </cell>
          <cell r="H1474">
            <v>3.5</v>
          </cell>
          <cell r="I1474">
            <v>3.5</v>
          </cell>
          <cell r="J1474">
            <v>2</v>
          </cell>
          <cell r="K1474">
            <v>2</v>
          </cell>
          <cell r="L1474">
            <v>1.5</v>
          </cell>
          <cell r="M1474">
            <v>1.5</v>
          </cell>
          <cell r="N1474">
            <v>2.5</v>
          </cell>
          <cell r="O1474">
            <v>2.5</v>
          </cell>
          <cell r="P1474">
            <v>2.5</v>
          </cell>
          <cell r="Q1474">
            <v>3</v>
          </cell>
          <cell r="R1474">
            <v>3.5</v>
          </cell>
          <cell r="S1474">
            <v>3.5</v>
          </cell>
          <cell r="T1474">
            <v>9</v>
          </cell>
          <cell r="U1474">
            <v>5</v>
          </cell>
          <cell r="V1474">
            <v>7.5</v>
          </cell>
          <cell r="W1474">
            <v>10</v>
          </cell>
          <cell r="X1474">
            <v>31.5</v>
          </cell>
        </row>
        <row r="1475">
          <cell r="C1475">
            <v>12</v>
          </cell>
          <cell r="D1475" t="str">
            <v>Пром. до 750 кВА   СН2</v>
          </cell>
          <cell r="E1475">
            <v>1006</v>
          </cell>
          <cell r="F1475">
            <v>0</v>
          </cell>
          <cell r="G1475">
            <v>0</v>
          </cell>
          <cell r="H1475">
            <v>3.5</v>
          </cell>
          <cell r="I1475">
            <v>3.5</v>
          </cell>
          <cell r="J1475">
            <v>2</v>
          </cell>
          <cell r="K1475">
            <v>2</v>
          </cell>
          <cell r="L1475">
            <v>1.5</v>
          </cell>
          <cell r="M1475">
            <v>1.5</v>
          </cell>
          <cell r="N1475">
            <v>2.5</v>
          </cell>
          <cell r="O1475">
            <v>2.5</v>
          </cell>
          <cell r="P1475">
            <v>2.5</v>
          </cell>
          <cell r="Q1475">
            <v>3</v>
          </cell>
          <cell r="R1475">
            <v>3.5</v>
          </cell>
          <cell r="S1475">
            <v>3.5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</row>
        <row r="1476">
          <cell r="B1476">
            <v>0</v>
          </cell>
          <cell r="C1476">
            <v>26</v>
          </cell>
          <cell r="D1476" t="str">
            <v>ИП Сулейманов Р.С.</v>
          </cell>
          <cell r="E1476">
            <v>0</v>
          </cell>
          <cell r="F1476">
            <v>0</v>
          </cell>
          <cell r="G1476">
            <v>0</v>
          </cell>
          <cell r="H1476">
            <v>1</v>
          </cell>
          <cell r="I1476">
            <v>1</v>
          </cell>
          <cell r="J1476">
            <v>0.8</v>
          </cell>
          <cell r="K1476">
            <v>1</v>
          </cell>
          <cell r="L1476">
            <v>0.55000000000000004</v>
          </cell>
          <cell r="M1476">
            <v>0.3</v>
          </cell>
          <cell r="N1476">
            <v>0.25</v>
          </cell>
          <cell r="O1476">
            <v>0.25</v>
          </cell>
          <cell r="P1476">
            <v>0.25</v>
          </cell>
          <cell r="Q1476">
            <v>0.3</v>
          </cell>
          <cell r="R1476">
            <v>1</v>
          </cell>
          <cell r="S1476">
            <v>1</v>
          </cell>
          <cell r="T1476">
            <v>2.8</v>
          </cell>
          <cell r="U1476">
            <v>1.85</v>
          </cell>
          <cell r="V1476">
            <v>0.75</v>
          </cell>
          <cell r="W1476">
            <v>2.2999999999999998</v>
          </cell>
          <cell r="X1476">
            <v>7.6999999999999993</v>
          </cell>
        </row>
        <row r="1477">
          <cell r="B1477">
            <v>742</v>
          </cell>
          <cell r="C1477">
            <v>15</v>
          </cell>
          <cell r="D1477" t="str">
            <v>Пром. до 750 кВА   НН</v>
          </cell>
          <cell r="E1477">
            <v>1006</v>
          </cell>
          <cell r="F1477">
            <v>0</v>
          </cell>
          <cell r="G1477">
            <v>0</v>
          </cell>
          <cell r="H1477">
            <v>1</v>
          </cell>
          <cell r="I1477">
            <v>1</v>
          </cell>
          <cell r="J1477">
            <v>0.8</v>
          </cell>
          <cell r="K1477">
            <v>1</v>
          </cell>
          <cell r="L1477">
            <v>0.55000000000000004</v>
          </cell>
          <cell r="M1477">
            <v>0.3</v>
          </cell>
          <cell r="N1477">
            <v>0.25</v>
          </cell>
          <cell r="O1477">
            <v>0.25</v>
          </cell>
          <cell r="P1477">
            <v>0.25</v>
          </cell>
          <cell r="Q1477">
            <v>0.3</v>
          </cell>
          <cell r="R1477">
            <v>1</v>
          </cell>
          <cell r="S1477">
            <v>1</v>
          </cell>
          <cell r="T1477">
            <v>2.8</v>
          </cell>
          <cell r="U1477">
            <v>1.85</v>
          </cell>
          <cell r="V1477">
            <v>0.75</v>
          </cell>
          <cell r="W1477">
            <v>2.2999999999999998</v>
          </cell>
          <cell r="X1477">
            <v>7.6999999999999993</v>
          </cell>
        </row>
        <row r="1478">
          <cell r="C1478">
            <v>15</v>
          </cell>
          <cell r="D1478" t="str">
            <v>Пром. до 750 кВА   НН</v>
          </cell>
          <cell r="E1478">
            <v>1006</v>
          </cell>
          <cell r="F1478">
            <v>0</v>
          </cell>
          <cell r="G1478">
            <v>0</v>
          </cell>
          <cell r="H1478">
            <v>1</v>
          </cell>
          <cell r="I1478">
            <v>1</v>
          </cell>
          <cell r="J1478">
            <v>0.8</v>
          </cell>
          <cell r="K1478">
            <v>1</v>
          </cell>
          <cell r="L1478">
            <v>0.55000000000000004</v>
          </cell>
          <cell r="M1478">
            <v>0.3</v>
          </cell>
          <cell r="N1478">
            <v>0.25</v>
          </cell>
          <cell r="O1478">
            <v>0.25</v>
          </cell>
          <cell r="P1478">
            <v>0.25</v>
          </cell>
          <cell r="Q1478">
            <v>0.3</v>
          </cell>
          <cell r="R1478">
            <v>1</v>
          </cell>
          <cell r="S1478">
            <v>1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</row>
        <row r="1479">
          <cell r="B1479">
            <v>0</v>
          </cell>
          <cell r="C1479">
            <v>26</v>
          </cell>
          <cell r="D1479" t="str">
            <v>ИП Буренин А.В. "Визит и К"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</row>
        <row r="1480">
          <cell r="B1480">
            <v>743</v>
          </cell>
          <cell r="C1480">
            <v>15</v>
          </cell>
          <cell r="D1480" t="str">
            <v>Пром. до 750 кВА   НН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</row>
        <row r="1481">
          <cell r="C1481">
            <v>15</v>
          </cell>
          <cell r="D1481" t="str">
            <v>Пром. до 750 кВА   НН</v>
          </cell>
          <cell r="E1481">
            <v>0</v>
          </cell>
          <cell r="F1481">
            <v>0</v>
          </cell>
          <cell r="G1481">
            <v>0</v>
          </cell>
          <cell r="H1481">
            <v>0.6</v>
          </cell>
          <cell r="I1481">
            <v>0.6</v>
          </cell>
          <cell r="J1481">
            <v>0.4</v>
          </cell>
          <cell r="K1481">
            <v>0.4</v>
          </cell>
          <cell r="L1481">
            <v>0.3</v>
          </cell>
          <cell r="M1481">
            <v>0.4</v>
          </cell>
          <cell r="N1481">
            <v>0.4</v>
          </cell>
          <cell r="O1481">
            <v>0.6</v>
          </cell>
          <cell r="P1481">
            <v>0.6</v>
          </cell>
          <cell r="Q1481">
            <v>0.6</v>
          </cell>
          <cell r="R1481">
            <v>0.6</v>
          </cell>
          <cell r="S1481">
            <v>0.6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</row>
        <row r="1482">
          <cell r="B1482">
            <v>0</v>
          </cell>
          <cell r="C1482">
            <v>26</v>
          </cell>
          <cell r="D1482" t="str">
            <v>ИП Мулихов Е.Л.</v>
          </cell>
          <cell r="E1482">
            <v>0</v>
          </cell>
          <cell r="F1482">
            <v>0</v>
          </cell>
          <cell r="G1482">
            <v>0</v>
          </cell>
          <cell r="H1482">
            <v>0.6</v>
          </cell>
          <cell r="I1482">
            <v>0.6</v>
          </cell>
          <cell r="J1482">
            <v>0.4</v>
          </cell>
          <cell r="K1482">
            <v>0.4</v>
          </cell>
          <cell r="L1482">
            <v>0.3</v>
          </cell>
          <cell r="M1482">
            <v>0.4</v>
          </cell>
          <cell r="N1482">
            <v>0.4</v>
          </cell>
          <cell r="O1482">
            <v>0.6</v>
          </cell>
          <cell r="P1482">
            <v>0.6</v>
          </cell>
          <cell r="Q1482">
            <v>0.6</v>
          </cell>
          <cell r="R1482">
            <v>0.6</v>
          </cell>
          <cell r="S1482">
            <v>0.6</v>
          </cell>
          <cell r="T1482">
            <v>1.6</v>
          </cell>
          <cell r="U1482">
            <v>1.1000000000000001</v>
          </cell>
          <cell r="V1482">
            <v>1.6</v>
          </cell>
          <cell r="W1482">
            <v>1.7999999999999998</v>
          </cell>
          <cell r="X1482">
            <v>6.0999999999999988</v>
          </cell>
        </row>
        <row r="1483">
          <cell r="B1483">
            <v>744</v>
          </cell>
          <cell r="C1483">
            <v>23</v>
          </cell>
          <cell r="D1483" t="str">
            <v>Непромышленные потребители СН2</v>
          </cell>
          <cell r="E1483">
            <v>1006</v>
          </cell>
          <cell r="F1483">
            <v>0</v>
          </cell>
          <cell r="G1483">
            <v>0</v>
          </cell>
          <cell r="H1483">
            <v>0.6</v>
          </cell>
          <cell r="I1483">
            <v>0.6</v>
          </cell>
          <cell r="J1483">
            <v>0.4</v>
          </cell>
          <cell r="K1483">
            <v>0.4</v>
          </cell>
          <cell r="L1483">
            <v>0.3</v>
          </cell>
          <cell r="M1483">
            <v>0.4</v>
          </cell>
          <cell r="N1483">
            <v>0.4</v>
          </cell>
          <cell r="O1483">
            <v>0.6</v>
          </cell>
          <cell r="P1483">
            <v>0.6</v>
          </cell>
          <cell r="Q1483">
            <v>0.6</v>
          </cell>
          <cell r="R1483">
            <v>0.6</v>
          </cell>
          <cell r="S1483">
            <v>0.6</v>
          </cell>
          <cell r="T1483">
            <v>1.6</v>
          </cell>
          <cell r="U1483">
            <v>1.1000000000000001</v>
          </cell>
          <cell r="V1483">
            <v>1.6</v>
          </cell>
          <cell r="W1483">
            <v>1.7999999999999998</v>
          </cell>
          <cell r="X1483">
            <v>6.0999999999999988</v>
          </cell>
        </row>
        <row r="1484">
          <cell r="C1484">
            <v>23</v>
          </cell>
          <cell r="D1484" t="str">
            <v>Непромышленные потребители СН2</v>
          </cell>
          <cell r="E1484">
            <v>1006</v>
          </cell>
          <cell r="F1484">
            <v>0</v>
          </cell>
          <cell r="G1484">
            <v>0</v>
          </cell>
          <cell r="H1484">
            <v>0.6</v>
          </cell>
          <cell r="I1484">
            <v>0.6</v>
          </cell>
          <cell r="J1484">
            <v>0.4</v>
          </cell>
          <cell r="K1484">
            <v>0.4</v>
          </cell>
          <cell r="L1484">
            <v>0.3</v>
          </cell>
          <cell r="M1484">
            <v>0.4</v>
          </cell>
          <cell r="N1484">
            <v>0.4</v>
          </cell>
          <cell r="O1484">
            <v>0.6</v>
          </cell>
          <cell r="P1484">
            <v>0.6</v>
          </cell>
          <cell r="Q1484">
            <v>0.6</v>
          </cell>
          <cell r="R1484">
            <v>0.6</v>
          </cell>
          <cell r="S1484">
            <v>0.6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</row>
        <row r="1485">
          <cell r="B1485">
            <v>0</v>
          </cell>
          <cell r="C1485">
            <v>26</v>
          </cell>
          <cell r="D1485" t="str">
            <v>ИП Силарин А.Е.</v>
          </cell>
          <cell r="E1485">
            <v>0</v>
          </cell>
          <cell r="F1485">
            <v>0</v>
          </cell>
          <cell r="G1485">
            <v>0</v>
          </cell>
          <cell r="H1485">
            <v>4</v>
          </cell>
          <cell r="I1485">
            <v>4</v>
          </cell>
          <cell r="J1485">
            <v>0.65</v>
          </cell>
          <cell r="K1485">
            <v>0.85</v>
          </cell>
          <cell r="L1485">
            <v>0.55000000000000004</v>
          </cell>
          <cell r="M1485">
            <v>0.45</v>
          </cell>
          <cell r="N1485">
            <v>3.8</v>
          </cell>
          <cell r="O1485">
            <v>3.8</v>
          </cell>
          <cell r="P1485">
            <v>3.8</v>
          </cell>
          <cell r="Q1485">
            <v>4</v>
          </cell>
          <cell r="R1485">
            <v>4</v>
          </cell>
          <cell r="S1485">
            <v>4</v>
          </cell>
          <cell r="T1485">
            <v>8.65</v>
          </cell>
          <cell r="U1485">
            <v>1.8499999999999999</v>
          </cell>
          <cell r="V1485">
            <v>11.399999999999999</v>
          </cell>
          <cell r="W1485">
            <v>12</v>
          </cell>
          <cell r="X1485">
            <v>33.900000000000006</v>
          </cell>
        </row>
        <row r="1486">
          <cell r="B1486">
            <v>745</v>
          </cell>
          <cell r="C1486">
            <v>15</v>
          </cell>
          <cell r="D1486" t="str">
            <v>Пром. до 750 кВА   НН</v>
          </cell>
          <cell r="E1486">
            <v>0</v>
          </cell>
          <cell r="F1486">
            <v>0</v>
          </cell>
          <cell r="G1486">
            <v>0</v>
          </cell>
          <cell r="H1486">
            <v>4</v>
          </cell>
          <cell r="I1486">
            <v>4</v>
          </cell>
          <cell r="J1486">
            <v>0.65</v>
          </cell>
          <cell r="K1486">
            <v>0.85</v>
          </cell>
          <cell r="L1486">
            <v>0.55000000000000004</v>
          </cell>
          <cell r="M1486">
            <v>0.45</v>
          </cell>
          <cell r="N1486">
            <v>3.8</v>
          </cell>
          <cell r="O1486">
            <v>3.8</v>
          </cell>
          <cell r="P1486">
            <v>3.8</v>
          </cell>
          <cell r="Q1486">
            <v>4</v>
          </cell>
          <cell r="R1486">
            <v>4</v>
          </cell>
          <cell r="S1486">
            <v>4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</row>
        <row r="1487">
          <cell r="C1487">
            <v>15</v>
          </cell>
          <cell r="D1487" t="str">
            <v>Пром. до 750 кВА   НН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</row>
        <row r="1488">
          <cell r="B1488">
            <v>0</v>
          </cell>
          <cell r="C1488">
            <v>26</v>
          </cell>
          <cell r="D1488" t="str">
            <v>ИП Мацкул Т.Ф.</v>
          </cell>
          <cell r="E1488">
            <v>1006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</row>
        <row r="1489">
          <cell r="B1489">
            <v>746</v>
          </cell>
          <cell r="C1489">
            <v>15</v>
          </cell>
          <cell r="D1489" t="str">
            <v>Пром. до 750 кВА   НН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</row>
        <row r="1490">
          <cell r="C1490">
            <v>15</v>
          </cell>
          <cell r="D1490" t="str">
            <v>Пром. до 750 кВА   НН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</row>
        <row r="1491">
          <cell r="B1491">
            <v>0</v>
          </cell>
          <cell r="C1491">
            <v>26</v>
          </cell>
          <cell r="D1491" t="str">
            <v>ИП Ахмедов Э.Д.</v>
          </cell>
          <cell r="E1491">
            <v>0</v>
          </cell>
          <cell r="F1491">
            <v>0</v>
          </cell>
          <cell r="G1491">
            <v>0</v>
          </cell>
          <cell r="H1491">
            <v>0.49</v>
          </cell>
          <cell r="I1491">
            <v>0.45</v>
          </cell>
          <cell r="J1491">
            <v>0.46</v>
          </cell>
          <cell r="K1491">
            <v>0.43</v>
          </cell>
          <cell r="L1491">
            <v>0.41</v>
          </cell>
          <cell r="M1491">
            <v>0.31</v>
          </cell>
          <cell r="N1491">
            <v>0.31</v>
          </cell>
          <cell r="O1491">
            <v>0.36</v>
          </cell>
          <cell r="P1491">
            <v>0.39</v>
          </cell>
          <cell r="Q1491">
            <v>0.42</v>
          </cell>
          <cell r="R1491">
            <v>0.48</v>
          </cell>
          <cell r="S1491">
            <v>0.5</v>
          </cell>
          <cell r="T1491">
            <v>1.4</v>
          </cell>
          <cell r="U1491">
            <v>1.1499999999999999</v>
          </cell>
          <cell r="V1491">
            <v>1.06</v>
          </cell>
          <cell r="W1491">
            <v>1.4</v>
          </cell>
          <cell r="X1491">
            <v>5.01</v>
          </cell>
        </row>
        <row r="1492">
          <cell r="B1492">
            <v>747</v>
          </cell>
          <cell r="C1492">
            <v>15</v>
          </cell>
          <cell r="D1492" t="str">
            <v>Пром. до 750 кВА   НН</v>
          </cell>
          <cell r="E1492">
            <v>0</v>
          </cell>
          <cell r="F1492">
            <v>0</v>
          </cell>
          <cell r="G1492">
            <v>0</v>
          </cell>
          <cell r="H1492">
            <v>0.49</v>
          </cell>
          <cell r="I1492">
            <v>0.45</v>
          </cell>
          <cell r="J1492">
            <v>0.46</v>
          </cell>
          <cell r="K1492">
            <v>0.43</v>
          </cell>
          <cell r="L1492">
            <v>0.41</v>
          </cell>
          <cell r="M1492">
            <v>0.31</v>
          </cell>
          <cell r="N1492">
            <v>0.31</v>
          </cell>
          <cell r="O1492">
            <v>0.36</v>
          </cell>
          <cell r="P1492">
            <v>0.39</v>
          </cell>
          <cell r="Q1492">
            <v>0.42</v>
          </cell>
          <cell r="R1492">
            <v>0.48</v>
          </cell>
          <cell r="S1492">
            <v>0.5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</row>
        <row r="1493">
          <cell r="C1493">
            <v>15</v>
          </cell>
          <cell r="D1493" t="str">
            <v>Пром. до 750 кВА   НН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</row>
        <row r="1494">
          <cell r="B1494">
            <v>0</v>
          </cell>
          <cell r="C1494">
            <v>26</v>
          </cell>
          <cell r="D1494" t="str">
            <v>ИП Досов С.И.</v>
          </cell>
          <cell r="E1494">
            <v>1006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</row>
        <row r="1495">
          <cell r="B1495">
            <v>748</v>
          </cell>
          <cell r="C1495">
            <v>15</v>
          </cell>
          <cell r="D1495" t="str">
            <v>Пром. до 750 кВА   НН</v>
          </cell>
          <cell r="E1495">
            <v>0</v>
          </cell>
          <cell r="F1495">
            <v>0</v>
          </cell>
          <cell r="G1495">
            <v>0</v>
          </cell>
          <cell r="H1495">
            <v>1.5</v>
          </cell>
          <cell r="I1495">
            <v>1.5</v>
          </cell>
          <cell r="J1495">
            <v>1.5</v>
          </cell>
          <cell r="K1495">
            <v>1.5</v>
          </cell>
          <cell r="L1495">
            <v>1.3</v>
          </cell>
          <cell r="M1495">
            <v>0.85</v>
          </cell>
          <cell r="N1495">
            <v>1.1000000000000001</v>
          </cell>
          <cell r="O1495">
            <v>1.45</v>
          </cell>
          <cell r="P1495">
            <v>1.5</v>
          </cell>
          <cell r="Q1495">
            <v>1.5</v>
          </cell>
          <cell r="R1495">
            <v>1.5</v>
          </cell>
          <cell r="S1495">
            <v>1.5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</row>
        <row r="1496">
          <cell r="C1496">
            <v>15</v>
          </cell>
          <cell r="D1496" t="str">
            <v>Пром. до 750 кВА   НН</v>
          </cell>
          <cell r="E1496">
            <v>0</v>
          </cell>
          <cell r="F1496">
            <v>0</v>
          </cell>
          <cell r="G1496">
            <v>0</v>
          </cell>
          <cell r="H1496">
            <v>1.5</v>
          </cell>
          <cell r="I1496">
            <v>1.5</v>
          </cell>
          <cell r="J1496">
            <v>1.5</v>
          </cell>
          <cell r="K1496">
            <v>1.5</v>
          </cell>
          <cell r="L1496">
            <v>1.3</v>
          </cell>
          <cell r="M1496">
            <v>0.85</v>
          </cell>
          <cell r="N1496">
            <v>1.1000000000000001</v>
          </cell>
          <cell r="O1496">
            <v>1.45</v>
          </cell>
          <cell r="P1496">
            <v>1.5</v>
          </cell>
          <cell r="Q1496">
            <v>1.5</v>
          </cell>
          <cell r="R1496">
            <v>1.5</v>
          </cell>
          <cell r="S1496">
            <v>1.5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</row>
        <row r="1497">
          <cell r="B1497">
            <v>0</v>
          </cell>
          <cell r="C1497">
            <v>26</v>
          </cell>
          <cell r="D1497" t="str">
            <v>ИП Алекперов Р.М.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</row>
        <row r="1498">
          <cell r="B1498">
            <v>749</v>
          </cell>
          <cell r="C1498">
            <v>15</v>
          </cell>
          <cell r="D1498" t="str">
            <v>Пром. до 750 кВА   НН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</row>
        <row r="1499">
          <cell r="C1499">
            <v>15</v>
          </cell>
          <cell r="D1499" t="str">
            <v>Пром. до 750 кВА   НН</v>
          </cell>
          <cell r="E1499">
            <v>0</v>
          </cell>
          <cell r="F1499">
            <v>0</v>
          </cell>
          <cell r="G1499">
            <v>0</v>
          </cell>
          <cell r="H1499">
            <v>3.5</v>
          </cell>
          <cell r="I1499">
            <v>3.5</v>
          </cell>
          <cell r="J1499">
            <v>2</v>
          </cell>
          <cell r="K1499">
            <v>2</v>
          </cell>
          <cell r="L1499">
            <v>1.5</v>
          </cell>
          <cell r="M1499">
            <v>1.5</v>
          </cell>
          <cell r="N1499">
            <v>2.5</v>
          </cell>
          <cell r="O1499">
            <v>2.5</v>
          </cell>
          <cell r="P1499">
            <v>2.5</v>
          </cell>
          <cell r="Q1499">
            <v>3</v>
          </cell>
          <cell r="R1499">
            <v>3.5</v>
          </cell>
          <cell r="S1499">
            <v>3.5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</row>
        <row r="1500">
          <cell r="B1500">
            <v>0</v>
          </cell>
          <cell r="C1500">
            <v>26</v>
          </cell>
          <cell r="D1500" t="str">
            <v>ИП Шапорова Т.С.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</row>
        <row r="1501">
          <cell r="B1501">
            <v>750</v>
          </cell>
          <cell r="C1501">
            <v>15</v>
          </cell>
          <cell r="D1501" t="str">
            <v>Пром. до 750 кВА   НН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</row>
        <row r="1502">
          <cell r="C1502">
            <v>15</v>
          </cell>
          <cell r="D1502" t="str">
            <v>Пром. до 750 кВА   НН</v>
          </cell>
          <cell r="E1502">
            <v>0</v>
          </cell>
          <cell r="F1502">
            <v>0</v>
          </cell>
          <cell r="G1502">
            <v>0</v>
          </cell>
          <cell r="H1502">
            <v>1</v>
          </cell>
          <cell r="I1502">
            <v>1</v>
          </cell>
          <cell r="J1502">
            <v>0.8</v>
          </cell>
          <cell r="K1502">
            <v>1</v>
          </cell>
          <cell r="L1502">
            <v>0.55000000000000004</v>
          </cell>
          <cell r="M1502">
            <v>0.3</v>
          </cell>
          <cell r="N1502">
            <v>0.25</v>
          </cell>
          <cell r="O1502">
            <v>0.25</v>
          </cell>
          <cell r="P1502">
            <v>0.25</v>
          </cell>
          <cell r="Q1502">
            <v>0.3</v>
          </cell>
          <cell r="R1502">
            <v>1</v>
          </cell>
          <cell r="S1502">
            <v>1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</row>
        <row r="1503">
          <cell r="B1503">
            <v>0</v>
          </cell>
          <cell r="C1503">
            <v>26</v>
          </cell>
          <cell r="D1503" t="str">
            <v>ИП Буйнов И.Е.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</row>
        <row r="1504">
          <cell r="B1504">
            <v>751</v>
          </cell>
          <cell r="C1504">
            <v>15</v>
          </cell>
          <cell r="D1504" t="str">
            <v>Пром. до 750 кВА   НН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</row>
        <row r="1505">
          <cell r="C1505">
            <v>15</v>
          </cell>
          <cell r="D1505" t="str">
            <v>Пром. до 750 кВА   НН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</row>
        <row r="1506">
          <cell r="B1506">
            <v>0</v>
          </cell>
          <cell r="C1506">
            <v>26</v>
          </cell>
          <cell r="D1506" t="str">
            <v>ИП Вовк И.С.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</row>
        <row r="1507">
          <cell r="B1507">
            <v>752</v>
          </cell>
          <cell r="C1507">
            <v>15</v>
          </cell>
          <cell r="D1507" t="str">
            <v>Пром. до 750 кВА   НН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</row>
        <row r="1508">
          <cell r="C1508">
            <v>15</v>
          </cell>
          <cell r="D1508" t="str">
            <v>Пром. до 750 кВА   НН</v>
          </cell>
          <cell r="E1508">
            <v>0</v>
          </cell>
          <cell r="F1508">
            <v>0</v>
          </cell>
          <cell r="G1508">
            <v>0</v>
          </cell>
          <cell r="H1508">
            <v>0.6</v>
          </cell>
          <cell r="I1508">
            <v>0.6</v>
          </cell>
          <cell r="J1508">
            <v>0.4</v>
          </cell>
          <cell r="K1508">
            <v>0.4</v>
          </cell>
          <cell r="L1508">
            <v>0.3</v>
          </cell>
          <cell r="M1508">
            <v>0.4</v>
          </cell>
          <cell r="N1508">
            <v>0.4</v>
          </cell>
          <cell r="O1508">
            <v>0.6</v>
          </cell>
          <cell r="P1508">
            <v>0.6</v>
          </cell>
          <cell r="Q1508">
            <v>0.6</v>
          </cell>
          <cell r="R1508">
            <v>0.6</v>
          </cell>
          <cell r="S1508">
            <v>0.6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</row>
        <row r="1509">
          <cell r="B1509">
            <v>0</v>
          </cell>
          <cell r="C1509">
            <v>26</v>
          </cell>
          <cell r="D1509" t="str">
            <v>ИП Гаджиева С.А.</v>
          </cell>
          <cell r="E1509">
            <v>0</v>
          </cell>
          <cell r="F1509">
            <v>0</v>
          </cell>
          <cell r="G1509">
            <v>0</v>
          </cell>
          <cell r="H1509">
            <v>1</v>
          </cell>
          <cell r="I1509">
            <v>0.5</v>
          </cell>
          <cell r="J1509">
            <v>0.5</v>
          </cell>
          <cell r="K1509">
            <v>0.5</v>
          </cell>
          <cell r="L1509">
            <v>0.2</v>
          </cell>
          <cell r="M1509">
            <v>0.2</v>
          </cell>
          <cell r="N1509">
            <v>0.2</v>
          </cell>
          <cell r="O1509">
            <v>0.2</v>
          </cell>
          <cell r="P1509">
            <v>0.3</v>
          </cell>
          <cell r="Q1509">
            <v>0.5</v>
          </cell>
          <cell r="R1509">
            <v>0.5</v>
          </cell>
          <cell r="S1509">
            <v>1</v>
          </cell>
          <cell r="T1509">
            <v>2</v>
          </cell>
          <cell r="U1509">
            <v>0.89999999999999991</v>
          </cell>
          <cell r="V1509">
            <v>0.7</v>
          </cell>
          <cell r="W1509">
            <v>2</v>
          </cell>
          <cell r="X1509">
            <v>5.6000000000000005</v>
          </cell>
        </row>
        <row r="1510">
          <cell r="B1510">
            <v>753</v>
          </cell>
          <cell r="C1510">
            <v>15</v>
          </cell>
          <cell r="D1510" t="str">
            <v>Пром. до 750 кВА   НН</v>
          </cell>
          <cell r="E1510">
            <v>0</v>
          </cell>
          <cell r="F1510">
            <v>0</v>
          </cell>
          <cell r="G1510">
            <v>0</v>
          </cell>
          <cell r="H1510">
            <v>1</v>
          </cell>
          <cell r="I1510">
            <v>0.5</v>
          </cell>
          <cell r="J1510">
            <v>0.5</v>
          </cell>
          <cell r="K1510">
            <v>0.5</v>
          </cell>
          <cell r="L1510">
            <v>0.2</v>
          </cell>
          <cell r="M1510">
            <v>0.2</v>
          </cell>
          <cell r="N1510">
            <v>0.2</v>
          </cell>
          <cell r="O1510">
            <v>0.2</v>
          </cell>
          <cell r="P1510">
            <v>0.3</v>
          </cell>
          <cell r="Q1510">
            <v>0.5</v>
          </cell>
          <cell r="R1510">
            <v>0.5</v>
          </cell>
          <cell r="S1510">
            <v>1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</row>
        <row r="1511">
          <cell r="C1511">
            <v>15</v>
          </cell>
          <cell r="D1511" t="str">
            <v>Пром. до 750 кВА   НН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</row>
        <row r="1512">
          <cell r="B1512">
            <v>0</v>
          </cell>
          <cell r="C1512">
            <v>26</v>
          </cell>
          <cell r="D1512" t="str">
            <v>ИП Бахрамов А.Г.</v>
          </cell>
          <cell r="E1512">
            <v>1006</v>
          </cell>
          <cell r="F1512">
            <v>0</v>
          </cell>
          <cell r="G1512">
            <v>0</v>
          </cell>
          <cell r="H1512">
            <v>1</v>
          </cell>
          <cell r="I1512">
            <v>1</v>
          </cell>
          <cell r="J1512">
            <v>0.7</v>
          </cell>
          <cell r="K1512">
            <v>0.7</v>
          </cell>
          <cell r="L1512">
            <v>0.6</v>
          </cell>
          <cell r="M1512">
            <v>0.6</v>
          </cell>
          <cell r="N1512">
            <v>0.6</v>
          </cell>
          <cell r="O1512">
            <v>0.6</v>
          </cell>
          <cell r="P1512">
            <v>0.6</v>
          </cell>
          <cell r="Q1512">
            <v>0.6</v>
          </cell>
          <cell r="R1512">
            <v>0.8</v>
          </cell>
          <cell r="S1512">
            <v>1</v>
          </cell>
          <cell r="T1512">
            <v>2.7</v>
          </cell>
          <cell r="U1512">
            <v>1.9</v>
          </cell>
          <cell r="V1512">
            <v>1.7999999999999998</v>
          </cell>
          <cell r="W1512">
            <v>2.4</v>
          </cell>
          <cell r="X1512">
            <v>8.7999999999999972</v>
          </cell>
        </row>
        <row r="1513">
          <cell r="B1513">
            <v>754</v>
          </cell>
          <cell r="C1513">
            <v>15</v>
          </cell>
          <cell r="D1513" t="str">
            <v>Пром. до 750 кВА   НН</v>
          </cell>
          <cell r="E1513">
            <v>0</v>
          </cell>
          <cell r="F1513">
            <v>0</v>
          </cell>
          <cell r="G1513">
            <v>0</v>
          </cell>
          <cell r="H1513">
            <v>1</v>
          </cell>
          <cell r="I1513">
            <v>1</v>
          </cell>
          <cell r="J1513">
            <v>0.7</v>
          </cell>
          <cell r="K1513">
            <v>0.7</v>
          </cell>
          <cell r="L1513">
            <v>0.6</v>
          </cell>
          <cell r="M1513">
            <v>0.6</v>
          </cell>
          <cell r="N1513">
            <v>0.6</v>
          </cell>
          <cell r="O1513">
            <v>0.6</v>
          </cell>
          <cell r="P1513">
            <v>0.6</v>
          </cell>
          <cell r="Q1513">
            <v>0.6</v>
          </cell>
          <cell r="R1513">
            <v>0.8</v>
          </cell>
          <cell r="S1513">
            <v>1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</row>
        <row r="1514">
          <cell r="C1514">
            <v>15</v>
          </cell>
          <cell r="D1514" t="str">
            <v>Пром. до 750 кВА   НН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</row>
        <row r="1515">
          <cell r="B1515">
            <v>0</v>
          </cell>
          <cell r="C1515">
            <v>26</v>
          </cell>
          <cell r="D1515" t="str">
            <v>Новый Абонент</v>
          </cell>
          <cell r="E1515">
            <v>1006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</row>
        <row r="1516">
          <cell r="B1516">
            <v>755</v>
          </cell>
          <cell r="C1516">
            <v>15</v>
          </cell>
          <cell r="D1516" t="str">
            <v>Пром. до 750 кВА   НН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</row>
        <row r="1517">
          <cell r="C1517">
            <v>15</v>
          </cell>
          <cell r="D1517" t="str">
            <v>Пром. до 750 кВА   НН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</row>
        <row r="1518">
          <cell r="B1518">
            <v>0</v>
          </cell>
          <cell r="C1518">
            <v>26</v>
          </cell>
          <cell r="D1518" t="str">
            <v>ИП Габибов Е.А.</v>
          </cell>
          <cell r="E1518">
            <v>0</v>
          </cell>
          <cell r="F1518">
            <v>0</v>
          </cell>
          <cell r="G1518">
            <v>0</v>
          </cell>
          <cell r="H1518">
            <v>4.5</v>
          </cell>
          <cell r="I1518">
            <v>4.5</v>
          </cell>
          <cell r="J1518">
            <v>4.5</v>
          </cell>
          <cell r="K1518">
            <v>4.5</v>
          </cell>
          <cell r="L1518">
            <v>4.2</v>
          </cell>
          <cell r="M1518">
            <v>4</v>
          </cell>
          <cell r="N1518">
            <v>4</v>
          </cell>
          <cell r="O1518">
            <v>4</v>
          </cell>
          <cell r="P1518">
            <v>4.2</v>
          </cell>
          <cell r="Q1518">
            <v>4.5</v>
          </cell>
          <cell r="R1518">
            <v>4.5</v>
          </cell>
          <cell r="S1518">
            <v>4.5</v>
          </cell>
          <cell r="T1518">
            <v>13.5</v>
          </cell>
          <cell r="U1518">
            <v>12.7</v>
          </cell>
          <cell r="V1518">
            <v>12.2</v>
          </cell>
          <cell r="W1518">
            <v>13.5</v>
          </cell>
          <cell r="X1518">
            <v>51.900000000000006</v>
          </cell>
        </row>
        <row r="1519">
          <cell r="B1519">
            <v>756</v>
          </cell>
          <cell r="C1519">
            <v>15</v>
          </cell>
          <cell r="D1519" t="str">
            <v>Пром. до 750 кВА   НН</v>
          </cell>
          <cell r="E1519">
            <v>0</v>
          </cell>
          <cell r="F1519">
            <v>0</v>
          </cell>
          <cell r="G1519">
            <v>0</v>
          </cell>
          <cell r="H1519">
            <v>4.5</v>
          </cell>
          <cell r="I1519">
            <v>4.5</v>
          </cell>
          <cell r="J1519">
            <v>4.5</v>
          </cell>
          <cell r="K1519">
            <v>4.5</v>
          </cell>
          <cell r="L1519">
            <v>4.2</v>
          </cell>
          <cell r="M1519">
            <v>4</v>
          </cell>
          <cell r="N1519">
            <v>4</v>
          </cell>
          <cell r="O1519">
            <v>4</v>
          </cell>
          <cell r="P1519">
            <v>4.2</v>
          </cell>
          <cell r="Q1519">
            <v>4.5</v>
          </cell>
          <cell r="R1519">
            <v>4.5</v>
          </cell>
          <cell r="S1519">
            <v>4.5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</row>
        <row r="1520">
          <cell r="C1520">
            <v>15</v>
          </cell>
          <cell r="D1520" t="str">
            <v>Пром. до 750 кВА   НН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</row>
        <row r="1521">
          <cell r="B1521">
            <v>0</v>
          </cell>
          <cell r="C1521">
            <v>26</v>
          </cell>
          <cell r="D1521" t="str">
            <v>ИП Полищук Т.Г.</v>
          </cell>
          <cell r="E1521">
            <v>1006</v>
          </cell>
          <cell r="F1521">
            <v>0</v>
          </cell>
          <cell r="G1521">
            <v>0</v>
          </cell>
          <cell r="H1521">
            <v>0.95</v>
          </cell>
          <cell r="I1521">
            <v>0.95</v>
          </cell>
          <cell r="J1521">
            <v>0.95</v>
          </cell>
          <cell r="K1521">
            <v>0.9</v>
          </cell>
          <cell r="L1521">
            <v>0.9</v>
          </cell>
          <cell r="M1521">
            <v>0.5</v>
          </cell>
          <cell r="N1521">
            <v>0.3</v>
          </cell>
          <cell r="O1521">
            <v>0.3</v>
          </cell>
          <cell r="P1521">
            <v>0.3</v>
          </cell>
          <cell r="Q1521">
            <v>0.5</v>
          </cell>
          <cell r="R1521">
            <v>0.95</v>
          </cell>
          <cell r="S1521">
            <v>0.95</v>
          </cell>
          <cell r="T1521">
            <v>2.8499999999999996</v>
          </cell>
          <cell r="U1521">
            <v>2.2999999999999998</v>
          </cell>
          <cell r="V1521">
            <v>0.89999999999999991</v>
          </cell>
          <cell r="W1521">
            <v>2.4</v>
          </cell>
          <cell r="X1521">
            <v>8.4499999999999993</v>
          </cell>
        </row>
        <row r="1522">
          <cell r="B1522">
            <v>757</v>
          </cell>
          <cell r="C1522">
            <v>15</v>
          </cell>
          <cell r="D1522" t="str">
            <v>Пром. до 750 кВА   НН</v>
          </cell>
          <cell r="E1522">
            <v>0</v>
          </cell>
          <cell r="F1522">
            <v>0</v>
          </cell>
          <cell r="G1522">
            <v>0</v>
          </cell>
          <cell r="H1522">
            <v>0.95</v>
          </cell>
          <cell r="I1522">
            <v>0.95</v>
          </cell>
          <cell r="J1522">
            <v>0.95</v>
          </cell>
          <cell r="K1522">
            <v>0.9</v>
          </cell>
          <cell r="L1522">
            <v>0.9</v>
          </cell>
          <cell r="M1522">
            <v>0.5</v>
          </cell>
          <cell r="N1522">
            <v>0.3</v>
          </cell>
          <cell r="O1522">
            <v>0.3</v>
          </cell>
          <cell r="P1522">
            <v>0.3</v>
          </cell>
          <cell r="Q1522">
            <v>0.5</v>
          </cell>
          <cell r="R1522">
            <v>0.95</v>
          </cell>
          <cell r="S1522">
            <v>0.95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</row>
        <row r="1523">
          <cell r="C1523">
            <v>15</v>
          </cell>
          <cell r="D1523" t="str">
            <v>Пром. до 750 кВА   НН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</row>
        <row r="1524">
          <cell r="B1524">
            <v>0</v>
          </cell>
          <cell r="C1524">
            <v>26</v>
          </cell>
          <cell r="D1524" t="str">
            <v>ИП Керимов Г.Н.</v>
          </cell>
          <cell r="E1524">
            <v>1006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</row>
        <row r="1525">
          <cell r="B1525">
            <v>758</v>
          </cell>
          <cell r="C1525">
            <v>15</v>
          </cell>
          <cell r="D1525" t="str">
            <v>Пром. до 750 кВА   НН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</row>
        <row r="1526">
          <cell r="C1526">
            <v>15</v>
          </cell>
          <cell r="D1526" t="str">
            <v>Пром. до 750 кВА   НН</v>
          </cell>
          <cell r="E1526">
            <v>0</v>
          </cell>
          <cell r="F1526">
            <v>0</v>
          </cell>
          <cell r="G1526">
            <v>0</v>
          </cell>
          <cell r="H1526">
            <v>2</v>
          </cell>
          <cell r="I1526">
            <v>2</v>
          </cell>
          <cell r="J1526">
            <v>1.8</v>
          </cell>
          <cell r="K1526">
            <v>1.6</v>
          </cell>
          <cell r="L1526">
            <v>1</v>
          </cell>
          <cell r="M1526">
            <v>1</v>
          </cell>
          <cell r="N1526">
            <v>1</v>
          </cell>
          <cell r="O1526">
            <v>1</v>
          </cell>
          <cell r="P1526">
            <v>1.8</v>
          </cell>
          <cell r="Q1526">
            <v>1.8</v>
          </cell>
          <cell r="R1526">
            <v>2</v>
          </cell>
          <cell r="S1526">
            <v>2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</row>
        <row r="1527">
          <cell r="B1527">
            <v>0</v>
          </cell>
          <cell r="C1527">
            <v>26</v>
          </cell>
          <cell r="D1527" t="str">
            <v>ИП Исмаилов Ф.Г.</v>
          </cell>
          <cell r="E1527">
            <v>0</v>
          </cell>
          <cell r="F1527">
            <v>0</v>
          </cell>
          <cell r="G1527">
            <v>0</v>
          </cell>
          <cell r="H1527">
            <v>2</v>
          </cell>
          <cell r="I1527">
            <v>2</v>
          </cell>
          <cell r="J1527">
            <v>1.8</v>
          </cell>
          <cell r="K1527">
            <v>1.6</v>
          </cell>
          <cell r="L1527">
            <v>1</v>
          </cell>
          <cell r="M1527">
            <v>1</v>
          </cell>
          <cell r="N1527">
            <v>1</v>
          </cell>
          <cell r="O1527">
            <v>1</v>
          </cell>
          <cell r="P1527">
            <v>1.8</v>
          </cell>
          <cell r="Q1527">
            <v>1.8</v>
          </cell>
          <cell r="R1527">
            <v>2</v>
          </cell>
          <cell r="S1527">
            <v>2</v>
          </cell>
          <cell r="T1527">
            <v>5.8</v>
          </cell>
          <cell r="U1527">
            <v>3.6</v>
          </cell>
          <cell r="V1527">
            <v>3.8</v>
          </cell>
          <cell r="W1527">
            <v>5.8</v>
          </cell>
          <cell r="X1527">
            <v>19</v>
          </cell>
        </row>
        <row r="1528">
          <cell r="B1528">
            <v>759</v>
          </cell>
          <cell r="C1528">
            <v>23</v>
          </cell>
          <cell r="D1528" t="str">
            <v>Непромышленные потребители СН2</v>
          </cell>
          <cell r="E1528">
            <v>1006</v>
          </cell>
          <cell r="F1528">
            <v>0</v>
          </cell>
          <cell r="G1528">
            <v>0</v>
          </cell>
          <cell r="H1528">
            <v>2</v>
          </cell>
          <cell r="I1528">
            <v>2</v>
          </cell>
          <cell r="J1528">
            <v>1.8</v>
          </cell>
          <cell r="K1528">
            <v>1.6</v>
          </cell>
          <cell r="L1528">
            <v>1</v>
          </cell>
          <cell r="M1528">
            <v>1</v>
          </cell>
          <cell r="N1528">
            <v>1</v>
          </cell>
          <cell r="O1528">
            <v>1</v>
          </cell>
          <cell r="P1528">
            <v>1.8</v>
          </cell>
          <cell r="Q1528">
            <v>1.8</v>
          </cell>
          <cell r="R1528">
            <v>2</v>
          </cell>
          <cell r="S1528">
            <v>2</v>
          </cell>
          <cell r="T1528">
            <v>5.8</v>
          </cell>
          <cell r="U1528">
            <v>3.6</v>
          </cell>
          <cell r="V1528">
            <v>3.8</v>
          </cell>
          <cell r="W1528">
            <v>5.8</v>
          </cell>
          <cell r="X1528">
            <v>19</v>
          </cell>
        </row>
        <row r="1529">
          <cell r="C1529">
            <v>23</v>
          </cell>
          <cell r="D1529" t="str">
            <v>Непромышленные потребители СН2</v>
          </cell>
          <cell r="E1529">
            <v>1006</v>
          </cell>
          <cell r="F1529">
            <v>0</v>
          </cell>
          <cell r="G1529">
            <v>0</v>
          </cell>
          <cell r="H1529">
            <v>2</v>
          </cell>
          <cell r="I1529">
            <v>2</v>
          </cell>
          <cell r="J1529">
            <v>1.8</v>
          </cell>
          <cell r="K1529">
            <v>1.6</v>
          </cell>
          <cell r="L1529">
            <v>1</v>
          </cell>
          <cell r="M1529">
            <v>1</v>
          </cell>
          <cell r="N1529">
            <v>1</v>
          </cell>
          <cell r="O1529">
            <v>1</v>
          </cell>
          <cell r="P1529">
            <v>1.8</v>
          </cell>
          <cell r="Q1529">
            <v>1.8</v>
          </cell>
          <cell r="R1529">
            <v>2</v>
          </cell>
          <cell r="S1529">
            <v>2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</row>
        <row r="1530">
          <cell r="B1530">
            <v>0</v>
          </cell>
          <cell r="C1530">
            <v>26</v>
          </cell>
          <cell r="D1530" t="str">
            <v>ИП Асадов И.Б.</v>
          </cell>
          <cell r="E1530">
            <v>0</v>
          </cell>
          <cell r="F1530">
            <v>0</v>
          </cell>
          <cell r="G1530">
            <v>0</v>
          </cell>
          <cell r="H1530">
            <v>8.1999999999999993</v>
          </cell>
          <cell r="I1530">
            <v>8.1999999999999993</v>
          </cell>
          <cell r="J1530">
            <v>8.1999999999999993</v>
          </cell>
          <cell r="K1530">
            <v>8.1999999999999993</v>
          </cell>
          <cell r="L1530">
            <v>5.5</v>
          </cell>
          <cell r="M1530">
            <v>3.5</v>
          </cell>
          <cell r="N1530">
            <v>3.5</v>
          </cell>
          <cell r="O1530">
            <v>3.5</v>
          </cell>
          <cell r="P1530">
            <v>3.5</v>
          </cell>
          <cell r="Q1530">
            <v>5.5</v>
          </cell>
          <cell r="R1530">
            <v>8.1999999999999993</v>
          </cell>
          <cell r="S1530">
            <v>8.1999999999999993</v>
          </cell>
          <cell r="T1530">
            <v>24.599999999999998</v>
          </cell>
          <cell r="U1530">
            <v>17.2</v>
          </cell>
          <cell r="V1530">
            <v>10.5</v>
          </cell>
          <cell r="W1530">
            <v>21.9</v>
          </cell>
          <cell r="X1530">
            <v>74.2</v>
          </cell>
        </row>
        <row r="1531">
          <cell r="B1531">
            <v>760</v>
          </cell>
          <cell r="C1531">
            <v>15</v>
          </cell>
          <cell r="D1531" t="str">
            <v>Пром. до 750 кВА   НН</v>
          </cell>
          <cell r="E1531">
            <v>0</v>
          </cell>
          <cell r="F1531">
            <v>0</v>
          </cell>
          <cell r="G1531">
            <v>0</v>
          </cell>
          <cell r="H1531">
            <v>8.1999999999999993</v>
          </cell>
          <cell r="I1531">
            <v>8.1999999999999993</v>
          </cell>
          <cell r="J1531">
            <v>8.1999999999999993</v>
          </cell>
          <cell r="K1531">
            <v>8.1999999999999993</v>
          </cell>
          <cell r="L1531">
            <v>5.5</v>
          </cell>
          <cell r="M1531">
            <v>3.5</v>
          </cell>
          <cell r="N1531">
            <v>3.5</v>
          </cell>
          <cell r="O1531">
            <v>3.5</v>
          </cell>
          <cell r="P1531">
            <v>3.5</v>
          </cell>
          <cell r="Q1531">
            <v>5.5</v>
          </cell>
          <cell r="R1531">
            <v>8.1999999999999993</v>
          </cell>
          <cell r="S1531">
            <v>8.1999999999999993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</row>
        <row r="1532">
          <cell r="C1532">
            <v>15</v>
          </cell>
          <cell r="D1532" t="str">
            <v>Пром. до 750 кВА   НН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</row>
        <row r="1533">
          <cell r="B1533">
            <v>0</v>
          </cell>
          <cell r="C1533">
            <v>26</v>
          </cell>
          <cell r="D1533" t="str">
            <v>ИП Габибов Д. О.</v>
          </cell>
          <cell r="E1533">
            <v>1006</v>
          </cell>
          <cell r="F1533">
            <v>0</v>
          </cell>
          <cell r="G1533">
            <v>0</v>
          </cell>
          <cell r="H1533">
            <v>5.5</v>
          </cell>
          <cell r="I1533">
            <v>5.5</v>
          </cell>
          <cell r="J1533">
            <v>5.5</v>
          </cell>
          <cell r="K1533">
            <v>4.5</v>
          </cell>
          <cell r="L1533">
            <v>4.5</v>
          </cell>
          <cell r="M1533">
            <v>4</v>
          </cell>
          <cell r="N1533">
            <v>4</v>
          </cell>
          <cell r="O1533">
            <v>4</v>
          </cell>
          <cell r="P1533">
            <v>4.5</v>
          </cell>
          <cell r="Q1533">
            <v>4.5</v>
          </cell>
          <cell r="R1533">
            <v>5</v>
          </cell>
          <cell r="S1533">
            <v>5.5</v>
          </cell>
          <cell r="T1533">
            <v>16.5</v>
          </cell>
          <cell r="U1533">
            <v>13</v>
          </cell>
          <cell r="V1533">
            <v>12.5</v>
          </cell>
          <cell r="W1533">
            <v>15</v>
          </cell>
          <cell r="X1533">
            <v>57</v>
          </cell>
        </row>
        <row r="1534">
          <cell r="B1534">
            <v>761</v>
          </cell>
          <cell r="C1534">
            <v>15</v>
          </cell>
          <cell r="D1534" t="str">
            <v>Пром. до 750 кВА   НН</v>
          </cell>
          <cell r="E1534">
            <v>0</v>
          </cell>
          <cell r="F1534">
            <v>0</v>
          </cell>
          <cell r="G1534">
            <v>0</v>
          </cell>
          <cell r="H1534">
            <v>5.5</v>
          </cell>
          <cell r="I1534">
            <v>5.5</v>
          </cell>
          <cell r="J1534">
            <v>5.5</v>
          </cell>
          <cell r="K1534">
            <v>4.5</v>
          </cell>
          <cell r="L1534">
            <v>4.5</v>
          </cell>
          <cell r="M1534">
            <v>4</v>
          </cell>
          <cell r="N1534">
            <v>4</v>
          </cell>
          <cell r="O1534">
            <v>4</v>
          </cell>
          <cell r="P1534">
            <v>4.5</v>
          </cell>
          <cell r="Q1534">
            <v>4.5</v>
          </cell>
          <cell r="R1534">
            <v>5</v>
          </cell>
          <cell r="S1534">
            <v>5.5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</row>
        <row r="1535">
          <cell r="C1535">
            <v>15</v>
          </cell>
          <cell r="D1535" t="str">
            <v>Пром. до 750 кВА   НН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</row>
        <row r="1536">
          <cell r="B1536">
            <v>0</v>
          </cell>
          <cell r="C1536">
            <v>26</v>
          </cell>
          <cell r="D1536" t="str">
            <v>ИП Ильина О.В.</v>
          </cell>
          <cell r="E1536">
            <v>1006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</row>
        <row r="1537">
          <cell r="B1537">
            <v>762</v>
          </cell>
          <cell r="C1537">
            <v>15</v>
          </cell>
          <cell r="D1537" t="str">
            <v>Пром. до 750 кВА   НН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</row>
        <row r="1538">
          <cell r="C1538">
            <v>15</v>
          </cell>
          <cell r="D1538" t="str">
            <v>Пром. до 750 кВА   НН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</row>
        <row r="1539">
          <cell r="B1539">
            <v>0</v>
          </cell>
          <cell r="C1539">
            <v>26</v>
          </cell>
          <cell r="D1539" t="str">
            <v>ИП Гордейчук А.А.</v>
          </cell>
          <cell r="E1539">
            <v>0</v>
          </cell>
          <cell r="F1539">
            <v>0</v>
          </cell>
          <cell r="G1539">
            <v>0</v>
          </cell>
          <cell r="H1539">
            <v>5</v>
          </cell>
          <cell r="I1539">
            <v>5</v>
          </cell>
          <cell r="J1539">
            <v>4</v>
          </cell>
          <cell r="K1539">
            <v>4</v>
          </cell>
          <cell r="L1539">
            <v>4</v>
          </cell>
          <cell r="M1539">
            <v>4.5</v>
          </cell>
          <cell r="N1539">
            <v>4.5</v>
          </cell>
          <cell r="O1539">
            <v>4.5</v>
          </cell>
          <cell r="P1539">
            <v>4.5</v>
          </cell>
          <cell r="Q1539">
            <v>4</v>
          </cell>
          <cell r="R1539">
            <v>5</v>
          </cell>
          <cell r="S1539">
            <v>5</v>
          </cell>
          <cell r="T1539">
            <v>14</v>
          </cell>
          <cell r="U1539">
            <v>12.5</v>
          </cell>
          <cell r="V1539">
            <v>13.5</v>
          </cell>
          <cell r="W1539">
            <v>14</v>
          </cell>
          <cell r="X1539">
            <v>54</v>
          </cell>
        </row>
        <row r="1540">
          <cell r="B1540">
            <v>763</v>
          </cell>
          <cell r="C1540">
            <v>15</v>
          </cell>
          <cell r="D1540" t="str">
            <v>Пром. до 750 кВА   НН</v>
          </cell>
          <cell r="E1540">
            <v>0</v>
          </cell>
          <cell r="F1540">
            <v>0</v>
          </cell>
          <cell r="G1540">
            <v>0</v>
          </cell>
          <cell r="H1540">
            <v>5</v>
          </cell>
          <cell r="I1540">
            <v>5</v>
          </cell>
          <cell r="J1540">
            <v>4</v>
          </cell>
          <cell r="K1540">
            <v>4</v>
          </cell>
          <cell r="L1540">
            <v>4</v>
          </cell>
          <cell r="M1540">
            <v>4.5</v>
          </cell>
          <cell r="N1540">
            <v>4.5</v>
          </cell>
          <cell r="O1540">
            <v>4.5</v>
          </cell>
          <cell r="P1540">
            <v>4.5</v>
          </cell>
          <cell r="Q1540">
            <v>4</v>
          </cell>
          <cell r="R1540">
            <v>5</v>
          </cell>
          <cell r="S1540">
            <v>5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</row>
        <row r="1541">
          <cell r="C1541">
            <v>15</v>
          </cell>
          <cell r="D1541" t="str">
            <v>Пром. до 750 кВА   НН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</row>
        <row r="1542">
          <cell r="B1542">
            <v>0</v>
          </cell>
          <cell r="C1542">
            <v>26</v>
          </cell>
          <cell r="D1542" t="str">
            <v>ИП Ширинов Р.М.</v>
          </cell>
          <cell r="E1542">
            <v>1006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</row>
        <row r="1543">
          <cell r="B1543">
            <v>764</v>
          </cell>
          <cell r="C1543">
            <v>15</v>
          </cell>
          <cell r="D1543" t="str">
            <v>Пром. до 750 кВА   НН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</row>
        <row r="1544">
          <cell r="C1544">
            <v>15</v>
          </cell>
          <cell r="D1544" t="str">
            <v>Пром. до 750 кВА   НН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</row>
        <row r="1545">
          <cell r="B1545">
            <v>0</v>
          </cell>
          <cell r="C1545">
            <v>26</v>
          </cell>
          <cell r="D1545" t="str">
            <v>ООО "Дело всех"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</row>
        <row r="1546">
          <cell r="B1546">
            <v>765</v>
          </cell>
          <cell r="C1546">
            <v>15</v>
          </cell>
          <cell r="D1546" t="str">
            <v>Пром. до 750 кВА   НН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</row>
        <row r="1547">
          <cell r="C1547">
            <v>15</v>
          </cell>
          <cell r="D1547" t="str">
            <v>Пром. до 750 кВА   НН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</row>
        <row r="1548">
          <cell r="B1548">
            <v>0</v>
          </cell>
          <cell r="C1548">
            <v>26</v>
          </cell>
          <cell r="D1548" t="str">
            <v>ИП Кецмур Е.В.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</row>
        <row r="1549">
          <cell r="B1549">
            <v>766</v>
          </cell>
          <cell r="C1549">
            <v>15</v>
          </cell>
          <cell r="D1549" t="str">
            <v>Пром. до 750 кВА   НН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</row>
        <row r="1550">
          <cell r="C1550">
            <v>15</v>
          </cell>
          <cell r="D1550" t="str">
            <v>Пром. до 750 кВА   НН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</row>
        <row r="1551">
          <cell r="B1551">
            <v>0</v>
          </cell>
          <cell r="C1551">
            <v>26</v>
          </cell>
          <cell r="D1551" t="str">
            <v>ИП Баширов А.С.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</row>
        <row r="1552">
          <cell r="B1552">
            <v>767</v>
          </cell>
          <cell r="C1552">
            <v>15</v>
          </cell>
          <cell r="D1552" t="str">
            <v>Пром. до 750 кВА   НН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</row>
        <row r="1553">
          <cell r="C1553">
            <v>15</v>
          </cell>
          <cell r="D1553" t="str">
            <v>Пром. до 750 кВА   НН</v>
          </cell>
          <cell r="E1553">
            <v>0</v>
          </cell>
          <cell r="F1553">
            <v>0</v>
          </cell>
          <cell r="G1553">
            <v>0</v>
          </cell>
          <cell r="H1553">
            <v>2</v>
          </cell>
          <cell r="I1553">
            <v>2</v>
          </cell>
          <cell r="J1553">
            <v>1.8</v>
          </cell>
          <cell r="K1553">
            <v>1.6</v>
          </cell>
          <cell r="L1553">
            <v>1</v>
          </cell>
          <cell r="M1553">
            <v>1</v>
          </cell>
          <cell r="N1553">
            <v>1</v>
          </cell>
          <cell r="O1553">
            <v>1</v>
          </cell>
          <cell r="P1553">
            <v>1.8</v>
          </cell>
          <cell r="Q1553">
            <v>1.8</v>
          </cell>
          <cell r="R1553">
            <v>2</v>
          </cell>
          <cell r="S1553">
            <v>2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</row>
        <row r="1554">
          <cell r="B1554">
            <v>0</v>
          </cell>
          <cell r="C1554">
            <v>26</v>
          </cell>
          <cell r="D1554" t="str">
            <v>ИП Габибов И.А.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</row>
        <row r="1555">
          <cell r="B1555">
            <v>768</v>
          </cell>
          <cell r="C1555">
            <v>15</v>
          </cell>
          <cell r="D1555" t="str">
            <v>Пром. до 750 кВА   НН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</row>
        <row r="1556">
          <cell r="C1556">
            <v>15</v>
          </cell>
          <cell r="D1556" t="str">
            <v>Пром. до 750 кВА   НН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</row>
        <row r="1557">
          <cell r="B1557">
            <v>0</v>
          </cell>
          <cell r="C1557">
            <v>26</v>
          </cell>
          <cell r="D1557" t="str">
            <v>ИП Румянцева Я.В.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</row>
        <row r="1558">
          <cell r="B1558">
            <v>769</v>
          </cell>
          <cell r="C1558">
            <v>15</v>
          </cell>
          <cell r="D1558" t="str">
            <v>Пром. до 750 кВА   НН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</row>
        <row r="1559">
          <cell r="C1559">
            <v>15</v>
          </cell>
          <cell r="D1559" t="str">
            <v>Пром. до 750 кВА   НН</v>
          </cell>
          <cell r="E1559">
            <v>0</v>
          </cell>
          <cell r="F1559">
            <v>0</v>
          </cell>
          <cell r="G1559">
            <v>0</v>
          </cell>
          <cell r="H1559">
            <v>2.5</v>
          </cell>
          <cell r="I1559">
            <v>2.5</v>
          </cell>
          <cell r="J1559">
            <v>1.1000000000000001</v>
          </cell>
          <cell r="K1559">
            <v>1</v>
          </cell>
          <cell r="L1559">
            <v>1.5</v>
          </cell>
          <cell r="M1559">
            <v>1.5</v>
          </cell>
          <cell r="N1559">
            <v>1.1000000000000001</v>
          </cell>
          <cell r="O1559">
            <v>1.1000000000000001</v>
          </cell>
          <cell r="P1559">
            <v>1.5</v>
          </cell>
          <cell r="Q1559">
            <v>2.5</v>
          </cell>
          <cell r="R1559">
            <v>2.5</v>
          </cell>
          <cell r="S1559">
            <v>2.5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</row>
        <row r="1560">
          <cell r="B1560">
            <v>0</v>
          </cell>
          <cell r="C1560">
            <v>26</v>
          </cell>
          <cell r="D1560" t="str">
            <v>ПК "Фрегат"</v>
          </cell>
          <cell r="E1560">
            <v>0</v>
          </cell>
          <cell r="F1560">
            <v>0</v>
          </cell>
          <cell r="G1560">
            <v>0</v>
          </cell>
          <cell r="H1560">
            <v>2.5</v>
          </cell>
          <cell r="I1560">
            <v>2.5</v>
          </cell>
          <cell r="J1560">
            <v>1.1000000000000001</v>
          </cell>
          <cell r="K1560">
            <v>1</v>
          </cell>
          <cell r="L1560">
            <v>1.5</v>
          </cell>
          <cell r="M1560">
            <v>1.5</v>
          </cell>
          <cell r="N1560">
            <v>1.1000000000000001</v>
          </cell>
          <cell r="O1560">
            <v>1.1000000000000001</v>
          </cell>
          <cell r="P1560">
            <v>1.5</v>
          </cell>
          <cell r="Q1560">
            <v>2.5</v>
          </cell>
          <cell r="R1560">
            <v>2.5</v>
          </cell>
          <cell r="S1560">
            <v>2.5</v>
          </cell>
          <cell r="T1560">
            <v>6.1</v>
          </cell>
          <cell r="U1560">
            <v>4</v>
          </cell>
          <cell r="V1560">
            <v>3.7</v>
          </cell>
          <cell r="W1560">
            <v>7.5</v>
          </cell>
          <cell r="X1560">
            <v>21.299999999999997</v>
          </cell>
        </row>
        <row r="1561">
          <cell r="B1561">
            <v>770</v>
          </cell>
          <cell r="C1561">
            <v>135</v>
          </cell>
          <cell r="D1561" t="str">
            <v>Потреб. прирав. к населению (скидка 12% согл. решения РЭК № 200) СН2</v>
          </cell>
          <cell r="E1561">
            <v>1006</v>
          </cell>
          <cell r="F1561">
            <v>0</v>
          </cell>
          <cell r="G1561">
            <v>0</v>
          </cell>
          <cell r="H1561">
            <v>2.5</v>
          </cell>
          <cell r="I1561">
            <v>2.5</v>
          </cell>
          <cell r="J1561">
            <v>1.1000000000000001</v>
          </cell>
          <cell r="K1561">
            <v>1</v>
          </cell>
          <cell r="L1561">
            <v>1.5</v>
          </cell>
          <cell r="M1561">
            <v>1.5</v>
          </cell>
          <cell r="N1561">
            <v>1.1000000000000001</v>
          </cell>
          <cell r="O1561">
            <v>1.1000000000000001</v>
          </cell>
          <cell r="P1561">
            <v>1.5</v>
          </cell>
          <cell r="Q1561">
            <v>2.5</v>
          </cell>
          <cell r="R1561">
            <v>2.5</v>
          </cell>
          <cell r="S1561">
            <v>2.5</v>
          </cell>
          <cell r="T1561">
            <v>6.1</v>
          </cell>
          <cell r="U1561">
            <v>4</v>
          </cell>
          <cell r="V1561">
            <v>3.7</v>
          </cell>
          <cell r="W1561">
            <v>7.5</v>
          </cell>
          <cell r="X1561">
            <v>21.299999999999997</v>
          </cell>
        </row>
        <row r="1562">
          <cell r="C1562">
            <v>135</v>
          </cell>
          <cell r="D1562" t="str">
            <v>Потреб. прирав. к населению (скидка 12% согл. решения РЭК № 200) СН2</v>
          </cell>
          <cell r="E1562">
            <v>1006</v>
          </cell>
          <cell r="F1562">
            <v>0</v>
          </cell>
          <cell r="G1562">
            <v>0</v>
          </cell>
          <cell r="H1562">
            <v>2.5</v>
          </cell>
          <cell r="I1562">
            <v>2.5</v>
          </cell>
          <cell r="J1562">
            <v>1.1000000000000001</v>
          </cell>
          <cell r="K1562">
            <v>1</v>
          </cell>
          <cell r="L1562">
            <v>1.5</v>
          </cell>
          <cell r="M1562">
            <v>1.5</v>
          </cell>
          <cell r="N1562">
            <v>1.1000000000000001</v>
          </cell>
          <cell r="O1562">
            <v>1.1000000000000001</v>
          </cell>
          <cell r="P1562">
            <v>1.5</v>
          </cell>
          <cell r="Q1562">
            <v>2.5</v>
          </cell>
          <cell r="R1562">
            <v>2.5</v>
          </cell>
          <cell r="S1562">
            <v>2.5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</row>
        <row r="1563">
          <cell r="B1563">
            <v>0</v>
          </cell>
          <cell r="C1563">
            <v>26</v>
          </cell>
          <cell r="D1563" t="str">
            <v>ИП Джафаров И.Б.</v>
          </cell>
          <cell r="E1563">
            <v>0</v>
          </cell>
          <cell r="F1563">
            <v>0</v>
          </cell>
          <cell r="G1563">
            <v>0</v>
          </cell>
          <cell r="H1563">
            <v>5</v>
          </cell>
          <cell r="I1563">
            <v>5</v>
          </cell>
          <cell r="J1563">
            <v>4.5</v>
          </cell>
          <cell r="K1563">
            <v>4.5</v>
          </cell>
          <cell r="L1563">
            <v>2.5</v>
          </cell>
          <cell r="M1563">
            <v>2.5</v>
          </cell>
          <cell r="N1563">
            <v>4.5999999999999996</v>
          </cell>
          <cell r="O1563">
            <v>4.5999999999999996</v>
          </cell>
          <cell r="P1563">
            <v>4.5999999999999996</v>
          </cell>
          <cell r="Q1563">
            <v>5</v>
          </cell>
          <cell r="R1563">
            <v>5</v>
          </cell>
          <cell r="S1563">
            <v>5</v>
          </cell>
          <cell r="T1563">
            <v>14.5</v>
          </cell>
          <cell r="U1563">
            <v>9.5</v>
          </cell>
          <cell r="V1563">
            <v>13.799999999999999</v>
          </cell>
          <cell r="W1563">
            <v>15</v>
          </cell>
          <cell r="X1563">
            <v>52.800000000000004</v>
          </cell>
        </row>
        <row r="1564">
          <cell r="B1564">
            <v>771</v>
          </cell>
          <cell r="C1564">
            <v>15</v>
          </cell>
          <cell r="D1564" t="str">
            <v>Пром. до 750 кВА   НН</v>
          </cell>
          <cell r="E1564">
            <v>0</v>
          </cell>
          <cell r="F1564">
            <v>0</v>
          </cell>
          <cell r="G1564">
            <v>0</v>
          </cell>
          <cell r="H1564">
            <v>5</v>
          </cell>
          <cell r="I1564">
            <v>5</v>
          </cell>
          <cell r="J1564">
            <v>4.5</v>
          </cell>
          <cell r="K1564">
            <v>4.5</v>
          </cell>
          <cell r="L1564">
            <v>2.5</v>
          </cell>
          <cell r="M1564">
            <v>2.5</v>
          </cell>
          <cell r="N1564">
            <v>4.5999999999999996</v>
          </cell>
          <cell r="O1564">
            <v>4.5999999999999996</v>
          </cell>
          <cell r="P1564">
            <v>4.5999999999999996</v>
          </cell>
          <cell r="Q1564">
            <v>5</v>
          </cell>
          <cell r="R1564">
            <v>5</v>
          </cell>
          <cell r="S1564">
            <v>5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</row>
        <row r="1565">
          <cell r="C1565">
            <v>15</v>
          </cell>
          <cell r="D1565" t="str">
            <v>Пром. до 750 кВА   НН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</row>
        <row r="1566">
          <cell r="B1566">
            <v>0</v>
          </cell>
          <cell r="C1566">
            <v>23</v>
          </cell>
          <cell r="D1566" t="str">
            <v>Щерба А.Л.</v>
          </cell>
          <cell r="E1566">
            <v>1006</v>
          </cell>
          <cell r="F1566">
            <v>0</v>
          </cell>
          <cell r="G1566">
            <v>0</v>
          </cell>
          <cell r="H1566">
            <v>0.2</v>
          </cell>
          <cell r="I1566">
            <v>0.2</v>
          </cell>
          <cell r="J1566">
            <v>0.2</v>
          </cell>
          <cell r="K1566">
            <v>0.2</v>
          </cell>
          <cell r="L1566">
            <v>0.2</v>
          </cell>
          <cell r="M1566">
            <v>0.2</v>
          </cell>
          <cell r="N1566">
            <v>0.2</v>
          </cell>
          <cell r="O1566">
            <v>0.2</v>
          </cell>
          <cell r="P1566">
            <v>0.2</v>
          </cell>
          <cell r="Q1566">
            <v>0.2</v>
          </cell>
          <cell r="R1566">
            <v>0.2</v>
          </cell>
          <cell r="S1566">
            <v>0.2</v>
          </cell>
          <cell r="T1566">
            <v>0.60000000000000009</v>
          </cell>
          <cell r="U1566">
            <v>0.60000000000000009</v>
          </cell>
          <cell r="V1566">
            <v>0.60000000000000009</v>
          </cell>
          <cell r="W1566">
            <v>0.60000000000000009</v>
          </cell>
          <cell r="X1566">
            <v>2.4</v>
          </cell>
        </row>
        <row r="1567">
          <cell r="B1567">
            <v>772</v>
          </cell>
          <cell r="C1567">
            <v>15</v>
          </cell>
          <cell r="D1567" t="str">
            <v>Пром. до 750 кВА   НН</v>
          </cell>
          <cell r="E1567">
            <v>0</v>
          </cell>
          <cell r="F1567">
            <v>0</v>
          </cell>
          <cell r="G1567">
            <v>0</v>
          </cell>
          <cell r="H1567">
            <v>0.2</v>
          </cell>
          <cell r="I1567">
            <v>0.2</v>
          </cell>
          <cell r="J1567">
            <v>0.2</v>
          </cell>
          <cell r="K1567">
            <v>0.2</v>
          </cell>
          <cell r="L1567">
            <v>0.2</v>
          </cell>
          <cell r="M1567">
            <v>0.2</v>
          </cell>
          <cell r="N1567">
            <v>0.2</v>
          </cell>
          <cell r="O1567">
            <v>0.2</v>
          </cell>
          <cell r="P1567">
            <v>0.2</v>
          </cell>
          <cell r="Q1567">
            <v>0.2</v>
          </cell>
          <cell r="R1567">
            <v>0.2</v>
          </cell>
          <cell r="S1567">
            <v>0.2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</row>
        <row r="1568">
          <cell r="C1568">
            <v>15</v>
          </cell>
          <cell r="D1568" t="str">
            <v>Пром. до 750 кВА   НН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</row>
        <row r="1569">
          <cell r="B1569">
            <v>0</v>
          </cell>
          <cell r="C1569">
            <v>26</v>
          </cell>
          <cell r="D1569" t="str">
            <v>ИП Зейналов Г.А.</v>
          </cell>
          <cell r="E1569">
            <v>1006</v>
          </cell>
          <cell r="F1569">
            <v>1018</v>
          </cell>
          <cell r="G1569">
            <v>0</v>
          </cell>
          <cell r="H1569">
            <v>0.55000000000000004</v>
          </cell>
          <cell r="I1569">
            <v>0.55000000000000004</v>
          </cell>
          <cell r="J1569">
            <v>0.4</v>
          </cell>
          <cell r="K1569">
            <v>0.55000000000000004</v>
          </cell>
          <cell r="L1569">
            <v>0.4</v>
          </cell>
          <cell r="M1569">
            <v>0.4</v>
          </cell>
          <cell r="N1569">
            <v>0.4</v>
          </cell>
          <cell r="O1569">
            <v>0.4</v>
          </cell>
          <cell r="P1569">
            <v>0.55000000000000004</v>
          </cell>
          <cell r="Q1569">
            <v>0.55000000000000004</v>
          </cell>
          <cell r="R1569">
            <v>0.55000000000000004</v>
          </cell>
          <cell r="S1569">
            <v>0.55000000000000004</v>
          </cell>
          <cell r="T1569">
            <v>1.5</v>
          </cell>
          <cell r="U1569">
            <v>1.35</v>
          </cell>
          <cell r="V1569">
            <v>1.35</v>
          </cell>
          <cell r="W1569">
            <v>1.6500000000000001</v>
          </cell>
          <cell r="X1569">
            <v>5.8499999999999988</v>
          </cell>
        </row>
        <row r="1570">
          <cell r="B1570">
            <v>773</v>
          </cell>
          <cell r="C1570">
            <v>15</v>
          </cell>
          <cell r="D1570" t="str">
            <v>Пром. до 750 кВА   НН</v>
          </cell>
          <cell r="E1570">
            <v>0</v>
          </cell>
          <cell r="F1570">
            <v>0</v>
          </cell>
          <cell r="G1570">
            <v>0</v>
          </cell>
          <cell r="H1570">
            <v>0.55000000000000004</v>
          </cell>
          <cell r="I1570">
            <v>0.55000000000000004</v>
          </cell>
          <cell r="J1570">
            <v>0.4</v>
          </cell>
          <cell r="K1570">
            <v>0.55000000000000004</v>
          </cell>
          <cell r="L1570">
            <v>0.4</v>
          </cell>
          <cell r="M1570">
            <v>0.4</v>
          </cell>
          <cell r="N1570">
            <v>0.4</v>
          </cell>
          <cell r="O1570">
            <v>0.4</v>
          </cell>
          <cell r="P1570">
            <v>0.55000000000000004</v>
          </cell>
          <cell r="Q1570">
            <v>0.55000000000000004</v>
          </cell>
          <cell r="R1570">
            <v>0.55000000000000004</v>
          </cell>
          <cell r="S1570">
            <v>0.55000000000000004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</row>
        <row r="1571">
          <cell r="C1571">
            <v>15</v>
          </cell>
          <cell r="D1571" t="str">
            <v>Пром. до 750 кВА   НН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</row>
        <row r="1572">
          <cell r="B1572">
            <v>0</v>
          </cell>
          <cell r="C1572">
            <v>26</v>
          </cell>
          <cell r="D1572" t="str">
            <v>ИП Шеремет С.А.</v>
          </cell>
          <cell r="E1572">
            <v>1006</v>
          </cell>
          <cell r="F1572">
            <v>0</v>
          </cell>
          <cell r="G1572">
            <v>0</v>
          </cell>
          <cell r="H1572">
            <v>1.7</v>
          </cell>
          <cell r="I1572">
            <v>1.7</v>
          </cell>
          <cell r="J1572">
            <v>1.7</v>
          </cell>
          <cell r="K1572">
            <v>1.35</v>
          </cell>
          <cell r="L1572">
            <v>0.1</v>
          </cell>
          <cell r="M1572">
            <v>1</v>
          </cell>
          <cell r="N1572">
            <v>0.3</v>
          </cell>
          <cell r="O1572">
            <v>0.7</v>
          </cell>
          <cell r="P1572">
            <v>0.7</v>
          </cell>
          <cell r="Q1572">
            <v>1</v>
          </cell>
          <cell r="R1572">
            <v>1.35</v>
          </cell>
          <cell r="S1572">
            <v>1.7</v>
          </cell>
          <cell r="T1572">
            <v>5.0999999999999996</v>
          </cell>
          <cell r="U1572">
            <v>2.4500000000000002</v>
          </cell>
          <cell r="V1572">
            <v>1.7</v>
          </cell>
          <cell r="W1572">
            <v>4.05</v>
          </cell>
          <cell r="X1572">
            <v>13.299999999999997</v>
          </cell>
        </row>
        <row r="1573">
          <cell r="B1573">
            <v>774</v>
          </cell>
          <cell r="C1573">
            <v>135</v>
          </cell>
          <cell r="D1573" t="str">
            <v>Потреб. прирав. к населению (скидка 12% согл. решения РЭК № 200) СН2</v>
          </cell>
          <cell r="E1573">
            <v>1006</v>
          </cell>
          <cell r="F1573">
            <v>0</v>
          </cell>
          <cell r="G1573">
            <v>0</v>
          </cell>
          <cell r="H1573">
            <v>1.7</v>
          </cell>
          <cell r="I1573">
            <v>1.7</v>
          </cell>
          <cell r="J1573">
            <v>1.7</v>
          </cell>
          <cell r="K1573">
            <v>1.35</v>
          </cell>
          <cell r="L1573">
            <v>0.1</v>
          </cell>
          <cell r="M1573">
            <v>1</v>
          </cell>
          <cell r="N1573">
            <v>0.3</v>
          </cell>
          <cell r="O1573">
            <v>0.7</v>
          </cell>
          <cell r="P1573">
            <v>0.7</v>
          </cell>
          <cell r="Q1573">
            <v>1</v>
          </cell>
          <cell r="R1573">
            <v>1.35</v>
          </cell>
          <cell r="S1573">
            <v>1.7</v>
          </cell>
          <cell r="T1573">
            <v>5.0999999999999996</v>
          </cell>
          <cell r="U1573">
            <v>2.4500000000000002</v>
          </cell>
          <cell r="V1573">
            <v>1.7</v>
          </cell>
          <cell r="W1573">
            <v>4.05</v>
          </cell>
          <cell r="X1573">
            <v>13.299999999999997</v>
          </cell>
        </row>
        <row r="1574">
          <cell r="C1574">
            <v>135</v>
          </cell>
          <cell r="D1574" t="str">
            <v>Потреб. прирав. к населению (скидка 12% согл. решения РЭК № 200) СН2</v>
          </cell>
          <cell r="E1574">
            <v>1006</v>
          </cell>
          <cell r="F1574">
            <v>0</v>
          </cell>
          <cell r="G1574">
            <v>0</v>
          </cell>
          <cell r="H1574">
            <v>1.7</v>
          </cell>
          <cell r="I1574">
            <v>1.7</v>
          </cell>
          <cell r="J1574">
            <v>1.7</v>
          </cell>
          <cell r="K1574">
            <v>1.35</v>
          </cell>
          <cell r="L1574">
            <v>0.1</v>
          </cell>
          <cell r="M1574">
            <v>1</v>
          </cell>
          <cell r="N1574">
            <v>0.3</v>
          </cell>
          <cell r="O1574">
            <v>0.7</v>
          </cell>
          <cell r="P1574">
            <v>0.7</v>
          </cell>
          <cell r="Q1574">
            <v>1</v>
          </cell>
          <cell r="R1574">
            <v>1.35</v>
          </cell>
          <cell r="S1574">
            <v>1.7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</row>
        <row r="1575">
          <cell r="B1575">
            <v>0</v>
          </cell>
          <cell r="C1575">
            <v>26</v>
          </cell>
          <cell r="D1575" t="str">
            <v>ИП Насонов С.А.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</row>
        <row r="1576">
          <cell r="B1576">
            <v>775</v>
          </cell>
          <cell r="C1576">
            <v>15</v>
          </cell>
          <cell r="D1576" t="str">
            <v>Пром. до 750 кВА   НН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</row>
        <row r="1577">
          <cell r="C1577">
            <v>15</v>
          </cell>
          <cell r="D1577" t="str">
            <v>Пром. до 750 кВА   НН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</row>
        <row r="1578">
          <cell r="B1578">
            <v>0</v>
          </cell>
          <cell r="C1578">
            <v>26</v>
          </cell>
          <cell r="D1578" t="str">
            <v>ИП Аббасов И.М.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</row>
        <row r="1579">
          <cell r="B1579">
            <v>776</v>
          </cell>
          <cell r="C1579">
            <v>15</v>
          </cell>
          <cell r="D1579" t="str">
            <v>Пром. до 750 кВА   НН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</row>
        <row r="1580">
          <cell r="C1580">
            <v>15</v>
          </cell>
          <cell r="D1580" t="str">
            <v>Пром. до 750 кВА   НН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</row>
        <row r="1581">
          <cell r="B1581">
            <v>0</v>
          </cell>
          <cell r="C1581">
            <v>26</v>
          </cell>
          <cell r="D1581" t="str">
            <v>ИП Ахундов А.Г.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</row>
        <row r="1582">
          <cell r="B1582">
            <v>777</v>
          </cell>
          <cell r="C1582">
            <v>15</v>
          </cell>
          <cell r="D1582" t="str">
            <v>Пром. до 750 кВА   НН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</row>
        <row r="1583">
          <cell r="C1583">
            <v>15</v>
          </cell>
          <cell r="D1583" t="str">
            <v>Пром. до 750 кВА   НН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15</v>
          </cell>
          <cell r="N1583">
            <v>35</v>
          </cell>
          <cell r="O1583">
            <v>40</v>
          </cell>
          <cell r="P1583">
            <v>10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</row>
        <row r="1584">
          <cell r="B1584">
            <v>0</v>
          </cell>
          <cell r="C1584">
            <v>26</v>
          </cell>
          <cell r="D1584" t="str">
            <v>ИП Мезенина А.А.</v>
          </cell>
          <cell r="E1584">
            <v>0</v>
          </cell>
          <cell r="F1584">
            <v>0</v>
          </cell>
          <cell r="G1584">
            <v>0</v>
          </cell>
          <cell r="H1584">
            <v>2</v>
          </cell>
          <cell r="I1584">
            <v>2</v>
          </cell>
          <cell r="J1584">
            <v>1.4</v>
          </cell>
          <cell r="K1584">
            <v>1.4</v>
          </cell>
          <cell r="L1584">
            <v>1.7</v>
          </cell>
          <cell r="M1584">
            <v>1.7</v>
          </cell>
          <cell r="N1584">
            <v>0.8</v>
          </cell>
          <cell r="O1584">
            <v>0.8</v>
          </cell>
          <cell r="P1584">
            <v>0.8</v>
          </cell>
          <cell r="Q1584">
            <v>1.4</v>
          </cell>
          <cell r="R1584">
            <v>2</v>
          </cell>
          <cell r="S1584">
            <v>2</v>
          </cell>
          <cell r="T1584">
            <v>5.4</v>
          </cell>
          <cell r="U1584">
            <v>4.8</v>
          </cell>
          <cell r="V1584">
            <v>2.4000000000000004</v>
          </cell>
          <cell r="W1584">
            <v>5.4</v>
          </cell>
          <cell r="X1584">
            <v>18</v>
          </cell>
        </row>
        <row r="1585">
          <cell r="B1585">
            <v>778</v>
          </cell>
          <cell r="C1585">
            <v>15</v>
          </cell>
          <cell r="D1585" t="str">
            <v>Пром. до 750 кВА   НН</v>
          </cell>
          <cell r="E1585">
            <v>0</v>
          </cell>
          <cell r="F1585">
            <v>0</v>
          </cell>
          <cell r="G1585">
            <v>0</v>
          </cell>
          <cell r="H1585">
            <v>2</v>
          </cell>
          <cell r="I1585">
            <v>2</v>
          </cell>
          <cell r="J1585">
            <v>1.4</v>
          </cell>
          <cell r="K1585">
            <v>1.4</v>
          </cell>
          <cell r="L1585">
            <v>1.7</v>
          </cell>
          <cell r="M1585">
            <v>1.7</v>
          </cell>
          <cell r="N1585">
            <v>0.8</v>
          </cell>
          <cell r="O1585">
            <v>0.8</v>
          </cell>
          <cell r="P1585">
            <v>0.8</v>
          </cell>
          <cell r="Q1585">
            <v>1.4</v>
          </cell>
          <cell r="R1585">
            <v>2</v>
          </cell>
          <cell r="S1585">
            <v>2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</row>
        <row r="1586">
          <cell r="C1586">
            <v>15</v>
          </cell>
          <cell r="D1586" t="str">
            <v>Пром. до 750 кВА   НН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</row>
        <row r="1587">
          <cell r="B1587">
            <v>0</v>
          </cell>
          <cell r="C1587">
            <v>26</v>
          </cell>
          <cell r="D1587" t="str">
            <v>ИП Вердиев Ш.И.</v>
          </cell>
          <cell r="E1587">
            <v>1006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</row>
        <row r="1588">
          <cell r="B1588">
            <v>779</v>
          </cell>
          <cell r="C1588">
            <v>15</v>
          </cell>
          <cell r="D1588" t="str">
            <v>Пром. до 750 кВА   НН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</row>
        <row r="1589">
          <cell r="C1589">
            <v>15</v>
          </cell>
          <cell r="D1589" t="str">
            <v>Пром. до 750 кВА   НН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</row>
        <row r="1590">
          <cell r="B1590">
            <v>0</v>
          </cell>
          <cell r="C1590">
            <v>26</v>
          </cell>
          <cell r="D1590" t="str">
            <v>ИП Щербаков Е.В.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</row>
        <row r="1591">
          <cell r="B1591">
            <v>780</v>
          </cell>
          <cell r="C1591">
            <v>15</v>
          </cell>
          <cell r="D1591" t="str">
            <v>Пром. до 750 кВА   НН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</row>
        <row r="1592">
          <cell r="C1592">
            <v>15</v>
          </cell>
          <cell r="D1592" t="str">
            <v>Пром. до 750 кВА   НН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</row>
        <row r="1593">
          <cell r="B1593">
            <v>0</v>
          </cell>
          <cell r="C1593">
            <v>26</v>
          </cell>
          <cell r="D1593" t="str">
            <v>ИП Краснянская Л.В.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</row>
        <row r="1594">
          <cell r="B1594">
            <v>781</v>
          </cell>
          <cell r="C1594">
            <v>15</v>
          </cell>
          <cell r="D1594" t="str">
            <v>Пром. до 750 кВА   НН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</row>
        <row r="1595">
          <cell r="C1595">
            <v>15</v>
          </cell>
          <cell r="D1595" t="str">
            <v>Пром. до 750 кВА   НН</v>
          </cell>
          <cell r="E1595">
            <v>0</v>
          </cell>
          <cell r="F1595">
            <v>0</v>
          </cell>
          <cell r="G1595">
            <v>0</v>
          </cell>
          <cell r="H1595">
            <v>3</v>
          </cell>
          <cell r="I1595">
            <v>3</v>
          </cell>
          <cell r="J1595">
            <v>2</v>
          </cell>
          <cell r="K1595">
            <v>2</v>
          </cell>
          <cell r="L1595">
            <v>1.9</v>
          </cell>
          <cell r="M1595">
            <v>1.9</v>
          </cell>
          <cell r="N1595">
            <v>2.2000000000000002</v>
          </cell>
          <cell r="O1595">
            <v>2.2000000000000002</v>
          </cell>
          <cell r="P1595">
            <v>2.2000000000000002</v>
          </cell>
          <cell r="Q1595">
            <v>2.5</v>
          </cell>
          <cell r="R1595">
            <v>3</v>
          </cell>
          <cell r="S1595">
            <v>3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</row>
        <row r="1596">
          <cell r="B1596">
            <v>0</v>
          </cell>
          <cell r="C1596">
            <v>26</v>
          </cell>
          <cell r="D1596" t="str">
            <v>ИП Мамедов С.В.</v>
          </cell>
          <cell r="E1596">
            <v>0</v>
          </cell>
          <cell r="F1596">
            <v>0</v>
          </cell>
          <cell r="G1596">
            <v>0</v>
          </cell>
          <cell r="H1596">
            <v>3</v>
          </cell>
          <cell r="I1596">
            <v>3</v>
          </cell>
          <cell r="J1596">
            <v>2</v>
          </cell>
          <cell r="K1596">
            <v>2</v>
          </cell>
          <cell r="L1596">
            <v>1.9</v>
          </cell>
          <cell r="M1596">
            <v>1.9</v>
          </cell>
          <cell r="N1596">
            <v>2.2000000000000002</v>
          </cell>
          <cell r="O1596">
            <v>2.2000000000000002</v>
          </cell>
          <cell r="P1596">
            <v>2.2000000000000002</v>
          </cell>
          <cell r="Q1596">
            <v>2.5</v>
          </cell>
          <cell r="R1596">
            <v>3</v>
          </cell>
          <cell r="S1596">
            <v>3</v>
          </cell>
          <cell r="T1596">
            <v>8</v>
          </cell>
          <cell r="U1596">
            <v>5.8</v>
          </cell>
          <cell r="V1596">
            <v>6.6000000000000005</v>
          </cell>
          <cell r="W1596">
            <v>8.5</v>
          </cell>
          <cell r="X1596">
            <v>28.9</v>
          </cell>
        </row>
        <row r="1597">
          <cell r="B1597">
            <v>782</v>
          </cell>
          <cell r="C1597">
            <v>27</v>
          </cell>
          <cell r="D1597" t="str">
            <v>Непромышленные потребители НН</v>
          </cell>
          <cell r="E1597">
            <v>1006</v>
          </cell>
          <cell r="F1597">
            <v>1018</v>
          </cell>
          <cell r="G1597">
            <v>0</v>
          </cell>
          <cell r="H1597">
            <v>3</v>
          </cell>
          <cell r="I1597">
            <v>3</v>
          </cell>
          <cell r="J1597">
            <v>2</v>
          </cell>
          <cell r="K1597">
            <v>2</v>
          </cell>
          <cell r="L1597">
            <v>1.9</v>
          </cell>
          <cell r="M1597">
            <v>1.9</v>
          </cell>
          <cell r="N1597">
            <v>2.2000000000000002</v>
          </cell>
          <cell r="O1597">
            <v>2.2000000000000002</v>
          </cell>
          <cell r="P1597">
            <v>2.2000000000000002</v>
          </cell>
          <cell r="Q1597">
            <v>2.5</v>
          </cell>
          <cell r="R1597">
            <v>3</v>
          </cell>
          <cell r="S1597">
            <v>3</v>
          </cell>
          <cell r="T1597">
            <v>8</v>
          </cell>
          <cell r="U1597">
            <v>5.8</v>
          </cell>
          <cell r="V1597">
            <v>6.6000000000000005</v>
          </cell>
          <cell r="W1597">
            <v>8.5</v>
          </cell>
          <cell r="X1597">
            <v>28.9</v>
          </cell>
        </row>
        <row r="1598">
          <cell r="C1598">
            <v>27</v>
          </cell>
          <cell r="D1598" t="str">
            <v>Непромышленные потребители НН</v>
          </cell>
          <cell r="E1598">
            <v>1006</v>
          </cell>
          <cell r="F1598">
            <v>1018</v>
          </cell>
          <cell r="G1598">
            <v>0</v>
          </cell>
          <cell r="H1598">
            <v>3</v>
          </cell>
          <cell r="I1598">
            <v>3</v>
          </cell>
          <cell r="J1598">
            <v>2</v>
          </cell>
          <cell r="K1598">
            <v>2</v>
          </cell>
          <cell r="L1598">
            <v>1.9</v>
          </cell>
          <cell r="M1598">
            <v>1.9</v>
          </cell>
          <cell r="N1598">
            <v>2.2000000000000002</v>
          </cell>
          <cell r="O1598">
            <v>2.2000000000000002</v>
          </cell>
          <cell r="P1598">
            <v>2.2000000000000002</v>
          </cell>
          <cell r="Q1598">
            <v>2.5</v>
          </cell>
          <cell r="R1598">
            <v>3</v>
          </cell>
          <cell r="S1598">
            <v>3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</row>
        <row r="1599">
          <cell r="B1599">
            <v>0</v>
          </cell>
          <cell r="C1599">
            <v>26</v>
          </cell>
          <cell r="D1599" t="str">
            <v>Мушта О.С.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</row>
        <row r="1600">
          <cell r="B1600">
            <v>783</v>
          </cell>
          <cell r="C1600">
            <v>15</v>
          </cell>
          <cell r="D1600" t="str">
            <v>Пром. до 750 кВА   НН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</row>
        <row r="1601">
          <cell r="C1601">
            <v>15</v>
          </cell>
          <cell r="D1601" t="str">
            <v>Пром. до 750 кВА   НН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</row>
        <row r="1602">
          <cell r="B1602">
            <v>0</v>
          </cell>
          <cell r="C1602">
            <v>26</v>
          </cell>
          <cell r="D1602" t="str">
            <v>ИП Джафаров А.З.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</row>
        <row r="1603">
          <cell r="B1603">
            <v>784</v>
          </cell>
          <cell r="C1603">
            <v>15</v>
          </cell>
          <cell r="D1603" t="str">
            <v>Пром. до 750 кВА   НН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</row>
        <row r="1604">
          <cell r="C1604">
            <v>15</v>
          </cell>
          <cell r="D1604" t="str">
            <v>Пром. до 750 кВА   НН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</row>
        <row r="1605">
          <cell r="B1605">
            <v>0</v>
          </cell>
          <cell r="C1605">
            <v>26</v>
          </cell>
          <cell r="D1605" t="str">
            <v>ИП Менжунова Т.А.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</row>
        <row r="1606">
          <cell r="B1606">
            <v>785</v>
          </cell>
          <cell r="C1606">
            <v>15</v>
          </cell>
          <cell r="D1606" t="str">
            <v>Пром. до 750 кВА   НН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</row>
        <row r="1607">
          <cell r="C1607">
            <v>15</v>
          </cell>
          <cell r="D1607" t="str">
            <v>Пром. до 750 кВА   НН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</row>
        <row r="1608">
          <cell r="B1608">
            <v>0</v>
          </cell>
          <cell r="C1608">
            <v>26</v>
          </cell>
          <cell r="D1608" t="str">
            <v>ИП Чернова О.Е.</v>
          </cell>
          <cell r="E1608">
            <v>0</v>
          </cell>
          <cell r="F1608">
            <v>0</v>
          </cell>
          <cell r="G1608">
            <v>0</v>
          </cell>
          <cell r="H1608">
            <v>0.4</v>
          </cell>
          <cell r="I1608">
            <v>0.4</v>
          </cell>
          <cell r="J1608">
            <v>0.4</v>
          </cell>
          <cell r="K1608">
            <v>0.9</v>
          </cell>
          <cell r="L1608">
            <v>0.3</v>
          </cell>
          <cell r="M1608">
            <v>0.15</v>
          </cell>
          <cell r="N1608">
            <v>0.1</v>
          </cell>
          <cell r="O1608">
            <v>0.2</v>
          </cell>
          <cell r="P1608">
            <v>0.3</v>
          </cell>
          <cell r="Q1608">
            <v>0.4</v>
          </cell>
          <cell r="R1608">
            <v>0.4</v>
          </cell>
          <cell r="S1608">
            <v>0.4</v>
          </cell>
          <cell r="T1608">
            <v>1.2000000000000002</v>
          </cell>
          <cell r="U1608">
            <v>1.3499999999999999</v>
          </cell>
          <cell r="V1608">
            <v>0.60000000000000009</v>
          </cell>
          <cell r="W1608">
            <v>1.2000000000000002</v>
          </cell>
          <cell r="X1608">
            <v>4.3499999999999996</v>
          </cell>
        </row>
        <row r="1609">
          <cell r="B1609">
            <v>786</v>
          </cell>
          <cell r="C1609">
            <v>15</v>
          </cell>
          <cell r="D1609" t="str">
            <v>Пром. до 750 кВА   НН</v>
          </cell>
          <cell r="E1609">
            <v>0</v>
          </cell>
          <cell r="F1609">
            <v>0</v>
          </cell>
          <cell r="G1609">
            <v>0</v>
          </cell>
          <cell r="H1609">
            <v>0.4</v>
          </cell>
          <cell r="I1609">
            <v>0.4</v>
          </cell>
          <cell r="J1609">
            <v>0.4</v>
          </cell>
          <cell r="K1609">
            <v>0.9</v>
          </cell>
          <cell r="L1609">
            <v>0.3</v>
          </cell>
          <cell r="M1609">
            <v>0.15</v>
          </cell>
          <cell r="N1609">
            <v>0.1</v>
          </cell>
          <cell r="O1609">
            <v>0.2</v>
          </cell>
          <cell r="P1609">
            <v>0.3</v>
          </cell>
          <cell r="Q1609">
            <v>0.4</v>
          </cell>
          <cell r="R1609">
            <v>0.4</v>
          </cell>
          <cell r="S1609">
            <v>0.4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</row>
        <row r="1610">
          <cell r="C1610">
            <v>15</v>
          </cell>
          <cell r="D1610" t="str">
            <v>Пром. до 750 кВА   НН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</row>
        <row r="1611">
          <cell r="B1611">
            <v>0</v>
          </cell>
          <cell r="C1611">
            <v>23</v>
          </cell>
          <cell r="D1611" t="str">
            <v>ИП Гусейнов З.С.</v>
          </cell>
          <cell r="E1611">
            <v>1006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</row>
        <row r="1612">
          <cell r="B1612">
            <v>787</v>
          </cell>
          <cell r="C1612">
            <v>15</v>
          </cell>
          <cell r="D1612" t="str">
            <v>Пром. до 750 кВА   НН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</row>
        <row r="1613">
          <cell r="C1613">
            <v>15</v>
          </cell>
          <cell r="D1613" t="str">
            <v>Пром. до 750 кВА   НН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</row>
        <row r="1614">
          <cell r="B1614">
            <v>0</v>
          </cell>
          <cell r="C1614">
            <v>26</v>
          </cell>
          <cell r="D1614" t="str">
            <v>ООО "Независимая оценка плюс"</v>
          </cell>
          <cell r="E1614">
            <v>0</v>
          </cell>
          <cell r="F1614">
            <v>0</v>
          </cell>
          <cell r="G1614">
            <v>0</v>
          </cell>
          <cell r="H1614">
            <v>0.15</v>
          </cell>
          <cell r="I1614">
            <v>0.15</v>
          </cell>
          <cell r="J1614">
            <v>0.15</v>
          </cell>
          <cell r="K1614">
            <v>0.15</v>
          </cell>
          <cell r="L1614">
            <v>0.15</v>
          </cell>
          <cell r="M1614">
            <v>0.15</v>
          </cell>
          <cell r="N1614">
            <v>0.15</v>
          </cell>
          <cell r="O1614">
            <v>0.15</v>
          </cell>
          <cell r="P1614">
            <v>0.15</v>
          </cell>
          <cell r="Q1614">
            <v>0.15</v>
          </cell>
          <cell r="R1614">
            <v>0.15</v>
          </cell>
          <cell r="S1614">
            <v>0.15</v>
          </cell>
          <cell r="T1614">
            <v>0.44999999999999996</v>
          </cell>
          <cell r="U1614">
            <v>0.44999999999999996</v>
          </cell>
          <cell r="V1614">
            <v>0.44999999999999996</v>
          </cell>
          <cell r="W1614">
            <v>0.44999999999999996</v>
          </cell>
          <cell r="X1614">
            <v>1.7999999999999996</v>
          </cell>
        </row>
        <row r="1615">
          <cell r="B1615">
            <v>788</v>
          </cell>
          <cell r="C1615">
            <v>15</v>
          </cell>
          <cell r="D1615" t="str">
            <v>Пром. до 750 кВА   НН</v>
          </cell>
          <cell r="E1615">
            <v>0</v>
          </cell>
          <cell r="F1615">
            <v>0</v>
          </cell>
          <cell r="G1615">
            <v>0</v>
          </cell>
          <cell r="H1615">
            <v>0.15</v>
          </cell>
          <cell r="I1615">
            <v>0.15</v>
          </cell>
          <cell r="J1615">
            <v>0.15</v>
          </cell>
          <cell r="K1615">
            <v>0.15</v>
          </cell>
          <cell r="L1615">
            <v>0.15</v>
          </cell>
          <cell r="M1615">
            <v>0.15</v>
          </cell>
          <cell r="N1615">
            <v>0.15</v>
          </cell>
          <cell r="O1615">
            <v>0.15</v>
          </cell>
          <cell r="P1615">
            <v>0.15</v>
          </cell>
          <cell r="Q1615">
            <v>0.15</v>
          </cell>
          <cell r="R1615">
            <v>0.15</v>
          </cell>
          <cell r="S1615">
            <v>0.15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</row>
        <row r="1616">
          <cell r="C1616">
            <v>15</v>
          </cell>
          <cell r="D1616" t="str">
            <v>Пром. до 750 кВА   НН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</row>
        <row r="1617">
          <cell r="B1617">
            <v>0</v>
          </cell>
          <cell r="C1617">
            <v>26</v>
          </cell>
          <cell r="D1617" t="str">
            <v>ГСК "Таежный-2001"</v>
          </cell>
          <cell r="E1617">
            <v>1006</v>
          </cell>
          <cell r="F1617">
            <v>0</v>
          </cell>
          <cell r="G1617">
            <v>0</v>
          </cell>
          <cell r="H1617">
            <v>22</v>
          </cell>
          <cell r="I1617">
            <v>22</v>
          </cell>
          <cell r="J1617">
            <v>15</v>
          </cell>
          <cell r="K1617">
            <v>10</v>
          </cell>
          <cell r="L1617">
            <v>6</v>
          </cell>
          <cell r="M1617">
            <v>6</v>
          </cell>
          <cell r="N1617">
            <v>10</v>
          </cell>
          <cell r="O1617">
            <v>10</v>
          </cell>
          <cell r="P1617">
            <v>10</v>
          </cell>
          <cell r="Q1617">
            <v>10</v>
          </cell>
          <cell r="R1617">
            <v>11</v>
          </cell>
          <cell r="S1617">
            <v>15</v>
          </cell>
          <cell r="T1617">
            <v>59</v>
          </cell>
          <cell r="U1617">
            <v>22</v>
          </cell>
          <cell r="V1617">
            <v>30</v>
          </cell>
          <cell r="W1617">
            <v>36</v>
          </cell>
          <cell r="X1617">
            <v>147</v>
          </cell>
        </row>
        <row r="1618">
          <cell r="B1618">
            <v>789</v>
          </cell>
          <cell r="C1618">
            <v>135</v>
          </cell>
          <cell r="D1618" t="str">
            <v>Потреб. прирав. к населению (скидка 12% согл. решения РЭК № 200) СН2</v>
          </cell>
          <cell r="E1618">
            <v>1006</v>
          </cell>
          <cell r="F1618">
            <v>0</v>
          </cell>
          <cell r="G1618">
            <v>0</v>
          </cell>
          <cell r="H1618">
            <v>22</v>
          </cell>
          <cell r="I1618">
            <v>22</v>
          </cell>
          <cell r="J1618">
            <v>15</v>
          </cell>
          <cell r="K1618">
            <v>10</v>
          </cell>
          <cell r="L1618">
            <v>6</v>
          </cell>
          <cell r="M1618">
            <v>6</v>
          </cell>
          <cell r="N1618">
            <v>10</v>
          </cell>
          <cell r="O1618">
            <v>10</v>
          </cell>
          <cell r="P1618">
            <v>10</v>
          </cell>
          <cell r="Q1618">
            <v>10</v>
          </cell>
          <cell r="R1618">
            <v>11</v>
          </cell>
          <cell r="S1618">
            <v>15</v>
          </cell>
          <cell r="T1618">
            <v>59</v>
          </cell>
          <cell r="U1618">
            <v>22</v>
          </cell>
          <cell r="V1618">
            <v>30</v>
          </cell>
          <cell r="W1618">
            <v>36</v>
          </cell>
          <cell r="X1618">
            <v>147</v>
          </cell>
        </row>
        <row r="1619">
          <cell r="C1619">
            <v>135</v>
          </cell>
          <cell r="D1619" t="str">
            <v>Потреб. прирав. к населению (скидка 12% согл. решения РЭК № 200) СН2</v>
          </cell>
          <cell r="E1619">
            <v>1006</v>
          </cell>
          <cell r="F1619">
            <v>0</v>
          </cell>
          <cell r="G1619">
            <v>0</v>
          </cell>
          <cell r="H1619">
            <v>57</v>
          </cell>
          <cell r="I1619">
            <v>55</v>
          </cell>
          <cell r="J1619">
            <v>53.1</v>
          </cell>
          <cell r="K1619">
            <v>51.2</v>
          </cell>
          <cell r="L1619">
            <v>29.8</v>
          </cell>
          <cell r="M1619">
            <v>9.8000000000000007</v>
          </cell>
          <cell r="N1619">
            <v>3.4</v>
          </cell>
          <cell r="O1619">
            <v>5</v>
          </cell>
          <cell r="P1619">
            <v>12.8</v>
          </cell>
          <cell r="Q1619">
            <v>13</v>
          </cell>
          <cell r="R1619">
            <v>50</v>
          </cell>
          <cell r="S1619">
            <v>55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</row>
        <row r="1620">
          <cell r="B1620">
            <v>0</v>
          </cell>
          <cell r="C1620">
            <v>26</v>
          </cell>
          <cell r="D1620" t="str">
            <v>Адвокат Ланько Ю.А.</v>
          </cell>
          <cell r="E1620">
            <v>0</v>
          </cell>
          <cell r="F1620">
            <v>0</v>
          </cell>
          <cell r="G1620">
            <v>0</v>
          </cell>
          <cell r="H1620">
            <v>0.2</v>
          </cell>
          <cell r="I1620">
            <v>0.2</v>
          </cell>
          <cell r="J1620">
            <v>0.2</v>
          </cell>
          <cell r="K1620">
            <v>0.2</v>
          </cell>
          <cell r="L1620">
            <v>0.2</v>
          </cell>
          <cell r="M1620">
            <v>0.2</v>
          </cell>
          <cell r="N1620">
            <v>0.2</v>
          </cell>
          <cell r="O1620">
            <v>0.2</v>
          </cell>
          <cell r="P1620">
            <v>0.2</v>
          </cell>
          <cell r="Q1620">
            <v>0.2</v>
          </cell>
          <cell r="R1620">
            <v>0.2</v>
          </cell>
          <cell r="S1620">
            <v>0.2</v>
          </cell>
          <cell r="T1620">
            <v>0.60000000000000009</v>
          </cell>
          <cell r="U1620">
            <v>0.60000000000000009</v>
          </cell>
          <cell r="V1620">
            <v>0.60000000000000009</v>
          </cell>
          <cell r="W1620">
            <v>0.60000000000000009</v>
          </cell>
          <cell r="X1620">
            <v>2.4</v>
          </cell>
        </row>
        <row r="1621">
          <cell r="B1621">
            <v>790</v>
          </cell>
          <cell r="C1621">
            <v>15</v>
          </cell>
          <cell r="D1621" t="str">
            <v>Пром. до 750 кВА   НН</v>
          </cell>
          <cell r="E1621">
            <v>0</v>
          </cell>
          <cell r="F1621">
            <v>0</v>
          </cell>
          <cell r="G1621">
            <v>0</v>
          </cell>
          <cell r="H1621">
            <v>0.2</v>
          </cell>
          <cell r="I1621">
            <v>0.2</v>
          </cell>
          <cell r="J1621">
            <v>0.2</v>
          </cell>
          <cell r="K1621">
            <v>0.2</v>
          </cell>
          <cell r="L1621">
            <v>0.2</v>
          </cell>
          <cell r="M1621">
            <v>0.2</v>
          </cell>
          <cell r="N1621">
            <v>0.2</v>
          </cell>
          <cell r="O1621">
            <v>0.2</v>
          </cell>
          <cell r="P1621">
            <v>0.2</v>
          </cell>
          <cell r="Q1621">
            <v>0.2</v>
          </cell>
          <cell r="R1621">
            <v>0.2</v>
          </cell>
          <cell r="S1621">
            <v>0.2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</row>
        <row r="1622">
          <cell r="C1622">
            <v>15</v>
          </cell>
          <cell r="D1622" t="str">
            <v>Пром. до 750 кВА   НН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</row>
        <row r="1623">
          <cell r="B1623">
            <v>0</v>
          </cell>
          <cell r="C1623">
            <v>26</v>
          </cell>
          <cell r="D1623" t="str">
            <v>ИП Клочков А.В.</v>
          </cell>
          <cell r="E1623">
            <v>1006</v>
          </cell>
          <cell r="F1623">
            <v>0</v>
          </cell>
          <cell r="G1623">
            <v>0</v>
          </cell>
          <cell r="H1623">
            <v>3.2500000000000004</v>
          </cell>
          <cell r="I1623">
            <v>3.2500000000000004</v>
          </cell>
          <cell r="J1623">
            <v>2.25</v>
          </cell>
          <cell r="K1623">
            <v>3.0300000000000002</v>
          </cell>
          <cell r="L1623">
            <v>2.6500000000000004</v>
          </cell>
          <cell r="M1623">
            <v>2.2200000000000002</v>
          </cell>
          <cell r="N1623">
            <v>1.9</v>
          </cell>
          <cell r="O1623">
            <v>2.8999999999999995</v>
          </cell>
          <cell r="P1623">
            <v>3.05</v>
          </cell>
          <cell r="Q1623">
            <v>3.1500000000000004</v>
          </cell>
          <cell r="R1623">
            <v>3.1500000000000004</v>
          </cell>
          <cell r="S1623">
            <v>3.2500000000000004</v>
          </cell>
          <cell r="T1623">
            <v>8.75</v>
          </cell>
          <cell r="U1623">
            <v>7.9</v>
          </cell>
          <cell r="V1623">
            <v>7.8499999999999988</v>
          </cell>
          <cell r="W1623">
            <v>9.5500000000000007</v>
          </cell>
          <cell r="X1623">
            <v>34.049999999999997</v>
          </cell>
        </row>
        <row r="1624">
          <cell r="B1624">
            <v>791</v>
          </cell>
          <cell r="C1624">
            <v>26</v>
          </cell>
          <cell r="D1624" t="str">
            <v>Непромышленные потребители НН</v>
          </cell>
          <cell r="E1624">
            <v>1006</v>
          </cell>
          <cell r="F1624">
            <v>0</v>
          </cell>
          <cell r="G1624">
            <v>0</v>
          </cell>
          <cell r="H1624">
            <v>1.5</v>
          </cell>
          <cell r="I1624">
            <v>1.5</v>
          </cell>
          <cell r="J1624">
            <v>1.1000000000000001</v>
          </cell>
          <cell r="K1624">
            <v>1.4</v>
          </cell>
          <cell r="L1624">
            <v>1.3</v>
          </cell>
          <cell r="M1624">
            <v>1.3</v>
          </cell>
          <cell r="N1624">
            <v>1.1000000000000001</v>
          </cell>
          <cell r="O1624">
            <v>1.4</v>
          </cell>
          <cell r="P1624">
            <v>1.4</v>
          </cell>
          <cell r="Q1624">
            <v>1.5</v>
          </cell>
          <cell r="R1624">
            <v>1.5</v>
          </cell>
          <cell r="S1624">
            <v>1.5</v>
          </cell>
          <cell r="T1624">
            <v>4.0999999999999996</v>
          </cell>
          <cell r="U1624">
            <v>4</v>
          </cell>
          <cell r="V1624">
            <v>3.9</v>
          </cell>
          <cell r="W1624">
            <v>4.5</v>
          </cell>
          <cell r="X1624">
            <v>16.5</v>
          </cell>
        </row>
        <row r="1625">
          <cell r="C1625">
            <v>26</v>
          </cell>
          <cell r="D1625" t="str">
            <v>Непромышленные потребители НН</v>
          </cell>
          <cell r="E1625">
            <v>1006</v>
          </cell>
          <cell r="F1625">
            <v>0</v>
          </cell>
          <cell r="G1625">
            <v>0</v>
          </cell>
          <cell r="H1625">
            <v>1.5</v>
          </cell>
          <cell r="I1625">
            <v>1.5</v>
          </cell>
          <cell r="J1625">
            <v>1.1000000000000001</v>
          </cell>
          <cell r="K1625">
            <v>1.4</v>
          </cell>
          <cell r="L1625">
            <v>1.3</v>
          </cell>
          <cell r="M1625">
            <v>1.3</v>
          </cell>
          <cell r="N1625">
            <v>1.1000000000000001</v>
          </cell>
          <cell r="O1625">
            <v>1.4</v>
          </cell>
          <cell r="P1625">
            <v>1.4</v>
          </cell>
          <cell r="Q1625">
            <v>1.5</v>
          </cell>
          <cell r="R1625">
            <v>1.5</v>
          </cell>
          <cell r="S1625">
            <v>1.5</v>
          </cell>
          <cell r="T1625">
            <v>4.0999999999999996</v>
          </cell>
          <cell r="U1625">
            <v>4</v>
          </cell>
          <cell r="V1625">
            <v>3.9</v>
          </cell>
          <cell r="W1625">
            <v>4.5</v>
          </cell>
          <cell r="X1625">
            <v>16.5</v>
          </cell>
        </row>
        <row r="1626">
          <cell r="B1626">
            <v>792</v>
          </cell>
          <cell r="C1626">
            <v>27</v>
          </cell>
          <cell r="D1626" t="str">
            <v>Непромышленные потребители НН</v>
          </cell>
          <cell r="E1626">
            <v>1006</v>
          </cell>
          <cell r="F1626">
            <v>0</v>
          </cell>
          <cell r="G1626">
            <v>0</v>
          </cell>
          <cell r="H1626">
            <v>1.2</v>
          </cell>
          <cell r="I1626">
            <v>1.2</v>
          </cell>
          <cell r="J1626">
            <v>0.7</v>
          </cell>
          <cell r="K1626">
            <v>1.1000000000000001</v>
          </cell>
          <cell r="L1626">
            <v>0.9</v>
          </cell>
          <cell r="M1626">
            <v>0.5</v>
          </cell>
          <cell r="N1626">
            <v>0.5</v>
          </cell>
          <cell r="O1626">
            <v>1.2</v>
          </cell>
          <cell r="P1626">
            <v>1.2</v>
          </cell>
          <cell r="Q1626">
            <v>1.2</v>
          </cell>
          <cell r="R1626">
            <v>1.2</v>
          </cell>
          <cell r="S1626">
            <v>1.2</v>
          </cell>
          <cell r="T1626">
            <v>3.0999999999999996</v>
          </cell>
          <cell r="U1626">
            <v>2.5</v>
          </cell>
          <cell r="V1626">
            <v>2.9</v>
          </cell>
          <cell r="W1626">
            <v>3.5999999999999996</v>
          </cell>
          <cell r="X1626">
            <v>12.099999999999998</v>
          </cell>
        </row>
        <row r="1627">
          <cell r="B1627">
            <v>784</v>
          </cell>
          <cell r="C1627">
            <v>28</v>
          </cell>
          <cell r="D1627" t="str">
            <v>Непромышленные потребители НН</v>
          </cell>
          <cell r="E1627">
            <v>1006</v>
          </cell>
          <cell r="F1627">
            <v>0</v>
          </cell>
          <cell r="G1627">
            <v>0</v>
          </cell>
          <cell r="H1627">
            <v>0.35</v>
          </cell>
          <cell r="I1627">
            <v>0.35</v>
          </cell>
          <cell r="J1627">
            <v>0.25</v>
          </cell>
          <cell r="K1627">
            <v>0.33</v>
          </cell>
          <cell r="L1627">
            <v>0.25</v>
          </cell>
          <cell r="M1627">
            <v>0.27</v>
          </cell>
          <cell r="N1627">
            <v>0.15</v>
          </cell>
          <cell r="O1627">
            <v>0.15</v>
          </cell>
          <cell r="P1627">
            <v>0.25</v>
          </cell>
          <cell r="Q1627">
            <v>0.25</v>
          </cell>
          <cell r="R1627">
            <v>0.25</v>
          </cell>
          <cell r="S1627">
            <v>0.35</v>
          </cell>
          <cell r="T1627">
            <v>0.95</v>
          </cell>
          <cell r="U1627">
            <v>0.85000000000000009</v>
          </cell>
          <cell r="V1627">
            <v>0.55000000000000004</v>
          </cell>
          <cell r="W1627">
            <v>0.85</v>
          </cell>
          <cell r="X1627">
            <v>3.2</v>
          </cell>
        </row>
        <row r="1628">
          <cell r="B1628">
            <v>0</v>
          </cell>
          <cell r="C1628">
            <v>29</v>
          </cell>
          <cell r="D1628" t="str">
            <v>ИП Каспарова Т.Ю.</v>
          </cell>
          <cell r="E1628">
            <v>1006</v>
          </cell>
          <cell r="F1628">
            <v>0</v>
          </cell>
          <cell r="G1628">
            <v>0</v>
          </cell>
          <cell r="H1628">
            <v>0.05</v>
          </cell>
          <cell r="I1628">
            <v>0.05</v>
          </cell>
          <cell r="J1628">
            <v>0.04</v>
          </cell>
          <cell r="K1628">
            <v>0.03</v>
          </cell>
          <cell r="L1628">
            <v>0.03</v>
          </cell>
          <cell r="M1628">
            <v>0.03</v>
          </cell>
          <cell r="N1628">
            <v>0.03</v>
          </cell>
          <cell r="O1628">
            <v>0.03</v>
          </cell>
          <cell r="P1628">
            <v>0.03</v>
          </cell>
          <cell r="Q1628">
            <v>0.03</v>
          </cell>
          <cell r="R1628">
            <v>0.03</v>
          </cell>
          <cell r="S1628">
            <v>0.04</v>
          </cell>
          <cell r="T1628">
            <v>0.14000000000000001</v>
          </cell>
          <cell r="U1628">
            <v>0.09</v>
          </cell>
          <cell r="V1628">
            <v>0.09</v>
          </cell>
          <cell r="W1628">
            <v>0.1</v>
          </cell>
          <cell r="X1628">
            <v>0.4200000000000001</v>
          </cell>
        </row>
        <row r="1629">
          <cell r="B1629">
            <v>792</v>
          </cell>
          <cell r="C1629">
            <v>15</v>
          </cell>
          <cell r="D1629" t="str">
            <v>Пром. до 750 кВА   НН</v>
          </cell>
          <cell r="E1629">
            <v>0</v>
          </cell>
          <cell r="F1629">
            <v>0</v>
          </cell>
          <cell r="G1629">
            <v>0</v>
          </cell>
          <cell r="H1629">
            <v>0.05</v>
          </cell>
          <cell r="I1629">
            <v>0.05</v>
          </cell>
          <cell r="J1629">
            <v>0.04</v>
          </cell>
          <cell r="K1629">
            <v>0.03</v>
          </cell>
          <cell r="L1629">
            <v>0.03</v>
          </cell>
          <cell r="M1629">
            <v>0.03</v>
          </cell>
          <cell r="N1629">
            <v>0.03</v>
          </cell>
          <cell r="O1629">
            <v>0.03</v>
          </cell>
          <cell r="P1629">
            <v>0.03</v>
          </cell>
          <cell r="Q1629">
            <v>0.03</v>
          </cell>
          <cell r="R1629">
            <v>0.03</v>
          </cell>
          <cell r="S1629">
            <v>0.04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</row>
        <row r="1630">
          <cell r="B1630">
            <v>785</v>
          </cell>
          <cell r="C1630">
            <v>15</v>
          </cell>
          <cell r="D1630" t="str">
            <v>Пром. до 750 кВА   НН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</row>
        <row r="1631">
          <cell r="B1631">
            <v>0</v>
          </cell>
          <cell r="C1631">
            <v>26</v>
          </cell>
          <cell r="D1631" t="str">
            <v>ИП Маркевич М.В.</v>
          </cell>
          <cell r="E1631">
            <v>1006</v>
          </cell>
          <cell r="F1631">
            <v>0</v>
          </cell>
          <cell r="G1631">
            <v>0</v>
          </cell>
          <cell r="H1631">
            <v>1.1000000000000001</v>
          </cell>
          <cell r="I1631">
            <v>1.1000000000000001</v>
          </cell>
          <cell r="J1631">
            <v>1.1000000000000001</v>
          </cell>
          <cell r="K1631">
            <v>0.85</v>
          </cell>
          <cell r="L1631">
            <v>1.2</v>
          </cell>
          <cell r="M1631">
            <v>1.2</v>
          </cell>
          <cell r="N1631">
            <v>1.5</v>
          </cell>
          <cell r="O1631">
            <v>1.3</v>
          </cell>
          <cell r="P1631">
            <v>1.1000000000000001</v>
          </cell>
          <cell r="Q1631">
            <v>1.1000000000000001</v>
          </cell>
          <cell r="R1631">
            <v>1.1000000000000001</v>
          </cell>
          <cell r="S1631">
            <v>1.1000000000000001</v>
          </cell>
          <cell r="T1631">
            <v>3.3000000000000003</v>
          </cell>
          <cell r="U1631">
            <v>3.25</v>
          </cell>
          <cell r="V1631">
            <v>3.9</v>
          </cell>
          <cell r="W1631">
            <v>3.3000000000000003</v>
          </cell>
          <cell r="X1631">
            <v>13.75</v>
          </cell>
        </row>
        <row r="1632">
          <cell r="B1632">
            <v>793</v>
          </cell>
          <cell r="C1632">
            <v>15</v>
          </cell>
          <cell r="D1632" t="str">
            <v>Пром. до 750 кВА   НН</v>
          </cell>
          <cell r="E1632">
            <v>0</v>
          </cell>
          <cell r="F1632">
            <v>0</v>
          </cell>
          <cell r="G1632">
            <v>0</v>
          </cell>
          <cell r="H1632">
            <v>1.1000000000000001</v>
          </cell>
          <cell r="I1632">
            <v>1.1000000000000001</v>
          </cell>
          <cell r="J1632">
            <v>1.1000000000000001</v>
          </cell>
          <cell r="K1632">
            <v>0.85</v>
          </cell>
          <cell r="L1632">
            <v>1.2</v>
          </cell>
          <cell r="M1632">
            <v>1.2</v>
          </cell>
          <cell r="N1632">
            <v>1.5</v>
          </cell>
          <cell r="O1632">
            <v>1.3</v>
          </cell>
          <cell r="P1632">
            <v>1.1000000000000001</v>
          </cell>
          <cell r="Q1632">
            <v>1.1000000000000001</v>
          </cell>
          <cell r="R1632">
            <v>1.1000000000000001</v>
          </cell>
          <cell r="S1632">
            <v>1.1000000000000001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</row>
        <row r="1633">
          <cell r="B1633">
            <v>786</v>
          </cell>
          <cell r="C1633">
            <v>15</v>
          </cell>
          <cell r="D1633" t="str">
            <v>Пром. до 750 кВА   НН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</row>
        <row r="1634">
          <cell r="B1634">
            <v>0</v>
          </cell>
          <cell r="C1634">
            <v>23</v>
          </cell>
          <cell r="D1634" t="str">
            <v>ИП Жалнина Г.Б.</v>
          </cell>
          <cell r="E1634">
            <v>1006</v>
          </cell>
          <cell r="F1634">
            <v>0</v>
          </cell>
          <cell r="G1634">
            <v>0</v>
          </cell>
          <cell r="H1634">
            <v>2</v>
          </cell>
          <cell r="I1634">
            <v>2</v>
          </cell>
          <cell r="J1634">
            <v>1</v>
          </cell>
          <cell r="K1634">
            <v>1</v>
          </cell>
          <cell r="L1634">
            <v>0.7</v>
          </cell>
          <cell r="M1634">
            <v>0.7</v>
          </cell>
          <cell r="N1634">
            <v>0.8</v>
          </cell>
          <cell r="O1634">
            <v>0.8</v>
          </cell>
          <cell r="P1634">
            <v>1</v>
          </cell>
          <cell r="Q1634">
            <v>1</v>
          </cell>
          <cell r="R1634">
            <v>1</v>
          </cell>
          <cell r="S1634">
            <v>2</v>
          </cell>
          <cell r="T1634">
            <v>5</v>
          </cell>
          <cell r="U1634">
            <v>2.4</v>
          </cell>
          <cell r="V1634">
            <v>2.6</v>
          </cell>
          <cell r="W1634">
            <v>4</v>
          </cell>
          <cell r="X1634">
            <v>14.000000000000002</v>
          </cell>
        </row>
        <row r="1635">
          <cell r="B1635">
            <v>794</v>
          </cell>
          <cell r="C1635">
            <v>15</v>
          </cell>
          <cell r="D1635" t="str">
            <v>Пром. до 750 кВА   НН</v>
          </cell>
          <cell r="E1635">
            <v>0</v>
          </cell>
          <cell r="F1635">
            <v>0</v>
          </cell>
          <cell r="G1635">
            <v>0</v>
          </cell>
          <cell r="H1635">
            <v>2</v>
          </cell>
          <cell r="I1635">
            <v>2</v>
          </cell>
          <cell r="J1635">
            <v>1</v>
          </cell>
          <cell r="K1635">
            <v>1</v>
          </cell>
          <cell r="L1635">
            <v>0.7</v>
          </cell>
          <cell r="M1635">
            <v>0.7</v>
          </cell>
          <cell r="N1635">
            <v>0.8</v>
          </cell>
          <cell r="O1635">
            <v>0.8</v>
          </cell>
          <cell r="P1635">
            <v>1</v>
          </cell>
          <cell r="Q1635">
            <v>1</v>
          </cell>
          <cell r="R1635">
            <v>1</v>
          </cell>
          <cell r="S1635">
            <v>2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</row>
        <row r="1636">
          <cell r="B1636">
            <v>787</v>
          </cell>
          <cell r="C1636">
            <v>15</v>
          </cell>
          <cell r="D1636" t="str">
            <v>Пром. до 750 кВА   НН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</row>
        <row r="1637">
          <cell r="B1637">
            <v>0</v>
          </cell>
          <cell r="C1637">
            <v>26</v>
          </cell>
          <cell r="D1637" t="str">
            <v>ИП Масимов А.С.</v>
          </cell>
          <cell r="E1637">
            <v>1006</v>
          </cell>
          <cell r="F1637">
            <v>0</v>
          </cell>
          <cell r="G1637">
            <v>0</v>
          </cell>
          <cell r="H1637">
            <v>1.2</v>
          </cell>
          <cell r="I1637">
            <v>1.1000000000000001</v>
          </cell>
          <cell r="J1637">
            <v>1</v>
          </cell>
          <cell r="K1637">
            <v>0.68</v>
          </cell>
          <cell r="L1637">
            <v>1.4</v>
          </cell>
          <cell r="M1637">
            <v>1.2</v>
          </cell>
          <cell r="N1637">
            <v>1.1000000000000001</v>
          </cell>
          <cell r="O1637">
            <v>1.1000000000000001</v>
          </cell>
          <cell r="P1637">
            <v>1.1000000000000001</v>
          </cell>
          <cell r="Q1637">
            <v>1.1000000000000001</v>
          </cell>
          <cell r="R1637">
            <v>1.2</v>
          </cell>
          <cell r="S1637">
            <v>1.2</v>
          </cell>
          <cell r="T1637">
            <v>3.3</v>
          </cell>
          <cell r="U1637">
            <v>3.2800000000000002</v>
          </cell>
          <cell r="V1637">
            <v>3.3000000000000003</v>
          </cell>
          <cell r="W1637">
            <v>3.5</v>
          </cell>
          <cell r="X1637">
            <v>13.379999999999997</v>
          </cell>
        </row>
        <row r="1638">
          <cell r="B1638">
            <v>795</v>
          </cell>
          <cell r="C1638">
            <v>15</v>
          </cell>
          <cell r="D1638" t="str">
            <v>Пром. до 750 кВА   НН</v>
          </cell>
          <cell r="E1638">
            <v>0</v>
          </cell>
          <cell r="F1638">
            <v>0</v>
          </cell>
          <cell r="G1638">
            <v>0</v>
          </cell>
          <cell r="H1638">
            <v>1.2</v>
          </cell>
          <cell r="I1638">
            <v>1.1000000000000001</v>
          </cell>
          <cell r="J1638">
            <v>1</v>
          </cell>
          <cell r="K1638">
            <v>0.68</v>
          </cell>
          <cell r="L1638">
            <v>1.4</v>
          </cell>
          <cell r="M1638">
            <v>1.2</v>
          </cell>
          <cell r="N1638">
            <v>1.1000000000000001</v>
          </cell>
          <cell r="O1638">
            <v>1.1000000000000001</v>
          </cell>
          <cell r="P1638">
            <v>1.1000000000000001</v>
          </cell>
          <cell r="Q1638">
            <v>1.1000000000000001</v>
          </cell>
          <cell r="R1638">
            <v>1.2</v>
          </cell>
          <cell r="S1638">
            <v>1.2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</row>
        <row r="1639">
          <cell r="B1639">
            <v>788</v>
          </cell>
          <cell r="C1639">
            <v>15</v>
          </cell>
          <cell r="D1639" t="str">
            <v>Пром. до 750 кВА   НН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</row>
        <row r="1640">
          <cell r="B1640">
            <v>0</v>
          </cell>
          <cell r="C1640">
            <v>26</v>
          </cell>
          <cell r="D1640" t="str">
            <v>ИП Паналыев А.П.</v>
          </cell>
          <cell r="E1640">
            <v>1006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</row>
        <row r="1641">
          <cell r="B1641">
            <v>796</v>
          </cell>
          <cell r="C1641">
            <v>15</v>
          </cell>
          <cell r="D1641" t="str">
            <v>Пром. до 750 кВА   НН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</row>
        <row r="1642">
          <cell r="B1642">
            <v>789</v>
          </cell>
          <cell r="C1642">
            <v>15</v>
          </cell>
          <cell r="D1642" t="str">
            <v>Пром. до 750 кВА   НН</v>
          </cell>
          <cell r="E1642">
            <v>0</v>
          </cell>
          <cell r="F1642">
            <v>0</v>
          </cell>
          <cell r="G1642">
            <v>0</v>
          </cell>
          <cell r="H1642">
            <v>0.4</v>
          </cell>
          <cell r="I1642">
            <v>0.4</v>
          </cell>
          <cell r="J1642">
            <v>0.3</v>
          </cell>
          <cell r="K1642">
            <v>0.3</v>
          </cell>
          <cell r="L1642">
            <v>0.3</v>
          </cell>
          <cell r="M1642">
            <v>0.3</v>
          </cell>
          <cell r="N1642">
            <v>0.3</v>
          </cell>
          <cell r="O1642">
            <v>0.3</v>
          </cell>
          <cell r="P1642">
            <v>0.3</v>
          </cell>
          <cell r="Q1642">
            <v>0.3</v>
          </cell>
          <cell r="R1642">
            <v>0.4</v>
          </cell>
          <cell r="S1642">
            <v>0.4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</row>
        <row r="1643">
          <cell r="B1643">
            <v>0</v>
          </cell>
          <cell r="C1643">
            <v>26</v>
          </cell>
          <cell r="D1643" t="str">
            <v>ИП Штарк С.А.</v>
          </cell>
          <cell r="E1643">
            <v>0</v>
          </cell>
          <cell r="F1643">
            <v>0</v>
          </cell>
          <cell r="G1643">
            <v>0</v>
          </cell>
          <cell r="H1643">
            <v>2.4</v>
          </cell>
          <cell r="I1643">
            <v>2.4</v>
          </cell>
          <cell r="J1643">
            <v>2.0499999999999998</v>
          </cell>
          <cell r="K1643">
            <v>1</v>
          </cell>
          <cell r="L1643">
            <v>1.1499999999999999</v>
          </cell>
          <cell r="M1643">
            <v>0.7</v>
          </cell>
          <cell r="N1643">
            <v>0.7</v>
          </cell>
          <cell r="O1643">
            <v>0.7</v>
          </cell>
          <cell r="P1643">
            <v>0.7</v>
          </cell>
          <cell r="Q1643">
            <v>2.2999999999999998</v>
          </cell>
          <cell r="R1643">
            <v>2.4</v>
          </cell>
          <cell r="S1643">
            <v>2.4</v>
          </cell>
          <cell r="T1643">
            <v>6.85</v>
          </cell>
          <cell r="U1643">
            <v>2.8499999999999996</v>
          </cell>
          <cell r="V1643">
            <v>2.0999999999999996</v>
          </cell>
          <cell r="W1643">
            <v>7.1</v>
          </cell>
          <cell r="X1643">
            <v>18.899999999999995</v>
          </cell>
        </row>
        <row r="1644">
          <cell r="B1644">
            <v>797</v>
          </cell>
          <cell r="C1644">
            <v>23</v>
          </cell>
          <cell r="D1644" t="str">
            <v>Непромышленные потребители СН2</v>
          </cell>
          <cell r="E1644">
            <v>1006</v>
          </cell>
          <cell r="F1644">
            <v>0</v>
          </cell>
          <cell r="G1644">
            <v>0</v>
          </cell>
          <cell r="H1644">
            <v>0.4</v>
          </cell>
          <cell r="I1644">
            <v>0.4</v>
          </cell>
          <cell r="J1644">
            <v>0.3</v>
          </cell>
          <cell r="K1644">
            <v>0.3</v>
          </cell>
          <cell r="L1644">
            <v>0.3</v>
          </cell>
          <cell r="M1644">
            <v>0.3</v>
          </cell>
          <cell r="N1644">
            <v>0.3</v>
          </cell>
          <cell r="O1644">
            <v>0.3</v>
          </cell>
          <cell r="P1644">
            <v>0.3</v>
          </cell>
          <cell r="Q1644">
            <v>0.3</v>
          </cell>
          <cell r="R1644">
            <v>0.4</v>
          </cell>
          <cell r="S1644">
            <v>0.4</v>
          </cell>
          <cell r="T1644">
            <v>1.1000000000000001</v>
          </cell>
          <cell r="U1644">
            <v>0.89999999999999991</v>
          </cell>
          <cell r="V1644">
            <v>0.89999999999999991</v>
          </cell>
          <cell r="W1644">
            <v>1.1000000000000001</v>
          </cell>
          <cell r="X1644">
            <v>3.9999999999999991</v>
          </cell>
        </row>
        <row r="1645">
          <cell r="B1645">
            <v>790</v>
          </cell>
          <cell r="C1645">
            <v>23</v>
          </cell>
          <cell r="D1645" t="str">
            <v>Непромышленные потребители СН2</v>
          </cell>
          <cell r="E1645">
            <v>1006</v>
          </cell>
          <cell r="F1645">
            <v>0</v>
          </cell>
          <cell r="G1645">
            <v>0</v>
          </cell>
          <cell r="H1645">
            <v>0.4</v>
          </cell>
          <cell r="I1645">
            <v>0.4</v>
          </cell>
          <cell r="J1645">
            <v>0.3</v>
          </cell>
          <cell r="K1645">
            <v>0.3</v>
          </cell>
          <cell r="L1645">
            <v>0.3</v>
          </cell>
          <cell r="M1645">
            <v>0.3</v>
          </cell>
          <cell r="N1645">
            <v>0.3</v>
          </cell>
          <cell r="O1645">
            <v>0.3</v>
          </cell>
          <cell r="P1645">
            <v>0.3</v>
          </cell>
          <cell r="Q1645">
            <v>0.3</v>
          </cell>
          <cell r="R1645">
            <v>0.4</v>
          </cell>
          <cell r="S1645">
            <v>0.4</v>
          </cell>
          <cell r="T1645">
            <v>1.1000000000000001</v>
          </cell>
          <cell r="U1645">
            <v>0.89999999999999991</v>
          </cell>
          <cell r="V1645">
            <v>0.89999999999999991</v>
          </cell>
          <cell r="W1645">
            <v>1.1000000000000001</v>
          </cell>
          <cell r="X1645">
            <v>3.9999999999999991</v>
          </cell>
        </row>
        <row r="1646">
          <cell r="B1646">
            <v>0</v>
          </cell>
          <cell r="C1646">
            <v>26</v>
          </cell>
          <cell r="D1646" t="str">
            <v>ИП Войцеховская М.В.</v>
          </cell>
          <cell r="E1646">
            <v>1006</v>
          </cell>
          <cell r="F1646">
            <v>0</v>
          </cell>
          <cell r="G1646">
            <v>0</v>
          </cell>
          <cell r="H1646">
            <v>0.1</v>
          </cell>
          <cell r="I1646">
            <v>0.09</v>
          </cell>
          <cell r="J1646">
            <v>0.09</v>
          </cell>
          <cell r="K1646">
            <v>0.09</v>
          </cell>
          <cell r="L1646">
            <v>0.08</v>
          </cell>
          <cell r="M1646">
            <v>0.06</v>
          </cell>
          <cell r="N1646">
            <v>0.06</v>
          </cell>
          <cell r="O1646">
            <v>7.0000000000000007E-2</v>
          </cell>
          <cell r="P1646">
            <v>0.08</v>
          </cell>
          <cell r="Q1646">
            <v>0.08</v>
          </cell>
          <cell r="R1646">
            <v>0.1</v>
          </cell>
          <cell r="S1646">
            <v>0.1</v>
          </cell>
          <cell r="T1646">
            <v>0.28000000000000003</v>
          </cell>
          <cell r="U1646">
            <v>0.22999999999999998</v>
          </cell>
          <cell r="V1646">
            <v>0.21000000000000002</v>
          </cell>
          <cell r="W1646">
            <v>0.28000000000000003</v>
          </cell>
          <cell r="X1646">
            <v>1</v>
          </cell>
        </row>
        <row r="1647">
          <cell r="B1647">
            <v>798</v>
          </cell>
          <cell r="C1647">
            <v>15</v>
          </cell>
          <cell r="D1647" t="str">
            <v>Пром. до 750 кВА   НН</v>
          </cell>
          <cell r="E1647">
            <v>0</v>
          </cell>
          <cell r="F1647">
            <v>0</v>
          </cell>
          <cell r="G1647">
            <v>0</v>
          </cell>
          <cell r="H1647">
            <v>0.1</v>
          </cell>
          <cell r="I1647">
            <v>0.09</v>
          </cell>
          <cell r="J1647">
            <v>0.09</v>
          </cell>
          <cell r="K1647">
            <v>0.09</v>
          </cell>
          <cell r="L1647">
            <v>0.08</v>
          </cell>
          <cell r="M1647">
            <v>0.06</v>
          </cell>
          <cell r="N1647">
            <v>0.06</v>
          </cell>
          <cell r="O1647">
            <v>7.0000000000000007E-2</v>
          </cell>
          <cell r="P1647">
            <v>0.08</v>
          </cell>
          <cell r="Q1647">
            <v>0.08</v>
          </cell>
          <cell r="R1647">
            <v>0.1</v>
          </cell>
          <cell r="S1647">
            <v>0.1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</row>
        <row r="1648">
          <cell r="B1648">
            <v>791</v>
          </cell>
          <cell r="C1648">
            <v>15</v>
          </cell>
          <cell r="D1648" t="str">
            <v>Пром. до 750 кВА   НН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</row>
        <row r="1649">
          <cell r="B1649">
            <v>0</v>
          </cell>
          <cell r="C1649">
            <v>26</v>
          </cell>
          <cell r="D1649" t="str">
            <v>ИП Балакерев Ф.Г.</v>
          </cell>
          <cell r="E1649">
            <v>1006</v>
          </cell>
          <cell r="F1649">
            <v>0</v>
          </cell>
          <cell r="G1649">
            <v>0</v>
          </cell>
          <cell r="H1649">
            <v>1.5</v>
          </cell>
          <cell r="I1649">
            <v>1.4</v>
          </cell>
          <cell r="J1649">
            <v>1.1000000000000001</v>
          </cell>
          <cell r="K1649">
            <v>1.25</v>
          </cell>
          <cell r="L1649">
            <v>0.4</v>
          </cell>
          <cell r="M1649">
            <v>0.5</v>
          </cell>
          <cell r="N1649">
            <v>0.25</v>
          </cell>
          <cell r="O1649">
            <v>0.55000000000000004</v>
          </cell>
          <cell r="P1649">
            <v>0.6</v>
          </cell>
          <cell r="Q1649">
            <v>1.4</v>
          </cell>
          <cell r="R1649">
            <v>1.45</v>
          </cell>
          <cell r="S1649">
            <v>1.5</v>
          </cell>
          <cell r="T1649">
            <v>4</v>
          </cell>
          <cell r="U1649">
            <v>2.15</v>
          </cell>
          <cell r="V1649">
            <v>1.4</v>
          </cell>
          <cell r="W1649">
            <v>4.3499999999999996</v>
          </cell>
          <cell r="X1649">
            <v>11.899999999999999</v>
          </cell>
        </row>
        <row r="1650">
          <cell r="B1650">
            <v>799</v>
          </cell>
          <cell r="C1650">
            <v>15</v>
          </cell>
          <cell r="D1650" t="str">
            <v>Пром. до 750 кВА   НН</v>
          </cell>
          <cell r="E1650">
            <v>0</v>
          </cell>
          <cell r="F1650">
            <v>0</v>
          </cell>
          <cell r="G1650">
            <v>0</v>
          </cell>
          <cell r="H1650">
            <v>1.5</v>
          </cell>
          <cell r="I1650">
            <v>1.4</v>
          </cell>
          <cell r="J1650">
            <v>1.1000000000000001</v>
          </cell>
          <cell r="K1650">
            <v>1.25</v>
          </cell>
          <cell r="L1650">
            <v>0.4</v>
          </cell>
          <cell r="M1650">
            <v>0.5</v>
          </cell>
          <cell r="N1650">
            <v>0.25</v>
          </cell>
          <cell r="O1650">
            <v>0.55000000000000004</v>
          </cell>
          <cell r="P1650">
            <v>0.6</v>
          </cell>
          <cell r="Q1650">
            <v>1.4</v>
          </cell>
          <cell r="R1650">
            <v>1.45</v>
          </cell>
          <cell r="S1650">
            <v>1.5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</row>
        <row r="1651">
          <cell r="C1651">
            <v>15</v>
          </cell>
          <cell r="D1651" t="str">
            <v>Пром. до 750 кВА   НН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</row>
        <row r="1652">
          <cell r="B1652">
            <v>0</v>
          </cell>
          <cell r="C1652">
            <v>26</v>
          </cell>
          <cell r="D1652" t="str">
            <v>ИП Чернова С.Н.</v>
          </cell>
          <cell r="E1652">
            <v>1006</v>
          </cell>
          <cell r="F1652">
            <v>0</v>
          </cell>
          <cell r="G1652">
            <v>0</v>
          </cell>
          <cell r="H1652">
            <v>4.5</v>
          </cell>
          <cell r="I1652">
            <v>4.5</v>
          </cell>
          <cell r="J1652">
            <v>4.2</v>
          </cell>
          <cell r="K1652">
            <v>4.4000000000000004</v>
          </cell>
          <cell r="L1652">
            <v>4.1399999999999997</v>
          </cell>
          <cell r="M1652">
            <v>4.17</v>
          </cell>
          <cell r="N1652">
            <v>3.85</v>
          </cell>
          <cell r="O1652">
            <v>4.09</v>
          </cell>
          <cell r="P1652">
            <v>4.25</v>
          </cell>
          <cell r="Q1652">
            <v>4.4000000000000004</v>
          </cell>
          <cell r="R1652">
            <v>4.5</v>
          </cell>
          <cell r="S1652">
            <v>4.5</v>
          </cell>
          <cell r="T1652">
            <v>13.2</v>
          </cell>
          <cell r="U1652">
            <v>12.709999999999999</v>
          </cell>
          <cell r="V1652">
            <v>12.19</v>
          </cell>
          <cell r="W1652">
            <v>13.4</v>
          </cell>
          <cell r="X1652">
            <v>51.500000000000007</v>
          </cell>
        </row>
        <row r="1653">
          <cell r="B1653">
            <v>800</v>
          </cell>
          <cell r="C1653">
            <v>23</v>
          </cell>
          <cell r="D1653" t="str">
            <v>Непромышленные потребители СН2</v>
          </cell>
          <cell r="E1653">
            <v>1006</v>
          </cell>
          <cell r="F1653">
            <v>0</v>
          </cell>
          <cell r="G1653">
            <v>0</v>
          </cell>
          <cell r="H1653">
            <v>3.8</v>
          </cell>
          <cell r="I1653">
            <v>3.8</v>
          </cell>
          <cell r="J1653">
            <v>3.5</v>
          </cell>
          <cell r="K1653">
            <v>3.7</v>
          </cell>
          <cell r="L1653">
            <v>3.54</v>
          </cell>
          <cell r="M1653">
            <v>3.5</v>
          </cell>
          <cell r="N1653">
            <v>3.35</v>
          </cell>
          <cell r="O1653">
            <v>3.5</v>
          </cell>
          <cell r="P1653">
            <v>3.56</v>
          </cell>
          <cell r="Q1653">
            <v>3.7</v>
          </cell>
          <cell r="R1653">
            <v>3.8</v>
          </cell>
          <cell r="S1653">
            <v>3.8</v>
          </cell>
          <cell r="T1653">
            <v>11.1</v>
          </cell>
          <cell r="U1653">
            <v>10.74</v>
          </cell>
          <cell r="V1653">
            <v>10.41</v>
          </cell>
          <cell r="W1653">
            <v>11.3</v>
          </cell>
          <cell r="X1653">
            <v>43.55</v>
          </cell>
        </row>
        <row r="1654">
          <cell r="C1654">
            <v>23</v>
          </cell>
          <cell r="D1654" t="str">
            <v>Непромышленные потребители СН2</v>
          </cell>
          <cell r="E1654">
            <v>1006</v>
          </cell>
          <cell r="F1654">
            <v>0</v>
          </cell>
          <cell r="G1654">
            <v>0</v>
          </cell>
          <cell r="H1654">
            <v>3.8</v>
          </cell>
          <cell r="I1654">
            <v>3.8</v>
          </cell>
          <cell r="J1654">
            <v>3.5</v>
          </cell>
          <cell r="K1654">
            <v>3.7</v>
          </cell>
          <cell r="L1654">
            <v>3.54</v>
          </cell>
          <cell r="M1654">
            <v>3.5</v>
          </cell>
          <cell r="N1654">
            <v>3.35</v>
          </cell>
          <cell r="O1654">
            <v>3.5</v>
          </cell>
          <cell r="P1654">
            <v>3.56</v>
          </cell>
          <cell r="Q1654">
            <v>3.7</v>
          </cell>
          <cell r="R1654">
            <v>3.8</v>
          </cell>
          <cell r="S1654">
            <v>3.8</v>
          </cell>
          <cell r="T1654">
            <v>11.1</v>
          </cell>
          <cell r="U1654">
            <v>10.74</v>
          </cell>
          <cell r="V1654">
            <v>10.41</v>
          </cell>
          <cell r="W1654">
            <v>11.3</v>
          </cell>
          <cell r="X1654">
            <v>43.55</v>
          </cell>
        </row>
        <row r="1655">
          <cell r="B1655">
            <v>0</v>
          </cell>
          <cell r="C1655">
            <v>26</v>
          </cell>
          <cell r="D1655" t="str">
            <v>ИП Дзюба Е.С.</v>
          </cell>
          <cell r="E1655">
            <v>1006</v>
          </cell>
          <cell r="F1655">
            <v>0</v>
          </cell>
          <cell r="G1655">
            <v>0</v>
          </cell>
          <cell r="H1655">
            <v>0.15</v>
          </cell>
          <cell r="I1655">
            <v>0.15</v>
          </cell>
          <cell r="J1655">
            <v>0.15</v>
          </cell>
          <cell r="K1655">
            <v>0.15</v>
          </cell>
          <cell r="L1655">
            <v>0.15</v>
          </cell>
          <cell r="M1655">
            <v>0.15</v>
          </cell>
          <cell r="N1655">
            <v>0.15</v>
          </cell>
          <cell r="O1655">
            <v>0.15</v>
          </cell>
          <cell r="P1655">
            <v>0.15</v>
          </cell>
          <cell r="Q1655">
            <v>0.15</v>
          </cell>
          <cell r="R1655">
            <v>0.15</v>
          </cell>
          <cell r="S1655">
            <v>0.15</v>
          </cell>
          <cell r="T1655">
            <v>0.44999999999999996</v>
          </cell>
          <cell r="U1655">
            <v>0.44999999999999996</v>
          </cell>
          <cell r="V1655">
            <v>0.44999999999999996</v>
          </cell>
          <cell r="W1655">
            <v>0.44999999999999996</v>
          </cell>
          <cell r="X1655">
            <v>1.7999999999999996</v>
          </cell>
        </row>
        <row r="1656">
          <cell r="B1656">
            <v>801</v>
          </cell>
          <cell r="C1656">
            <v>15</v>
          </cell>
          <cell r="D1656" t="str">
            <v>Пром. до 750 кВА   НН</v>
          </cell>
          <cell r="E1656">
            <v>0</v>
          </cell>
          <cell r="F1656">
            <v>0</v>
          </cell>
          <cell r="G1656">
            <v>0</v>
          </cell>
          <cell r="H1656">
            <v>0.15</v>
          </cell>
          <cell r="I1656">
            <v>0.15</v>
          </cell>
          <cell r="J1656">
            <v>0.15</v>
          </cell>
          <cell r="K1656">
            <v>0.15</v>
          </cell>
          <cell r="L1656">
            <v>0.15</v>
          </cell>
          <cell r="M1656">
            <v>0.15</v>
          </cell>
          <cell r="N1656">
            <v>0.15</v>
          </cell>
          <cell r="O1656">
            <v>0.15</v>
          </cell>
          <cell r="P1656">
            <v>0.15</v>
          </cell>
          <cell r="Q1656">
            <v>0.15</v>
          </cell>
          <cell r="R1656">
            <v>0.15</v>
          </cell>
          <cell r="S1656">
            <v>0.15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</row>
        <row r="1657">
          <cell r="C1657">
            <v>15</v>
          </cell>
          <cell r="D1657" t="str">
            <v>Пром. до 750 кВА   НН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</row>
        <row r="1658">
          <cell r="B1658">
            <v>0</v>
          </cell>
          <cell r="C1658">
            <v>26</v>
          </cell>
          <cell r="D1658" t="str">
            <v>ИП Абдиев Г.Ч. о.</v>
          </cell>
          <cell r="E1658">
            <v>1006</v>
          </cell>
          <cell r="F1658">
            <v>0</v>
          </cell>
          <cell r="G1658">
            <v>0</v>
          </cell>
          <cell r="H1658">
            <v>2.94</v>
          </cell>
          <cell r="I1658">
            <v>2.69</v>
          </cell>
          <cell r="J1658">
            <v>2.77</v>
          </cell>
          <cell r="K1658">
            <v>2.5499999999999998</v>
          </cell>
          <cell r="L1658">
            <v>2.48</v>
          </cell>
          <cell r="M1658">
            <v>1.86</v>
          </cell>
          <cell r="N1658">
            <v>1.83</v>
          </cell>
          <cell r="O1658">
            <v>2.14</v>
          </cell>
          <cell r="P1658">
            <v>2.33</v>
          </cell>
          <cell r="Q1658">
            <v>2.52</v>
          </cell>
          <cell r="R1658">
            <v>2.86</v>
          </cell>
          <cell r="S1658">
            <v>3.02</v>
          </cell>
          <cell r="T1658">
            <v>8.4</v>
          </cell>
          <cell r="U1658">
            <v>6.89</v>
          </cell>
          <cell r="V1658">
            <v>6.3000000000000007</v>
          </cell>
          <cell r="W1658">
            <v>8.4</v>
          </cell>
          <cell r="X1658">
            <v>29.989999999999995</v>
          </cell>
        </row>
        <row r="1659">
          <cell r="B1659">
            <v>802</v>
          </cell>
          <cell r="C1659">
            <v>15</v>
          </cell>
          <cell r="D1659" t="str">
            <v>Пром. до 750 кВА   НН</v>
          </cell>
          <cell r="E1659">
            <v>0</v>
          </cell>
          <cell r="F1659">
            <v>0</v>
          </cell>
          <cell r="G1659">
            <v>0</v>
          </cell>
          <cell r="H1659">
            <v>2.94</v>
          </cell>
          <cell r="I1659">
            <v>2.69</v>
          </cell>
          <cell r="J1659">
            <v>2.77</v>
          </cell>
          <cell r="K1659">
            <v>2.5499999999999998</v>
          </cell>
          <cell r="L1659">
            <v>2.48</v>
          </cell>
          <cell r="M1659">
            <v>1.86</v>
          </cell>
          <cell r="N1659">
            <v>1.83</v>
          </cell>
          <cell r="O1659">
            <v>2.14</v>
          </cell>
          <cell r="P1659">
            <v>2.33</v>
          </cell>
          <cell r="Q1659">
            <v>2.52</v>
          </cell>
          <cell r="R1659">
            <v>2.86</v>
          </cell>
          <cell r="S1659">
            <v>3.02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</row>
        <row r="1660">
          <cell r="C1660">
            <v>15</v>
          </cell>
          <cell r="D1660" t="str">
            <v>Пром. до 750 кВА   НН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</row>
        <row r="1661">
          <cell r="B1661">
            <v>0</v>
          </cell>
          <cell r="C1661">
            <v>26</v>
          </cell>
          <cell r="D1661" t="str">
            <v>ЗАО "Арсенал" Белозуб О.В.</v>
          </cell>
          <cell r="E1661">
            <v>1006</v>
          </cell>
          <cell r="F1661">
            <v>0</v>
          </cell>
          <cell r="G1661">
            <v>0</v>
          </cell>
          <cell r="H1661">
            <v>1</v>
          </cell>
          <cell r="I1661">
            <v>0.8</v>
          </cell>
          <cell r="J1661">
            <v>0.8</v>
          </cell>
          <cell r="K1661">
            <v>0.7</v>
          </cell>
          <cell r="L1661">
            <v>0.6</v>
          </cell>
          <cell r="M1661">
            <v>0.6</v>
          </cell>
          <cell r="N1661">
            <v>0.6</v>
          </cell>
          <cell r="O1661">
            <v>0.7</v>
          </cell>
          <cell r="P1661">
            <v>0.8</v>
          </cell>
          <cell r="Q1661">
            <v>0.85</v>
          </cell>
          <cell r="R1661">
            <v>0.95</v>
          </cell>
          <cell r="S1661">
            <v>1</v>
          </cell>
          <cell r="T1661">
            <v>2.6</v>
          </cell>
          <cell r="U1661">
            <v>1.9</v>
          </cell>
          <cell r="V1661">
            <v>2.0999999999999996</v>
          </cell>
          <cell r="W1661">
            <v>2.8</v>
          </cell>
          <cell r="X1661">
            <v>9.3999999999999986</v>
          </cell>
        </row>
        <row r="1662">
          <cell r="B1662">
            <v>803</v>
          </cell>
          <cell r="C1662">
            <v>15</v>
          </cell>
          <cell r="D1662" t="str">
            <v>Пром. до 750 кВА   НН</v>
          </cell>
          <cell r="E1662">
            <v>0</v>
          </cell>
          <cell r="F1662">
            <v>0</v>
          </cell>
          <cell r="G1662">
            <v>0</v>
          </cell>
          <cell r="H1662">
            <v>1</v>
          </cell>
          <cell r="I1662">
            <v>0.8</v>
          </cell>
          <cell r="J1662">
            <v>0.8</v>
          </cell>
          <cell r="K1662">
            <v>0.7</v>
          </cell>
          <cell r="L1662">
            <v>0.6</v>
          </cell>
          <cell r="M1662">
            <v>0.6</v>
          </cell>
          <cell r="N1662">
            <v>0.6</v>
          </cell>
          <cell r="O1662">
            <v>0.7</v>
          </cell>
          <cell r="P1662">
            <v>0.8</v>
          </cell>
          <cell r="Q1662">
            <v>0.85</v>
          </cell>
          <cell r="R1662">
            <v>0.95</v>
          </cell>
          <cell r="S1662">
            <v>1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</row>
        <row r="1663">
          <cell r="C1663">
            <v>15</v>
          </cell>
          <cell r="D1663" t="str">
            <v>Пром. до 750 кВА   НН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</row>
        <row r="1664">
          <cell r="B1664">
            <v>0</v>
          </cell>
          <cell r="C1664">
            <v>26</v>
          </cell>
          <cell r="D1664" t="str">
            <v>ГСК Автомобилист-93 Панов В.П.</v>
          </cell>
          <cell r="E1664">
            <v>1006</v>
          </cell>
          <cell r="F1664">
            <v>0</v>
          </cell>
          <cell r="G1664">
            <v>0</v>
          </cell>
          <cell r="H1664">
            <v>23</v>
          </cell>
          <cell r="I1664">
            <v>22</v>
          </cell>
          <cell r="J1664">
            <v>20.2</v>
          </cell>
          <cell r="K1664">
            <v>17.3</v>
          </cell>
          <cell r="L1664">
            <v>14.05</v>
          </cell>
          <cell r="M1664">
            <v>3</v>
          </cell>
          <cell r="N1664">
            <v>0.7</v>
          </cell>
          <cell r="O1664">
            <v>0.7</v>
          </cell>
          <cell r="P1664">
            <v>4.2</v>
          </cell>
          <cell r="Q1664">
            <v>15</v>
          </cell>
          <cell r="R1664">
            <v>20</v>
          </cell>
          <cell r="S1664">
            <v>22</v>
          </cell>
          <cell r="T1664">
            <v>65.2</v>
          </cell>
          <cell r="U1664">
            <v>34.35</v>
          </cell>
          <cell r="V1664">
            <v>5.6</v>
          </cell>
          <cell r="W1664">
            <v>57</v>
          </cell>
          <cell r="X1664">
            <v>162.15</v>
          </cell>
        </row>
        <row r="1665">
          <cell r="B1665">
            <v>804</v>
          </cell>
          <cell r="C1665">
            <v>15</v>
          </cell>
          <cell r="D1665" t="str">
            <v>Пром. до 750 кВА   НН</v>
          </cell>
          <cell r="E1665">
            <v>0</v>
          </cell>
          <cell r="F1665">
            <v>0</v>
          </cell>
          <cell r="G1665">
            <v>0</v>
          </cell>
          <cell r="H1665">
            <v>23</v>
          </cell>
          <cell r="I1665">
            <v>22</v>
          </cell>
          <cell r="J1665">
            <v>20.2</v>
          </cell>
          <cell r="K1665">
            <v>17.3</v>
          </cell>
          <cell r="L1665">
            <v>14.05</v>
          </cell>
          <cell r="M1665">
            <v>3</v>
          </cell>
          <cell r="N1665">
            <v>0.7</v>
          </cell>
          <cell r="O1665">
            <v>0.7</v>
          </cell>
          <cell r="P1665">
            <v>4.2</v>
          </cell>
          <cell r="Q1665">
            <v>15</v>
          </cell>
          <cell r="R1665">
            <v>20</v>
          </cell>
          <cell r="S1665">
            <v>22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</row>
        <row r="1666">
          <cell r="C1666">
            <v>15</v>
          </cell>
          <cell r="D1666" t="str">
            <v>Пром. до 750 кВА   НН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</row>
        <row r="1667">
          <cell r="B1667">
            <v>0</v>
          </cell>
          <cell r="C1667">
            <v>135</v>
          </cell>
          <cell r="D1667" t="str">
            <v>ИП Рыжипкаев Р.У.</v>
          </cell>
          <cell r="E1667">
            <v>1006</v>
          </cell>
          <cell r="F1667">
            <v>0</v>
          </cell>
          <cell r="G1667">
            <v>0</v>
          </cell>
          <cell r="H1667">
            <v>0.3</v>
          </cell>
          <cell r="I1667">
            <v>0.3</v>
          </cell>
          <cell r="J1667">
            <v>0.3</v>
          </cell>
          <cell r="K1667">
            <v>0.3</v>
          </cell>
          <cell r="L1667">
            <v>0.3</v>
          </cell>
          <cell r="M1667">
            <v>0.3</v>
          </cell>
          <cell r="N1667">
            <v>0.3</v>
          </cell>
          <cell r="O1667">
            <v>0.3</v>
          </cell>
          <cell r="P1667">
            <v>0.3</v>
          </cell>
          <cell r="Q1667">
            <v>0.3</v>
          </cell>
          <cell r="R1667">
            <v>0.3</v>
          </cell>
          <cell r="S1667">
            <v>0.3</v>
          </cell>
          <cell r="T1667">
            <v>0.89999999999999991</v>
          </cell>
          <cell r="U1667">
            <v>0.89999999999999991</v>
          </cell>
          <cell r="V1667">
            <v>0.89999999999999991</v>
          </cell>
          <cell r="W1667">
            <v>0.89999999999999991</v>
          </cell>
          <cell r="X1667">
            <v>3.5999999999999992</v>
          </cell>
        </row>
        <row r="1668">
          <cell r="B1668">
            <v>805</v>
          </cell>
          <cell r="C1668">
            <v>15</v>
          </cell>
          <cell r="D1668" t="str">
            <v>Пром. до 750 кВА   НН</v>
          </cell>
          <cell r="E1668">
            <v>0</v>
          </cell>
          <cell r="F1668">
            <v>0</v>
          </cell>
          <cell r="G1668">
            <v>0</v>
          </cell>
          <cell r="H1668">
            <v>0.3</v>
          </cell>
          <cell r="I1668">
            <v>0.3</v>
          </cell>
          <cell r="J1668">
            <v>0.3</v>
          </cell>
          <cell r="K1668">
            <v>0.3</v>
          </cell>
          <cell r="L1668">
            <v>0.3</v>
          </cell>
          <cell r="M1668">
            <v>0.3</v>
          </cell>
          <cell r="N1668">
            <v>0.3</v>
          </cell>
          <cell r="O1668">
            <v>0.3</v>
          </cell>
          <cell r="P1668">
            <v>0.3</v>
          </cell>
          <cell r="Q1668">
            <v>0.3</v>
          </cell>
          <cell r="R1668">
            <v>0.3</v>
          </cell>
          <cell r="S1668">
            <v>0.3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</row>
        <row r="1669">
          <cell r="C1669">
            <v>15</v>
          </cell>
          <cell r="D1669" t="str">
            <v>Пром. до 750 кВА   НН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</row>
        <row r="1670">
          <cell r="B1670">
            <v>0</v>
          </cell>
          <cell r="C1670">
            <v>26</v>
          </cell>
          <cell r="D1670" t="str">
            <v>ООО ТП "Элита-1" Коротенко К.В.</v>
          </cell>
          <cell r="E1670">
            <v>1006</v>
          </cell>
          <cell r="F1670">
            <v>0</v>
          </cell>
          <cell r="G1670">
            <v>0</v>
          </cell>
          <cell r="H1670">
            <v>1.1000000000000001</v>
          </cell>
          <cell r="I1670">
            <v>1</v>
          </cell>
          <cell r="J1670">
            <v>0.94</v>
          </cell>
          <cell r="K1670">
            <v>1.06</v>
          </cell>
          <cell r="L1670">
            <v>0.96000000000000008</v>
          </cell>
          <cell r="M1670">
            <v>1</v>
          </cell>
          <cell r="N1670">
            <v>1</v>
          </cell>
          <cell r="O1670">
            <v>1.02</v>
          </cell>
          <cell r="P1670">
            <v>1.03</v>
          </cell>
          <cell r="Q1670">
            <v>1.05</v>
          </cell>
          <cell r="R1670">
            <v>1.08</v>
          </cell>
          <cell r="S1670">
            <v>1.0899999999999999</v>
          </cell>
          <cell r="T1670">
            <v>3.04</v>
          </cell>
          <cell r="U1670">
            <v>3.02</v>
          </cell>
          <cell r="V1670">
            <v>3.05</v>
          </cell>
          <cell r="W1670">
            <v>3.2199999999999998</v>
          </cell>
          <cell r="X1670">
            <v>12.33</v>
          </cell>
        </row>
        <row r="1671">
          <cell r="B1671">
            <v>806</v>
          </cell>
          <cell r="C1671">
            <v>23</v>
          </cell>
          <cell r="D1671" t="str">
            <v>Непромышленные потребители СН2</v>
          </cell>
          <cell r="E1671">
            <v>1006</v>
          </cell>
          <cell r="F1671">
            <v>0</v>
          </cell>
          <cell r="G1671">
            <v>0</v>
          </cell>
          <cell r="H1671">
            <v>0.6</v>
          </cell>
          <cell r="I1671">
            <v>0.5</v>
          </cell>
          <cell r="J1671">
            <v>0.45</v>
          </cell>
          <cell r="K1671">
            <v>0.56999999999999995</v>
          </cell>
          <cell r="L1671">
            <v>0.56000000000000005</v>
          </cell>
          <cell r="M1671">
            <v>0.6</v>
          </cell>
          <cell r="N1671">
            <v>0.6</v>
          </cell>
          <cell r="O1671">
            <v>0.6</v>
          </cell>
          <cell r="P1671">
            <v>0.6</v>
          </cell>
          <cell r="Q1671">
            <v>0.6</v>
          </cell>
          <cell r="R1671">
            <v>0.6</v>
          </cell>
          <cell r="S1671">
            <v>0.6</v>
          </cell>
          <cell r="T1671">
            <v>1.55</v>
          </cell>
          <cell r="U1671">
            <v>1.73</v>
          </cell>
          <cell r="V1671">
            <v>1.7999999999999998</v>
          </cell>
          <cell r="W1671">
            <v>1.7999999999999998</v>
          </cell>
          <cell r="X1671">
            <v>6.879999999999999</v>
          </cell>
        </row>
        <row r="1672">
          <cell r="C1672">
            <v>23</v>
          </cell>
          <cell r="D1672" t="str">
            <v>Непромышленные потребители СН2</v>
          </cell>
          <cell r="E1672">
            <v>1006</v>
          </cell>
          <cell r="F1672">
            <v>0</v>
          </cell>
          <cell r="G1672">
            <v>0</v>
          </cell>
          <cell r="H1672">
            <v>0.6</v>
          </cell>
          <cell r="I1672">
            <v>0.5</v>
          </cell>
          <cell r="J1672">
            <v>0.45</v>
          </cell>
          <cell r="K1672">
            <v>0.56999999999999995</v>
          </cell>
          <cell r="L1672">
            <v>0.56000000000000005</v>
          </cell>
          <cell r="M1672">
            <v>0.6</v>
          </cell>
          <cell r="N1672">
            <v>0.6</v>
          </cell>
          <cell r="O1672">
            <v>0.6</v>
          </cell>
          <cell r="P1672">
            <v>0.6</v>
          </cell>
          <cell r="Q1672">
            <v>0.6</v>
          </cell>
          <cell r="R1672">
            <v>0.6</v>
          </cell>
          <cell r="S1672">
            <v>0.6</v>
          </cell>
          <cell r="T1672">
            <v>1.55</v>
          </cell>
          <cell r="U1672">
            <v>1.73</v>
          </cell>
          <cell r="V1672">
            <v>1.7999999999999998</v>
          </cell>
          <cell r="W1672">
            <v>1.7999999999999998</v>
          </cell>
          <cell r="X1672">
            <v>6.879999999999999</v>
          </cell>
        </row>
        <row r="1673">
          <cell r="B1673">
            <v>0</v>
          </cell>
          <cell r="C1673">
            <v>24</v>
          </cell>
          <cell r="D1673" t="str">
            <v>ИП Исмаилов Н.Г.</v>
          </cell>
          <cell r="E1673">
            <v>1006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</row>
        <row r="1674">
          <cell r="B1674">
            <v>807</v>
          </cell>
          <cell r="C1674">
            <v>15</v>
          </cell>
          <cell r="D1674" t="str">
            <v>Пром. до 750 кВА   НН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</row>
        <row r="1675">
          <cell r="C1675">
            <v>15</v>
          </cell>
          <cell r="D1675" t="str">
            <v>Пром. до 750 кВА   НН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</row>
        <row r="1676">
          <cell r="B1676">
            <v>0</v>
          </cell>
          <cell r="C1676">
            <v>26</v>
          </cell>
          <cell r="D1676" t="str">
            <v>ИП Байрамов Р.С.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</row>
        <row r="1677">
          <cell r="B1677">
            <v>808</v>
          </cell>
          <cell r="C1677">
            <v>15</v>
          </cell>
          <cell r="D1677" t="str">
            <v>Пром. до 750 кВА   НН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</row>
        <row r="1678">
          <cell r="C1678">
            <v>15</v>
          </cell>
          <cell r="D1678" t="str">
            <v>Пром. до 750 кВА   НН</v>
          </cell>
          <cell r="E1678">
            <v>0</v>
          </cell>
          <cell r="F1678">
            <v>0</v>
          </cell>
          <cell r="G1678">
            <v>0</v>
          </cell>
          <cell r="H1678">
            <v>3.8</v>
          </cell>
          <cell r="I1678">
            <v>3.8</v>
          </cell>
          <cell r="J1678">
            <v>3.5</v>
          </cell>
          <cell r="K1678">
            <v>3.7</v>
          </cell>
          <cell r="L1678">
            <v>3.54</v>
          </cell>
          <cell r="M1678">
            <v>3.5</v>
          </cell>
          <cell r="N1678">
            <v>3.35</v>
          </cell>
          <cell r="O1678">
            <v>3.5</v>
          </cell>
          <cell r="P1678">
            <v>3.56</v>
          </cell>
          <cell r="Q1678">
            <v>3.7</v>
          </cell>
          <cell r="R1678">
            <v>3.8</v>
          </cell>
          <cell r="S1678">
            <v>3.8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</row>
        <row r="1679">
          <cell r="B1679">
            <v>0</v>
          </cell>
          <cell r="C1679">
            <v>26</v>
          </cell>
          <cell r="D1679" t="str">
            <v>ИП Османов Б.Н.</v>
          </cell>
          <cell r="E1679">
            <v>0</v>
          </cell>
          <cell r="F1679">
            <v>0</v>
          </cell>
          <cell r="G1679">
            <v>0</v>
          </cell>
          <cell r="H1679">
            <v>5.8</v>
          </cell>
          <cell r="I1679">
            <v>5.8</v>
          </cell>
          <cell r="J1679">
            <v>4</v>
          </cell>
          <cell r="K1679">
            <v>4</v>
          </cell>
          <cell r="L1679">
            <v>4.2</v>
          </cell>
          <cell r="M1679">
            <v>5</v>
          </cell>
          <cell r="N1679">
            <v>5</v>
          </cell>
          <cell r="O1679">
            <v>5.5</v>
          </cell>
          <cell r="P1679">
            <v>5.5</v>
          </cell>
          <cell r="Q1679">
            <v>5.8</v>
          </cell>
          <cell r="R1679">
            <v>5.8</v>
          </cell>
          <cell r="S1679">
            <v>5.8</v>
          </cell>
          <cell r="T1679">
            <v>15.6</v>
          </cell>
          <cell r="U1679">
            <v>13.2</v>
          </cell>
          <cell r="V1679">
            <v>16</v>
          </cell>
          <cell r="W1679">
            <v>17.399999999999999</v>
          </cell>
          <cell r="X1679">
            <v>62.199999999999989</v>
          </cell>
        </row>
        <row r="1680">
          <cell r="B1680">
            <v>809</v>
          </cell>
          <cell r="C1680">
            <v>15</v>
          </cell>
          <cell r="D1680" t="str">
            <v>Пром. до 750 кВА   НН</v>
          </cell>
          <cell r="E1680">
            <v>0</v>
          </cell>
          <cell r="F1680">
            <v>0</v>
          </cell>
          <cell r="G1680">
            <v>0</v>
          </cell>
          <cell r="H1680">
            <v>5.8</v>
          </cell>
          <cell r="I1680">
            <v>5.8</v>
          </cell>
          <cell r="J1680">
            <v>4</v>
          </cell>
          <cell r="K1680">
            <v>4</v>
          </cell>
          <cell r="L1680">
            <v>4.2</v>
          </cell>
          <cell r="M1680">
            <v>5</v>
          </cell>
          <cell r="N1680">
            <v>5</v>
          </cell>
          <cell r="O1680">
            <v>5.5</v>
          </cell>
          <cell r="P1680">
            <v>5.5</v>
          </cell>
          <cell r="Q1680">
            <v>5.8</v>
          </cell>
          <cell r="R1680">
            <v>5.8</v>
          </cell>
          <cell r="S1680">
            <v>5.8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</row>
        <row r="1681">
          <cell r="C1681">
            <v>15</v>
          </cell>
          <cell r="D1681" t="str">
            <v>Пром. до 750 кВА   НН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</row>
        <row r="1682">
          <cell r="B1682">
            <v>0</v>
          </cell>
          <cell r="C1682">
            <v>26</v>
          </cell>
          <cell r="D1682" t="str">
            <v>ИП Османов О.Н.</v>
          </cell>
          <cell r="E1682">
            <v>1006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</row>
        <row r="1683">
          <cell r="B1683">
            <v>810</v>
          </cell>
          <cell r="C1683">
            <v>15</v>
          </cell>
          <cell r="D1683" t="str">
            <v>Пром. до 750 кВА   НН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</row>
        <row r="1684">
          <cell r="C1684">
            <v>15</v>
          </cell>
          <cell r="D1684" t="str">
            <v>Пром. до 750 кВА   НН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</row>
        <row r="1685">
          <cell r="B1685">
            <v>0</v>
          </cell>
          <cell r="C1685">
            <v>26</v>
          </cell>
          <cell r="D1685" t="str">
            <v>ИП Шукюров Р.А.</v>
          </cell>
          <cell r="E1685">
            <v>0</v>
          </cell>
          <cell r="F1685">
            <v>0</v>
          </cell>
          <cell r="G1685">
            <v>0</v>
          </cell>
          <cell r="H1685">
            <v>0.4</v>
          </cell>
          <cell r="I1685">
            <v>0.4</v>
          </cell>
          <cell r="J1685">
            <v>0.4</v>
          </cell>
          <cell r="K1685">
            <v>0.4</v>
          </cell>
          <cell r="L1685">
            <v>0.4</v>
          </cell>
          <cell r="M1685">
            <v>0.4</v>
          </cell>
          <cell r="N1685">
            <v>0.4</v>
          </cell>
          <cell r="O1685">
            <v>0.4</v>
          </cell>
          <cell r="P1685">
            <v>0.4</v>
          </cell>
          <cell r="Q1685">
            <v>0.4</v>
          </cell>
          <cell r="R1685">
            <v>0.4</v>
          </cell>
          <cell r="S1685">
            <v>0.4</v>
          </cell>
          <cell r="T1685">
            <v>1.2000000000000002</v>
          </cell>
          <cell r="U1685">
            <v>1.2000000000000002</v>
          </cell>
          <cell r="V1685">
            <v>1.2000000000000002</v>
          </cell>
          <cell r="W1685">
            <v>1.2000000000000002</v>
          </cell>
          <cell r="X1685">
            <v>4.8</v>
          </cell>
        </row>
        <row r="1686">
          <cell r="B1686">
            <v>811</v>
          </cell>
          <cell r="C1686">
            <v>15</v>
          </cell>
          <cell r="D1686" t="str">
            <v>Пром. до 750 кВА   НН</v>
          </cell>
          <cell r="E1686">
            <v>0</v>
          </cell>
          <cell r="F1686">
            <v>0</v>
          </cell>
          <cell r="G1686">
            <v>0</v>
          </cell>
          <cell r="H1686">
            <v>0.4</v>
          </cell>
          <cell r="I1686">
            <v>0.4</v>
          </cell>
          <cell r="J1686">
            <v>0.4</v>
          </cell>
          <cell r="K1686">
            <v>0.4</v>
          </cell>
          <cell r="L1686">
            <v>0.4</v>
          </cell>
          <cell r="M1686">
            <v>0.4</v>
          </cell>
          <cell r="N1686">
            <v>0.4</v>
          </cell>
          <cell r="O1686">
            <v>0.4</v>
          </cell>
          <cell r="P1686">
            <v>0.4</v>
          </cell>
          <cell r="Q1686">
            <v>0.4</v>
          </cell>
          <cell r="R1686">
            <v>0.4</v>
          </cell>
          <cell r="S1686">
            <v>0.4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</row>
        <row r="1687">
          <cell r="C1687">
            <v>15</v>
          </cell>
          <cell r="D1687" t="str">
            <v>Пром. до 750 кВА   НН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</row>
        <row r="1688">
          <cell r="B1688">
            <v>0</v>
          </cell>
          <cell r="C1688">
            <v>26</v>
          </cell>
          <cell r="D1688" t="str">
            <v>ГСК "Ямбургский" Лозовский Н.А.</v>
          </cell>
          <cell r="E1688">
            <v>1006</v>
          </cell>
          <cell r="F1688">
            <v>0</v>
          </cell>
          <cell r="G1688">
            <v>0</v>
          </cell>
          <cell r="H1688">
            <v>4</v>
          </cell>
          <cell r="I1688">
            <v>4</v>
          </cell>
          <cell r="J1688">
            <v>4</v>
          </cell>
          <cell r="K1688">
            <v>4</v>
          </cell>
          <cell r="L1688">
            <v>2.1</v>
          </cell>
          <cell r="M1688">
            <v>2.1</v>
          </cell>
          <cell r="N1688">
            <v>10</v>
          </cell>
          <cell r="O1688">
            <v>0.45</v>
          </cell>
          <cell r="P1688">
            <v>0.45</v>
          </cell>
          <cell r="Q1688">
            <v>1</v>
          </cell>
          <cell r="R1688">
            <v>2</v>
          </cell>
          <cell r="S1688">
            <v>4</v>
          </cell>
          <cell r="T1688">
            <v>12</v>
          </cell>
          <cell r="U1688">
            <v>8.1999999999999993</v>
          </cell>
          <cell r="V1688">
            <v>10.899999999999999</v>
          </cell>
          <cell r="W1688">
            <v>7</v>
          </cell>
          <cell r="X1688">
            <v>38.1</v>
          </cell>
        </row>
        <row r="1689">
          <cell r="B1689">
            <v>812</v>
          </cell>
          <cell r="C1689">
            <v>15</v>
          </cell>
          <cell r="D1689" t="str">
            <v>Пром. до 750 кВА   НН</v>
          </cell>
          <cell r="E1689">
            <v>0</v>
          </cell>
          <cell r="F1689">
            <v>0</v>
          </cell>
          <cell r="G1689">
            <v>0</v>
          </cell>
          <cell r="H1689">
            <v>5</v>
          </cell>
          <cell r="I1689">
            <v>4.5</v>
          </cell>
          <cell r="J1689">
            <v>4.5</v>
          </cell>
          <cell r="K1689">
            <v>4.5</v>
          </cell>
          <cell r="L1689">
            <v>2.1</v>
          </cell>
          <cell r="M1689">
            <v>2.1</v>
          </cell>
          <cell r="N1689">
            <v>2.1</v>
          </cell>
          <cell r="O1689">
            <v>2.1</v>
          </cell>
          <cell r="P1689">
            <v>4</v>
          </cell>
          <cell r="Q1689">
            <v>4.5</v>
          </cell>
          <cell r="R1689">
            <v>4.5</v>
          </cell>
          <cell r="S1689">
            <v>5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</row>
        <row r="1690">
          <cell r="C1690">
            <v>15</v>
          </cell>
          <cell r="D1690" t="str">
            <v>Пром. до 750 кВА   НН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</row>
        <row r="1691">
          <cell r="B1691">
            <v>0</v>
          </cell>
          <cell r="C1691">
            <v>135</v>
          </cell>
          <cell r="D1691" t="str">
            <v>ИП Алиев Б.А. "Сибирь-2"</v>
          </cell>
          <cell r="E1691">
            <v>1006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</row>
        <row r="1692">
          <cell r="B1692">
            <v>813</v>
          </cell>
          <cell r="C1692">
            <v>15</v>
          </cell>
          <cell r="D1692" t="str">
            <v>Пром. до 750 кВА   НН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</row>
        <row r="1693">
          <cell r="C1693">
            <v>15</v>
          </cell>
          <cell r="D1693" t="str">
            <v>Пром. до 750 кВА   НН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</row>
        <row r="1694">
          <cell r="B1694">
            <v>0</v>
          </cell>
          <cell r="C1694">
            <v>26</v>
          </cell>
          <cell r="D1694" t="str">
            <v>ИП Кудрявцев В.Б.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</row>
        <row r="1695">
          <cell r="B1695">
            <v>814</v>
          </cell>
          <cell r="C1695">
            <v>15</v>
          </cell>
          <cell r="D1695" t="str">
            <v>Пром. до 750 кВА   НН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</row>
        <row r="1696">
          <cell r="C1696">
            <v>15</v>
          </cell>
          <cell r="D1696" t="str">
            <v>Пром. до 750 кВА   НН</v>
          </cell>
          <cell r="E1696">
            <v>0</v>
          </cell>
          <cell r="F1696">
            <v>0</v>
          </cell>
          <cell r="G1696">
            <v>0</v>
          </cell>
          <cell r="H1696">
            <v>0.6</v>
          </cell>
          <cell r="I1696">
            <v>0.5</v>
          </cell>
          <cell r="J1696">
            <v>0.45</v>
          </cell>
          <cell r="K1696">
            <v>0.56999999999999995</v>
          </cell>
          <cell r="L1696">
            <v>0.56000000000000005</v>
          </cell>
          <cell r="M1696">
            <v>0.6</v>
          </cell>
          <cell r="N1696">
            <v>0.6</v>
          </cell>
          <cell r="O1696">
            <v>0.6</v>
          </cell>
          <cell r="P1696">
            <v>0.6</v>
          </cell>
          <cell r="Q1696">
            <v>0.6</v>
          </cell>
          <cell r="R1696">
            <v>0.6</v>
          </cell>
          <cell r="S1696">
            <v>0.6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</row>
        <row r="1697">
          <cell r="B1697">
            <v>0</v>
          </cell>
          <cell r="C1697">
            <v>26</v>
          </cell>
          <cell r="D1697" t="str">
            <v>ИП Исмаилов Э.А.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</row>
        <row r="1698">
          <cell r="B1698">
            <v>815</v>
          </cell>
          <cell r="C1698">
            <v>15</v>
          </cell>
          <cell r="D1698" t="str">
            <v>Пром. до 750 кВА   НН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</row>
        <row r="1699">
          <cell r="C1699">
            <v>15</v>
          </cell>
          <cell r="D1699" t="str">
            <v>Пром. до 750 кВА   НН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</row>
        <row r="1700">
          <cell r="B1700">
            <v>0</v>
          </cell>
          <cell r="C1700">
            <v>26</v>
          </cell>
          <cell r="D1700" t="str">
            <v>ИП Чуйко С.А.</v>
          </cell>
          <cell r="E1700">
            <v>0</v>
          </cell>
          <cell r="F1700">
            <v>0</v>
          </cell>
          <cell r="G1700">
            <v>0</v>
          </cell>
          <cell r="H1700">
            <v>4.5</v>
          </cell>
          <cell r="I1700">
            <v>4.5</v>
          </cell>
          <cell r="J1700">
            <v>4</v>
          </cell>
          <cell r="K1700">
            <v>3.5</v>
          </cell>
          <cell r="L1700">
            <v>3.5</v>
          </cell>
          <cell r="M1700">
            <v>3.5</v>
          </cell>
          <cell r="N1700">
            <v>3.7</v>
          </cell>
          <cell r="O1700">
            <v>3.7</v>
          </cell>
          <cell r="P1700">
            <v>3.7</v>
          </cell>
          <cell r="Q1700">
            <v>3.7</v>
          </cell>
          <cell r="R1700">
            <v>4</v>
          </cell>
          <cell r="S1700">
            <v>4.5</v>
          </cell>
          <cell r="T1700">
            <v>13</v>
          </cell>
          <cell r="U1700">
            <v>10.5</v>
          </cell>
          <cell r="V1700">
            <v>11.100000000000001</v>
          </cell>
          <cell r="W1700">
            <v>12.2</v>
          </cell>
          <cell r="X1700">
            <v>46.800000000000004</v>
          </cell>
        </row>
        <row r="1701">
          <cell r="B1701">
            <v>816</v>
          </cell>
          <cell r="C1701">
            <v>15</v>
          </cell>
          <cell r="D1701" t="str">
            <v>Пром. до 750 кВА   НН</v>
          </cell>
          <cell r="E1701">
            <v>0</v>
          </cell>
          <cell r="F1701">
            <v>0</v>
          </cell>
          <cell r="G1701">
            <v>0</v>
          </cell>
          <cell r="H1701">
            <v>4.5</v>
          </cell>
          <cell r="I1701">
            <v>4.5</v>
          </cell>
          <cell r="J1701">
            <v>4</v>
          </cell>
          <cell r="K1701">
            <v>3.5</v>
          </cell>
          <cell r="L1701">
            <v>3.5</v>
          </cell>
          <cell r="M1701">
            <v>3.5</v>
          </cell>
          <cell r="N1701">
            <v>3.7</v>
          </cell>
          <cell r="O1701">
            <v>3.7</v>
          </cell>
          <cell r="P1701">
            <v>3.7</v>
          </cell>
          <cell r="Q1701">
            <v>3.7</v>
          </cell>
          <cell r="R1701">
            <v>4</v>
          </cell>
          <cell r="S1701">
            <v>4.5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</row>
        <row r="1702">
          <cell r="C1702">
            <v>15</v>
          </cell>
          <cell r="D1702" t="str">
            <v>Пром. до 750 кВА   НН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</row>
        <row r="1703">
          <cell r="B1703">
            <v>0</v>
          </cell>
          <cell r="C1703">
            <v>23</v>
          </cell>
          <cell r="D1703" t="str">
            <v>Алыев Ф.Д.</v>
          </cell>
          <cell r="E1703">
            <v>1006</v>
          </cell>
          <cell r="F1703">
            <v>1017</v>
          </cell>
          <cell r="G1703">
            <v>0</v>
          </cell>
          <cell r="H1703">
            <v>5.5</v>
          </cell>
          <cell r="I1703">
            <v>5.5</v>
          </cell>
          <cell r="J1703">
            <v>3</v>
          </cell>
          <cell r="K1703">
            <v>3</v>
          </cell>
          <cell r="L1703">
            <v>3</v>
          </cell>
          <cell r="M1703">
            <v>3</v>
          </cell>
          <cell r="N1703">
            <v>5</v>
          </cell>
          <cell r="O1703">
            <v>5</v>
          </cell>
          <cell r="P1703">
            <v>5</v>
          </cell>
          <cell r="Q1703">
            <v>5</v>
          </cell>
          <cell r="R1703">
            <v>5.5</v>
          </cell>
          <cell r="S1703">
            <v>5.5</v>
          </cell>
          <cell r="T1703">
            <v>14</v>
          </cell>
          <cell r="U1703">
            <v>9</v>
          </cell>
          <cell r="V1703">
            <v>15</v>
          </cell>
          <cell r="W1703">
            <v>16</v>
          </cell>
          <cell r="X1703">
            <v>54</v>
          </cell>
        </row>
        <row r="1704">
          <cell r="B1704">
            <v>817</v>
          </cell>
          <cell r="C1704">
            <v>15</v>
          </cell>
          <cell r="D1704" t="str">
            <v>Пром. до 750 кВА   НН</v>
          </cell>
          <cell r="E1704">
            <v>0</v>
          </cell>
          <cell r="F1704">
            <v>0</v>
          </cell>
          <cell r="G1704">
            <v>0</v>
          </cell>
          <cell r="H1704">
            <v>5.5</v>
          </cell>
          <cell r="I1704">
            <v>5.5</v>
          </cell>
          <cell r="J1704">
            <v>3</v>
          </cell>
          <cell r="K1704">
            <v>3</v>
          </cell>
          <cell r="L1704">
            <v>3</v>
          </cell>
          <cell r="M1704">
            <v>3</v>
          </cell>
          <cell r="N1704">
            <v>5</v>
          </cell>
          <cell r="O1704">
            <v>5</v>
          </cell>
          <cell r="P1704">
            <v>5</v>
          </cell>
          <cell r="Q1704">
            <v>5</v>
          </cell>
          <cell r="R1704">
            <v>5.5</v>
          </cell>
          <cell r="S1704">
            <v>5.5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</row>
        <row r="1705">
          <cell r="C1705">
            <v>15</v>
          </cell>
          <cell r="D1705" t="str">
            <v>Пром. до 750 кВА   НН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0</v>
          </cell>
        </row>
        <row r="1706">
          <cell r="B1706">
            <v>0</v>
          </cell>
          <cell r="C1706">
            <v>26</v>
          </cell>
          <cell r="D1706" t="str">
            <v>ИП Кузин О. А.</v>
          </cell>
          <cell r="E1706">
            <v>1006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</row>
        <row r="1707">
          <cell r="B1707">
            <v>818</v>
          </cell>
          <cell r="C1707">
            <v>15</v>
          </cell>
          <cell r="D1707" t="str">
            <v>Пром. до 750 кВА   НН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</row>
        <row r="1708">
          <cell r="C1708">
            <v>15</v>
          </cell>
          <cell r="D1708" t="str">
            <v>Пром. до 750 кВА   НН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</row>
        <row r="1709">
          <cell r="B1709">
            <v>0</v>
          </cell>
          <cell r="C1709">
            <v>26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</row>
        <row r="1710">
          <cell r="B1710">
            <v>819</v>
          </cell>
          <cell r="C1710">
            <v>15</v>
          </cell>
          <cell r="D1710" t="str">
            <v>Пром. до 750 кВА   НН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</row>
        <row r="1711">
          <cell r="C1711">
            <v>15</v>
          </cell>
          <cell r="D1711" t="str">
            <v>Пром. до 750 кВА   НН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</row>
        <row r="1712">
          <cell r="B1712">
            <v>0</v>
          </cell>
          <cell r="C1712">
            <v>26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</row>
        <row r="1713">
          <cell r="B1713">
            <v>820</v>
          </cell>
          <cell r="C1713">
            <v>15</v>
          </cell>
          <cell r="D1713" t="str">
            <v>Пром. до 750 кВА   НН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</row>
        <row r="1714">
          <cell r="C1714">
            <v>15</v>
          </cell>
          <cell r="D1714" t="str">
            <v>Пром. до 750 кВА   НН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</row>
        <row r="1715">
          <cell r="B1715">
            <v>0</v>
          </cell>
          <cell r="C1715">
            <v>26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</row>
        <row r="1716">
          <cell r="B1716">
            <v>821</v>
          </cell>
          <cell r="C1716">
            <v>15</v>
          </cell>
          <cell r="D1716" t="str">
            <v>Пром. до 750 кВА   НН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</row>
        <row r="1717">
          <cell r="C1717">
            <v>15</v>
          </cell>
          <cell r="D1717" t="str">
            <v>Пром. до 750 кВА   НН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</row>
        <row r="1718">
          <cell r="B1718">
            <v>0</v>
          </cell>
          <cell r="C1718">
            <v>26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</row>
        <row r="1719">
          <cell r="B1719">
            <v>822</v>
          </cell>
          <cell r="C1719">
            <v>15</v>
          </cell>
          <cell r="D1719" t="str">
            <v>Пром. до 750 кВА   НН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</row>
        <row r="1720">
          <cell r="C1720">
            <v>15</v>
          </cell>
          <cell r="D1720" t="str">
            <v>Пром. до 750 кВА   НН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</row>
        <row r="1721">
          <cell r="B1721">
            <v>0</v>
          </cell>
          <cell r="C1721">
            <v>26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</row>
        <row r="1722">
          <cell r="B1722">
            <v>823</v>
          </cell>
          <cell r="C1722">
            <v>15</v>
          </cell>
          <cell r="D1722" t="str">
            <v>Пром. до 750 кВА   НН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  <sheetName val="Регионы"/>
      <sheetName val="ИТ-бюджет"/>
      <sheetName val="Производство электроэнергии"/>
      <sheetName val="Т12"/>
      <sheetName val="Т3"/>
      <sheetName val="Т6"/>
      <sheetName val="Data"/>
      <sheetName val="Данные"/>
      <sheetName val="Справочник"/>
      <sheetName val="эл ст"/>
      <sheetName val=" НВВ передача"/>
      <sheetName val="6"/>
      <sheetName val="Заголовок"/>
      <sheetName val="Настройки"/>
      <sheetName val="01"/>
      <sheetName val="Ф-2 (для АО-энерго)"/>
      <sheetName val="2002(v1)"/>
      <sheetName val="Параметры"/>
      <sheetName val="2002(v2)"/>
    </sheetNames>
    <sheetDataSet>
      <sheetData sheetId="0" refreshError="1"/>
      <sheetData sheetId="1" refreshError="1">
        <row r="5">
          <cell r="H5">
            <v>0.24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схема"/>
      <sheetName val="БИ-1-1-П"/>
      <sheetName val="БИ-1-2-П"/>
      <sheetName val="БИ-2-3-П"/>
      <sheetName val="БИ-2-4-П"/>
      <sheetName val="БИ-2-5-П"/>
      <sheetName val="БИ-2-6-П"/>
      <sheetName val="БИ-2-7-П"/>
      <sheetName val="БИ-2-8-П"/>
      <sheetName val="БИ-2-9-П"/>
      <sheetName val="справочник"/>
      <sheetName val="методика"/>
      <sheetName val="Бюджетные формы.Инвестиции v.2"/>
      <sheetName val="FES"/>
      <sheetName val="на 1 тут"/>
      <sheetName val="5"/>
      <sheetName val="7"/>
      <sheetName val="12_1"/>
      <sheetName val="Восстановл_Лист30"/>
      <sheetName val="Восстановл_Лист13"/>
      <sheetName val="Восстановл_Лист8"/>
      <sheetName val="Восстановл_Лист3"/>
      <sheetName val="Восстановл_Лист12"/>
      <sheetName val="Восстановл_Лист23"/>
      <sheetName val="Восстановл_Лист32"/>
      <sheetName val="Восстановл_Лист29"/>
      <sheetName val="Восстановл_Лист5"/>
      <sheetName val="Восстановл_Лист21"/>
      <sheetName val="Восстановл_Лист10"/>
      <sheetName val="Восстановл_Лист4"/>
      <sheetName val="Восстановл_Лист9"/>
      <sheetName val="Восстановл_Лист6"/>
      <sheetName val="Восстановл_Лист2"/>
      <sheetName val="Восстановл_Лист27"/>
      <sheetName val="Восстановл_Лист14"/>
      <sheetName val="Восстановл_Лист15"/>
      <sheetName val="Восстановл_Лист16"/>
      <sheetName val="Восстановл_Лист7"/>
      <sheetName val="Восстановл_Лист17"/>
      <sheetName val="Восстановл_Лист35"/>
      <sheetName val="Восстановл_Лист31"/>
      <sheetName val="Бюджетные_формы_Инвестиции_v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35">
          <cell r="L135" t="str">
            <v>321.0102.12.2</v>
          </cell>
        </row>
        <row r="136">
          <cell r="L136" t="str">
            <v>321.0102.12.3</v>
          </cell>
        </row>
        <row r="137">
          <cell r="L137" t="str">
            <v>321.0102.12.4</v>
          </cell>
        </row>
        <row r="138">
          <cell r="L138" t="str">
            <v>321.0102.20</v>
          </cell>
        </row>
        <row r="139">
          <cell r="L139" t="str">
            <v>321.0103.00</v>
          </cell>
        </row>
        <row r="140">
          <cell r="L140" t="str">
            <v>321.0104.00</v>
          </cell>
        </row>
        <row r="141">
          <cell r="L141" t="str">
            <v>321.0104.10</v>
          </cell>
        </row>
        <row r="142">
          <cell r="L142" t="str">
            <v>321.0104.11</v>
          </cell>
        </row>
        <row r="143">
          <cell r="L143" t="str">
            <v>321.0104.12</v>
          </cell>
        </row>
        <row r="144">
          <cell r="L144" t="str">
            <v>321.0104.13</v>
          </cell>
        </row>
        <row r="145">
          <cell r="L145" t="str">
            <v>321.0104.20</v>
          </cell>
        </row>
        <row r="146">
          <cell r="L146" t="str">
            <v>321.0105.00</v>
          </cell>
        </row>
        <row r="147">
          <cell r="L147" t="str">
            <v>321.0106.00</v>
          </cell>
        </row>
        <row r="150">
          <cell r="L150" t="str">
            <v>322.0110.00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журн изм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"/>
      <sheetName val="БФ-1-10-П"/>
      <sheetName val="БФ-2-11-П"/>
      <sheetName val="БФ-1-12-П"/>
      <sheetName val="БФ-2-13-П"/>
      <sheetName val="БФ_2_5_П"/>
      <sheetName val="Лист13"/>
      <sheetName val="П-БР-2-2-П"/>
      <sheetName val="ИТ-бюджет"/>
      <sheetName val="Макро"/>
      <sheetName val="НП-2-12-П"/>
      <sheetName val="Заголовок"/>
      <sheetName val="ПРОГНОЗ_1"/>
      <sheetName val="ПС ФСК"/>
      <sheetName val="t_проверки"/>
      <sheetName val="Список ДЗО"/>
      <sheetName val="ИТОГИ  по Н,Р,Э,Q"/>
      <sheetName val="Бюджетные формы.Финансы v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B6" t="str">
            <v>Плановый расчет  обязательств по налогу на добавленную стоимость РСК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журнал изм"/>
      <sheetName val="БДР-1-1-П"/>
      <sheetName val="БДР-1-2-П"/>
      <sheetName val="БДР-2-3-П"/>
      <sheetName val="БДДС-1-4-П"/>
      <sheetName val="БДДС-1-5-П"/>
      <sheetName val="БДДС-2-6-П"/>
      <sheetName val="ПБ-1-7-П"/>
      <sheetName val="ПБ-1-8-П"/>
      <sheetName val="ПБ-2-9-П"/>
      <sheetName val="ПБ-2-10-П"/>
      <sheetName val="ПБ-2-11-П"/>
      <sheetName val="НП-2-12-П"/>
      <sheetName val="НП-2-13-П"/>
      <sheetName val="методика"/>
      <sheetName val="БФ-2-8-П"/>
      <sheetName val="БФ-2-5-П"/>
      <sheetName val="НП_2_12_П"/>
      <sheetName val="БФ-2-13-П"/>
      <sheetName val="Баланс"/>
      <sheetName val="Макро"/>
      <sheetName val="ИТ-бюджет"/>
      <sheetName val="t_настройки"/>
      <sheetName val="t_проверки"/>
      <sheetName val="Сценарные условия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6">
          <cell r="B6" t="str">
            <v>Плановый расчет  обязательств по налогу на прибыль РСК для целей бухгалтерского учета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"/>
      <sheetName val="С"/>
      <sheetName val="Дебет"/>
      <sheetName val="Дебет (СЭС)"/>
      <sheetName val="Тариф"/>
      <sheetName val="Эл_энерг"/>
      <sheetName val="Сумма"/>
      <sheetName val="Банк"/>
      <sheetName val="Оплата"/>
      <sheetName val="Лист1"/>
      <sheetName val="Реестр"/>
      <sheetName val="Свод2006"/>
      <sheetName val="Т6"/>
      <sheetName val="УСО"/>
      <sheetName val="План_Сводн"/>
      <sheetName val="Реестр дейстДог"/>
      <sheetName val="Выгрузка на 31.10.2014"/>
      <sheetName val="ЦЕНА1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">
          <cell r="A3">
            <v>1</v>
          </cell>
          <cell r="B3" t="str">
            <v>Новый Абонент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2</v>
          </cell>
          <cell r="B4" t="str">
            <v>ОАО  "СТПС"</v>
          </cell>
          <cell r="C4">
            <v>998682.81</v>
          </cell>
          <cell r="D4">
            <v>895956.01</v>
          </cell>
          <cell r="E4">
            <v>918011.4</v>
          </cell>
          <cell r="F4">
            <v>778051.29999999993</v>
          </cell>
          <cell r="G4">
            <v>526747.69999999995</v>
          </cell>
          <cell r="H4">
            <v>326612.64999999997</v>
          </cell>
          <cell r="I4">
            <v>287133.54000000004</v>
          </cell>
          <cell r="J4">
            <v>330185.26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5061380.67</v>
          </cell>
        </row>
        <row r="5">
          <cell r="A5">
            <v>3</v>
          </cell>
          <cell r="B5" t="str">
            <v>ООО "НРЭП"</v>
          </cell>
          <cell r="C5">
            <v>322990.49</v>
          </cell>
          <cell r="D5">
            <v>324731.03000000003</v>
          </cell>
          <cell r="E5">
            <v>310796.07</v>
          </cell>
          <cell r="F5">
            <v>290314.67000000004</v>
          </cell>
          <cell r="G5">
            <v>90757.63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1339589.8900000001</v>
          </cell>
        </row>
        <row r="6">
          <cell r="A6">
            <v>4</v>
          </cell>
          <cell r="B6" t="str">
            <v>"Теплоэнергоремонт"</v>
          </cell>
          <cell r="C6">
            <v>2135141.9000000004</v>
          </cell>
          <cell r="D6">
            <v>2052448.13</v>
          </cell>
          <cell r="E6">
            <v>2001517.9300000002</v>
          </cell>
          <cell r="F6">
            <v>1773779.9100000001</v>
          </cell>
          <cell r="G6">
            <v>1469578.8599999999</v>
          </cell>
          <cell r="H6">
            <v>1179301.6600000001</v>
          </cell>
          <cell r="I6">
            <v>972624.2</v>
          </cell>
          <cell r="J6">
            <v>1143218.0899999999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12727610.68</v>
          </cell>
        </row>
        <row r="7">
          <cell r="A7">
            <v>5</v>
          </cell>
          <cell r="B7" t="str">
            <v>РЕЧПОРТ</v>
          </cell>
          <cell r="C7">
            <v>138564.79</v>
          </cell>
          <cell r="D7">
            <v>127683.5</v>
          </cell>
          <cell r="E7">
            <v>132997.62</v>
          </cell>
          <cell r="F7">
            <v>128840.30000000002</v>
          </cell>
          <cell r="G7">
            <v>104041.08</v>
          </cell>
          <cell r="H7">
            <v>69372.77</v>
          </cell>
          <cell r="I7">
            <v>54872.41</v>
          </cell>
          <cell r="J7">
            <v>57804.61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814177.08000000007</v>
          </cell>
        </row>
        <row r="8">
          <cell r="A8">
            <v>6</v>
          </cell>
          <cell r="B8" t="str">
            <v>Новый Абонент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128447.81</v>
          </cell>
          <cell r="H8">
            <v>203721.37999999998</v>
          </cell>
          <cell r="I8">
            <v>203626.87</v>
          </cell>
          <cell r="J8">
            <v>310622.58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846418.6399999999</v>
          </cell>
        </row>
        <row r="9">
          <cell r="A9">
            <v>7</v>
          </cell>
          <cell r="B9" t="str">
            <v>ООО "Л-Инвест 2001"</v>
          </cell>
          <cell r="C9">
            <v>379175.81999999995</v>
          </cell>
          <cell r="D9">
            <v>360656.42</v>
          </cell>
          <cell r="E9">
            <v>366175.1</v>
          </cell>
          <cell r="F9">
            <v>301909.69</v>
          </cell>
          <cell r="G9">
            <v>201963.99</v>
          </cell>
          <cell r="H9">
            <v>160677.32999999999</v>
          </cell>
          <cell r="I9">
            <v>167735.25</v>
          </cell>
          <cell r="J9">
            <v>241345.78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2179639.38</v>
          </cell>
        </row>
        <row r="10">
          <cell r="A10">
            <v>8</v>
          </cell>
          <cell r="B10" t="str">
            <v>"Арктикнефтегазстрой"</v>
          </cell>
          <cell r="C10">
            <v>92762.14</v>
          </cell>
          <cell r="D10">
            <v>83724.51999999999</v>
          </cell>
          <cell r="E10">
            <v>94497.35</v>
          </cell>
          <cell r="F10">
            <v>84700.579999999987</v>
          </cell>
          <cell r="G10">
            <v>66806.09</v>
          </cell>
          <cell r="H10">
            <v>64420.149999999994</v>
          </cell>
          <cell r="I10">
            <v>58021.52</v>
          </cell>
          <cell r="J10">
            <v>74325.39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619257.74</v>
          </cell>
        </row>
        <row r="11">
          <cell r="A11">
            <v>9</v>
          </cell>
          <cell r="B11" t="str">
            <v>"Надымстройгаздобыча"</v>
          </cell>
          <cell r="C11">
            <v>61897.66</v>
          </cell>
          <cell r="D11">
            <v>48353.27</v>
          </cell>
          <cell r="E11">
            <v>51976.36</v>
          </cell>
          <cell r="F11">
            <v>34242.54</v>
          </cell>
          <cell r="G11">
            <v>22947.52</v>
          </cell>
          <cell r="H11">
            <v>21409.119999999999</v>
          </cell>
          <cell r="I11">
            <v>23710.7</v>
          </cell>
          <cell r="J11">
            <v>21923.26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286460.43</v>
          </cell>
        </row>
        <row r="12">
          <cell r="A12">
            <v>10</v>
          </cell>
          <cell r="B12" t="str">
            <v>ЗАО "РИТЭК"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11</v>
          </cell>
          <cell r="B13" t="str">
            <v>"Тюментрансгаз" "ЮРНУ"</v>
          </cell>
          <cell r="C13">
            <v>37450092.779999994</v>
          </cell>
          <cell r="D13">
            <v>36215072.32</v>
          </cell>
          <cell r="E13">
            <v>10808.99</v>
          </cell>
          <cell r="F13">
            <v>9977.5400000000009</v>
          </cell>
          <cell r="G13">
            <v>11459.7</v>
          </cell>
          <cell r="H13">
            <v>12038.11</v>
          </cell>
          <cell r="I13">
            <v>10772.85</v>
          </cell>
          <cell r="J13">
            <v>15870.060000000001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73736092.349999994</v>
          </cell>
        </row>
        <row r="14">
          <cell r="A14">
            <v>12</v>
          </cell>
          <cell r="B14" t="str">
            <v>Надымский Аэропорт</v>
          </cell>
          <cell r="C14">
            <v>439183.29</v>
          </cell>
          <cell r="D14">
            <v>403595.12</v>
          </cell>
          <cell r="E14">
            <v>410653.13999999996</v>
          </cell>
          <cell r="F14">
            <v>341550.2</v>
          </cell>
          <cell r="G14">
            <v>254154.90999999997</v>
          </cell>
          <cell r="H14">
            <v>174799.77</v>
          </cell>
          <cell r="I14">
            <v>145269.62999999998</v>
          </cell>
          <cell r="J14">
            <v>186510.47999999998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2355716.5399999996</v>
          </cell>
        </row>
        <row r="15">
          <cell r="A15">
            <v>13</v>
          </cell>
          <cell r="B15" t="str">
            <v>"Надымэлектрогаз"</v>
          </cell>
          <cell r="C15">
            <v>13074.42</v>
          </cell>
          <cell r="D15">
            <v>13026.22</v>
          </cell>
          <cell r="E15">
            <v>11001.8</v>
          </cell>
          <cell r="F15">
            <v>8362.81</v>
          </cell>
          <cell r="G15">
            <v>6374.54</v>
          </cell>
          <cell r="H15">
            <v>5446.67</v>
          </cell>
          <cell r="I15">
            <v>3711.4500000000003</v>
          </cell>
          <cell r="J15">
            <v>6989.09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67987</v>
          </cell>
        </row>
        <row r="16">
          <cell r="A16">
            <v>14</v>
          </cell>
          <cell r="B16" t="str">
            <v>МУП "ПРЭП"</v>
          </cell>
          <cell r="C16">
            <v>18906.150000000001</v>
          </cell>
          <cell r="D16">
            <v>23652.91</v>
          </cell>
          <cell r="E16">
            <v>21635.91</v>
          </cell>
          <cell r="F16">
            <v>18254.03</v>
          </cell>
          <cell r="G16">
            <v>14599.18</v>
          </cell>
          <cell r="H16">
            <v>15069.310000000001</v>
          </cell>
          <cell r="I16">
            <v>7340.04</v>
          </cell>
          <cell r="J16">
            <v>21155.68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140613.21</v>
          </cell>
        </row>
        <row r="17">
          <cell r="A17">
            <v>15</v>
          </cell>
          <cell r="B17" t="str">
            <v>"Северстройснаб 2000"</v>
          </cell>
          <cell r="C17">
            <v>7152.99</v>
          </cell>
          <cell r="D17">
            <v>12081.74</v>
          </cell>
          <cell r="E17">
            <v>7582.68</v>
          </cell>
          <cell r="F17">
            <v>9351.9699999999993</v>
          </cell>
          <cell r="G17">
            <v>6066.14</v>
          </cell>
          <cell r="H17">
            <v>9124.49</v>
          </cell>
          <cell r="I17">
            <v>5813.39</v>
          </cell>
          <cell r="J17">
            <v>5575.8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62749.2</v>
          </cell>
        </row>
        <row r="18">
          <cell r="A18">
            <v>16</v>
          </cell>
          <cell r="B18" t="str">
            <v>"Надымгазторг"</v>
          </cell>
          <cell r="C18">
            <v>16388.22</v>
          </cell>
          <cell r="D18">
            <v>8170.01</v>
          </cell>
          <cell r="E18">
            <v>9712.43</v>
          </cell>
          <cell r="F18">
            <v>23401.41</v>
          </cell>
          <cell r="G18">
            <v>5205.66</v>
          </cell>
          <cell r="H18">
            <v>3590.95</v>
          </cell>
          <cell r="I18">
            <v>2699.24</v>
          </cell>
          <cell r="J18">
            <v>3783.75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72951.670000000013</v>
          </cell>
        </row>
        <row r="19">
          <cell r="A19">
            <v>17</v>
          </cell>
          <cell r="B19" t="str">
            <v>НПУ "РИТЭК"</v>
          </cell>
          <cell r="C19">
            <v>475597.73</v>
          </cell>
          <cell r="D19">
            <v>314810.43</v>
          </cell>
          <cell r="E19">
            <v>395827.67</v>
          </cell>
          <cell r="F19">
            <v>381548.23000000004</v>
          </cell>
          <cell r="G19">
            <v>241963.2</v>
          </cell>
          <cell r="H19">
            <v>294108.25</v>
          </cell>
          <cell r="I19">
            <v>277856.61</v>
          </cell>
          <cell r="J19">
            <v>280237.52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2661949.6399999997</v>
          </cell>
        </row>
        <row r="20">
          <cell r="A20">
            <v>18</v>
          </cell>
          <cell r="B20" t="str">
            <v>МУП "РНСТ"</v>
          </cell>
          <cell r="C20">
            <v>17512.78</v>
          </cell>
          <cell r="D20">
            <v>13982.080000000002</v>
          </cell>
          <cell r="E20">
            <v>15645.54</v>
          </cell>
          <cell r="F20">
            <v>12382.41</v>
          </cell>
          <cell r="G20">
            <v>10476.289999999999</v>
          </cell>
          <cell r="H20">
            <v>8415.7099999999991</v>
          </cell>
          <cell r="I20">
            <v>8331.369999999999</v>
          </cell>
          <cell r="J20">
            <v>10319.64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97065.819999999992</v>
          </cell>
        </row>
        <row r="21">
          <cell r="A21">
            <v>19</v>
          </cell>
          <cell r="B21" t="str">
            <v>"Надымэнергогаз"</v>
          </cell>
          <cell r="C21">
            <v>7179054.8900000006</v>
          </cell>
          <cell r="D21">
            <v>6356394.8100000005</v>
          </cell>
          <cell r="E21">
            <v>6569047.3100000005</v>
          </cell>
          <cell r="F21">
            <v>5903132.7699999996</v>
          </cell>
          <cell r="G21">
            <v>5127017.96</v>
          </cell>
          <cell r="H21">
            <v>3902865.74</v>
          </cell>
          <cell r="I21">
            <v>3343711.08</v>
          </cell>
          <cell r="J21">
            <v>3668476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42049700.560000002</v>
          </cell>
        </row>
        <row r="22">
          <cell r="A22">
            <v>20</v>
          </cell>
          <cell r="B22" t="str">
            <v>ООО "Русэнергосбыт"</v>
          </cell>
          <cell r="C22">
            <v>0</v>
          </cell>
          <cell r="D22">
            <v>0</v>
          </cell>
          <cell r="E22">
            <v>37440631.199999988</v>
          </cell>
          <cell r="F22">
            <v>34091667.57</v>
          </cell>
          <cell r="G22">
            <v>32288250.219999991</v>
          </cell>
          <cell r="H22">
            <v>26502769.890000001</v>
          </cell>
          <cell r="I22">
            <v>24780379.700000003</v>
          </cell>
          <cell r="J22">
            <v>29068600.060000002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184172298.63999999</v>
          </cell>
        </row>
        <row r="23">
          <cell r="A23">
            <v>21</v>
          </cell>
          <cell r="B23" t="str">
            <v>ОАО  "НПЖТ"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22</v>
          </cell>
          <cell r="B24" t="str">
            <v>Новый Абонент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23</v>
          </cell>
          <cell r="B25" t="str">
            <v>ООО "Мета"</v>
          </cell>
          <cell r="C25">
            <v>12399.619999999999</v>
          </cell>
          <cell r="D25">
            <v>12074.26</v>
          </cell>
          <cell r="E25">
            <v>12399.619999999999</v>
          </cell>
          <cell r="F25">
            <v>4699.5599999999995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41573.06</v>
          </cell>
        </row>
        <row r="26">
          <cell r="A26">
            <v>24</v>
          </cell>
          <cell r="B26" t="str">
            <v>Новый Абонент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8">
          <cell r="A28">
            <v>100</v>
          </cell>
          <cell r="B28" t="str">
            <v>ИТОГО</v>
          </cell>
          <cell r="C28">
            <v>49758578.479999989</v>
          </cell>
          <cell r="D28">
            <v>47266412.779999994</v>
          </cell>
          <cell r="E28">
            <v>48780918.119999982</v>
          </cell>
          <cell r="F28">
            <v>44196167.490000002</v>
          </cell>
          <cell r="G28">
            <v>40576858.479999989</v>
          </cell>
          <cell r="H28">
            <v>32953743.950000003</v>
          </cell>
          <cell r="I28">
            <v>30353609.850000001</v>
          </cell>
          <cell r="J28">
            <v>35446943.050000004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329333232.19999999</v>
          </cell>
        </row>
      </sheetData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Август_АСКУЭ"/>
      <sheetName val="Сентябрь"/>
      <sheetName val="Сентябрь_АСКУЭ"/>
      <sheetName val="Октябрь"/>
      <sheetName val="Октябрь_АСКУЭ"/>
      <sheetName val="Ноябрь"/>
      <sheetName val="Декабрь"/>
      <sheetName val="Сводная"/>
      <sheetName val="Актив"/>
      <sheetName val="УНЭГ"/>
      <sheetName val="Замеры"/>
      <sheetName val="Замеры (2)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2">
          <cell r="A2" t="str">
            <v>Код</v>
          </cell>
          <cell r="B2" t="str">
            <v>№ ЯЧ</v>
          </cell>
          <cell r="C2" t="str">
            <v>НАИМЕНОВАНИЕ  ПОТРЕБИТЕЛЕЙ</v>
          </cell>
          <cell r="E2" t="str">
            <v>Показания счётчиков "предыдущие"</v>
          </cell>
          <cell r="R2" t="str">
            <v>Показания счётчиков "настоящие"</v>
          </cell>
          <cell r="AE2" t="str">
            <v>Показания счётчиков "замена  настоящие"</v>
          </cell>
        </row>
        <row r="3">
          <cell r="E3" t="str">
            <v>Январь</v>
          </cell>
          <cell r="F3" t="str">
            <v>Февраль</v>
          </cell>
          <cell r="G3" t="str">
            <v>Март</v>
          </cell>
          <cell r="H3" t="str">
            <v>Апрель</v>
          </cell>
          <cell r="I3" t="str">
            <v>Май</v>
          </cell>
          <cell r="J3" t="str">
            <v>Июнь</v>
          </cell>
          <cell r="K3" t="str">
            <v>Июль</v>
          </cell>
          <cell r="L3" t="str">
            <v>Август</v>
          </cell>
          <cell r="M3" t="str">
            <v>Сентябрь</v>
          </cell>
          <cell r="N3" t="str">
            <v>Октябрь</v>
          </cell>
          <cell r="O3" t="str">
            <v>Ноябрь</v>
          </cell>
          <cell r="P3" t="str">
            <v>Декабрь</v>
          </cell>
          <cell r="R3" t="str">
            <v>Январь</v>
          </cell>
          <cell r="S3" t="str">
            <v>Февраль</v>
          </cell>
          <cell r="T3" t="str">
            <v>Март</v>
          </cell>
          <cell r="U3" t="str">
            <v>Апрель</v>
          </cell>
          <cell r="V3" t="str">
            <v>Май</v>
          </cell>
          <cell r="W3" t="str">
            <v>Июнь</v>
          </cell>
          <cell r="X3" t="str">
            <v>Июль</v>
          </cell>
          <cell r="Y3" t="str">
            <v>Август</v>
          </cell>
          <cell r="Z3" t="str">
            <v>Сентябрь</v>
          </cell>
          <cell r="AA3" t="str">
            <v>Октябрь</v>
          </cell>
          <cell r="AB3" t="str">
            <v>Ноябрь</v>
          </cell>
          <cell r="AC3" t="str">
            <v>Декабрь</v>
          </cell>
          <cell r="AE3" t="str">
            <v>Январь</v>
          </cell>
          <cell r="AF3" t="str">
            <v>Февраль</v>
          </cell>
          <cell r="AG3" t="str">
            <v>Март</v>
          </cell>
          <cell r="AH3" t="str">
            <v>Апрель</v>
          </cell>
          <cell r="AI3" t="str">
            <v>Май</v>
          </cell>
          <cell r="AJ3" t="str">
            <v>Июнь</v>
          </cell>
          <cell r="AK3" t="str">
            <v>Июль</v>
          </cell>
          <cell r="AL3" t="str">
            <v>Август</v>
          </cell>
          <cell r="AM3" t="str">
            <v>Сентябрь</v>
          </cell>
          <cell r="AN3" t="str">
            <v>Октябрь</v>
          </cell>
          <cell r="AO3" t="str">
            <v>Ноябрь</v>
          </cell>
          <cell r="AP3" t="str">
            <v>Декабрь</v>
          </cell>
        </row>
        <row r="5">
          <cell r="B5">
            <v>2</v>
          </cell>
          <cell r="C5">
            <v>3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  <cell r="M5">
            <v>13</v>
          </cell>
          <cell r="N5">
            <v>14</v>
          </cell>
          <cell r="O5">
            <v>15</v>
          </cell>
          <cell r="P5">
            <v>16</v>
          </cell>
          <cell r="Q5">
            <v>17</v>
          </cell>
          <cell r="S5">
            <v>19</v>
          </cell>
          <cell r="T5">
            <v>20</v>
          </cell>
          <cell r="U5">
            <v>21</v>
          </cell>
          <cell r="V5">
            <v>22</v>
          </cell>
          <cell r="W5">
            <v>23</v>
          </cell>
          <cell r="X5">
            <v>24</v>
          </cell>
          <cell r="Y5">
            <v>25</v>
          </cell>
          <cell r="Z5">
            <v>26</v>
          </cell>
          <cell r="AA5">
            <v>27</v>
          </cell>
          <cell r="AB5">
            <v>28</v>
          </cell>
          <cell r="AC5">
            <v>29</v>
          </cell>
          <cell r="AD5">
            <v>30</v>
          </cell>
          <cell r="AE5">
            <v>31</v>
          </cell>
          <cell r="AF5">
            <v>32</v>
          </cell>
          <cell r="AG5">
            <v>33</v>
          </cell>
          <cell r="AH5">
            <v>34</v>
          </cell>
          <cell r="AI5">
            <v>35</v>
          </cell>
          <cell r="AJ5">
            <v>36</v>
          </cell>
          <cell r="AK5">
            <v>37</v>
          </cell>
          <cell r="AL5">
            <v>38</v>
          </cell>
          <cell r="AM5">
            <v>39</v>
          </cell>
          <cell r="AN5">
            <v>40</v>
          </cell>
          <cell r="AO5">
            <v>41</v>
          </cell>
          <cell r="AP5">
            <v>42</v>
          </cell>
          <cell r="AQ5">
            <v>43</v>
          </cell>
        </row>
        <row r="6">
          <cell r="B6">
            <v>1</v>
          </cell>
          <cell r="C6" t="str">
            <v>ПС 220\110\6 "НАДЫМ"</v>
          </cell>
        </row>
        <row r="7">
          <cell r="C7" t="str">
            <v>ОРУ - 220 кВ</v>
          </cell>
          <cell r="S7">
            <v>0</v>
          </cell>
        </row>
        <row r="8">
          <cell r="A8" t="str">
            <v>1.7ПА</v>
          </cell>
          <cell r="B8" t="str">
            <v>7П</v>
          </cell>
          <cell r="C8" t="str">
            <v>ВЛ-220 Муравленково П</v>
          </cell>
          <cell r="D8" t="str">
            <v>А</v>
          </cell>
          <cell r="E8">
            <v>4517.17</v>
          </cell>
          <cell r="F8">
            <v>4609.51</v>
          </cell>
          <cell r="G8">
            <v>4702.7299999999996</v>
          </cell>
          <cell r="H8">
            <v>4781.62</v>
          </cell>
          <cell r="I8">
            <v>4895.7700000000004</v>
          </cell>
          <cell r="J8">
            <v>4936.33</v>
          </cell>
          <cell r="K8">
            <v>4974.87</v>
          </cell>
          <cell r="L8">
            <v>5006.71</v>
          </cell>
          <cell r="M8">
            <v>5074.67</v>
          </cell>
          <cell r="N8">
            <v>5144.4399999999996</v>
          </cell>
          <cell r="O8">
            <v>5232.1499999999996</v>
          </cell>
          <cell r="P8">
            <v>0</v>
          </cell>
          <cell r="R8">
            <v>4609.51</v>
          </cell>
          <cell r="S8">
            <v>4702.7299999999996</v>
          </cell>
          <cell r="T8">
            <v>4781.62</v>
          </cell>
          <cell r="U8">
            <v>4895.7700000000004</v>
          </cell>
          <cell r="V8">
            <v>4936.33</v>
          </cell>
          <cell r="W8">
            <v>4974.87</v>
          </cell>
          <cell r="X8">
            <v>5006.71</v>
          </cell>
          <cell r="Y8">
            <v>5074.67</v>
          </cell>
          <cell r="Z8">
            <v>5144.4399999999996</v>
          </cell>
          <cell r="AA8">
            <v>5232.1499999999996</v>
          </cell>
          <cell r="AB8">
            <v>0</v>
          </cell>
          <cell r="AC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</row>
        <row r="9">
          <cell r="A9" t="str">
            <v>1.7ОА</v>
          </cell>
          <cell r="B9" t="str">
            <v>7О</v>
          </cell>
          <cell r="C9" t="str">
            <v>ВЛ-220 Муравленково О</v>
          </cell>
          <cell r="D9" t="str">
            <v>А</v>
          </cell>
          <cell r="E9">
            <v>0.09</v>
          </cell>
          <cell r="F9">
            <v>0.09</v>
          </cell>
          <cell r="G9">
            <v>0.09</v>
          </cell>
          <cell r="H9">
            <v>0.09</v>
          </cell>
          <cell r="I9">
            <v>0.09</v>
          </cell>
          <cell r="J9">
            <v>0.1</v>
          </cell>
          <cell r="K9">
            <v>0.1</v>
          </cell>
          <cell r="L9">
            <v>0.1</v>
          </cell>
          <cell r="M9">
            <v>0.1</v>
          </cell>
          <cell r="N9">
            <v>0.1</v>
          </cell>
          <cell r="O9">
            <v>0.1</v>
          </cell>
          <cell r="P9">
            <v>0</v>
          </cell>
          <cell r="R9">
            <v>0.09</v>
          </cell>
          <cell r="S9">
            <v>0.09</v>
          </cell>
          <cell r="T9">
            <v>0.09</v>
          </cell>
          <cell r="U9">
            <v>0.09</v>
          </cell>
          <cell r="V9">
            <v>0.1</v>
          </cell>
          <cell r="W9">
            <v>0.1</v>
          </cell>
          <cell r="X9">
            <v>0.1</v>
          </cell>
          <cell r="Y9">
            <v>0.1</v>
          </cell>
          <cell r="Z9">
            <v>0.1</v>
          </cell>
          <cell r="AA9">
            <v>0.1</v>
          </cell>
          <cell r="AB9">
            <v>0</v>
          </cell>
          <cell r="AC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</row>
        <row r="10">
          <cell r="B10" t="str">
            <v>ИТОГО по Муравленково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</row>
        <row r="11">
          <cell r="A11" t="str">
            <v>1.4ПА</v>
          </cell>
          <cell r="B11" t="str">
            <v>4П</v>
          </cell>
          <cell r="C11" t="str">
            <v>ВЛ-220 Уренгой П</v>
          </cell>
          <cell r="D11" t="str">
            <v>А</v>
          </cell>
          <cell r="E11">
            <v>81.38</v>
          </cell>
          <cell r="F11">
            <v>81.38</v>
          </cell>
          <cell r="G11">
            <v>81.44</v>
          </cell>
          <cell r="H11">
            <v>94.35</v>
          </cell>
          <cell r="I11">
            <v>95.15</v>
          </cell>
          <cell r="J11">
            <v>101.57</v>
          </cell>
          <cell r="K11">
            <v>106.48</v>
          </cell>
          <cell r="L11">
            <v>117.29</v>
          </cell>
          <cell r="M11">
            <v>126.18</v>
          </cell>
          <cell r="N11">
            <v>140.22</v>
          </cell>
          <cell r="O11">
            <v>145.06</v>
          </cell>
          <cell r="P11">
            <v>0</v>
          </cell>
          <cell r="R11">
            <v>81.38</v>
          </cell>
          <cell r="S11">
            <v>81.44</v>
          </cell>
          <cell r="T11">
            <v>94.35</v>
          </cell>
          <cell r="U11">
            <v>95.15</v>
          </cell>
          <cell r="V11">
            <v>101.57</v>
          </cell>
          <cell r="W11">
            <v>106.48</v>
          </cell>
          <cell r="X11">
            <v>117.29</v>
          </cell>
          <cell r="Y11">
            <v>126.18</v>
          </cell>
          <cell r="Z11">
            <v>140.22</v>
          </cell>
          <cell r="AA11">
            <v>145.06</v>
          </cell>
          <cell r="AB11">
            <v>0</v>
          </cell>
          <cell r="AC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</row>
        <row r="12">
          <cell r="A12" t="str">
            <v>1.4ОА</v>
          </cell>
          <cell r="B12" t="str">
            <v>4О</v>
          </cell>
          <cell r="C12" t="str">
            <v>ВЛ-220 Уренгой О</v>
          </cell>
          <cell r="D12" t="str">
            <v>А</v>
          </cell>
          <cell r="E12">
            <v>1028.6300000000001</v>
          </cell>
          <cell r="F12">
            <v>1046.17</v>
          </cell>
          <cell r="G12">
            <v>1064.77</v>
          </cell>
          <cell r="H12">
            <v>1067.98</v>
          </cell>
          <cell r="I12">
            <v>1112.18</v>
          </cell>
          <cell r="J12">
            <v>1114.6600000000001</v>
          </cell>
          <cell r="K12">
            <v>1145.5999999999999</v>
          </cell>
          <cell r="L12">
            <v>1116.58</v>
          </cell>
          <cell r="M12">
            <v>1136.0999999999999</v>
          </cell>
          <cell r="N12">
            <v>1137.44</v>
          </cell>
          <cell r="O12">
            <v>1139.68</v>
          </cell>
          <cell r="P12">
            <v>0</v>
          </cell>
          <cell r="R12">
            <v>1046.17</v>
          </cell>
          <cell r="S12">
            <v>1064.77</v>
          </cell>
          <cell r="T12">
            <v>1067.98</v>
          </cell>
          <cell r="U12">
            <v>1112.18</v>
          </cell>
          <cell r="V12">
            <v>1114.6600000000001</v>
          </cell>
          <cell r="W12">
            <v>1145.5999999999999</v>
          </cell>
          <cell r="X12">
            <v>1146.58</v>
          </cell>
          <cell r="Y12">
            <v>1136.0999999999999</v>
          </cell>
          <cell r="Z12">
            <v>1137.44</v>
          </cell>
          <cell r="AA12">
            <v>1139.68</v>
          </cell>
          <cell r="AB12">
            <v>0</v>
          </cell>
          <cell r="AC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</row>
        <row r="13">
          <cell r="B13" t="str">
            <v>ИТОГО по Уренгою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</row>
        <row r="14">
          <cell r="A14" t="str">
            <v>1.3ПА</v>
          </cell>
          <cell r="B14" t="str">
            <v>3П</v>
          </cell>
          <cell r="C14" t="str">
            <v>ВЛ-220 Пангоды П</v>
          </cell>
          <cell r="D14" t="str">
            <v>А</v>
          </cell>
          <cell r="E14">
            <v>1.97</v>
          </cell>
          <cell r="F14">
            <v>1.97</v>
          </cell>
          <cell r="G14">
            <v>1.97</v>
          </cell>
          <cell r="H14">
            <v>5.7</v>
          </cell>
          <cell r="I14">
            <v>5.7</v>
          </cell>
          <cell r="J14">
            <v>5.7</v>
          </cell>
          <cell r="K14">
            <v>5.7</v>
          </cell>
          <cell r="L14">
            <v>5.71</v>
          </cell>
          <cell r="M14">
            <v>5.71</v>
          </cell>
          <cell r="N14">
            <v>5.73</v>
          </cell>
          <cell r="O14">
            <v>5.82</v>
          </cell>
          <cell r="P14">
            <v>0</v>
          </cell>
          <cell r="R14">
            <v>1.97</v>
          </cell>
          <cell r="S14">
            <v>1.97</v>
          </cell>
          <cell r="T14">
            <v>5.7</v>
          </cell>
          <cell r="U14">
            <v>5.7</v>
          </cell>
          <cell r="V14">
            <v>5.7</v>
          </cell>
          <cell r="W14">
            <v>5.7</v>
          </cell>
          <cell r="X14">
            <v>5.71</v>
          </cell>
          <cell r="Y14">
            <v>5.71</v>
          </cell>
          <cell r="Z14">
            <v>5.73</v>
          </cell>
          <cell r="AA14">
            <v>5.82</v>
          </cell>
          <cell r="AB14">
            <v>0</v>
          </cell>
          <cell r="AC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</row>
        <row r="15">
          <cell r="A15" t="str">
            <v>1.3ОА</v>
          </cell>
          <cell r="B15" t="str">
            <v>3О</v>
          </cell>
          <cell r="C15" t="str">
            <v>ВЛ-220 Пангоды О</v>
          </cell>
          <cell r="D15" t="str">
            <v>А</v>
          </cell>
          <cell r="E15">
            <v>3019.23</v>
          </cell>
          <cell r="F15">
            <v>3071.27</v>
          </cell>
          <cell r="G15">
            <v>3125.97</v>
          </cell>
          <cell r="H15">
            <v>3170.75</v>
          </cell>
          <cell r="I15">
            <v>3256.89</v>
          </cell>
          <cell r="J15">
            <v>3295.29</v>
          </cell>
          <cell r="K15">
            <v>3325.97</v>
          </cell>
          <cell r="L15">
            <v>3351.34</v>
          </cell>
          <cell r="M15">
            <v>3396.77</v>
          </cell>
          <cell r="N15">
            <v>3425.24</v>
          </cell>
          <cell r="O15">
            <v>3464.22</v>
          </cell>
          <cell r="P15">
            <v>0</v>
          </cell>
          <cell r="R15">
            <v>3071.27</v>
          </cell>
          <cell r="S15">
            <v>3125.97</v>
          </cell>
          <cell r="T15">
            <v>3170.75</v>
          </cell>
          <cell r="U15">
            <v>3256.89</v>
          </cell>
          <cell r="V15">
            <v>3295.29</v>
          </cell>
          <cell r="W15">
            <v>3325.97</v>
          </cell>
          <cell r="X15">
            <v>3351.34</v>
          </cell>
          <cell r="Y15">
            <v>3396.77</v>
          </cell>
          <cell r="Z15">
            <v>3425.24</v>
          </cell>
          <cell r="AA15">
            <v>3464.22</v>
          </cell>
          <cell r="AB15">
            <v>0</v>
          </cell>
          <cell r="AC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</row>
        <row r="16">
          <cell r="B16" t="str">
            <v>ИТОГО по Пангодам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</row>
        <row r="17">
          <cell r="A17" t="str">
            <v>1.8ПА</v>
          </cell>
          <cell r="B17" t="str">
            <v>8П</v>
          </cell>
          <cell r="C17" t="str">
            <v>ОМВ - 220 кВ О</v>
          </cell>
          <cell r="D17" t="str">
            <v>А</v>
          </cell>
          <cell r="E17">
            <v>203.7</v>
          </cell>
          <cell r="F17">
            <v>203.7</v>
          </cell>
          <cell r="G17">
            <v>203.7</v>
          </cell>
          <cell r="H17">
            <v>203.7</v>
          </cell>
          <cell r="I17">
            <v>203.7</v>
          </cell>
          <cell r="J17">
            <v>203.7</v>
          </cell>
          <cell r="K17">
            <v>204.15</v>
          </cell>
          <cell r="L17">
            <v>204.15</v>
          </cell>
          <cell r="M17">
            <v>204.15</v>
          </cell>
          <cell r="N17">
            <v>204.15</v>
          </cell>
          <cell r="O17">
            <v>204.2</v>
          </cell>
          <cell r="P17">
            <v>0</v>
          </cell>
          <cell r="R17">
            <v>203.7</v>
          </cell>
          <cell r="S17">
            <v>203.7</v>
          </cell>
          <cell r="T17">
            <v>203.7</v>
          </cell>
          <cell r="U17">
            <v>203.7</v>
          </cell>
          <cell r="V17">
            <v>203.7</v>
          </cell>
          <cell r="W17">
            <v>204.15</v>
          </cell>
          <cell r="X17">
            <v>204.15</v>
          </cell>
          <cell r="Y17">
            <v>204.15</v>
          </cell>
          <cell r="Z17">
            <v>204.15</v>
          </cell>
          <cell r="AA17">
            <v>204.2</v>
          </cell>
          <cell r="AB17">
            <v>0</v>
          </cell>
          <cell r="AC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</row>
        <row r="18">
          <cell r="A18" t="str">
            <v>1.8ОА</v>
          </cell>
          <cell r="B18" t="str">
            <v>8О</v>
          </cell>
          <cell r="C18" t="str">
            <v>ОМВ - 220 кВ П</v>
          </cell>
          <cell r="D18" t="str">
            <v>А</v>
          </cell>
          <cell r="E18">
            <v>1786</v>
          </cell>
          <cell r="F18">
            <v>1786</v>
          </cell>
          <cell r="G18">
            <v>1786</v>
          </cell>
          <cell r="H18">
            <v>1786</v>
          </cell>
          <cell r="I18">
            <v>1786</v>
          </cell>
          <cell r="J18">
            <v>1786</v>
          </cell>
          <cell r="K18">
            <v>1786.04</v>
          </cell>
          <cell r="L18">
            <v>1786.04</v>
          </cell>
          <cell r="M18">
            <v>1786.04</v>
          </cell>
          <cell r="N18">
            <v>1786.04</v>
          </cell>
          <cell r="O18">
            <v>1787.7</v>
          </cell>
          <cell r="P18">
            <v>0</v>
          </cell>
          <cell r="R18">
            <v>1786</v>
          </cell>
          <cell r="S18">
            <v>1786</v>
          </cell>
          <cell r="T18">
            <v>1786</v>
          </cell>
          <cell r="U18">
            <v>1786</v>
          </cell>
          <cell r="V18">
            <v>1786</v>
          </cell>
          <cell r="W18">
            <v>1786.04</v>
          </cell>
          <cell r="X18">
            <v>1786.04</v>
          </cell>
          <cell r="Y18">
            <v>1786.04</v>
          </cell>
          <cell r="Z18">
            <v>1786.04</v>
          </cell>
          <cell r="AA18">
            <v>1787.7</v>
          </cell>
          <cell r="AB18">
            <v>0</v>
          </cell>
          <cell r="AC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</row>
        <row r="19">
          <cell r="B19" t="str">
            <v>Итого   ОМВ-220 кВ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</row>
        <row r="20">
          <cell r="C20" t="str">
            <v xml:space="preserve">ОМВ - на 1АТ П </v>
          </cell>
          <cell r="D20" t="str">
            <v>А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203.7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203.85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</row>
        <row r="21">
          <cell r="C21" t="str">
            <v>ОМВ - на 1АТ О</v>
          </cell>
          <cell r="D21" t="str">
            <v>А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</row>
        <row r="22">
          <cell r="C22" t="str">
            <v>ОМВ - на Муравленково П</v>
          </cell>
          <cell r="D22" t="str">
            <v>А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</row>
        <row r="23">
          <cell r="C23" t="str">
            <v>ОМВ - на Муравленково О</v>
          </cell>
          <cell r="D23" t="str">
            <v>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</row>
        <row r="24">
          <cell r="C24" t="str">
            <v>ОМВ - на Уренгой П</v>
          </cell>
          <cell r="D24" t="str">
            <v>А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203.85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204.15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</row>
        <row r="25">
          <cell r="C25" t="str">
            <v>ОМВ - на Уренгой О</v>
          </cell>
          <cell r="D25" t="str">
            <v>А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1786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1786.04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</row>
        <row r="26">
          <cell r="C26" t="str">
            <v>ОМВ - на Пангоды П</v>
          </cell>
          <cell r="D26" t="str">
            <v>А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</row>
        <row r="27">
          <cell r="C27" t="str">
            <v>ОМВ - на Пангоды О</v>
          </cell>
          <cell r="D27" t="str">
            <v>А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</row>
        <row r="28">
          <cell r="B28" t="str">
            <v>Итого   ОМВ-220 кВ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</row>
        <row r="29">
          <cell r="B29">
            <v>1.1000000000000001</v>
          </cell>
          <cell r="C29" t="str">
            <v>ЗРУ - 110 кВ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</row>
        <row r="30">
          <cell r="A30" t="str">
            <v>1,1.2ПА</v>
          </cell>
          <cell r="B30" t="str">
            <v>2П</v>
          </cell>
          <cell r="C30" t="str">
            <v>1АТ-110 П</v>
          </cell>
          <cell r="D30" t="str">
            <v>А</v>
          </cell>
          <cell r="E30">
            <v>5484</v>
          </cell>
          <cell r="F30">
            <v>5536.26</v>
          </cell>
          <cell r="G30">
            <v>5579.46</v>
          </cell>
          <cell r="H30">
            <v>5634.95</v>
          </cell>
          <cell r="I30">
            <v>5668.44</v>
          </cell>
          <cell r="J30">
            <v>5687.17</v>
          </cell>
          <cell r="K30">
            <v>5709.9</v>
          </cell>
          <cell r="L30">
            <v>5729.9</v>
          </cell>
          <cell r="M30">
            <v>5772.5</v>
          </cell>
          <cell r="N30">
            <v>5827.15</v>
          </cell>
          <cell r="O30">
            <v>5890.4</v>
          </cell>
          <cell r="P30">
            <v>0</v>
          </cell>
          <cell r="R30">
            <v>5536.26</v>
          </cell>
          <cell r="S30">
            <v>5579.46</v>
          </cell>
          <cell r="T30">
            <v>5634.95</v>
          </cell>
          <cell r="U30">
            <v>5668.44</v>
          </cell>
          <cell r="V30">
            <v>5687.17</v>
          </cell>
          <cell r="W30">
            <v>5709.9</v>
          </cell>
          <cell r="X30">
            <v>5729.9</v>
          </cell>
          <cell r="Y30">
            <v>5772.5</v>
          </cell>
          <cell r="Z30">
            <v>5827.15</v>
          </cell>
          <cell r="AA30">
            <v>5890.4</v>
          </cell>
          <cell r="AB30">
            <v>0</v>
          </cell>
          <cell r="AC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</row>
        <row r="31">
          <cell r="A31" t="str">
            <v>1,1.2ОА</v>
          </cell>
          <cell r="B31" t="str">
            <v>2О</v>
          </cell>
          <cell r="C31" t="str">
            <v>1АТ-110 О</v>
          </cell>
          <cell r="D31" t="str">
            <v>А</v>
          </cell>
          <cell r="E31">
            <v>1917.19</v>
          </cell>
          <cell r="F31">
            <v>1917.19</v>
          </cell>
          <cell r="G31">
            <v>1917.19</v>
          </cell>
          <cell r="H31">
            <v>1917.19</v>
          </cell>
          <cell r="I31">
            <v>1917.19</v>
          </cell>
          <cell r="J31">
            <v>1917.41</v>
          </cell>
          <cell r="K31">
            <v>1917.43</v>
          </cell>
          <cell r="L31">
            <v>1917.52</v>
          </cell>
          <cell r="M31">
            <v>1917.52</v>
          </cell>
          <cell r="N31">
            <v>1917.52</v>
          </cell>
          <cell r="O31">
            <v>1917.52</v>
          </cell>
          <cell r="P31">
            <v>0</v>
          </cell>
          <cell r="R31">
            <v>1917.19</v>
          </cell>
          <cell r="S31">
            <v>1917.19</v>
          </cell>
          <cell r="T31">
            <v>1917.19</v>
          </cell>
          <cell r="U31">
            <v>1917.19</v>
          </cell>
          <cell r="V31">
            <v>1917.41</v>
          </cell>
          <cell r="W31">
            <v>1917.43</v>
          </cell>
          <cell r="X31">
            <v>1917.52</v>
          </cell>
          <cell r="Y31">
            <v>1917.52</v>
          </cell>
          <cell r="Z31">
            <v>1917.52</v>
          </cell>
          <cell r="AA31">
            <v>1917.52</v>
          </cell>
          <cell r="AB31">
            <v>0</v>
          </cell>
          <cell r="AC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</row>
        <row r="32">
          <cell r="A32" t="str">
            <v>1,1.6ПА</v>
          </cell>
          <cell r="B32" t="str">
            <v>6П</v>
          </cell>
          <cell r="C32" t="str">
            <v>2АТ-110 П</v>
          </cell>
          <cell r="D32" t="str">
            <v>А</v>
          </cell>
          <cell r="E32">
            <v>7912</v>
          </cell>
          <cell r="F32">
            <v>7966.58</v>
          </cell>
          <cell r="G32">
            <v>8020.46</v>
          </cell>
          <cell r="H32">
            <v>8083.31</v>
          </cell>
          <cell r="I32">
            <v>8121.62</v>
          </cell>
          <cell r="J32">
            <v>8143.09</v>
          </cell>
          <cell r="K32">
            <v>8165.92</v>
          </cell>
          <cell r="L32">
            <v>8191.52</v>
          </cell>
          <cell r="M32">
            <v>8216.4599999999991</v>
          </cell>
          <cell r="N32">
            <v>8281.5</v>
          </cell>
          <cell r="O32">
            <v>8352.9</v>
          </cell>
          <cell r="P32">
            <v>0</v>
          </cell>
          <cell r="R32">
            <v>7966.58</v>
          </cell>
          <cell r="S32">
            <v>8020.46</v>
          </cell>
          <cell r="T32">
            <v>8083.31</v>
          </cell>
          <cell r="U32">
            <v>8121.62</v>
          </cell>
          <cell r="V32">
            <v>8143.09</v>
          </cell>
          <cell r="W32">
            <v>8165.92</v>
          </cell>
          <cell r="X32">
            <v>8191.52</v>
          </cell>
          <cell r="Y32">
            <v>8216.4599999999991</v>
          </cell>
          <cell r="Z32">
            <v>8281.5</v>
          </cell>
          <cell r="AA32">
            <v>8352.9</v>
          </cell>
          <cell r="AB32">
            <v>0</v>
          </cell>
          <cell r="AC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</row>
        <row r="33">
          <cell r="A33" t="str">
            <v>1,1.6ОА</v>
          </cell>
          <cell r="B33" t="str">
            <v>6О</v>
          </cell>
          <cell r="C33" t="str">
            <v>2АТ-110 О</v>
          </cell>
          <cell r="D33" t="str">
            <v>А</v>
          </cell>
          <cell r="E33">
            <v>2290.4</v>
          </cell>
          <cell r="F33">
            <v>2290.4</v>
          </cell>
          <cell r="G33">
            <v>2290.4</v>
          </cell>
          <cell r="H33">
            <v>2290.4</v>
          </cell>
          <cell r="I33">
            <v>2290.4</v>
          </cell>
          <cell r="J33">
            <v>2290.4</v>
          </cell>
          <cell r="K33">
            <v>2290.4</v>
          </cell>
          <cell r="L33">
            <v>2290.4</v>
          </cell>
          <cell r="M33">
            <v>2290.4</v>
          </cell>
          <cell r="N33">
            <v>2290.4</v>
          </cell>
          <cell r="O33">
            <v>2290.4</v>
          </cell>
          <cell r="P33">
            <v>0</v>
          </cell>
          <cell r="R33">
            <v>2290.4</v>
          </cell>
          <cell r="S33">
            <v>2290.4</v>
          </cell>
          <cell r="T33">
            <v>2290.4</v>
          </cell>
          <cell r="U33">
            <v>2290.4</v>
          </cell>
          <cell r="V33">
            <v>2290.4</v>
          </cell>
          <cell r="W33">
            <v>2290.4</v>
          </cell>
          <cell r="X33">
            <v>2290.4</v>
          </cell>
          <cell r="Y33">
            <v>2290.4</v>
          </cell>
          <cell r="Z33">
            <v>2290.4</v>
          </cell>
          <cell r="AA33">
            <v>2290.4</v>
          </cell>
          <cell r="AB33">
            <v>0</v>
          </cell>
          <cell r="AC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</row>
        <row r="34">
          <cell r="B34" t="str">
            <v>ИТОГО по 1АТ - 2АТ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</row>
        <row r="35">
          <cell r="C35" t="str">
            <v>НЕБАЛАНС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</row>
        <row r="36">
          <cell r="C36" t="str">
            <v>НБ %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</row>
        <row r="37">
          <cell r="A37" t="str">
            <v>1,1.7ПА</v>
          </cell>
          <cell r="B37" t="str">
            <v>7П</v>
          </cell>
          <cell r="C37" t="str">
            <v>ОМВ - 110 кВ П</v>
          </cell>
          <cell r="D37" t="str">
            <v>А</v>
          </cell>
          <cell r="E37">
            <v>9497.36</v>
          </cell>
          <cell r="F37">
            <v>9515.74</v>
          </cell>
          <cell r="G37">
            <v>9531.0400000000009</v>
          </cell>
          <cell r="H37">
            <v>9545.18</v>
          </cell>
          <cell r="I37">
            <v>9555</v>
          </cell>
          <cell r="J37">
            <v>9567.94</v>
          </cell>
          <cell r="K37">
            <v>9575.25</v>
          </cell>
          <cell r="L37">
            <v>9602.1</v>
          </cell>
          <cell r="M37">
            <v>9607.2099999999991</v>
          </cell>
          <cell r="N37">
            <v>9615.1200000000008</v>
          </cell>
          <cell r="O37">
            <v>9624.6</v>
          </cell>
          <cell r="P37">
            <v>0</v>
          </cell>
          <cell r="R37">
            <v>9515.74</v>
          </cell>
          <cell r="S37">
            <v>9531.0400000000009</v>
          </cell>
          <cell r="T37">
            <v>9545.18</v>
          </cell>
          <cell r="U37">
            <v>9555</v>
          </cell>
          <cell r="V37">
            <v>9567.94</v>
          </cell>
          <cell r="W37">
            <v>9575.25</v>
          </cell>
          <cell r="X37">
            <v>9602.1</v>
          </cell>
          <cell r="Y37">
            <v>9607.2099999999991</v>
          </cell>
          <cell r="Z37">
            <v>9615.1200000000008</v>
          </cell>
          <cell r="AA37">
            <v>9624.6</v>
          </cell>
          <cell r="AB37">
            <v>0</v>
          </cell>
          <cell r="AC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</row>
        <row r="38">
          <cell r="A38" t="str">
            <v>1,1.7ОА</v>
          </cell>
          <cell r="B38" t="str">
            <v>7О</v>
          </cell>
          <cell r="C38" t="str">
            <v>ОМВ - 110 кВ О</v>
          </cell>
          <cell r="D38" t="str">
            <v>А</v>
          </cell>
          <cell r="E38">
            <v>1654.34</v>
          </cell>
          <cell r="F38">
            <v>1654.86</v>
          </cell>
          <cell r="G38">
            <v>1654.86</v>
          </cell>
          <cell r="H38">
            <v>1656.56</v>
          </cell>
          <cell r="I38">
            <v>1659.5</v>
          </cell>
          <cell r="J38">
            <v>1659.96</v>
          </cell>
          <cell r="K38">
            <v>1666.08</v>
          </cell>
          <cell r="L38">
            <v>1666.21</v>
          </cell>
          <cell r="M38">
            <v>1678.35</v>
          </cell>
          <cell r="N38">
            <v>1679.9</v>
          </cell>
          <cell r="O38">
            <v>1681.8</v>
          </cell>
          <cell r="P38">
            <v>0</v>
          </cell>
          <cell r="R38">
            <v>1654.86</v>
          </cell>
          <cell r="S38">
            <v>1654.86</v>
          </cell>
          <cell r="T38">
            <v>1656.56</v>
          </cell>
          <cell r="U38">
            <v>1659.5</v>
          </cell>
          <cell r="V38">
            <v>1659.96</v>
          </cell>
          <cell r="W38">
            <v>1666.08</v>
          </cell>
          <cell r="X38">
            <v>1666.21</v>
          </cell>
          <cell r="Y38">
            <v>1678.35</v>
          </cell>
          <cell r="Z38">
            <v>1679.9</v>
          </cell>
          <cell r="AA38">
            <v>1681.8</v>
          </cell>
          <cell r="AB38">
            <v>0</v>
          </cell>
          <cell r="AC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</row>
        <row r="39">
          <cell r="B39" t="str">
            <v>ИТОГО по ОМВ - 110 кВ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</row>
        <row r="40">
          <cell r="C40" t="str">
            <v>ОМВ - П на ВЛ "Морошка 1-2"</v>
          </cell>
          <cell r="D40" t="str">
            <v>А</v>
          </cell>
          <cell r="E40">
            <v>0</v>
          </cell>
          <cell r="F40">
            <v>0</v>
          </cell>
          <cell r="G40">
            <v>0</v>
          </cell>
          <cell r="H40">
            <v>9554.1</v>
          </cell>
          <cell r="I40">
            <v>0</v>
          </cell>
          <cell r="J40">
            <v>0</v>
          </cell>
          <cell r="K40">
            <v>0</v>
          </cell>
          <cell r="L40">
            <v>9606.7099999999991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T40">
            <v>0</v>
          </cell>
          <cell r="U40">
            <v>9554.1</v>
          </cell>
          <cell r="V40">
            <v>0</v>
          </cell>
          <cell r="W40">
            <v>0</v>
          </cell>
          <cell r="X40">
            <v>0</v>
          </cell>
          <cell r="Y40">
            <v>9606.7099999999991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</row>
        <row r="41">
          <cell r="C41" t="str">
            <v>ОМВ - О на ВЛ "Морошка 1-2"</v>
          </cell>
          <cell r="E41">
            <v>0</v>
          </cell>
          <cell r="F41">
            <v>0</v>
          </cell>
          <cell r="G41">
            <v>0</v>
          </cell>
          <cell r="H41">
            <v>1659.2</v>
          </cell>
          <cell r="I41">
            <v>1659.5</v>
          </cell>
          <cell r="J41">
            <v>0</v>
          </cell>
          <cell r="K41">
            <v>0</v>
          </cell>
          <cell r="L41">
            <v>1667.32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T41">
            <v>0</v>
          </cell>
          <cell r="U41">
            <v>1659.3</v>
          </cell>
          <cell r="V41">
            <v>1659.6</v>
          </cell>
          <cell r="W41">
            <v>0</v>
          </cell>
          <cell r="X41">
            <v>0</v>
          </cell>
          <cell r="Y41">
            <v>1676.12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</row>
        <row r="44">
          <cell r="A44" t="str">
            <v>1,1.5ПА</v>
          </cell>
          <cell r="B44" t="str">
            <v>5П</v>
          </cell>
          <cell r="C44" t="str">
            <v>ВЛ-110 Левохеттинская П</v>
          </cell>
          <cell r="D44" t="str">
            <v>А</v>
          </cell>
          <cell r="E44">
            <v>1.31</v>
          </cell>
          <cell r="F44">
            <v>1.31</v>
          </cell>
          <cell r="G44">
            <v>1.31</v>
          </cell>
          <cell r="H44">
            <v>1.31</v>
          </cell>
          <cell r="I44">
            <v>1.31</v>
          </cell>
          <cell r="J44">
            <v>1.31</v>
          </cell>
          <cell r="K44">
            <v>1.34</v>
          </cell>
          <cell r="L44">
            <v>1.42</v>
          </cell>
          <cell r="M44">
            <v>1.5</v>
          </cell>
          <cell r="N44">
            <v>1.5</v>
          </cell>
          <cell r="O44">
            <v>1.51</v>
          </cell>
          <cell r="P44">
            <v>0</v>
          </cell>
          <cell r="R44">
            <v>1.31</v>
          </cell>
          <cell r="S44">
            <v>1.31</v>
          </cell>
          <cell r="T44">
            <v>1.31</v>
          </cell>
          <cell r="U44">
            <v>1.31</v>
          </cell>
          <cell r="V44">
            <v>1.31</v>
          </cell>
          <cell r="W44">
            <v>1.34</v>
          </cell>
          <cell r="X44">
            <v>1.42</v>
          </cell>
          <cell r="Y44">
            <v>1.5</v>
          </cell>
          <cell r="Z44">
            <v>1.5</v>
          </cell>
          <cell r="AA44">
            <v>1.51</v>
          </cell>
          <cell r="AB44">
            <v>0</v>
          </cell>
          <cell r="AC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</row>
        <row r="45">
          <cell r="A45" t="str">
            <v>1,1.5ОА</v>
          </cell>
          <cell r="B45" t="str">
            <v>5О</v>
          </cell>
          <cell r="C45" t="str">
            <v>ВЛ-110 Левохеттинская О</v>
          </cell>
          <cell r="D45" t="str">
            <v>А</v>
          </cell>
          <cell r="E45">
            <v>1137.03</v>
          </cell>
          <cell r="F45">
            <v>1183.1300000000001</v>
          </cell>
          <cell r="G45">
            <v>1231.6500000000001</v>
          </cell>
          <cell r="H45">
            <v>1283.3</v>
          </cell>
          <cell r="I45">
            <v>1326.87</v>
          </cell>
          <cell r="J45">
            <v>1357.94</v>
          </cell>
          <cell r="K45">
            <v>1379.5</v>
          </cell>
          <cell r="L45">
            <v>1407.54</v>
          </cell>
          <cell r="M45">
            <v>1430.3</v>
          </cell>
          <cell r="N45">
            <v>1478.15</v>
          </cell>
          <cell r="O45">
            <v>1521.88</v>
          </cell>
          <cell r="P45">
            <v>0</v>
          </cell>
          <cell r="R45">
            <v>1183.1300000000001</v>
          </cell>
          <cell r="S45">
            <v>1231.6500000000001</v>
          </cell>
          <cell r="T45">
            <v>1283.3</v>
          </cell>
          <cell r="U45">
            <v>1326.87</v>
          </cell>
          <cell r="V45">
            <v>1357.94</v>
          </cell>
          <cell r="W45">
            <v>1379.5</v>
          </cell>
          <cell r="X45">
            <v>1407.54</v>
          </cell>
          <cell r="Y45">
            <v>1430.3</v>
          </cell>
          <cell r="Z45">
            <v>1478.15</v>
          </cell>
          <cell r="AA45">
            <v>1521.88</v>
          </cell>
          <cell r="AB45">
            <v>0</v>
          </cell>
          <cell r="AC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</row>
        <row r="46">
          <cell r="B46" t="str">
            <v>ИТОГО по "Левохеттенской"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</row>
        <row r="47">
          <cell r="A47" t="str">
            <v>1,1.8ПА</v>
          </cell>
          <cell r="B47" t="str">
            <v>8П</v>
          </cell>
          <cell r="C47" t="str">
            <v>ВЛ-110 Лонг-Юган-Сорум П</v>
          </cell>
          <cell r="D47" t="str">
            <v>А</v>
          </cell>
          <cell r="E47">
            <v>2.3199999999999998</v>
          </cell>
          <cell r="F47">
            <v>2.3199999999999998</v>
          </cell>
          <cell r="G47">
            <v>2.3199999999999998</v>
          </cell>
          <cell r="H47">
            <v>2.3199999999999998</v>
          </cell>
          <cell r="I47">
            <v>2.3199999999999998</v>
          </cell>
          <cell r="J47">
            <v>2.37</v>
          </cell>
          <cell r="K47">
            <v>2.37</v>
          </cell>
          <cell r="L47">
            <v>2.44</v>
          </cell>
          <cell r="M47">
            <v>2.61</v>
          </cell>
          <cell r="N47">
            <v>2.63</v>
          </cell>
          <cell r="O47">
            <v>2.63</v>
          </cell>
          <cell r="P47">
            <v>0</v>
          </cell>
          <cell r="R47">
            <v>2.3199999999999998</v>
          </cell>
          <cell r="S47">
            <v>2.3199999999999998</v>
          </cell>
          <cell r="T47">
            <v>2.3199999999999998</v>
          </cell>
          <cell r="U47">
            <v>2.3199999999999998</v>
          </cell>
          <cell r="V47">
            <v>2.37</v>
          </cell>
          <cell r="W47">
            <v>2.37</v>
          </cell>
          <cell r="X47">
            <v>2.44</v>
          </cell>
          <cell r="Y47">
            <v>2.61</v>
          </cell>
          <cell r="Z47">
            <v>2.63</v>
          </cell>
          <cell r="AA47">
            <v>2.63</v>
          </cell>
          <cell r="AB47">
            <v>0</v>
          </cell>
          <cell r="AC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</row>
        <row r="48">
          <cell r="A48" t="str">
            <v>1,1.8ОА</v>
          </cell>
          <cell r="B48" t="str">
            <v>8О</v>
          </cell>
          <cell r="C48" t="str">
            <v>ВЛ-110 Лонг-Юган-Сорум О</v>
          </cell>
          <cell r="D48" t="str">
            <v>А</v>
          </cell>
          <cell r="E48">
            <v>1536.38</v>
          </cell>
          <cell r="F48">
            <v>1618.18</v>
          </cell>
          <cell r="G48">
            <v>1682.29</v>
          </cell>
          <cell r="H48">
            <v>1747.51</v>
          </cell>
          <cell r="I48">
            <v>1799.58</v>
          </cell>
          <cell r="J48">
            <v>1840.68</v>
          </cell>
          <cell r="K48">
            <v>1885.68</v>
          </cell>
          <cell r="L48">
            <v>1916.18</v>
          </cell>
          <cell r="M48">
            <v>1970.39</v>
          </cell>
          <cell r="N48">
            <v>2033.82</v>
          </cell>
          <cell r="O48">
            <v>2083.12</v>
          </cell>
          <cell r="P48">
            <v>0</v>
          </cell>
          <cell r="R48">
            <v>1618.18</v>
          </cell>
          <cell r="S48">
            <v>1682.29</v>
          </cell>
          <cell r="T48">
            <v>1747.51</v>
          </cell>
          <cell r="U48">
            <v>1799.58</v>
          </cell>
          <cell r="V48">
            <v>1840.68</v>
          </cell>
          <cell r="W48">
            <v>1885.68</v>
          </cell>
          <cell r="X48">
            <v>1916.18</v>
          </cell>
          <cell r="Y48">
            <v>1970.39</v>
          </cell>
          <cell r="Z48">
            <v>2033.82</v>
          </cell>
          <cell r="AA48">
            <v>2083.12</v>
          </cell>
          <cell r="AB48">
            <v>0</v>
          </cell>
          <cell r="AC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</row>
        <row r="49">
          <cell r="B49" t="str">
            <v xml:space="preserve">ИТОГО по Лонг-Юган-Сорум 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</row>
        <row r="50">
          <cell r="A50" t="str">
            <v>1,1.1ПА</v>
          </cell>
          <cell r="B50" t="str">
            <v>1П</v>
          </cell>
          <cell r="C50" t="str">
            <v>ВЛ-110 "Морошка" -1 П</v>
          </cell>
          <cell r="D50" t="str">
            <v>А</v>
          </cell>
          <cell r="E50">
            <v>6398.68</v>
          </cell>
          <cell r="F50">
            <v>6399.76</v>
          </cell>
          <cell r="G50">
            <v>6400.34</v>
          </cell>
          <cell r="H50">
            <v>6400.68</v>
          </cell>
          <cell r="I50">
            <v>99.9</v>
          </cell>
          <cell r="J50">
            <v>111.9</v>
          </cell>
          <cell r="K50">
            <v>118.58</v>
          </cell>
          <cell r="L50">
            <v>154.28</v>
          </cell>
          <cell r="M50">
            <v>155.52000000000001</v>
          </cell>
          <cell r="N50">
            <v>156.6</v>
          </cell>
          <cell r="O50">
            <v>157.1</v>
          </cell>
          <cell r="P50">
            <v>0</v>
          </cell>
          <cell r="R50">
            <v>6399.76</v>
          </cell>
          <cell r="S50">
            <v>6400.34</v>
          </cell>
          <cell r="T50">
            <v>6400.68</v>
          </cell>
          <cell r="U50">
            <v>6407.7</v>
          </cell>
          <cell r="V50">
            <v>111.9</v>
          </cell>
          <cell r="W50">
            <v>118.58</v>
          </cell>
          <cell r="X50">
            <v>154.28</v>
          </cell>
          <cell r="Y50">
            <v>155.52000000000001</v>
          </cell>
          <cell r="Z50">
            <v>156.6</v>
          </cell>
          <cell r="AA50">
            <v>157.1</v>
          </cell>
          <cell r="AB50">
            <v>0</v>
          </cell>
          <cell r="AC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6414.96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</row>
        <row r="51">
          <cell r="A51" t="str">
            <v>1,1.1ОА</v>
          </cell>
          <cell r="B51" t="str">
            <v>1О</v>
          </cell>
          <cell r="C51" t="str">
            <v>ВЛ-110 "Морошка" -1 О</v>
          </cell>
          <cell r="D51" t="str">
            <v>А</v>
          </cell>
          <cell r="E51">
            <v>8692.6</v>
          </cell>
          <cell r="F51">
            <v>8700.3799999999992</v>
          </cell>
          <cell r="G51">
            <v>8719.68</v>
          </cell>
          <cell r="H51">
            <v>8750.5499999999993</v>
          </cell>
          <cell r="I51">
            <v>782.34</v>
          </cell>
          <cell r="J51">
            <v>782.64</v>
          </cell>
          <cell r="K51">
            <v>783.72</v>
          </cell>
          <cell r="L51">
            <v>784.48</v>
          </cell>
          <cell r="M51">
            <v>800.8</v>
          </cell>
          <cell r="N51">
            <v>837.55</v>
          </cell>
          <cell r="O51">
            <v>887.5</v>
          </cell>
          <cell r="P51">
            <v>0</v>
          </cell>
          <cell r="R51">
            <v>8700.3799999999992</v>
          </cell>
          <cell r="S51">
            <v>8719.68</v>
          </cell>
          <cell r="T51">
            <v>8750.5499999999993</v>
          </cell>
          <cell r="U51">
            <v>8761.7999999999993</v>
          </cell>
          <cell r="V51">
            <v>782.64</v>
          </cell>
          <cell r="W51">
            <v>783.72</v>
          </cell>
          <cell r="X51">
            <v>784.48</v>
          </cell>
          <cell r="Y51">
            <v>800.8</v>
          </cell>
          <cell r="Z51">
            <v>837.55</v>
          </cell>
          <cell r="AA51">
            <v>887.5</v>
          </cell>
          <cell r="AB51">
            <v>0</v>
          </cell>
          <cell r="AC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8762.02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</row>
        <row r="52">
          <cell r="A52" t="str">
            <v>1,1.3ПА</v>
          </cell>
          <cell r="B52" t="str">
            <v>3П</v>
          </cell>
          <cell r="C52" t="str">
            <v>ВЛ-110 "Морошка" -2 П</v>
          </cell>
          <cell r="D52" t="str">
            <v>А</v>
          </cell>
          <cell r="E52">
            <v>46.1</v>
          </cell>
          <cell r="F52">
            <v>46.1</v>
          </cell>
          <cell r="G52">
            <v>46.1</v>
          </cell>
          <cell r="H52">
            <v>46.1</v>
          </cell>
          <cell r="I52">
            <v>4685.32</v>
          </cell>
          <cell r="J52">
            <v>4685.62</v>
          </cell>
          <cell r="K52">
            <v>4685.8900000000003</v>
          </cell>
          <cell r="L52">
            <v>4685.8900000000003</v>
          </cell>
          <cell r="M52">
            <v>4696.42</v>
          </cell>
          <cell r="N52">
            <v>4696.6000000000004</v>
          </cell>
          <cell r="O52">
            <v>4696.6000000000004</v>
          </cell>
          <cell r="P52">
            <v>0</v>
          </cell>
          <cell r="R52">
            <v>46.1</v>
          </cell>
          <cell r="S52">
            <v>46.1</v>
          </cell>
          <cell r="T52">
            <v>46.1</v>
          </cell>
          <cell r="U52">
            <v>46.1</v>
          </cell>
          <cell r="V52">
            <v>4685.62</v>
          </cell>
          <cell r="W52">
            <v>4685.8900000000003</v>
          </cell>
          <cell r="X52">
            <v>4685.8900000000003</v>
          </cell>
          <cell r="Y52">
            <v>4696.42</v>
          </cell>
          <cell r="Z52">
            <v>4696.6000000000004</v>
          </cell>
          <cell r="AA52">
            <v>4696.6000000000004</v>
          </cell>
          <cell r="AB52">
            <v>0</v>
          </cell>
          <cell r="AC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46.1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</row>
        <row r="53">
          <cell r="A53" t="str">
            <v>1,1.3ОА</v>
          </cell>
          <cell r="B53" t="str">
            <v>3О</v>
          </cell>
          <cell r="C53" t="str">
            <v>ВЛ-110 "Морошка" -2 О</v>
          </cell>
          <cell r="D53" t="str">
            <v>А</v>
          </cell>
          <cell r="E53">
            <v>8914.9599999999991</v>
          </cell>
          <cell r="F53">
            <v>8959.84</v>
          </cell>
          <cell r="G53">
            <v>8994.1</v>
          </cell>
          <cell r="H53">
            <v>9042.85</v>
          </cell>
          <cell r="I53">
            <v>5146.12</v>
          </cell>
          <cell r="J53">
            <v>5152.8100000000004</v>
          </cell>
          <cell r="K53">
            <v>5160.46</v>
          </cell>
          <cell r="L53">
            <v>5205.01</v>
          </cell>
          <cell r="M53">
            <v>5215.75</v>
          </cell>
          <cell r="N53">
            <v>5263.9</v>
          </cell>
          <cell r="O53">
            <v>5335.7</v>
          </cell>
          <cell r="P53">
            <v>0</v>
          </cell>
          <cell r="R53">
            <v>8959.84</v>
          </cell>
          <cell r="S53">
            <v>8994.1</v>
          </cell>
          <cell r="T53">
            <v>9042.85</v>
          </cell>
          <cell r="U53">
            <v>9061.7000000000007</v>
          </cell>
          <cell r="V53">
            <v>5152.8100000000004</v>
          </cell>
          <cell r="W53">
            <v>5160.46</v>
          </cell>
          <cell r="X53">
            <v>5205.01</v>
          </cell>
          <cell r="Y53">
            <v>5215.75</v>
          </cell>
          <cell r="Z53">
            <v>5263.9</v>
          </cell>
          <cell r="AA53">
            <v>5335.7</v>
          </cell>
          <cell r="AB53">
            <v>0</v>
          </cell>
          <cell r="AC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9066.42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</row>
        <row r="54">
          <cell r="B54" t="str">
            <v>ИТОГО по ВЛ-110 "Морошка"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</row>
        <row r="55">
          <cell r="B55" t="str">
            <v>ИТОГО по ПС110/6 "Морошка"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</row>
        <row r="56">
          <cell r="B56" t="str">
            <v>ИТОГО по ПС110/6 "Голубика"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</row>
        <row r="57">
          <cell r="B57" t="str">
            <v>ИТОГО по ПС110/6 "Ст. Надым"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B58" t="str">
            <v>ИТОГО по ПС110/6 "Береговая"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</row>
        <row r="59">
          <cell r="B59" t="str">
            <v>ИТОГО по ПС110/6 "КС-0"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</row>
        <row r="60">
          <cell r="C60" t="str">
            <v>НЕБАЛАНС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</row>
        <row r="61">
          <cell r="C61" t="str">
            <v>НБ %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</row>
        <row r="62">
          <cell r="C62" t="str">
            <v>ЗРУ - 6 кВ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</row>
        <row r="63">
          <cell r="A63" t="str">
            <v>1.5А</v>
          </cell>
          <cell r="B63">
            <v>5</v>
          </cell>
          <cell r="C63" t="str">
            <v>ТСН - 1</v>
          </cell>
          <cell r="D63" t="str">
            <v>А</v>
          </cell>
          <cell r="E63">
            <v>9374.4599999999991</v>
          </cell>
          <cell r="F63">
            <v>9819.8799999999992</v>
          </cell>
          <cell r="G63">
            <v>334.96</v>
          </cell>
          <cell r="H63">
            <v>790.7</v>
          </cell>
          <cell r="I63">
            <v>1021.5</v>
          </cell>
          <cell r="J63">
            <v>1144.95</v>
          </cell>
          <cell r="K63">
            <v>1213.6500000000001</v>
          </cell>
          <cell r="L63">
            <v>1271.22</v>
          </cell>
          <cell r="M63">
            <v>1359.89</v>
          </cell>
          <cell r="N63">
            <v>1483.09</v>
          </cell>
          <cell r="O63">
            <v>1668.1</v>
          </cell>
          <cell r="P63">
            <v>0</v>
          </cell>
          <cell r="R63">
            <v>9819.8799999999992</v>
          </cell>
          <cell r="S63">
            <v>10334.959999999999</v>
          </cell>
          <cell r="T63">
            <v>790.7</v>
          </cell>
          <cell r="U63">
            <v>1021.5</v>
          </cell>
          <cell r="V63">
            <v>1144.95</v>
          </cell>
          <cell r="W63">
            <v>1213.6500000000001</v>
          </cell>
          <cell r="X63">
            <v>1271.22</v>
          </cell>
          <cell r="Y63">
            <v>1359.89</v>
          </cell>
          <cell r="Z63">
            <v>1483.09</v>
          </cell>
          <cell r="AA63">
            <v>1668.1</v>
          </cell>
          <cell r="AB63">
            <v>0</v>
          </cell>
          <cell r="AC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A64" t="str">
            <v>1.9А</v>
          </cell>
          <cell r="B64">
            <v>9</v>
          </cell>
          <cell r="C64" t="str">
            <v>ТСН - 2</v>
          </cell>
          <cell r="D64" t="str">
            <v>А</v>
          </cell>
          <cell r="E64">
            <v>9269.2000000000007</v>
          </cell>
          <cell r="F64">
            <v>9544.26</v>
          </cell>
          <cell r="G64">
            <v>9794.2000000000007</v>
          </cell>
          <cell r="H64">
            <v>64.81</v>
          </cell>
          <cell r="I64">
            <v>303.89999999999998</v>
          </cell>
          <cell r="J64">
            <v>494.91</v>
          </cell>
          <cell r="K64">
            <v>598.12</v>
          </cell>
          <cell r="L64">
            <v>644.04</v>
          </cell>
          <cell r="M64">
            <v>686.6</v>
          </cell>
          <cell r="N64">
            <v>772.71</v>
          </cell>
          <cell r="O64">
            <v>953.1</v>
          </cell>
          <cell r="P64">
            <v>0</v>
          </cell>
          <cell r="R64">
            <v>9544.26</v>
          </cell>
          <cell r="S64">
            <v>9794.2000000000007</v>
          </cell>
          <cell r="T64">
            <v>10064.81</v>
          </cell>
          <cell r="U64">
            <v>303.89999999999998</v>
          </cell>
          <cell r="V64">
            <v>494.91</v>
          </cell>
          <cell r="W64">
            <v>598.12</v>
          </cell>
          <cell r="X64">
            <v>644.04</v>
          </cell>
          <cell r="Y64">
            <v>686.6</v>
          </cell>
          <cell r="Z64">
            <v>772.71</v>
          </cell>
          <cell r="AA64">
            <v>953.1</v>
          </cell>
          <cell r="AB64">
            <v>0</v>
          </cell>
          <cell r="AC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</row>
        <row r="65">
          <cell r="B65" t="str">
            <v>ИТОГО по СН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</row>
        <row r="66">
          <cell r="B66">
            <v>7</v>
          </cell>
          <cell r="C66" t="str">
            <v>Собственные  нужды на п/с ООО "ТТГ"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</row>
        <row r="67">
          <cell r="C67" t="str">
            <v>ПС 110/6 "Лонг-Юган"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</row>
        <row r="68">
          <cell r="A68" t="str">
            <v>7.3А</v>
          </cell>
          <cell r="B68">
            <v>3</v>
          </cell>
          <cell r="C68" t="str">
            <v>ТСН - 1</v>
          </cell>
          <cell r="D68" t="str">
            <v>А</v>
          </cell>
          <cell r="E68">
            <v>3955.4</v>
          </cell>
          <cell r="F68">
            <v>4852.8999999999996</v>
          </cell>
          <cell r="G68">
            <v>5672.5</v>
          </cell>
          <cell r="H68">
            <v>6440.9</v>
          </cell>
          <cell r="I68">
            <v>6979.5</v>
          </cell>
          <cell r="J68">
            <v>7190.8</v>
          </cell>
          <cell r="K68">
            <v>7258.6</v>
          </cell>
          <cell r="L68">
            <v>7299.9</v>
          </cell>
          <cell r="M68">
            <v>7340.3</v>
          </cell>
          <cell r="N68">
            <v>7511.9</v>
          </cell>
          <cell r="O68">
            <v>7843.7</v>
          </cell>
          <cell r="P68">
            <v>0</v>
          </cell>
          <cell r="R68">
            <v>4852.8999999999996</v>
          </cell>
          <cell r="S68">
            <v>5672.5</v>
          </cell>
          <cell r="T68">
            <v>6440.9</v>
          </cell>
          <cell r="U68">
            <v>6979.5</v>
          </cell>
          <cell r="V68">
            <v>7190.8</v>
          </cell>
          <cell r="W68">
            <v>7258.6</v>
          </cell>
          <cell r="X68">
            <v>7299.9</v>
          </cell>
          <cell r="Y68">
            <v>7340.3</v>
          </cell>
          <cell r="Z68">
            <v>7511.9</v>
          </cell>
          <cell r="AA68">
            <v>7843.7</v>
          </cell>
          <cell r="AB68">
            <v>0</v>
          </cell>
          <cell r="AC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</row>
        <row r="69">
          <cell r="A69" t="str">
            <v>7.4А</v>
          </cell>
          <cell r="B69">
            <v>4</v>
          </cell>
          <cell r="C69" t="str">
            <v>ТСН - 2</v>
          </cell>
          <cell r="D69" t="str">
            <v>А</v>
          </cell>
          <cell r="E69">
            <v>8499.9</v>
          </cell>
          <cell r="F69">
            <v>8499.9</v>
          </cell>
          <cell r="G69">
            <v>8499.9</v>
          </cell>
          <cell r="H69">
            <v>8499.9</v>
          </cell>
          <cell r="I69">
            <v>8505.7000000000007</v>
          </cell>
          <cell r="J69">
            <v>8560.1</v>
          </cell>
          <cell r="K69">
            <v>8610.2000000000007</v>
          </cell>
          <cell r="L69">
            <v>8662.7000000000007</v>
          </cell>
          <cell r="M69">
            <v>8713.9</v>
          </cell>
          <cell r="N69">
            <v>8767.5</v>
          </cell>
          <cell r="O69">
            <v>8800.6</v>
          </cell>
          <cell r="P69">
            <v>0</v>
          </cell>
          <cell r="R69">
            <v>8499.9</v>
          </cell>
          <cell r="S69">
            <v>8499.9</v>
          </cell>
          <cell r="T69">
            <v>8499.9</v>
          </cell>
          <cell r="U69">
            <v>8505.7000000000007</v>
          </cell>
          <cell r="V69">
            <v>8560.1</v>
          </cell>
          <cell r="W69">
            <v>8610.2000000000007</v>
          </cell>
          <cell r="X69">
            <v>8662.7000000000007</v>
          </cell>
          <cell r="Y69">
            <v>8713.9</v>
          </cell>
          <cell r="Z69">
            <v>8767.5</v>
          </cell>
          <cell r="AA69">
            <v>8800.6</v>
          </cell>
          <cell r="AB69">
            <v>0</v>
          </cell>
          <cell r="AC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</row>
        <row r="70">
          <cell r="C70" t="str">
            <v>ПС 110/6 "КС - 0"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</row>
        <row r="71">
          <cell r="A71" t="str">
            <v>7.7А</v>
          </cell>
          <cell r="B71">
            <v>7</v>
          </cell>
          <cell r="C71" t="str">
            <v>ТСН - 3</v>
          </cell>
          <cell r="D71" t="str">
            <v>А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</row>
        <row r="72">
          <cell r="C72" t="str">
            <v>ПС 110/10 "Левая Хетта"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</row>
        <row r="73">
          <cell r="A73" t="str">
            <v>7.1А</v>
          </cell>
          <cell r="B73">
            <v>1</v>
          </cell>
          <cell r="C73" t="str">
            <v>ТСН - 1</v>
          </cell>
          <cell r="D73" t="str">
            <v>А</v>
          </cell>
          <cell r="E73">
            <v>4840.1000000000004</v>
          </cell>
          <cell r="F73">
            <v>5602.9</v>
          </cell>
          <cell r="G73">
            <v>6396</v>
          </cell>
          <cell r="H73">
            <v>7108.3</v>
          </cell>
          <cell r="I73">
            <v>7687.5</v>
          </cell>
          <cell r="J73">
            <v>7937.6</v>
          </cell>
          <cell r="K73">
            <v>8092.4</v>
          </cell>
          <cell r="L73">
            <v>8148.13</v>
          </cell>
          <cell r="M73">
            <v>8200.7000000000007</v>
          </cell>
          <cell r="N73">
            <v>8416.6</v>
          </cell>
          <cell r="O73">
            <v>8771</v>
          </cell>
          <cell r="P73">
            <v>0</v>
          </cell>
          <cell r="R73">
            <v>5602.9</v>
          </cell>
          <cell r="S73">
            <v>6396</v>
          </cell>
          <cell r="T73">
            <v>7108.3</v>
          </cell>
          <cell r="U73">
            <v>7687.5</v>
          </cell>
          <cell r="V73">
            <v>7937.6</v>
          </cell>
          <cell r="W73">
            <v>8092.4</v>
          </cell>
          <cell r="X73">
            <v>8148.13</v>
          </cell>
          <cell r="Y73">
            <v>8200.7000000000007</v>
          </cell>
          <cell r="Z73">
            <v>8416.6</v>
          </cell>
          <cell r="AA73">
            <v>8771</v>
          </cell>
          <cell r="AB73">
            <v>0</v>
          </cell>
          <cell r="AC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</row>
        <row r="74">
          <cell r="A74" t="str">
            <v>7.2А</v>
          </cell>
          <cell r="B74">
            <v>2</v>
          </cell>
          <cell r="C74" t="str">
            <v>ТСН - 2</v>
          </cell>
          <cell r="D74" t="str">
            <v>А</v>
          </cell>
          <cell r="E74">
            <v>4520.3999999999996</v>
          </cell>
          <cell r="F74">
            <v>4520.3999999999996</v>
          </cell>
          <cell r="G74">
            <v>4520.5</v>
          </cell>
          <cell r="H74">
            <v>4520.5</v>
          </cell>
          <cell r="I74">
            <v>4520.5</v>
          </cell>
          <cell r="J74">
            <v>4520.6000000000004</v>
          </cell>
          <cell r="K74">
            <v>4520.6000000000004</v>
          </cell>
          <cell r="L74">
            <v>4520.8</v>
          </cell>
          <cell r="M74">
            <v>4520.8</v>
          </cell>
          <cell r="N74">
            <v>4520.8</v>
          </cell>
          <cell r="O74">
            <v>4520.8</v>
          </cell>
          <cell r="P74">
            <v>0</v>
          </cell>
          <cell r="R74">
            <v>4520.3999999999996</v>
          </cell>
          <cell r="S74">
            <v>4520.5</v>
          </cell>
          <cell r="T74">
            <v>4520.5</v>
          </cell>
          <cell r="U74">
            <v>4520.5</v>
          </cell>
          <cell r="V74">
            <v>4520.6000000000004</v>
          </cell>
          <cell r="W74">
            <v>4520.6000000000004</v>
          </cell>
          <cell r="X74">
            <v>4520.8</v>
          </cell>
          <cell r="Y74">
            <v>4520.8</v>
          </cell>
          <cell r="Z74">
            <v>4520.8</v>
          </cell>
          <cell r="AA74">
            <v>4520.8</v>
          </cell>
          <cell r="AB74">
            <v>0</v>
          </cell>
          <cell r="AC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</row>
        <row r="75">
          <cell r="C75" t="str">
            <v>ПС 110/10 "Приозёрная"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</row>
        <row r="76">
          <cell r="A76" t="str">
            <v>7.А</v>
          </cell>
          <cell r="C76" t="str">
            <v>ТСН - 1</v>
          </cell>
          <cell r="D76" t="str">
            <v>А</v>
          </cell>
          <cell r="E76">
            <v>4576.63</v>
          </cell>
          <cell r="F76">
            <v>4576.63</v>
          </cell>
          <cell r="G76">
            <v>4576.63</v>
          </cell>
          <cell r="H76">
            <v>5083.8999999999996</v>
          </cell>
          <cell r="I76">
            <v>5537.65</v>
          </cell>
          <cell r="J76">
            <v>5577.04</v>
          </cell>
          <cell r="K76">
            <v>5577.04</v>
          </cell>
          <cell r="L76">
            <v>5577.04</v>
          </cell>
          <cell r="M76">
            <v>5577.04</v>
          </cell>
          <cell r="N76">
            <v>5577.04</v>
          </cell>
          <cell r="O76">
            <v>5594.2</v>
          </cell>
          <cell r="P76">
            <v>0</v>
          </cell>
          <cell r="R76">
            <v>4576.63</v>
          </cell>
          <cell r="S76">
            <v>4576.63</v>
          </cell>
          <cell r="T76">
            <v>5083.8999999999996</v>
          </cell>
          <cell r="U76">
            <v>5537.65</v>
          </cell>
          <cell r="V76">
            <v>5577.04</v>
          </cell>
          <cell r="W76">
            <v>5577.04</v>
          </cell>
          <cell r="X76">
            <v>5577.04</v>
          </cell>
          <cell r="Y76">
            <v>5577.04</v>
          </cell>
          <cell r="Z76">
            <v>5577.04</v>
          </cell>
          <cell r="AA76">
            <v>5594.2</v>
          </cell>
          <cell r="AB76">
            <v>0</v>
          </cell>
          <cell r="AC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</row>
        <row r="77">
          <cell r="A77" t="str">
            <v>7.А</v>
          </cell>
          <cell r="C77" t="str">
            <v>ТСН - 2</v>
          </cell>
          <cell r="D77" t="str">
            <v>А</v>
          </cell>
          <cell r="E77">
            <v>15.7</v>
          </cell>
          <cell r="F77">
            <v>2334.6999999999998</v>
          </cell>
          <cell r="G77">
            <v>3565.4</v>
          </cell>
          <cell r="H77">
            <v>3610.9</v>
          </cell>
          <cell r="I77">
            <v>3614.1</v>
          </cell>
          <cell r="J77">
            <v>4347</v>
          </cell>
          <cell r="K77">
            <v>4928.3</v>
          </cell>
          <cell r="L77">
            <v>5076.2</v>
          </cell>
          <cell r="M77">
            <v>5411</v>
          </cell>
          <cell r="N77">
            <v>5721.7</v>
          </cell>
          <cell r="O77">
            <v>6154.5</v>
          </cell>
          <cell r="P77">
            <v>0</v>
          </cell>
          <cell r="R77">
            <v>2334.6999999999998</v>
          </cell>
          <cell r="S77">
            <v>3565.4</v>
          </cell>
          <cell r="T77">
            <v>3610.9</v>
          </cell>
          <cell r="U77">
            <v>3614.1</v>
          </cell>
          <cell r="V77">
            <v>4347</v>
          </cell>
          <cell r="W77">
            <v>4928.3</v>
          </cell>
          <cell r="X77">
            <v>5076.2</v>
          </cell>
          <cell r="Y77">
            <v>5411</v>
          </cell>
          <cell r="Z77">
            <v>5721.7</v>
          </cell>
          <cell r="AA77">
            <v>6154.5</v>
          </cell>
          <cell r="AB77">
            <v>0</v>
          </cell>
          <cell r="AC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</row>
        <row r="78">
          <cell r="C78" t="str">
            <v>ПС 220/10 "Правая Хетта"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</row>
        <row r="79">
          <cell r="A79" t="str">
            <v>7.5А</v>
          </cell>
          <cell r="B79">
            <v>5</v>
          </cell>
          <cell r="C79" t="str">
            <v>ТСН - 1</v>
          </cell>
          <cell r="D79" t="str">
            <v>А</v>
          </cell>
          <cell r="E79">
            <v>9440.2000000000007</v>
          </cell>
          <cell r="F79">
            <v>467.2</v>
          </cell>
          <cell r="G79">
            <v>1615.7</v>
          </cell>
          <cell r="H79">
            <v>2608.5</v>
          </cell>
          <cell r="I79">
            <v>3186.1</v>
          </cell>
          <cell r="J79">
            <v>3347.8</v>
          </cell>
          <cell r="K79">
            <v>3433.1</v>
          </cell>
          <cell r="L79">
            <v>3458</v>
          </cell>
          <cell r="M79">
            <v>3461.5</v>
          </cell>
          <cell r="N79">
            <v>3482.9</v>
          </cell>
          <cell r="O79">
            <v>3599.8</v>
          </cell>
          <cell r="P79">
            <v>0</v>
          </cell>
          <cell r="R79">
            <v>10467.200000000001</v>
          </cell>
          <cell r="S79">
            <v>1615.7</v>
          </cell>
          <cell r="T79">
            <v>2608.5</v>
          </cell>
          <cell r="U79">
            <v>3186.1</v>
          </cell>
          <cell r="V79">
            <v>3347.8</v>
          </cell>
          <cell r="W79">
            <v>3433.1</v>
          </cell>
          <cell r="X79">
            <v>3458</v>
          </cell>
          <cell r="Y79">
            <v>3461.5</v>
          </cell>
          <cell r="Z79">
            <v>3482.9</v>
          </cell>
          <cell r="AA79">
            <v>3599.8</v>
          </cell>
          <cell r="AB79">
            <v>0</v>
          </cell>
          <cell r="AC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</row>
        <row r="80">
          <cell r="A80" t="str">
            <v>7.6А</v>
          </cell>
          <cell r="B80">
            <v>6</v>
          </cell>
          <cell r="C80" t="str">
            <v>ТСН - 2</v>
          </cell>
          <cell r="D80" t="str">
            <v>А</v>
          </cell>
          <cell r="E80">
            <v>6518.2</v>
          </cell>
          <cell r="F80">
            <v>6518.2</v>
          </cell>
          <cell r="G80">
            <v>6518.2</v>
          </cell>
          <cell r="H80">
            <v>6518.2</v>
          </cell>
          <cell r="I80">
            <v>6518.4</v>
          </cell>
          <cell r="J80">
            <v>6518.4</v>
          </cell>
          <cell r="K80">
            <v>6518.4</v>
          </cell>
          <cell r="L80">
            <v>6539.2</v>
          </cell>
          <cell r="M80">
            <v>6593.3</v>
          </cell>
          <cell r="N80">
            <v>6634</v>
          </cell>
          <cell r="O80">
            <v>6882</v>
          </cell>
          <cell r="P80">
            <v>0</v>
          </cell>
          <cell r="R80">
            <v>6518.2</v>
          </cell>
          <cell r="S80">
            <v>6518.2</v>
          </cell>
          <cell r="T80">
            <v>6518.2</v>
          </cell>
          <cell r="U80">
            <v>6518.4</v>
          </cell>
          <cell r="V80">
            <v>6518.4</v>
          </cell>
          <cell r="W80">
            <v>6518.4</v>
          </cell>
          <cell r="X80">
            <v>6539.2</v>
          </cell>
          <cell r="Y80">
            <v>6593.3</v>
          </cell>
          <cell r="Z80">
            <v>6634</v>
          </cell>
          <cell r="AA80">
            <v>6882</v>
          </cell>
          <cell r="AB80">
            <v>0</v>
          </cell>
          <cell r="AC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</row>
        <row r="81">
          <cell r="A81" t="str">
            <v>7.17А</v>
          </cell>
          <cell r="B81">
            <v>17</v>
          </cell>
          <cell r="C81" t="str">
            <v>СН ОП "СЭС" (по данным "ТТГ")</v>
          </cell>
          <cell r="D81" t="str">
            <v>А</v>
          </cell>
          <cell r="E81">
            <v>4738.4799999999996</v>
          </cell>
          <cell r="F81">
            <v>4759.84</v>
          </cell>
          <cell r="G81">
            <v>4783.33</v>
          </cell>
          <cell r="H81">
            <v>4803.6000000000004</v>
          </cell>
          <cell r="I81">
            <v>4815.5</v>
          </cell>
          <cell r="J81">
            <v>4816.67</v>
          </cell>
          <cell r="K81">
            <v>4816.67</v>
          </cell>
          <cell r="L81">
            <v>4816.67</v>
          </cell>
          <cell r="M81">
            <v>4816.67</v>
          </cell>
          <cell r="N81">
            <v>4816.67</v>
          </cell>
          <cell r="O81">
            <v>4816.67</v>
          </cell>
          <cell r="P81">
            <v>0</v>
          </cell>
          <cell r="R81">
            <v>4759.84</v>
          </cell>
          <cell r="S81">
            <v>4783.33</v>
          </cell>
          <cell r="T81">
            <v>4803.6000000000004</v>
          </cell>
          <cell r="U81">
            <v>4815.5</v>
          </cell>
          <cell r="V81">
            <v>4816.67</v>
          </cell>
          <cell r="W81">
            <v>4816.67</v>
          </cell>
          <cell r="X81">
            <v>4816.67</v>
          </cell>
          <cell r="Y81">
            <v>4816.67</v>
          </cell>
          <cell r="Z81">
            <v>4816.67</v>
          </cell>
          <cell r="AA81">
            <v>4816.67</v>
          </cell>
          <cell r="AB81">
            <v>0</v>
          </cell>
          <cell r="AC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</row>
        <row r="82">
          <cell r="B82">
            <v>4</v>
          </cell>
          <cell r="C82" t="str">
            <v>ПС 110\6  "ГОЛУБИКА"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</row>
        <row r="83">
          <cell r="C83" t="str">
            <v>ЗРУ - 6 кВ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</row>
        <row r="84">
          <cell r="A84" t="str">
            <v>4.11А</v>
          </cell>
          <cell r="B84">
            <v>11</v>
          </cell>
          <cell r="C84" t="str">
            <v>В-1-1т</v>
          </cell>
          <cell r="D84" t="str">
            <v>А</v>
          </cell>
          <cell r="E84">
            <v>8504</v>
          </cell>
          <cell r="F84">
            <v>8.68</v>
          </cell>
          <cell r="G84">
            <v>194.34</v>
          </cell>
          <cell r="H84">
            <v>408.15999999999997</v>
          </cell>
          <cell r="I84">
            <v>607.41999999999996</v>
          </cell>
          <cell r="J84">
            <v>778.56</v>
          </cell>
          <cell r="K84">
            <v>901.27</v>
          </cell>
          <cell r="L84">
            <v>969.52</v>
          </cell>
          <cell r="M84">
            <v>1059.95</v>
          </cell>
          <cell r="N84">
            <v>1210.1300000000001</v>
          </cell>
          <cell r="O84">
            <v>1425.7400000000002</v>
          </cell>
          <cell r="P84">
            <v>1425.7400000000002</v>
          </cell>
          <cell r="R84">
            <v>8779.4</v>
          </cell>
          <cell r="S84">
            <v>194.34</v>
          </cell>
          <cell r="T84">
            <v>408.15999999999997</v>
          </cell>
          <cell r="U84">
            <v>607.41999999999996</v>
          </cell>
          <cell r="V84">
            <v>778.56</v>
          </cell>
          <cell r="W84">
            <v>901.27</v>
          </cell>
          <cell r="X84">
            <v>969.52</v>
          </cell>
          <cell r="Y84">
            <v>1059.95</v>
          </cell>
          <cell r="Z84">
            <v>1210.1300000000001</v>
          </cell>
          <cell r="AA84">
            <v>1425.7400000000002</v>
          </cell>
          <cell r="AB84">
            <v>1425.7400000000002</v>
          </cell>
          <cell r="AC84">
            <v>1425.7400000000002</v>
          </cell>
          <cell r="AE84">
            <v>0</v>
          </cell>
          <cell r="AF84">
            <v>8799.9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</row>
        <row r="85">
          <cell r="A85" t="str">
            <v>4.11Р</v>
          </cell>
          <cell r="B85">
            <v>11</v>
          </cell>
          <cell r="C85" t="str">
            <v>В-1-1т</v>
          </cell>
          <cell r="D85" t="str">
            <v>Р</v>
          </cell>
          <cell r="E85">
            <v>7784.92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</row>
        <row r="86">
          <cell r="A86" t="str">
            <v>4.37А</v>
          </cell>
          <cell r="B86">
            <v>37</v>
          </cell>
          <cell r="C86" t="str">
            <v>В-3-1т</v>
          </cell>
          <cell r="D86" t="str">
            <v>А</v>
          </cell>
          <cell r="E86">
            <v>5373.5</v>
          </cell>
          <cell r="F86">
            <v>15.11</v>
          </cell>
          <cell r="G86">
            <v>93.19</v>
          </cell>
          <cell r="H86">
            <v>174.39999999999998</v>
          </cell>
          <cell r="I86">
            <v>242.33999999999997</v>
          </cell>
          <cell r="J86">
            <v>276.47999999999996</v>
          </cell>
          <cell r="K86">
            <v>320.08999999999997</v>
          </cell>
          <cell r="L86">
            <v>363.34999999999997</v>
          </cell>
          <cell r="M86">
            <v>415.09999999999997</v>
          </cell>
          <cell r="N86">
            <v>495.54999999999995</v>
          </cell>
          <cell r="O86">
            <v>607.45999999999992</v>
          </cell>
          <cell r="P86">
            <v>607.45999999999992</v>
          </cell>
          <cell r="R86">
            <v>5480.5</v>
          </cell>
          <cell r="S86">
            <v>93.19</v>
          </cell>
          <cell r="T86">
            <v>174.39999999999998</v>
          </cell>
          <cell r="U86">
            <v>242.33999999999997</v>
          </cell>
          <cell r="V86">
            <v>276.47999999999996</v>
          </cell>
          <cell r="W86">
            <v>320.08999999999997</v>
          </cell>
          <cell r="X86">
            <v>363.34999999999997</v>
          </cell>
          <cell r="Y86">
            <v>415.09999999999997</v>
          </cell>
          <cell r="Z86">
            <v>495.54999999999995</v>
          </cell>
          <cell r="AA86">
            <v>607.45999999999992</v>
          </cell>
          <cell r="AB86">
            <v>607.45999999999992</v>
          </cell>
          <cell r="AC86">
            <v>607.45999999999992</v>
          </cell>
          <cell r="AE86">
            <v>0</v>
          </cell>
          <cell r="AF86">
            <v>5487.7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</row>
        <row r="87">
          <cell r="A87" t="str">
            <v>4.37Р</v>
          </cell>
          <cell r="B87">
            <v>37</v>
          </cell>
          <cell r="C87" t="str">
            <v>В-3-1т</v>
          </cell>
          <cell r="D87" t="str">
            <v>Р</v>
          </cell>
          <cell r="E87">
            <v>3276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A88" t="str">
            <v>4.14А</v>
          </cell>
          <cell r="B88">
            <v>14</v>
          </cell>
          <cell r="C88" t="str">
            <v>В-2-2т</v>
          </cell>
          <cell r="D88" t="str">
            <v>А</v>
          </cell>
          <cell r="E88">
            <v>6363.8</v>
          </cell>
          <cell r="F88">
            <v>9.33</v>
          </cell>
          <cell r="G88">
            <v>175.26000000000002</v>
          </cell>
          <cell r="H88">
            <v>375.36</v>
          </cell>
          <cell r="I88">
            <v>564.37</v>
          </cell>
          <cell r="J88">
            <v>722.52</v>
          </cell>
          <cell r="K88">
            <v>836.18999999999994</v>
          </cell>
          <cell r="L88">
            <v>935.18</v>
          </cell>
          <cell r="M88">
            <v>1027.9099999999999</v>
          </cell>
          <cell r="N88">
            <v>1179.3399999999999</v>
          </cell>
          <cell r="O88">
            <v>1367.9399999999998</v>
          </cell>
          <cell r="P88">
            <v>1367.9399999999998</v>
          </cell>
          <cell r="R88">
            <v>6575.92</v>
          </cell>
          <cell r="S88">
            <v>175.26000000000002</v>
          </cell>
          <cell r="T88">
            <v>375.36</v>
          </cell>
          <cell r="U88">
            <v>564.37</v>
          </cell>
          <cell r="V88">
            <v>722.52</v>
          </cell>
          <cell r="W88">
            <v>836.18999999999994</v>
          </cell>
          <cell r="X88">
            <v>935.18</v>
          </cell>
          <cell r="Y88">
            <v>1027.9099999999999</v>
          </cell>
          <cell r="Z88">
            <v>1179.3399999999999</v>
          </cell>
          <cell r="AA88">
            <v>1367.9399999999998</v>
          </cell>
          <cell r="AB88">
            <v>1367.9399999999998</v>
          </cell>
          <cell r="AC88">
            <v>1367.9399999999998</v>
          </cell>
          <cell r="AE88">
            <v>0</v>
          </cell>
          <cell r="AF88">
            <v>6595.5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</row>
        <row r="89">
          <cell r="A89" t="str">
            <v>4.14Р</v>
          </cell>
          <cell r="B89">
            <v>14</v>
          </cell>
          <cell r="C89" t="str">
            <v>В-2-2т</v>
          </cell>
          <cell r="D89" t="str">
            <v>Р</v>
          </cell>
          <cell r="E89">
            <v>8557.31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A90" t="str">
            <v>4.38А</v>
          </cell>
          <cell r="B90">
            <v>38</v>
          </cell>
          <cell r="C90" t="str">
            <v>В-4-2т</v>
          </cell>
          <cell r="D90" t="str">
            <v>А</v>
          </cell>
          <cell r="E90">
            <v>718.31</v>
          </cell>
          <cell r="F90">
            <v>17.63</v>
          </cell>
          <cell r="G90">
            <v>160.16999999999999</v>
          </cell>
          <cell r="H90">
            <v>310.83</v>
          </cell>
          <cell r="I90">
            <v>437.67999999999995</v>
          </cell>
          <cell r="J90">
            <v>569.55999999999995</v>
          </cell>
          <cell r="K90">
            <v>674.02</v>
          </cell>
          <cell r="L90">
            <v>766.12</v>
          </cell>
          <cell r="M90">
            <v>876.31</v>
          </cell>
          <cell r="N90">
            <v>976.1099999999999</v>
          </cell>
          <cell r="O90">
            <v>1076.28</v>
          </cell>
          <cell r="P90">
            <v>1076.28</v>
          </cell>
          <cell r="R90">
            <v>849.54</v>
          </cell>
          <cell r="S90">
            <v>160.16999999999999</v>
          </cell>
          <cell r="T90">
            <v>310.83</v>
          </cell>
          <cell r="U90">
            <v>437.67999999999995</v>
          </cell>
          <cell r="V90">
            <v>569.55999999999995</v>
          </cell>
          <cell r="W90">
            <v>674.02</v>
          </cell>
          <cell r="X90">
            <v>766.12</v>
          </cell>
          <cell r="Y90">
            <v>876.31</v>
          </cell>
          <cell r="Z90">
            <v>976.1099999999999</v>
          </cell>
          <cell r="AA90">
            <v>1076.28</v>
          </cell>
          <cell r="AB90">
            <v>1076.28</v>
          </cell>
          <cell r="AC90">
            <v>1076.28</v>
          </cell>
          <cell r="AE90">
            <v>0</v>
          </cell>
          <cell r="AF90">
            <v>856.4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</row>
        <row r="91">
          <cell r="A91" t="str">
            <v>4.38Р</v>
          </cell>
          <cell r="B91">
            <v>38</v>
          </cell>
          <cell r="C91" t="str">
            <v>В-4-2т</v>
          </cell>
          <cell r="D91" t="str">
            <v>Р</v>
          </cell>
          <cell r="E91">
            <v>9713.2800000000007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</row>
        <row r="92">
          <cell r="C92" t="str">
            <v>ИТОГО по В-1т, 2т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</row>
        <row r="93">
          <cell r="A93" t="str">
            <v>4.35А</v>
          </cell>
          <cell r="B93">
            <v>35</v>
          </cell>
          <cell r="C93" t="str">
            <v>ТСН-1</v>
          </cell>
          <cell r="D93" t="str">
            <v>А</v>
          </cell>
          <cell r="E93">
            <v>5164.83</v>
          </cell>
          <cell r="F93">
            <v>40.584000000000003</v>
          </cell>
          <cell r="G93">
            <v>147.346</v>
          </cell>
          <cell r="H93">
            <v>260.71199999999999</v>
          </cell>
          <cell r="I93">
            <v>359.96600000000001</v>
          </cell>
          <cell r="J93">
            <v>400.92200000000003</v>
          </cell>
          <cell r="K93">
            <v>433.40600000000001</v>
          </cell>
          <cell r="L93">
            <v>459.416</v>
          </cell>
          <cell r="M93">
            <v>485.798</v>
          </cell>
          <cell r="N93">
            <v>536.51800000000003</v>
          </cell>
          <cell r="O93">
            <v>638.03200000000004</v>
          </cell>
          <cell r="P93">
            <v>0</v>
          </cell>
          <cell r="R93">
            <v>5318.94</v>
          </cell>
          <cell r="S93">
            <v>147.346</v>
          </cell>
          <cell r="T93">
            <v>260.71199999999999</v>
          </cell>
          <cell r="U93">
            <v>359.96600000000001</v>
          </cell>
          <cell r="V93">
            <v>400.92200000000003</v>
          </cell>
          <cell r="W93">
            <v>433.40600000000001</v>
          </cell>
          <cell r="X93">
            <v>459.416</v>
          </cell>
          <cell r="Y93">
            <v>485.798</v>
          </cell>
          <cell r="Z93">
            <v>536.51800000000003</v>
          </cell>
          <cell r="AA93">
            <v>638.03200000000004</v>
          </cell>
          <cell r="AB93">
            <v>0</v>
          </cell>
          <cell r="AC93">
            <v>0</v>
          </cell>
          <cell r="AE93">
            <v>0</v>
          </cell>
          <cell r="AF93">
            <v>5333.2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A94" t="str">
            <v>4.36А</v>
          </cell>
          <cell r="B94">
            <v>36</v>
          </cell>
          <cell r="C94" t="str">
            <v>ТСН-2</v>
          </cell>
          <cell r="D94" t="str">
            <v>А</v>
          </cell>
          <cell r="E94">
            <v>7904.71</v>
          </cell>
          <cell r="F94">
            <v>41.954000000000001</v>
          </cell>
          <cell r="G94">
            <v>240.69800000000001</v>
          </cell>
          <cell r="H94">
            <v>472.892</v>
          </cell>
          <cell r="I94">
            <v>663.89400000000001</v>
          </cell>
          <cell r="J94">
            <v>802.08</v>
          </cell>
          <cell r="K94">
            <v>857.43200000000002</v>
          </cell>
          <cell r="L94">
            <v>866.31200000000001</v>
          </cell>
          <cell r="M94">
            <v>918.07600000000002</v>
          </cell>
          <cell r="N94">
            <v>1027.934</v>
          </cell>
          <cell r="O94">
            <v>1206.258</v>
          </cell>
          <cell r="P94">
            <v>0</v>
          </cell>
          <cell r="R94">
            <v>8131.36</v>
          </cell>
          <cell r="S94">
            <v>240.69800000000001</v>
          </cell>
          <cell r="T94">
            <v>472.892</v>
          </cell>
          <cell r="U94">
            <v>663.89400000000001</v>
          </cell>
          <cell r="V94">
            <v>802.08</v>
          </cell>
          <cell r="W94">
            <v>857.43200000000002</v>
          </cell>
          <cell r="X94">
            <v>866.31200000000001</v>
          </cell>
          <cell r="Y94">
            <v>918.07600000000002</v>
          </cell>
          <cell r="Z94">
            <v>1027.934</v>
          </cell>
          <cell r="AA94">
            <v>1206.258</v>
          </cell>
          <cell r="AB94">
            <v>0</v>
          </cell>
          <cell r="AC94">
            <v>0</v>
          </cell>
          <cell r="AE94">
            <v>0</v>
          </cell>
          <cell r="AF94">
            <v>8175.8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</row>
        <row r="95">
          <cell r="C95" t="str">
            <v>ИТОГО по ТСН-1, 2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</row>
        <row r="96">
          <cell r="A96" t="str">
            <v>4.3А</v>
          </cell>
          <cell r="B96">
            <v>3</v>
          </cell>
          <cell r="C96" t="str">
            <v>УНЭГ  (Водозабор)</v>
          </cell>
          <cell r="D96" t="str">
            <v>А</v>
          </cell>
          <cell r="E96">
            <v>5458.32</v>
          </cell>
          <cell r="F96">
            <v>15.92</v>
          </cell>
          <cell r="G96">
            <v>111.41</v>
          </cell>
          <cell r="H96">
            <v>226.57</v>
          </cell>
          <cell r="I96">
            <v>315.20999999999998</v>
          </cell>
          <cell r="J96">
            <v>396.25</v>
          </cell>
          <cell r="K96">
            <v>469.34000000000003</v>
          </cell>
          <cell r="L96">
            <v>530.80000000000007</v>
          </cell>
          <cell r="M96">
            <v>604.75000000000011</v>
          </cell>
          <cell r="N96">
            <v>679.96000000000015</v>
          </cell>
          <cell r="O96">
            <v>776.0300000000002</v>
          </cell>
          <cell r="P96">
            <v>776.0300000000002</v>
          </cell>
          <cell r="R96">
            <v>5578.66</v>
          </cell>
          <cell r="S96">
            <v>111.41</v>
          </cell>
          <cell r="T96">
            <v>226.57</v>
          </cell>
          <cell r="U96">
            <v>315.20999999999998</v>
          </cell>
          <cell r="V96">
            <v>396.25</v>
          </cell>
          <cell r="W96">
            <v>469.34000000000003</v>
          </cell>
          <cell r="X96">
            <v>530.80000000000007</v>
          </cell>
          <cell r="Y96">
            <v>604.75000000000011</v>
          </cell>
          <cell r="Z96">
            <v>679.96000000000015</v>
          </cell>
          <cell r="AA96">
            <v>776.0300000000002</v>
          </cell>
          <cell r="AB96">
            <v>776.0300000000002</v>
          </cell>
          <cell r="AC96">
            <v>776.0300000000002</v>
          </cell>
          <cell r="AE96">
            <v>0</v>
          </cell>
          <cell r="AF96">
            <v>5589.82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</row>
        <row r="97">
          <cell r="A97" t="str">
            <v>4.3Р</v>
          </cell>
          <cell r="B97">
            <v>3</v>
          </cell>
          <cell r="C97" t="str">
            <v>УНЭГ  (Водозабор)</v>
          </cell>
          <cell r="D97" t="str">
            <v>Р</v>
          </cell>
          <cell r="E97">
            <v>5808.1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</row>
        <row r="98">
          <cell r="A98" t="str">
            <v>4.5А</v>
          </cell>
          <cell r="B98">
            <v>5</v>
          </cell>
          <cell r="C98" t="str">
            <v>УНЭГ РП-4/1с.ш.</v>
          </cell>
          <cell r="D98" t="str">
            <v>А</v>
          </cell>
          <cell r="E98">
            <v>4512.3</v>
          </cell>
          <cell r="F98">
            <v>12.86</v>
          </cell>
          <cell r="G98">
            <v>125.29</v>
          </cell>
          <cell r="H98">
            <v>246.64</v>
          </cell>
          <cell r="I98">
            <v>352.74</v>
          </cell>
          <cell r="J98">
            <v>448</v>
          </cell>
          <cell r="K98">
            <v>538.75</v>
          </cell>
          <cell r="L98">
            <v>603.38</v>
          </cell>
          <cell r="M98">
            <v>688.23</v>
          </cell>
          <cell r="N98">
            <v>781.89</v>
          </cell>
          <cell r="O98">
            <v>894.31</v>
          </cell>
          <cell r="P98">
            <v>894.31</v>
          </cell>
          <cell r="R98">
            <v>4693.34</v>
          </cell>
          <cell r="S98">
            <v>125.29</v>
          </cell>
          <cell r="T98">
            <v>246.64</v>
          </cell>
          <cell r="U98">
            <v>352.74</v>
          </cell>
          <cell r="V98">
            <v>448</v>
          </cell>
          <cell r="W98">
            <v>538.75</v>
          </cell>
          <cell r="X98">
            <v>603.38</v>
          </cell>
          <cell r="Y98">
            <v>688.23</v>
          </cell>
          <cell r="Z98">
            <v>781.89</v>
          </cell>
          <cell r="AA98">
            <v>894.31</v>
          </cell>
          <cell r="AB98">
            <v>894.31</v>
          </cell>
          <cell r="AC98">
            <v>894.31</v>
          </cell>
          <cell r="AE98">
            <v>0</v>
          </cell>
          <cell r="AF98">
            <v>4704.92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</row>
        <row r="99">
          <cell r="A99" t="str">
            <v>4.5Р</v>
          </cell>
          <cell r="B99">
            <v>5</v>
          </cell>
          <cell r="C99" t="str">
            <v>УНЭГ РП-4/1с.ш.</v>
          </cell>
          <cell r="D99" t="str">
            <v>Р</v>
          </cell>
          <cell r="E99">
            <v>901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</row>
        <row r="100">
          <cell r="A100" t="str">
            <v>4.7А</v>
          </cell>
          <cell r="B100">
            <v>7</v>
          </cell>
          <cell r="C100" t="str">
            <v>УНЭГ РП-1/2с.ш.</v>
          </cell>
          <cell r="D100" t="str">
            <v>А</v>
          </cell>
          <cell r="E100">
            <v>1400.18</v>
          </cell>
          <cell r="F100">
            <v>12.82</v>
          </cell>
          <cell r="G100">
            <v>86.199999999999989</v>
          </cell>
          <cell r="H100">
            <v>184.20999999999998</v>
          </cell>
          <cell r="I100">
            <v>309.33999999999997</v>
          </cell>
          <cell r="J100">
            <v>401</v>
          </cell>
          <cell r="K100">
            <v>487.01</v>
          </cell>
          <cell r="L100">
            <v>514.74</v>
          </cell>
          <cell r="M100">
            <v>567.79999999999995</v>
          </cell>
          <cell r="N100">
            <v>645.52</v>
          </cell>
          <cell r="O100">
            <v>862.22</v>
          </cell>
          <cell r="P100">
            <v>862.22</v>
          </cell>
          <cell r="R100">
            <v>1542.42</v>
          </cell>
          <cell r="S100">
            <v>86.199999999999989</v>
          </cell>
          <cell r="T100">
            <v>184.20999999999998</v>
          </cell>
          <cell r="U100">
            <v>309.33999999999997</v>
          </cell>
          <cell r="V100">
            <v>401</v>
          </cell>
          <cell r="W100">
            <v>487.01</v>
          </cell>
          <cell r="X100">
            <v>514.74</v>
          </cell>
          <cell r="Y100">
            <v>567.79999999999995</v>
          </cell>
          <cell r="Z100">
            <v>645.52</v>
          </cell>
          <cell r="AA100">
            <v>862.22</v>
          </cell>
          <cell r="AB100">
            <v>862.22</v>
          </cell>
          <cell r="AC100">
            <v>862.22</v>
          </cell>
          <cell r="AE100">
            <v>0</v>
          </cell>
          <cell r="AF100">
            <v>1550.92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</row>
        <row r="101">
          <cell r="A101" t="str">
            <v>4.7Р</v>
          </cell>
          <cell r="B101">
            <v>7</v>
          </cell>
          <cell r="C101" t="str">
            <v>УНЭГ РП-1/2с.ш.</v>
          </cell>
          <cell r="D101" t="str">
            <v>Р</v>
          </cell>
          <cell r="E101">
            <v>914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</row>
        <row r="102">
          <cell r="A102" t="str">
            <v>4.13А</v>
          </cell>
          <cell r="B102">
            <v>13</v>
          </cell>
          <cell r="C102" t="str">
            <v>ОАО  "СТПС"</v>
          </cell>
          <cell r="D102" t="str">
            <v>А</v>
          </cell>
          <cell r="E102">
            <v>9020.0499999999993</v>
          </cell>
          <cell r="F102">
            <v>14.16</v>
          </cell>
          <cell r="G102">
            <v>112.72999999999999</v>
          </cell>
          <cell r="H102">
            <v>224.57</v>
          </cell>
          <cell r="I102">
            <v>340.06</v>
          </cell>
          <cell r="J102">
            <v>411.63</v>
          </cell>
          <cell r="K102">
            <v>453.53999999999996</v>
          </cell>
          <cell r="L102">
            <v>497.09999999999997</v>
          </cell>
          <cell r="M102">
            <v>546.52</v>
          </cell>
          <cell r="N102">
            <v>618.54999999999995</v>
          </cell>
          <cell r="O102">
            <v>710.8</v>
          </cell>
          <cell r="P102">
            <v>710.8</v>
          </cell>
          <cell r="R102">
            <v>9144.64</v>
          </cell>
          <cell r="S102">
            <v>112.72999999999999</v>
          </cell>
          <cell r="T102">
            <v>224.57</v>
          </cell>
          <cell r="U102">
            <v>340.06</v>
          </cell>
          <cell r="V102">
            <v>411.63</v>
          </cell>
          <cell r="W102">
            <v>453.53999999999996</v>
          </cell>
          <cell r="X102">
            <v>497.09999999999997</v>
          </cell>
          <cell r="Y102">
            <v>546.52</v>
          </cell>
          <cell r="Z102">
            <v>618.54999999999995</v>
          </cell>
          <cell r="AA102">
            <v>710.8</v>
          </cell>
          <cell r="AB102">
            <v>710.8</v>
          </cell>
          <cell r="AC102">
            <v>710.8</v>
          </cell>
          <cell r="AE102">
            <v>0</v>
          </cell>
          <cell r="AF102">
            <v>9156.92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</row>
        <row r="103">
          <cell r="A103" t="str">
            <v>4.13Р</v>
          </cell>
          <cell r="B103">
            <v>13</v>
          </cell>
          <cell r="C103" t="str">
            <v>ОАО  "СТПС"</v>
          </cell>
          <cell r="D103" t="str">
            <v>Р</v>
          </cell>
          <cell r="E103">
            <v>5307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</row>
        <row r="104">
          <cell r="A104" t="str">
            <v>4.15А</v>
          </cell>
          <cell r="B104">
            <v>15</v>
          </cell>
          <cell r="C104" t="str">
            <v>УНЭГ РП-5/2с.ш.</v>
          </cell>
          <cell r="D104" t="str">
            <v>А</v>
          </cell>
          <cell r="E104">
            <v>9403.51</v>
          </cell>
          <cell r="F104">
            <v>13.66</v>
          </cell>
          <cell r="G104">
            <v>213.82</v>
          </cell>
          <cell r="H104">
            <v>438.89</v>
          </cell>
          <cell r="I104">
            <v>640.15</v>
          </cell>
          <cell r="J104">
            <v>839.04</v>
          </cell>
          <cell r="K104">
            <v>926</v>
          </cell>
          <cell r="L104">
            <v>931.68</v>
          </cell>
          <cell r="M104">
            <v>946.8599999999999</v>
          </cell>
          <cell r="N104">
            <v>1098.51</v>
          </cell>
          <cell r="O104">
            <v>1290.01</v>
          </cell>
          <cell r="P104">
            <v>1290.01</v>
          </cell>
          <cell r="R104">
            <v>9631.06</v>
          </cell>
          <cell r="S104">
            <v>213.82</v>
          </cell>
          <cell r="T104">
            <v>438.89</v>
          </cell>
          <cell r="U104">
            <v>640.15</v>
          </cell>
          <cell r="V104">
            <v>839.04</v>
          </cell>
          <cell r="W104">
            <v>926</v>
          </cell>
          <cell r="X104">
            <v>931.68</v>
          </cell>
          <cell r="Y104">
            <v>946.8599999999999</v>
          </cell>
          <cell r="Z104">
            <v>1098.51</v>
          </cell>
          <cell r="AA104">
            <v>1290.01</v>
          </cell>
          <cell r="AB104">
            <v>1290.01</v>
          </cell>
          <cell r="AC104">
            <v>1290.01</v>
          </cell>
          <cell r="AE104">
            <v>0</v>
          </cell>
          <cell r="AF104">
            <v>9650.32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</row>
        <row r="105">
          <cell r="A105" t="str">
            <v>4.15Р</v>
          </cell>
          <cell r="B105">
            <v>15</v>
          </cell>
          <cell r="C105" t="str">
            <v>УНЭГ РП-5/2с.ш.</v>
          </cell>
          <cell r="D105" t="str">
            <v>Р</v>
          </cell>
          <cell r="E105">
            <v>4412.47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</row>
        <row r="106">
          <cell r="A106" t="str">
            <v>4.4А</v>
          </cell>
          <cell r="B106">
            <v>4</v>
          </cell>
          <cell r="C106" t="str">
            <v>ОАО  "СТПС"</v>
          </cell>
          <cell r="D106" t="str">
            <v>А</v>
          </cell>
          <cell r="E106">
            <v>7433.38</v>
          </cell>
          <cell r="F106">
            <v>12.97</v>
          </cell>
          <cell r="G106">
            <v>128.74</v>
          </cell>
          <cell r="H106">
            <v>261.36</v>
          </cell>
          <cell r="I106">
            <v>352.23</v>
          </cell>
          <cell r="J106">
            <v>422.45000000000005</v>
          </cell>
          <cell r="K106">
            <v>465.07000000000005</v>
          </cell>
          <cell r="L106">
            <v>496.38000000000005</v>
          </cell>
          <cell r="M106">
            <v>537.05000000000007</v>
          </cell>
          <cell r="N106">
            <v>598.18000000000006</v>
          </cell>
          <cell r="O106">
            <v>684.90000000000009</v>
          </cell>
          <cell r="P106">
            <v>684.90000000000009</v>
          </cell>
          <cell r="R106">
            <v>7577.12</v>
          </cell>
          <cell r="S106">
            <v>128.74</v>
          </cell>
          <cell r="T106">
            <v>261.36</v>
          </cell>
          <cell r="U106">
            <v>352.23</v>
          </cell>
          <cell r="V106">
            <v>422.45000000000005</v>
          </cell>
          <cell r="W106">
            <v>465.07000000000005</v>
          </cell>
          <cell r="X106">
            <v>496.38000000000005</v>
          </cell>
          <cell r="Y106">
            <v>537.05000000000007</v>
          </cell>
          <cell r="Z106">
            <v>598.18000000000006</v>
          </cell>
          <cell r="AA106">
            <v>684.90000000000009</v>
          </cell>
          <cell r="AB106">
            <v>684.90000000000009</v>
          </cell>
          <cell r="AC106">
            <v>684.90000000000009</v>
          </cell>
          <cell r="AE106">
            <v>0</v>
          </cell>
          <cell r="AF106">
            <v>7589.62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</row>
        <row r="107">
          <cell r="A107" t="str">
            <v>4.4Р</v>
          </cell>
          <cell r="B107">
            <v>4</v>
          </cell>
          <cell r="C107" t="str">
            <v>ОАО  "СТПС"</v>
          </cell>
          <cell r="D107" t="str">
            <v>Р</v>
          </cell>
          <cell r="E107">
            <v>348.28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</row>
        <row r="108">
          <cell r="A108" t="str">
            <v>4.6А</v>
          </cell>
          <cell r="B108">
            <v>6</v>
          </cell>
          <cell r="C108" t="str">
            <v>УНЭГ РП-4/2с.ш.</v>
          </cell>
          <cell r="D108" t="str">
            <v>А</v>
          </cell>
          <cell r="E108">
            <v>1307.0999999999999</v>
          </cell>
          <cell r="F108">
            <v>12.84</v>
          </cell>
          <cell r="G108">
            <v>125.87</v>
          </cell>
          <cell r="H108">
            <v>260.69</v>
          </cell>
          <cell r="I108">
            <v>377.44</v>
          </cell>
          <cell r="J108">
            <v>475.98</v>
          </cell>
          <cell r="K108">
            <v>565.74</v>
          </cell>
          <cell r="L108">
            <v>662.82</v>
          </cell>
          <cell r="M108">
            <v>754.5200000000001</v>
          </cell>
          <cell r="N108">
            <v>864.28000000000009</v>
          </cell>
          <cell r="O108">
            <v>992.7</v>
          </cell>
          <cell r="P108">
            <v>992.7</v>
          </cell>
          <cell r="R108">
            <v>1457.8</v>
          </cell>
          <cell r="S108">
            <v>125.87</v>
          </cell>
          <cell r="T108">
            <v>260.69</v>
          </cell>
          <cell r="U108">
            <v>377.44</v>
          </cell>
          <cell r="V108">
            <v>475.98</v>
          </cell>
          <cell r="W108">
            <v>565.74</v>
          </cell>
          <cell r="X108">
            <v>662.82</v>
          </cell>
          <cell r="Y108">
            <v>754.5200000000001</v>
          </cell>
          <cell r="Z108">
            <v>864.28000000000009</v>
          </cell>
          <cell r="AA108">
            <v>992.7</v>
          </cell>
          <cell r="AB108">
            <v>992.7</v>
          </cell>
          <cell r="AC108">
            <v>992.7</v>
          </cell>
          <cell r="AE108">
            <v>0</v>
          </cell>
          <cell r="AF108">
            <v>1472.22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</row>
        <row r="109">
          <cell r="A109" t="str">
            <v>4.6Р</v>
          </cell>
          <cell r="B109">
            <v>6</v>
          </cell>
          <cell r="C109" t="str">
            <v>УНЭГ РП-4/2с.ш.</v>
          </cell>
          <cell r="D109" t="str">
            <v>Р</v>
          </cell>
          <cell r="E109">
            <v>7912.11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</row>
        <row r="110">
          <cell r="A110" t="str">
            <v>4.8А</v>
          </cell>
          <cell r="B110">
            <v>8</v>
          </cell>
          <cell r="C110" t="str">
            <v>УНЭГ РП-5/1с.ш.</v>
          </cell>
          <cell r="D110" t="str">
            <v>А</v>
          </cell>
          <cell r="E110">
            <v>7041.73</v>
          </cell>
          <cell r="F110">
            <v>9.26</v>
          </cell>
          <cell r="G110">
            <v>149.01</v>
          </cell>
          <cell r="H110">
            <v>329.06</v>
          </cell>
          <cell r="I110">
            <v>508.48</v>
          </cell>
          <cell r="J110">
            <v>681.03</v>
          </cell>
          <cell r="K110">
            <v>777.66</v>
          </cell>
          <cell r="L110">
            <v>820.66</v>
          </cell>
          <cell r="M110">
            <v>835.56</v>
          </cell>
          <cell r="N110">
            <v>986.14</v>
          </cell>
          <cell r="O110">
            <v>1172.6300000000001</v>
          </cell>
          <cell r="P110">
            <v>1172.6300000000001</v>
          </cell>
          <cell r="R110">
            <v>7219.3</v>
          </cell>
          <cell r="S110">
            <v>149.01</v>
          </cell>
          <cell r="T110">
            <v>329.06</v>
          </cell>
          <cell r="U110">
            <v>508.48</v>
          </cell>
          <cell r="V110">
            <v>681.03</v>
          </cell>
          <cell r="W110">
            <v>777.66</v>
          </cell>
          <cell r="X110">
            <v>820.66</v>
          </cell>
          <cell r="Y110">
            <v>835.56</v>
          </cell>
          <cell r="Z110">
            <v>986.14</v>
          </cell>
          <cell r="AA110">
            <v>1172.6300000000001</v>
          </cell>
          <cell r="AB110">
            <v>1172.6300000000001</v>
          </cell>
          <cell r="AC110">
            <v>1172.6300000000001</v>
          </cell>
          <cell r="AE110">
            <v>0</v>
          </cell>
          <cell r="AF110">
            <v>7232.92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</row>
        <row r="111">
          <cell r="A111" t="str">
            <v>4.8Р</v>
          </cell>
          <cell r="B111">
            <v>8</v>
          </cell>
          <cell r="C111" t="str">
            <v>УНЭГ РП-5/1с.ш.</v>
          </cell>
          <cell r="D111" t="str">
            <v>Р</v>
          </cell>
          <cell r="E111">
            <v>4581.33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</row>
        <row r="112">
          <cell r="A112" t="str">
            <v>4.10А</v>
          </cell>
          <cell r="B112">
            <v>10</v>
          </cell>
          <cell r="C112" t="str">
            <v>УНЭГ ТП-66</v>
          </cell>
          <cell r="D112" t="str">
            <v>А</v>
          </cell>
          <cell r="E112">
            <v>4406.2</v>
          </cell>
          <cell r="F112">
            <v>16.21</v>
          </cell>
          <cell r="G112">
            <v>165.65</v>
          </cell>
          <cell r="H112">
            <v>339.39</v>
          </cell>
          <cell r="I112">
            <v>534.64</v>
          </cell>
          <cell r="J112">
            <v>687.54</v>
          </cell>
          <cell r="K112">
            <v>807.52</v>
          </cell>
          <cell r="L112">
            <v>936.92</v>
          </cell>
          <cell r="M112">
            <v>1064.82</v>
          </cell>
          <cell r="N112">
            <v>1210.9299999999998</v>
          </cell>
          <cell r="O112">
            <v>1367.5099999999998</v>
          </cell>
          <cell r="P112">
            <v>1367.5099999999998</v>
          </cell>
          <cell r="R112">
            <v>4588.5200000000004</v>
          </cell>
          <cell r="S112">
            <v>165.65</v>
          </cell>
          <cell r="T112">
            <v>339.39</v>
          </cell>
          <cell r="U112">
            <v>534.64</v>
          </cell>
          <cell r="V112">
            <v>687.54</v>
          </cell>
          <cell r="W112">
            <v>807.52</v>
          </cell>
          <cell r="X112">
            <v>936.92</v>
          </cell>
          <cell r="Y112">
            <v>1064.82</v>
          </cell>
          <cell r="Z112">
            <v>1210.9299999999998</v>
          </cell>
          <cell r="AA112">
            <v>1367.5099999999998</v>
          </cell>
          <cell r="AB112">
            <v>1367.5099999999998</v>
          </cell>
          <cell r="AC112">
            <v>1367.5099999999998</v>
          </cell>
          <cell r="AE112">
            <v>0</v>
          </cell>
          <cell r="AF112">
            <v>4604.82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</row>
        <row r="113">
          <cell r="A113" t="str">
            <v>4.10Р</v>
          </cell>
          <cell r="B113">
            <v>10</v>
          </cell>
          <cell r="C113" t="str">
            <v>УНЭГ ТП-66</v>
          </cell>
          <cell r="D113" t="str">
            <v>Р</v>
          </cell>
          <cell r="E113">
            <v>400.8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</row>
        <row r="114">
          <cell r="A114" t="str">
            <v>4.20А</v>
          </cell>
          <cell r="B114">
            <v>20</v>
          </cell>
          <cell r="C114" t="str">
            <v>"Газтеплоэнергоремонт"</v>
          </cell>
          <cell r="D114" t="str">
            <v>А</v>
          </cell>
          <cell r="E114">
            <v>3342.43</v>
          </cell>
          <cell r="F114">
            <v>8.84</v>
          </cell>
          <cell r="G114">
            <v>119.06</v>
          </cell>
          <cell r="H114">
            <v>229.26</v>
          </cell>
          <cell r="I114">
            <v>332.56</v>
          </cell>
          <cell r="J114">
            <v>412.07</v>
          </cell>
          <cell r="K114">
            <v>485.05</v>
          </cell>
          <cell r="L114">
            <v>554.57000000000005</v>
          </cell>
          <cell r="M114">
            <v>658.93000000000006</v>
          </cell>
          <cell r="N114">
            <v>758.86000000000013</v>
          </cell>
          <cell r="O114">
            <v>859.81000000000017</v>
          </cell>
          <cell r="P114">
            <v>859.81000000000017</v>
          </cell>
          <cell r="R114">
            <v>3451.7</v>
          </cell>
          <cell r="S114">
            <v>119.06</v>
          </cell>
          <cell r="T114">
            <v>229.26</v>
          </cell>
          <cell r="U114">
            <v>332.56</v>
          </cell>
          <cell r="V114">
            <v>361.06</v>
          </cell>
          <cell r="W114">
            <v>485.05</v>
          </cell>
          <cell r="X114">
            <v>554.57000000000005</v>
          </cell>
          <cell r="Y114">
            <v>658.93000000000006</v>
          </cell>
          <cell r="Z114">
            <v>758.86000000000013</v>
          </cell>
          <cell r="AA114">
            <v>859.81000000000017</v>
          </cell>
          <cell r="AB114">
            <v>859.81000000000017</v>
          </cell>
          <cell r="AC114">
            <v>859.81000000000017</v>
          </cell>
          <cell r="AE114">
            <v>0</v>
          </cell>
          <cell r="AF114">
            <v>3457.22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</row>
        <row r="115">
          <cell r="A115" t="str">
            <v>4.21Р</v>
          </cell>
          <cell r="B115">
            <v>21</v>
          </cell>
          <cell r="C115" t="str">
            <v>МУП "ТЭР"</v>
          </cell>
          <cell r="D115" t="str">
            <v>Р</v>
          </cell>
          <cell r="E115">
            <v>8239.2999999999993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</row>
        <row r="116">
          <cell r="A116" t="str">
            <v>4.22А</v>
          </cell>
          <cell r="B116">
            <v>22</v>
          </cell>
          <cell r="C116" t="str">
            <v>Надымский Аэропорт</v>
          </cell>
          <cell r="D116" t="str">
            <v>А</v>
          </cell>
          <cell r="E116">
            <v>2797.34</v>
          </cell>
          <cell r="F116">
            <v>19.09</v>
          </cell>
          <cell r="G116">
            <v>81.55</v>
          </cell>
          <cell r="H116">
            <v>148.78</v>
          </cell>
          <cell r="I116">
            <v>203</v>
          </cell>
          <cell r="J116">
            <v>240.49</v>
          </cell>
          <cell r="K116">
            <v>271.77</v>
          </cell>
          <cell r="L116">
            <v>299.65999999999997</v>
          </cell>
          <cell r="M116">
            <v>334.53</v>
          </cell>
          <cell r="N116">
            <v>374.4</v>
          </cell>
          <cell r="O116">
            <v>425.67999999999995</v>
          </cell>
          <cell r="P116">
            <v>425.67999999999995</v>
          </cell>
          <cell r="R116">
            <v>2871.46</v>
          </cell>
          <cell r="S116">
            <v>81.55</v>
          </cell>
          <cell r="T116">
            <v>148.78</v>
          </cell>
          <cell r="U116">
            <v>203</v>
          </cell>
          <cell r="V116">
            <v>240.49</v>
          </cell>
          <cell r="W116">
            <v>271.77</v>
          </cell>
          <cell r="X116">
            <v>299.65999999999997</v>
          </cell>
          <cell r="Y116">
            <v>334.53</v>
          </cell>
          <cell r="Z116">
            <v>374.4</v>
          </cell>
          <cell r="AA116">
            <v>425.67999999999995</v>
          </cell>
          <cell r="AB116">
            <v>425.67999999999995</v>
          </cell>
          <cell r="AC116">
            <v>425.67999999999995</v>
          </cell>
          <cell r="AE116">
            <v>0</v>
          </cell>
          <cell r="AF116">
            <v>2875.92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</row>
        <row r="117">
          <cell r="A117" t="str">
            <v>4.22Р</v>
          </cell>
          <cell r="B117">
            <v>22</v>
          </cell>
          <cell r="C117" t="str">
            <v>Надымский Аэропорт</v>
          </cell>
          <cell r="D117" t="str">
            <v>Р</v>
          </cell>
          <cell r="E117">
            <v>3215.31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</row>
        <row r="118">
          <cell r="A118" t="str">
            <v>4.23А</v>
          </cell>
          <cell r="B118">
            <v>23</v>
          </cell>
          <cell r="C118" t="str">
            <v>УНЭГ ТП-66</v>
          </cell>
          <cell r="D118" t="str">
            <v>А</v>
          </cell>
          <cell r="E118">
            <v>3378</v>
          </cell>
          <cell r="F118">
            <v>16.440000000000001</v>
          </cell>
          <cell r="G118">
            <v>103.87</v>
          </cell>
          <cell r="H118">
            <v>175.96</v>
          </cell>
          <cell r="I118">
            <v>198.73000000000002</v>
          </cell>
          <cell r="J118">
            <v>218.29000000000002</v>
          </cell>
          <cell r="K118">
            <v>241.38000000000002</v>
          </cell>
          <cell r="L118">
            <v>290.35000000000002</v>
          </cell>
          <cell r="M118">
            <v>354.15000000000003</v>
          </cell>
          <cell r="N118">
            <v>399.31000000000006</v>
          </cell>
          <cell r="O118">
            <v>445.75000000000006</v>
          </cell>
          <cell r="P118">
            <v>445.75000000000006</v>
          </cell>
          <cell r="R118">
            <v>3447.9</v>
          </cell>
          <cell r="S118">
            <v>103.87</v>
          </cell>
          <cell r="T118">
            <v>175.96</v>
          </cell>
          <cell r="U118">
            <v>198.73000000000002</v>
          </cell>
          <cell r="V118">
            <v>218.29000000000002</v>
          </cell>
          <cell r="W118">
            <v>241.38000000000002</v>
          </cell>
          <cell r="X118">
            <v>290.35000000000002</v>
          </cell>
          <cell r="Y118">
            <v>354.15000000000003</v>
          </cell>
          <cell r="Z118">
            <v>399.31000000000006</v>
          </cell>
          <cell r="AA118">
            <v>445.75000000000006</v>
          </cell>
          <cell r="AB118">
            <v>445.75000000000006</v>
          </cell>
          <cell r="AC118">
            <v>445.75000000000006</v>
          </cell>
          <cell r="AE118">
            <v>0</v>
          </cell>
          <cell r="AF118">
            <v>3453.42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</row>
        <row r="119">
          <cell r="A119" t="str">
            <v>4.24Р</v>
          </cell>
          <cell r="B119">
            <v>24</v>
          </cell>
          <cell r="C119" t="str">
            <v>Резерв</v>
          </cell>
          <cell r="D119" t="str">
            <v>Р</v>
          </cell>
          <cell r="E119">
            <v>1134.5999999999999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</row>
        <row r="120">
          <cell r="A120" t="str">
            <v>4.25А</v>
          </cell>
          <cell r="B120">
            <v>25</v>
          </cell>
          <cell r="C120" t="str">
            <v>Надымский Аэропорт</v>
          </cell>
          <cell r="D120" t="str">
            <v>А</v>
          </cell>
          <cell r="E120">
            <v>1003.41</v>
          </cell>
          <cell r="F120">
            <v>16.53</v>
          </cell>
          <cell r="G120">
            <v>58.84</v>
          </cell>
          <cell r="H120">
            <v>106.07</v>
          </cell>
          <cell r="I120">
            <v>147.07999999999998</v>
          </cell>
          <cell r="J120">
            <v>180.39</v>
          </cell>
          <cell r="K120">
            <v>198.04</v>
          </cell>
          <cell r="L120">
            <v>210.75</v>
          </cell>
          <cell r="M120">
            <v>228.37</v>
          </cell>
          <cell r="N120">
            <v>259.29000000000002</v>
          </cell>
          <cell r="O120">
            <v>297.98</v>
          </cell>
          <cell r="P120">
            <v>297.98</v>
          </cell>
          <cell r="R120">
            <v>1051.58</v>
          </cell>
          <cell r="S120">
            <v>58.84</v>
          </cell>
          <cell r="T120">
            <v>106.07</v>
          </cell>
          <cell r="U120">
            <v>147.07999999999998</v>
          </cell>
          <cell r="V120">
            <v>180.39</v>
          </cell>
          <cell r="W120">
            <v>198.04</v>
          </cell>
          <cell r="X120">
            <v>210.75</v>
          </cell>
          <cell r="Y120">
            <v>228.37</v>
          </cell>
          <cell r="Z120">
            <v>259.29000000000002</v>
          </cell>
          <cell r="AA120">
            <v>297.98</v>
          </cell>
          <cell r="AB120">
            <v>297.98</v>
          </cell>
          <cell r="AC120">
            <v>297.98</v>
          </cell>
          <cell r="AE120">
            <v>0</v>
          </cell>
          <cell r="AF120">
            <v>1054.82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</row>
        <row r="121">
          <cell r="A121" t="str">
            <v>4.25Р</v>
          </cell>
          <cell r="B121">
            <v>25</v>
          </cell>
          <cell r="C121" t="str">
            <v>Надымский Аэропорт</v>
          </cell>
          <cell r="D121" t="str">
            <v>Р</v>
          </cell>
          <cell r="E121">
            <v>8066.2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</row>
        <row r="122">
          <cell r="A122" t="str">
            <v>4.26А</v>
          </cell>
          <cell r="B122">
            <v>26</v>
          </cell>
          <cell r="C122" t="str">
            <v>ООО "НСГД"</v>
          </cell>
          <cell r="D122" t="str">
            <v>А</v>
          </cell>
          <cell r="E122">
            <v>1687.77</v>
          </cell>
          <cell r="F122">
            <v>17.2</v>
          </cell>
          <cell r="G122">
            <v>36.93</v>
          </cell>
          <cell r="H122">
            <v>57.730000000000004</v>
          </cell>
          <cell r="I122">
            <v>73.27000000000001</v>
          </cell>
          <cell r="J122">
            <v>84.160000000000011</v>
          </cell>
          <cell r="K122">
            <v>95.4</v>
          </cell>
          <cell r="L122">
            <v>104.85000000000001</v>
          </cell>
          <cell r="M122">
            <v>116.79</v>
          </cell>
          <cell r="N122">
            <v>131.77000000000001</v>
          </cell>
          <cell r="O122">
            <v>149.60000000000002</v>
          </cell>
          <cell r="P122">
            <v>149.60000000000002</v>
          </cell>
          <cell r="R122">
            <v>1710.62</v>
          </cell>
          <cell r="S122">
            <v>36.93</v>
          </cell>
          <cell r="T122">
            <v>57.730000000000004</v>
          </cell>
          <cell r="U122">
            <v>73.27000000000001</v>
          </cell>
          <cell r="V122">
            <v>84.160000000000011</v>
          </cell>
          <cell r="W122">
            <v>95.4</v>
          </cell>
          <cell r="X122">
            <v>104.85000000000001</v>
          </cell>
          <cell r="Y122">
            <v>116.79</v>
          </cell>
          <cell r="Z122">
            <v>131.77000000000001</v>
          </cell>
          <cell r="AA122">
            <v>149.60000000000002</v>
          </cell>
          <cell r="AB122">
            <v>149.60000000000002</v>
          </cell>
          <cell r="AC122">
            <v>149.60000000000002</v>
          </cell>
          <cell r="AE122">
            <v>0</v>
          </cell>
          <cell r="AF122">
            <v>1712.12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</row>
        <row r="123">
          <cell r="A123" t="str">
            <v>4.26Р</v>
          </cell>
          <cell r="B123">
            <v>26</v>
          </cell>
          <cell r="C123" t="str">
            <v>ООО "НСГД"</v>
          </cell>
          <cell r="D123" t="str">
            <v>Р</v>
          </cell>
          <cell r="E123">
            <v>6038.32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</row>
        <row r="124">
          <cell r="A124" t="str">
            <v>4.28А</v>
          </cell>
          <cell r="B124">
            <v>28</v>
          </cell>
          <cell r="C124" t="str">
            <v>ООО "МЕТА"</v>
          </cell>
          <cell r="D124" t="str">
            <v>А</v>
          </cell>
          <cell r="E124">
            <v>1521.19</v>
          </cell>
          <cell r="F124">
            <v>16.77</v>
          </cell>
          <cell r="G124">
            <v>19.809999999999999</v>
          </cell>
          <cell r="H124">
            <v>23.24</v>
          </cell>
          <cell r="I124">
            <v>24.54</v>
          </cell>
          <cell r="J124">
            <v>24.54</v>
          </cell>
          <cell r="K124">
            <v>24.54</v>
          </cell>
          <cell r="L124">
            <v>24.54</v>
          </cell>
          <cell r="M124">
            <v>24.54</v>
          </cell>
          <cell r="N124">
            <v>24.54</v>
          </cell>
          <cell r="O124">
            <v>25.529999999999998</v>
          </cell>
          <cell r="P124">
            <v>25.529999999999998</v>
          </cell>
          <cell r="R124">
            <v>1524.62</v>
          </cell>
          <cell r="S124">
            <v>19.809999999999999</v>
          </cell>
          <cell r="T124">
            <v>23.24</v>
          </cell>
          <cell r="U124">
            <v>24.54</v>
          </cell>
          <cell r="V124">
            <v>24.54</v>
          </cell>
          <cell r="W124">
            <v>24.54</v>
          </cell>
          <cell r="X124">
            <v>24.54</v>
          </cell>
          <cell r="Y124">
            <v>24.54</v>
          </cell>
          <cell r="Z124">
            <v>24.54</v>
          </cell>
          <cell r="AA124">
            <v>25.529999999999998</v>
          </cell>
          <cell r="AB124">
            <v>25.529999999999998</v>
          </cell>
          <cell r="AC124">
            <v>25.529999999999998</v>
          </cell>
          <cell r="AE124">
            <v>0</v>
          </cell>
          <cell r="AF124">
            <v>1524.92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</row>
        <row r="125">
          <cell r="A125" t="str">
            <v>4.28Р</v>
          </cell>
          <cell r="B125">
            <v>28</v>
          </cell>
          <cell r="C125" t="str">
            <v>ООО "МЕТА"</v>
          </cell>
          <cell r="D125" t="str">
            <v>Р</v>
          </cell>
          <cell r="E125">
            <v>454.3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</row>
        <row r="126">
          <cell r="A126" t="str">
            <v>4.30А</v>
          </cell>
          <cell r="B126">
            <v>30</v>
          </cell>
          <cell r="C126" t="str">
            <v>УНЭГ ТП-71</v>
          </cell>
          <cell r="D126" t="str">
            <v>А</v>
          </cell>
          <cell r="E126">
            <v>8625.7000000000007</v>
          </cell>
          <cell r="F126">
            <v>10.88</v>
          </cell>
          <cell r="G126">
            <v>10.88</v>
          </cell>
          <cell r="H126">
            <v>10.88</v>
          </cell>
          <cell r="I126">
            <v>10.88</v>
          </cell>
          <cell r="J126">
            <v>10.88</v>
          </cell>
          <cell r="K126">
            <v>10.88</v>
          </cell>
          <cell r="L126">
            <v>10.88</v>
          </cell>
          <cell r="M126">
            <v>14.620000000000001</v>
          </cell>
          <cell r="N126">
            <v>14.620000000000001</v>
          </cell>
          <cell r="O126">
            <v>15.940000000000001</v>
          </cell>
          <cell r="P126">
            <v>15.940000000000001</v>
          </cell>
          <cell r="R126">
            <v>8627.81</v>
          </cell>
          <cell r="S126">
            <v>10.88</v>
          </cell>
          <cell r="T126">
            <v>10.88</v>
          </cell>
          <cell r="U126">
            <v>10.88</v>
          </cell>
          <cell r="V126">
            <v>10.88</v>
          </cell>
          <cell r="W126">
            <v>10.88</v>
          </cell>
          <cell r="X126">
            <v>10.88</v>
          </cell>
          <cell r="Y126">
            <v>14.620000000000001</v>
          </cell>
          <cell r="Z126">
            <v>14.620000000000001</v>
          </cell>
          <cell r="AA126">
            <v>15.940000000000001</v>
          </cell>
          <cell r="AB126">
            <v>15.940000000000001</v>
          </cell>
          <cell r="AC126">
            <v>15.940000000000001</v>
          </cell>
          <cell r="AE126">
            <v>0</v>
          </cell>
          <cell r="AF126">
            <v>8627.92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</row>
        <row r="127">
          <cell r="A127" t="str">
            <v>4.30Р</v>
          </cell>
          <cell r="B127">
            <v>30</v>
          </cell>
          <cell r="C127" t="str">
            <v>УНЭГ ТП-71</v>
          </cell>
          <cell r="D127" t="str">
            <v>Р</v>
          </cell>
          <cell r="E127">
            <v>778.92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</row>
        <row r="128">
          <cell r="A128" t="str">
            <v>4.32А</v>
          </cell>
          <cell r="B128">
            <v>32</v>
          </cell>
          <cell r="C128" t="str">
            <v>МУП "ТЭР"</v>
          </cell>
          <cell r="D128" t="str">
            <v>А</v>
          </cell>
          <cell r="E128">
            <v>9645.61</v>
          </cell>
          <cell r="F128">
            <v>18.75</v>
          </cell>
          <cell r="G128">
            <v>316.02999999999997</v>
          </cell>
          <cell r="H128">
            <v>616.06999999999994</v>
          </cell>
          <cell r="I128">
            <v>901.45999999999992</v>
          </cell>
          <cell r="J128">
            <v>1213</v>
          </cell>
          <cell r="K128">
            <v>1445.71</v>
          </cell>
          <cell r="L128">
            <v>1647.8</v>
          </cell>
          <cell r="M128">
            <v>1860.28</v>
          </cell>
          <cell r="N128">
            <v>2050.5099999999998</v>
          </cell>
          <cell r="O128">
            <v>2199.8999999999996</v>
          </cell>
          <cell r="P128">
            <v>2199.8999999999996</v>
          </cell>
          <cell r="R128">
            <v>9867.5</v>
          </cell>
          <cell r="S128">
            <v>316.02999999999997</v>
          </cell>
          <cell r="T128">
            <v>616.06999999999994</v>
          </cell>
          <cell r="U128">
            <v>901.45999999999992</v>
          </cell>
          <cell r="V128">
            <v>1213</v>
          </cell>
          <cell r="W128">
            <v>1445.71</v>
          </cell>
          <cell r="X128">
            <v>1647.8</v>
          </cell>
          <cell r="Y128">
            <v>1860.28</v>
          </cell>
          <cell r="Z128">
            <v>2050.5099999999998</v>
          </cell>
          <cell r="AA128">
            <v>2199.8999999999996</v>
          </cell>
          <cell r="AB128">
            <v>2199.8999999999996</v>
          </cell>
          <cell r="AC128">
            <v>2199.8999999999996</v>
          </cell>
          <cell r="AE128">
            <v>0</v>
          </cell>
          <cell r="AF128">
            <v>9881.82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A129" t="str">
            <v>4.20Р</v>
          </cell>
          <cell r="B129">
            <v>20</v>
          </cell>
          <cell r="C129" t="str">
            <v>ООО "НРЭП"</v>
          </cell>
          <cell r="D129" t="str">
            <v>Р</v>
          </cell>
          <cell r="E129">
            <v>9791.7099999999991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</row>
        <row r="130">
          <cell r="A130" t="str">
            <v>4.21А</v>
          </cell>
          <cell r="B130">
            <v>21</v>
          </cell>
          <cell r="C130" t="str">
            <v>МУП "ТЭР"</v>
          </cell>
          <cell r="D130" t="str">
            <v>А</v>
          </cell>
          <cell r="E130">
            <v>3503.69</v>
          </cell>
          <cell r="F130">
            <v>8.25</v>
          </cell>
          <cell r="G130">
            <v>174.55</v>
          </cell>
          <cell r="H130">
            <v>349.6</v>
          </cell>
          <cell r="I130">
            <v>482.40000000000003</v>
          </cell>
          <cell r="J130">
            <v>549.79000000000008</v>
          </cell>
          <cell r="K130">
            <v>662.05000000000007</v>
          </cell>
          <cell r="L130">
            <v>759.07</v>
          </cell>
          <cell r="M130">
            <v>871.33</v>
          </cell>
          <cell r="N130">
            <v>1066.08</v>
          </cell>
          <cell r="O130">
            <v>1381.28</v>
          </cell>
          <cell r="P130">
            <v>1381.28</v>
          </cell>
          <cell r="R130">
            <v>3726.68</v>
          </cell>
          <cell r="S130">
            <v>174.55</v>
          </cell>
          <cell r="T130">
            <v>349.6</v>
          </cell>
          <cell r="U130">
            <v>482.40000000000003</v>
          </cell>
          <cell r="V130">
            <v>549.79000000000008</v>
          </cell>
          <cell r="W130">
            <v>662.05000000000007</v>
          </cell>
          <cell r="X130">
            <v>759.07</v>
          </cell>
          <cell r="Y130">
            <v>871.33</v>
          </cell>
          <cell r="Z130">
            <v>1066.08</v>
          </cell>
          <cell r="AA130">
            <v>1381.28</v>
          </cell>
          <cell r="AB130">
            <v>1381.28</v>
          </cell>
          <cell r="AC130">
            <v>1381.28</v>
          </cell>
          <cell r="AE130">
            <v>0</v>
          </cell>
          <cell r="AF130">
            <v>3736.82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</row>
        <row r="131">
          <cell r="A131" t="str">
            <v>4.23Р</v>
          </cell>
          <cell r="B131">
            <v>23</v>
          </cell>
          <cell r="C131" t="str">
            <v>УНЭГ ТП-66</v>
          </cell>
          <cell r="D131" t="str">
            <v>Р</v>
          </cell>
          <cell r="E131">
            <v>4668.1899999999996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</row>
        <row r="132">
          <cell r="A132" t="str">
            <v>4.24А</v>
          </cell>
          <cell r="B132">
            <v>24</v>
          </cell>
          <cell r="C132" t="str">
            <v>Резерв</v>
          </cell>
          <cell r="D132" t="str">
            <v>А</v>
          </cell>
          <cell r="E132">
            <v>7867.3</v>
          </cell>
          <cell r="F132">
            <v>8.68</v>
          </cell>
          <cell r="G132">
            <v>8.68</v>
          </cell>
          <cell r="H132">
            <v>8.68</v>
          </cell>
          <cell r="I132">
            <v>8.68</v>
          </cell>
          <cell r="J132">
            <v>8.68</v>
          </cell>
          <cell r="K132">
            <v>8.68</v>
          </cell>
          <cell r="L132">
            <v>8.68</v>
          </cell>
          <cell r="M132">
            <v>8.68</v>
          </cell>
          <cell r="N132">
            <v>8.68</v>
          </cell>
          <cell r="O132">
            <v>8.68</v>
          </cell>
          <cell r="P132">
            <v>8.68</v>
          </cell>
          <cell r="R132">
            <v>7867.3</v>
          </cell>
          <cell r="S132">
            <v>8.68</v>
          </cell>
          <cell r="T132">
            <v>8.68</v>
          </cell>
          <cell r="U132">
            <v>8.68</v>
          </cell>
          <cell r="V132">
            <v>8.68</v>
          </cell>
          <cell r="W132">
            <v>8.68</v>
          </cell>
          <cell r="X132">
            <v>8.68</v>
          </cell>
          <cell r="Y132">
            <v>8.68</v>
          </cell>
          <cell r="Z132">
            <v>8.68</v>
          </cell>
          <cell r="AA132">
            <v>8.68</v>
          </cell>
          <cell r="AB132">
            <v>8.68</v>
          </cell>
          <cell r="AC132">
            <v>8.68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</row>
        <row r="133">
          <cell r="A133" t="str">
            <v>4.32Р</v>
          </cell>
          <cell r="B133">
            <v>32</v>
          </cell>
          <cell r="C133" t="str">
            <v>МУП "ТЭР"</v>
          </cell>
          <cell r="D133" t="str">
            <v>Р</v>
          </cell>
          <cell r="E133">
            <v>4492.92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</row>
        <row r="134">
          <cell r="A134" t="str">
            <v>4.27А</v>
          </cell>
          <cell r="B134">
            <v>27</v>
          </cell>
          <cell r="C134" t="str">
            <v>Резерв</v>
          </cell>
          <cell r="D134" t="str">
            <v>А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</row>
        <row r="135">
          <cell r="A135" t="str">
            <v>4.27Р</v>
          </cell>
          <cell r="B135">
            <v>27</v>
          </cell>
          <cell r="C135" t="str">
            <v>Резерв</v>
          </cell>
          <cell r="D135" t="str">
            <v>Р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</row>
        <row r="137">
          <cell r="C137" t="str">
            <v>1 с.ш.</v>
          </cell>
        </row>
        <row r="138">
          <cell r="C138" t="str">
            <v>2 с.ш.</v>
          </cell>
        </row>
        <row r="139">
          <cell r="C139" t="str">
            <v>3 с.ш.</v>
          </cell>
        </row>
        <row r="140">
          <cell r="C140" t="str">
            <v>4 с.ш.</v>
          </cell>
        </row>
        <row r="141">
          <cell r="C141" t="str">
            <v>ИТОГО:</v>
          </cell>
          <cell r="M141">
            <v>11018.330000000005</v>
          </cell>
        </row>
        <row r="142">
          <cell r="C142" t="str">
            <v>НЕБАЛАНС</v>
          </cell>
        </row>
        <row r="143">
          <cell r="C143" t="str">
            <v>НБ %</v>
          </cell>
        </row>
        <row r="145">
          <cell r="B145">
            <v>2</v>
          </cell>
          <cell r="C145" t="str">
            <v>ПС 110\6 "МОРОШКА"</v>
          </cell>
        </row>
        <row r="146">
          <cell r="C146" t="str">
            <v>ЗРУ - 6 кВ</v>
          </cell>
        </row>
        <row r="147">
          <cell r="A147" t="str">
            <v>2.1А</v>
          </cell>
          <cell r="B147">
            <v>1</v>
          </cell>
          <cell r="C147" t="str">
            <v>В-1т</v>
          </cell>
          <cell r="D147" t="str">
            <v>А</v>
          </cell>
          <cell r="E147">
            <v>84.15</v>
          </cell>
          <cell r="F147">
            <v>335.94</v>
          </cell>
          <cell r="G147">
            <v>572.71</v>
          </cell>
          <cell r="H147">
            <v>826.34</v>
          </cell>
          <cell r="I147">
            <v>1001.52</v>
          </cell>
          <cell r="J147">
            <v>1191.18</v>
          </cell>
          <cell r="K147">
            <v>1334.26</v>
          </cell>
          <cell r="L147">
            <v>1462.54</v>
          </cell>
          <cell r="M147">
            <v>1590.8</v>
          </cell>
          <cell r="N147">
            <v>1740.72</v>
          </cell>
          <cell r="O147">
            <v>1916.1200000000001</v>
          </cell>
          <cell r="P147">
            <v>1916.1200000000001</v>
          </cell>
          <cell r="R147">
            <v>335.94</v>
          </cell>
          <cell r="S147">
            <v>572.71</v>
          </cell>
          <cell r="T147">
            <v>826.34</v>
          </cell>
          <cell r="U147">
            <v>1001.52</v>
          </cell>
          <cell r="V147">
            <v>1191.18</v>
          </cell>
          <cell r="W147">
            <v>1334.26</v>
          </cell>
          <cell r="X147">
            <v>1462.54</v>
          </cell>
          <cell r="Y147">
            <v>1590.8</v>
          </cell>
          <cell r="Z147">
            <v>1740.72</v>
          </cell>
          <cell r="AA147">
            <v>1916.1200000000001</v>
          </cell>
          <cell r="AB147">
            <v>1916.1200000000001</v>
          </cell>
          <cell r="AC147">
            <v>1916.1200000000001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</row>
        <row r="148">
          <cell r="A148" t="str">
            <v>2.1Р</v>
          </cell>
          <cell r="B148">
            <v>1</v>
          </cell>
          <cell r="D148" t="str">
            <v>Р</v>
          </cell>
          <cell r="E148">
            <v>29.08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</row>
        <row r="149">
          <cell r="A149" t="str">
            <v>2.12А</v>
          </cell>
          <cell r="B149">
            <v>12</v>
          </cell>
          <cell r="C149" t="str">
            <v>В-2т</v>
          </cell>
          <cell r="D149" t="str">
            <v>А</v>
          </cell>
          <cell r="E149">
            <v>37.159999999999997</v>
          </cell>
          <cell r="F149">
            <v>139.97</v>
          </cell>
          <cell r="G149">
            <v>228.20999999999998</v>
          </cell>
          <cell r="H149">
            <v>311.70999999999998</v>
          </cell>
          <cell r="I149">
            <v>416.55999999999995</v>
          </cell>
          <cell r="J149">
            <v>480.51999999999992</v>
          </cell>
          <cell r="K149">
            <v>534.16</v>
          </cell>
          <cell r="L149">
            <v>586.70999999999992</v>
          </cell>
          <cell r="M149">
            <v>654.84999999999991</v>
          </cell>
          <cell r="N149">
            <v>736.78</v>
          </cell>
          <cell r="O149">
            <v>837.66</v>
          </cell>
          <cell r="P149">
            <v>837.66</v>
          </cell>
          <cell r="R149">
            <v>139.97</v>
          </cell>
          <cell r="S149">
            <v>228.20999999999998</v>
          </cell>
          <cell r="T149">
            <v>311.70999999999998</v>
          </cell>
          <cell r="U149">
            <v>416.55999999999995</v>
          </cell>
          <cell r="V149">
            <v>480.51999999999992</v>
          </cell>
          <cell r="W149">
            <v>534.16</v>
          </cell>
          <cell r="X149">
            <v>586.70999999999992</v>
          </cell>
          <cell r="Y149">
            <v>654.84999999999991</v>
          </cell>
          <cell r="Z149">
            <v>736.78</v>
          </cell>
          <cell r="AA149">
            <v>837.66</v>
          </cell>
          <cell r="AB149">
            <v>837.66</v>
          </cell>
          <cell r="AC149">
            <v>837.66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</row>
        <row r="150">
          <cell r="A150" t="str">
            <v>2.12Р</v>
          </cell>
          <cell r="B150">
            <v>12</v>
          </cell>
          <cell r="D150" t="str">
            <v>Р</v>
          </cell>
          <cell r="E150">
            <v>8.8800000000000008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</row>
        <row r="151">
          <cell r="B151" t="str">
            <v>ИТОГО по В-1т,2т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</row>
        <row r="152">
          <cell r="A152" t="str">
            <v>2.25Р</v>
          </cell>
          <cell r="B152">
            <v>25</v>
          </cell>
          <cell r="C152" t="str">
            <v>УНЭГ РП-6/1с.ш.</v>
          </cell>
          <cell r="D152" t="str">
            <v>Р</v>
          </cell>
          <cell r="E152">
            <v>10.95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</row>
        <row r="153">
          <cell r="A153" t="str">
            <v>2.9А</v>
          </cell>
          <cell r="B153">
            <v>9</v>
          </cell>
          <cell r="C153" t="str">
            <v>"Надымэлектрогаз"</v>
          </cell>
          <cell r="D153" t="str">
            <v>А</v>
          </cell>
          <cell r="E153">
            <v>11.82</v>
          </cell>
          <cell r="F153">
            <v>22.67</v>
          </cell>
          <cell r="G153">
            <v>33.480000000000004</v>
          </cell>
          <cell r="H153">
            <v>42.610000000000007</v>
          </cell>
          <cell r="I153">
            <v>49.550000000000004</v>
          </cell>
          <cell r="J153">
            <v>54.84</v>
          </cell>
          <cell r="K153">
            <v>59.36</v>
          </cell>
          <cell r="L153">
            <v>62.44</v>
          </cell>
          <cell r="M153">
            <v>68.239999999999995</v>
          </cell>
          <cell r="N153">
            <v>75.209999999999994</v>
          </cell>
          <cell r="O153">
            <v>82.58</v>
          </cell>
          <cell r="P153">
            <v>82.58</v>
          </cell>
          <cell r="R153">
            <v>22.67</v>
          </cell>
          <cell r="S153">
            <v>33.480000000000004</v>
          </cell>
          <cell r="T153">
            <v>42.610000000000007</v>
          </cell>
          <cell r="U153">
            <v>49.550000000000004</v>
          </cell>
          <cell r="V153">
            <v>54.84</v>
          </cell>
          <cell r="W153">
            <v>59.36</v>
          </cell>
          <cell r="X153">
            <v>62.44</v>
          </cell>
          <cell r="Y153">
            <v>68.239999999999995</v>
          </cell>
          <cell r="Z153">
            <v>75.209999999999994</v>
          </cell>
          <cell r="AA153">
            <v>82.58</v>
          </cell>
          <cell r="AB153">
            <v>82.58</v>
          </cell>
          <cell r="AC153">
            <v>82.58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</row>
        <row r="154">
          <cell r="A154" t="str">
            <v>2.10А</v>
          </cell>
          <cell r="B154">
            <v>10</v>
          </cell>
          <cell r="C154" t="str">
            <v>ТСН-2</v>
          </cell>
          <cell r="D154" t="str">
            <v>А</v>
          </cell>
          <cell r="E154">
            <v>2306.4</v>
          </cell>
          <cell r="F154">
            <v>2578.3000000000002</v>
          </cell>
          <cell r="G154">
            <v>2827.78</v>
          </cell>
          <cell r="H154">
            <v>3142.9</v>
          </cell>
          <cell r="I154">
            <v>3386.6</v>
          </cell>
          <cell r="J154">
            <v>3532.52</v>
          </cell>
          <cell r="K154">
            <v>3630.16</v>
          </cell>
          <cell r="L154">
            <v>3720.78</v>
          </cell>
          <cell r="M154">
            <v>3829.4</v>
          </cell>
          <cell r="N154">
            <v>3951.3</v>
          </cell>
          <cell r="O154">
            <v>4551</v>
          </cell>
          <cell r="P154">
            <v>0</v>
          </cell>
          <cell r="R154">
            <v>2578.3000000000002</v>
          </cell>
          <cell r="S154">
            <v>2827.78</v>
          </cell>
          <cell r="T154">
            <v>3142.9</v>
          </cell>
          <cell r="U154">
            <v>3386.6</v>
          </cell>
          <cell r="V154">
            <v>3532.52</v>
          </cell>
          <cell r="W154">
            <v>3630.16</v>
          </cell>
          <cell r="X154">
            <v>3720.78</v>
          </cell>
          <cell r="Y154">
            <v>3829.4</v>
          </cell>
          <cell r="Z154">
            <v>3951.3</v>
          </cell>
          <cell r="AA154">
            <v>4551</v>
          </cell>
          <cell r="AB154">
            <v>0</v>
          </cell>
          <cell r="AC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</row>
        <row r="155">
          <cell r="A155" t="str">
            <v>2.7А</v>
          </cell>
          <cell r="B155">
            <v>7</v>
          </cell>
          <cell r="C155" t="str">
            <v>УНЭГ РП-10  1 с.ш.</v>
          </cell>
          <cell r="D155" t="str">
            <v>А</v>
          </cell>
          <cell r="E155">
            <v>23.06</v>
          </cell>
          <cell r="F155">
            <v>47.15</v>
          </cell>
          <cell r="G155">
            <v>68.009999999999991</v>
          </cell>
          <cell r="H155">
            <v>89.999999999999986</v>
          </cell>
          <cell r="I155">
            <v>125.17999999999998</v>
          </cell>
          <cell r="J155">
            <v>142.46999999999997</v>
          </cell>
          <cell r="K155">
            <v>160.50999999999996</v>
          </cell>
          <cell r="L155">
            <v>172.67999999999995</v>
          </cell>
          <cell r="M155">
            <v>186.56999999999994</v>
          </cell>
          <cell r="N155">
            <v>203.92999999999995</v>
          </cell>
          <cell r="O155">
            <v>230.32999999999996</v>
          </cell>
          <cell r="P155">
            <v>230.32999999999996</v>
          </cell>
          <cell r="R155">
            <v>47.15</v>
          </cell>
          <cell r="S155">
            <v>68.009999999999991</v>
          </cell>
          <cell r="T155">
            <v>89.999999999999986</v>
          </cell>
          <cell r="U155">
            <v>125.17999999999998</v>
          </cell>
          <cell r="V155">
            <v>142.46999999999997</v>
          </cell>
          <cell r="W155">
            <v>160.50999999999996</v>
          </cell>
          <cell r="X155">
            <v>172.67999999999995</v>
          </cell>
          <cell r="Y155">
            <v>186.56999999999994</v>
          </cell>
          <cell r="Z155">
            <v>203.92999999999995</v>
          </cell>
          <cell r="AA155">
            <v>230.32999999999996</v>
          </cell>
          <cell r="AB155">
            <v>230.32999999999996</v>
          </cell>
          <cell r="AC155">
            <v>230.32999999999996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</row>
        <row r="156">
          <cell r="A156" t="str">
            <v>2.7Р</v>
          </cell>
          <cell r="B156">
            <v>7</v>
          </cell>
          <cell r="C156" t="str">
            <v>УНЭГ РП-10  1 с.ш.</v>
          </cell>
          <cell r="D156" t="str">
            <v>Р</v>
          </cell>
          <cell r="E156">
            <v>4.16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</row>
        <row r="157">
          <cell r="A157" t="str">
            <v>2.6А</v>
          </cell>
          <cell r="B157">
            <v>6</v>
          </cell>
          <cell r="C157" t="str">
            <v>МУП  "ТЭР"</v>
          </cell>
          <cell r="D157" t="str">
            <v>А</v>
          </cell>
          <cell r="E157">
            <v>13.24</v>
          </cell>
          <cell r="F157">
            <v>13.24</v>
          </cell>
          <cell r="G157">
            <v>13.24</v>
          </cell>
          <cell r="H157">
            <v>13.24</v>
          </cell>
          <cell r="I157">
            <v>19.350000000000001</v>
          </cell>
          <cell r="J157">
            <v>19.350000000000001</v>
          </cell>
          <cell r="K157">
            <v>19.350000000000001</v>
          </cell>
          <cell r="L157">
            <v>19.350000000000001</v>
          </cell>
          <cell r="M157">
            <v>19.350000000000001</v>
          </cell>
          <cell r="N157">
            <v>19.350000000000001</v>
          </cell>
          <cell r="O157">
            <v>19.350000000000001</v>
          </cell>
          <cell r="P157">
            <v>19.350000000000001</v>
          </cell>
          <cell r="R157">
            <v>13.24</v>
          </cell>
          <cell r="S157">
            <v>13.24</v>
          </cell>
          <cell r="T157">
            <v>13.24</v>
          </cell>
          <cell r="U157">
            <v>19.350000000000001</v>
          </cell>
          <cell r="V157">
            <v>19.350000000000001</v>
          </cell>
          <cell r="W157">
            <v>19.350000000000001</v>
          </cell>
          <cell r="X157">
            <v>19.350000000000001</v>
          </cell>
          <cell r="Y157">
            <v>19.350000000000001</v>
          </cell>
          <cell r="Z157">
            <v>19.350000000000001</v>
          </cell>
          <cell r="AA157">
            <v>19.350000000000001</v>
          </cell>
          <cell r="AB157">
            <v>19.350000000000001</v>
          </cell>
          <cell r="AC157">
            <v>19.350000000000001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</row>
        <row r="158">
          <cell r="A158" t="str">
            <v>2.6Р</v>
          </cell>
          <cell r="B158">
            <v>6</v>
          </cell>
          <cell r="C158" t="str">
            <v>МУП  "ТЭР"</v>
          </cell>
          <cell r="D158" t="str">
            <v>Р</v>
          </cell>
          <cell r="E158">
            <v>0.17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</row>
        <row r="159">
          <cell r="A159" t="str">
            <v>2.8А</v>
          </cell>
          <cell r="B159">
            <v>8</v>
          </cell>
          <cell r="C159" t="str">
            <v>"АНГС" УМ-7</v>
          </cell>
          <cell r="D159" t="str">
            <v>А</v>
          </cell>
          <cell r="E159">
            <v>20.010000000000002</v>
          </cell>
          <cell r="F159">
            <v>45.67</v>
          </cell>
          <cell r="G159">
            <v>68.83</v>
          </cell>
          <cell r="H159">
            <v>94.97</v>
          </cell>
          <cell r="I159">
            <v>118.4</v>
          </cell>
          <cell r="J159">
            <v>136.88</v>
          </cell>
          <cell r="K159">
            <v>154.69999999999999</v>
          </cell>
          <cell r="L159">
            <v>170.75</v>
          </cell>
          <cell r="M159">
            <v>191.31</v>
          </cell>
          <cell r="N159">
            <v>213.11</v>
          </cell>
          <cell r="O159">
            <v>238.11</v>
          </cell>
          <cell r="P159">
            <v>238.11</v>
          </cell>
          <cell r="R159">
            <v>45.67</v>
          </cell>
          <cell r="S159">
            <v>68.83</v>
          </cell>
          <cell r="T159">
            <v>94.97</v>
          </cell>
          <cell r="U159">
            <v>118.4</v>
          </cell>
          <cell r="V159">
            <v>136.88</v>
          </cell>
          <cell r="W159">
            <v>154.69999999999999</v>
          </cell>
          <cell r="X159">
            <v>170.75</v>
          </cell>
          <cell r="Y159">
            <v>191.31</v>
          </cell>
          <cell r="Z159">
            <v>213.11</v>
          </cell>
          <cell r="AA159">
            <v>238.11</v>
          </cell>
          <cell r="AB159">
            <v>238.11</v>
          </cell>
          <cell r="AC159">
            <v>238.11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</row>
        <row r="160">
          <cell r="A160" t="str">
            <v>2.8Р</v>
          </cell>
          <cell r="B160">
            <v>8</v>
          </cell>
          <cell r="C160" t="str">
            <v>"АНГС" УМ-7</v>
          </cell>
          <cell r="D160" t="str">
            <v>Р</v>
          </cell>
          <cell r="E160">
            <v>3.85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</row>
        <row r="161">
          <cell r="A161" t="str">
            <v>2.11А</v>
          </cell>
          <cell r="B161">
            <v>11</v>
          </cell>
          <cell r="C161" t="str">
            <v>УНЭГ  ЦРП 1 с.ш.</v>
          </cell>
          <cell r="D161" t="str">
            <v>А</v>
          </cell>
          <cell r="E161">
            <v>76.52</v>
          </cell>
          <cell r="F161">
            <v>280.67</v>
          </cell>
          <cell r="G161">
            <v>474.85</v>
          </cell>
          <cell r="H161">
            <v>671.03</v>
          </cell>
          <cell r="I161">
            <v>838.37</v>
          </cell>
          <cell r="J161">
            <v>996.56999999999994</v>
          </cell>
          <cell r="K161">
            <v>1121.46</v>
          </cell>
          <cell r="L161">
            <v>1233.25</v>
          </cell>
          <cell r="M161">
            <v>1362.52</v>
          </cell>
          <cell r="N161">
            <v>1512.85</v>
          </cell>
          <cell r="O161">
            <v>1674.8</v>
          </cell>
          <cell r="P161">
            <v>1674.8</v>
          </cell>
          <cell r="R161">
            <v>280.67</v>
          </cell>
          <cell r="S161">
            <v>474.85</v>
          </cell>
          <cell r="T161">
            <v>671.03</v>
          </cell>
          <cell r="U161">
            <v>838.37</v>
          </cell>
          <cell r="V161">
            <v>996.56999999999994</v>
          </cell>
          <cell r="W161">
            <v>1121.46</v>
          </cell>
          <cell r="X161">
            <v>1233.25</v>
          </cell>
          <cell r="Y161">
            <v>1362.52</v>
          </cell>
          <cell r="Z161">
            <v>1512.85</v>
          </cell>
          <cell r="AA161">
            <v>1674.8</v>
          </cell>
          <cell r="AB161">
            <v>1674.8</v>
          </cell>
          <cell r="AC161">
            <v>1674.8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</row>
        <row r="162">
          <cell r="A162" t="str">
            <v>2.11Р</v>
          </cell>
          <cell r="B162">
            <v>11</v>
          </cell>
          <cell r="C162" t="str">
            <v>УНЭГ  ЦРП 1 с.ш.</v>
          </cell>
          <cell r="D162" t="str">
            <v>Р</v>
          </cell>
          <cell r="E162">
            <v>25.29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</row>
        <row r="163">
          <cell r="A163" t="str">
            <v>2.14А</v>
          </cell>
          <cell r="B163">
            <v>14</v>
          </cell>
          <cell r="C163" t="str">
            <v>УНЭГ  ЦРП 2 с.ш.</v>
          </cell>
          <cell r="D163" t="str">
            <v>А</v>
          </cell>
          <cell r="E163">
            <v>41.24</v>
          </cell>
          <cell r="F163">
            <v>11.97</v>
          </cell>
          <cell r="G163">
            <v>108.15</v>
          </cell>
          <cell r="H163">
            <v>254.07</v>
          </cell>
          <cell r="I163">
            <v>387.62</v>
          </cell>
          <cell r="J163">
            <v>489.48</v>
          </cell>
          <cell r="K163">
            <v>562.49</v>
          </cell>
          <cell r="L163">
            <v>639.24</v>
          </cell>
          <cell r="M163">
            <v>720.58</v>
          </cell>
          <cell r="N163">
            <v>823.24</v>
          </cell>
          <cell r="O163">
            <v>959.39</v>
          </cell>
          <cell r="P163">
            <v>959.39</v>
          </cell>
          <cell r="R163">
            <v>200.3</v>
          </cell>
          <cell r="S163">
            <v>108.15</v>
          </cell>
          <cell r="T163">
            <v>254.07</v>
          </cell>
          <cell r="U163">
            <v>387.62</v>
          </cell>
          <cell r="V163">
            <v>489.48</v>
          </cell>
          <cell r="W163">
            <v>562.49</v>
          </cell>
          <cell r="X163">
            <v>639.24</v>
          </cell>
          <cell r="Y163">
            <v>720.58</v>
          </cell>
          <cell r="Z163">
            <v>823.24</v>
          </cell>
          <cell r="AA163">
            <v>959.39</v>
          </cell>
          <cell r="AB163">
            <v>959.39</v>
          </cell>
          <cell r="AC163">
            <v>959.39</v>
          </cell>
          <cell r="AE163">
            <v>0</v>
          </cell>
          <cell r="AF163">
            <v>243.13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</row>
        <row r="164">
          <cell r="A164" t="str">
            <v>2.14Р</v>
          </cell>
          <cell r="B164">
            <v>14</v>
          </cell>
          <cell r="C164" t="str">
            <v>УНЭГ  ЦРП 2 с.ш.</v>
          </cell>
          <cell r="D164" t="str">
            <v>Р</v>
          </cell>
          <cell r="E164">
            <v>13.07</v>
          </cell>
          <cell r="F164">
            <v>9436</v>
          </cell>
          <cell r="G164">
            <v>9575</v>
          </cell>
          <cell r="H164">
            <v>9575</v>
          </cell>
          <cell r="I164">
            <v>9575</v>
          </cell>
          <cell r="J164">
            <v>9575</v>
          </cell>
          <cell r="K164">
            <v>9575</v>
          </cell>
          <cell r="L164">
            <v>9575</v>
          </cell>
          <cell r="M164">
            <v>9575</v>
          </cell>
          <cell r="N164">
            <v>9575</v>
          </cell>
          <cell r="O164">
            <v>9575</v>
          </cell>
          <cell r="P164">
            <v>9575</v>
          </cell>
          <cell r="R164">
            <v>0</v>
          </cell>
          <cell r="S164">
            <v>9575</v>
          </cell>
          <cell r="T164">
            <v>9575</v>
          </cell>
          <cell r="U164">
            <v>9575</v>
          </cell>
          <cell r="V164">
            <v>9575</v>
          </cell>
          <cell r="W164">
            <v>9575</v>
          </cell>
          <cell r="X164">
            <v>9575</v>
          </cell>
          <cell r="Y164">
            <v>9575</v>
          </cell>
          <cell r="Z164">
            <v>9575</v>
          </cell>
          <cell r="AA164">
            <v>9575</v>
          </cell>
          <cell r="AB164">
            <v>9575</v>
          </cell>
          <cell r="AC164">
            <v>9575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</row>
        <row r="165">
          <cell r="A165" t="str">
            <v>2.15А</v>
          </cell>
          <cell r="B165">
            <v>15</v>
          </cell>
          <cell r="C165" t="str">
            <v>МУП  "ТЭР"</v>
          </cell>
          <cell r="D165" t="str">
            <v>А</v>
          </cell>
          <cell r="E165">
            <v>107.83</v>
          </cell>
          <cell r="F165">
            <v>368.73</v>
          </cell>
          <cell r="G165">
            <v>598.98</v>
          </cell>
          <cell r="H165">
            <v>830.26</v>
          </cell>
          <cell r="I165">
            <v>1029.49</v>
          </cell>
          <cell r="J165">
            <v>1209.03</v>
          </cell>
          <cell r="K165">
            <v>1357.04</v>
          </cell>
          <cell r="L165">
            <v>1451.96</v>
          </cell>
          <cell r="M165">
            <v>1605.19</v>
          </cell>
          <cell r="N165">
            <v>1773.19</v>
          </cell>
          <cell r="O165">
            <v>1980.19</v>
          </cell>
          <cell r="P165">
            <v>1980.19</v>
          </cell>
          <cell r="R165">
            <v>368.73</v>
          </cell>
          <cell r="S165">
            <v>598.98</v>
          </cell>
          <cell r="T165">
            <v>830.26</v>
          </cell>
          <cell r="U165">
            <v>1029.49</v>
          </cell>
          <cell r="V165">
            <v>1209.03</v>
          </cell>
          <cell r="W165">
            <v>1357.04</v>
          </cell>
          <cell r="X165">
            <v>1451.96</v>
          </cell>
          <cell r="Y165">
            <v>1605.19</v>
          </cell>
          <cell r="Z165">
            <v>1773.19</v>
          </cell>
          <cell r="AA165">
            <v>1980.19</v>
          </cell>
          <cell r="AB165">
            <v>1980.19</v>
          </cell>
          <cell r="AC165">
            <v>1980.19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</row>
        <row r="166">
          <cell r="A166" t="str">
            <v>2.15Р</v>
          </cell>
          <cell r="B166">
            <v>15</v>
          </cell>
          <cell r="C166" t="str">
            <v>МУП  "ТЭР"</v>
          </cell>
          <cell r="D166" t="str">
            <v>Р</v>
          </cell>
          <cell r="E166">
            <v>41.25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</row>
        <row r="167">
          <cell r="A167" t="str">
            <v>2.18А</v>
          </cell>
          <cell r="B167">
            <v>18</v>
          </cell>
          <cell r="C167" t="str">
            <v>УНЭГ РП-6/2с.ш.</v>
          </cell>
          <cell r="D167" t="str">
            <v>А</v>
          </cell>
          <cell r="E167">
            <v>15.69</v>
          </cell>
          <cell r="F167">
            <v>45.34</v>
          </cell>
          <cell r="G167">
            <v>68.69</v>
          </cell>
          <cell r="H167">
            <v>92.89</v>
          </cell>
          <cell r="I167">
            <v>104.9</v>
          </cell>
          <cell r="J167">
            <v>113.34</v>
          </cell>
          <cell r="K167">
            <v>127.32000000000001</v>
          </cell>
          <cell r="L167">
            <v>140.80000000000001</v>
          </cell>
          <cell r="M167">
            <v>151.71</v>
          </cell>
          <cell r="N167">
            <v>171.69</v>
          </cell>
          <cell r="O167">
            <v>195.37</v>
          </cell>
          <cell r="P167">
            <v>195.37</v>
          </cell>
          <cell r="R167">
            <v>45.34</v>
          </cell>
          <cell r="S167">
            <v>68.69</v>
          </cell>
          <cell r="T167">
            <v>92.89</v>
          </cell>
          <cell r="U167">
            <v>104.9</v>
          </cell>
          <cell r="V167">
            <v>113.34</v>
          </cell>
          <cell r="W167">
            <v>127.32000000000001</v>
          </cell>
          <cell r="X167">
            <v>140.80000000000001</v>
          </cell>
          <cell r="Y167">
            <v>151.71</v>
          </cell>
          <cell r="Z167">
            <v>171.69</v>
          </cell>
          <cell r="AA167">
            <v>195.37</v>
          </cell>
          <cell r="AB167">
            <v>195.37</v>
          </cell>
          <cell r="AC167">
            <v>195.37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</row>
        <row r="168">
          <cell r="A168" t="str">
            <v>2.18Р</v>
          </cell>
          <cell r="B168">
            <v>18</v>
          </cell>
          <cell r="C168" t="str">
            <v>УНЭГ РП-6/2с.ш.</v>
          </cell>
          <cell r="D168" t="str">
            <v>Р</v>
          </cell>
          <cell r="E168">
            <v>3.75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</row>
        <row r="169">
          <cell r="A169" t="str">
            <v>2.20А</v>
          </cell>
          <cell r="B169">
            <v>20</v>
          </cell>
          <cell r="C169" t="str">
            <v>МУП  "ТЭР" РП-2/1с.ш.</v>
          </cell>
          <cell r="D169" t="str">
            <v>А</v>
          </cell>
          <cell r="E169">
            <v>45.72</v>
          </cell>
          <cell r="F169">
            <v>147.54</v>
          </cell>
          <cell r="G169">
            <v>234.19</v>
          </cell>
          <cell r="H169">
            <v>310.02</v>
          </cell>
          <cell r="I169">
            <v>310.02</v>
          </cell>
          <cell r="J169">
            <v>362.75</v>
          </cell>
          <cell r="K169">
            <v>448.69</v>
          </cell>
          <cell r="L169">
            <v>507.65</v>
          </cell>
          <cell r="M169">
            <v>675.18</v>
          </cell>
          <cell r="N169">
            <v>825.26</v>
          </cell>
          <cell r="O169">
            <v>1009.6</v>
          </cell>
          <cell r="P169">
            <v>1009.6</v>
          </cell>
          <cell r="R169">
            <v>147.54</v>
          </cell>
          <cell r="S169">
            <v>234.19</v>
          </cell>
          <cell r="T169">
            <v>310.02</v>
          </cell>
          <cell r="U169">
            <v>379.32</v>
          </cell>
          <cell r="V169">
            <v>362.75</v>
          </cell>
          <cell r="W169">
            <v>448.69</v>
          </cell>
          <cell r="X169">
            <v>507.65</v>
          </cell>
          <cell r="Y169">
            <v>675.18</v>
          </cell>
          <cell r="Z169">
            <v>825.26</v>
          </cell>
          <cell r="AA169">
            <v>1009.6</v>
          </cell>
          <cell r="AB169">
            <v>1009.6</v>
          </cell>
          <cell r="AC169">
            <v>1009.6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</row>
        <row r="170">
          <cell r="A170" t="str">
            <v>2.20Р</v>
          </cell>
          <cell r="B170">
            <v>20</v>
          </cell>
          <cell r="C170" t="str">
            <v>МУП  "ТЭР" РП-2/1с.ш.</v>
          </cell>
          <cell r="D170" t="str">
            <v>Р</v>
          </cell>
          <cell r="E170">
            <v>11.42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</row>
        <row r="171">
          <cell r="A171" t="str">
            <v>2.22А</v>
          </cell>
          <cell r="B171">
            <v>22</v>
          </cell>
          <cell r="C171" t="str">
            <v>УНЭГ РП-10/2с.ш.</v>
          </cell>
          <cell r="D171" t="str">
            <v>А</v>
          </cell>
          <cell r="E171">
            <v>23.64</v>
          </cell>
          <cell r="F171">
            <v>48.38</v>
          </cell>
          <cell r="G171">
            <v>66.08</v>
          </cell>
          <cell r="H171">
            <v>88.8</v>
          </cell>
          <cell r="I171">
            <v>92.23</v>
          </cell>
          <cell r="J171">
            <v>96.460000000000008</v>
          </cell>
          <cell r="K171">
            <v>99.7</v>
          </cell>
          <cell r="L171">
            <v>105.99000000000001</v>
          </cell>
          <cell r="M171">
            <v>110.67000000000002</v>
          </cell>
          <cell r="N171">
            <v>116.04000000000002</v>
          </cell>
          <cell r="O171">
            <v>121.69000000000003</v>
          </cell>
          <cell r="P171">
            <v>121.69000000000003</v>
          </cell>
          <cell r="R171">
            <v>48.38</v>
          </cell>
          <cell r="S171">
            <v>66.08</v>
          </cell>
          <cell r="T171">
            <v>88.8</v>
          </cell>
          <cell r="U171">
            <v>92.23</v>
          </cell>
          <cell r="V171">
            <v>96.460000000000008</v>
          </cell>
          <cell r="W171">
            <v>99.7</v>
          </cell>
          <cell r="X171">
            <v>105.99000000000001</v>
          </cell>
          <cell r="Y171">
            <v>110.67000000000002</v>
          </cell>
          <cell r="Z171">
            <v>116.04000000000002</v>
          </cell>
          <cell r="AA171">
            <v>121.69000000000003</v>
          </cell>
          <cell r="AB171">
            <v>121.69000000000003</v>
          </cell>
          <cell r="AC171">
            <v>121.69000000000003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</row>
        <row r="172">
          <cell r="A172" t="str">
            <v>2.22Р</v>
          </cell>
          <cell r="B172">
            <v>22</v>
          </cell>
          <cell r="C172" t="str">
            <v>УНЭГ РП-10/2с.ш.</v>
          </cell>
          <cell r="D172" t="str">
            <v>Р</v>
          </cell>
          <cell r="E172">
            <v>6.62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</row>
        <row r="173">
          <cell r="A173" t="str">
            <v>2.23А</v>
          </cell>
          <cell r="B173">
            <v>23</v>
          </cell>
          <cell r="C173" t="str">
            <v>МУП  "ТЭР" РП-2/2с.ш.</v>
          </cell>
          <cell r="D173" t="str">
            <v>А</v>
          </cell>
          <cell r="E173">
            <v>88.37</v>
          </cell>
          <cell r="F173">
            <v>339.92</v>
          </cell>
          <cell r="G173">
            <v>570.78</v>
          </cell>
          <cell r="H173">
            <v>786.68</v>
          </cell>
          <cell r="I173">
            <v>986.28</v>
          </cell>
          <cell r="J173">
            <v>1155.1399999999999</v>
          </cell>
          <cell r="K173">
            <v>1247.6499999999999</v>
          </cell>
          <cell r="L173">
            <v>1355.6299999999999</v>
          </cell>
          <cell r="M173">
            <v>1365.2199999999998</v>
          </cell>
          <cell r="N173">
            <v>1422.7299999999998</v>
          </cell>
          <cell r="O173">
            <v>1505.3799999999999</v>
          </cell>
          <cell r="P173">
            <v>1505.3799999999999</v>
          </cell>
          <cell r="R173">
            <v>339.92</v>
          </cell>
          <cell r="S173">
            <v>570.78</v>
          </cell>
          <cell r="T173">
            <v>786.68</v>
          </cell>
          <cell r="U173">
            <v>986.28</v>
          </cell>
          <cell r="V173">
            <v>1155.1399999999999</v>
          </cell>
          <cell r="W173">
            <v>1247.6499999999999</v>
          </cell>
          <cell r="X173">
            <v>1355.6299999999999</v>
          </cell>
          <cell r="Y173">
            <v>1365.2199999999998</v>
          </cell>
          <cell r="Z173">
            <v>1422.7299999999998</v>
          </cell>
          <cell r="AA173">
            <v>1505.3799999999999</v>
          </cell>
          <cell r="AB173">
            <v>1505.3799999999999</v>
          </cell>
          <cell r="AC173">
            <v>1505.3799999999999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</row>
        <row r="174">
          <cell r="A174" t="str">
            <v>2.21Р</v>
          </cell>
          <cell r="B174">
            <v>21</v>
          </cell>
          <cell r="C174" t="str">
            <v>УНЭГ  ТП-67</v>
          </cell>
          <cell r="D174" t="str">
            <v>Р</v>
          </cell>
          <cell r="E174">
            <v>3.17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</row>
        <row r="175">
          <cell r="A175" t="str">
            <v>2.25А</v>
          </cell>
          <cell r="B175">
            <v>25</v>
          </cell>
          <cell r="C175" t="str">
            <v>УНЭГ РП-6/1с.ш.</v>
          </cell>
          <cell r="D175" t="str">
            <v>А</v>
          </cell>
          <cell r="E175">
            <v>21.78</v>
          </cell>
          <cell r="F175">
            <v>76.69</v>
          </cell>
          <cell r="G175">
            <v>134.31</v>
          </cell>
          <cell r="H175">
            <v>184.89</v>
          </cell>
          <cell r="I175">
            <v>237.73</v>
          </cell>
          <cell r="J175">
            <v>292.91999999999996</v>
          </cell>
          <cell r="K175">
            <v>331.26</v>
          </cell>
          <cell r="L175">
            <v>369.76</v>
          </cell>
          <cell r="M175">
            <v>415.7</v>
          </cell>
          <cell r="N175">
            <v>456.48</v>
          </cell>
          <cell r="O175">
            <v>499.89</v>
          </cell>
          <cell r="P175">
            <v>499.89</v>
          </cell>
          <cell r="R175">
            <v>76.69</v>
          </cell>
          <cell r="S175">
            <v>134.31</v>
          </cell>
          <cell r="T175">
            <v>184.89</v>
          </cell>
          <cell r="U175">
            <v>237.73</v>
          </cell>
          <cell r="V175">
            <v>292.91999999999996</v>
          </cell>
          <cell r="W175">
            <v>331.26</v>
          </cell>
          <cell r="X175">
            <v>369.76</v>
          </cell>
          <cell r="Y175">
            <v>415.7</v>
          </cell>
          <cell r="Z175">
            <v>456.48</v>
          </cell>
          <cell r="AA175">
            <v>499.89</v>
          </cell>
          <cell r="AB175">
            <v>499.89</v>
          </cell>
          <cell r="AC175">
            <v>499.89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</row>
        <row r="176">
          <cell r="A176" t="str">
            <v>2.23Р</v>
          </cell>
          <cell r="B176">
            <v>23</v>
          </cell>
          <cell r="C176" t="str">
            <v>МУП  "ТЭР" РП-2/2с.ш.</v>
          </cell>
          <cell r="D176" t="str">
            <v>Р</v>
          </cell>
          <cell r="E176">
            <v>27.84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</row>
        <row r="177">
          <cell r="A177" t="str">
            <v>2.21А</v>
          </cell>
          <cell r="B177">
            <v>21</v>
          </cell>
          <cell r="C177" t="str">
            <v>УНЭГ  ТП-67</v>
          </cell>
          <cell r="D177" t="str">
            <v>А</v>
          </cell>
          <cell r="E177">
            <v>15.78</v>
          </cell>
          <cell r="F177">
            <v>47.33</v>
          </cell>
          <cell r="G177">
            <v>78.37</v>
          </cell>
          <cell r="H177">
            <v>107.35000000000001</v>
          </cell>
          <cell r="I177">
            <v>131.12</v>
          </cell>
          <cell r="J177">
            <v>153.04000000000002</v>
          </cell>
          <cell r="K177">
            <v>176.85000000000002</v>
          </cell>
          <cell r="L177">
            <v>192.68000000000004</v>
          </cell>
          <cell r="M177">
            <v>192.68000000000004</v>
          </cell>
          <cell r="N177">
            <v>192.68000000000004</v>
          </cell>
          <cell r="O177">
            <v>192.68000000000004</v>
          </cell>
          <cell r="P177">
            <v>192.68000000000004</v>
          </cell>
          <cell r="R177">
            <v>47.33</v>
          </cell>
          <cell r="S177">
            <v>78.37</v>
          </cell>
          <cell r="T177">
            <v>107.35000000000001</v>
          </cell>
          <cell r="U177">
            <v>131.12</v>
          </cell>
          <cell r="V177">
            <v>153.04000000000002</v>
          </cell>
          <cell r="W177">
            <v>176.85000000000002</v>
          </cell>
          <cell r="X177">
            <v>192.68000000000004</v>
          </cell>
          <cell r="Y177">
            <v>192.68000000000004</v>
          </cell>
          <cell r="Z177">
            <v>192.68000000000004</v>
          </cell>
          <cell r="AA177">
            <v>192.68000000000004</v>
          </cell>
          <cell r="AB177">
            <v>192.68000000000004</v>
          </cell>
          <cell r="AC177">
            <v>192.68000000000004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</row>
        <row r="178">
          <cell r="A178" t="str">
            <v>2.9Р</v>
          </cell>
          <cell r="B178">
            <v>9</v>
          </cell>
          <cell r="C178" t="str">
            <v>"Надымэлектрогаз"</v>
          </cell>
          <cell r="D178" t="str">
            <v>Р</v>
          </cell>
          <cell r="E178">
            <v>0.65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</row>
        <row r="179">
          <cell r="A179" t="str">
            <v>2.24А</v>
          </cell>
          <cell r="B179">
            <v>24</v>
          </cell>
          <cell r="C179" t="str">
            <v>МУП  "РНСТ"</v>
          </cell>
          <cell r="D179" t="str">
            <v>А</v>
          </cell>
          <cell r="E179">
            <v>9.86</v>
          </cell>
          <cell r="F179">
            <v>11.14</v>
          </cell>
          <cell r="G179">
            <v>12.110000000000001</v>
          </cell>
          <cell r="H179">
            <v>12.930000000000001</v>
          </cell>
          <cell r="I179">
            <v>13.980000000000002</v>
          </cell>
          <cell r="J179">
            <v>14.630000000000003</v>
          </cell>
          <cell r="K179">
            <v>15.240000000000002</v>
          </cell>
          <cell r="L179">
            <v>15.890000000000002</v>
          </cell>
          <cell r="M179">
            <v>16.540000000000003</v>
          </cell>
          <cell r="N179">
            <v>17.220000000000002</v>
          </cell>
          <cell r="O179">
            <v>17.860000000000003</v>
          </cell>
          <cell r="P179">
            <v>17.860000000000003</v>
          </cell>
          <cell r="R179">
            <v>11.14</v>
          </cell>
          <cell r="S179">
            <v>12.110000000000001</v>
          </cell>
          <cell r="T179">
            <v>12.930000000000001</v>
          </cell>
          <cell r="U179">
            <v>13.980000000000002</v>
          </cell>
          <cell r="V179">
            <v>14.630000000000003</v>
          </cell>
          <cell r="W179">
            <v>15.240000000000002</v>
          </cell>
          <cell r="X179">
            <v>15.890000000000002</v>
          </cell>
          <cell r="Y179">
            <v>16.540000000000003</v>
          </cell>
          <cell r="Z179">
            <v>17.220000000000002</v>
          </cell>
          <cell r="AA179">
            <v>17.860000000000003</v>
          </cell>
          <cell r="AB179">
            <v>17.860000000000003</v>
          </cell>
          <cell r="AC179">
            <v>17.860000000000003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</row>
        <row r="180">
          <cell r="A180" t="str">
            <v>2.27А</v>
          </cell>
          <cell r="B180">
            <v>27</v>
          </cell>
          <cell r="C180" t="str">
            <v>МУП  "РНСТ"</v>
          </cell>
          <cell r="D180" t="str">
            <v>А</v>
          </cell>
          <cell r="E180">
            <v>15.57</v>
          </cell>
          <cell r="F180">
            <v>29.57</v>
          </cell>
          <cell r="G180">
            <v>40.950000000000003</v>
          </cell>
          <cell r="H180">
            <v>53.74</v>
          </cell>
          <cell r="I180">
            <v>63.58</v>
          </cell>
          <cell r="J180">
            <v>72.19</v>
          </cell>
          <cell r="K180">
            <v>79.13</v>
          </cell>
          <cell r="L180">
            <v>85.96</v>
          </cell>
          <cell r="M180">
            <v>94.44</v>
          </cell>
          <cell r="N180">
            <v>105.74</v>
          </cell>
          <cell r="O180">
            <v>118</v>
          </cell>
          <cell r="P180">
            <v>118</v>
          </cell>
          <cell r="R180">
            <v>29.57</v>
          </cell>
          <cell r="S180">
            <v>40.950000000000003</v>
          </cell>
          <cell r="T180">
            <v>53.74</v>
          </cell>
          <cell r="U180">
            <v>63.58</v>
          </cell>
          <cell r="V180">
            <v>72.19</v>
          </cell>
          <cell r="W180">
            <v>79.13</v>
          </cell>
          <cell r="X180">
            <v>85.96</v>
          </cell>
          <cell r="Y180">
            <v>94.44</v>
          </cell>
          <cell r="Z180">
            <v>105.74</v>
          </cell>
          <cell r="AA180">
            <v>118</v>
          </cell>
          <cell r="AB180">
            <v>118</v>
          </cell>
          <cell r="AC180">
            <v>118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</row>
        <row r="181">
          <cell r="C181" t="str">
            <v xml:space="preserve">ИТОГО: 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</row>
        <row r="182">
          <cell r="C182" t="str">
            <v>НЕБАЛАНС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</row>
        <row r="183">
          <cell r="C183" t="str">
            <v>НБ %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</row>
        <row r="184"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</row>
        <row r="185">
          <cell r="B185">
            <v>5</v>
          </cell>
          <cell r="C185" t="str">
            <v>ПС 110\6  "БЕРЕГОВАЯ"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</row>
        <row r="186">
          <cell r="C186" t="str">
            <v>ЗРУ - 6 кВ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</row>
        <row r="187">
          <cell r="A187" t="str">
            <v>5.7ПА</v>
          </cell>
          <cell r="B187" t="str">
            <v>7П</v>
          </cell>
          <cell r="C187" t="str">
            <v>В-1т                        ПА</v>
          </cell>
          <cell r="D187" t="str">
            <v>А</v>
          </cell>
          <cell r="E187">
            <v>0.13</v>
          </cell>
          <cell r="F187">
            <v>0.2</v>
          </cell>
          <cell r="G187">
            <v>0.2</v>
          </cell>
          <cell r="H187">
            <v>1.72</v>
          </cell>
          <cell r="I187">
            <v>1.93</v>
          </cell>
          <cell r="J187">
            <v>1.98</v>
          </cell>
          <cell r="K187">
            <v>2.09</v>
          </cell>
          <cell r="L187">
            <v>2.4299999999999997</v>
          </cell>
          <cell r="M187">
            <v>2.4299999999999997</v>
          </cell>
          <cell r="N187">
            <v>2.4299999999999997</v>
          </cell>
          <cell r="O187">
            <v>2.4299999999999997</v>
          </cell>
          <cell r="P187">
            <v>2.4299999999999997</v>
          </cell>
          <cell r="R187">
            <v>0.2</v>
          </cell>
          <cell r="S187">
            <v>0.2</v>
          </cell>
          <cell r="T187">
            <v>1.72</v>
          </cell>
          <cell r="U187">
            <v>1.93</v>
          </cell>
          <cell r="V187">
            <v>1.98</v>
          </cell>
          <cell r="W187">
            <v>2.09</v>
          </cell>
          <cell r="X187">
            <v>2.4299999999999997</v>
          </cell>
          <cell r="Y187">
            <v>2.4299999999999997</v>
          </cell>
          <cell r="Z187">
            <v>2.4299999999999997</v>
          </cell>
          <cell r="AA187">
            <v>2.4299999999999997</v>
          </cell>
          <cell r="AB187">
            <v>2.4299999999999997</v>
          </cell>
          <cell r="AC187">
            <v>2.4299999999999997</v>
          </cell>
          <cell r="AE187">
            <v>22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</row>
        <row r="188">
          <cell r="A188" t="str">
            <v>5.7ПР</v>
          </cell>
          <cell r="B188" t="str">
            <v>7П</v>
          </cell>
          <cell r="C188" t="str">
            <v>В-1т                        ПА</v>
          </cell>
          <cell r="D188" t="str">
            <v>Р</v>
          </cell>
          <cell r="E188">
            <v>2.73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</row>
        <row r="189">
          <cell r="A189" t="str">
            <v>5.7ОА</v>
          </cell>
          <cell r="B189" t="str">
            <v>7О</v>
          </cell>
          <cell r="C189" t="str">
            <v>В-1т                        ОА</v>
          </cell>
          <cell r="D189" t="str">
            <v>А</v>
          </cell>
          <cell r="E189">
            <v>161.97999999999999</v>
          </cell>
          <cell r="F189">
            <v>604.75</v>
          </cell>
          <cell r="G189">
            <v>1047.26</v>
          </cell>
          <cell r="H189">
            <v>1372.9</v>
          </cell>
          <cell r="I189">
            <v>1814.0800000000002</v>
          </cell>
          <cell r="J189">
            <v>2268.44</v>
          </cell>
          <cell r="K189">
            <v>2596.37</v>
          </cell>
          <cell r="L189">
            <v>3065.68</v>
          </cell>
          <cell r="M189">
            <v>3167.49</v>
          </cell>
          <cell r="N189">
            <v>3287.27</v>
          </cell>
          <cell r="O189">
            <v>3287.27</v>
          </cell>
          <cell r="P189">
            <v>3287.27</v>
          </cell>
          <cell r="R189">
            <v>604.75</v>
          </cell>
          <cell r="S189">
            <v>1047.26</v>
          </cell>
          <cell r="T189">
            <v>1372.9</v>
          </cell>
          <cell r="U189">
            <v>1814.0800000000002</v>
          </cell>
          <cell r="V189">
            <v>2268.44</v>
          </cell>
          <cell r="W189">
            <v>2596.37</v>
          </cell>
          <cell r="X189">
            <v>3065.68</v>
          </cell>
          <cell r="Y189">
            <v>3167.49</v>
          </cell>
          <cell r="Z189">
            <v>3287.27</v>
          </cell>
          <cell r="AA189">
            <v>3287.27</v>
          </cell>
          <cell r="AB189">
            <v>3287.27</v>
          </cell>
          <cell r="AC189">
            <v>3287.27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</row>
        <row r="190">
          <cell r="A190" t="str">
            <v>5.7ОР</v>
          </cell>
          <cell r="B190" t="str">
            <v>7О</v>
          </cell>
          <cell r="C190" t="str">
            <v>В-1т                        ОА</v>
          </cell>
          <cell r="D190" t="str">
            <v>Р</v>
          </cell>
          <cell r="E190">
            <v>2.15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</row>
        <row r="191">
          <cell r="A191" t="str">
            <v>5.8ОА</v>
          </cell>
          <cell r="B191" t="str">
            <v>8О</v>
          </cell>
          <cell r="C191" t="str">
            <v>В-2т                        ОА</v>
          </cell>
          <cell r="D191" t="str">
            <v>А</v>
          </cell>
          <cell r="E191">
            <v>0.11</v>
          </cell>
          <cell r="F191">
            <v>0.65</v>
          </cell>
          <cell r="G191">
            <v>0.65</v>
          </cell>
          <cell r="H191">
            <v>11.51</v>
          </cell>
          <cell r="I191">
            <v>13.53</v>
          </cell>
          <cell r="J191">
            <v>13.85</v>
          </cell>
          <cell r="K191">
            <v>14.31</v>
          </cell>
          <cell r="L191">
            <v>14.31</v>
          </cell>
          <cell r="M191">
            <v>15.38</v>
          </cell>
          <cell r="N191">
            <v>30.22</v>
          </cell>
          <cell r="O191">
            <v>43.04</v>
          </cell>
          <cell r="P191">
            <v>43.04</v>
          </cell>
          <cell r="R191">
            <v>0.65</v>
          </cell>
          <cell r="S191">
            <v>0.65</v>
          </cell>
          <cell r="T191">
            <v>11.51</v>
          </cell>
          <cell r="U191">
            <v>13.53</v>
          </cell>
          <cell r="V191">
            <v>13.85</v>
          </cell>
          <cell r="W191">
            <v>14.31</v>
          </cell>
          <cell r="X191">
            <v>14.31</v>
          </cell>
          <cell r="Y191">
            <v>15.38</v>
          </cell>
          <cell r="Z191">
            <v>30.22</v>
          </cell>
          <cell r="AA191">
            <v>43.04</v>
          </cell>
          <cell r="AB191">
            <v>43.04</v>
          </cell>
          <cell r="AC191">
            <v>43.04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</row>
        <row r="192">
          <cell r="A192" t="str">
            <v>5.8ОР</v>
          </cell>
          <cell r="B192" t="str">
            <v>8О</v>
          </cell>
          <cell r="C192" t="str">
            <v>В-2т                        ОА</v>
          </cell>
          <cell r="D192" t="str">
            <v>Р</v>
          </cell>
          <cell r="E192">
            <v>17.989999999999998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</row>
        <row r="193">
          <cell r="A193" t="str">
            <v>5.8ПА</v>
          </cell>
          <cell r="B193" t="str">
            <v>8П</v>
          </cell>
          <cell r="C193" t="str">
            <v>В-2т                         ПА</v>
          </cell>
          <cell r="D193" t="str">
            <v>А</v>
          </cell>
          <cell r="E193">
            <v>322.27</v>
          </cell>
          <cell r="F193">
            <v>994.25</v>
          </cell>
          <cell r="G193">
            <v>1612.17</v>
          </cell>
          <cell r="H193">
            <v>2086.35</v>
          </cell>
          <cell r="I193">
            <v>2678.7</v>
          </cell>
          <cell r="J193">
            <v>3330.7299999999996</v>
          </cell>
          <cell r="K193">
            <v>3829.0499999999997</v>
          </cell>
          <cell r="L193">
            <v>3868.7799999999997</v>
          </cell>
          <cell r="M193">
            <v>4404.04</v>
          </cell>
          <cell r="N193">
            <v>4630.2</v>
          </cell>
          <cell r="O193">
            <v>4630.2</v>
          </cell>
          <cell r="P193">
            <v>4630.2</v>
          </cell>
          <cell r="R193">
            <v>994.25</v>
          </cell>
          <cell r="S193">
            <v>1612.17</v>
          </cell>
          <cell r="T193">
            <v>2086.35</v>
          </cell>
          <cell r="U193">
            <v>2678.7</v>
          </cell>
          <cell r="V193">
            <v>3330.7299999999996</v>
          </cell>
          <cell r="W193">
            <v>3829.0499999999997</v>
          </cell>
          <cell r="X193">
            <v>3868.7799999999997</v>
          </cell>
          <cell r="Y193">
            <v>4404.04</v>
          </cell>
          <cell r="Z193">
            <v>4630.2</v>
          </cell>
          <cell r="AA193">
            <v>4630.2</v>
          </cell>
          <cell r="AB193">
            <v>4630.2</v>
          </cell>
          <cell r="AC193">
            <v>4630.2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</row>
        <row r="194">
          <cell r="A194" t="str">
            <v>5.8ПР</v>
          </cell>
          <cell r="B194" t="str">
            <v>8П</v>
          </cell>
          <cell r="C194" t="str">
            <v>В-2т                         ПА</v>
          </cell>
          <cell r="D194" t="str">
            <v>Р</v>
          </cell>
          <cell r="E194">
            <v>6.39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</row>
        <row r="195">
          <cell r="A195" t="str">
            <v>5.3ПА</v>
          </cell>
          <cell r="B195" t="str">
            <v>3П</v>
          </cell>
          <cell r="C195" t="str">
            <v>1В - 6  1Т</v>
          </cell>
          <cell r="D195" t="str">
            <v>А</v>
          </cell>
          <cell r="E195">
            <v>0.11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M195">
            <v>0</v>
          </cell>
          <cell r="N195">
            <v>0.02</v>
          </cell>
          <cell r="O195">
            <v>8.01</v>
          </cell>
          <cell r="P195">
            <v>8.01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8.01</v>
          </cell>
          <cell r="AB195">
            <v>8.01</v>
          </cell>
          <cell r="AC195">
            <v>8.01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</row>
        <row r="196">
          <cell r="A196" t="str">
            <v>5.3ОА</v>
          </cell>
          <cell r="B196" t="str">
            <v>3О</v>
          </cell>
          <cell r="C196" t="str">
            <v>1В - 6  1Т</v>
          </cell>
          <cell r="D196" t="str">
            <v>А</v>
          </cell>
          <cell r="E196">
            <v>17.989999999999998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M196">
            <v>0</v>
          </cell>
          <cell r="N196">
            <v>10</v>
          </cell>
          <cell r="O196">
            <v>19</v>
          </cell>
          <cell r="P196">
            <v>19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19</v>
          </cell>
          <cell r="AB196">
            <v>19</v>
          </cell>
          <cell r="AC196">
            <v>19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</row>
        <row r="197">
          <cell r="A197" t="str">
            <v>5.21ПА</v>
          </cell>
          <cell r="B197" t="str">
            <v>21П</v>
          </cell>
          <cell r="C197" t="str">
            <v>3В - 6  1Т</v>
          </cell>
          <cell r="D197" t="str">
            <v>А</v>
          </cell>
          <cell r="E197">
            <v>322.27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M197">
            <v>0</v>
          </cell>
          <cell r="N197">
            <v>0.01</v>
          </cell>
          <cell r="O197">
            <v>167.41</v>
          </cell>
          <cell r="P197">
            <v>167.41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167.41</v>
          </cell>
          <cell r="AB197">
            <v>167.41</v>
          </cell>
          <cell r="AC197">
            <v>167.41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</row>
        <row r="198">
          <cell r="A198" t="str">
            <v>5.21ОА</v>
          </cell>
          <cell r="B198" t="str">
            <v>21О</v>
          </cell>
          <cell r="C198" t="str">
            <v>3В - 6  1Т</v>
          </cell>
          <cell r="D198" t="str">
            <v>А</v>
          </cell>
          <cell r="E198">
            <v>6.39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M198">
            <v>0</v>
          </cell>
          <cell r="N198">
            <v>12.05</v>
          </cell>
          <cell r="O198">
            <v>12.67</v>
          </cell>
          <cell r="P198">
            <v>12.67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12.67</v>
          </cell>
          <cell r="AB198">
            <v>12.67</v>
          </cell>
          <cell r="AC198">
            <v>12.67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</row>
        <row r="199">
          <cell r="A199" t="str">
            <v>5.19А</v>
          </cell>
          <cell r="B199">
            <v>19</v>
          </cell>
          <cell r="C199" t="str">
            <v xml:space="preserve">В-1плэс                    ПА </v>
          </cell>
          <cell r="D199" t="str">
            <v>А</v>
          </cell>
          <cell r="E199">
            <v>141.13</v>
          </cell>
          <cell r="F199">
            <v>588.99</v>
          </cell>
          <cell r="G199">
            <v>1007.86</v>
          </cell>
          <cell r="H199">
            <v>1337.32</v>
          </cell>
          <cell r="I199">
            <v>1780.07</v>
          </cell>
          <cell r="J199">
            <v>2238.33</v>
          </cell>
          <cell r="K199">
            <v>2567.02</v>
          </cell>
          <cell r="L199">
            <v>2840.96</v>
          </cell>
          <cell r="M199">
            <v>3188.23</v>
          </cell>
          <cell r="N199">
            <v>3294.54</v>
          </cell>
          <cell r="O199">
            <v>3294.54</v>
          </cell>
          <cell r="P199">
            <v>3294.54</v>
          </cell>
          <cell r="R199">
            <v>588.99</v>
          </cell>
          <cell r="S199">
            <v>1007.86</v>
          </cell>
          <cell r="T199">
            <v>1337.32</v>
          </cell>
          <cell r="U199">
            <v>1780.07</v>
          </cell>
          <cell r="V199">
            <v>2238.33</v>
          </cell>
          <cell r="W199">
            <v>2567.02</v>
          </cell>
          <cell r="X199">
            <v>2840.96</v>
          </cell>
          <cell r="Y199">
            <v>3188.23</v>
          </cell>
          <cell r="Z199">
            <v>3294.54</v>
          </cell>
          <cell r="AA199">
            <v>3294.54</v>
          </cell>
          <cell r="AB199">
            <v>3294.54</v>
          </cell>
          <cell r="AC199">
            <v>3294.54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</row>
        <row r="200">
          <cell r="A200" t="str">
            <v>5.18А</v>
          </cell>
          <cell r="B200">
            <v>18</v>
          </cell>
          <cell r="C200" t="str">
            <v xml:space="preserve">В-2плэс                    ПА </v>
          </cell>
          <cell r="D200" t="str">
            <v>А</v>
          </cell>
          <cell r="E200">
            <v>148.35</v>
          </cell>
          <cell r="F200">
            <v>632.20000000000005</v>
          </cell>
          <cell r="G200">
            <v>1077.8000000000002</v>
          </cell>
          <cell r="H200">
            <v>1418.5100000000002</v>
          </cell>
          <cell r="I200">
            <v>1844.4400000000003</v>
          </cell>
          <cell r="J200">
            <v>2304.0600000000004</v>
          </cell>
          <cell r="K200">
            <v>2654.8900000000003</v>
          </cell>
          <cell r="L200">
            <v>2889.9500000000003</v>
          </cell>
          <cell r="M200">
            <v>3017.5000000000005</v>
          </cell>
          <cell r="N200">
            <v>3191.5400000000004</v>
          </cell>
          <cell r="O200">
            <v>3191.5400000000004</v>
          </cell>
          <cell r="P200">
            <v>3191.5400000000004</v>
          </cell>
          <cell r="R200">
            <v>632.20000000000005</v>
          </cell>
          <cell r="S200">
            <v>1077.8000000000002</v>
          </cell>
          <cell r="T200">
            <v>1418.5100000000002</v>
          </cell>
          <cell r="U200">
            <v>1844.4400000000003</v>
          </cell>
          <cell r="V200">
            <v>2304.0600000000004</v>
          </cell>
          <cell r="W200">
            <v>2654.8900000000003</v>
          </cell>
          <cell r="X200">
            <v>2889.9500000000003</v>
          </cell>
          <cell r="Y200">
            <v>3017.5000000000005</v>
          </cell>
          <cell r="Z200">
            <v>3191.5400000000004</v>
          </cell>
          <cell r="AA200">
            <v>3191.5400000000004</v>
          </cell>
          <cell r="AB200">
            <v>3191.5400000000004</v>
          </cell>
          <cell r="AC200">
            <v>3191.5400000000004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</row>
        <row r="201">
          <cell r="A201" t="str">
            <v>5.9А</v>
          </cell>
          <cell r="B201">
            <v>9</v>
          </cell>
          <cell r="C201" t="str">
            <v>04 ПЭС Г-1              ПА</v>
          </cell>
          <cell r="D201" t="str">
            <v>А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9.44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17.729999999999997</v>
          </cell>
          <cell r="AB201">
            <v>0</v>
          </cell>
          <cell r="AC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</row>
        <row r="202">
          <cell r="A202" t="str">
            <v>5.15А</v>
          </cell>
          <cell r="B202">
            <v>15</v>
          </cell>
          <cell r="C202" t="str">
            <v>05 ПЭС Г-1              ПА</v>
          </cell>
          <cell r="D202" t="str">
            <v>А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11.17</v>
          </cell>
          <cell r="O202">
            <v>0</v>
          </cell>
          <cell r="P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182.98</v>
          </cell>
          <cell r="AB202">
            <v>0</v>
          </cell>
          <cell r="AC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</row>
        <row r="203">
          <cell r="C203" t="str">
            <v>Итого  ПЛЭС            ПА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</row>
        <row r="204">
          <cell r="C204" t="str">
            <v>Итого                      ПА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</row>
        <row r="205">
          <cell r="C205" t="str">
            <v>Итого                      ОА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</row>
        <row r="206">
          <cell r="C206" t="str">
            <v>Отпуск в сети  "ТЭ" по данным ПЛЭС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</row>
        <row r="207">
          <cell r="C207" t="str">
            <v>Сальдо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</row>
        <row r="208">
          <cell r="C208" t="str">
            <v>НБ %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</row>
        <row r="209">
          <cell r="A209" t="str">
            <v>5.5А</v>
          </cell>
          <cell r="B209">
            <v>5</v>
          </cell>
          <cell r="C209" t="str">
            <v>ТСН-1</v>
          </cell>
          <cell r="D209" t="str">
            <v>А</v>
          </cell>
          <cell r="E209">
            <v>4340</v>
          </cell>
          <cell r="F209">
            <v>4627</v>
          </cell>
          <cell r="G209">
            <v>4858.13</v>
          </cell>
          <cell r="H209">
            <v>5256.74</v>
          </cell>
          <cell r="I209">
            <v>820.06200000000001</v>
          </cell>
          <cell r="J209">
            <v>984.17</v>
          </cell>
          <cell r="K209">
            <v>1053.914</v>
          </cell>
          <cell r="L209">
            <v>1079.2940000000001</v>
          </cell>
          <cell r="M209">
            <v>1220.8240000000001</v>
          </cell>
          <cell r="N209">
            <v>1220.8240000000001</v>
          </cell>
          <cell r="O209">
            <v>1552.18</v>
          </cell>
          <cell r="P209">
            <v>0</v>
          </cell>
          <cell r="R209">
            <v>4627</v>
          </cell>
          <cell r="S209">
            <v>4858.13</v>
          </cell>
          <cell r="T209">
            <v>5256.74</v>
          </cell>
          <cell r="U209">
            <v>0</v>
          </cell>
          <cell r="V209">
            <v>984.17</v>
          </cell>
          <cell r="W209">
            <v>1053.914</v>
          </cell>
          <cell r="X209">
            <v>1079.2940000000001</v>
          </cell>
          <cell r="Y209">
            <v>1220.8240000000001</v>
          </cell>
          <cell r="Z209">
            <v>1220.8240000000001</v>
          </cell>
          <cell r="AA209">
            <v>1552.18</v>
          </cell>
          <cell r="AB209">
            <v>0</v>
          </cell>
          <cell r="AC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</row>
        <row r="210">
          <cell r="A210" t="str">
            <v>5.6А</v>
          </cell>
          <cell r="B210">
            <v>6</v>
          </cell>
          <cell r="C210" t="str">
            <v>ТСН-2</v>
          </cell>
          <cell r="D210" t="str">
            <v>А</v>
          </cell>
          <cell r="E210">
            <v>4017.6</v>
          </cell>
          <cell r="F210">
            <v>4219</v>
          </cell>
          <cell r="G210">
            <v>4401.4619999999995</v>
          </cell>
          <cell r="H210">
            <v>4401.4619999999995</v>
          </cell>
          <cell r="I210">
            <v>497.3</v>
          </cell>
          <cell r="J210">
            <v>551.5</v>
          </cell>
          <cell r="K210">
            <v>559.08799999999997</v>
          </cell>
          <cell r="L210">
            <v>559.77800000000002</v>
          </cell>
          <cell r="M210">
            <v>609.82399999999996</v>
          </cell>
          <cell r="N210">
            <v>721.48599999999999</v>
          </cell>
          <cell r="O210">
            <v>721.48599999999999</v>
          </cell>
          <cell r="P210">
            <v>0</v>
          </cell>
          <cell r="R210">
            <v>4219</v>
          </cell>
          <cell r="S210">
            <v>4401.4619999999995</v>
          </cell>
          <cell r="T210">
            <v>4401.4619999999995</v>
          </cell>
          <cell r="U210">
            <v>0</v>
          </cell>
          <cell r="V210">
            <v>551.5</v>
          </cell>
          <cell r="W210">
            <v>559.08799999999997</v>
          </cell>
          <cell r="X210">
            <v>559.77800000000002</v>
          </cell>
          <cell r="Y210">
            <v>609.82399999999996</v>
          </cell>
          <cell r="Z210">
            <v>721.48599999999999</v>
          </cell>
          <cell r="AA210">
            <v>721.48599999999999</v>
          </cell>
          <cell r="AB210">
            <v>0</v>
          </cell>
          <cell r="AC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</row>
        <row r="211">
          <cell r="C211" t="str">
            <v>ИТОГО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</row>
        <row r="212">
          <cell r="A212" t="str">
            <v>5.11А</v>
          </cell>
          <cell r="B212">
            <v>11</v>
          </cell>
          <cell r="C212" t="str">
            <v>РечПорт-1</v>
          </cell>
          <cell r="D212" t="str">
            <v>А</v>
          </cell>
          <cell r="E212">
            <v>16.36</v>
          </cell>
          <cell r="F212">
            <v>16.36</v>
          </cell>
          <cell r="G212">
            <v>16.36</v>
          </cell>
          <cell r="H212">
            <v>16.36</v>
          </cell>
          <cell r="I212">
            <v>16.36</v>
          </cell>
          <cell r="J212">
            <v>16.36</v>
          </cell>
          <cell r="K212">
            <v>16.36</v>
          </cell>
          <cell r="L212">
            <v>16.36</v>
          </cell>
          <cell r="M212">
            <v>16.36</v>
          </cell>
          <cell r="N212">
            <v>12.52</v>
          </cell>
          <cell r="O212">
            <v>30.49</v>
          </cell>
          <cell r="P212">
            <v>30.49</v>
          </cell>
          <cell r="R212">
            <v>16.36</v>
          </cell>
          <cell r="S212">
            <v>16.36</v>
          </cell>
          <cell r="T212">
            <v>16.36</v>
          </cell>
          <cell r="U212">
            <v>16.36</v>
          </cell>
          <cell r="V212">
            <v>16.36</v>
          </cell>
          <cell r="W212">
            <v>16.36</v>
          </cell>
          <cell r="X212">
            <v>16.36</v>
          </cell>
          <cell r="Y212">
            <v>16.36</v>
          </cell>
          <cell r="Z212">
            <v>16.36</v>
          </cell>
          <cell r="AA212">
            <v>30.49</v>
          </cell>
          <cell r="AB212">
            <v>30.49</v>
          </cell>
          <cell r="AC212">
            <v>30.49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</row>
        <row r="213">
          <cell r="A213" t="str">
            <v>5.11Р</v>
          </cell>
          <cell r="B213">
            <v>11</v>
          </cell>
          <cell r="C213" t="str">
            <v>РечПорт-1</v>
          </cell>
          <cell r="D213" t="str">
            <v>Р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</row>
        <row r="214">
          <cell r="A214" t="str">
            <v>5.13А</v>
          </cell>
          <cell r="B214">
            <v>13</v>
          </cell>
          <cell r="C214" t="str">
            <v>ТП-42-ПЛЭС-1</v>
          </cell>
          <cell r="D214" t="str">
            <v>А</v>
          </cell>
          <cell r="E214">
            <v>21.31</v>
          </cell>
          <cell r="F214">
            <v>38.61</v>
          </cell>
          <cell r="G214">
            <v>51.79</v>
          </cell>
          <cell r="H214">
            <v>69.180000000000007</v>
          </cell>
          <cell r="I214">
            <v>85.78</v>
          </cell>
          <cell r="J214">
            <v>102.29</v>
          </cell>
          <cell r="K214">
            <v>107.39</v>
          </cell>
          <cell r="L214">
            <v>107.8</v>
          </cell>
          <cell r="M214">
            <v>108.14999999999999</v>
          </cell>
          <cell r="N214">
            <v>9.49</v>
          </cell>
          <cell r="O214">
            <v>18.75</v>
          </cell>
          <cell r="P214">
            <v>18.75</v>
          </cell>
          <cell r="R214">
            <v>38.61</v>
          </cell>
          <cell r="S214">
            <v>51.79</v>
          </cell>
          <cell r="T214">
            <v>69.180000000000007</v>
          </cell>
          <cell r="U214">
            <v>85.78</v>
          </cell>
          <cell r="V214">
            <v>102.29</v>
          </cell>
          <cell r="W214">
            <v>107.39</v>
          </cell>
          <cell r="X214">
            <v>107.8</v>
          </cell>
          <cell r="Y214">
            <v>108.14999999999999</v>
          </cell>
          <cell r="Z214">
            <v>108.49999999999999</v>
          </cell>
          <cell r="AA214">
            <v>18.75</v>
          </cell>
          <cell r="AB214">
            <v>18.75</v>
          </cell>
          <cell r="AC214">
            <v>18.75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</row>
        <row r="215">
          <cell r="A215" t="str">
            <v>5.13Р</v>
          </cell>
          <cell r="B215">
            <v>13</v>
          </cell>
          <cell r="C215" t="str">
            <v>ТП-42-ПЛЭС-1</v>
          </cell>
          <cell r="D215" t="str">
            <v>Р</v>
          </cell>
          <cell r="E215">
            <v>4.22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</row>
        <row r="216">
          <cell r="A216" t="str">
            <v>5.15А</v>
          </cell>
          <cell r="B216">
            <v>15</v>
          </cell>
          <cell r="C216" t="str">
            <v>Пож. насос- ПЛЭС</v>
          </cell>
          <cell r="D216" t="str">
            <v>А</v>
          </cell>
          <cell r="E216">
            <v>9.76</v>
          </cell>
          <cell r="F216">
            <v>11.22</v>
          </cell>
          <cell r="G216">
            <v>12.290000000000001</v>
          </cell>
          <cell r="H216">
            <v>13.46</v>
          </cell>
          <cell r="I216">
            <v>14.64</v>
          </cell>
          <cell r="J216">
            <v>15.67</v>
          </cell>
          <cell r="K216">
            <v>16.57</v>
          </cell>
          <cell r="L216">
            <v>17.059999999999999</v>
          </cell>
          <cell r="M216">
            <v>18.09</v>
          </cell>
          <cell r="N216">
            <v>0</v>
          </cell>
          <cell r="O216">
            <v>0</v>
          </cell>
          <cell r="P216">
            <v>0</v>
          </cell>
          <cell r="R216">
            <v>11.22</v>
          </cell>
          <cell r="S216">
            <v>12.290000000000001</v>
          </cell>
          <cell r="T216">
            <v>13.46</v>
          </cell>
          <cell r="U216">
            <v>14.64</v>
          </cell>
          <cell r="V216">
            <v>15.67</v>
          </cell>
          <cell r="W216">
            <v>16.57</v>
          </cell>
          <cell r="X216">
            <v>17.059999999999999</v>
          </cell>
          <cell r="Y216">
            <v>18.09</v>
          </cell>
          <cell r="Z216">
            <v>19.12</v>
          </cell>
          <cell r="AA216">
            <v>0</v>
          </cell>
          <cell r="AB216">
            <v>0</v>
          </cell>
          <cell r="AC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</row>
        <row r="217">
          <cell r="A217" t="str">
            <v>5.15Р</v>
          </cell>
          <cell r="B217">
            <v>15</v>
          </cell>
          <cell r="C217" t="str">
            <v>Пож. насос- ПЛЭС</v>
          </cell>
          <cell r="D217" t="str">
            <v>Р</v>
          </cell>
          <cell r="E217">
            <v>1.39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</row>
        <row r="218">
          <cell r="A218" t="str">
            <v>5.12А</v>
          </cell>
          <cell r="B218">
            <v>12</v>
          </cell>
          <cell r="C218" t="str">
            <v>ТП-42-ПЛЭС-2</v>
          </cell>
          <cell r="D218" t="str">
            <v>А</v>
          </cell>
          <cell r="E218">
            <v>9.65</v>
          </cell>
          <cell r="F218">
            <v>13.69</v>
          </cell>
          <cell r="G218">
            <v>19.86</v>
          </cell>
          <cell r="H218">
            <v>23.419999999999998</v>
          </cell>
          <cell r="I218">
            <v>26.229999999999997</v>
          </cell>
          <cell r="J218">
            <v>27.879999999999995</v>
          </cell>
          <cell r="K218">
            <v>28.829999999999995</v>
          </cell>
          <cell r="L218">
            <v>29.619999999999994</v>
          </cell>
          <cell r="M218">
            <v>30.759999999999994</v>
          </cell>
          <cell r="N218">
            <v>37.249999999999993</v>
          </cell>
          <cell r="O218">
            <v>42.219999999999992</v>
          </cell>
          <cell r="P218">
            <v>42.219999999999992</v>
          </cell>
          <cell r="R218">
            <v>13.69</v>
          </cell>
          <cell r="S218">
            <v>19.86</v>
          </cell>
          <cell r="T218">
            <v>23.419999999999998</v>
          </cell>
          <cell r="U218">
            <v>26.229999999999997</v>
          </cell>
          <cell r="V218">
            <v>27.879999999999995</v>
          </cell>
          <cell r="W218">
            <v>28.829999999999995</v>
          </cell>
          <cell r="X218">
            <v>29.619999999999994</v>
          </cell>
          <cell r="Y218">
            <v>30.759999999999994</v>
          </cell>
          <cell r="Z218">
            <v>37.249999999999993</v>
          </cell>
          <cell r="AA218">
            <v>42.219999999999992</v>
          </cell>
          <cell r="AB218">
            <v>42.219999999999992</v>
          </cell>
          <cell r="AC218">
            <v>42.219999999999992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</row>
        <row r="219">
          <cell r="A219" t="str">
            <v>5.12Р</v>
          </cell>
          <cell r="B219">
            <v>12</v>
          </cell>
          <cell r="C219" t="str">
            <v>ТП-42-ПЛЭС-2</v>
          </cell>
          <cell r="D219" t="str">
            <v>Р</v>
          </cell>
          <cell r="E219">
            <v>0.86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</row>
        <row r="220">
          <cell r="A220" t="str">
            <v>5.14А</v>
          </cell>
          <cell r="B220">
            <v>14</v>
          </cell>
          <cell r="C220" t="str">
            <v>Югорское РНУ "ТТГ"</v>
          </cell>
          <cell r="D220" t="str">
            <v>А</v>
          </cell>
          <cell r="E220">
            <v>16</v>
          </cell>
          <cell r="F220">
            <v>19.45</v>
          </cell>
          <cell r="G220">
            <v>22.73</v>
          </cell>
          <cell r="H220">
            <v>25.72</v>
          </cell>
          <cell r="I220">
            <v>28.479999999999997</v>
          </cell>
          <cell r="J220">
            <v>31.65</v>
          </cell>
          <cell r="K220">
            <v>34.979999999999997</v>
          </cell>
          <cell r="L220">
            <v>37.959999999999994</v>
          </cell>
          <cell r="M220">
            <v>42.349999999999994</v>
          </cell>
          <cell r="N220">
            <v>48.209999999999994</v>
          </cell>
          <cell r="O220">
            <v>51.189999999999991</v>
          </cell>
          <cell r="P220">
            <v>51.189999999999991</v>
          </cell>
          <cell r="R220">
            <v>19.45</v>
          </cell>
          <cell r="S220">
            <v>22.73</v>
          </cell>
          <cell r="T220">
            <v>25.72</v>
          </cell>
          <cell r="U220">
            <v>28.479999999999997</v>
          </cell>
          <cell r="V220">
            <v>31.65</v>
          </cell>
          <cell r="W220">
            <v>34.979999999999997</v>
          </cell>
          <cell r="X220">
            <v>37.959999999999994</v>
          </cell>
          <cell r="Y220">
            <v>42.349999999999994</v>
          </cell>
          <cell r="Z220">
            <v>48.209999999999994</v>
          </cell>
          <cell r="AA220">
            <v>51.189999999999991</v>
          </cell>
          <cell r="AB220">
            <v>51.189999999999991</v>
          </cell>
          <cell r="AC220">
            <v>51.189999999999991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</row>
        <row r="221">
          <cell r="A221" t="str">
            <v>5.14Р</v>
          </cell>
          <cell r="B221">
            <v>14</v>
          </cell>
          <cell r="C221" t="str">
            <v>Югорское РНУ "ТТГ"</v>
          </cell>
          <cell r="D221" t="str">
            <v>Р</v>
          </cell>
          <cell r="E221">
            <v>2.4300000000000002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</row>
        <row r="222">
          <cell r="A222" t="str">
            <v>5.14,1А</v>
          </cell>
          <cell r="B222">
            <v>14.1</v>
          </cell>
          <cell r="C222" t="str">
            <v>Югорское РНУ (по данным "ТТГ")</v>
          </cell>
          <cell r="D222" t="str">
            <v>А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</row>
        <row r="223">
          <cell r="A223" t="str">
            <v>5.14,2А</v>
          </cell>
          <cell r="B223">
            <v>14.2</v>
          </cell>
          <cell r="C223" t="str">
            <v>Всего с потерями (5%):</v>
          </cell>
          <cell r="D223" t="str">
            <v>А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</row>
        <row r="224">
          <cell r="A224" t="str">
            <v>5.16А</v>
          </cell>
          <cell r="B224">
            <v>16</v>
          </cell>
          <cell r="C224" t="str">
            <v>МУП "ТЭР"</v>
          </cell>
          <cell r="D224" t="str">
            <v>А</v>
          </cell>
          <cell r="E224">
            <v>47.33</v>
          </cell>
          <cell r="F224">
            <v>128.78</v>
          </cell>
          <cell r="G224">
            <v>203.44</v>
          </cell>
          <cell r="H224">
            <v>278.20999999999998</v>
          </cell>
          <cell r="I224">
            <v>340.26</v>
          </cell>
          <cell r="J224">
            <v>387.43</v>
          </cell>
          <cell r="K224">
            <v>424.92</v>
          </cell>
          <cell r="L224">
            <v>456.73</v>
          </cell>
          <cell r="M224">
            <v>494.93</v>
          </cell>
          <cell r="N224">
            <v>7.04</v>
          </cell>
          <cell r="O224">
            <v>43.14</v>
          </cell>
          <cell r="P224">
            <v>43.14</v>
          </cell>
          <cell r="R224">
            <v>128.78</v>
          </cell>
          <cell r="S224">
            <v>203.44</v>
          </cell>
          <cell r="T224">
            <v>278.20999999999998</v>
          </cell>
          <cell r="U224">
            <v>340.26</v>
          </cell>
          <cell r="V224">
            <v>387.43</v>
          </cell>
          <cell r="W224">
            <v>424.92</v>
          </cell>
          <cell r="X224">
            <v>456.73</v>
          </cell>
          <cell r="Y224">
            <v>494.93</v>
          </cell>
          <cell r="Z224">
            <v>543.02</v>
          </cell>
          <cell r="AA224">
            <v>43.14</v>
          </cell>
          <cell r="AB224">
            <v>43.14</v>
          </cell>
          <cell r="AC224">
            <v>43.14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564.62</v>
          </cell>
          <cell r="AO224">
            <v>0</v>
          </cell>
          <cell r="AP224">
            <v>0</v>
          </cell>
        </row>
        <row r="225">
          <cell r="A225" t="str">
            <v>5.16Р</v>
          </cell>
          <cell r="B225">
            <v>16</v>
          </cell>
          <cell r="C225" t="str">
            <v>МУП "ТЭР"</v>
          </cell>
          <cell r="D225" t="str">
            <v>Р</v>
          </cell>
          <cell r="E225">
            <v>13.31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</row>
        <row r="226">
          <cell r="A226" t="str">
            <v>5.20А</v>
          </cell>
          <cell r="B226">
            <v>20</v>
          </cell>
          <cell r="C226" t="str">
            <v>РечПорт-2</v>
          </cell>
          <cell r="D226" t="str">
            <v>А</v>
          </cell>
          <cell r="E226">
            <v>20.83</v>
          </cell>
          <cell r="F226">
            <v>59.16</v>
          </cell>
          <cell r="G226">
            <v>94.47999999999999</v>
          </cell>
          <cell r="H226">
            <v>131.26999999999998</v>
          </cell>
          <cell r="I226">
            <v>166.90999999999997</v>
          </cell>
          <cell r="J226">
            <v>195.68999999999997</v>
          </cell>
          <cell r="K226">
            <v>214.87999999999997</v>
          </cell>
          <cell r="L226">
            <v>230.05999999999997</v>
          </cell>
          <cell r="M226">
            <v>246.04999999999998</v>
          </cell>
          <cell r="N226">
            <v>266.74</v>
          </cell>
          <cell r="O226">
            <v>277.60000000000002</v>
          </cell>
          <cell r="P226">
            <v>277.60000000000002</v>
          </cell>
          <cell r="R226">
            <v>59.16</v>
          </cell>
          <cell r="S226">
            <v>94.47999999999999</v>
          </cell>
          <cell r="T226">
            <v>131.26999999999998</v>
          </cell>
          <cell r="U226">
            <v>166.90999999999997</v>
          </cell>
          <cell r="V226">
            <v>195.68999999999997</v>
          </cell>
          <cell r="W226">
            <v>214.87999999999997</v>
          </cell>
          <cell r="X226">
            <v>230.05999999999997</v>
          </cell>
          <cell r="Y226">
            <v>246.04999999999998</v>
          </cell>
          <cell r="Z226">
            <v>266.74</v>
          </cell>
          <cell r="AA226">
            <v>277.60000000000002</v>
          </cell>
          <cell r="AB226">
            <v>277.60000000000002</v>
          </cell>
          <cell r="AC226">
            <v>277.60000000000002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</row>
        <row r="227">
          <cell r="A227" t="str">
            <v>5.20Р</v>
          </cell>
          <cell r="B227">
            <v>20</v>
          </cell>
          <cell r="C227" t="str">
            <v>РечПорт-2</v>
          </cell>
          <cell r="D227" t="str">
            <v>Р</v>
          </cell>
          <cell r="E227">
            <v>7.72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</row>
        <row r="228">
          <cell r="C228" t="str">
            <v>ИТОГО: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</row>
        <row r="229"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</row>
        <row r="230">
          <cell r="C230" t="str">
            <v>НЕБАЛАНС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</row>
        <row r="231">
          <cell r="C231" t="str">
            <v>НБ %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R232">
            <v>0</v>
          </cell>
          <cell r="S232">
            <v>51.71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</row>
        <row r="233">
          <cell r="B233">
            <v>3</v>
          </cell>
          <cell r="C233" t="str">
            <v>ПС 110\6  "Ст. НАДЫМ"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</row>
        <row r="234">
          <cell r="C234" t="str">
            <v>ЗРУ - 6 кВ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</row>
        <row r="235">
          <cell r="A235" t="str">
            <v>3.3А</v>
          </cell>
          <cell r="B235">
            <v>3</v>
          </cell>
          <cell r="C235" t="str">
            <v>В-1т</v>
          </cell>
          <cell r="D235" t="str">
            <v>А</v>
          </cell>
          <cell r="E235">
            <v>3370.32</v>
          </cell>
          <cell r="F235">
            <v>8.83</v>
          </cell>
          <cell r="G235">
            <v>81.56</v>
          </cell>
          <cell r="H235">
            <v>190.05</v>
          </cell>
          <cell r="I235">
            <v>269.66000000000003</v>
          </cell>
          <cell r="J235">
            <v>332.32000000000005</v>
          </cell>
          <cell r="K235">
            <v>373.59000000000003</v>
          </cell>
          <cell r="L235">
            <v>405.28000000000003</v>
          </cell>
          <cell r="M235">
            <v>446.98</v>
          </cell>
          <cell r="N235">
            <v>506.11</v>
          </cell>
          <cell r="O235">
            <v>581.86</v>
          </cell>
          <cell r="P235">
            <v>581.86</v>
          </cell>
          <cell r="R235">
            <v>3482.7</v>
          </cell>
          <cell r="S235">
            <v>81.56</v>
          </cell>
          <cell r="T235">
            <v>190.05</v>
          </cell>
          <cell r="U235">
            <v>269.66000000000003</v>
          </cell>
          <cell r="V235">
            <v>332.32000000000005</v>
          </cell>
          <cell r="W235">
            <v>373.59000000000003</v>
          </cell>
          <cell r="X235">
            <v>405.28000000000003</v>
          </cell>
          <cell r="Y235">
            <v>446.98</v>
          </cell>
          <cell r="Z235">
            <v>506.11</v>
          </cell>
          <cell r="AA235">
            <v>581.86</v>
          </cell>
          <cell r="AB235">
            <v>581.86</v>
          </cell>
          <cell r="AC235">
            <v>581.86</v>
          </cell>
          <cell r="AE235">
            <v>0</v>
          </cell>
          <cell r="AF235">
            <v>3501.7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</row>
        <row r="236">
          <cell r="A236" t="str">
            <v>3.3Р</v>
          </cell>
          <cell r="B236">
            <v>3</v>
          </cell>
          <cell r="C236" t="str">
            <v>В-1т</v>
          </cell>
          <cell r="D236" t="str">
            <v>Р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</row>
        <row r="237">
          <cell r="A237" t="str">
            <v>3.6А</v>
          </cell>
          <cell r="B237">
            <v>6</v>
          </cell>
          <cell r="C237" t="str">
            <v>В-2т</v>
          </cell>
          <cell r="D237" t="str">
            <v>А</v>
          </cell>
          <cell r="E237">
            <v>355.14</v>
          </cell>
          <cell r="F237">
            <v>8.48</v>
          </cell>
          <cell r="G237">
            <v>43.230000000000004</v>
          </cell>
          <cell r="H237">
            <v>91.12</v>
          </cell>
          <cell r="I237">
            <v>143.24</v>
          </cell>
          <cell r="J237">
            <v>175.32</v>
          </cell>
          <cell r="K237">
            <v>196.63</v>
          </cell>
          <cell r="L237">
            <v>210.59</v>
          </cell>
          <cell r="M237">
            <v>230.62</v>
          </cell>
          <cell r="N237">
            <v>259.74</v>
          </cell>
          <cell r="O237">
            <v>298</v>
          </cell>
          <cell r="P237">
            <v>298</v>
          </cell>
          <cell r="R237">
            <v>414.7</v>
          </cell>
          <cell r="S237">
            <v>43.230000000000004</v>
          </cell>
          <cell r="T237">
            <v>91.12</v>
          </cell>
          <cell r="U237">
            <v>143.24</v>
          </cell>
          <cell r="V237">
            <v>175.32</v>
          </cell>
          <cell r="W237">
            <v>196.63</v>
          </cell>
          <cell r="X237">
            <v>210.59</v>
          </cell>
          <cell r="Y237">
            <v>230.62</v>
          </cell>
          <cell r="Z237">
            <v>259.74</v>
          </cell>
          <cell r="AA237">
            <v>298</v>
          </cell>
          <cell r="AB237">
            <v>298</v>
          </cell>
          <cell r="AC237">
            <v>298</v>
          </cell>
          <cell r="AE237">
            <v>0</v>
          </cell>
          <cell r="AF237">
            <v>424.8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</row>
        <row r="238">
          <cell r="A238" t="str">
            <v>3.6Р</v>
          </cell>
          <cell r="B238">
            <v>6</v>
          </cell>
          <cell r="C238" t="str">
            <v>В-2т</v>
          </cell>
          <cell r="D238" t="str">
            <v>Р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</row>
        <row r="239">
          <cell r="C239" t="str">
            <v>ИТОГО В-1т,2т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</row>
        <row r="240">
          <cell r="A240" t="str">
            <v>3.7А</v>
          </cell>
          <cell r="B240">
            <v>7</v>
          </cell>
          <cell r="C240" t="str">
            <v>ТСН-1</v>
          </cell>
          <cell r="D240" t="str">
            <v>А</v>
          </cell>
          <cell r="E240">
            <v>9981.5</v>
          </cell>
          <cell r="F240">
            <v>71.69</v>
          </cell>
          <cell r="G240">
            <v>79.608000000000004</v>
          </cell>
          <cell r="H240">
            <v>79.822000000000003</v>
          </cell>
          <cell r="I240">
            <v>134.37799999999999</v>
          </cell>
          <cell r="J240">
            <v>134.63800000000001</v>
          </cell>
          <cell r="K240">
            <v>134.886</v>
          </cell>
          <cell r="L240">
            <v>135.196</v>
          </cell>
          <cell r="M240">
            <v>135.55799999999999</v>
          </cell>
          <cell r="N240">
            <v>136.99799999999999</v>
          </cell>
          <cell r="O240">
            <v>148.422</v>
          </cell>
          <cell r="P240">
            <v>0</v>
          </cell>
          <cell r="R240">
            <v>9981.5</v>
          </cell>
          <cell r="S240">
            <v>79.608000000000004</v>
          </cell>
          <cell r="T240">
            <v>79.822000000000003</v>
          </cell>
          <cell r="U240">
            <v>134.37799999999999</v>
          </cell>
          <cell r="V240">
            <v>134.63800000000001</v>
          </cell>
          <cell r="W240">
            <v>134.886</v>
          </cell>
          <cell r="X240">
            <v>135.196</v>
          </cell>
          <cell r="Y240">
            <v>135.55799999999999</v>
          </cell>
          <cell r="Z240">
            <v>136.99799999999999</v>
          </cell>
          <cell r="AA240">
            <v>148.422</v>
          </cell>
          <cell r="AB240">
            <v>0</v>
          </cell>
          <cell r="AC240">
            <v>0</v>
          </cell>
          <cell r="AE240">
            <v>0</v>
          </cell>
          <cell r="AF240">
            <v>9982.7999999999993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</row>
        <row r="241">
          <cell r="A241" t="str">
            <v>3.2А</v>
          </cell>
          <cell r="B241">
            <v>2</v>
          </cell>
          <cell r="C241" t="str">
            <v>ТСН-2</v>
          </cell>
          <cell r="D241" t="str">
            <v>А</v>
          </cell>
          <cell r="E241">
            <v>6921.6</v>
          </cell>
          <cell r="F241">
            <v>72.456000000000003</v>
          </cell>
          <cell r="G241">
            <v>315.42599999999999</v>
          </cell>
          <cell r="H241">
            <v>658.226</v>
          </cell>
          <cell r="I241">
            <v>891.03200000000004</v>
          </cell>
          <cell r="J241">
            <v>964.01800000000003</v>
          </cell>
          <cell r="K241">
            <v>974.53200000000004</v>
          </cell>
          <cell r="L241">
            <v>985.37200000000007</v>
          </cell>
          <cell r="M241">
            <v>1006.79</v>
          </cell>
          <cell r="N241">
            <v>1041.82</v>
          </cell>
          <cell r="O241">
            <v>1223.096</v>
          </cell>
          <cell r="P241">
            <v>0</v>
          </cell>
          <cell r="R241">
            <v>7332.7</v>
          </cell>
          <cell r="S241">
            <v>315.42599999999999</v>
          </cell>
          <cell r="T241">
            <v>658.226</v>
          </cell>
          <cell r="U241">
            <v>891.03200000000004</v>
          </cell>
          <cell r="V241">
            <v>964.01800000000003</v>
          </cell>
          <cell r="W241">
            <v>974.53200000000004</v>
          </cell>
          <cell r="X241">
            <v>985.37200000000007</v>
          </cell>
          <cell r="Y241">
            <v>1006.79</v>
          </cell>
          <cell r="Z241">
            <v>1041.82</v>
          </cell>
          <cell r="AA241">
            <v>1223.096</v>
          </cell>
          <cell r="AB241">
            <v>0</v>
          </cell>
          <cell r="AC241">
            <v>0</v>
          </cell>
          <cell r="AE241">
            <v>0</v>
          </cell>
          <cell r="AF241">
            <v>7401.7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</row>
        <row r="242">
          <cell r="C242" t="str">
            <v>ИТОГО ТСН-1,2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</row>
        <row r="243">
          <cell r="A243" t="str">
            <v>3.16А</v>
          </cell>
          <cell r="B243">
            <v>16</v>
          </cell>
          <cell r="C243" t="str">
            <v>МУП  "ТЭР"</v>
          </cell>
          <cell r="D243" t="str">
            <v>А</v>
          </cell>
          <cell r="E243">
            <v>5228.7</v>
          </cell>
          <cell r="F243">
            <v>8.23</v>
          </cell>
          <cell r="G243">
            <v>230.42999999999998</v>
          </cell>
          <cell r="H243">
            <v>463.34999999999997</v>
          </cell>
          <cell r="I243">
            <v>693.26</v>
          </cell>
          <cell r="J243">
            <v>852.15</v>
          </cell>
          <cell r="K243">
            <v>957.69999999999993</v>
          </cell>
          <cell r="L243">
            <v>1025.4199999999998</v>
          </cell>
          <cell r="M243">
            <v>1124.6399999999999</v>
          </cell>
          <cell r="N243">
            <v>1262.1299999999999</v>
          </cell>
          <cell r="O243">
            <v>1446.5099999999998</v>
          </cell>
          <cell r="P243">
            <v>1446.5099999999998</v>
          </cell>
          <cell r="R243">
            <v>5520.6</v>
          </cell>
          <cell r="S243">
            <v>230.42999999999998</v>
          </cell>
          <cell r="T243">
            <v>463.34999999999997</v>
          </cell>
          <cell r="U243">
            <v>693.26</v>
          </cell>
          <cell r="V243">
            <v>852.15</v>
          </cell>
          <cell r="W243">
            <v>957.69999999999993</v>
          </cell>
          <cell r="X243">
            <v>1025.4199999999998</v>
          </cell>
          <cell r="Y243">
            <v>1124.6399999999999</v>
          </cell>
          <cell r="Z243">
            <v>1262.1299999999999</v>
          </cell>
          <cell r="AA243">
            <v>1446.5099999999998</v>
          </cell>
          <cell r="AB243">
            <v>1446.5099999999998</v>
          </cell>
          <cell r="AC243">
            <v>1446.5099999999998</v>
          </cell>
          <cell r="AE243">
            <v>0</v>
          </cell>
          <cell r="AF243">
            <v>5563.62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</row>
        <row r="244">
          <cell r="A244" t="str">
            <v>3.16Р</v>
          </cell>
          <cell r="B244">
            <v>16</v>
          </cell>
          <cell r="C244" t="str">
            <v>МУП  "ТЭР"</v>
          </cell>
          <cell r="D244" t="str">
            <v>Р</v>
          </cell>
          <cell r="E244">
            <v>466.1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</row>
        <row r="245">
          <cell r="A245" t="str">
            <v>3.18А</v>
          </cell>
          <cell r="B245">
            <v>18</v>
          </cell>
          <cell r="C245" t="str">
            <v>"Надымгазторг"</v>
          </cell>
          <cell r="D245" t="str">
            <v>А</v>
          </cell>
          <cell r="E245">
            <v>5363</v>
          </cell>
          <cell r="F245">
            <v>9.6999999999999993</v>
          </cell>
          <cell r="G245">
            <v>12.29</v>
          </cell>
          <cell r="H245">
            <v>16.32</v>
          </cell>
          <cell r="I245">
            <v>26.03</v>
          </cell>
          <cell r="J245">
            <v>28.19</v>
          </cell>
          <cell r="K245">
            <v>29.68</v>
          </cell>
          <cell r="L245">
            <v>30.8</v>
          </cell>
          <cell r="M245">
            <v>32.369999999999997</v>
          </cell>
          <cell r="N245">
            <v>34.229999999999997</v>
          </cell>
          <cell r="O245">
            <v>36.369999999999997</v>
          </cell>
          <cell r="P245">
            <v>36.369999999999997</v>
          </cell>
          <cell r="R245">
            <v>5369.8</v>
          </cell>
          <cell r="S245">
            <v>12.29</v>
          </cell>
          <cell r="T245">
            <v>16.32</v>
          </cell>
          <cell r="U245">
            <v>26.03</v>
          </cell>
          <cell r="V245">
            <v>28.19</v>
          </cell>
          <cell r="W245">
            <v>29.68</v>
          </cell>
          <cell r="X245">
            <v>30.8</v>
          </cell>
          <cell r="Y245">
            <v>32.369999999999997</v>
          </cell>
          <cell r="Z245">
            <v>34.229999999999997</v>
          </cell>
          <cell r="AA245">
            <v>36.369999999999997</v>
          </cell>
          <cell r="AB245">
            <v>36.369999999999997</v>
          </cell>
          <cell r="AC245">
            <v>36.369999999999997</v>
          </cell>
          <cell r="AE245">
            <v>0</v>
          </cell>
          <cell r="AF245">
            <v>5370.6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</row>
        <row r="246">
          <cell r="A246" t="str">
            <v>3.18Р</v>
          </cell>
          <cell r="B246">
            <v>18</v>
          </cell>
          <cell r="C246" t="str">
            <v>"Надымгазторг"</v>
          </cell>
          <cell r="D246" t="str">
            <v>Р</v>
          </cell>
          <cell r="E246">
            <v>8125.8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</row>
        <row r="247">
          <cell r="A247" t="str">
            <v>3.20А</v>
          </cell>
          <cell r="B247">
            <v>20</v>
          </cell>
          <cell r="C247" t="str">
            <v>"Надымгазторг"</v>
          </cell>
          <cell r="D247" t="str">
            <v>А</v>
          </cell>
          <cell r="E247">
            <v>0</v>
          </cell>
          <cell r="F247">
            <v>17.579999999999998</v>
          </cell>
          <cell r="G247">
            <v>17.579999999999998</v>
          </cell>
          <cell r="H247">
            <v>17.579999999999998</v>
          </cell>
          <cell r="I247">
            <v>17.579999999999998</v>
          </cell>
          <cell r="J247">
            <v>17.579999999999998</v>
          </cell>
          <cell r="K247">
            <v>17.579999999999998</v>
          </cell>
          <cell r="L247">
            <v>17.579999999999998</v>
          </cell>
          <cell r="M247">
            <v>17.579999999999998</v>
          </cell>
          <cell r="N247">
            <v>17.579999999999998</v>
          </cell>
          <cell r="O247">
            <v>17.579999999999998</v>
          </cell>
          <cell r="P247">
            <v>17.579999999999998</v>
          </cell>
          <cell r="R247">
            <v>0</v>
          </cell>
          <cell r="S247">
            <v>17.579999999999998</v>
          </cell>
          <cell r="T247">
            <v>17.579999999999998</v>
          </cell>
          <cell r="U247">
            <v>17.579999999999998</v>
          </cell>
          <cell r="V247">
            <v>17.579999999999998</v>
          </cell>
          <cell r="W247">
            <v>17.579999999999998</v>
          </cell>
          <cell r="X247">
            <v>17.579999999999998</v>
          </cell>
          <cell r="Y247">
            <v>17.579999999999998</v>
          </cell>
          <cell r="Z247">
            <v>17.579999999999998</v>
          </cell>
          <cell r="AA247">
            <v>17.579999999999998</v>
          </cell>
          <cell r="AB247">
            <v>17.579999999999998</v>
          </cell>
          <cell r="AC247">
            <v>17.579999999999998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</row>
        <row r="248">
          <cell r="A248" t="str">
            <v>3.20Р</v>
          </cell>
          <cell r="B248">
            <v>20</v>
          </cell>
          <cell r="C248" t="str">
            <v>"Надымгазторг"</v>
          </cell>
          <cell r="D248" t="str">
            <v>Р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</row>
        <row r="249">
          <cell r="A249" t="str">
            <v>3.17А</v>
          </cell>
          <cell r="B249">
            <v>17</v>
          </cell>
          <cell r="C249" t="str">
            <v>СЭС ТЭ</v>
          </cell>
          <cell r="D249" t="str">
            <v>А</v>
          </cell>
          <cell r="E249">
            <v>3146.98</v>
          </cell>
          <cell r="F249">
            <v>17.02</v>
          </cell>
          <cell r="G249">
            <v>34.04</v>
          </cell>
          <cell r="H249">
            <v>38.04</v>
          </cell>
          <cell r="I249">
            <v>28.02</v>
          </cell>
          <cell r="J249">
            <v>29.53</v>
          </cell>
          <cell r="K249">
            <v>30.3</v>
          </cell>
          <cell r="L249">
            <v>30.92</v>
          </cell>
          <cell r="M249">
            <v>31.89</v>
          </cell>
          <cell r="N249">
            <v>33.200000000000003</v>
          </cell>
          <cell r="O249">
            <v>35.080000000000005</v>
          </cell>
          <cell r="P249">
            <v>35.080000000000005</v>
          </cell>
          <cell r="R249">
            <v>3146.98</v>
          </cell>
          <cell r="S249">
            <v>34.04</v>
          </cell>
          <cell r="T249">
            <v>38.04</v>
          </cell>
          <cell r="U249">
            <v>49.36</v>
          </cell>
          <cell r="V249">
            <v>29.53</v>
          </cell>
          <cell r="W249">
            <v>30.3</v>
          </cell>
          <cell r="X249">
            <v>30.92</v>
          </cell>
          <cell r="Y249">
            <v>31.89</v>
          </cell>
          <cell r="Z249">
            <v>33.200000000000003</v>
          </cell>
          <cell r="AA249">
            <v>35.080000000000005</v>
          </cell>
          <cell r="AB249">
            <v>35.080000000000005</v>
          </cell>
          <cell r="AC249">
            <v>35.080000000000005</v>
          </cell>
          <cell r="AE249">
            <v>0</v>
          </cell>
          <cell r="AF249">
            <v>3146.98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</row>
        <row r="250">
          <cell r="A250" t="str">
            <v>3.17Р</v>
          </cell>
          <cell r="B250">
            <v>17</v>
          </cell>
          <cell r="C250" t="str">
            <v>СЭС ТЭ</v>
          </cell>
          <cell r="D250" t="str">
            <v>Р</v>
          </cell>
          <cell r="E250">
            <v>1918.9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</row>
        <row r="251">
          <cell r="A251" t="str">
            <v>3.15А</v>
          </cell>
          <cell r="B251">
            <v>15</v>
          </cell>
          <cell r="C251" t="str">
            <v>МУП  "ТЭР"</v>
          </cell>
          <cell r="D251" t="str">
            <v>А</v>
          </cell>
          <cell r="E251">
            <v>1176.3399999999999</v>
          </cell>
          <cell r="F251">
            <v>9.94</v>
          </cell>
          <cell r="G251">
            <v>9.94</v>
          </cell>
          <cell r="H251">
            <v>9.94</v>
          </cell>
          <cell r="I251">
            <v>9.94</v>
          </cell>
          <cell r="J251">
            <v>9.94</v>
          </cell>
          <cell r="K251">
            <v>9.94</v>
          </cell>
          <cell r="L251">
            <v>9.94</v>
          </cell>
          <cell r="M251">
            <v>9.94</v>
          </cell>
          <cell r="N251">
            <v>9.94</v>
          </cell>
          <cell r="O251">
            <v>9.94</v>
          </cell>
          <cell r="P251">
            <v>9.94</v>
          </cell>
          <cell r="R251">
            <v>1176.3399999999999</v>
          </cell>
          <cell r="S251">
            <v>9.94</v>
          </cell>
          <cell r="T251">
            <v>9.94</v>
          </cell>
          <cell r="U251">
            <v>9.94</v>
          </cell>
          <cell r="V251">
            <v>9.94</v>
          </cell>
          <cell r="W251">
            <v>9.94</v>
          </cell>
          <cell r="X251">
            <v>9.94</v>
          </cell>
          <cell r="Y251">
            <v>9.94</v>
          </cell>
          <cell r="Z251">
            <v>9.94</v>
          </cell>
          <cell r="AA251">
            <v>9.94</v>
          </cell>
          <cell r="AB251">
            <v>9.94</v>
          </cell>
          <cell r="AC251">
            <v>9.94</v>
          </cell>
          <cell r="AE251">
            <v>0</v>
          </cell>
          <cell r="AF251">
            <v>1176.3399999999999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</row>
        <row r="252">
          <cell r="A252" t="str">
            <v>3.15Р</v>
          </cell>
          <cell r="B252">
            <v>15</v>
          </cell>
          <cell r="C252" t="str">
            <v>МУП  "ТЭР"</v>
          </cell>
          <cell r="D252" t="str">
            <v>Р</v>
          </cell>
          <cell r="E252">
            <v>9679.1200000000008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</row>
        <row r="253">
          <cell r="A253" t="str">
            <v>3.13А</v>
          </cell>
          <cell r="B253">
            <v>13</v>
          </cell>
          <cell r="C253" t="str">
            <v>"Энергокомплект"</v>
          </cell>
          <cell r="D253" t="str">
            <v>А</v>
          </cell>
          <cell r="E253">
            <v>2966.12</v>
          </cell>
          <cell r="F253">
            <v>8.85</v>
          </cell>
          <cell r="G253">
            <v>157.32999999999998</v>
          </cell>
          <cell r="H253">
            <v>336.91999999999996</v>
          </cell>
          <cell r="I253">
            <v>479.04999999999995</v>
          </cell>
          <cell r="J253">
            <v>585.34999999999991</v>
          </cell>
          <cell r="K253">
            <v>659.13999999999987</v>
          </cell>
          <cell r="L253">
            <v>725.06999999999994</v>
          </cell>
          <cell r="M253">
            <v>806.70999999999992</v>
          </cell>
          <cell r="N253">
            <v>919.00999999999988</v>
          </cell>
          <cell r="O253">
            <v>1057.8599999999999</v>
          </cell>
          <cell r="P253">
            <v>1057.8599999999999</v>
          </cell>
          <cell r="R253">
            <v>3164.3</v>
          </cell>
          <cell r="S253">
            <v>157.32999999999998</v>
          </cell>
          <cell r="T253">
            <v>336.91999999999996</v>
          </cell>
          <cell r="U253">
            <v>479.04999999999995</v>
          </cell>
          <cell r="V253">
            <v>585.34999999999991</v>
          </cell>
          <cell r="W253">
            <v>659.13999999999987</v>
          </cell>
          <cell r="X253">
            <v>725.06999999999994</v>
          </cell>
          <cell r="Y253">
            <v>806.70999999999992</v>
          </cell>
          <cell r="Z253">
            <v>919.00999999999988</v>
          </cell>
          <cell r="AA253">
            <v>1057.8599999999999</v>
          </cell>
          <cell r="AB253">
            <v>1057.8599999999999</v>
          </cell>
          <cell r="AC253">
            <v>1057.8599999999999</v>
          </cell>
          <cell r="AE253">
            <v>0</v>
          </cell>
          <cell r="AF253">
            <v>3192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</row>
        <row r="254">
          <cell r="A254" t="str">
            <v>3.13Р</v>
          </cell>
          <cell r="B254">
            <v>13</v>
          </cell>
          <cell r="C254" t="str">
            <v>"Энергокомплект"</v>
          </cell>
          <cell r="D254" t="str">
            <v>Р</v>
          </cell>
          <cell r="E254">
            <v>9233.6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</row>
        <row r="255">
          <cell r="A255" t="str">
            <v>3.11А</v>
          </cell>
          <cell r="B255">
            <v>11</v>
          </cell>
          <cell r="C255" t="str">
            <v>МУП  "ТЭР"</v>
          </cell>
          <cell r="D255" t="str">
            <v>А</v>
          </cell>
          <cell r="E255">
            <v>117.8</v>
          </cell>
          <cell r="F255">
            <v>16.36</v>
          </cell>
          <cell r="G255">
            <v>208.79000000000002</v>
          </cell>
          <cell r="H255">
            <v>480.3</v>
          </cell>
          <cell r="I255">
            <v>682.16000000000008</v>
          </cell>
          <cell r="J255">
            <v>833.83</v>
          </cell>
          <cell r="K255">
            <v>928.24</v>
          </cell>
          <cell r="L255">
            <v>988.47</v>
          </cell>
          <cell r="M255">
            <v>1073.23</v>
          </cell>
          <cell r="N255">
            <v>1206.01</v>
          </cell>
          <cell r="O255">
            <v>1380.11</v>
          </cell>
          <cell r="P255">
            <v>1380.11</v>
          </cell>
          <cell r="R255">
            <v>363.82</v>
          </cell>
          <cell r="S255">
            <v>208.79000000000002</v>
          </cell>
          <cell r="T255">
            <v>480.3</v>
          </cell>
          <cell r="U255">
            <v>682.16000000000008</v>
          </cell>
          <cell r="V255">
            <v>833.83</v>
          </cell>
          <cell r="W255">
            <v>928.24</v>
          </cell>
          <cell r="X255">
            <v>988.47</v>
          </cell>
          <cell r="Y255">
            <v>1073.23</v>
          </cell>
          <cell r="Z255">
            <v>1206.01</v>
          </cell>
          <cell r="AA255">
            <v>1380.11</v>
          </cell>
          <cell r="AB255">
            <v>1380.11</v>
          </cell>
          <cell r="AC255">
            <v>1380.11</v>
          </cell>
          <cell r="AE255">
            <v>0</v>
          </cell>
          <cell r="AF255">
            <v>398.02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</row>
        <row r="256">
          <cell r="A256" t="str">
            <v>3.11Р</v>
          </cell>
          <cell r="B256">
            <v>11</v>
          </cell>
          <cell r="C256" t="str">
            <v>МУП  "ТЭР"</v>
          </cell>
          <cell r="D256" t="str">
            <v>Р</v>
          </cell>
          <cell r="E256">
            <v>9838.7000000000007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</row>
        <row r="257">
          <cell r="C257" t="str">
            <v>ИТОГО: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</row>
        <row r="258">
          <cell r="C258" t="str">
            <v>НЕБАЛАНС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</row>
        <row r="259">
          <cell r="C259" t="str">
            <v>НБ %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</row>
        <row r="260"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</row>
        <row r="261">
          <cell r="B261">
            <v>6</v>
          </cell>
          <cell r="C261" t="str">
            <v>ПЛЭС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</row>
        <row r="262">
          <cell r="C262" t="str">
            <v>ЗРУ - 6 кВ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</row>
        <row r="263">
          <cell r="A263" t="str">
            <v>6.5А</v>
          </cell>
          <cell r="B263">
            <v>5</v>
          </cell>
          <cell r="C263" t="str">
            <v>5Г - 1</v>
          </cell>
          <cell r="D263" t="str">
            <v>А</v>
          </cell>
          <cell r="E263">
            <v>10.18</v>
          </cell>
          <cell r="F263">
            <v>230.2</v>
          </cell>
          <cell r="G263">
            <v>655.34</v>
          </cell>
          <cell r="H263">
            <v>964.15</v>
          </cell>
          <cell r="I263">
            <v>1004.46</v>
          </cell>
          <cell r="J263">
            <v>1004.46</v>
          </cell>
          <cell r="K263">
            <v>1267.49</v>
          </cell>
          <cell r="L263">
            <v>1546.53</v>
          </cell>
          <cell r="M263">
            <v>1704.7</v>
          </cell>
          <cell r="N263">
            <v>1814.14</v>
          </cell>
          <cell r="O263">
            <v>1987.73</v>
          </cell>
          <cell r="P263">
            <v>2335.87</v>
          </cell>
          <cell r="R263">
            <v>230.2</v>
          </cell>
          <cell r="S263">
            <v>655.34</v>
          </cell>
          <cell r="T263">
            <v>964.15</v>
          </cell>
          <cell r="U263">
            <v>1004.46</v>
          </cell>
          <cell r="V263">
            <v>1004.46</v>
          </cell>
          <cell r="W263">
            <v>1267.49</v>
          </cell>
          <cell r="X263">
            <v>1546.53</v>
          </cell>
          <cell r="Y263">
            <v>1704.7</v>
          </cell>
          <cell r="Z263">
            <v>1814.14</v>
          </cell>
          <cell r="AA263">
            <v>1987.73</v>
          </cell>
          <cell r="AB263">
            <v>2335.87</v>
          </cell>
          <cell r="AC263">
            <v>0</v>
          </cell>
          <cell r="AE263">
            <v>1579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</row>
        <row r="264">
          <cell r="A264" t="str">
            <v>6.5А</v>
          </cell>
          <cell r="B264">
            <v>5</v>
          </cell>
          <cell r="C264" t="str">
            <v>4Г - 1</v>
          </cell>
          <cell r="D264" t="str">
            <v>А</v>
          </cell>
          <cell r="E264">
            <v>0</v>
          </cell>
          <cell r="F264">
            <v>0</v>
          </cell>
          <cell r="G264">
            <v>20.87</v>
          </cell>
          <cell r="H264">
            <v>43.87</v>
          </cell>
          <cell r="I264">
            <v>456.46</v>
          </cell>
          <cell r="J264">
            <v>923.29</v>
          </cell>
          <cell r="K264">
            <v>996.25</v>
          </cell>
          <cell r="L264">
            <v>996.25</v>
          </cell>
          <cell r="M264">
            <v>1192.18</v>
          </cell>
          <cell r="N264">
            <v>1192.18</v>
          </cell>
          <cell r="O264">
            <v>1199.5</v>
          </cell>
          <cell r="P264">
            <v>1226.69</v>
          </cell>
          <cell r="R264">
            <v>0</v>
          </cell>
          <cell r="S264">
            <v>0</v>
          </cell>
          <cell r="T264">
            <v>43.87</v>
          </cell>
          <cell r="U264">
            <v>456.46</v>
          </cell>
          <cell r="V264">
            <v>923.29</v>
          </cell>
          <cell r="W264">
            <v>996.25</v>
          </cell>
          <cell r="X264">
            <v>996.25</v>
          </cell>
          <cell r="Y264">
            <v>1192.18</v>
          </cell>
          <cell r="Z264">
            <v>1192.18</v>
          </cell>
          <cell r="AA264">
            <v>1199.5</v>
          </cell>
          <cell r="AB264">
            <v>1226.69</v>
          </cell>
          <cell r="AC264">
            <v>0</v>
          </cell>
          <cell r="AE264">
            <v>1579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</row>
        <row r="265">
          <cell r="A265" t="str">
            <v>6.6А</v>
          </cell>
          <cell r="B265">
            <v>6</v>
          </cell>
          <cell r="C265" t="str">
            <v>5Г - 2</v>
          </cell>
          <cell r="D265" t="str">
            <v>А</v>
          </cell>
          <cell r="E265">
            <v>5949.8</v>
          </cell>
          <cell r="F265">
            <v>6421</v>
          </cell>
          <cell r="G265">
            <v>18.489999999999998</v>
          </cell>
          <cell r="H265">
            <v>139.63</v>
          </cell>
          <cell r="I265">
            <v>310.64999999999998</v>
          </cell>
          <cell r="J265">
            <v>310.64999999999998</v>
          </cell>
          <cell r="K265">
            <v>590.75</v>
          </cell>
          <cell r="L265">
            <v>826.3</v>
          </cell>
          <cell r="M265">
            <v>877.61</v>
          </cell>
          <cell r="N265">
            <v>1052.03</v>
          </cell>
          <cell r="O265">
            <v>1052.03</v>
          </cell>
          <cell r="P265">
            <v>1311.22</v>
          </cell>
          <cell r="R265">
            <v>6421</v>
          </cell>
          <cell r="S265">
            <v>6855</v>
          </cell>
          <cell r="T265">
            <v>139.63</v>
          </cell>
          <cell r="U265">
            <v>310.64999999999998</v>
          </cell>
          <cell r="V265">
            <v>310.64999999999998</v>
          </cell>
          <cell r="W265">
            <v>590.75</v>
          </cell>
          <cell r="X265">
            <v>826.3</v>
          </cell>
          <cell r="Y265">
            <v>877.61</v>
          </cell>
          <cell r="Z265">
            <v>1052.03</v>
          </cell>
          <cell r="AA265">
            <v>1052.03</v>
          </cell>
          <cell r="AB265">
            <v>1311.22</v>
          </cell>
          <cell r="AC265">
            <v>0</v>
          </cell>
          <cell r="AE265">
            <v>0</v>
          </cell>
          <cell r="AF265">
            <v>0</v>
          </cell>
          <cell r="AG265">
            <v>7068.76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</row>
        <row r="266">
          <cell r="A266" t="str">
            <v>6.5А</v>
          </cell>
          <cell r="B266">
            <v>5</v>
          </cell>
          <cell r="C266" t="str">
            <v>4Г - 2</v>
          </cell>
          <cell r="D266" t="str">
            <v>А</v>
          </cell>
          <cell r="E266">
            <v>0</v>
          </cell>
          <cell r="F266">
            <v>0</v>
          </cell>
          <cell r="G266">
            <v>0</v>
          </cell>
          <cell r="H266">
            <v>20.9</v>
          </cell>
          <cell r="I266">
            <v>245.7</v>
          </cell>
          <cell r="J266">
            <v>705.73</v>
          </cell>
          <cell r="K266">
            <v>776.87</v>
          </cell>
          <cell r="L266">
            <v>776.87</v>
          </cell>
          <cell r="M266">
            <v>853.27</v>
          </cell>
          <cell r="N266">
            <v>853.27</v>
          </cell>
          <cell r="O266">
            <v>853.27</v>
          </cell>
          <cell r="P266">
            <v>857.27</v>
          </cell>
          <cell r="R266">
            <v>0</v>
          </cell>
          <cell r="S266">
            <v>0</v>
          </cell>
          <cell r="T266">
            <v>0</v>
          </cell>
          <cell r="U266">
            <v>245.7</v>
          </cell>
          <cell r="V266">
            <v>705.73</v>
          </cell>
          <cell r="W266">
            <v>776.87</v>
          </cell>
          <cell r="X266">
            <v>776.87</v>
          </cell>
          <cell r="Y266">
            <v>853.27</v>
          </cell>
          <cell r="Z266">
            <v>853.27</v>
          </cell>
          <cell r="AA266">
            <v>853.27</v>
          </cell>
          <cell r="AB266">
            <v>857.27</v>
          </cell>
          <cell r="AC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</row>
        <row r="267">
          <cell r="C267" t="str">
            <v>ИТОГО: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</row>
        <row r="268">
          <cell r="C268" t="str">
            <v>Собственные нужды: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</row>
        <row r="269">
          <cell r="A269" t="str">
            <v>6.1А</v>
          </cell>
          <cell r="B269">
            <v>1</v>
          </cell>
          <cell r="C269" t="str">
            <v>5 ТСН - 1</v>
          </cell>
          <cell r="D269" t="str">
            <v>А</v>
          </cell>
          <cell r="E269">
            <v>3266.68</v>
          </cell>
          <cell r="F269">
            <v>3276</v>
          </cell>
          <cell r="G269">
            <v>3294.4</v>
          </cell>
          <cell r="H269">
            <v>3309.2</v>
          </cell>
          <cell r="I269">
            <v>3312.4</v>
          </cell>
          <cell r="J269">
            <v>3321.1</v>
          </cell>
          <cell r="K269">
            <v>3337.9</v>
          </cell>
          <cell r="L269">
            <v>3357.3</v>
          </cell>
          <cell r="M269">
            <v>3367.6</v>
          </cell>
          <cell r="N269">
            <v>3373.3</v>
          </cell>
          <cell r="O269">
            <v>3387.2</v>
          </cell>
          <cell r="P269">
            <v>3406</v>
          </cell>
          <cell r="R269">
            <v>3276</v>
          </cell>
          <cell r="S269">
            <v>3294.4</v>
          </cell>
          <cell r="T269">
            <v>3309.2</v>
          </cell>
          <cell r="U269">
            <v>3312.4</v>
          </cell>
          <cell r="V269">
            <v>3321.1</v>
          </cell>
          <cell r="W269">
            <v>3337.9</v>
          </cell>
          <cell r="X269">
            <v>3357.3</v>
          </cell>
          <cell r="Y269">
            <v>3367.6</v>
          </cell>
          <cell r="Z269">
            <v>3373.3</v>
          </cell>
          <cell r="AA269">
            <v>3387.2</v>
          </cell>
          <cell r="AB269">
            <v>3406</v>
          </cell>
          <cell r="AC269">
            <v>0</v>
          </cell>
          <cell r="AE269">
            <v>7320.2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</row>
        <row r="270">
          <cell r="A270" t="str">
            <v>6.1А</v>
          </cell>
          <cell r="B270">
            <v>1</v>
          </cell>
          <cell r="C270" t="str">
            <v>4 ТСН - 1</v>
          </cell>
          <cell r="D270" t="str">
            <v>А</v>
          </cell>
          <cell r="E270">
            <v>0</v>
          </cell>
          <cell r="F270">
            <v>0</v>
          </cell>
          <cell r="G270">
            <v>17.399999999999999</v>
          </cell>
          <cell r="H270">
            <v>22.9</v>
          </cell>
          <cell r="I270">
            <v>65.3</v>
          </cell>
          <cell r="J270">
            <v>105.5</v>
          </cell>
          <cell r="K270">
            <v>113.1</v>
          </cell>
          <cell r="L270">
            <v>113.1</v>
          </cell>
          <cell r="M270">
            <v>141.6</v>
          </cell>
          <cell r="N270">
            <v>141.6</v>
          </cell>
          <cell r="O270">
            <v>145.80000000000001</v>
          </cell>
          <cell r="P270">
            <v>155.19999999999999</v>
          </cell>
          <cell r="R270">
            <v>0</v>
          </cell>
          <cell r="S270">
            <v>0</v>
          </cell>
          <cell r="T270">
            <v>22.9</v>
          </cell>
          <cell r="U270">
            <v>65.3</v>
          </cell>
          <cell r="V270">
            <v>105.5</v>
          </cell>
          <cell r="W270">
            <v>113.1</v>
          </cell>
          <cell r="X270">
            <v>113.1</v>
          </cell>
          <cell r="Y270">
            <v>141.6</v>
          </cell>
          <cell r="Z270">
            <v>141.6</v>
          </cell>
          <cell r="AA270">
            <v>145.80000000000001</v>
          </cell>
          <cell r="AB270">
            <v>155.19999999999999</v>
          </cell>
          <cell r="AC270">
            <v>0</v>
          </cell>
          <cell r="AE270">
            <v>7320.2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</row>
        <row r="271">
          <cell r="A271" t="str">
            <v>6.10А</v>
          </cell>
          <cell r="B271">
            <v>10</v>
          </cell>
          <cell r="C271" t="str">
            <v>5 ТСН - 2</v>
          </cell>
          <cell r="D271" t="str">
            <v>А</v>
          </cell>
          <cell r="E271">
            <v>8599.7999999999993</v>
          </cell>
          <cell r="F271">
            <v>8655.7999999999993</v>
          </cell>
          <cell r="G271">
            <v>7068.76</v>
          </cell>
          <cell r="H271">
            <v>7084.4</v>
          </cell>
          <cell r="I271">
            <v>7106.4</v>
          </cell>
          <cell r="J271">
            <v>7106.4</v>
          </cell>
          <cell r="K271">
            <v>7140.8</v>
          </cell>
          <cell r="L271">
            <v>7180.5</v>
          </cell>
          <cell r="M271">
            <v>7193</v>
          </cell>
          <cell r="N271">
            <v>7213.8</v>
          </cell>
          <cell r="O271">
            <v>7213.8</v>
          </cell>
          <cell r="P271">
            <v>7244.7</v>
          </cell>
          <cell r="R271">
            <v>8655.7999999999993</v>
          </cell>
          <cell r="S271">
            <v>8704.2000000000007</v>
          </cell>
          <cell r="T271">
            <v>7084.4</v>
          </cell>
          <cell r="U271">
            <v>7106.4</v>
          </cell>
          <cell r="V271">
            <v>7106.4</v>
          </cell>
          <cell r="W271">
            <v>7140.8</v>
          </cell>
          <cell r="X271">
            <v>7180.5</v>
          </cell>
          <cell r="Y271">
            <v>7193</v>
          </cell>
          <cell r="Z271">
            <v>7213.8</v>
          </cell>
          <cell r="AA271">
            <v>7213.8</v>
          </cell>
          <cell r="AB271">
            <v>7244.7</v>
          </cell>
          <cell r="AC271">
            <v>0</v>
          </cell>
          <cell r="AE271">
            <v>0</v>
          </cell>
          <cell r="AF271">
            <v>0</v>
          </cell>
          <cell r="AG271">
            <v>8736.26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</row>
        <row r="272">
          <cell r="A272" t="str">
            <v>6.1А</v>
          </cell>
          <cell r="B272">
            <v>1</v>
          </cell>
          <cell r="C272" t="str">
            <v>4 ТСН - 2</v>
          </cell>
          <cell r="D272" t="str">
            <v>А</v>
          </cell>
          <cell r="E272">
            <v>0</v>
          </cell>
          <cell r="F272">
            <v>0</v>
          </cell>
          <cell r="G272">
            <v>0</v>
          </cell>
          <cell r="H272">
            <v>17.46</v>
          </cell>
          <cell r="I272">
            <v>37.700000000000003</v>
          </cell>
          <cell r="J272">
            <v>78.2</v>
          </cell>
          <cell r="K272">
            <v>85.7</v>
          </cell>
          <cell r="L272">
            <v>85.7</v>
          </cell>
          <cell r="M272">
            <v>93.8</v>
          </cell>
          <cell r="N272">
            <v>97.3</v>
          </cell>
          <cell r="O272">
            <v>97.3</v>
          </cell>
          <cell r="P272">
            <v>98.5</v>
          </cell>
          <cell r="R272">
            <v>0</v>
          </cell>
          <cell r="S272">
            <v>0</v>
          </cell>
          <cell r="T272">
            <v>0</v>
          </cell>
          <cell r="U272">
            <v>37.700000000000003</v>
          </cell>
          <cell r="V272">
            <v>78.2</v>
          </cell>
          <cell r="W272">
            <v>85.7</v>
          </cell>
          <cell r="X272">
            <v>85.7</v>
          </cell>
          <cell r="Y272">
            <v>93.8</v>
          </cell>
          <cell r="Z272">
            <v>97.3</v>
          </cell>
          <cell r="AA272">
            <v>97.3</v>
          </cell>
          <cell r="AB272">
            <v>98.5</v>
          </cell>
          <cell r="AC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</row>
        <row r="273"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</row>
        <row r="274">
          <cell r="A274" t="str">
            <v>6.13А</v>
          </cell>
          <cell r="B274">
            <v>13</v>
          </cell>
          <cell r="C274" t="str">
            <v>ТП-42-ПЛЭС-1</v>
          </cell>
          <cell r="D274" t="str">
            <v>А</v>
          </cell>
          <cell r="E274">
            <v>21.31</v>
          </cell>
          <cell r="F274">
            <v>38.61</v>
          </cell>
          <cell r="G274">
            <v>51.79</v>
          </cell>
          <cell r="H274">
            <v>0</v>
          </cell>
          <cell r="I274">
            <v>85.78</v>
          </cell>
          <cell r="J274">
            <v>102.29</v>
          </cell>
          <cell r="K274">
            <v>107.39</v>
          </cell>
          <cell r="L274">
            <v>107.8</v>
          </cell>
          <cell r="M274">
            <v>108.14999999999999</v>
          </cell>
          <cell r="N274">
            <v>108.49999999999999</v>
          </cell>
          <cell r="O274">
            <v>18.75</v>
          </cell>
          <cell r="P274">
            <v>18.75</v>
          </cell>
          <cell r="R274">
            <v>38.61</v>
          </cell>
          <cell r="S274">
            <v>51.79</v>
          </cell>
          <cell r="T274">
            <v>0</v>
          </cell>
          <cell r="U274">
            <v>85.78</v>
          </cell>
          <cell r="V274">
            <v>102.29</v>
          </cell>
          <cell r="W274">
            <v>107.39</v>
          </cell>
          <cell r="X274">
            <v>107.8</v>
          </cell>
          <cell r="Y274">
            <v>108.14999999999999</v>
          </cell>
          <cell r="Z274">
            <v>108.49999999999999</v>
          </cell>
          <cell r="AA274">
            <v>18.75</v>
          </cell>
          <cell r="AB274">
            <v>18.75</v>
          </cell>
          <cell r="AC274">
            <v>18.75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</row>
        <row r="275">
          <cell r="A275" t="str">
            <v>6.15А</v>
          </cell>
          <cell r="B275">
            <v>15</v>
          </cell>
          <cell r="C275" t="str">
            <v>Пож. насос- ПЛЭС</v>
          </cell>
          <cell r="D275" t="str">
            <v>А</v>
          </cell>
          <cell r="E275">
            <v>9.76</v>
          </cell>
          <cell r="F275">
            <v>11.22</v>
          </cell>
          <cell r="G275">
            <v>12.290000000000001</v>
          </cell>
          <cell r="H275">
            <v>0</v>
          </cell>
          <cell r="I275">
            <v>14.64</v>
          </cell>
          <cell r="J275">
            <v>15.67</v>
          </cell>
          <cell r="K275">
            <v>16.57</v>
          </cell>
          <cell r="L275">
            <v>17.059999999999999</v>
          </cell>
          <cell r="M275">
            <v>18.09</v>
          </cell>
          <cell r="N275">
            <v>19.12</v>
          </cell>
          <cell r="O275">
            <v>0</v>
          </cell>
          <cell r="P275">
            <v>0</v>
          </cell>
          <cell r="R275">
            <v>11.22</v>
          </cell>
          <cell r="S275">
            <v>12.290000000000001</v>
          </cell>
          <cell r="T275">
            <v>0</v>
          </cell>
          <cell r="U275">
            <v>14.64</v>
          </cell>
          <cell r="V275">
            <v>15.67</v>
          </cell>
          <cell r="W275">
            <v>16.57</v>
          </cell>
          <cell r="X275">
            <v>17.059999999999999</v>
          </cell>
          <cell r="Y275">
            <v>18.09</v>
          </cell>
          <cell r="Z275">
            <v>19.12</v>
          </cell>
          <cell r="AA275">
            <v>0</v>
          </cell>
          <cell r="AB275">
            <v>0</v>
          </cell>
          <cell r="AC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</row>
        <row r="276">
          <cell r="A276" t="str">
            <v>6.12А</v>
          </cell>
          <cell r="B276">
            <v>12</v>
          </cell>
          <cell r="C276" t="str">
            <v>ТП-42-ПЛЭС-2</v>
          </cell>
          <cell r="D276" t="str">
            <v>А</v>
          </cell>
          <cell r="E276">
            <v>9.65</v>
          </cell>
          <cell r="F276">
            <v>13.69</v>
          </cell>
          <cell r="G276">
            <v>19.86</v>
          </cell>
          <cell r="H276">
            <v>0</v>
          </cell>
          <cell r="I276">
            <v>26.229999999999997</v>
          </cell>
          <cell r="J276">
            <v>27.879999999999995</v>
          </cell>
          <cell r="K276">
            <v>28.829999999999995</v>
          </cell>
          <cell r="L276">
            <v>29.619999999999994</v>
          </cell>
          <cell r="M276">
            <v>30.759999999999994</v>
          </cell>
          <cell r="N276">
            <v>37.249999999999993</v>
          </cell>
          <cell r="O276">
            <v>42.219999999999992</v>
          </cell>
          <cell r="P276">
            <v>42.219999999999992</v>
          </cell>
          <cell r="R276">
            <v>13.69</v>
          </cell>
          <cell r="S276">
            <v>19.86</v>
          </cell>
          <cell r="T276">
            <v>0</v>
          </cell>
          <cell r="U276">
            <v>26.229999999999997</v>
          </cell>
          <cell r="V276">
            <v>27.879999999999995</v>
          </cell>
          <cell r="W276">
            <v>28.829999999999995</v>
          </cell>
          <cell r="X276">
            <v>29.619999999999994</v>
          </cell>
          <cell r="Y276">
            <v>30.759999999999994</v>
          </cell>
          <cell r="Z276">
            <v>37.249999999999993</v>
          </cell>
          <cell r="AA276">
            <v>42.219999999999992</v>
          </cell>
          <cell r="AB276">
            <v>42.219999999999992</v>
          </cell>
          <cell r="AC276">
            <v>42.219999999999992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</row>
        <row r="277">
          <cell r="C277" t="str">
            <v>ИТОГО  СН на "Береговой"</v>
          </cell>
        </row>
        <row r="279">
          <cell r="C279" t="str">
            <v>Итого  ПЛЭС            ОА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</row>
        <row r="280">
          <cell r="C280" t="str">
            <v>5Г - 1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</row>
        <row r="281">
          <cell r="C281" t="str">
            <v>4Г - 1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</row>
        <row r="282">
          <cell r="C282" t="str">
            <v>5Г - 2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</row>
        <row r="283">
          <cell r="C283" t="str">
            <v>4Г - 2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</row>
        <row r="284">
          <cell r="C284" t="str">
            <v>Итого    ПА  на "Береговой" (яч18,  19)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</row>
        <row r="285">
          <cell r="C285" t="str">
            <v>Отпуск в сети  "Тюменьэнерго" без СН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</row>
        <row r="287">
          <cell r="C287" t="str">
            <v>Сальдо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</row>
        <row r="290">
          <cell r="C290" t="str">
            <v>ПАНГОДИНСКИЙ  РЭС</v>
          </cell>
        </row>
        <row r="291">
          <cell r="B291">
            <v>9</v>
          </cell>
          <cell r="C291" t="str">
            <v>ПС 220\110\6  "ПАНГОДЫ"</v>
          </cell>
        </row>
        <row r="292">
          <cell r="C292" t="str">
            <v>ЗРУ - 110 кВ</v>
          </cell>
        </row>
        <row r="293">
          <cell r="A293">
            <v>9.0299999999999994</v>
          </cell>
          <cell r="B293">
            <v>3</v>
          </cell>
          <cell r="C293" t="str">
            <v>ВЛ-110  Базовая-1 А</v>
          </cell>
          <cell r="E293">
            <v>1243.74</v>
          </cell>
          <cell r="F293">
            <v>1346.82</v>
          </cell>
          <cell r="G293">
            <v>1442.46</v>
          </cell>
          <cell r="H293">
            <v>1545.39</v>
          </cell>
          <cell r="I293">
            <v>1639.81</v>
          </cell>
          <cell r="J293">
            <v>1727.88</v>
          </cell>
          <cell r="K293">
            <v>1804.9</v>
          </cell>
          <cell r="L293">
            <v>1866.69</v>
          </cell>
          <cell r="M293">
            <v>1934.07</v>
          </cell>
          <cell r="N293">
            <v>2020.91</v>
          </cell>
          <cell r="O293">
            <v>2127.39</v>
          </cell>
          <cell r="P293">
            <v>0</v>
          </cell>
          <cell r="R293">
            <v>1346.82</v>
          </cell>
          <cell r="S293">
            <v>1442.46</v>
          </cell>
          <cell r="T293">
            <v>1545.39</v>
          </cell>
          <cell r="U293">
            <v>1639.81</v>
          </cell>
          <cell r="V293">
            <v>1727.88</v>
          </cell>
          <cell r="W293">
            <v>1804.9</v>
          </cell>
          <cell r="X293">
            <v>1866.69</v>
          </cell>
          <cell r="Y293">
            <v>1934.07</v>
          </cell>
          <cell r="Z293">
            <v>2020.91</v>
          </cell>
          <cell r="AA293">
            <v>2127.39</v>
          </cell>
          <cell r="AB293">
            <v>0</v>
          </cell>
          <cell r="AC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</row>
        <row r="294">
          <cell r="A294">
            <v>9.0500000000000007</v>
          </cell>
          <cell r="B294">
            <v>5</v>
          </cell>
          <cell r="C294" t="str">
            <v>ВЛ-110  Базовая-2 А</v>
          </cell>
          <cell r="E294">
            <v>2913.57</v>
          </cell>
          <cell r="F294">
            <v>3004.84</v>
          </cell>
          <cell r="G294">
            <v>3093.12</v>
          </cell>
          <cell r="H294">
            <v>3183.81</v>
          </cell>
          <cell r="I294">
            <v>3263.25</v>
          </cell>
          <cell r="J294">
            <v>3345.84</v>
          </cell>
          <cell r="K294">
            <v>3423.88</v>
          </cell>
          <cell r="L294">
            <v>3486.84</v>
          </cell>
          <cell r="M294">
            <v>3559.52</v>
          </cell>
          <cell r="N294">
            <v>3638.37</v>
          </cell>
          <cell r="O294">
            <v>3727.27</v>
          </cell>
          <cell r="P294">
            <v>0</v>
          </cell>
          <cell r="R294">
            <v>3004.84</v>
          </cell>
          <cell r="S294">
            <v>3093.12</v>
          </cell>
          <cell r="T294">
            <v>3183.81</v>
          </cell>
          <cell r="U294">
            <v>3263.25</v>
          </cell>
          <cell r="V294">
            <v>3345.84</v>
          </cell>
          <cell r="W294">
            <v>3423.88</v>
          </cell>
          <cell r="X294">
            <v>3486.84</v>
          </cell>
          <cell r="Y294">
            <v>3559.52</v>
          </cell>
          <cell r="Z294">
            <v>3638.37</v>
          </cell>
          <cell r="AA294">
            <v>3727.27</v>
          </cell>
          <cell r="AB294">
            <v>0</v>
          </cell>
          <cell r="AC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</row>
        <row r="295">
          <cell r="A295">
            <v>9.07</v>
          </cell>
          <cell r="C295" t="str">
            <v>ОМВ -110</v>
          </cell>
          <cell r="E295">
            <v>0</v>
          </cell>
          <cell r="F295">
            <v>0</v>
          </cell>
          <cell r="G295">
            <v>0</v>
          </cell>
          <cell r="H295">
            <v>3720.52</v>
          </cell>
          <cell r="I295">
            <v>3720.62</v>
          </cell>
          <cell r="J295">
            <v>3720.62</v>
          </cell>
          <cell r="K295">
            <v>3720.62</v>
          </cell>
          <cell r="L295">
            <v>3726.47</v>
          </cell>
          <cell r="M295">
            <v>3729.58</v>
          </cell>
          <cell r="N295">
            <v>0</v>
          </cell>
          <cell r="O295">
            <v>0</v>
          </cell>
          <cell r="P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3720.62</v>
          </cell>
          <cell r="V295">
            <v>3720.62</v>
          </cell>
          <cell r="W295">
            <v>3720.62</v>
          </cell>
          <cell r="X295">
            <v>3720.62</v>
          </cell>
          <cell r="Y295">
            <v>3729.58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</row>
        <row r="296">
          <cell r="A296" t="str">
            <v>9,03И</v>
          </cell>
          <cell r="B296" t="str">
            <v>3И</v>
          </cell>
          <cell r="C296" t="str">
            <v>ВЛ-110  Базовая-1 А</v>
          </cell>
          <cell r="E296">
            <v>2720.08</v>
          </cell>
          <cell r="F296">
            <v>2821.46</v>
          </cell>
          <cell r="G296">
            <v>2916.7</v>
          </cell>
          <cell r="H296">
            <v>3019.08</v>
          </cell>
          <cell r="I296">
            <v>3112.98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R296">
            <v>2821.46</v>
          </cell>
          <cell r="S296">
            <v>2916.7</v>
          </cell>
          <cell r="T296">
            <v>3019.08</v>
          </cell>
          <cell r="U296">
            <v>3112.98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</row>
        <row r="297">
          <cell r="A297" t="str">
            <v>9,05И</v>
          </cell>
          <cell r="B297" t="str">
            <v>5И</v>
          </cell>
          <cell r="C297" t="str">
            <v>ВЛ-110  Базовая-2 А</v>
          </cell>
          <cell r="E297">
            <v>3327</v>
          </cell>
          <cell r="F297">
            <v>3417.74</v>
          </cell>
          <cell r="G297">
            <v>3506.54</v>
          </cell>
          <cell r="H297">
            <v>3597.84</v>
          </cell>
          <cell r="I297">
            <v>3678.31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R297">
            <v>3417.74</v>
          </cell>
          <cell r="S297">
            <v>3506.54</v>
          </cell>
          <cell r="T297">
            <v>3597.84</v>
          </cell>
          <cell r="U297">
            <v>3678.31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</row>
        <row r="298">
          <cell r="C298" t="str">
            <v>Потери по альфа счетчикам</v>
          </cell>
          <cell r="E298">
            <v>0</v>
          </cell>
          <cell r="G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</row>
        <row r="299">
          <cell r="C299" t="str">
            <v>ВЛ -110  Базовая 1-2 ВСЕГО:</v>
          </cell>
          <cell r="E299">
            <v>0</v>
          </cell>
          <cell r="G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</row>
        <row r="300">
          <cell r="C300" t="str">
            <v>Небаланс</v>
          </cell>
          <cell r="E300">
            <v>0</v>
          </cell>
          <cell r="G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</row>
        <row r="301">
          <cell r="C301" t="str">
            <v>ЗРУ - 6 кВ</v>
          </cell>
          <cell r="E301">
            <v>0</v>
          </cell>
          <cell r="G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</row>
        <row r="302">
          <cell r="A302">
            <v>9.0399999999999991</v>
          </cell>
          <cell r="B302">
            <v>4</v>
          </cell>
          <cell r="C302" t="str">
            <v>СМУ-60</v>
          </cell>
          <cell r="E302">
            <v>1407.96</v>
          </cell>
          <cell r="F302">
            <v>1494.73</v>
          </cell>
          <cell r="G302">
            <v>1578.5</v>
          </cell>
          <cell r="H302">
            <v>1664.6</v>
          </cell>
          <cell r="I302">
            <v>1741.27</v>
          </cell>
          <cell r="J302">
            <v>1792.46</v>
          </cell>
          <cell r="K302">
            <v>1827</v>
          </cell>
          <cell r="L302">
            <v>1855.35</v>
          </cell>
          <cell r="M302">
            <v>1889.9</v>
          </cell>
          <cell r="N302">
            <v>1937.78</v>
          </cell>
          <cell r="O302">
            <v>2003.48</v>
          </cell>
          <cell r="P302">
            <v>0</v>
          </cell>
          <cell r="R302">
            <v>1494.73</v>
          </cell>
          <cell r="S302">
            <v>1578.5</v>
          </cell>
          <cell r="T302">
            <v>1664.6</v>
          </cell>
          <cell r="U302">
            <v>1741.27</v>
          </cell>
          <cell r="V302">
            <v>1792.46</v>
          </cell>
          <cell r="W302">
            <v>1827</v>
          </cell>
          <cell r="X302">
            <v>1855.35</v>
          </cell>
          <cell r="Y302">
            <v>1889.9</v>
          </cell>
          <cell r="Z302">
            <v>1937.78</v>
          </cell>
          <cell r="AA302">
            <v>2003.48</v>
          </cell>
          <cell r="AB302">
            <v>0</v>
          </cell>
          <cell r="AC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</row>
        <row r="303">
          <cell r="A303">
            <v>8</v>
          </cell>
          <cell r="C303" t="str">
            <v>ООО  "Тюментрансгаз"</v>
          </cell>
          <cell r="L303">
            <v>129107.55000000002</v>
          </cell>
          <cell r="U303">
            <v>0</v>
          </cell>
        </row>
        <row r="304">
          <cell r="B304">
            <v>7</v>
          </cell>
          <cell r="C304" t="str">
            <v>ПС 110\6 "БАЗОВАЯ"</v>
          </cell>
          <cell r="M304">
            <v>3265.64</v>
          </cell>
          <cell r="U304">
            <v>0</v>
          </cell>
        </row>
        <row r="305">
          <cell r="A305">
            <v>8.01</v>
          </cell>
          <cell r="C305" t="str">
            <v>ВЛ-110  Базовая-1</v>
          </cell>
          <cell r="E305">
            <v>978.65</v>
          </cell>
          <cell r="F305">
            <v>1078.27</v>
          </cell>
          <cell r="G305">
            <v>1170.69</v>
          </cell>
          <cell r="H305">
            <v>1265.82</v>
          </cell>
          <cell r="I305">
            <v>1350.55</v>
          </cell>
          <cell r="J305">
            <v>1429.66</v>
          </cell>
          <cell r="K305">
            <v>1496.86</v>
          </cell>
          <cell r="L305">
            <v>1551.06</v>
          </cell>
          <cell r="M305">
            <v>1615.37</v>
          </cell>
          <cell r="N305">
            <v>1692.32</v>
          </cell>
          <cell r="O305">
            <v>1787.61</v>
          </cell>
          <cell r="P305">
            <v>0</v>
          </cell>
          <cell r="R305">
            <v>1078.27</v>
          </cell>
          <cell r="S305">
            <v>1170.69</v>
          </cell>
          <cell r="T305">
            <v>1265.82</v>
          </cell>
          <cell r="U305">
            <v>1350.55</v>
          </cell>
          <cell r="V305">
            <v>1429.66</v>
          </cell>
          <cell r="W305">
            <v>1496.86</v>
          </cell>
          <cell r="X305">
            <v>1551.06</v>
          </cell>
          <cell r="Y305">
            <v>1615.37</v>
          </cell>
          <cell r="Z305">
            <v>1692.32</v>
          </cell>
          <cell r="AA305">
            <v>1787.61</v>
          </cell>
          <cell r="AB305">
            <v>0</v>
          </cell>
          <cell r="AC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</row>
        <row r="306">
          <cell r="A306">
            <v>8.02</v>
          </cell>
          <cell r="C306" t="str">
            <v>ВЛ-110  Базовая-2</v>
          </cell>
          <cell r="E306">
            <v>960.06</v>
          </cell>
          <cell r="F306">
            <v>1064.58</v>
          </cell>
          <cell r="G306">
            <v>1160.27</v>
          </cell>
          <cell r="H306">
            <v>1260.27</v>
          </cell>
          <cell r="I306">
            <v>1358.6</v>
          </cell>
          <cell r="J306">
            <v>1444.57</v>
          </cell>
          <cell r="K306">
            <v>1514.3</v>
          </cell>
          <cell r="L306">
            <v>1575.01</v>
          </cell>
          <cell r="M306">
            <v>1650.27</v>
          </cell>
          <cell r="N306">
            <v>1727.56</v>
          </cell>
          <cell r="O306">
            <v>1815.36</v>
          </cell>
          <cell r="P306">
            <v>0</v>
          </cell>
          <cell r="R306">
            <v>1064.58</v>
          </cell>
          <cell r="S306">
            <v>1160.27</v>
          </cell>
          <cell r="T306">
            <v>1260.27</v>
          </cell>
          <cell r="U306">
            <v>1358.6</v>
          </cell>
          <cell r="V306">
            <v>1444.57</v>
          </cell>
          <cell r="W306">
            <v>1514.3</v>
          </cell>
          <cell r="X306">
            <v>1575.01</v>
          </cell>
          <cell r="Y306">
            <v>1650.27</v>
          </cell>
          <cell r="Z306">
            <v>1727.56</v>
          </cell>
          <cell r="AA306">
            <v>1815.36</v>
          </cell>
          <cell r="AB306">
            <v>0</v>
          </cell>
          <cell r="AC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</row>
        <row r="307">
          <cell r="C307" t="str">
            <v>НЫДИНСКОЕ   ЛПУ</v>
          </cell>
          <cell r="G307">
            <v>0</v>
          </cell>
          <cell r="M307">
            <v>9309</v>
          </cell>
          <cell r="U307">
            <v>0</v>
          </cell>
        </row>
        <row r="308">
          <cell r="C308" t="str">
            <v>"УПЭГ" ООО "НГП"</v>
          </cell>
          <cell r="G308">
            <v>0</v>
          </cell>
          <cell r="M308">
            <v>5427.21</v>
          </cell>
          <cell r="Q308" t="str">
            <v/>
          </cell>
          <cell r="U308">
            <v>0</v>
          </cell>
        </row>
        <row r="309">
          <cell r="C309" t="str">
            <v>Потери в Пангодинском ЛПУ:</v>
          </cell>
          <cell r="G309">
            <v>0</v>
          </cell>
          <cell r="M309">
            <v>0</v>
          </cell>
          <cell r="U309">
            <v>0</v>
          </cell>
        </row>
        <row r="310">
          <cell r="C310" t="str">
            <v>УРЕНГОЙСКОЕ   ЛПУ</v>
          </cell>
          <cell r="G310">
            <v>0</v>
          </cell>
          <cell r="M310">
            <v>3553</v>
          </cell>
          <cell r="Q310" t="str">
            <v/>
          </cell>
          <cell r="U310">
            <v>0</v>
          </cell>
        </row>
        <row r="311">
          <cell r="A311">
            <v>8.0299999999999994</v>
          </cell>
          <cell r="B311">
            <v>25</v>
          </cell>
          <cell r="C311" t="str">
            <v>В-1т</v>
          </cell>
          <cell r="E311">
            <v>1563</v>
          </cell>
          <cell r="F311">
            <v>1602</v>
          </cell>
          <cell r="G311">
            <v>1630</v>
          </cell>
          <cell r="H311">
            <v>1681</v>
          </cell>
          <cell r="I311">
            <v>1749</v>
          </cell>
          <cell r="J311">
            <v>1798</v>
          </cell>
          <cell r="K311">
            <v>1844</v>
          </cell>
          <cell r="L311">
            <v>1881</v>
          </cell>
          <cell r="M311">
            <v>1939</v>
          </cell>
          <cell r="N311">
            <v>1990</v>
          </cell>
          <cell r="O311">
            <v>2047</v>
          </cell>
          <cell r="P311">
            <v>0</v>
          </cell>
          <cell r="R311">
            <v>1602</v>
          </cell>
          <cell r="S311">
            <v>1630</v>
          </cell>
          <cell r="T311">
            <v>1681</v>
          </cell>
          <cell r="U311">
            <v>1749</v>
          </cell>
          <cell r="V311">
            <v>1798</v>
          </cell>
          <cell r="W311">
            <v>1844</v>
          </cell>
          <cell r="X311">
            <v>1881</v>
          </cell>
          <cell r="Y311">
            <v>1939</v>
          </cell>
          <cell r="Z311">
            <v>1990</v>
          </cell>
          <cell r="AA311">
            <v>2047</v>
          </cell>
          <cell r="AB311">
            <v>0</v>
          </cell>
          <cell r="AC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</row>
        <row r="312">
          <cell r="A312">
            <v>8.0399999999999991</v>
          </cell>
          <cell r="B312">
            <v>6</v>
          </cell>
          <cell r="C312" t="str">
            <v>В-2т</v>
          </cell>
          <cell r="E312">
            <v>1125</v>
          </cell>
          <cell r="F312">
            <v>1200</v>
          </cell>
          <cell r="G312">
            <v>1265</v>
          </cell>
          <cell r="H312">
            <v>1329</v>
          </cell>
          <cell r="I312">
            <v>1403</v>
          </cell>
          <cell r="J312">
            <v>1461</v>
          </cell>
          <cell r="K312">
            <v>1507</v>
          </cell>
          <cell r="L312">
            <v>1558</v>
          </cell>
          <cell r="M312">
            <v>1614</v>
          </cell>
          <cell r="N312">
            <v>1660</v>
          </cell>
          <cell r="O312">
            <v>1710</v>
          </cell>
          <cell r="P312">
            <v>0</v>
          </cell>
          <cell r="R312">
            <v>1200</v>
          </cell>
          <cell r="S312">
            <v>1265</v>
          </cell>
          <cell r="T312">
            <v>1329</v>
          </cell>
          <cell r="U312">
            <v>1403</v>
          </cell>
          <cell r="V312">
            <v>1461</v>
          </cell>
          <cell r="W312">
            <v>1507</v>
          </cell>
          <cell r="X312">
            <v>1558</v>
          </cell>
          <cell r="Y312">
            <v>1614</v>
          </cell>
          <cell r="Z312">
            <v>1660</v>
          </cell>
          <cell r="AA312">
            <v>1710</v>
          </cell>
          <cell r="AB312">
            <v>0</v>
          </cell>
          <cell r="AC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</row>
        <row r="313">
          <cell r="G313">
            <v>0</v>
          </cell>
          <cell r="U313">
            <v>0</v>
          </cell>
        </row>
        <row r="314">
          <cell r="C314" t="str">
            <v>ПАНГОДИНСКОЕ   ЛПУ</v>
          </cell>
          <cell r="G314">
            <v>0</v>
          </cell>
          <cell r="M314">
            <v>12682.931</v>
          </cell>
          <cell r="Q314" t="str">
            <v/>
          </cell>
          <cell r="U314">
            <v>0</v>
          </cell>
          <cell r="X314">
            <v>13077.262999999999</v>
          </cell>
        </row>
        <row r="315">
          <cell r="A315">
            <v>8.0500000000000007</v>
          </cell>
          <cell r="B315">
            <v>1</v>
          </cell>
          <cell r="C315" t="str">
            <v>В-1-1т</v>
          </cell>
          <cell r="E315">
            <v>6819.7209999999995</v>
          </cell>
          <cell r="F315">
            <v>7025.0649999999996</v>
          </cell>
          <cell r="G315">
            <v>7130.5469999999996</v>
          </cell>
          <cell r="H315">
            <v>7361.4070000000002</v>
          </cell>
          <cell r="I315">
            <v>7374.4129999999996</v>
          </cell>
          <cell r="J315">
            <v>7586.4189999999999</v>
          </cell>
          <cell r="K315">
            <v>7782.9160000000002</v>
          </cell>
          <cell r="L315">
            <v>7938.4059999999999</v>
          </cell>
          <cell r="M315">
            <v>7754.2349999999997</v>
          </cell>
          <cell r="N315">
            <v>7841.165</v>
          </cell>
          <cell r="O315">
            <v>8090.4059999999999</v>
          </cell>
          <cell r="P315">
            <v>0</v>
          </cell>
          <cell r="R315">
            <v>7025.0649999999996</v>
          </cell>
          <cell r="S315">
            <v>7130.5469999999996</v>
          </cell>
          <cell r="T315">
            <v>7361.4070000000002</v>
          </cell>
          <cell r="U315">
            <v>7593.0519999999997</v>
          </cell>
          <cell r="V315">
            <v>7586.4189999999999</v>
          </cell>
          <cell r="W315">
            <v>7782.9160000000002</v>
          </cell>
          <cell r="X315">
            <v>7938.4059999999999</v>
          </cell>
          <cell r="Y315">
            <v>7754.2349999999997</v>
          </cell>
          <cell r="Z315">
            <v>7841.165</v>
          </cell>
          <cell r="AA315">
            <v>8090.4059999999999</v>
          </cell>
          <cell r="AB315">
            <v>0</v>
          </cell>
          <cell r="AC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</row>
        <row r="316">
          <cell r="A316">
            <v>8.06</v>
          </cell>
          <cell r="B316">
            <v>19</v>
          </cell>
          <cell r="C316" t="str">
            <v>В-2-1т</v>
          </cell>
          <cell r="E316">
            <v>4417.7929999999997</v>
          </cell>
          <cell r="F316">
            <v>4505.3239999999996</v>
          </cell>
          <cell r="G316">
            <v>4620.9489999999996</v>
          </cell>
          <cell r="H316">
            <v>4730.6580000000004</v>
          </cell>
          <cell r="I316">
            <v>4669.8280000000004</v>
          </cell>
          <cell r="J316">
            <v>4827.5479999999998</v>
          </cell>
          <cell r="K316">
            <v>5012.2489999999998</v>
          </cell>
          <cell r="L316">
            <v>5138.857</v>
          </cell>
          <cell r="M316">
            <v>4928.6959999999999</v>
          </cell>
          <cell r="N316">
            <v>4961.1880000000001</v>
          </cell>
          <cell r="O316">
            <v>5124.4210000000003</v>
          </cell>
          <cell r="P316">
            <v>0</v>
          </cell>
          <cell r="R316">
            <v>4505.3239999999996</v>
          </cell>
          <cell r="S316">
            <v>4620.9489999999996</v>
          </cell>
          <cell r="T316">
            <v>4730.6580000000004</v>
          </cell>
          <cell r="U316">
            <v>4770.6989999999996</v>
          </cell>
          <cell r="V316">
            <v>4827.5479999999998</v>
          </cell>
          <cell r="W316">
            <v>5012.2489999999998</v>
          </cell>
          <cell r="X316">
            <v>5138.857</v>
          </cell>
          <cell r="Y316">
            <v>4928.6959999999999</v>
          </cell>
          <cell r="Z316">
            <v>4961.1880000000001</v>
          </cell>
          <cell r="AA316">
            <v>5124.4210000000003</v>
          </cell>
          <cell r="AB316">
            <v>0</v>
          </cell>
          <cell r="AC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</row>
        <row r="317">
          <cell r="C317" t="str">
            <v>Недоучет или потери</v>
          </cell>
          <cell r="G317">
            <v>0</v>
          </cell>
          <cell r="M317">
            <v>0</v>
          </cell>
          <cell r="U317">
            <v>0</v>
          </cell>
        </row>
        <row r="318">
          <cell r="C318" t="str">
            <v>НАДЫМСКОЕ   ЛПУ</v>
          </cell>
          <cell r="G318">
            <v>0</v>
          </cell>
          <cell r="Q318" t="str">
            <v/>
          </cell>
          <cell r="U318">
            <v>0</v>
          </cell>
          <cell r="X318">
            <v>7660.5</v>
          </cell>
        </row>
        <row r="319">
          <cell r="A319">
            <v>8.07</v>
          </cell>
          <cell r="B319">
            <v>19</v>
          </cell>
          <cell r="C319" t="str">
            <v>В-1-1т</v>
          </cell>
          <cell r="E319">
            <v>3196.62</v>
          </cell>
          <cell r="F319">
            <v>3196.62</v>
          </cell>
          <cell r="G319">
            <v>3353.34</v>
          </cell>
          <cell r="H319">
            <v>3581.12</v>
          </cell>
          <cell r="I319">
            <v>3623.91</v>
          </cell>
          <cell r="J319">
            <v>3623.91</v>
          </cell>
          <cell r="K319">
            <v>3623.91</v>
          </cell>
          <cell r="L319">
            <v>3623.91</v>
          </cell>
          <cell r="M319">
            <v>3725.12</v>
          </cell>
          <cell r="N319">
            <v>3790.08</v>
          </cell>
          <cell r="O319">
            <v>3918.59</v>
          </cell>
          <cell r="P319">
            <v>0</v>
          </cell>
          <cell r="R319">
            <v>3196.62</v>
          </cell>
          <cell r="S319">
            <v>3353.34</v>
          </cell>
          <cell r="T319">
            <v>3581.12</v>
          </cell>
          <cell r="U319">
            <v>3623.91</v>
          </cell>
          <cell r="V319">
            <v>3623.91</v>
          </cell>
          <cell r="W319">
            <v>3623.91</v>
          </cell>
          <cell r="X319">
            <v>3623.91</v>
          </cell>
          <cell r="Y319">
            <v>3725.12</v>
          </cell>
          <cell r="Z319">
            <v>3790.08</v>
          </cell>
          <cell r="AA319">
            <v>3918.59</v>
          </cell>
          <cell r="AB319">
            <v>0</v>
          </cell>
          <cell r="AC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</row>
        <row r="320">
          <cell r="A320">
            <v>8.08</v>
          </cell>
          <cell r="B320">
            <v>20</v>
          </cell>
          <cell r="C320" t="str">
            <v>В-2-2т</v>
          </cell>
          <cell r="E320">
            <v>3662.82</v>
          </cell>
          <cell r="F320">
            <v>3886.17</v>
          </cell>
          <cell r="G320">
            <v>3954.15</v>
          </cell>
          <cell r="H320">
            <v>3956.17</v>
          </cell>
          <cell r="I320">
            <v>3956.58</v>
          </cell>
          <cell r="J320">
            <v>3956.58</v>
          </cell>
          <cell r="K320">
            <v>3956.58</v>
          </cell>
          <cell r="L320">
            <v>4036.59</v>
          </cell>
          <cell r="M320">
            <v>4114.9399999999996</v>
          </cell>
          <cell r="N320">
            <v>4231.4799999999996</v>
          </cell>
          <cell r="O320">
            <v>4313.1000000000004</v>
          </cell>
          <cell r="P320">
            <v>0</v>
          </cell>
          <cell r="R320">
            <v>3886.17</v>
          </cell>
          <cell r="S320">
            <v>3954.15</v>
          </cell>
          <cell r="T320">
            <v>3956.17</v>
          </cell>
          <cell r="U320">
            <v>3956.58</v>
          </cell>
          <cell r="V320">
            <v>3956.58</v>
          </cell>
          <cell r="W320">
            <v>3956.58</v>
          </cell>
          <cell r="X320">
            <v>4036.59</v>
          </cell>
          <cell r="Y320">
            <v>4114.9399999999996</v>
          </cell>
          <cell r="Z320">
            <v>4231.4799999999996</v>
          </cell>
          <cell r="AA320">
            <v>4313.1000000000004</v>
          </cell>
          <cell r="AB320">
            <v>0</v>
          </cell>
          <cell r="AC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</row>
        <row r="321">
          <cell r="A321">
            <v>8.4</v>
          </cell>
          <cell r="B321">
            <v>33</v>
          </cell>
          <cell r="C321" t="str">
            <v>СН ф-ала "Северные ЭС"</v>
          </cell>
          <cell r="E321">
            <v>491.8</v>
          </cell>
          <cell r="F321">
            <v>513.04</v>
          </cell>
          <cell r="G321">
            <v>546.09</v>
          </cell>
          <cell r="H321">
            <v>573.79999999999995</v>
          </cell>
          <cell r="I321">
            <v>578.49</v>
          </cell>
          <cell r="J321">
            <v>578.49</v>
          </cell>
          <cell r="L321">
            <v>581.01</v>
          </cell>
          <cell r="M321">
            <v>615.14</v>
          </cell>
          <cell r="N321">
            <v>617.34</v>
          </cell>
          <cell r="O321">
            <v>628.85</v>
          </cell>
          <cell r="P321">
            <v>0</v>
          </cell>
          <cell r="R321">
            <v>513.04</v>
          </cell>
          <cell r="S321">
            <v>546.09</v>
          </cell>
          <cell r="T321">
            <v>573.79999999999995</v>
          </cell>
          <cell r="U321">
            <v>578.49</v>
          </cell>
          <cell r="V321">
            <v>0</v>
          </cell>
          <cell r="W321">
            <v>578.49</v>
          </cell>
          <cell r="X321">
            <v>581.01</v>
          </cell>
          <cell r="Y321">
            <v>615.14</v>
          </cell>
          <cell r="Z321">
            <v>617.34</v>
          </cell>
          <cell r="AA321">
            <v>628.85</v>
          </cell>
          <cell r="AB321">
            <v>0</v>
          </cell>
          <cell r="AC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</row>
        <row r="322">
          <cell r="A322">
            <v>8.42</v>
          </cell>
          <cell r="B322">
            <v>33.1</v>
          </cell>
          <cell r="C322" t="str">
            <v>ПК "Градиент"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578.49</v>
          </cell>
          <cell r="J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578.49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</row>
        <row r="323">
          <cell r="C323" t="str">
            <v>ЛОНГ-ЮГАНСКОЕ  ЛПУ</v>
          </cell>
          <cell r="G323">
            <v>0</v>
          </cell>
          <cell r="M323">
            <v>4438.3100000000004</v>
          </cell>
          <cell r="Q323" t="str">
            <v/>
          </cell>
          <cell r="U323">
            <v>0</v>
          </cell>
        </row>
        <row r="324">
          <cell r="A324">
            <v>8.09</v>
          </cell>
          <cell r="B324">
            <v>12</v>
          </cell>
          <cell r="C324" t="str">
            <v>В-1-1т</v>
          </cell>
          <cell r="E324">
            <v>1540.17</v>
          </cell>
          <cell r="F324">
            <v>1637.43</v>
          </cell>
          <cell r="G324">
            <v>1723.41</v>
          </cell>
          <cell r="H324">
            <v>1823.16</v>
          </cell>
          <cell r="I324">
            <v>1897.31</v>
          </cell>
          <cell r="J324">
            <v>1939.12</v>
          </cell>
          <cell r="K324">
            <v>1976.71</v>
          </cell>
          <cell r="L324">
            <v>2014.39</v>
          </cell>
          <cell r="M324">
            <v>2069.0100000000002</v>
          </cell>
          <cell r="N324">
            <v>2136</v>
          </cell>
          <cell r="O324">
            <v>2212.06</v>
          </cell>
          <cell r="P324">
            <v>0</v>
          </cell>
          <cell r="R324">
            <v>1637.43</v>
          </cell>
          <cell r="S324">
            <v>1723.41</v>
          </cell>
          <cell r="T324">
            <v>1823.16</v>
          </cell>
          <cell r="U324">
            <v>1897.31</v>
          </cell>
          <cell r="V324">
            <v>1939.12</v>
          </cell>
          <cell r="W324">
            <v>1976.71</v>
          </cell>
          <cell r="X324">
            <v>2014.39</v>
          </cell>
          <cell r="Y324">
            <v>2069.0100000000002</v>
          </cell>
          <cell r="Z324">
            <v>2136</v>
          </cell>
          <cell r="AA324">
            <v>2212.06</v>
          </cell>
          <cell r="AB324">
            <v>0</v>
          </cell>
          <cell r="AC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</row>
        <row r="325">
          <cell r="A325">
            <v>8.1</v>
          </cell>
          <cell r="B325">
            <v>1</v>
          </cell>
          <cell r="C325" t="str">
            <v>В-2-1т</v>
          </cell>
          <cell r="E325">
            <v>2344.54</v>
          </cell>
          <cell r="F325">
            <v>2344.54</v>
          </cell>
          <cell r="G325">
            <v>2344.54</v>
          </cell>
          <cell r="H325">
            <v>2344.92</v>
          </cell>
          <cell r="I325">
            <v>2345.62</v>
          </cell>
          <cell r="J325">
            <v>2355.94</v>
          </cell>
          <cell r="K325">
            <v>2369.3000000000002</v>
          </cell>
          <cell r="L325">
            <v>2369.3000000000002</v>
          </cell>
          <cell r="M325">
            <v>2369.3000000000002</v>
          </cell>
          <cell r="N325">
            <v>2369.87</v>
          </cell>
          <cell r="O325">
            <v>2369.87</v>
          </cell>
          <cell r="P325">
            <v>0</v>
          </cell>
          <cell r="R325">
            <v>2344.54</v>
          </cell>
          <cell r="S325">
            <v>2344.54</v>
          </cell>
          <cell r="T325">
            <v>2344.92</v>
          </cell>
          <cell r="U325">
            <v>2345.62</v>
          </cell>
          <cell r="V325">
            <v>2355.94</v>
          </cell>
          <cell r="W325">
            <v>2369.3000000000002</v>
          </cell>
          <cell r="X325">
            <v>2369.3000000000002</v>
          </cell>
          <cell r="Y325">
            <v>2369.3000000000002</v>
          </cell>
          <cell r="Z325">
            <v>2369.87</v>
          </cell>
          <cell r="AA325">
            <v>2369.87</v>
          </cell>
          <cell r="AB325">
            <v>0</v>
          </cell>
          <cell r="AC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</row>
        <row r="327">
          <cell r="C327" t="str">
            <v>ПУРОВСКОЕ  ЛПУ</v>
          </cell>
          <cell r="G327">
            <v>0</v>
          </cell>
          <cell r="M327">
            <v>18073.148999999998</v>
          </cell>
          <cell r="Q327" t="str">
            <v/>
          </cell>
          <cell r="U327">
            <v>0</v>
          </cell>
        </row>
        <row r="328">
          <cell r="A328">
            <v>8.11</v>
          </cell>
          <cell r="B328">
            <v>21</v>
          </cell>
          <cell r="C328" t="str">
            <v>В-1-2т</v>
          </cell>
          <cell r="E328">
            <v>2254.989</v>
          </cell>
          <cell r="F328">
            <v>2254.989</v>
          </cell>
          <cell r="G328">
            <v>2254.989</v>
          </cell>
          <cell r="H328">
            <v>2258.0160000000001</v>
          </cell>
          <cell r="I328">
            <v>2270.8870000000002</v>
          </cell>
          <cell r="J328">
            <v>2312.1860000000001</v>
          </cell>
          <cell r="K328">
            <v>2361.1080000000002</v>
          </cell>
          <cell r="L328">
            <v>2423.8130000000001</v>
          </cell>
          <cell r="M328">
            <v>2481.3620000000001</v>
          </cell>
          <cell r="N328">
            <v>2558.2399999999998</v>
          </cell>
          <cell r="O328">
            <v>2629.6030000000001</v>
          </cell>
          <cell r="P328">
            <v>0</v>
          </cell>
          <cell r="R328">
            <v>2254.989</v>
          </cell>
          <cell r="S328">
            <v>2254.989</v>
          </cell>
          <cell r="T328">
            <v>2258.0160000000001</v>
          </cell>
          <cell r="U328">
            <v>2270.8870000000002</v>
          </cell>
          <cell r="V328">
            <v>2312.1860000000001</v>
          </cell>
          <cell r="W328">
            <v>2361.1080000000002</v>
          </cell>
          <cell r="X328">
            <v>2423.8130000000001</v>
          </cell>
          <cell r="Y328">
            <v>2481.3620000000001</v>
          </cell>
          <cell r="Z328">
            <v>2558.2399999999998</v>
          </cell>
          <cell r="AA328">
            <v>2629.6030000000001</v>
          </cell>
          <cell r="AB328">
            <v>0</v>
          </cell>
          <cell r="AC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</row>
        <row r="329">
          <cell r="A329">
            <v>8.1199999999999992</v>
          </cell>
          <cell r="B329">
            <v>16</v>
          </cell>
          <cell r="C329" t="str">
            <v>В-2-2т</v>
          </cell>
          <cell r="E329">
            <v>1094.6780000000001</v>
          </cell>
          <cell r="F329">
            <v>1094.6780000000001</v>
          </cell>
          <cell r="G329">
            <v>1094.6780000000001</v>
          </cell>
          <cell r="H329">
            <v>1097.623</v>
          </cell>
          <cell r="I329">
            <v>1104.5129999999999</v>
          </cell>
          <cell r="J329">
            <v>1110.8219999999999</v>
          </cell>
          <cell r="K329">
            <v>1121.0909999999999</v>
          </cell>
          <cell r="L329">
            <v>1179.7619999999999</v>
          </cell>
          <cell r="M329">
            <v>1200.9000000000001</v>
          </cell>
          <cell r="N329">
            <v>1222.1210000000001</v>
          </cell>
          <cell r="O329">
            <v>1248.932</v>
          </cell>
          <cell r="P329">
            <v>0</v>
          </cell>
          <cell r="R329">
            <v>1094.6780000000001</v>
          </cell>
          <cell r="S329">
            <v>1094.6780000000001</v>
          </cell>
          <cell r="T329">
            <v>1097.623</v>
          </cell>
          <cell r="U329">
            <v>1104.5129999999999</v>
          </cell>
          <cell r="V329">
            <v>1110.8219999999999</v>
          </cell>
          <cell r="W329">
            <v>1121.0909999999999</v>
          </cell>
          <cell r="X329">
            <v>1179.7619999999999</v>
          </cell>
          <cell r="Y329">
            <v>1200.9000000000001</v>
          </cell>
          <cell r="Z329">
            <v>1222.1210000000001</v>
          </cell>
          <cell r="AA329">
            <v>1248.932</v>
          </cell>
          <cell r="AB329">
            <v>0</v>
          </cell>
          <cell r="AC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</row>
        <row r="330">
          <cell r="A330">
            <v>8.1300000000000008</v>
          </cell>
          <cell r="B330">
            <v>35</v>
          </cell>
          <cell r="C330" t="str">
            <v>В-1-1т</v>
          </cell>
          <cell r="E330">
            <v>5004.125</v>
          </cell>
          <cell r="F330">
            <v>5201.88</v>
          </cell>
          <cell r="G330">
            <v>5345.63</v>
          </cell>
          <cell r="H330">
            <v>5503.8760000000002</v>
          </cell>
          <cell r="I330">
            <v>5652.4769999999999</v>
          </cell>
          <cell r="J330">
            <v>5754.99</v>
          </cell>
          <cell r="K330">
            <v>5796.9350000000004</v>
          </cell>
          <cell r="L330">
            <v>5841.2340000000004</v>
          </cell>
          <cell r="M330">
            <v>5936.1580000000004</v>
          </cell>
          <cell r="N330">
            <v>6029.4369999999999</v>
          </cell>
          <cell r="O330">
            <v>6160.7860000000001</v>
          </cell>
          <cell r="P330">
            <v>0</v>
          </cell>
          <cell r="R330">
            <v>5201.88</v>
          </cell>
          <cell r="S330">
            <v>5345.63</v>
          </cell>
          <cell r="T330">
            <v>5503.8760000000002</v>
          </cell>
          <cell r="U330">
            <v>5652.4769999999999</v>
          </cell>
          <cell r="V330">
            <v>5754.99</v>
          </cell>
          <cell r="W330">
            <v>5796.9350000000004</v>
          </cell>
          <cell r="X330">
            <v>5841.2340000000004</v>
          </cell>
          <cell r="Y330">
            <v>5936.1580000000004</v>
          </cell>
          <cell r="Z330">
            <v>6029.4369999999999</v>
          </cell>
          <cell r="AA330">
            <v>6160.7860000000001</v>
          </cell>
          <cell r="AB330">
            <v>0</v>
          </cell>
          <cell r="AC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</row>
        <row r="331">
          <cell r="A331">
            <v>8.14</v>
          </cell>
          <cell r="B331">
            <v>40</v>
          </cell>
          <cell r="C331" t="str">
            <v>В-2-1т</v>
          </cell>
          <cell r="E331">
            <v>6755.98</v>
          </cell>
          <cell r="F331">
            <v>7013.7690000000002</v>
          </cell>
          <cell r="G331">
            <v>7263.6750000000002</v>
          </cell>
          <cell r="H331">
            <v>7572.6170000000002</v>
          </cell>
          <cell r="I331">
            <v>7857.6</v>
          </cell>
          <cell r="J331">
            <v>8072.625</v>
          </cell>
          <cell r="K331">
            <v>8185.7070000000003</v>
          </cell>
          <cell r="L331">
            <v>8357.9120000000003</v>
          </cell>
          <cell r="M331">
            <v>8454.7289999999994</v>
          </cell>
          <cell r="N331">
            <v>8580.75</v>
          </cell>
          <cell r="O331">
            <v>8852.4220000000005</v>
          </cell>
          <cell r="P331">
            <v>0</v>
          </cell>
          <cell r="R331">
            <v>7013.7690000000002</v>
          </cell>
          <cell r="S331">
            <v>7263.6750000000002</v>
          </cell>
          <cell r="T331">
            <v>7572.6170000000002</v>
          </cell>
          <cell r="U331">
            <v>7857.6</v>
          </cell>
          <cell r="V331">
            <v>8072.625</v>
          </cell>
          <cell r="W331">
            <v>8185.7070000000003</v>
          </cell>
          <cell r="X331">
            <v>8357.9120000000003</v>
          </cell>
          <cell r="Y331">
            <v>8454.7289999999994</v>
          </cell>
          <cell r="Z331">
            <v>8580.75</v>
          </cell>
          <cell r="AA331">
            <v>8852.4220000000005</v>
          </cell>
          <cell r="AB331">
            <v>0</v>
          </cell>
          <cell r="AC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</row>
        <row r="332">
          <cell r="G332">
            <v>0</v>
          </cell>
          <cell r="U332">
            <v>0</v>
          </cell>
        </row>
        <row r="333">
          <cell r="C333" t="str">
            <v>ХАСЫРЕЙСКАЯ  п/п</v>
          </cell>
          <cell r="G333">
            <v>0</v>
          </cell>
          <cell r="M333">
            <v>24018.92</v>
          </cell>
          <cell r="Q333" t="str">
            <v/>
          </cell>
          <cell r="U333">
            <v>0</v>
          </cell>
        </row>
        <row r="334">
          <cell r="A334">
            <v>8.15</v>
          </cell>
          <cell r="B334">
            <v>17</v>
          </cell>
          <cell r="C334" t="str">
            <v>В-4-1т</v>
          </cell>
          <cell r="E334">
            <v>9037.6</v>
          </cell>
          <cell r="F334">
            <v>9152.43</v>
          </cell>
          <cell r="G334">
            <v>9239.8799999999992</v>
          </cell>
          <cell r="H334">
            <v>9327.31</v>
          </cell>
          <cell r="I334">
            <v>9438.7999999999993</v>
          </cell>
          <cell r="J334">
            <v>9523.36</v>
          </cell>
          <cell r="K334">
            <v>9592.44</v>
          </cell>
          <cell r="L334">
            <v>9644.8799999999992</v>
          </cell>
          <cell r="M334">
            <v>9713.4</v>
          </cell>
          <cell r="N334">
            <v>9787.7800000000007</v>
          </cell>
          <cell r="O334">
            <v>9913.39</v>
          </cell>
          <cell r="P334">
            <v>0</v>
          </cell>
          <cell r="R334">
            <v>9152.43</v>
          </cell>
          <cell r="S334">
            <v>9239.8799999999992</v>
          </cell>
          <cell r="T334">
            <v>9327.31</v>
          </cell>
          <cell r="U334">
            <v>9438.7999999999993</v>
          </cell>
          <cell r="V334">
            <v>9523.36</v>
          </cell>
          <cell r="W334">
            <v>9592.44</v>
          </cell>
          <cell r="X334">
            <v>9644.8799999999992</v>
          </cell>
          <cell r="Y334">
            <v>9713.4</v>
          </cell>
          <cell r="Z334">
            <v>9787.7800000000007</v>
          </cell>
          <cell r="AA334">
            <v>9913.39</v>
          </cell>
          <cell r="AB334">
            <v>0</v>
          </cell>
          <cell r="AC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</row>
        <row r="335">
          <cell r="A335">
            <v>8.16</v>
          </cell>
          <cell r="B335">
            <v>11</v>
          </cell>
          <cell r="C335" t="str">
            <v>В-1-2т</v>
          </cell>
          <cell r="E335">
            <v>5269.74</v>
          </cell>
          <cell r="F335">
            <v>5322.37</v>
          </cell>
          <cell r="G335">
            <v>5369.92</v>
          </cell>
          <cell r="H335">
            <v>5416.24</v>
          </cell>
          <cell r="I335">
            <v>5474.84</v>
          </cell>
          <cell r="J335">
            <v>5524.8</v>
          </cell>
          <cell r="K335">
            <v>5553.54</v>
          </cell>
          <cell r="L335">
            <v>5576.89</v>
          </cell>
          <cell r="M335">
            <v>5615.53</v>
          </cell>
          <cell r="N335">
            <v>5658.65</v>
          </cell>
          <cell r="O335">
            <v>5710.71</v>
          </cell>
          <cell r="P335">
            <v>0</v>
          </cell>
          <cell r="R335">
            <v>5322.37</v>
          </cell>
          <cell r="S335">
            <v>5369.92</v>
          </cell>
          <cell r="T335">
            <v>5416.24</v>
          </cell>
          <cell r="U335">
            <v>5474.84</v>
          </cell>
          <cell r="V335">
            <v>5524.8</v>
          </cell>
          <cell r="W335">
            <v>5553.54</v>
          </cell>
          <cell r="X335">
            <v>5576.89</v>
          </cell>
          <cell r="Y335">
            <v>5615.53</v>
          </cell>
          <cell r="Z335">
            <v>5658.65</v>
          </cell>
          <cell r="AA335">
            <v>5710.71</v>
          </cell>
          <cell r="AB335">
            <v>0</v>
          </cell>
          <cell r="AC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</row>
        <row r="336">
          <cell r="A336">
            <v>8.17</v>
          </cell>
          <cell r="B336">
            <v>10</v>
          </cell>
          <cell r="C336" t="str">
            <v>В-3-1т</v>
          </cell>
          <cell r="E336">
            <v>3176.64</v>
          </cell>
          <cell r="F336">
            <v>3306.2</v>
          </cell>
          <cell r="G336">
            <v>3406.24</v>
          </cell>
          <cell r="H336">
            <v>3519.91</v>
          </cell>
          <cell r="I336">
            <v>3575.86</v>
          </cell>
          <cell r="J336">
            <v>3693.94</v>
          </cell>
          <cell r="K336">
            <v>3756.04</v>
          </cell>
          <cell r="L336">
            <v>3788.63</v>
          </cell>
          <cell r="M336">
            <v>3852.74</v>
          </cell>
          <cell r="N336">
            <v>3920.94</v>
          </cell>
          <cell r="O336">
            <v>4011.67</v>
          </cell>
          <cell r="P336">
            <v>0</v>
          </cell>
          <cell r="R336">
            <v>3306.2</v>
          </cell>
          <cell r="S336">
            <v>3406.24</v>
          </cell>
          <cell r="T336">
            <v>3519.91</v>
          </cell>
          <cell r="U336">
            <v>3575.86</v>
          </cell>
          <cell r="V336">
            <v>3693.94</v>
          </cell>
          <cell r="W336">
            <v>3756.04</v>
          </cell>
          <cell r="X336">
            <v>3788.63</v>
          </cell>
          <cell r="Y336">
            <v>3852.74</v>
          </cell>
          <cell r="Z336">
            <v>3920.94</v>
          </cell>
          <cell r="AA336">
            <v>4011.67</v>
          </cell>
          <cell r="AB336">
            <v>0</v>
          </cell>
          <cell r="AC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</row>
        <row r="337">
          <cell r="A337">
            <v>8.18</v>
          </cell>
          <cell r="B337">
            <v>18</v>
          </cell>
          <cell r="C337" t="str">
            <v>В-2-2т</v>
          </cell>
          <cell r="E337">
            <v>4531.3599999999997</v>
          </cell>
          <cell r="F337">
            <v>4584.82</v>
          </cell>
          <cell r="G337">
            <v>4632.3</v>
          </cell>
          <cell r="H337">
            <v>4683.62</v>
          </cell>
          <cell r="I337">
            <v>4726.0600000000004</v>
          </cell>
          <cell r="J337">
            <v>4778.54</v>
          </cell>
          <cell r="K337">
            <v>4795.47</v>
          </cell>
          <cell r="L337">
            <v>4815.8999999999996</v>
          </cell>
          <cell r="M337">
            <v>4837.25</v>
          </cell>
          <cell r="N337">
            <v>4859.1499999999996</v>
          </cell>
          <cell r="O337">
            <v>4926.16</v>
          </cell>
          <cell r="P337">
            <v>0</v>
          </cell>
          <cell r="R337">
            <v>4584.82</v>
          </cell>
          <cell r="S337">
            <v>4632.3</v>
          </cell>
          <cell r="T337">
            <v>4683.62</v>
          </cell>
          <cell r="U337">
            <v>4726.0600000000004</v>
          </cell>
          <cell r="V337">
            <v>4778.54</v>
          </cell>
          <cell r="W337">
            <v>4795.47</v>
          </cell>
          <cell r="X337">
            <v>4815.8999999999996</v>
          </cell>
          <cell r="Y337">
            <v>4837.25</v>
          </cell>
          <cell r="Z337">
            <v>4859.1499999999996</v>
          </cell>
          <cell r="AA337">
            <v>4926.16</v>
          </cell>
          <cell r="AB337">
            <v>0</v>
          </cell>
          <cell r="AC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</row>
        <row r="338">
          <cell r="G338">
            <v>0</v>
          </cell>
          <cell r="U338">
            <v>0</v>
          </cell>
        </row>
        <row r="339">
          <cell r="C339" t="str">
            <v>ПРАВОХЕТТЕНСКОЕ  ЛПУ</v>
          </cell>
          <cell r="G339">
            <v>0</v>
          </cell>
          <cell r="M339">
            <v>20291.150000000001</v>
          </cell>
          <cell r="Q339" t="str">
            <v/>
          </cell>
          <cell r="T339">
            <v>0</v>
          </cell>
          <cell r="U339">
            <v>0</v>
          </cell>
        </row>
        <row r="340">
          <cell r="A340">
            <v>8.19</v>
          </cell>
          <cell r="B340">
            <v>19</v>
          </cell>
          <cell r="C340" t="str">
            <v>В-1-1т</v>
          </cell>
          <cell r="E340">
            <v>2084.7399999999998</v>
          </cell>
          <cell r="F340">
            <v>2154.89</v>
          </cell>
          <cell r="G340">
            <v>2208.6999999999998</v>
          </cell>
          <cell r="H340">
            <v>2233.34</v>
          </cell>
          <cell r="I340">
            <v>2305.8000000000002</v>
          </cell>
          <cell r="J340">
            <v>2337.11</v>
          </cell>
          <cell r="K340">
            <v>2420.21</v>
          </cell>
          <cell r="L340">
            <v>2469.54</v>
          </cell>
          <cell r="M340">
            <v>2594.4</v>
          </cell>
          <cell r="N340">
            <v>2664.06</v>
          </cell>
          <cell r="O340">
            <v>2870.93</v>
          </cell>
          <cell r="P340">
            <v>0</v>
          </cell>
          <cell r="R340">
            <v>2154.89</v>
          </cell>
          <cell r="S340">
            <v>2208.6999999999998</v>
          </cell>
          <cell r="T340">
            <v>2233.34</v>
          </cell>
          <cell r="U340">
            <v>2305.8000000000002</v>
          </cell>
          <cell r="V340">
            <v>2337.11</v>
          </cell>
          <cell r="W340">
            <v>2420.21</v>
          </cell>
          <cell r="X340">
            <v>2469.54</v>
          </cell>
          <cell r="Y340">
            <v>2594.4</v>
          </cell>
          <cell r="Z340">
            <v>2664.06</v>
          </cell>
          <cell r="AA340">
            <v>2870.93</v>
          </cell>
          <cell r="AB340">
            <v>0</v>
          </cell>
          <cell r="AC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</row>
        <row r="341">
          <cell r="A341">
            <v>8.1999999999999993</v>
          </cell>
          <cell r="B341">
            <v>16</v>
          </cell>
          <cell r="C341" t="str">
            <v>В-2-1т</v>
          </cell>
          <cell r="E341">
            <v>6974.8</v>
          </cell>
          <cell r="F341">
            <v>7012.16</v>
          </cell>
          <cell r="G341">
            <v>7128.4</v>
          </cell>
          <cell r="H341">
            <v>7252.7</v>
          </cell>
          <cell r="I341">
            <v>7297.33</v>
          </cell>
          <cell r="J341">
            <v>7348.69</v>
          </cell>
          <cell r="K341">
            <v>7424.34</v>
          </cell>
          <cell r="L341">
            <v>7514.39</v>
          </cell>
          <cell r="M341">
            <v>7598.74</v>
          </cell>
          <cell r="N341">
            <v>7676.91</v>
          </cell>
          <cell r="O341">
            <v>7828.04</v>
          </cell>
          <cell r="P341">
            <v>0</v>
          </cell>
          <cell r="R341">
            <v>7012.16</v>
          </cell>
          <cell r="S341">
            <v>7128.4</v>
          </cell>
          <cell r="T341">
            <v>7252.7</v>
          </cell>
          <cell r="U341">
            <v>7297.33</v>
          </cell>
          <cell r="V341">
            <v>7348.69</v>
          </cell>
          <cell r="W341">
            <v>7424.34</v>
          </cell>
          <cell r="X341">
            <v>7514.39</v>
          </cell>
          <cell r="Y341">
            <v>7598.74</v>
          </cell>
          <cell r="Z341">
            <v>7676.91</v>
          </cell>
          <cell r="AA341">
            <v>7828.04</v>
          </cell>
          <cell r="AB341">
            <v>0</v>
          </cell>
          <cell r="AC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</row>
        <row r="342">
          <cell r="A342">
            <v>8.2100000000000009</v>
          </cell>
          <cell r="B342">
            <v>43</v>
          </cell>
          <cell r="C342" t="str">
            <v>В-3-2т</v>
          </cell>
          <cell r="E342">
            <v>6628.05</v>
          </cell>
          <cell r="F342">
            <v>6744.79</v>
          </cell>
          <cell r="G342">
            <v>6829</v>
          </cell>
          <cell r="H342">
            <v>6857.84</v>
          </cell>
          <cell r="I342">
            <v>6924.42</v>
          </cell>
          <cell r="J342">
            <v>6982.31</v>
          </cell>
          <cell r="K342">
            <v>7047.79</v>
          </cell>
          <cell r="L342">
            <v>7127.08</v>
          </cell>
          <cell r="M342">
            <v>7173.34</v>
          </cell>
          <cell r="N342">
            <v>7235.22</v>
          </cell>
          <cell r="O342">
            <v>7400.18</v>
          </cell>
          <cell r="P342">
            <v>0</v>
          </cell>
          <cell r="R342">
            <v>6744.79</v>
          </cell>
          <cell r="S342">
            <v>6829</v>
          </cell>
          <cell r="T342">
            <v>6857.84</v>
          </cell>
          <cell r="U342">
            <v>6924.42</v>
          </cell>
          <cell r="V342">
            <v>6982.31</v>
          </cell>
          <cell r="W342">
            <v>7047.79</v>
          </cell>
          <cell r="X342">
            <v>7127.08</v>
          </cell>
          <cell r="Y342">
            <v>7173.34</v>
          </cell>
          <cell r="Z342">
            <v>7235.22</v>
          </cell>
          <cell r="AA342">
            <v>7400.18</v>
          </cell>
          <cell r="AB342">
            <v>0</v>
          </cell>
          <cell r="AC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</row>
        <row r="343">
          <cell r="A343">
            <v>8.2200000000000006</v>
          </cell>
          <cell r="B343">
            <v>78</v>
          </cell>
          <cell r="C343" t="str">
            <v>В-4-2т</v>
          </cell>
          <cell r="E343">
            <v>6155.92</v>
          </cell>
          <cell r="F343">
            <v>6373.1</v>
          </cell>
          <cell r="G343">
            <v>6525.05</v>
          </cell>
          <cell r="H343">
            <v>6777.97</v>
          </cell>
          <cell r="I343">
            <v>7037.24</v>
          </cell>
          <cell r="J343">
            <v>7289.03</v>
          </cell>
          <cell r="K343">
            <v>7437.18</v>
          </cell>
          <cell r="L343">
            <v>7584.03</v>
          </cell>
          <cell r="M343">
            <v>7741.34</v>
          </cell>
          <cell r="N343">
            <v>7985.18</v>
          </cell>
          <cell r="O343">
            <v>8246.6299999999992</v>
          </cell>
          <cell r="P343">
            <v>0</v>
          </cell>
          <cell r="R343">
            <v>6373.1</v>
          </cell>
          <cell r="S343">
            <v>6525.05</v>
          </cell>
          <cell r="T343">
            <v>6777.97</v>
          </cell>
          <cell r="U343">
            <v>7037.24</v>
          </cell>
          <cell r="V343">
            <v>7289.03</v>
          </cell>
          <cell r="W343">
            <v>7437.18</v>
          </cell>
          <cell r="X343">
            <v>7584.03</v>
          </cell>
          <cell r="Y343">
            <v>7741.34</v>
          </cell>
          <cell r="Z343">
            <v>7985.18</v>
          </cell>
          <cell r="AA343">
            <v>8246.6299999999992</v>
          </cell>
          <cell r="AB343">
            <v>0</v>
          </cell>
          <cell r="AC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</row>
        <row r="344">
          <cell r="A344">
            <v>8.41</v>
          </cell>
          <cell r="B344">
            <v>7</v>
          </cell>
          <cell r="C344" t="str">
            <v>СН ОП "СЭС"</v>
          </cell>
          <cell r="E344">
            <v>4738.4799999999996</v>
          </cell>
          <cell r="F344">
            <v>4759.84</v>
          </cell>
          <cell r="G344">
            <v>4783.33</v>
          </cell>
          <cell r="H344">
            <v>4803.6000000000004</v>
          </cell>
          <cell r="I344">
            <v>4815.5</v>
          </cell>
          <cell r="J344">
            <v>4816.67</v>
          </cell>
          <cell r="K344">
            <v>4816.67</v>
          </cell>
          <cell r="L344">
            <v>4816.67</v>
          </cell>
          <cell r="M344">
            <v>4816.67</v>
          </cell>
          <cell r="N344">
            <v>4816.67</v>
          </cell>
          <cell r="O344">
            <v>4816.67</v>
          </cell>
          <cell r="P344">
            <v>0</v>
          </cell>
          <cell r="R344">
            <v>4759.84</v>
          </cell>
          <cell r="S344">
            <v>4783.33</v>
          </cell>
          <cell r="T344">
            <v>4803.6000000000004</v>
          </cell>
          <cell r="U344">
            <v>4815.5</v>
          </cell>
          <cell r="V344">
            <v>4816.67</v>
          </cell>
          <cell r="W344">
            <v>4816.67</v>
          </cell>
          <cell r="X344">
            <v>4816.67</v>
          </cell>
          <cell r="Y344">
            <v>4816.67</v>
          </cell>
          <cell r="Z344">
            <v>4816.67</v>
          </cell>
          <cell r="AA344">
            <v>4816.67</v>
          </cell>
          <cell r="AB344">
            <v>0</v>
          </cell>
          <cell r="AC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</row>
        <row r="345">
          <cell r="G345">
            <v>0</v>
          </cell>
          <cell r="U345">
            <v>0</v>
          </cell>
        </row>
        <row r="346">
          <cell r="C346" t="str">
            <v>ЯГЕЛЬНОЕ  ЛПУ</v>
          </cell>
          <cell r="G346">
            <v>0</v>
          </cell>
          <cell r="M346">
            <v>2144.35</v>
          </cell>
          <cell r="Q346" t="str">
            <v/>
          </cell>
          <cell r="U346">
            <v>0</v>
          </cell>
        </row>
        <row r="347">
          <cell r="A347">
            <v>8.23</v>
          </cell>
          <cell r="B347">
            <v>7</v>
          </cell>
          <cell r="C347" t="str">
            <v>В-1-1т</v>
          </cell>
          <cell r="E347">
            <v>5748.54</v>
          </cell>
          <cell r="F347">
            <v>5807.3</v>
          </cell>
          <cell r="G347">
            <v>5891.73</v>
          </cell>
          <cell r="H347">
            <v>6007.06</v>
          </cell>
          <cell r="I347">
            <v>6081.14</v>
          </cell>
          <cell r="J347">
            <v>83.35</v>
          </cell>
          <cell r="K347">
            <v>143.05000000000001</v>
          </cell>
          <cell r="L347">
            <v>178.05</v>
          </cell>
          <cell r="M347">
            <v>230.15</v>
          </cell>
          <cell r="N347">
            <v>292.63</v>
          </cell>
          <cell r="O347">
            <v>398.23</v>
          </cell>
          <cell r="P347">
            <v>0</v>
          </cell>
          <cell r="R347">
            <v>5807.3</v>
          </cell>
          <cell r="S347">
            <v>5891.73</v>
          </cell>
          <cell r="T347">
            <v>6007.06</v>
          </cell>
          <cell r="U347">
            <v>6081.14</v>
          </cell>
          <cell r="V347">
            <v>6108.06</v>
          </cell>
          <cell r="W347">
            <v>143.05000000000001</v>
          </cell>
          <cell r="X347">
            <v>178.05</v>
          </cell>
          <cell r="Y347">
            <v>230.15</v>
          </cell>
          <cell r="Z347">
            <v>292.63</v>
          </cell>
          <cell r="AA347">
            <v>398.23</v>
          </cell>
          <cell r="AB347">
            <v>0</v>
          </cell>
          <cell r="AC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6108.06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</row>
        <row r="348">
          <cell r="A348">
            <v>8.24</v>
          </cell>
          <cell r="B348">
            <v>8</v>
          </cell>
          <cell r="C348" t="str">
            <v>В-2-1т</v>
          </cell>
          <cell r="E348">
            <v>2530.92</v>
          </cell>
          <cell r="F348">
            <v>2678.06</v>
          </cell>
          <cell r="G348">
            <v>2829.96</v>
          </cell>
          <cell r="H348">
            <v>2978.14</v>
          </cell>
          <cell r="I348">
            <v>3107.21</v>
          </cell>
          <cell r="J348">
            <v>141.79</v>
          </cell>
          <cell r="K348">
            <v>232.64</v>
          </cell>
          <cell r="L348">
            <v>317.95999999999998</v>
          </cell>
          <cell r="M348">
            <v>419.91</v>
          </cell>
          <cell r="N348">
            <v>539.73</v>
          </cell>
          <cell r="O348">
            <v>676.76</v>
          </cell>
          <cell r="P348">
            <v>0</v>
          </cell>
          <cell r="R348">
            <v>2678.06</v>
          </cell>
          <cell r="S348">
            <v>2829.96</v>
          </cell>
          <cell r="T348">
            <v>2978.14</v>
          </cell>
          <cell r="U348">
            <v>3107.21</v>
          </cell>
          <cell r="V348">
            <v>3247.97</v>
          </cell>
          <cell r="W348">
            <v>232.64</v>
          </cell>
          <cell r="X348">
            <v>317.95999999999998</v>
          </cell>
          <cell r="Y348">
            <v>419.91</v>
          </cell>
          <cell r="Z348">
            <v>539.73</v>
          </cell>
          <cell r="AA348">
            <v>676.76</v>
          </cell>
          <cell r="AB348">
            <v>0</v>
          </cell>
          <cell r="AC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3255.1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</row>
        <row r="349">
          <cell r="A349">
            <v>8.25</v>
          </cell>
          <cell r="B349">
            <v>47</v>
          </cell>
          <cell r="C349" t="str">
            <v>В-3-2т</v>
          </cell>
          <cell r="E349">
            <v>1348.94</v>
          </cell>
          <cell r="F349">
            <v>1381.32</v>
          </cell>
          <cell r="G349">
            <v>1390.09</v>
          </cell>
          <cell r="H349">
            <v>1397.92</v>
          </cell>
          <cell r="I349">
            <v>1421.46</v>
          </cell>
          <cell r="J349">
            <v>801.85</v>
          </cell>
          <cell r="K349">
            <v>873.05</v>
          </cell>
          <cell r="L349">
            <v>935.54</v>
          </cell>
          <cell r="M349">
            <v>1033.98</v>
          </cell>
          <cell r="N349">
            <v>1093.19</v>
          </cell>
          <cell r="O349">
            <v>1142.45</v>
          </cell>
          <cell r="P349">
            <v>0</v>
          </cell>
          <cell r="R349">
            <v>1381.32</v>
          </cell>
          <cell r="S349">
            <v>1390.09</v>
          </cell>
          <cell r="T349">
            <v>1397.92</v>
          </cell>
          <cell r="U349">
            <v>1421.46</v>
          </cell>
          <cell r="V349">
            <v>1452.36</v>
          </cell>
          <cell r="W349">
            <v>873.05</v>
          </cell>
          <cell r="X349">
            <v>935.54</v>
          </cell>
          <cell r="Y349">
            <v>1033.98</v>
          </cell>
          <cell r="Z349">
            <v>1093.19</v>
          </cell>
          <cell r="AA349">
            <v>1142.45</v>
          </cell>
          <cell r="AB349">
            <v>0</v>
          </cell>
          <cell r="AC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1452.36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</row>
        <row r="350">
          <cell r="A350">
            <v>8.26</v>
          </cell>
          <cell r="B350">
            <v>48</v>
          </cell>
          <cell r="C350" t="str">
            <v>В-4-2т</v>
          </cell>
          <cell r="E350">
            <v>6252.35</v>
          </cell>
          <cell r="F350">
            <v>6336.96</v>
          </cell>
          <cell r="G350">
            <v>6442.35</v>
          </cell>
          <cell r="H350">
            <v>6585.32</v>
          </cell>
          <cell r="I350">
            <v>6714</v>
          </cell>
          <cell r="J350">
            <v>193.52</v>
          </cell>
          <cell r="K350">
            <v>267.39999999999998</v>
          </cell>
          <cell r="L350">
            <v>355.38</v>
          </cell>
          <cell r="M350">
            <v>460.31</v>
          </cell>
          <cell r="N350">
            <v>549.29999999999995</v>
          </cell>
          <cell r="O350">
            <v>629.33000000000004</v>
          </cell>
          <cell r="P350">
            <v>0</v>
          </cell>
          <cell r="R350">
            <v>6336.96</v>
          </cell>
          <cell r="S350">
            <v>6442.35</v>
          </cell>
          <cell r="T350">
            <v>6585.32</v>
          </cell>
          <cell r="U350">
            <v>6714</v>
          </cell>
          <cell r="V350">
            <v>6826.88</v>
          </cell>
          <cell r="W350">
            <v>267.39999999999998</v>
          </cell>
          <cell r="X350">
            <v>355.38</v>
          </cell>
          <cell r="Y350">
            <v>460.31</v>
          </cell>
          <cell r="Z350">
            <v>549.29999999999995</v>
          </cell>
          <cell r="AA350">
            <v>629.33000000000004</v>
          </cell>
          <cell r="AB350">
            <v>0</v>
          </cell>
          <cell r="AC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6832.11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</row>
        <row r="351">
          <cell r="G351">
            <v>0</v>
          </cell>
          <cell r="U351">
            <v>0</v>
          </cell>
        </row>
        <row r="352">
          <cell r="C352" t="str">
            <v>ПРИОЗЕРНОЕ   ЛПУ</v>
          </cell>
          <cell r="G352">
            <v>0</v>
          </cell>
          <cell r="M352">
            <v>24162.579999999998</v>
          </cell>
          <cell r="Q352" t="str">
            <v/>
          </cell>
          <cell r="U352">
            <v>0</v>
          </cell>
        </row>
        <row r="353">
          <cell r="A353">
            <v>8.27</v>
          </cell>
          <cell r="B353">
            <v>8</v>
          </cell>
          <cell r="C353" t="str">
            <v>В-1-1т</v>
          </cell>
          <cell r="E353">
            <v>5075.8</v>
          </cell>
          <cell r="F353">
            <v>5336.02</v>
          </cell>
          <cell r="G353">
            <v>5560.33</v>
          </cell>
          <cell r="H353">
            <v>5871.26</v>
          </cell>
          <cell r="I353">
            <v>6233.55</v>
          </cell>
          <cell r="J353">
            <v>6420.21</v>
          </cell>
          <cell r="K353">
            <v>6585.06</v>
          </cell>
          <cell r="L353">
            <v>6747.18</v>
          </cell>
          <cell r="M353">
            <v>6960.98</v>
          </cell>
          <cell r="N353">
            <v>7140.73</v>
          </cell>
          <cell r="O353">
            <v>7326</v>
          </cell>
          <cell r="P353">
            <v>0</v>
          </cell>
          <cell r="R353">
            <v>5336.02</v>
          </cell>
          <cell r="S353">
            <v>5560.33</v>
          </cell>
          <cell r="T353">
            <v>5871.26</v>
          </cell>
          <cell r="U353">
            <v>6233.55</v>
          </cell>
          <cell r="V353">
            <v>6420.21</v>
          </cell>
          <cell r="W353">
            <v>6585.06</v>
          </cell>
          <cell r="X353">
            <v>6747.18</v>
          </cell>
          <cell r="Y353">
            <v>6960.98</v>
          </cell>
          <cell r="Z353">
            <v>7140.73</v>
          </cell>
          <cell r="AA353">
            <v>7326</v>
          </cell>
          <cell r="AB353">
            <v>0</v>
          </cell>
          <cell r="AC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</row>
        <row r="354">
          <cell r="A354">
            <v>8.2799999999999994</v>
          </cell>
          <cell r="B354">
            <v>18</v>
          </cell>
          <cell r="C354" t="str">
            <v>В-2-1т</v>
          </cell>
          <cell r="E354">
            <v>7097.23</v>
          </cell>
          <cell r="F354">
            <v>7408.33</v>
          </cell>
          <cell r="G354">
            <v>7676.41</v>
          </cell>
          <cell r="H354">
            <v>8011.14</v>
          </cell>
          <cell r="I354">
            <v>8329.52</v>
          </cell>
          <cell r="J354">
            <v>8626.26</v>
          </cell>
          <cell r="K354">
            <v>8848.74</v>
          </cell>
          <cell r="L354">
            <v>9003.48</v>
          </cell>
          <cell r="M354">
            <v>9213.08</v>
          </cell>
          <cell r="N354">
            <v>9423.02</v>
          </cell>
          <cell r="O354">
            <v>9677.51</v>
          </cell>
          <cell r="P354">
            <v>0</v>
          </cell>
          <cell r="R354">
            <v>7408.33</v>
          </cell>
          <cell r="S354">
            <v>7676.41</v>
          </cell>
          <cell r="T354">
            <v>8011.14</v>
          </cell>
          <cell r="U354">
            <v>8329.52</v>
          </cell>
          <cell r="V354">
            <v>8626.26</v>
          </cell>
          <cell r="W354">
            <v>8848.74</v>
          </cell>
          <cell r="X354">
            <v>9003.48</v>
          </cell>
          <cell r="Y354">
            <v>9213.08</v>
          </cell>
          <cell r="Z354">
            <v>9423.02</v>
          </cell>
          <cell r="AA354">
            <v>9677.51</v>
          </cell>
          <cell r="AB354">
            <v>0</v>
          </cell>
          <cell r="AC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</row>
        <row r="355">
          <cell r="A355">
            <v>8.2899999999999991</v>
          </cell>
          <cell r="B355">
            <v>51</v>
          </cell>
          <cell r="C355" t="str">
            <v>В-3-2т</v>
          </cell>
          <cell r="E355">
            <v>3475.25</v>
          </cell>
          <cell r="F355">
            <v>3509.53</v>
          </cell>
          <cell r="G355">
            <v>3550.92</v>
          </cell>
          <cell r="H355">
            <v>3560.07</v>
          </cell>
          <cell r="I355">
            <v>3565.79</v>
          </cell>
          <cell r="J355">
            <v>3612.54</v>
          </cell>
          <cell r="K355">
            <v>3655.12</v>
          </cell>
          <cell r="L355">
            <v>3731.16</v>
          </cell>
          <cell r="M355">
            <v>3794.06</v>
          </cell>
          <cell r="N355">
            <v>3897.88</v>
          </cell>
          <cell r="O355">
            <v>4029.64</v>
          </cell>
          <cell r="P355">
            <v>0</v>
          </cell>
          <cell r="R355">
            <v>3509.53</v>
          </cell>
          <cell r="S355">
            <v>3550.92</v>
          </cell>
          <cell r="T355">
            <v>3560.07</v>
          </cell>
          <cell r="U355">
            <v>3565.79</v>
          </cell>
          <cell r="V355">
            <v>3612.54</v>
          </cell>
          <cell r="W355">
            <v>3655.12</v>
          </cell>
          <cell r="X355">
            <v>3731.16</v>
          </cell>
          <cell r="Y355">
            <v>3794.06</v>
          </cell>
          <cell r="Z355">
            <v>3897.88</v>
          </cell>
          <cell r="AA355">
            <v>4029.64</v>
          </cell>
          <cell r="AB355">
            <v>0</v>
          </cell>
          <cell r="AC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</row>
        <row r="356">
          <cell r="A356">
            <v>8.3000000000000007</v>
          </cell>
          <cell r="B356">
            <v>33</v>
          </cell>
          <cell r="C356" t="str">
            <v>В-4-2т</v>
          </cell>
          <cell r="E356">
            <v>3606.96</v>
          </cell>
          <cell r="F356">
            <v>3663.07</v>
          </cell>
          <cell r="G356">
            <v>3752.46</v>
          </cell>
          <cell r="H356">
            <v>3770.54</v>
          </cell>
          <cell r="I356">
            <v>3789.74</v>
          </cell>
          <cell r="J356">
            <v>3904.1</v>
          </cell>
          <cell r="K356">
            <v>3971.36</v>
          </cell>
          <cell r="L356">
            <v>4095.7</v>
          </cell>
          <cell r="M356">
            <v>4194.46</v>
          </cell>
          <cell r="N356">
            <v>4357.95</v>
          </cell>
          <cell r="O356">
            <v>4548.6400000000003</v>
          </cell>
          <cell r="P356">
            <v>0</v>
          </cell>
          <cell r="R356">
            <v>3663.07</v>
          </cell>
          <cell r="S356">
            <v>3752.46</v>
          </cell>
          <cell r="T356">
            <v>3770.54</v>
          </cell>
          <cell r="U356">
            <v>3789.74</v>
          </cell>
          <cell r="V356">
            <v>3904.1</v>
          </cell>
          <cell r="W356">
            <v>3971.36</v>
          </cell>
          <cell r="X356">
            <v>4095.7</v>
          </cell>
          <cell r="Y356">
            <v>4194.46</v>
          </cell>
          <cell r="Z356">
            <v>4357.95</v>
          </cell>
          <cell r="AA356">
            <v>4548.6400000000003</v>
          </cell>
          <cell r="AB356">
            <v>0</v>
          </cell>
          <cell r="AC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</row>
        <row r="357">
          <cell r="G357">
            <v>0</v>
          </cell>
        </row>
        <row r="358">
          <cell r="A358">
            <v>8.31</v>
          </cell>
          <cell r="B358">
            <v>1</v>
          </cell>
          <cell r="C358" t="str">
            <v>"РИТЭК  Белоярскнефть"  В-1</v>
          </cell>
          <cell r="E358">
            <v>21743.8</v>
          </cell>
          <cell r="F358">
            <v>21798</v>
          </cell>
          <cell r="G358">
            <v>21848</v>
          </cell>
          <cell r="H358">
            <v>21893</v>
          </cell>
          <cell r="I358">
            <v>21937</v>
          </cell>
          <cell r="J358">
            <v>21947</v>
          </cell>
          <cell r="K358">
            <v>21951</v>
          </cell>
          <cell r="L358">
            <v>21954</v>
          </cell>
          <cell r="M358">
            <v>21954.880000000001</v>
          </cell>
          <cell r="N358">
            <v>21958.7</v>
          </cell>
          <cell r="O358">
            <v>21963</v>
          </cell>
          <cell r="P358">
            <v>0</v>
          </cell>
          <cell r="R358">
            <v>21798</v>
          </cell>
          <cell r="S358">
            <v>21848</v>
          </cell>
          <cell r="T358">
            <v>21893</v>
          </cell>
          <cell r="U358">
            <v>21937</v>
          </cell>
          <cell r="V358">
            <v>21947</v>
          </cell>
          <cell r="W358">
            <v>21951</v>
          </cell>
          <cell r="X358">
            <v>21954</v>
          </cell>
          <cell r="Y358">
            <v>21954.880000000001</v>
          </cell>
          <cell r="Z358">
            <v>21958.7</v>
          </cell>
          <cell r="AA358">
            <v>21963</v>
          </cell>
          <cell r="AB358">
            <v>0</v>
          </cell>
          <cell r="AC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</row>
        <row r="359">
          <cell r="A359">
            <v>8.32</v>
          </cell>
          <cell r="B359">
            <v>2</v>
          </cell>
          <cell r="C359" t="str">
            <v>"РИТЭК  Белоярскнефть"  В-2</v>
          </cell>
          <cell r="E359">
            <v>4982.3999999999996</v>
          </cell>
          <cell r="F359">
            <v>5045</v>
          </cell>
          <cell r="G359">
            <v>5072</v>
          </cell>
          <cell r="H359">
            <v>5124</v>
          </cell>
          <cell r="I359">
            <v>5174</v>
          </cell>
          <cell r="J359">
            <v>5224</v>
          </cell>
          <cell r="K359">
            <v>5293</v>
          </cell>
          <cell r="L359">
            <v>5359</v>
          </cell>
          <cell r="M359">
            <v>5427.7</v>
          </cell>
          <cell r="N359">
            <v>5496</v>
          </cell>
          <cell r="O359">
            <v>5568.46</v>
          </cell>
          <cell r="P359">
            <v>0</v>
          </cell>
          <cell r="R359">
            <v>5045</v>
          </cell>
          <cell r="S359">
            <v>5072</v>
          </cell>
          <cell r="T359">
            <v>5124</v>
          </cell>
          <cell r="U359">
            <v>5174</v>
          </cell>
          <cell r="V359">
            <v>5224</v>
          </cell>
          <cell r="W359">
            <v>5293</v>
          </cell>
          <cell r="X359">
            <v>5359</v>
          </cell>
          <cell r="Y359">
            <v>5427.7</v>
          </cell>
          <cell r="Z359">
            <v>5496</v>
          </cell>
          <cell r="AA359">
            <v>5568.46</v>
          </cell>
          <cell r="AB359">
            <v>0</v>
          </cell>
          <cell r="AC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</row>
        <row r="360">
          <cell r="A360">
            <v>8.33</v>
          </cell>
          <cell r="B360">
            <v>3</v>
          </cell>
          <cell r="C360" t="str">
            <v>"РИТЭК  Белоярскнефть"  ТСН</v>
          </cell>
          <cell r="E360">
            <v>827.12</v>
          </cell>
          <cell r="F360">
            <v>1148</v>
          </cell>
          <cell r="G360">
            <v>1423</v>
          </cell>
          <cell r="H360">
            <v>1732</v>
          </cell>
          <cell r="I360">
            <v>1930</v>
          </cell>
          <cell r="J360">
            <v>1977.8</v>
          </cell>
          <cell r="K360">
            <v>2022</v>
          </cell>
          <cell r="L360">
            <v>2057</v>
          </cell>
          <cell r="M360">
            <v>2094.56</v>
          </cell>
          <cell r="N360">
            <v>2133.1999999999998</v>
          </cell>
          <cell r="O360">
            <v>2264.6999999999998</v>
          </cell>
          <cell r="P360">
            <v>0</v>
          </cell>
          <cell r="R360">
            <v>1148</v>
          </cell>
          <cell r="S360">
            <v>1423</v>
          </cell>
          <cell r="T360">
            <v>1732</v>
          </cell>
          <cell r="U360">
            <v>1930</v>
          </cell>
          <cell r="V360">
            <v>1977.8</v>
          </cell>
          <cell r="W360">
            <v>2022</v>
          </cell>
          <cell r="X360">
            <v>2057</v>
          </cell>
          <cell r="Y360">
            <v>2094.56</v>
          </cell>
          <cell r="Z360">
            <v>2133.1999999999998</v>
          </cell>
          <cell r="AA360">
            <v>2264.6999999999998</v>
          </cell>
          <cell r="AB360">
            <v>0</v>
          </cell>
          <cell r="AC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</row>
        <row r="361">
          <cell r="C361" t="str">
            <v>ВСЕГО:</v>
          </cell>
          <cell r="G361">
            <v>0</v>
          </cell>
          <cell r="M361">
            <v>29477.140000000003</v>
          </cell>
          <cell r="U361">
            <v>0</v>
          </cell>
        </row>
        <row r="362">
          <cell r="C362" t="str">
            <v>НЫДИНСКОЕ   ЛПУ</v>
          </cell>
          <cell r="G362">
            <v>0</v>
          </cell>
          <cell r="M362">
            <v>9309</v>
          </cell>
          <cell r="Q362" t="str">
            <v/>
          </cell>
          <cell r="U362">
            <v>0</v>
          </cell>
          <cell r="X362">
            <v>8877.92</v>
          </cell>
        </row>
        <row r="363">
          <cell r="A363">
            <v>8.34</v>
          </cell>
          <cell r="B363">
            <v>13</v>
          </cell>
          <cell r="C363" t="str">
            <v>В-1-1т</v>
          </cell>
          <cell r="E363">
            <v>4541.93</v>
          </cell>
          <cell r="F363">
            <v>4567.6899999999996</v>
          </cell>
          <cell r="G363">
            <v>4697.5600000000004</v>
          </cell>
          <cell r="H363">
            <v>4738.24</v>
          </cell>
          <cell r="I363">
            <v>4968.4799999999996</v>
          </cell>
          <cell r="J363">
            <v>5134.84</v>
          </cell>
          <cell r="K363">
            <v>5242.94</v>
          </cell>
          <cell r="L363">
            <v>5270.01</v>
          </cell>
          <cell r="M363">
            <v>5427.21</v>
          </cell>
          <cell r="N363">
            <v>5568.34</v>
          </cell>
          <cell r="O363">
            <v>5854.66</v>
          </cell>
          <cell r="P363">
            <v>0</v>
          </cell>
          <cell r="R363">
            <v>4567.6899999999996</v>
          </cell>
          <cell r="S363">
            <v>4697.5600000000004</v>
          </cell>
          <cell r="T363">
            <v>4738.24</v>
          </cell>
          <cell r="U363">
            <v>4968.4799999999996</v>
          </cell>
          <cell r="V363">
            <v>5134.84</v>
          </cell>
          <cell r="W363">
            <v>5242.94</v>
          </cell>
          <cell r="X363">
            <v>5270.01</v>
          </cell>
          <cell r="Y363">
            <v>5427.21</v>
          </cell>
          <cell r="Z363">
            <v>5568.34</v>
          </cell>
          <cell r="AA363">
            <v>5854.66</v>
          </cell>
          <cell r="AB363">
            <v>0</v>
          </cell>
          <cell r="AC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</row>
        <row r="364">
          <cell r="A364">
            <v>8.35</v>
          </cell>
          <cell r="B364">
            <v>23</v>
          </cell>
          <cell r="C364" t="str">
            <v>В-2-1т</v>
          </cell>
          <cell r="E364">
            <v>2841.03</v>
          </cell>
          <cell r="F364">
            <v>3004.83</v>
          </cell>
          <cell r="G364">
            <v>3084.28</v>
          </cell>
          <cell r="H364">
            <v>3250.61</v>
          </cell>
          <cell r="I364">
            <v>3275.53</v>
          </cell>
          <cell r="J364">
            <v>3368.13</v>
          </cell>
          <cell r="K364">
            <v>3465.13</v>
          </cell>
          <cell r="L364">
            <v>3607.91</v>
          </cell>
          <cell r="M364">
            <v>3654.28</v>
          </cell>
          <cell r="N364">
            <v>3730.01</v>
          </cell>
          <cell r="O364">
            <v>3730.64</v>
          </cell>
          <cell r="P364">
            <v>0</v>
          </cell>
          <cell r="R364">
            <v>3004.83</v>
          </cell>
          <cell r="S364">
            <v>3084.28</v>
          </cell>
          <cell r="T364">
            <v>3250.61</v>
          </cell>
          <cell r="U364">
            <v>3275.53</v>
          </cell>
          <cell r="V364">
            <v>3368.13</v>
          </cell>
          <cell r="W364">
            <v>3465.13</v>
          </cell>
          <cell r="X364">
            <v>3607.91</v>
          </cell>
          <cell r="Y364">
            <v>3654.28</v>
          </cell>
          <cell r="Z364">
            <v>3730.01</v>
          </cell>
          <cell r="AA364">
            <v>3730.64</v>
          </cell>
          <cell r="AB364">
            <v>0</v>
          </cell>
          <cell r="AC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</row>
        <row r="365">
          <cell r="G365">
            <v>0</v>
          </cell>
        </row>
        <row r="366">
          <cell r="C366" t="str">
            <v>ЯМБУРГСКОЕ   ЛПУ</v>
          </cell>
          <cell r="G366">
            <v>0</v>
          </cell>
          <cell r="M366">
            <v>16477.52</v>
          </cell>
          <cell r="Q366" t="str">
            <v/>
          </cell>
          <cell r="U366">
            <v>0</v>
          </cell>
        </row>
        <row r="367">
          <cell r="A367">
            <v>8.36</v>
          </cell>
          <cell r="B367">
            <v>8</v>
          </cell>
          <cell r="C367" t="str">
            <v>ЕЛЕЦ-1</v>
          </cell>
          <cell r="E367">
            <v>3950.1</v>
          </cell>
          <cell r="F367">
            <v>3978.22</v>
          </cell>
          <cell r="G367">
            <v>4031.75</v>
          </cell>
          <cell r="H367">
            <v>4074.57</v>
          </cell>
          <cell r="I367">
            <v>4107.33</v>
          </cell>
          <cell r="J367">
            <v>4180.6000000000004</v>
          </cell>
          <cell r="K367">
            <v>4269.13</v>
          </cell>
          <cell r="L367">
            <v>4297.45</v>
          </cell>
          <cell r="M367">
            <v>4351.5600000000004</v>
          </cell>
          <cell r="N367">
            <v>4396.8999999999996</v>
          </cell>
          <cell r="O367">
            <v>4441.07</v>
          </cell>
          <cell r="P367">
            <v>0</v>
          </cell>
          <cell r="R367">
            <v>3978.22</v>
          </cell>
          <cell r="S367">
            <v>4031.75</v>
          </cell>
          <cell r="T367">
            <v>4074.57</v>
          </cell>
          <cell r="U367">
            <v>4107.33</v>
          </cell>
          <cell r="V367">
            <v>4180.6000000000004</v>
          </cell>
          <cell r="W367">
            <v>4269.13</v>
          </cell>
          <cell r="X367">
            <v>4297.45</v>
          </cell>
          <cell r="Y367">
            <v>4351.5600000000004</v>
          </cell>
          <cell r="Z367">
            <v>4396.8999999999996</v>
          </cell>
          <cell r="AA367">
            <v>4441.07</v>
          </cell>
          <cell r="AB367">
            <v>0</v>
          </cell>
          <cell r="AC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</row>
        <row r="368">
          <cell r="A368">
            <v>8.3699999999999992</v>
          </cell>
          <cell r="B368">
            <v>21</v>
          </cell>
          <cell r="C368" t="str">
            <v>ЕЛЕЦ-2</v>
          </cell>
          <cell r="E368">
            <v>3700.14</v>
          </cell>
          <cell r="F368">
            <v>3935.54</v>
          </cell>
          <cell r="G368">
            <v>4110.72</v>
          </cell>
          <cell r="H368">
            <v>4337</v>
          </cell>
          <cell r="I368">
            <v>4597.58</v>
          </cell>
          <cell r="J368">
            <v>4901.33</v>
          </cell>
          <cell r="K368">
            <v>5068.1099999999997</v>
          </cell>
          <cell r="L368">
            <v>5338.97</v>
          </cell>
          <cell r="M368">
            <v>5538.55</v>
          </cell>
          <cell r="N368">
            <v>5737.3</v>
          </cell>
          <cell r="O368">
            <v>6031.02</v>
          </cell>
          <cell r="P368">
            <v>0</v>
          </cell>
          <cell r="R368">
            <v>3935.54</v>
          </cell>
          <cell r="S368">
            <v>4110.72</v>
          </cell>
          <cell r="T368">
            <v>4337</v>
          </cell>
          <cell r="U368">
            <v>4597.58</v>
          </cell>
          <cell r="V368">
            <v>4901.33</v>
          </cell>
          <cell r="W368">
            <v>5068.1099999999997</v>
          </cell>
          <cell r="X368">
            <v>5338.97</v>
          </cell>
          <cell r="Y368">
            <v>5538.55</v>
          </cell>
          <cell r="Z368">
            <v>5737.3</v>
          </cell>
          <cell r="AA368">
            <v>6031.02</v>
          </cell>
          <cell r="AB368">
            <v>0</v>
          </cell>
          <cell r="AC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</row>
        <row r="369">
          <cell r="A369">
            <v>8.3800000000000008</v>
          </cell>
          <cell r="B369">
            <v>10</v>
          </cell>
          <cell r="C369" t="str">
            <v>ТУЛА-1</v>
          </cell>
          <cell r="E369">
            <v>9879.43</v>
          </cell>
          <cell r="F369">
            <v>9955.2199999999993</v>
          </cell>
          <cell r="G369">
            <v>9973.44</v>
          </cell>
          <cell r="H369">
            <v>36.869999999999997</v>
          </cell>
          <cell r="I369">
            <v>37.82</v>
          </cell>
          <cell r="J369">
            <v>61.53</v>
          </cell>
          <cell r="K369">
            <v>92.35</v>
          </cell>
          <cell r="L369">
            <v>114.1</v>
          </cell>
          <cell r="M369">
            <v>135.69</v>
          </cell>
          <cell r="N369">
            <v>166.64</v>
          </cell>
          <cell r="O369">
            <v>195.21</v>
          </cell>
          <cell r="P369">
            <v>0</v>
          </cell>
          <cell r="R369">
            <v>9955.2199999999993</v>
          </cell>
          <cell r="S369">
            <v>9973.44</v>
          </cell>
          <cell r="T369">
            <v>10036.870000000001</v>
          </cell>
          <cell r="U369">
            <v>37.82</v>
          </cell>
          <cell r="V369">
            <v>61.53</v>
          </cell>
          <cell r="W369">
            <v>92.35</v>
          </cell>
          <cell r="X369">
            <v>114.1</v>
          </cell>
          <cell r="Y369">
            <v>135.69</v>
          </cell>
          <cell r="Z369">
            <v>166.64</v>
          </cell>
          <cell r="AA369">
            <v>195.21</v>
          </cell>
          <cell r="AB369">
            <v>0</v>
          </cell>
          <cell r="AC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</row>
        <row r="370">
          <cell r="A370">
            <v>8.39</v>
          </cell>
          <cell r="B370">
            <v>19</v>
          </cell>
          <cell r="C370" t="str">
            <v>ТУЛА-2</v>
          </cell>
          <cell r="E370">
            <v>5736.46</v>
          </cell>
          <cell r="F370">
            <v>5851.55</v>
          </cell>
          <cell r="G370">
            <v>5985.66</v>
          </cell>
          <cell r="H370">
            <v>6108.3</v>
          </cell>
          <cell r="I370">
            <v>6298.24</v>
          </cell>
          <cell r="J370">
            <v>6425.38</v>
          </cell>
          <cell r="K370">
            <v>6432.92</v>
          </cell>
          <cell r="L370">
            <v>6440.14</v>
          </cell>
          <cell r="M370">
            <v>6451.72</v>
          </cell>
          <cell r="N370">
            <v>6464.34</v>
          </cell>
          <cell r="O370">
            <v>6599.58</v>
          </cell>
          <cell r="P370">
            <v>0</v>
          </cell>
          <cell r="R370">
            <v>5851.55</v>
          </cell>
          <cell r="S370">
            <v>5985.66</v>
          </cell>
          <cell r="T370">
            <v>6108.3</v>
          </cell>
          <cell r="U370">
            <v>6298.24</v>
          </cell>
          <cell r="V370">
            <v>6425.38</v>
          </cell>
          <cell r="W370">
            <v>6432.92</v>
          </cell>
          <cell r="X370">
            <v>6440.14</v>
          </cell>
          <cell r="Y370">
            <v>6451.72</v>
          </cell>
          <cell r="Z370">
            <v>6464.34</v>
          </cell>
          <cell r="AA370">
            <v>6599.58</v>
          </cell>
          <cell r="AB370">
            <v>0</v>
          </cell>
          <cell r="AC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</row>
        <row r="372">
          <cell r="C372" t="str">
            <v>ИТОГО по всем ЛПУ:</v>
          </cell>
          <cell r="L372">
            <v>135150.91</v>
          </cell>
        </row>
      </sheetData>
      <sheetData sheetId="17"/>
      <sheetData sheetId="18"/>
      <sheetData sheetId="19"/>
      <sheetData sheetId="20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спорт"/>
      <sheetName val="Паспорт С"/>
      <sheetName val="Перечень_КТП"/>
      <sheetName val="Реестр"/>
      <sheetName val="Субабоненты"/>
      <sheetName val="Субабоненты (2)"/>
      <sheetName val="Надым"/>
      <sheetName val="Лист1"/>
      <sheetName val="Лист2"/>
      <sheetName val="Н.Уренгой"/>
    </sheetNames>
    <sheetDataSet>
      <sheetData sheetId="0" refreshError="1"/>
      <sheetData sheetId="1" refreshError="1"/>
      <sheetData sheetId="2" refreshError="1"/>
      <sheetData sheetId="3" refreshError="1">
        <row r="3">
          <cell r="A3">
            <v>101</v>
          </cell>
          <cell r="B3" t="str">
            <v>Новый Абонент</v>
          </cell>
          <cell r="L3">
            <v>626718</v>
          </cell>
          <cell r="M3" t="str">
            <v>Тюменская обл. ЯНАО</v>
          </cell>
          <cell r="N3" t="str">
            <v>г.Новый Уренгой</v>
          </cell>
          <cell r="AA3">
            <v>0</v>
          </cell>
          <cell r="AD3">
            <v>0</v>
          </cell>
          <cell r="AG3" t="str">
            <v>нет</v>
          </cell>
          <cell r="AH3" t="str">
            <v>нет</v>
          </cell>
          <cell r="AK3" t="str">
            <v>Новый Абонент</v>
          </cell>
          <cell r="AP3">
            <v>0</v>
          </cell>
        </row>
        <row r="4">
          <cell r="A4">
            <v>102</v>
          </cell>
          <cell r="B4" t="str">
            <v>ОАО "Севертрубопроводстрой"</v>
          </cell>
          <cell r="C4" t="str">
            <v>13-52/2004 от 01.01.2004г.</v>
          </cell>
          <cell r="D4" t="str">
            <v>Надым ФАКБ "Запсибкомбанк" ОАО</v>
          </cell>
          <cell r="E4" t="str">
            <v>047186898</v>
          </cell>
          <cell r="F4" t="str">
            <v>30101810100000000898</v>
          </cell>
          <cell r="G4" t="str">
            <v>40702810601000000110</v>
          </cell>
          <cell r="H4" t="str">
            <v>stps@ptline.ru</v>
          </cell>
          <cell r="I4" t="str">
            <v>61129</v>
          </cell>
          <cell r="J4" t="str">
            <v>01289617</v>
          </cell>
          <cell r="K4">
            <v>8903002846</v>
          </cell>
          <cell r="L4">
            <v>629730</v>
          </cell>
          <cell r="M4" t="str">
            <v>Тюменская обл. ЯНАО</v>
          </cell>
          <cell r="N4" t="str">
            <v>г.Надым</v>
          </cell>
          <cell r="O4" t="str">
            <v>ул. Топчева</v>
          </cell>
          <cell r="P4" t="str">
            <v>ПС 110/6 "Голубика " ЗРУ 6 кВ яч№ 4, 13; 
ПС 220/110/6 "Пангоды" ЗРУ 6 кВ, яч. № 4.</v>
          </cell>
          <cell r="Q4" t="str">
            <v>т/ф 40-919
т/ф 49-931
т. 49-792</v>
          </cell>
          <cell r="R4" t="str">
            <v>г.д. Мельничук Николай Васильевич 
т. 49-931</v>
          </cell>
          <cell r="S4" t="str">
            <v>Мазур Василий Прокопьевич</v>
          </cell>
          <cell r="T4" t="str">
            <v>Ситникова Валентина Александровна 
т. 49-929</v>
          </cell>
          <cell r="U4" t="str">
            <v>Дежуров Сергей Петрович 
т. 49-921</v>
          </cell>
          <cell r="V4" t="str">
            <v>Хоптюк Дмитрий Маркович</v>
          </cell>
          <cell r="X4" t="str">
            <v>Елена Анатольевна 
т. 49-931</v>
          </cell>
          <cell r="Y4">
            <v>8130</v>
          </cell>
          <cell r="Z4">
            <v>6576840</v>
          </cell>
          <cell r="AA4">
            <v>548070</v>
          </cell>
          <cell r="AB4">
            <v>807120</v>
          </cell>
          <cell r="AC4">
            <v>209880</v>
          </cell>
          <cell r="AD4">
            <v>1.2460295121368566E-2</v>
          </cell>
          <cell r="AE4">
            <v>5729004</v>
          </cell>
          <cell r="AF4">
            <v>847836</v>
          </cell>
          <cell r="AG4" t="str">
            <v>нет</v>
          </cell>
          <cell r="AH4" t="str">
            <v>нет</v>
          </cell>
          <cell r="AI4" t="str">
            <v>Пром свыше 750 кВА, пром до 750кВА,  непром., бюджет.,  население.</v>
          </cell>
          <cell r="AJ4" t="str">
            <v>III</v>
          </cell>
          <cell r="AK4" t="str">
            <v>ОАО  "СТПС"</v>
          </cell>
          <cell r="AL4" t="str">
            <v>Строительство</v>
          </cell>
          <cell r="AO4">
            <v>890150001</v>
          </cell>
          <cell r="AP4">
            <v>1012259.4799999999</v>
          </cell>
          <cell r="AQ4" t="str">
            <v>г. д. Мельничук Н. В,</v>
          </cell>
          <cell r="AR4" t="str">
            <v>Устав</v>
          </cell>
        </row>
        <row r="5">
          <cell r="A5">
            <v>103</v>
          </cell>
          <cell r="B5" t="str">
            <v>ООО "Надымское ремонтно-эксплутационное предприятие"</v>
          </cell>
          <cell r="C5" t="str">
            <v>13-53/2003 от 01.01.2003г.</v>
          </cell>
          <cell r="D5" t="str">
            <v>ф-ал ОАО "УралСиб" г. Тюмень</v>
          </cell>
          <cell r="E5" t="str">
            <v>047106957</v>
          </cell>
          <cell r="F5" t="str">
            <v>30101810900000000957</v>
          </cell>
          <cell r="G5" t="str">
            <v>40702810363020000098</v>
          </cell>
          <cell r="I5" t="str">
            <v>90215</v>
          </cell>
          <cell r="J5" t="str">
            <v>31124173</v>
          </cell>
          <cell r="K5">
            <v>8903000630</v>
          </cell>
          <cell r="L5">
            <v>629730</v>
          </cell>
          <cell r="M5" t="str">
            <v>Тюменская обл. ЯНАО</v>
          </cell>
          <cell r="N5" t="str">
            <v>г.Надым</v>
          </cell>
          <cell r="O5" t="str">
            <v>пос. Лесной</v>
          </cell>
          <cell r="P5" t="str">
            <v>ПС 110/6 "Голубика " ЗРУ 6 кВ яч№ 20</v>
          </cell>
          <cell r="Q5" t="str">
            <v>т.6-18-30
т.3-26-96
ф.3-23-05</v>
          </cell>
          <cell r="R5" t="str">
            <v>г.д. Сафин Азат Назипович 
т.3-23-05</v>
          </cell>
          <cell r="S5" t="str">
            <v>Белкин Виталий Владимирович
т.3-35-49</v>
          </cell>
          <cell r="T5" t="str">
            <v>и.о. Тихонова Диана Ивановна</v>
          </cell>
          <cell r="U5" t="str">
            <v>Белкин Виталий Владимирович</v>
          </cell>
          <cell r="V5" t="str">
            <v>Круглов Пётр Иванович</v>
          </cell>
          <cell r="X5" t="str">
            <v>Гульнара Гайнулевна 
т. 3-26-96</v>
          </cell>
          <cell r="Y5">
            <v>3020</v>
          </cell>
          <cell r="Z5">
            <v>4346307</v>
          </cell>
          <cell r="AA5">
            <v>362192.25</v>
          </cell>
          <cell r="AB5">
            <v>522000</v>
          </cell>
          <cell r="AC5">
            <v>194760</v>
          </cell>
          <cell r="AD5">
            <v>7.0032753586483729E-3</v>
          </cell>
          <cell r="AE5">
            <v>0</v>
          </cell>
          <cell r="AF5">
            <v>0</v>
          </cell>
          <cell r="AG5" t="str">
            <v>нет</v>
          </cell>
          <cell r="AH5" t="str">
            <v>нет</v>
          </cell>
          <cell r="AI5" t="str">
            <v>Пром свыше 750 кВА, пром до 750кВА,  непром., бюджет.,  население.</v>
          </cell>
          <cell r="AJ5" t="str">
            <v>III</v>
          </cell>
          <cell r="AK5" t="str">
            <v>ООО "НРЭП"</v>
          </cell>
          <cell r="AL5" t="str">
            <v>Эксплуатация ЖКХ</v>
          </cell>
          <cell r="AM5" t="str">
            <v>2 ДЭС</v>
          </cell>
          <cell r="AO5">
            <v>890301001</v>
          </cell>
          <cell r="AP5">
            <v>326967.82999999996</v>
          </cell>
          <cell r="AQ5" t="str">
            <v>пр-тель ликвидационной комиссии Сафин А. Н.</v>
          </cell>
        </row>
        <row r="6">
          <cell r="A6">
            <v>104</v>
          </cell>
          <cell r="B6" t="str">
            <v>МУП  "Теплоэнергоремонт"</v>
          </cell>
          <cell r="C6" t="str">
            <v>13-54/2003 от 01.01.2003г.</v>
          </cell>
          <cell r="D6" t="str">
            <v>Надым ФАКБ "Запсибкомбанк" ОАО</v>
          </cell>
          <cell r="E6" t="str">
            <v>047186784</v>
          </cell>
          <cell r="F6" t="str">
            <v>30101810900000000784</v>
          </cell>
          <cell r="G6" t="str">
            <v>40702810901000000730</v>
          </cell>
          <cell r="I6" t="str">
            <v>90110,  90215, 90213, 11170</v>
          </cell>
          <cell r="J6" t="str">
            <v>31432420</v>
          </cell>
          <cell r="K6">
            <v>8903003575</v>
          </cell>
          <cell r="L6">
            <v>629730</v>
          </cell>
          <cell r="M6" t="str">
            <v>Тюменская обл. ЯНАО</v>
          </cell>
          <cell r="N6" t="str">
            <v>г.Надым</v>
          </cell>
          <cell r="O6" t="str">
            <v>в\г "Таёжный"</v>
          </cell>
          <cell r="P6" t="str">
            <v>ПС 110/6 "Голубика" яч № 32; 
ПС 110/6 "Морошка" яч № 6, 15, 20, 23; 
ПС 110/6 "Ст. Надым" яч № 11, 15, 16; 
ПС 110/6 "Береговая" яч № 16</v>
          </cell>
          <cell r="Q6" t="str">
            <v>т.3-10-21; 
ф.3-42-76</v>
          </cell>
          <cell r="R6" t="str">
            <v>д. Омельянинко Владислав Николаевич 
т.3-10-21</v>
          </cell>
          <cell r="S6" t="str">
            <v>Рудышин Владимир Петрович
т.3-04-74</v>
          </cell>
          <cell r="T6" t="str">
            <v>Кибенева Лидия Ильинична 
т.3-17-31</v>
          </cell>
          <cell r="U6" t="str">
            <v>Власенко Иван Михайлович 
т.3-04-65</v>
          </cell>
          <cell r="V6" t="str">
            <v>Швецов Александр Николаевич
т.3-04-65</v>
          </cell>
          <cell r="X6" t="str">
            <v>Людмила Петровна 
т.3-10-21</v>
          </cell>
          <cell r="Y6">
            <v>36910</v>
          </cell>
          <cell r="Z6">
            <v>47613971</v>
          </cell>
          <cell r="AA6">
            <v>3963460.8333333335</v>
          </cell>
          <cell r="AB6">
            <v>5663650</v>
          </cell>
          <cell r="AC6">
            <v>1967280</v>
          </cell>
          <cell r="AD6">
            <v>8.1124674193431875E-2</v>
          </cell>
          <cell r="AE6">
            <v>12518780</v>
          </cell>
          <cell r="AF6">
            <v>35095191</v>
          </cell>
          <cell r="AG6" t="str">
            <v>нет</v>
          </cell>
          <cell r="AH6" t="str">
            <v>нет</v>
          </cell>
          <cell r="AI6" t="str">
            <v>Пром свыше 750 кВА, пром до 750кВА,  непром., бюджет.,  население.</v>
          </cell>
          <cell r="AJ6" t="str">
            <v>III</v>
          </cell>
          <cell r="AK6" t="str">
            <v>МУП "ТЭР"</v>
          </cell>
          <cell r="AL6" t="str">
            <v>Эксплуатация ЖКХ</v>
          </cell>
          <cell r="AO6">
            <v>890301001</v>
          </cell>
          <cell r="AP6">
            <v>2360909.4300000002</v>
          </cell>
          <cell r="AQ6" t="str">
            <v>д. Омельяненко В. Н.</v>
          </cell>
          <cell r="AR6" t="str">
            <v xml:space="preserve">Доверенность № </v>
          </cell>
        </row>
        <row r="7">
          <cell r="A7">
            <v>105</v>
          </cell>
          <cell r="B7" t="str">
            <v>ОАО "Надымский речной порт"</v>
          </cell>
          <cell r="C7" t="str">
            <v>13-55/2004 от 01.012004г.</v>
          </cell>
          <cell r="D7" t="str">
            <v>Надым ФАКБ "Запсибкомбанк" ОАО</v>
          </cell>
          <cell r="E7" t="str">
            <v>047186721</v>
          </cell>
          <cell r="F7" t="str">
            <v>30101810400000000721</v>
          </cell>
          <cell r="G7" t="str">
            <v>40702810600000000077</v>
          </cell>
          <cell r="H7" t="str">
            <v xml:space="preserve"> 40702840900190001802</v>
          </cell>
          <cell r="I7" t="str">
            <v>51221, 51510</v>
          </cell>
          <cell r="J7" t="str">
            <v>05210009</v>
          </cell>
          <cell r="K7">
            <v>8903019889</v>
          </cell>
          <cell r="L7">
            <v>629730</v>
          </cell>
          <cell r="M7" t="str">
            <v>Тюменская обл. ЯНАО</v>
          </cell>
          <cell r="N7" t="str">
            <v>г.Надым</v>
          </cell>
          <cell r="O7" t="str">
            <v>107 км</v>
          </cell>
          <cell r="P7" t="str">
            <v>ПС 110/6 "Береговая" ЗРУ 6 кВ яч№ 11, 20.</v>
          </cell>
          <cell r="Q7" t="str">
            <v>т.3-45-20; 
т.3-65-57; 
ф.3-02-73</v>
          </cell>
          <cell r="R7" t="str">
            <v>г.д. Найдёнов Виктор Алексеевич
т.3-45-20</v>
          </cell>
          <cell r="S7" t="str">
            <v>Самусенко
т.3-65-94</v>
          </cell>
          <cell r="T7" t="str">
            <v>Симакова Алёна Владимировна
т.3-65-94</v>
          </cell>
          <cell r="U7" t="str">
            <v>Толышева Ирина Игоревна</v>
          </cell>
          <cell r="X7" t="str">
            <v xml:space="preserve">Настасья 
</v>
          </cell>
          <cell r="Y7">
            <v>4630</v>
          </cell>
          <cell r="Z7">
            <v>1438160</v>
          </cell>
          <cell r="AA7">
            <v>119846.66666666667</v>
          </cell>
          <cell r="AB7">
            <v>164880</v>
          </cell>
          <cell r="AC7">
            <v>53640</v>
          </cell>
          <cell r="AD7">
            <v>1.9184538018668441E-3</v>
          </cell>
          <cell r="AE7">
            <v>1438160</v>
          </cell>
          <cell r="AF7">
            <v>0</v>
          </cell>
          <cell r="AG7" t="str">
            <v>нет</v>
          </cell>
          <cell r="AH7" t="str">
            <v>нет</v>
          </cell>
          <cell r="AI7" t="str">
            <v>Пром свыше 750 кВА</v>
          </cell>
          <cell r="AJ7" t="str">
            <v>III</v>
          </cell>
          <cell r="AK7" t="str">
            <v>"Речпорт"</v>
          </cell>
          <cell r="AL7" t="str">
            <v>Транспортировка грузов и пассажиров водным транспортом</v>
          </cell>
          <cell r="AM7" t="str">
            <v>нет</v>
          </cell>
          <cell r="AO7">
            <v>890301001</v>
          </cell>
          <cell r="AP7">
            <v>163771.06</v>
          </cell>
          <cell r="AQ7" t="str">
            <v>г.д. Мухутдинов И. А.</v>
          </cell>
          <cell r="AR7" t="str">
            <v>Устав</v>
          </cell>
        </row>
        <row r="8">
          <cell r="A8">
            <v>106</v>
          </cell>
          <cell r="B8" t="str">
            <v>Новый Абонент</v>
          </cell>
          <cell r="C8" t="str">
            <v>13-6/99 от 01.01.99г.</v>
          </cell>
          <cell r="D8" t="str">
            <v>Новый Уренгой ФАКБ "Запсибкомбанк" ОАО</v>
          </cell>
          <cell r="E8" t="str">
            <v>047195793</v>
          </cell>
          <cell r="F8" t="str">
            <v>30101810100000000793</v>
          </cell>
          <cell r="G8" t="str">
            <v>40702810100190001690</v>
          </cell>
          <cell r="I8" t="str">
            <v>61129</v>
          </cell>
          <cell r="J8" t="str">
            <v>31124173</v>
          </cell>
          <cell r="K8">
            <v>8903023300</v>
          </cell>
          <cell r="L8">
            <v>629730</v>
          </cell>
          <cell r="M8" t="str">
            <v>Тюменская обл. ЯНАО</v>
          </cell>
          <cell r="N8" t="str">
            <v>г.Надым</v>
          </cell>
          <cell r="O8" t="str">
            <v>пос. Лесной</v>
          </cell>
          <cell r="P8" t="str">
            <v>ПС 110/6 "Голубика " ЗРУ 6 кВ яч№ 20</v>
          </cell>
          <cell r="Q8" t="str">
            <v>т.6-18-30
т.3-26-96
ф.3-23-05</v>
          </cell>
          <cell r="R8" t="str">
            <v>исп.д. Миннушин Эдуард Загитович
т.3-26-96</v>
          </cell>
          <cell r="S8" t="str">
            <v>Белкин Виталий Владимирович
т.3-35-49</v>
          </cell>
          <cell r="T8" t="str">
            <v>Тихонова Диана Ивановна</v>
          </cell>
          <cell r="U8" t="str">
            <v>Кебадзе  Карио Владимирович   т.4-20-45</v>
          </cell>
          <cell r="X8" t="str">
            <v>Настасья 
т.4-05-24</v>
          </cell>
          <cell r="AA8">
            <v>458640</v>
          </cell>
          <cell r="AD8">
            <v>0</v>
          </cell>
          <cell r="AE8">
            <v>1112784</v>
          </cell>
          <cell r="AF8">
            <v>1836062</v>
          </cell>
          <cell r="AG8" t="str">
            <v>нет</v>
          </cell>
          <cell r="AH8" t="str">
            <v>нет</v>
          </cell>
          <cell r="AI8" t="str">
            <v>Пром свыше 750 кВА, пром до 750кВА,  непром., бюджет.,  население.</v>
          </cell>
          <cell r="AJ8" t="str">
            <v>III</v>
          </cell>
          <cell r="AK8" t="str">
            <v>ООО "ГТЭР"</v>
          </cell>
          <cell r="AL8" t="str">
            <v>Эксплуатация ЖКХ</v>
          </cell>
          <cell r="AM8" t="str">
            <v>2 ДЭС</v>
          </cell>
          <cell r="AO8">
            <v>890301001</v>
          </cell>
          <cell r="AP8">
            <v>0</v>
          </cell>
          <cell r="AQ8" t="str">
            <v>исп.д. Миннушин Э. З.</v>
          </cell>
          <cell r="AR8" t="str">
            <v xml:space="preserve">Доверенность № </v>
          </cell>
        </row>
        <row r="9">
          <cell r="A9">
            <v>107</v>
          </cell>
          <cell r="B9" t="str">
            <v>ООО "Л - Инвест 2001"</v>
          </cell>
          <cell r="C9" t="str">
            <v>13-34/2004 от 16.12.2003г.</v>
          </cell>
          <cell r="D9" t="str">
            <v>ОАО "Сибнефтебанк" г. Тюмень</v>
          </cell>
          <cell r="E9" t="str">
            <v>047102861</v>
          </cell>
          <cell r="F9" t="str">
            <v>30101810700000000861</v>
          </cell>
          <cell r="G9" t="str">
            <v>40702810405000000404</v>
          </cell>
          <cell r="H9" t="str">
            <v>Валютный счёт</v>
          </cell>
          <cell r="I9" t="str">
            <v>11231</v>
          </cell>
          <cell r="J9" t="str">
            <v>05751745</v>
          </cell>
          <cell r="K9">
            <v>8904044817</v>
          </cell>
          <cell r="L9">
            <v>629730</v>
          </cell>
          <cell r="M9" t="str">
            <v>Тюменская обл. ЯНАО</v>
          </cell>
          <cell r="N9" t="str">
            <v>г. Новый Уренгой</v>
          </cell>
          <cell r="O9" t="str">
            <v>м-он Юбилейный</v>
          </cell>
          <cell r="P9" t="str">
            <v xml:space="preserve">ПС 110/6 "Старый Надым" ЗРУ 6 кВ яч№ 13 </v>
          </cell>
          <cell r="Q9" t="str">
            <v>т/ф 64-00-4</v>
          </cell>
          <cell r="R9" t="str">
            <v>г. д. Афанасенко Сергей Викторович</v>
          </cell>
          <cell r="S9" t="str">
            <v>Салихов  Юнир Биктимирович  т.3-68-49</v>
          </cell>
          <cell r="T9" t="str">
            <v xml:space="preserve">Ефимова Ирина Анатольевна </v>
          </cell>
          <cell r="U9" t="str">
            <v xml:space="preserve">инж. сбыта  Новикова Валентина Семёновна   м/с 3-50-21    </v>
          </cell>
          <cell r="AA9">
            <v>17671644.800000001</v>
          </cell>
          <cell r="AD9">
            <v>0</v>
          </cell>
          <cell r="AI9" t="str">
            <v>Пром до 750 кВА; 
Непром; 
Бюджет; 
Население</v>
          </cell>
          <cell r="AJ9" t="str">
            <v>III</v>
          </cell>
          <cell r="AK9" t="str">
            <v>ООО "Л - Инвест 2001"</v>
          </cell>
          <cell r="AL9" t="str">
            <v>Эксплуатация ЖКХ</v>
          </cell>
          <cell r="AO9">
            <v>890401001</v>
          </cell>
          <cell r="AP9">
            <v>1073571.32</v>
          </cell>
          <cell r="AQ9" t="str">
            <v>г. д. Афанасенко С. В.</v>
          </cell>
          <cell r="AR9" t="str">
            <v>Устав</v>
          </cell>
        </row>
        <row r="10">
          <cell r="A10">
            <v>108</v>
          </cell>
          <cell r="B10" t="str">
            <v>ОАО "Арктикнефтегазстрой"</v>
          </cell>
          <cell r="C10" t="str">
            <v>13-58/2002 от 01.01.2002г.</v>
          </cell>
          <cell r="D10" t="str">
            <v>ФАКБ "Запсибкомбанк" ОАО г. Салехард</v>
          </cell>
          <cell r="E10" t="str">
            <v>047182727</v>
          </cell>
          <cell r="F10" t="str">
            <v>30101810600000000727</v>
          </cell>
          <cell r="G10" t="str">
            <v>40702810700140000130</v>
          </cell>
          <cell r="H10" t="str">
            <v>angs@ptline.ru 
en_angs@ptline.ru</v>
          </cell>
          <cell r="I10" t="str">
            <v>61110</v>
          </cell>
          <cell r="J10" t="str">
            <v>04806450</v>
          </cell>
          <cell r="K10">
            <v>8903005406</v>
          </cell>
          <cell r="L10">
            <v>629730</v>
          </cell>
          <cell r="M10" t="str">
            <v>Тюменская обл. ЯНАО</v>
          </cell>
          <cell r="N10" t="str">
            <v>г.Надым</v>
          </cell>
          <cell r="O10" t="str">
            <v>проезд "Аэропорт"</v>
          </cell>
          <cell r="P10" t="str">
            <v>ПС 110/6 "Морошка" ЗРУ 6кВ яч№ 8</v>
          </cell>
          <cell r="Q10" t="str">
            <v>ф.3-28-13; 
т.96-1-43</v>
          </cell>
          <cell r="R10" t="str">
            <v>г. д. Галиев Ришат Вагизович 
т/ф.3-28-13; 
т. 96-0-32</v>
          </cell>
          <cell r="S10" t="str">
            <v>Румыев Зия Рифатович 
т.9-62-01</v>
          </cell>
          <cell r="T10" t="str">
            <v>Дюндик Людмила Александровна 
т.96-2-08</v>
          </cell>
          <cell r="U10" t="str">
            <v>Голишевский Игорь Мирославович
т.96-1-88</v>
          </cell>
          <cell r="V10" t="str">
            <v>Бычков Владимир Алексеевич 
т. 96-4-42</v>
          </cell>
          <cell r="X10" t="str">
            <v>Лариса Анатольевна 
т.3-28-13</v>
          </cell>
          <cell r="Y10">
            <v>2030</v>
          </cell>
          <cell r="Z10">
            <v>577814</v>
          </cell>
          <cell r="AA10">
            <v>48151.166666666664</v>
          </cell>
          <cell r="AB10">
            <v>135013</v>
          </cell>
          <cell r="AC10">
            <v>18241</v>
          </cell>
          <cell r="AD10">
            <v>1.6110702227768476E-3</v>
          </cell>
          <cell r="AE10">
            <v>577814</v>
          </cell>
          <cell r="AF10">
            <v>0</v>
          </cell>
          <cell r="AG10" t="str">
            <v>нет</v>
          </cell>
          <cell r="AH10" t="str">
            <v>нет</v>
          </cell>
          <cell r="AI10" t="str">
            <v>Пром до 750 кВА</v>
          </cell>
          <cell r="AJ10" t="str">
            <v>III</v>
          </cell>
          <cell r="AK10" t="str">
            <v>ОАО "АНГС"</v>
          </cell>
          <cell r="AL10" t="str">
            <v>Строительство</v>
          </cell>
          <cell r="AM10" t="str">
            <v>нет</v>
          </cell>
          <cell r="AO10">
            <v>890150001</v>
          </cell>
          <cell r="AP10">
            <v>105116.49999999999</v>
          </cell>
          <cell r="AQ10" t="str">
            <v>г. д. Галиев Р. В.</v>
          </cell>
          <cell r="AR10" t="str">
            <v>Устав</v>
          </cell>
        </row>
        <row r="11">
          <cell r="A11">
            <v>109</v>
          </cell>
          <cell r="B11" t="str">
            <v>ООО "Надымстройгаздобыча"</v>
          </cell>
          <cell r="C11" t="str">
            <v>13-59/2002 от 01.01.2002г.</v>
          </cell>
          <cell r="D11" t="str">
            <v>Надым ФКБ "Газпромбанк" ООО</v>
          </cell>
          <cell r="E11" t="str">
            <v>047186898</v>
          </cell>
          <cell r="F11" t="str">
            <v>30101810100000000898</v>
          </cell>
          <cell r="G11" t="str">
            <v xml:space="preserve"> 40702810601000000107</v>
          </cell>
          <cell r="I11" t="str">
            <v>61124</v>
          </cell>
          <cell r="J11" t="str">
            <v>29939181</v>
          </cell>
          <cell r="K11">
            <v>8903018853</v>
          </cell>
          <cell r="L11">
            <v>629730</v>
          </cell>
          <cell r="M11" t="str">
            <v>Тюменская обл. ЯНАО</v>
          </cell>
          <cell r="N11" t="str">
            <v>г.Надым</v>
          </cell>
          <cell r="O11" t="str">
            <v>ул. Ямальская д. 9</v>
          </cell>
          <cell r="P11" t="str">
            <v>ПС 110/6 "Голубика " ЗРУ 6 кВ яч№ 26</v>
          </cell>
          <cell r="Q11" t="str">
            <v>т.66-7-81 
ф.6-87-51</v>
          </cell>
          <cell r="R11" t="str">
            <v>г.д. Болотов Владимир Дмитриевич 
т.66-7-81</v>
          </cell>
          <cell r="S11" t="str">
            <v>Деньгин Владимир Яковлевич 
т.67-9-83</v>
          </cell>
          <cell r="T11" t="str">
            <v>Балан Людмила Петровна 
т.64-5-35</v>
          </cell>
          <cell r="U11" t="str">
            <v>Антропов Владимир Александрович 
т.67-9-77</v>
          </cell>
          <cell r="X11" t="str">
            <v>Тамара Николаевна 
т. 6-67-81</v>
          </cell>
          <cell r="Y11">
            <v>630</v>
          </cell>
          <cell r="Z11">
            <v>457542</v>
          </cell>
          <cell r="AA11">
            <v>38128.5</v>
          </cell>
          <cell r="AB11">
            <v>80263</v>
          </cell>
          <cell r="AC11">
            <v>14400</v>
          </cell>
          <cell r="AD11">
            <v>1.351220186845098E-3</v>
          </cell>
          <cell r="AE11">
            <v>457542</v>
          </cell>
          <cell r="AF11">
            <v>0</v>
          </cell>
          <cell r="AG11" t="str">
            <v>нет</v>
          </cell>
          <cell r="AH11" t="str">
            <v>нет</v>
          </cell>
          <cell r="AI11" t="str">
            <v>Пром до 750 кВА</v>
          </cell>
          <cell r="AJ11" t="str">
            <v>III</v>
          </cell>
          <cell r="AK11" t="str">
            <v>ООО "НСГД"</v>
          </cell>
          <cell r="AL11" t="str">
            <v>Строительство</v>
          </cell>
          <cell r="AM11" t="str">
            <v>нет</v>
          </cell>
          <cell r="AO11">
            <v>890150001</v>
          </cell>
          <cell r="AP11">
            <v>69576.69</v>
          </cell>
          <cell r="AQ11" t="str">
            <v>г.д. Болотов В. Д.</v>
          </cell>
          <cell r="AR11" t="str">
            <v>Устав</v>
          </cell>
        </row>
        <row r="12">
          <cell r="A12">
            <v>110</v>
          </cell>
          <cell r="B12" t="str">
            <v>ООО "РИТЭК Техносервис"</v>
          </cell>
          <cell r="C12" t="str">
            <v>1э/2002 от 01.07.2002г.</v>
          </cell>
          <cell r="D12" t="str">
            <v>Новый Уренгой ФКБ "Газпромбанк"</v>
          </cell>
          <cell r="E12" t="str">
            <v>047195753</v>
          </cell>
          <cell r="F12" t="str">
            <v>30101810700000000753</v>
          </cell>
          <cell r="G12" t="str">
            <v>40702810300000000501</v>
          </cell>
          <cell r="I12" t="str">
            <v>90211</v>
          </cell>
          <cell r="J12" t="str">
            <v>32744363</v>
          </cell>
          <cell r="K12">
            <v>8608020245</v>
          </cell>
          <cell r="L12">
            <v>626481</v>
          </cell>
          <cell r="M12" t="str">
            <v>Тюменская обл. ХМАО</v>
          </cell>
          <cell r="N12" t="str">
            <v>г. Когалым</v>
          </cell>
          <cell r="O12" t="str">
            <v>ул. Октябрьская д. 25</v>
          </cell>
          <cell r="P12" t="str">
            <v>ПС 110\6 "Голубика" ЗРУ 6кВ яч№ 28.</v>
          </cell>
          <cell r="Q12" t="str">
            <v>т/ф 2-51-54 
т. 2-48-37</v>
          </cell>
          <cell r="R12" t="str">
            <v>зам. г. д. Захаров В. В.</v>
          </cell>
          <cell r="S12" t="str">
            <v>Газизулин Раиль  Нурисманович</v>
          </cell>
          <cell r="T12" t="str">
            <v>Харченко Людмила Павловна   т. 3-20-51</v>
          </cell>
          <cell r="U12" t="str">
            <v>Феденёв Юрий  Васильевич т.3-23-06</v>
          </cell>
          <cell r="AA12">
            <v>198780.6</v>
          </cell>
          <cell r="AD12">
            <v>1.5084377869264715E-3</v>
          </cell>
          <cell r="AJ12" t="str">
            <v>Ш</v>
          </cell>
          <cell r="AK12" t="str">
            <v>ЗАО "РИТЭК"</v>
          </cell>
          <cell r="AP12">
            <v>-20182.97</v>
          </cell>
        </row>
        <row r="13">
          <cell r="A13">
            <v>111</v>
          </cell>
          <cell r="B13" t="str">
            <v>ООО "Тюментрансгаз" ОАО "Газпром"</v>
          </cell>
          <cell r="C13" t="str">
            <v>07/09 от  26.11.2001г.</v>
          </cell>
          <cell r="D13" t="str">
            <v>Югорск ФКБ "Газпромбанк" ООО</v>
          </cell>
          <cell r="E13" t="str">
            <v>047175758</v>
          </cell>
          <cell r="F13" t="str">
            <v>30101810600000000758</v>
          </cell>
          <cell r="G13" t="str">
            <v>40702810001000000177</v>
          </cell>
          <cell r="H13" t="str">
            <v>nsmirnov@ttg.gazprom.ru</v>
          </cell>
          <cell r="I13" t="str">
            <v>51130</v>
          </cell>
          <cell r="J13" t="str">
            <v>00154223</v>
          </cell>
          <cell r="K13">
            <v>8622000931</v>
          </cell>
          <cell r="L13">
            <v>627720</v>
          </cell>
          <cell r="M13" t="str">
            <v>Тюменская обл. ХМАО</v>
          </cell>
          <cell r="N13" t="str">
            <v>г. Югорск</v>
          </cell>
          <cell r="O13" t="str">
            <v>ул. 40 лет Победы, 10</v>
          </cell>
          <cell r="P13" t="str">
            <v xml:space="preserve">ПС 110/10 "Ямбург" яч № 8, 21, 10, 19; 
ПС 110/10 "Ужгородская" яч № 7, 17, 50, 32; 
ПС 110/6 "Холод" яч№1, 19; 
ПС 110/10 "Хасырейская" яч № 5, 15, 40, 22; 
ПС 220/10 "Правая Хетта" яч № 24, 6, 33, 43, 17; 
ПС 110/6 "КС-0"  яч № 1, 29; 
ПС 110/10 "Левая </v>
          </cell>
          <cell r="Q13" t="str">
            <v>(777) 2-23-70</v>
          </cell>
          <cell r="R13" t="str">
            <v>г.д. Завальный Павел Николаевич 
т.(777) 2-23-70</v>
          </cell>
          <cell r="S13" t="str">
            <v>Алимов Сергей Владимирович 
т.(777) 2-29-70</v>
          </cell>
          <cell r="T13" t="str">
            <v>Малина Зоя Борисовна 
т.(777) 2-22-28</v>
          </cell>
          <cell r="U13" t="str">
            <v>Аршокян Игорь Ишханович 
т.(777) 2-22-19</v>
          </cell>
          <cell r="X13" t="str">
            <v>Ольга Низаметдиновна 
т. (777) 2-23-70</v>
          </cell>
          <cell r="Z13">
            <v>383812862</v>
          </cell>
          <cell r="AA13">
            <v>32000758.5</v>
          </cell>
          <cell r="AB13">
            <v>32653105</v>
          </cell>
          <cell r="AC13">
            <v>26762889</v>
          </cell>
          <cell r="AD13">
            <v>0.68103427102795</v>
          </cell>
          <cell r="AE13">
            <v>364768430</v>
          </cell>
          <cell r="AF13">
            <v>19044432</v>
          </cell>
          <cell r="AG13">
            <v>10681</v>
          </cell>
          <cell r="AH13">
            <v>26955</v>
          </cell>
          <cell r="AI13" t="str">
            <v>Пром свыше 750 кВА, пром до 750кВА, обогрев, непром., бюджет., сельхоз. предп., население.</v>
          </cell>
          <cell r="AJ13" t="str">
            <v xml:space="preserve">I
</v>
          </cell>
          <cell r="AK13" t="str">
            <v>ООО "Тюментрансгаз"</v>
          </cell>
          <cell r="AL13" t="str">
            <v>Транспортировка газа</v>
          </cell>
          <cell r="AO13">
            <v>997250001</v>
          </cell>
          <cell r="AP13">
            <v>34759692</v>
          </cell>
          <cell r="AQ13" t="str">
            <v>г.д. Завальный П. Н.</v>
          </cell>
          <cell r="AR13" t="str">
            <v>Устав</v>
          </cell>
        </row>
        <row r="14">
          <cell r="A14">
            <v>112</v>
          </cell>
          <cell r="B14" t="str">
            <v>ФГУП "Надымское Авиапредприятие"</v>
          </cell>
          <cell r="C14" t="str">
            <v>13-61/02   от 01.01.2002г.</v>
          </cell>
          <cell r="D14" t="str">
            <v>Тюменский Банк СБ РФ</v>
          </cell>
          <cell r="E14" t="str">
            <v>047102651</v>
          </cell>
          <cell r="F14" t="str">
            <v>30101810800000000651</v>
          </cell>
          <cell r="G14" t="str">
            <v>40503810267090100002</v>
          </cell>
          <cell r="I14" t="str">
            <v>51300</v>
          </cell>
          <cell r="J14" t="str">
            <v>04726314</v>
          </cell>
          <cell r="K14">
            <v>8903001426</v>
          </cell>
          <cell r="L14">
            <v>629730</v>
          </cell>
          <cell r="M14" t="str">
            <v>Тюменская обл. ЯНАО</v>
          </cell>
          <cell r="N14" t="str">
            <v>г.Надым</v>
          </cell>
          <cell r="O14" t="str">
            <v>Аэропорт</v>
          </cell>
          <cell r="P14" t="str">
            <v>ПС 110/6 "Голубика " ЗРУ 6 кВ яч№ 22, 25</v>
          </cell>
          <cell r="Q14" t="str">
            <v>т. 4-52-63 
ф.3-04-95</v>
          </cell>
          <cell r="R14" t="str">
            <v>д. Малышенко Николай Николаевич
т.45-2-60</v>
          </cell>
          <cell r="S14" t="str">
            <v>Репин Юрий Иванович
т.45-2-64</v>
          </cell>
          <cell r="T14" t="str">
            <v>Жулканич Мария Юрьевна
т.4-21-80</v>
          </cell>
          <cell r="U14" t="str">
            <v>Чопенгко Игорь Васильевич 
т.45-1-71</v>
          </cell>
          <cell r="X14" t="str">
            <v>Елена Михаловна 
т. 45-2-63</v>
          </cell>
          <cell r="Y14">
            <v>3056</v>
          </cell>
          <cell r="Z14">
            <v>3855240</v>
          </cell>
          <cell r="AA14">
            <v>321270</v>
          </cell>
          <cell r="AB14">
            <v>475200</v>
          </cell>
          <cell r="AC14">
            <v>136440</v>
          </cell>
          <cell r="AD14">
            <v>6.271892574586815E-3</v>
          </cell>
          <cell r="AE14">
            <v>3252922</v>
          </cell>
          <cell r="AF14">
            <v>602318</v>
          </cell>
          <cell r="AG14" t="str">
            <v>нет</v>
          </cell>
          <cell r="AH14" t="str">
            <v>нет</v>
          </cell>
          <cell r="AI14" t="str">
            <v>Пром до 750 кВА, непром.</v>
          </cell>
          <cell r="AK14" t="str">
            <v>Надымский Аэропорт</v>
          </cell>
          <cell r="AL14" t="str">
            <v>Авиационные перевозки</v>
          </cell>
          <cell r="AM14" t="str">
            <v>13 шт.</v>
          </cell>
          <cell r="AN14">
            <v>1071</v>
          </cell>
          <cell r="AO14">
            <v>890301001</v>
          </cell>
          <cell r="AP14">
            <v>403341.17999999993</v>
          </cell>
          <cell r="AQ14" t="str">
            <v>д. Малышенко Н. Н.</v>
          </cell>
          <cell r="AR14" t="str">
            <v xml:space="preserve">Доверенность № </v>
          </cell>
        </row>
        <row r="15">
          <cell r="A15">
            <v>113</v>
          </cell>
          <cell r="B15" t="str">
            <v xml:space="preserve">ДОАО "Электрогаз" Филиал "Надымэлектрогаз" </v>
          </cell>
          <cell r="C15" t="str">
            <v>13-60/2003 от 15.07.2003г.</v>
          </cell>
          <cell r="D15" t="str">
            <v>Надымский ФАКБ "Запсибкомбанк" ОАО</v>
          </cell>
          <cell r="E15" t="str">
            <v>047186784</v>
          </cell>
          <cell r="F15" t="str">
            <v>30101810900000000784</v>
          </cell>
          <cell r="G15" t="str">
            <v>40702810700000000901</v>
          </cell>
          <cell r="H15" t="str">
            <v>nadelgaz@ptline.ru</v>
          </cell>
          <cell r="I15" t="str">
            <v>61110</v>
          </cell>
          <cell r="J15" t="str">
            <v>04811244</v>
          </cell>
          <cell r="K15">
            <v>2310013155</v>
          </cell>
          <cell r="L15">
            <v>629730</v>
          </cell>
          <cell r="M15" t="str">
            <v>Тюменская обл. ЯНАО</v>
          </cell>
          <cell r="N15" t="str">
            <v>г.Надым</v>
          </cell>
          <cell r="O15" t="str">
            <v>8-й проезд</v>
          </cell>
          <cell r="P15" t="str">
            <v>ПС 110/6 "Морошка" ЗРУ 6кВ яч№ 9</v>
          </cell>
          <cell r="Q15" t="str">
            <v>т. 6-79-08 
ф. 6-74-85</v>
          </cell>
          <cell r="R15" t="str">
            <v>д. Каськов Андрей Владимирович 
т. 6-79-08</v>
          </cell>
          <cell r="S15" t="str">
            <v>Цой Владимир Николаевич 
т. 67-5-62</v>
          </cell>
          <cell r="T15" t="str">
            <v>Волкова Татьяна Николаевна</v>
          </cell>
          <cell r="U15" t="str">
            <v>Цой Владимир Николаевич 
т. 67-5-62</v>
          </cell>
          <cell r="Y15">
            <v>160</v>
          </cell>
          <cell r="Z15">
            <v>67000</v>
          </cell>
          <cell r="AA15">
            <v>8375</v>
          </cell>
          <cell r="AB15">
            <v>18000</v>
          </cell>
          <cell r="AC15">
            <v>3000</v>
          </cell>
          <cell r="AD15">
            <v>5.0000000000000001E-4</v>
          </cell>
          <cell r="AG15" t="str">
            <v>нет</v>
          </cell>
          <cell r="AH15" t="str">
            <v>нет</v>
          </cell>
          <cell r="AI15" t="str">
            <v>Пром до 750 кВА</v>
          </cell>
          <cell r="AJ15" t="str">
            <v>III</v>
          </cell>
          <cell r="AK15" t="str">
            <v>"Надымэлектрогаз"</v>
          </cell>
          <cell r="AM15" t="str">
            <v>нет</v>
          </cell>
          <cell r="AO15">
            <v>890302001</v>
          </cell>
          <cell r="AP15">
            <v>14495.08</v>
          </cell>
          <cell r="AQ15" t="str">
            <v>д. Каськов А. В.</v>
          </cell>
          <cell r="AR15" t="str">
            <v xml:space="preserve">Доверенность № </v>
          </cell>
        </row>
        <row r="16">
          <cell r="A16">
            <v>114</v>
          </cell>
          <cell r="B16" t="str">
            <v>МУП  "Производственное ремонтно - эксплутационное предприятие"</v>
          </cell>
          <cell r="C16" t="str">
            <v>13- /2004 от 01.04.2004г.</v>
          </cell>
          <cell r="D16" t="str">
            <v>Надымский ФАКБ "Запсибкомбанк" ОАО</v>
          </cell>
          <cell r="E16" t="str">
            <v>047186784</v>
          </cell>
          <cell r="F16" t="str">
            <v>30101810900000000784</v>
          </cell>
          <cell r="G16" t="str">
            <v>40702810900000000784</v>
          </cell>
          <cell r="H16" t="str">
            <v>prep@nadym.ru</v>
          </cell>
          <cell r="I16" t="str">
            <v>90110</v>
          </cell>
          <cell r="J16" t="str">
            <v>31443406</v>
          </cell>
          <cell r="K16">
            <v>8903001793</v>
          </cell>
          <cell r="L16">
            <v>629730</v>
          </cell>
          <cell r="M16" t="str">
            <v>Тюменская обл. ЯНАО</v>
          </cell>
          <cell r="N16" t="str">
            <v>г.Надым</v>
          </cell>
          <cell r="O16" t="str">
            <v>ул. Зверева д. 3/2</v>
          </cell>
          <cell r="P16" t="str">
            <v>ПС 110/6 "Голубика " ЗРУ 6 кВ яч№ 26 КТПН "НСГД" РУ 0.4 кВ</v>
          </cell>
          <cell r="Q16" t="str">
            <v>ф. 3-35-20
т. 3-53-26 
т. 3-66-70</v>
          </cell>
          <cell r="R16" t="str">
            <v>г.д. Шеслер Александр Александрович</v>
          </cell>
          <cell r="S16" t="str">
            <v>Белокобыльский Олег Николаевич 
т. 3-24-65</v>
          </cell>
          <cell r="T16" t="str">
            <v>Шлыкова Наталья Николаевна</v>
          </cell>
          <cell r="U16" t="str">
            <v>Сырокваша Григорий Корнеевич 
т. 3-53-90</v>
          </cell>
          <cell r="V16" t="str">
            <v>Белокобыльский Олег Николаевич 
т. 3-24-65</v>
          </cell>
          <cell r="AA16">
            <v>257455.7</v>
          </cell>
          <cell r="AD16">
            <v>0</v>
          </cell>
          <cell r="AG16" t="str">
            <v>нет</v>
          </cell>
          <cell r="AH16" t="str">
            <v>нет</v>
          </cell>
          <cell r="AI16" t="str">
            <v>Пром до 750 кВА</v>
          </cell>
          <cell r="AJ16" t="str">
            <v>III</v>
          </cell>
          <cell r="AK16" t="str">
            <v>МУП  "ПРЭП"</v>
          </cell>
          <cell r="AL16" t="str">
            <v>Эксплуатация ЖКХ</v>
          </cell>
          <cell r="AM16" t="str">
            <v>нет</v>
          </cell>
          <cell r="AO16">
            <v>890301001</v>
          </cell>
          <cell r="AP16">
            <v>4377.1400000000067</v>
          </cell>
          <cell r="AQ16" t="str">
            <v>г.д. Ивко В. Г.</v>
          </cell>
          <cell r="AR16" t="str">
            <v xml:space="preserve">Доверенность № </v>
          </cell>
        </row>
        <row r="17">
          <cell r="A17">
            <v>115</v>
          </cell>
          <cell r="B17" t="str">
            <v>ООО "Северстройснаб 2000"</v>
          </cell>
          <cell r="C17" t="str">
            <v>13-63/2004 от 01.01.2004г.</v>
          </cell>
          <cell r="D17" t="str">
            <v>Надым ФКБ "Тюменпрофбанк" ОАО</v>
          </cell>
          <cell r="E17" t="str">
            <v>047186713</v>
          </cell>
          <cell r="F17" t="str">
            <v>30101810900000000713</v>
          </cell>
          <cell r="G17" t="str">
            <v>40702810800140000732</v>
          </cell>
          <cell r="I17" t="str">
            <v>80400</v>
          </cell>
          <cell r="J17" t="str">
            <v>54107125</v>
          </cell>
          <cell r="K17">
            <v>8903020250</v>
          </cell>
          <cell r="L17">
            <v>629730</v>
          </cell>
          <cell r="M17" t="str">
            <v>Тюменская обл. ЯНАО</v>
          </cell>
          <cell r="N17" t="str">
            <v>г.Надым</v>
          </cell>
          <cell r="O17" t="str">
            <v>ул. Зверева д. 38 кв. 166</v>
          </cell>
          <cell r="P17" t="str">
            <v>ПС 110/6 "Голубика " ЗРУ 6 кВ яч№ 26 КТПН "НСГД" РУ 0.4 кВ</v>
          </cell>
          <cell r="Q17" t="str">
            <v>т. 6-38-00 
т. 2-66-54</v>
          </cell>
          <cell r="R17" t="str">
            <v>г.д. Дудковский Виктор Цезаревич</v>
          </cell>
          <cell r="S17">
            <v>0</v>
          </cell>
          <cell r="T17" t="str">
            <v>Нагорная Ирина Евгеньевна</v>
          </cell>
          <cell r="U17" t="str">
            <v>Гричанный Анатолий Алексеевич 
т. 6-13-19</v>
          </cell>
          <cell r="Y17">
            <v>30</v>
          </cell>
          <cell r="Z17">
            <v>25500</v>
          </cell>
          <cell r="AA17">
            <v>2125</v>
          </cell>
          <cell r="AB17">
            <v>3000</v>
          </cell>
          <cell r="AC17">
            <v>1500</v>
          </cell>
          <cell r="AD17">
            <v>0</v>
          </cell>
          <cell r="AE17">
            <v>25500</v>
          </cell>
          <cell r="AG17" t="str">
            <v>нет</v>
          </cell>
          <cell r="AH17" t="str">
            <v>нет</v>
          </cell>
          <cell r="AI17" t="str">
            <v>Пром до 750 кВА</v>
          </cell>
          <cell r="AJ17" t="str">
            <v>III</v>
          </cell>
          <cell r="AK17" t="str">
            <v>ООО "ССС 2000"</v>
          </cell>
          <cell r="AL17" t="str">
            <v>Строительство</v>
          </cell>
          <cell r="AM17" t="str">
            <v>нет</v>
          </cell>
          <cell r="AO17">
            <v>890301001</v>
          </cell>
          <cell r="AP17">
            <v>14938.939999999999</v>
          </cell>
          <cell r="AQ17" t="str">
            <v>г.д. Дудковский В. Ц.</v>
          </cell>
          <cell r="AR17" t="str">
            <v>Устав</v>
          </cell>
        </row>
        <row r="18">
          <cell r="A18">
            <v>116</v>
          </cell>
          <cell r="B18" t="str">
            <v>Филиал "Надымгазторг"  ООО "Запсибгазторг"</v>
          </cell>
          <cell r="C18" t="str">
            <v>13-52/2004/351 юр  от 01.01.2004г.</v>
          </cell>
          <cell r="D18" t="str">
            <v>Надым ФКБ "Газпромбанк" ООО</v>
          </cell>
          <cell r="E18" t="str">
            <v>047186898</v>
          </cell>
          <cell r="F18" t="str">
            <v>30101810100000000898</v>
          </cell>
          <cell r="G18" t="str">
            <v>40702810401000000158</v>
          </cell>
          <cell r="H18" t="str">
            <v>ngt@ptline.ru</v>
          </cell>
          <cell r="I18" t="str">
            <v>72200</v>
          </cell>
          <cell r="J18" t="str">
            <v>00157115</v>
          </cell>
          <cell r="K18">
            <v>7203003257</v>
          </cell>
          <cell r="L18">
            <v>629730</v>
          </cell>
          <cell r="M18" t="str">
            <v>Тюменская обл. ЯНАО</v>
          </cell>
          <cell r="N18" t="str">
            <v>г.Надым</v>
          </cell>
          <cell r="O18" t="str">
            <v>2-ой проезд</v>
          </cell>
          <cell r="P18" t="str">
            <v>ПС 110/6 "Старый Надым" ЗРУ 6 кВ, яч.№18; 20.</v>
          </cell>
          <cell r="Q18" t="str">
            <v>т.3-54-77
ф.3-24-83</v>
          </cell>
          <cell r="R18" t="str">
            <v>д. Ильяев Георгий Николаевич
т. 3-05-20</v>
          </cell>
          <cell r="S18" t="str">
            <v>Яценко Александр Павлович
т. 3-72-56</v>
          </cell>
          <cell r="T18" t="str">
            <v>Агарков Дмитрий Петрович
т. 3-59-55</v>
          </cell>
          <cell r="U18" t="str">
            <v>Юпаев Эдуард Валерьевич
т. 3-76-28</v>
          </cell>
          <cell r="X18" t="str">
            <v>Светлана 
т.3-05-20</v>
          </cell>
          <cell r="Y18">
            <v>2000</v>
          </cell>
          <cell r="Z18">
            <v>4346307</v>
          </cell>
          <cell r="AA18">
            <v>362192.25</v>
          </cell>
          <cell r="AB18">
            <v>522000</v>
          </cell>
          <cell r="AC18">
            <v>194760</v>
          </cell>
          <cell r="AD18">
            <v>9.6305071040526317E-4</v>
          </cell>
          <cell r="AE18">
            <v>0</v>
          </cell>
          <cell r="AF18">
            <v>0</v>
          </cell>
          <cell r="AG18" t="str">
            <v>нет</v>
          </cell>
          <cell r="AH18" t="str">
            <v>нет</v>
          </cell>
          <cell r="AI18" t="str">
            <v>Пром свыше 750 кВА</v>
          </cell>
          <cell r="AJ18" t="str">
            <v>III</v>
          </cell>
          <cell r="AK18" t="str">
            <v>"Надымгазторг"</v>
          </cell>
          <cell r="AL18" t="str">
            <v>Торгово-закупочные операции</v>
          </cell>
          <cell r="AM18" t="str">
            <v>нет</v>
          </cell>
          <cell r="AO18">
            <v>890302002</v>
          </cell>
          <cell r="AP18">
            <v>40444.869999999995</v>
          </cell>
          <cell r="AQ18" t="str">
            <v>д. Кулешов С. А.</v>
          </cell>
          <cell r="AR18" t="str">
            <v xml:space="preserve">Доверенность № </v>
          </cell>
        </row>
        <row r="19">
          <cell r="A19">
            <v>117</v>
          </cell>
          <cell r="B19" t="str">
            <v>НПУ "РИТЭК Белоярскнефть"</v>
          </cell>
          <cell r="C19" t="str">
            <v>13-65/2004 от 01.06.2004г.</v>
          </cell>
          <cell r="D19" t="str">
            <v>АКБ "Запсибкомбанк" г.Белоярский</v>
          </cell>
          <cell r="E19" t="str">
            <v>047176774</v>
          </cell>
          <cell r="F19" t="str">
            <v>30101810500000000774</v>
          </cell>
          <cell r="G19" t="str">
            <v>40702810500000000128</v>
          </cell>
          <cell r="H19" t="str">
            <v>elektrik@ritekbel.ru;
energo@ritekbel.ru,</v>
          </cell>
          <cell r="I19" t="str">
            <v>11210</v>
          </cell>
          <cell r="J19" t="str">
            <v>39356121</v>
          </cell>
          <cell r="K19">
            <v>7736036626</v>
          </cell>
          <cell r="L19">
            <v>628162</v>
          </cell>
          <cell r="M19" t="str">
            <v>Тюменская обл. ХМАО</v>
          </cell>
          <cell r="N19" t="str">
            <v>г. Белоярский</v>
          </cell>
          <cell r="O19" t="str">
            <v>ул. Набережная д. 20</v>
          </cell>
          <cell r="P19" t="str">
            <v>ПС 110/10 "Приозёрная" ШС мост 1Т и 2Т</v>
          </cell>
          <cell r="Q19" t="str">
            <v>т. (34670) 2-49-21; 
ф. 2-46-00</v>
          </cell>
          <cell r="R19" t="str">
            <v>нач. Дробин Олег Иванович</v>
          </cell>
          <cell r="S19" t="str">
            <v>Кодак П. В.</v>
          </cell>
          <cell r="T19" t="str">
            <v>Белоглазова Ольга  Юрьевна  т.3-10-17</v>
          </cell>
          <cell r="U19" t="str">
            <v>Иоанесян Гаригин Гаринович 
т. 3-50-46</v>
          </cell>
          <cell r="Y19">
            <v>1520</v>
          </cell>
          <cell r="AA19">
            <v>669551.99999999942</v>
          </cell>
          <cell r="AD19">
            <v>0</v>
          </cell>
          <cell r="AG19" t="str">
            <v>нет</v>
          </cell>
          <cell r="AH19" t="str">
            <v>нет</v>
          </cell>
          <cell r="AI19" t="str">
            <v>Пром до 750 кВА</v>
          </cell>
          <cell r="AJ19" t="str">
            <v>III</v>
          </cell>
          <cell r="AK19" t="str">
            <v>НГДУ "РИТЭК"</v>
          </cell>
          <cell r="AL19" t="str">
            <v>Транспортировка нефти</v>
          </cell>
          <cell r="AM19" t="str">
            <v>нет</v>
          </cell>
          <cell r="AO19">
            <v>860801001</v>
          </cell>
          <cell r="AP19">
            <v>307759.55</v>
          </cell>
          <cell r="AQ19" t="str">
            <v>нач. Дробин О. И.</v>
          </cell>
        </row>
        <row r="20">
          <cell r="A20">
            <v>118</v>
          </cell>
          <cell r="B20" t="str">
            <v>МУП  "Редакция Надымской студии телевидения"</v>
          </cell>
          <cell r="C20" t="str">
            <v>13-66/2004 от 01.12.2004г.</v>
          </cell>
          <cell r="D20" t="str">
            <v>Расчётно - кассовый центр г. Надым</v>
          </cell>
          <cell r="E20" t="str">
            <v>047186000</v>
          </cell>
          <cell r="F20" t="str">
            <v>30101810100000000793</v>
          </cell>
          <cell r="G20" t="str">
            <v>40206810400000130007</v>
          </cell>
          <cell r="H20" t="str">
            <v>nst@nadym.ru</v>
          </cell>
          <cell r="I20" t="str">
            <v>16152</v>
          </cell>
          <cell r="J20" t="str">
            <v>47845271</v>
          </cell>
          <cell r="K20">
            <v>8904002341</v>
          </cell>
          <cell r="L20">
            <v>629730</v>
          </cell>
          <cell r="M20" t="str">
            <v>Тюменская обл. ЯНАО</v>
          </cell>
          <cell r="N20" t="str">
            <v>г.Надым</v>
          </cell>
          <cell r="O20" t="str">
            <v>ул. Комсомольская д.8</v>
          </cell>
          <cell r="P20" t="str">
            <v>ПС 110/6 "Морошка" ЗРУ 6кВ яч№ 24, 27.</v>
          </cell>
          <cell r="Q20" t="str">
            <v>т. 3-0800 
ф. 3-40-77, 
ф. 3-19-21.</v>
          </cell>
          <cell r="R20" t="str">
            <v>гл. редактор Загатов Сергей Валентинович</v>
          </cell>
          <cell r="S20">
            <v>0</v>
          </cell>
          <cell r="T20" t="str">
            <v>Бакайкина Людмила Владимировна</v>
          </cell>
          <cell r="U20" t="str">
            <v>Фёдоров Владимир А.</v>
          </cell>
          <cell r="AA20">
            <v>393562</v>
          </cell>
          <cell r="AD20">
            <v>0</v>
          </cell>
          <cell r="AG20" t="str">
            <v>нет</v>
          </cell>
          <cell r="AH20" t="str">
            <v>нет</v>
          </cell>
          <cell r="AI20" t="str">
            <v>Пром до 750 кВА</v>
          </cell>
          <cell r="AK20" t="str">
            <v>МУП "РНСТ"</v>
          </cell>
          <cell r="AL20" t="str">
            <v>Телевещание</v>
          </cell>
          <cell r="AP20">
            <v>14549.4</v>
          </cell>
          <cell r="AQ20" t="str">
            <v>гл. редактор Загатов С. В.</v>
          </cell>
        </row>
        <row r="21">
          <cell r="A21">
            <v>119</v>
          </cell>
          <cell r="B21" t="str">
            <v>ООО "Надымгазпром"  Управление "Надымэнергогаз"</v>
          </cell>
          <cell r="C21" t="str">
            <v>13-62/01  от 29.11.2001г.</v>
          </cell>
          <cell r="D21" t="str">
            <v>Надым ФКБ "Газпромбанк" ООО</v>
          </cell>
          <cell r="E21" t="str">
            <v>047186898</v>
          </cell>
          <cell r="F21" t="str">
            <v>30101810100000000898</v>
          </cell>
          <cell r="G21" t="str">
            <v>40702810200000100602</v>
          </cell>
          <cell r="H21" t="str">
            <v>manager@ongp.ru 
asu-uneg@ongp.ru</v>
          </cell>
          <cell r="I21" t="str">
            <v>11231</v>
          </cell>
          <cell r="J21" t="str">
            <v>00153761</v>
          </cell>
          <cell r="K21">
            <v>8903019871</v>
          </cell>
          <cell r="L21">
            <v>629730</v>
          </cell>
          <cell r="M21" t="str">
            <v>Тюменская обл. ЯНАО</v>
          </cell>
          <cell r="N21" t="str">
            <v>г.Надым</v>
          </cell>
          <cell r="O21" t="str">
            <v>ул. Полярная д1.</v>
          </cell>
          <cell r="P21" t="str">
            <v>ПС 110/6 "Голубика" ЗРУ 6 кВ, 
яч№ 3, 5, 6, 7, 8, 10, 15, 23, 30; 
ПС 110/6 "Морошка" ЗРУ 6 кВ, 
яч№ 7, 11, 14, 18, 22, 21, 25</v>
          </cell>
          <cell r="Q21" t="str">
            <v>ф. 6-74-47</v>
          </cell>
          <cell r="R21" t="str">
            <v>нач. Колосов Владимир Николаевич 
т.6-74-14</v>
          </cell>
          <cell r="S21" t="str">
            <v>Перегудов Виктор Михайлович</v>
          </cell>
          <cell r="T21" t="str">
            <v>Нестерова Нина Павловна 
т.3-07-41</v>
          </cell>
          <cell r="U21" t="str">
            <v>отв. за эл.хоз. Перегудов Виктор Михайлович</v>
          </cell>
          <cell r="X21" t="str">
            <v>Валентина Леонидовна 
т.6-74-14</v>
          </cell>
          <cell r="Z21">
            <v>111288784</v>
          </cell>
          <cell r="AA21">
            <v>9274065.333333334</v>
          </cell>
          <cell r="AB21">
            <v>13148280</v>
          </cell>
          <cell r="AC21">
            <v>4895520</v>
          </cell>
          <cell r="AD21">
            <v>0.19487846388658336</v>
          </cell>
          <cell r="AE21">
            <v>79548002</v>
          </cell>
          <cell r="AF21">
            <v>31740782</v>
          </cell>
          <cell r="AI21" t="str">
            <v>Пром свыше 750 кВА, пром до 750кВА, обогрев, непром., бюджет.,  население.</v>
          </cell>
          <cell r="AJ21" t="str">
            <v>III</v>
          </cell>
          <cell r="AK21" t="str">
            <v>"УНЭГ" ООО "НГП"</v>
          </cell>
          <cell r="AO21">
            <v>997250001</v>
          </cell>
          <cell r="AP21">
            <v>6523573.0199999986</v>
          </cell>
          <cell r="AQ21" t="str">
            <v>нач. Колосов В. Н.</v>
          </cell>
        </row>
        <row r="22">
          <cell r="A22">
            <v>120</v>
          </cell>
          <cell r="B22" t="str">
            <v>Новый Абонент</v>
          </cell>
          <cell r="C22" t="str">
            <v>13-24-2/01 от 01.03.2001г.</v>
          </cell>
          <cell r="D22" t="str">
            <v>Новый Уренгой ФАКБ "Запсибкомбанк" ОАО</v>
          </cell>
          <cell r="E22" t="str">
            <v>047195793</v>
          </cell>
          <cell r="F22" t="str">
            <v>30101810100000000793</v>
          </cell>
          <cell r="G22" t="str">
            <v>40702810600190001909</v>
          </cell>
          <cell r="I22" t="str">
            <v>85130</v>
          </cell>
          <cell r="J22" t="str">
            <v>47209836</v>
          </cell>
          <cell r="K22">
            <v>7706284124</v>
          </cell>
          <cell r="L22">
            <v>123242</v>
          </cell>
          <cell r="M22" t="str">
            <v>Тюменская обл. ЯНАО</v>
          </cell>
          <cell r="N22" t="str">
            <v>г. Москва</v>
          </cell>
          <cell r="O22" t="str">
            <v>пер. Капранова д. 3</v>
          </cell>
          <cell r="P22" t="str">
            <v xml:space="preserve">ПС 110/10 "Ямбург" яч № 8, 21, 10, 19; 
ПС 110/10 "Ужгородская" яч № 21,16, 35, 40
ПС 110/6 "Холод" яч№1, 19; 
ПС 110/10 "Хасырейская" яч № 17, 11, 10, 18
ПС 220/10 "Правая Хетта" яч № 19, 16, 43, 78
ПС 110/6 "КС-0"  яч № 19, 20; 
ПС 110/10 "Левая Хетта" </v>
          </cell>
          <cell r="Q22" t="str">
            <v>ф. 6-74-47</v>
          </cell>
          <cell r="R22" t="str">
            <v>г. д. Андронов Михаил Сергеевич</v>
          </cell>
          <cell r="S22">
            <v>0</v>
          </cell>
          <cell r="T22">
            <v>0</v>
          </cell>
          <cell r="U22">
            <v>0</v>
          </cell>
          <cell r="X22" t="str">
            <v>Валентина Леонидовна 
т.6-74-14</v>
          </cell>
          <cell r="AA22">
            <v>121584</v>
          </cell>
          <cell r="AD22">
            <v>0</v>
          </cell>
          <cell r="AG22" t="str">
            <v>нет</v>
          </cell>
          <cell r="AH22" t="str">
            <v>нет</v>
          </cell>
          <cell r="AK22" t="str">
            <v>Новый Абонент</v>
          </cell>
          <cell r="AO22">
            <v>770601001</v>
          </cell>
          <cell r="AP22">
            <v>0</v>
          </cell>
          <cell r="AQ22" t="str">
            <v>г. д. Андронов М. С.</v>
          </cell>
          <cell r="AR22" t="str">
            <v>Устав</v>
          </cell>
        </row>
        <row r="23">
          <cell r="A23">
            <v>121</v>
          </cell>
          <cell r="B23" t="str">
            <v>ОАО "Надымское предприятие железнодорожного транспорта"</v>
          </cell>
          <cell r="C23" t="str">
            <v>13-24-5/2003 от 01.01.2003г.</v>
          </cell>
          <cell r="D23" t="str">
            <v>Надымский ФАКБ "Запсибкомбанк" ОАО</v>
          </cell>
          <cell r="E23" t="str">
            <v>047186784</v>
          </cell>
          <cell r="F23" t="str">
            <v>30101810900000000784</v>
          </cell>
          <cell r="G23" t="str">
            <v>40702810500000000198</v>
          </cell>
          <cell r="H23" t="str">
            <v>msport@mail.ru</v>
          </cell>
          <cell r="I23" t="str">
            <v>51114</v>
          </cell>
          <cell r="J23" t="str">
            <v>32742177</v>
          </cell>
          <cell r="K23">
            <v>890300043131</v>
          </cell>
          <cell r="L23">
            <v>629730</v>
          </cell>
          <cell r="M23" t="str">
            <v>Тюменская обл. ЯНАО</v>
          </cell>
          <cell r="N23" t="str">
            <v>г.Надым</v>
          </cell>
          <cell r="O23" t="str">
            <v>ул. Набережная д. 42, кв. 2</v>
          </cell>
          <cell r="P23" t="str">
            <v>ПС 110/6 "Береговая" ЗРУ 6 кВ яч№ 11, 20, КТП № 6, РУ-0,4 кВ</v>
          </cell>
          <cell r="Q23" t="str">
            <v>т/ф. 3-28-40, 
т/ф. 3-82-30.</v>
          </cell>
          <cell r="R23" t="str">
            <v>ИП Белый Виктор Николаевич</v>
          </cell>
          <cell r="S23" t="str">
            <v>Малыш Юрий Николаевич 
т. 4-64-22</v>
          </cell>
          <cell r="T23" t="str">
            <v>Наталья Генадьевна 
т. 2-64-81</v>
          </cell>
          <cell r="U23" t="str">
            <v>и.о. Гладченко Виталий Иванович</v>
          </cell>
          <cell r="X23" t="str">
            <v>Лена, 
и. о. Ольга Ивановна 
т. 3-12-37</v>
          </cell>
          <cell r="AA23">
            <v>95196</v>
          </cell>
          <cell r="AD23">
            <v>2.8440621642761964E-3</v>
          </cell>
          <cell r="AG23" t="str">
            <v>нет</v>
          </cell>
          <cell r="AH23" t="str">
            <v>нет</v>
          </cell>
          <cell r="AK23" t="str">
            <v>ОАО "НПЖТ"</v>
          </cell>
          <cell r="AL23" t="str">
            <v>Железнодорожные грузовые перевозки</v>
          </cell>
          <cell r="AM23" t="str">
            <v>нет</v>
          </cell>
          <cell r="AO23">
            <v>890301001</v>
          </cell>
          <cell r="AP23">
            <v>0</v>
          </cell>
          <cell r="AQ23" t="str">
            <v>ИП  Белый В. Н.</v>
          </cell>
          <cell r="AR23" t="str">
            <v>Устав</v>
          </cell>
        </row>
        <row r="24">
          <cell r="A24">
            <v>122</v>
          </cell>
          <cell r="B24" t="str">
            <v>Новый Абонент</v>
          </cell>
          <cell r="C24" t="str">
            <v>13-24-3/01 от 01.03.2001г.</v>
          </cell>
          <cell r="D24" t="str">
            <v>Новый Уренгой ФАКБ "Запсибкомбанк" ОАО</v>
          </cell>
          <cell r="E24" t="str">
            <v>047195793</v>
          </cell>
          <cell r="F24" t="str">
            <v>30101810100000000793</v>
          </cell>
          <cell r="G24" t="str">
            <v>40702810400190001374</v>
          </cell>
          <cell r="I24" t="str">
            <v>90212,82000, 19710</v>
          </cell>
          <cell r="J24" t="str">
            <v>34454787</v>
          </cell>
          <cell r="K24">
            <v>8904004532</v>
          </cell>
          <cell r="L24">
            <v>626718</v>
          </cell>
          <cell r="M24" t="str">
            <v>Тюменская обл. ЯНАО</v>
          </cell>
          <cell r="N24" t="str">
            <v>г.Новый Уренгой</v>
          </cell>
          <cell r="O24" t="str">
            <v>ул. XXYI съезда КПСС, д. 2, кв, 15</v>
          </cell>
          <cell r="P24" t="str">
            <v>ПС 110\10 "Новоуренгойская" ЗРУ10кВ,яч№27,28</v>
          </cell>
          <cell r="Q24" t="str">
            <v>т. 4-03-45; 
т.3-83-95 м\с</v>
          </cell>
          <cell r="R24" t="str">
            <v>д. Котов Альфред  Петрович  т.4-03-45</v>
          </cell>
          <cell r="S24">
            <v>0</v>
          </cell>
          <cell r="T24" t="str">
            <v>Барановская Людмила Александровна
т. 3-24-79</v>
          </cell>
          <cell r="U24" t="str">
            <v>Дудоладов Игорь Анатольевич</v>
          </cell>
          <cell r="V24" t="str">
            <v>Круглов Пётр Иванович</v>
          </cell>
          <cell r="X24" t="str">
            <v>Гульнара Гайнулевна 
т. 3-26-96</v>
          </cell>
          <cell r="AA24">
            <v>946736</v>
          </cell>
          <cell r="AD24">
            <v>0</v>
          </cell>
          <cell r="AG24" t="str">
            <v>нет</v>
          </cell>
          <cell r="AH24" t="str">
            <v>нет</v>
          </cell>
          <cell r="AK24" t="str">
            <v>Новый Абонент</v>
          </cell>
          <cell r="AM24" t="str">
            <v>нет</v>
          </cell>
          <cell r="AO24">
            <v>890301001</v>
          </cell>
          <cell r="AP24">
            <v>0</v>
          </cell>
          <cell r="AQ24" t="str">
            <v>д. Корпал А. В.</v>
          </cell>
        </row>
        <row r="25">
          <cell r="A25">
            <v>123</v>
          </cell>
          <cell r="B25" t="str">
            <v>ООО "Мета"</v>
          </cell>
          <cell r="C25" t="str">
            <v>13-56/2002   от 01.10.2002г.</v>
          </cell>
          <cell r="D25" t="str">
            <v>Надым ФАКБ "Запсибкомбанк" ОАО</v>
          </cell>
          <cell r="E25" t="str">
            <v>047186784</v>
          </cell>
          <cell r="F25" t="str">
            <v>30101810900000000784</v>
          </cell>
          <cell r="G25" t="str">
            <v>40702810700000000121</v>
          </cell>
          <cell r="I25" t="str">
            <v xml:space="preserve"> 16180</v>
          </cell>
          <cell r="J25" t="str">
            <v>32741821</v>
          </cell>
          <cell r="K25">
            <v>8903001240</v>
          </cell>
          <cell r="L25">
            <v>629730</v>
          </cell>
          <cell r="M25" t="str">
            <v>Тюменская обл. ЯНАО</v>
          </cell>
          <cell r="N25" t="str">
            <v>г.Надым</v>
          </cell>
          <cell r="O25" t="str">
            <v>завод "ЗКПД"</v>
          </cell>
          <cell r="P25" t="str">
            <v>ПС 110/6 "Голубика" ЗРУ 6кВ яч№ 28.</v>
          </cell>
          <cell r="Q25" t="str">
            <v>т.64-5-90</v>
          </cell>
          <cell r="R25" t="str">
            <v>д. Гармаш Олег Васильевич 
т.6-45-90</v>
          </cell>
          <cell r="S25" t="str">
            <v>Москвичёв Владимир Николаевич</v>
          </cell>
          <cell r="T25" t="str">
            <v>Колбаева Татьяна Васильевна
т. 2-45-98</v>
          </cell>
          <cell r="U25" t="str">
            <v>отв. за эл. хоз. 
т. 64-4-07</v>
          </cell>
          <cell r="Y25">
            <v>400</v>
          </cell>
          <cell r="Z25">
            <v>632160</v>
          </cell>
          <cell r="AA25">
            <v>52680</v>
          </cell>
          <cell r="AB25">
            <v>16560</v>
          </cell>
          <cell r="AC25">
            <v>163800</v>
          </cell>
          <cell r="AD25">
            <v>9.5067086316493757E-6</v>
          </cell>
          <cell r="AE25">
            <v>632160</v>
          </cell>
          <cell r="AF25">
            <v>0</v>
          </cell>
          <cell r="AG25" t="str">
            <v>нет</v>
          </cell>
          <cell r="AH25" t="str">
            <v>нет</v>
          </cell>
          <cell r="AI25" t="str">
            <v>Пром до 750 кВА</v>
          </cell>
          <cell r="AJ25" t="str">
            <v>III</v>
          </cell>
          <cell r="AK25" t="str">
            <v>ООО "МЕТА"</v>
          </cell>
          <cell r="AL25" t="str">
            <v>Строительство</v>
          </cell>
          <cell r="AM25" t="str">
            <v>нет</v>
          </cell>
          <cell r="AN25" t="str">
            <v>нет</v>
          </cell>
          <cell r="AO25">
            <v>890301001</v>
          </cell>
          <cell r="AP25">
            <v>-3539.1499999999996</v>
          </cell>
          <cell r="AQ25" t="str">
            <v>д. Гармаш О. В.</v>
          </cell>
          <cell r="AR25" t="str">
            <v>Устав</v>
          </cell>
        </row>
        <row r="26">
          <cell r="A26">
            <v>124</v>
          </cell>
          <cell r="B26" t="str">
            <v>Новый Абонент</v>
          </cell>
          <cell r="C26" t="str">
            <v>13-24/2000 от 01.04.2000.</v>
          </cell>
          <cell r="D26" t="str">
            <v>Нижневартовск в НГАБ "Капитал"</v>
          </cell>
          <cell r="E26" t="str">
            <v>047169742</v>
          </cell>
          <cell r="F26" t="str">
            <v>30101810000000000742</v>
          </cell>
          <cell r="G26" t="str">
            <v>40702810200000000838</v>
          </cell>
          <cell r="H26" t="str">
            <v>Gradient@nojabrsk.ru; Pkgradient@yandex.ru</v>
          </cell>
          <cell r="I26" t="str">
            <v>61124</v>
          </cell>
          <cell r="J26" t="str">
            <v>34450720</v>
          </cell>
          <cell r="K26">
            <v>8905015375</v>
          </cell>
          <cell r="L26">
            <v>629809</v>
          </cell>
          <cell r="M26" t="str">
            <v>Тюменская обл. ЯНАО</v>
          </cell>
          <cell r="N26" t="str">
            <v>г. Ноябрьск</v>
          </cell>
          <cell r="O26" t="str">
            <v>Юго-Восточный промузел панель IX B</v>
          </cell>
          <cell r="P26" t="str">
            <v>ПС 220\110\10 "Уренгой"  ЗРУ10кВ яч№17</v>
          </cell>
          <cell r="Q26" t="str">
            <v>(34969) 
т.36-24-68, т. 35-46-86</v>
          </cell>
          <cell r="R26" t="str">
            <v>Шувалов Виктор Игоревич 
т/ф 36-23-72</v>
          </cell>
          <cell r="S26" t="str">
            <v>Борганов Валерий Ильсович 
т. 36-20-94</v>
          </cell>
          <cell r="T26" t="str">
            <v>Пашинина Елена Викторовна 
т. 36-24-83</v>
          </cell>
          <cell r="U26" t="str">
            <v>Муфлифунов Сафуан  Муфлифунович  т.28-57-23</v>
          </cell>
          <cell r="V26" t="str">
            <v>Буранов Николай Владимирович 
т. 36-24-90</v>
          </cell>
          <cell r="Z26">
            <v>0</v>
          </cell>
          <cell r="AA26">
            <v>3492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 t="str">
            <v>нет</v>
          </cell>
          <cell r="AH26" t="str">
            <v>нет</v>
          </cell>
          <cell r="AI26" t="str">
            <v>Пром до 750 кВА, непром, население.</v>
          </cell>
          <cell r="AK26" t="str">
            <v>Новый Абонент</v>
          </cell>
          <cell r="AL26" t="str">
            <v>Строительство</v>
          </cell>
          <cell r="AM26" t="str">
            <v>нет</v>
          </cell>
          <cell r="AO26">
            <v>890501001</v>
          </cell>
          <cell r="AP26">
            <v>0</v>
          </cell>
          <cell r="AQ26" t="str">
            <v>пр-тель кооператива Шулаков В. И.</v>
          </cell>
          <cell r="AR26" t="str">
            <v>Устав</v>
          </cell>
        </row>
        <row r="27">
          <cell r="A27">
            <v>131</v>
          </cell>
          <cell r="B27" t="str">
            <v>ООО "Надымгазпром" ОАО "Газпром"</v>
          </cell>
          <cell r="C27" t="str">
            <v>13-62/99   от 01.01.99.</v>
          </cell>
          <cell r="D27" t="str">
            <v>Надымский ФАКБ "Запсибкомбанк" ОАО</v>
          </cell>
          <cell r="E27" t="str">
            <v>047186784</v>
          </cell>
          <cell r="F27" t="str">
            <v>30101810900000000784</v>
          </cell>
          <cell r="G27" t="str">
            <v>40702810500000000198</v>
          </cell>
          <cell r="I27" t="str">
            <v>11231</v>
          </cell>
          <cell r="J27" t="str">
            <v>00153761</v>
          </cell>
          <cell r="K27">
            <v>8903019871</v>
          </cell>
          <cell r="L27">
            <v>629730</v>
          </cell>
          <cell r="M27" t="str">
            <v>Тюменская обл. ЯНАО</v>
          </cell>
          <cell r="N27" t="str">
            <v>г.Надым</v>
          </cell>
          <cell r="O27" t="str">
            <v>ул. Зверева д.3</v>
          </cell>
          <cell r="P27" t="str">
            <v>ПС 220\110\10 "Уренгой" ЗРУ 10кВ яч№16,18.</v>
          </cell>
          <cell r="Q27" t="str">
            <v>т.6-68-46; 
ф.6-71-41</v>
          </cell>
          <cell r="R27" t="str">
            <v>г.д. Кононов Виктор Иванович 
т.6-73-53</v>
          </cell>
          <cell r="S27" t="str">
            <v>Голубкин Виктор Константинович 
т.6-73-63</v>
          </cell>
          <cell r="T27" t="str">
            <v>Поддубнова Екатерина Владимировна 
т.6-73-03</v>
          </cell>
          <cell r="U27" t="str">
            <v>Дугин Александр Ефтеевич
т.6-73-55</v>
          </cell>
          <cell r="V27" t="str">
            <v>Елистратов Виктор Михалович</v>
          </cell>
          <cell r="X27" t="str">
            <v>Савенко Ирина Николаевна 
т. 6-73-53 
т. 6-73-11</v>
          </cell>
          <cell r="AA27">
            <v>83384</v>
          </cell>
          <cell r="AD27">
            <v>0</v>
          </cell>
          <cell r="AK27" t="str">
            <v>ОАО "НПЖТ"</v>
          </cell>
          <cell r="AL27" t="str">
            <v>Эксплуатация электрических сетей и реализация электроэнергии.</v>
          </cell>
          <cell r="AO27">
            <v>890301001</v>
          </cell>
          <cell r="AP27">
            <v>0</v>
          </cell>
          <cell r="AQ27" t="str">
            <v>г.д. Тихонов Э. В.</v>
          </cell>
        </row>
        <row r="28">
          <cell r="A28">
            <v>132</v>
          </cell>
          <cell r="B28" t="str">
            <v>ОАО "Тюменьэнерго" РАО ЕЭС России</v>
          </cell>
          <cell r="D28" t="str">
            <v>Сургут ф-ал ОАО "Тюменьэнергобанк"</v>
          </cell>
          <cell r="E28" t="str">
            <v>047144931</v>
          </cell>
          <cell r="F28" t="str">
            <v>30101810300000000931</v>
          </cell>
          <cell r="G28" t="str">
            <v>40702810800000000005</v>
          </cell>
          <cell r="H28" t="str">
            <v>nds@nadym.ru</v>
          </cell>
          <cell r="I28" t="str">
            <v>19900</v>
          </cell>
          <cell r="J28" t="str">
            <v>05770629</v>
          </cell>
          <cell r="K28">
            <v>8602060185</v>
          </cell>
          <cell r="L28">
            <v>625026</v>
          </cell>
          <cell r="M28" t="str">
            <v>Тюменская обл. ХМАО</v>
          </cell>
          <cell r="N28" t="str">
            <v>г. Сургут</v>
          </cell>
          <cell r="O28" t="str">
            <v>ул. Маяковского, 31</v>
          </cell>
          <cell r="P28" t="str">
            <v>ПС 110\6 "Звезда" ЗРУ6кВ,яч№3,14</v>
          </cell>
          <cell r="Q28" t="str">
            <v>т.2-1804, 
т.2-54-24, 
ф.2-67-87</v>
          </cell>
          <cell r="R28" t="str">
            <v>г.д. Мельничук Александр Леонидович</v>
          </cell>
          <cell r="S28" t="str">
            <v xml:space="preserve">Терентьев  Виктор Александрович </v>
          </cell>
          <cell r="T28" t="str">
            <v>Карапута Людмила Борисовна</v>
          </cell>
          <cell r="U28" t="str">
            <v>Тупицин  т.2-09;  2-18</v>
          </cell>
          <cell r="AA28">
            <v>385054.79999999877</v>
          </cell>
          <cell r="AD28">
            <v>0</v>
          </cell>
          <cell r="AG28" t="str">
            <v>нет</v>
          </cell>
          <cell r="AH28" t="str">
            <v>нет</v>
          </cell>
          <cell r="AK28" t="str">
            <v>Новый Абонент</v>
          </cell>
          <cell r="AO28">
            <v>890301001</v>
          </cell>
          <cell r="AP28">
            <v>0</v>
          </cell>
          <cell r="AQ28" t="str">
            <v>г.д. Мельничук А. Л.</v>
          </cell>
        </row>
        <row r="29">
          <cell r="A29">
            <v>133</v>
          </cell>
          <cell r="B29" t="str">
            <v>ОАО "Расчётное учреждение Тюменьэнерго"</v>
          </cell>
          <cell r="C29" t="str">
            <v>13-62/99   от 01.01.99.</v>
          </cell>
          <cell r="D29" t="str">
            <v>Тюмень ОАО "Тюменьэнергобанк"</v>
          </cell>
          <cell r="E29" t="str">
            <v>047102901</v>
          </cell>
          <cell r="F29" t="str">
            <v>30101810000000000901</v>
          </cell>
          <cell r="G29" t="str">
            <v>40702810700000000137</v>
          </cell>
          <cell r="I29" t="str">
            <v>84500</v>
          </cell>
          <cell r="J29" t="str">
            <v>35347912</v>
          </cell>
          <cell r="K29">
            <v>7203090556</v>
          </cell>
          <cell r="L29">
            <v>625027</v>
          </cell>
          <cell r="M29" t="str">
            <v>Тюменская обл.</v>
          </cell>
          <cell r="N29" t="str">
            <v>г. Сургут</v>
          </cell>
          <cell r="O29" t="str">
            <v>ул. Маяковского, 31</v>
          </cell>
          <cell r="P29" t="str">
            <v>ПС 110\35\10 "Варенга-Яха" ЗРУ10кВ яч№19</v>
          </cell>
          <cell r="Q29" t="str">
            <v>т.6-68-46; 
ф.6-71-41</v>
          </cell>
          <cell r="R29" t="str">
            <v>г.д. Кононов Виктор Иванович 
т.6-73-53</v>
          </cell>
          <cell r="S29" t="str">
            <v>Голубкин Виктор Константинович 
т.6-73-63</v>
          </cell>
          <cell r="T29" t="str">
            <v>Поддубнова Екатерина Владимировна 
т.6-73-03</v>
          </cell>
          <cell r="U29" t="str">
            <v>Дугин Александр Ефтеевич
т.6-73-55</v>
          </cell>
          <cell r="X29" t="str">
            <v>Савенко Ирина Николаевна 
т. 6-73-53 
т. 6-73-11</v>
          </cell>
          <cell r="AA29">
            <v>213624</v>
          </cell>
          <cell r="AD29">
            <v>0</v>
          </cell>
          <cell r="AQ29" t="str">
            <v>г.д. Кононов В. И.</v>
          </cell>
        </row>
        <row r="30">
          <cell r="A30">
            <v>134</v>
          </cell>
          <cell r="B30" t="str">
            <v>ООО "Уренгойгазпром" ОАО "Газпром"</v>
          </cell>
          <cell r="D30" t="str">
            <v>Новый Уренгой в ФКБ "Приполярный"</v>
          </cell>
          <cell r="E30" t="str">
            <v>047195794</v>
          </cell>
          <cell r="F30" t="str">
            <v>30101810400000000794</v>
          </cell>
          <cell r="G30" t="str">
            <v>40503810400000000001</v>
          </cell>
          <cell r="I30" t="str">
            <v>85130</v>
          </cell>
          <cell r="J30" t="str">
            <v>27392651</v>
          </cell>
          <cell r="K30">
            <v>8904000104</v>
          </cell>
          <cell r="L30">
            <v>625027</v>
          </cell>
          <cell r="M30" t="str">
            <v>Тюменская обл. ЯНАО</v>
          </cell>
          <cell r="N30" t="str">
            <v>г. Новый Уренгой</v>
          </cell>
          <cell r="O30" t="str">
            <v>пос.Коротчаево</v>
          </cell>
          <cell r="P30" t="str">
            <v>ПС 110\10 "Глубокая" ЗРУ6кВ,яч№2,4,13</v>
          </cell>
          <cell r="Q30" t="str">
            <v>(3462) 77-63-59</v>
          </cell>
          <cell r="R30" t="str">
            <v>н-ник Сутягин Валерий Александрович</v>
          </cell>
          <cell r="S30">
            <v>0</v>
          </cell>
          <cell r="T30" t="str">
            <v>Борис Ю.А.</v>
          </cell>
          <cell r="U30" t="str">
            <v>Онищенко   П.Ф.</v>
          </cell>
          <cell r="AA30">
            <v>290295.3</v>
          </cell>
          <cell r="AB30" t="e">
            <v>#REF!</v>
          </cell>
          <cell r="AC30" t="e">
            <v>#REF!</v>
          </cell>
          <cell r="AD30">
            <v>0</v>
          </cell>
        </row>
        <row r="31">
          <cell r="A31">
            <v>29</v>
          </cell>
          <cell r="B31" t="str">
            <v>ЗАО "УренгойКамазСервис"</v>
          </cell>
          <cell r="D31" t="str">
            <v xml:space="preserve"> Новый Уренгой  ф. ЗАО "АККОБАНК"</v>
          </cell>
          <cell r="E31" t="str">
            <v>047196772</v>
          </cell>
          <cell r="F31" t="str">
            <v>30101810000000000772</v>
          </cell>
          <cell r="G31" t="str">
            <v>40702810000000000077</v>
          </cell>
          <cell r="I31" t="str">
            <v>71110</v>
          </cell>
          <cell r="J31" t="str">
            <v>40788334</v>
          </cell>
          <cell r="K31">
            <v>8904018422</v>
          </cell>
          <cell r="L31">
            <v>626718</v>
          </cell>
          <cell r="M31" t="str">
            <v>Тюменская обл. ЯНАО</v>
          </cell>
          <cell r="N31" t="str">
            <v>г.Новый Уренгой</v>
          </cell>
          <cell r="O31" t="str">
            <v>М-он Энергетик</v>
          </cell>
          <cell r="P31" t="str">
            <v>от УРЭСа  ПС 220\110\10 "Уренгой" яч№ 12</v>
          </cell>
          <cell r="Q31" t="str">
            <v>(3462) 77-68-25</v>
          </cell>
          <cell r="R31" t="str">
            <v>д.Козлов    Александр  Павлович  т.3-24-25</v>
          </cell>
          <cell r="S31">
            <v>0</v>
          </cell>
          <cell r="T31">
            <v>0</v>
          </cell>
          <cell r="U31" t="str">
            <v>Корягин Александр  Евгеньевич</v>
          </cell>
          <cell r="AA31">
            <v>10000.299999999999</v>
          </cell>
          <cell r="AD31">
            <v>0</v>
          </cell>
        </row>
        <row r="32">
          <cell r="A32">
            <v>30</v>
          </cell>
          <cell r="B32" t="str">
            <v>"СДЭС"</v>
          </cell>
          <cell r="D32" t="str">
            <v>Сургут в КБ "Сургутнефтегазбанк" ООО.</v>
          </cell>
          <cell r="E32" t="str">
            <v>047144709</v>
          </cell>
          <cell r="F32" t="str">
            <v>30101810600000000709</v>
          </cell>
          <cell r="G32" t="str">
            <v>40702810600000100308</v>
          </cell>
          <cell r="I32" t="str">
            <v>80200</v>
          </cell>
          <cell r="J32" t="str">
            <v>1171136</v>
          </cell>
          <cell r="K32">
            <v>8602017944</v>
          </cell>
          <cell r="L32">
            <v>625027</v>
          </cell>
          <cell r="M32" t="str">
            <v>Тюменская обл. ЯНАО</v>
          </cell>
          <cell r="N32" t="str">
            <v>г. Новый Уренгой</v>
          </cell>
          <cell r="O32" t="str">
            <v>626400 Тюменская обл. г. Сургут-14, ул.Привокзальная11</v>
          </cell>
          <cell r="P32" t="str">
            <v>ПС 110\10 "Тихая"  ЗРУ10кВ; ф3,ф10.</v>
          </cell>
          <cell r="Q32" t="str">
            <v>(34-62) т.39-52-61; 
39-22-14; 
ф.39-52-30</v>
          </cell>
          <cell r="R32" t="str">
            <v>н-ник Старостин Александр Николаевич</v>
          </cell>
          <cell r="S32" t="str">
            <v>Иваськов Сергей Григорьевич</v>
          </cell>
          <cell r="T32" t="str">
            <v>Абрамова Татьяна Васильевна т. 39-35-34</v>
          </cell>
          <cell r="U32">
            <v>0</v>
          </cell>
          <cell r="AA32">
            <v>2279796.0000000135</v>
          </cell>
          <cell r="AD32">
            <v>1.7701213994977125E-2</v>
          </cell>
        </row>
        <row r="33">
          <cell r="A33">
            <v>31</v>
          </cell>
          <cell r="B33" t="str">
            <v>ИП  Габдуллин Ф. Л.</v>
          </cell>
          <cell r="D33" t="str">
            <v>Новый Уренгой ФАКБ "Запсибкомбанк" ОАО</v>
          </cell>
          <cell r="E33" t="str">
            <v>047195793</v>
          </cell>
          <cell r="F33" t="str">
            <v>30101810100000000793</v>
          </cell>
          <cell r="G33" t="str">
            <v>40702810800190001592</v>
          </cell>
          <cell r="I33" t="str">
            <v>11231</v>
          </cell>
          <cell r="J33" t="str">
            <v>04803457</v>
          </cell>
          <cell r="K33">
            <v>8904006018</v>
          </cell>
          <cell r="L33">
            <v>626718</v>
          </cell>
          <cell r="M33" t="str">
            <v>Тюменская обл. ЯНАО</v>
          </cell>
          <cell r="N33" t="str">
            <v>г.Новый Уренгой</v>
          </cell>
          <cell r="O33" t="str">
            <v>ул. Южная, д2А</v>
          </cell>
          <cell r="P33" t="str">
            <v>ПС 110\35\10  "Варенга-Яха"  ЗРУ10кВ яч№8,23</v>
          </cell>
          <cell r="Q33" t="str">
            <v>т.2-22-92г\с; 
(776)110-48</v>
          </cell>
          <cell r="R33" t="str">
            <v>д. Ютландов  Павел   Юрьевич      т.(776)1-10-48г\с</v>
          </cell>
          <cell r="S33" t="str">
            <v>Боярских Н.Л.</v>
          </cell>
          <cell r="T33" t="str">
            <v>Лопатина Валентина Митрофановна  т.2-22-92 г\с</v>
          </cell>
          <cell r="U33">
            <v>0</v>
          </cell>
          <cell r="AA33">
            <v>112182</v>
          </cell>
          <cell r="AD33">
            <v>8.6646342596018102E-4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ертиза"/>
      <sheetName val="п1.3."/>
      <sheetName val="п1.4."/>
      <sheetName val="мощн"/>
      <sheetName val="п1.5."/>
      <sheetName val="п 1.6."/>
      <sheetName val="амортиз по напряж."/>
      <sheetName val="п1.15."/>
      <sheetName val="проч"/>
      <sheetName val="п1.17."/>
      <sheetName val="п1.21.3"/>
      <sheetName val="п1.24. по 49-э 8"/>
      <sheetName val="распределение нвв"/>
      <sheetName val="п1.25."/>
      <sheetName val="расчет тарифов"/>
      <sheetName val="п2.2."/>
      <sheetName val="Исходные"/>
      <sheetName val="Данные"/>
      <sheetName val="Data"/>
      <sheetName val="Настр"/>
      <sheetName val="п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 2012"/>
      <sheetName val="Ф"/>
      <sheetName val="ЦЭС"/>
      <sheetName val="ДЭС"/>
      <sheetName val="Доходы аренда"/>
      <sheetName val="Прочие доходы расходы"/>
      <sheetName val="ЗП"/>
      <sheetName val="ОПТ"/>
      <sheetName val="Амортизация"/>
      <sheetName val="ЛП"/>
      <sheetName val="ГСМ"/>
      <sheetName val="Зч"/>
      <sheetName val="Материалы связь"/>
      <sheetName val="канц"/>
      <sheetName val="Хоз"/>
      <sheetName val="мат 40"/>
      <sheetName val="Прочие материалы"/>
      <sheetName val="Налоги"/>
      <sheetName val="земля"/>
      <sheetName val="Имущество"/>
      <sheetName val="командировки"/>
      <sheetName val="Э-я"/>
      <sheetName val="Ком"/>
      <sheetName val="Портнягин"/>
      <sheetName val="ПО"/>
      <sheetName val="РБП"/>
      <sheetName val="РБП 2"/>
      <sheetName val="Услуги прочие"/>
      <sheetName val="У.ст-х"/>
      <sheetName val="усл.стор"/>
      <sheetName val="ГПХ Упр"/>
      <sheetName val="Услуги связи"/>
      <sheetName val="Страхование"/>
      <sheetName val="ДМС"/>
      <sheetName val="Аудит"/>
      <sheetName val="ИК"/>
      <sheetName val="%"/>
      <sheetName val="РКО"/>
      <sheetName val="%+"/>
      <sheetName val="ЧВ"/>
      <sheetName val="РГЭС"/>
      <sheetName val="Аренда помещения"/>
      <sheetName val="Аренда авто"/>
      <sheetName val="Аренда земли"/>
      <sheetName val="МП"/>
      <sheetName val="Подарки"/>
      <sheetName val="Шалыгин"/>
      <sheetName val="91.01"/>
      <sheetName val="91.02"/>
      <sheetName val="Бобр"/>
      <sheetName val="Тюменьэнерго"/>
      <sheetName val="ЮТЭК ЦЭС"/>
      <sheetName val="ТЭК"/>
      <sheetName val="БФ-2-13-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D1">
            <v>0.41</v>
          </cell>
        </row>
        <row r="2">
          <cell r="D2">
            <v>0.59</v>
          </cell>
        </row>
        <row r="4">
          <cell r="D4">
            <v>0.28201999999999999</v>
          </cell>
        </row>
        <row r="5">
          <cell r="D5">
            <v>0.8212799999999999</v>
          </cell>
          <cell r="E5">
            <v>0.88500000000000001</v>
          </cell>
        </row>
        <row r="7">
          <cell r="D7">
            <v>1150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ЧД3"/>
      <sheetName val="Темы"/>
      <sheetName val="Лист2"/>
      <sheetName val="ЧД2"/>
      <sheetName val="план 2000-3"/>
      <sheetName val="план 2000-2"/>
      <sheetName val="план 2000"/>
      <sheetName val="расшифровка"/>
      <sheetName val="расчет тарифов"/>
      <sheetName val="НП-2-12-П"/>
      <sheetName val="ОПТ"/>
      <sheetName val="АНАЛИТ"/>
      <sheetName val="ПРОГНОЗ_1"/>
      <sheetName val="ИТ-бюджет"/>
      <sheetName val="Регионы"/>
      <sheetName val="pred"/>
      <sheetName val="Исходные"/>
      <sheetName val="РАСЧЕТ"/>
      <sheetName val="ф2"/>
      <sheetName val="Т2"/>
      <sheetName val="2007"/>
      <sheetName val="имена"/>
      <sheetName val="НВВ утв тарифы"/>
      <sheetName val="Справочники"/>
      <sheetName val="Ф-2 (для АО-энерго)"/>
      <sheetName val="Смета"/>
      <sheetName val="Исходные данные и свод тарифов"/>
      <sheetName val="Temp_TOV"/>
      <sheetName val="По Концерну Эксп"/>
      <sheetName val="ВСПОМОГАТ"/>
      <sheetName val="т. 1.12."/>
      <sheetName val="Т6"/>
      <sheetName val="гл.инженера ПМЭС"/>
      <sheetName val="списание СВП 2010г"/>
      <sheetName val="Лист1"/>
      <sheetName val="Настройки"/>
      <sheetName val="ПС"/>
      <sheetName val="Настр"/>
      <sheetName val="ИТОГИ  по Н,Р,Э,Q"/>
      <sheetName val="Balance"/>
      <sheetName val="июнь9"/>
      <sheetName val="Списки"/>
      <sheetName val="sapactivexlhiddensheet"/>
      <sheetName val="эл.энерги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5" Type="http://schemas.openxmlformats.org/officeDocument/2006/relationships/printerSettings" Target="../printerSettings/printerSettings11.bin"/><Relationship Id="rId4" Type="http://schemas.openxmlformats.org/officeDocument/2006/relationships/printerSettings" Target="../printerSettings/printerSettings10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Relationship Id="rId5" Type="http://schemas.openxmlformats.org/officeDocument/2006/relationships/printerSettings" Target="../printerSettings/printerSettings16.bin"/><Relationship Id="rId4" Type="http://schemas.openxmlformats.org/officeDocument/2006/relationships/printerSettings" Target="../printerSettings/printerSettings15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WTG76"/>
  <sheetViews>
    <sheetView tabSelected="1" view="pageBreakPreview" zoomScale="70" zoomScaleNormal="70" zoomScaleSheetLayoutView="70" workbookViewId="0">
      <selection activeCell="BP22" sqref="BP22"/>
    </sheetView>
  </sheetViews>
  <sheetFormatPr defaultRowHeight="12.75" outlineLevelCol="2"/>
  <cols>
    <col min="1" max="1" width="7.42578125" style="68" customWidth="1"/>
    <col min="2" max="2" width="70.42578125" style="69" customWidth="1"/>
    <col min="3" max="4" width="15.7109375" style="72" hidden="1" customWidth="1" outlineLevel="1"/>
    <col min="5" max="11" width="15.7109375" style="73" hidden="1" customWidth="1" outlineLevel="1"/>
    <col min="12" max="12" width="15.7109375" style="74" hidden="1" customWidth="1" outlineLevel="1"/>
    <col min="13" max="14" width="15.7109375" style="73" hidden="1" customWidth="1" outlineLevel="1"/>
    <col min="15" max="15" width="12.7109375" style="73" hidden="1" customWidth="1" outlineLevel="1" collapsed="1"/>
    <col min="16" max="16" width="12.7109375" style="73" hidden="1" customWidth="1" outlineLevel="2"/>
    <col min="17" max="17" width="12.7109375" style="73" hidden="1" customWidth="1" outlineLevel="1" collapsed="1"/>
    <col min="18" max="18" width="12.7109375" style="73" hidden="1" customWidth="1" outlineLevel="1"/>
    <col min="19" max="19" width="15.42578125" style="73" hidden="1" customWidth="1" outlineLevel="1"/>
    <col min="20" max="20" width="15.42578125" style="73" hidden="1" customWidth="1" outlineLevel="2"/>
    <col min="21" max="21" width="12.7109375" style="73" hidden="1" customWidth="1" outlineLevel="1" collapsed="1"/>
    <col min="22" max="22" width="12.7109375" style="73" hidden="1" customWidth="1" outlineLevel="2"/>
    <col min="23" max="23" width="12.7109375" style="73" hidden="1" customWidth="1" outlineLevel="1" collapsed="1"/>
    <col min="24" max="24" width="12.7109375" style="73" hidden="1" customWidth="1" outlineLevel="2"/>
    <col min="25" max="25" width="12.7109375" style="73" hidden="1" customWidth="1" outlineLevel="1" collapsed="1"/>
    <col min="26" max="26" width="12.7109375" style="73" hidden="1" customWidth="1" outlineLevel="2"/>
    <col min="27" max="27" width="12.7109375" style="73" hidden="1" customWidth="1" outlineLevel="1" collapsed="1"/>
    <col min="28" max="28" width="12.7109375" style="73" hidden="1" customWidth="1" outlineLevel="2"/>
    <col min="29" max="29" width="12.7109375" style="73" hidden="1" customWidth="1" outlineLevel="1" collapsed="1"/>
    <col min="30" max="30" width="12.7109375" style="73" hidden="1" customWidth="1" outlineLevel="2"/>
    <col min="31" max="31" width="12.7109375" style="73" hidden="1" customWidth="1" outlineLevel="1" collapsed="1"/>
    <col min="32" max="32" width="12.7109375" style="73" hidden="1" customWidth="1" outlineLevel="2"/>
    <col min="33" max="33" width="12.7109375" style="73" hidden="1" customWidth="1" outlineLevel="1" collapsed="1"/>
    <col min="34" max="34" width="12.7109375" style="73" hidden="1" customWidth="1" outlineLevel="1"/>
    <col min="35" max="35" width="16.28515625" style="73" hidden="1" customWidth="1" outlineLevel="2"/>
    <col min="36" max="36" width="12.7109375" style="73" hidden="1" customWidth="1" outlineLevel="1" collapsed="1"/>
    <col min="37" max="37" width="12.7109375" style="73" hidden="1" customWidth="1" outlineLevel="1"/>
    <col min="38" max="38" width="12.7109375" style="73" hidden="1" customWidth="1" outlineLevel="2"/>
    <col min="39" max="39" width="12.7109375" style="73" hidden="1" customWidth="1" outlineLevel="1" collapsed="1"/>
    <col min="40" max="43" width="12.7109375" style="73" hidden="1" customWidth="1" outlineLevel="1"/>
    <col min="44" max="44" width="33.85546875" style="70" hidden="1" customWidth="1" outlineLevel="1"/>
    <col min="45" max="45" width="13.85546875" style="70" customWidth="1" collapsed="1"/>
    <col min="46" max="46" width="11.5703125" style="70" hidden="1" customWidth="1"/>
    <col min="47" max="47" width="13.85546875" style="70" customWidth="1"/>
    <col min="48" max="48" width="11.85546875" style="70" customWidth="1"/>
    <col min="49" max="49" width="9.140625" style="70" customWidth="1"/>
    <col min="50" max="50" width="9.7109375" style="70" customWidth="1"/>
    <col min="51" max="53" width="9.140625" style="70"/>
    <col min="54" max="54" width="9.140625" style="70" customWidth="1"/>
    <col min="55" max="55" width="11.5703125" style="70" customWidth="1"/>
    <col min="56" max="56" width="13" style="70" customWidth="1"/>
    <col min="57" max="57" width="9.140625" style="70"/>
    <col min="58" max="58" width="0" style="70" hidden="1" customWidth="1"/>
    <col min="59" max="59" width="9.140625" style="70"/>
    <col min="60" max="60" width="0" style="70" hidden="1" customWidth="1"/>
    <col min="61" max="61" width="10.7109375" style="70" customWidth="1"/>
    <col min="62" max="62" width="9.140625" style="70"/>
    <col min="63" max="63" width="12.140625" style="70" customWidth="1"/>
    <col min="64" max="64" width="12.7109375" style="70" customWidth="1"/>
    <col min="65" max="66" width="9.140625" style="70"/>
    <col min="67" max="67" width="14.42578125" style="70" customWidth="1"/>
    <col min="68" max="68" width="16.140625" style="70" customWidth="1"/>
    <col min="69" max="69" width="9.140625" style="70"/>
    <col min="70" max="70" width="12" style="70" customWidth="1"/>
    <col min="71" max="71" width="9.140625" style="70"/>
    <col min="72" max="72" width="11.5703125" style="70" bestFit="1" customWidth="1"/>
    <col min="73" max="187" width="9.140625" style="70"/>
    <col min="188" max="188" width="5" style="70" customWidth="1"/>
    <col min="189" max="189" width="45.28515625" style="70" customWidth="1"/>
    <col min="190" max="190" width="12.28515625" style="70" customWidth="1"/>
    <col min="191" max="191" width="12.140625" style="70" bestFit="1" customWidth="1"/>
    <col min="192" max="193" width="12.28515625" style="70" customWidth="1"/>
    <col min="194" max="194" width="0" style="70" hidden="1" customWidth="1"/>
    <col min="195" max="195" width="12.28515625" style="70" customWidth="1"/>
    <col min="196" max="197" width="12.140625" style="70" customWidth="1"/>
    <col min="198" max="198" width="12.140625" style="70" bestFit="1" customWidth="1"/>
    <col min="199" max="199" width="12.140625" style="70" customWidth="1"/>
    <col min="200" max="200" width="12.140625" style="70" bestFit="1" customWidth="1"/>
    <col min="201" max="201" width="12.140625" style="70" customWidth="1"/>
    <col min="202" max="202" width="0" style="70" hidden="1" customWidth="1"/>
    <col min="203" max="203" width="9.140625" style="70" hidden="1" customWidth="1"/>
    <col min="204" max="204" width="12.140625" style="70" customWidth="1"/>
    <col min="205" max="205" width="16" style="70" customWidth="1"/>
    <col min="206" max="207" width="12" style="70" customWidth="1"/>
    <col min="208" max="208" width="12.5703125" style="70" customWidth="1"/>
    <col min="209" max="209" width="12.140625" style="70" customWidth="1"/>
    <col min="210" max="210" width="12" style="70" customWidth="1"/>
    <col min="211" max="211" width="14.7109375" style="70" customWidth="1"/>
    <col min="212" max="212" width="13.140625" style="70" customWidth="1"/>
    <col min="213" max="213" width="16.85546875" style="70" customWidth="1"/>
    <col min="214" max="214" width="29" style="70" customWidth="1"/>
    <col min="215" max="215" width="15.85546875" style="70" bestFit="1" customWidth="1"/>
    <col min="216" max="443" width="9.140625" style="70"/>
    <col min="444" max="444" width="5" style="70" customWidth="1"/>
    <col min="445" max="445" width="45.28515625" style="70" customWidth="1"/>
    <col min="446" max="446" width="12.28515625" style="70" customWidth="1"/>
    <col min="447" max="447" width="12.140625" style="70" bestFit="1" customWidth="1"/>
    <col min="448" max="449" width="12.28515625" style="70" customWidth="1"/>
    <col min="450" max="450" width="0" style="70" hidden="1" customWidth="1"/>
    <col min="451" max="451" width="12.28515625" style="70" customWidth="1"/>
    <col min="452" max="453" width="12.140625" style="70" customWidth="1"/>
    <col min="454" max="454" width="12.140625" style="70" bestFit="1" customWidth="1"/>
    <col min="455" max="455" width="12.140625" style="70" customWidth="1"/>
    <col min="456" max="456" width="12.140625" style="70" bestFit="1" customWidth="1"/>
    <col min="457" max="457" width="12.140625" style="70" customWidth="1"/>
    <col min="458" max="458" width="0" style="70" hidden="1" customWidth="1"/>
    <col min="459" max="459" width="9.140625" style="70" hidden="1" customWidth="1"/>
    <col min="460" max="460" width="12.140625" style="70" customWidth="1"/>
    <col min="461" max="461" width="16" style="70" customWidth="1"/>
    <col min="462" max="463" width="12" style="70" customWidth="1"/>
    <col min="464" max="464" width="12.5703125" style="70" customWidth="1"/>
    <col min="465" max="465" width="12.140625" style="70" customWidth="1"/>
    <col min="466" max="466" width="12" style="70" customWidth="1"/>
    <col min="467" max="467" width="14.7109375" style="70" customWidth="1"/>
    <col min="468" max="468" width="13.140625" style="70" customWidth="1"/>
    <col min="469" max="469" width="16.85546875" style="70" customWidth="1"/>
    <col min="470" max="470" width="29" style="70" customWidth="1"/>
    <col min="471" max="471" width="15.85546875" style="70" bestFit="1" customWidth="1"/>
    <col min="472" max="699" width="9.140625" style="70"/>
    <col min="700" max="700" width="5" style="70" customWidth="1"/>
    <col min="701" max="701" width="45.28515625" style="70" customWidth="1"/>
    <col min="702" max="702" width="12.28515625" style="70" customWidth="1"/>
    <col min="703" max="703" width="12.140625" style="70" bestFit="1" customWidth="1"/>
    <col min="704" max="705" width="12.28515625" style="70" customWidth="1"/>
    <col min="706" max="706" width="0" style="70" hidden="1" customWidth="1"/>
    <col min="707" max="707" width="12.28515625" style="70" customWidth="1"/>
    <col min="708" max="709" width="12.140625" style="70" customWidth="1"/>
    <col min="710" max="710" width="12.140625" style="70" bestFit="1" customWidth="1"/>
    <col min="711" max="711" width="12.140625" style="70" customWidth="1"/>
    <col min="712" max="712" width="12.140625" style="70" bestFit="1" customWidth="1"/>
    <col min="713" max="713" width="12.140625" style="70" customWidth="1"/>
    <col min="714" max="714" width="0" style="70" hidden="1" customWidth="1"/>
    <col min="715" max="715" width="9.140625" style="70" hidden="1" customWidth="1"/>
    <col min="716" max="716" width="12.140625" style="70" customWidth="1"/>
    <col min="717" max="717" width="16" style="70" customWidth="1"/>
    <col min="718" max="719" width="12" style="70" customWidth="1"/>
    <col min="720" max="720" width="12.5703125" style="70" customWidth="1"/>
    <col min="721" max="721" width="12.140625" style="70" customWidth="1"/>
    <col min="722" max="722" width="12" style="70" customWidth="1"/>
    <col min="723" max="723" width="14.7109375" style="70" customWidth="1"/>
    <col min="724" max="724" width="13.140625" style="70" customWidth="1"/>
    <col min="725" max="725" width="16.85546875" style="70" customWidth="1"/>
    <col min="726" max="726" width="29" style="70" customWidth="1"/>
    <col min="727" max="727" width="15.85546875" style="70" bestFit="1" customWidth="1"/>
    <col min="728" max="955" width="9.140625" style="70"/>
    <col min="956" max="956" width="5" style="70" customWidth="1"/>
    <col min="957" max="957" width="45.28515625" style="70" customWidth="1"/>
    <col min="958" max="958" width="12.28515625" style="70" customWidth="1"/>
    <col min="959" max="959" width="12.140625" style="70" bestFit="1" customWidth="1"/>
    <col min="960" max="961" width="12.28515625" style="70" customWidth="1"/>
    <col min="962" max="962" width="0" style="70" hidden="1" customWidth="1"/>
    <col min="963" max="963" width="12.28515625" style="70" customWidth="1"/>
    <col min="964" max="965" width="12.140625" style="70" customWidth="1"/>
    <col min="966" max="966" width="12.140625" style="70" bestFit="1" customWidth="1"/>
    <col min="967" max="967" width="12.140625" style="70" customWidth="1"/>
    <col min="968" max="968" width="12.140625" style="70" bestFit="1" customWidth="1"/>
    <col min="969" max="969" width="12.140625" style="70" customWidth="1"/>
    <col min="970" max="970" width="0" style="70" hidden="1" customWidth="1"/>
    <col min="971" max="971" width="9.140625" style="70" hidden="1" customWidth="1"/>
    <col min="972" max="972" width="12.140625" style="70" customWidth="1"/>
    <col min="973" max="973" width="16" style="70" customWidth="1"/>
    <col min="974" max="975" width="12" style="70" customWidth="1"/>
    <col min="976" max="976" width="12.5703125" style="70" customWidth="1"/>
    <col min="977" max="977" width="12.140625" style="70" customWidth="1"/>
    <col min="978" max="978" width="12" style="70" customWidth="1"/>
    <col min="979" max="979" width="14.7109375" style="70" customWidth="1"/>
    <col min="980" max="980" width="13.140625" style="70" customWidth="1"/>
    <col min="981" max="981" width="16.85546875" style="70" customWidth="1"/>
    <col min="982" max="982" width="29" style="70" customWidth="1"/>
    <col min="983" max="983" width="15.85546875" style="70" bestFit="1" customWidth="1"/>
    <col min="984" max="1211" width="9.140625" style="70"/>
    <col min="1212" max="1212" width="5" style="70" customWidth="1"/>
    <col min="1213" max="1213" width="45.28515625" style="70" customWidth="1"/>
    <col min="1214" max="1214" width="12.28515625" style="70" customWidth="1"/>
    <col min="1215" max="1215" width="12.140625" style="70" bestFit="1" customWidth="1"/>
    <col min="1216" max="1217" width="12.28515625" style="70" customWidth="1"/>
    <col min="1218" max="1218" width="0" style="70" hidden="1" customWidth="1"/>
    <col min="1219" max="1219" width="12.28515625" style="70" customWidth="1"/>
    <col min="1220" max="1221" width="12.140625" style="70" customWidth="1"/>
    <col min="1222" max="1222" width="12.140625" style="70" bestFit="1" customWidth="1"/>
    <col min="1223" max="1223" width="12.140625" style="70" customWidth="1"/>
    <col min="1224" max="1224" width="12.140625" style="70" bestFit="1" customWidth="1"/>
    <col min="1225" max="1225" width="12.140625" style="70" customWidth="1"/>
    <col min="1226" max="1226" width="0" style="70" hidden="1" customWidth="1"/>
    <col min="1227" max="1227" width="9.140625" style="70" hidden="1" customWidth="1"/>
    <col min="1228" max="1228" width="12.140625" style="70" customWidth="1"/>
    <col min="1229" max="1229" width="16" style="70" customWidth="1"/>
    <col min="1230" max="1231" width="12" style="70" customWidth="1"/>
    <col min="1232" max="1232" width="12.5703125" style="70" customWidth="1"/>
    <col min="1233" max="1233" width="12.140625" style="70" customWidth="1"/>
    <col min="1234" max="1234" width="12" style="70" customWidth="1"/>
    <col min="1235" max="1235" width="14.7109375" style="70" customWidth="1"/>
    <col min="1236" max="1236" width="13.140625" style="70" customWidth="1"/>
    <col min="1237" max="1237" width="16.85546875" style="70" customWidth="1"/>
    <col min="1238" max="1238" width="29" style="70" customWidth="1"/>
    <col min="1239" max="1239" width="15.85546875" style="70" bestFit="1" customWidth="1"/>
    <col min="1240" max="1467" width="9.140625" style="70"/>
    <col min="1468" max="1468" width="5" style="70" customWidth="1"/>
    <col min="1469" max="1469" width="45.28515625" style="70" customWidth="1"/>
    <col min="1470" max="1470" width="12.28515625" style="70" customWidth="1"/>
    <col min="1471" max="1471" width="12.140625" style="70" bestFit="1" customWidth="1"/>
    <col min="1472" max="1473" width="12.28515625" style="70" customWidth="1"/>
    <col min="1474" max="1474" width="0" style="70" hidden="1" customWidth="1"/>
    <col min="1475" max="1475" width="12.28515625" style="70" customWidth="1"/>
    <col min="1476" max="1477" width="12.140625" style="70" customWidth="1"/>
    <col min="1478" max="1478" width="12.140625" style="70" bestFit="1" customWidth="1"/>
    <col min="1479" max="1479" width="12.140625" style="70" customWidth="1"/>
    <col min="1480" max="1480" width="12.140625" style="70" bestFit="1" customWidth="1"/>
    <col min="1481" max="1481" width="12.140625" style="70" customWidth="1"/>
    <col min="1482" max="1482" width="0" style="70" hidden="1" customWidth="1"/>
    <col min="1483" max="1483" width="9.140625" style="70" hidden="1" customWidth="1"/>
    <col min="1484" max="1484" width="12.140625" style="70" customWidth="1"/>
    <col min="1485" max="1485" width="16" style="70" customWidth="1"/>
    <col min="1486" max="1487" width="12" style="70" customWidth="1"/>
    <col min="1488" max="1488" width="12.5703125" style="70" customWidth="1"/>
    <col min="1489" max="1489" width="12.140625" style="70" customWidth="1"/>
    <col min="1490" max="1490" width="12" style="70" customWidth="1"/>
    <col min="1491" max="1491" width="14.7109375" style="70" customWidth="1"/>
    <col min="1492" max="1492" width="13.140625" style="70" customWidth="1"/>
    <col min="1493" max="1493" width="16.85546875" style="70" customWidth="1"/>
    <col min="1494" max="1494" width="29" style="70" customWidth="1"/>
    <col min="1495" max="1495" width="15.85546875" style="70" bestFit="1" customWidth="1"/>
    <col min="1496" max="1723" width="9.140625" style="70"/>
    <col min="1724" max="1724" width="5" style="70" customWidth="1"/>
    <col min="1725" max="1725" width="45.28515625" style="70" customWidth="1"/>
    <col min="1726" max="1726" width="12.28515625" style="70" customWidth="1"/>
    <col min="1727" max="1727" width="12.140625" style="70" bestFit="1" customWidth="1"/>
    <col min="1728" max="1729" width="12.28515625" style="70" customWidth="1"/>
    <col min="1730" max="1730" width="0" style="70" hidden="1" customWidth="1"/>
    <col min="1731" max="1731" width="12.28515625" style="70" customWidth="1"/>
    <col min="1732" max="1733" width="12.140625" style="70" customWidth="1"/>
    <col min="1734" max="1734" width="12.140625" style="70" bestFit="1" customWidth="1"/>
    <col min="1735" max="1735" width="12.140625" style="70" customWidth="1"/>
    <col min="1736" max="1736" width="12.140625" style="70" bestFit="1" customWidth="1"/>
    <col min="1737" max="1737" width="12.140625" style="70" customWidth="1"/>
    <col min="1738" max="1738" width="0" style="70" hidden="1" customWidth="1"/>
    <col min="1739" max="1739" width="9.140625" style="70" hidden="1" customWidth="1"/>
    <col min="1740" max="1740" width="12.140625" style="70" customWidth="1"/>
    <col min="1741" max="1741" width="16" style="70" customWidth="1"/>
    <col min="1742" max="1743" width="12" style="70" customWidth="1"/>
    <col min="1744" max="1744" width="12.5703125" style="70" customWidth="1"/>
    <col min="1745" max="1745" width="12.140625" style="70" customWidth="1"/>
    <col min="1746" max="1746" width="12" style="70" customWidth="1"/>
    <col min="1747" max="1747" width="14.7109375" style="70" customWidth="1"/>
    <col min="1748" max="1748" width="13.140625" style="70" customWidth="1"/>
    <col min="1749" max="1749" width="16.85546875" style="70" customWidth="1"/>
    <col min="1750" max="1750" width="29" style="70" customWidth="1"/>
    <col min="1751" max="1751" width="15.85546875" style="70" bestFit="1" customWidth="1"/>
    <col min="1752" max="1979" width="9.140625" style="70"/>
    <col min="1980" max="1980" width="5" style="70" customWidth="1"/>
    <col min="1981" max="1981" width="45.28515625" style="70" customWidth="1"/>
    <col min="1982" max="1982" width="12.28515625" style="70" customWidth="1"/>
    <col min="1983" max="1983" width="12.140625" style="70" bestFit="1" customWidth="1"/>
    <col min="1984" max="1985" width="12.28515625" style="70" customWidth="1"/>
    <col min="1986" max="1986" width="0" style="70" hidden="1" customWidth="1"/>
    <col min="1987" max="1987" width="12.28515625" style="70" customWidth="1"/>
    <col min="1988" max="1989" width="12.140625" style="70" customWidth="1"/>
    <col min="1990" max="1990" width="12.140625" style="70" bestFit="1" customWidth="1"/>
    <col min="1991" max="1991" width="12.140625" style="70" customWidth="1"/>
    <col min="1992" max="1992" width="12.140625" style="70" bestFit="1" customWidth="1"/>
    <col min="1993" max="1993" width="12.140625" style="70" customWidth="1"/>
    <col min="1994" max="1994" width="0" style="70" hidden="1" customWidth="1"/>
    <col min="1995" max="1995" width="9.140625" style="70" hidden="1" customWidth="1"/>
    <col min="1996" max="1996" width="12.140625" style="70" customWidth="1"/>
    <col min="1997" max="1997" width="16" style="70" customWidth="1"/>
    <col min="1998" max="1999" width="12" style="70" customWidth="1"/>
    <col min="2000" max="2000" width="12.5703125" style="70" customWidth="1"/>
    <col min="2001" max="2001" width="12.140625" style="70" customWidth="1"/>
    <col min="2002" max="2002" width="12" style="70" customWidth="1"/>
    <col min="2003" max="2003" width="14.7109375" style="70" customWidth="1"/>
    <col min="2004" max="2004" width="13.140625" style="70" customWidth="1"/>
    <col min="2005" max="2005" width="16.85546875" style="70" customWidth="1"/>
    <col min="2006" max="2006" width="29" style="70" customWidth="1"/>
    <col min="2007" max="2007" width="15.85546875" style="70" bestFit="1" customWidth="1"/>
    <col min="2008" max="2235" width="9.140625" style="70"/>
    <col min="2236" max="2236" width="5" style="70" customWidth="1"/>
    <col min="2237" max="2237" width="45.28515625" style="70" customWidth="1"/>
    <col min="2238" max="2238" width="12.28515625" style="70" customWidth="1"/>
    <col min="2239" max="2239" width="12.140625" style="70" bestFit="1" customWidth="1"/>
    <col min="2240" max="2241" width="12.28515625" style="70" customWidth="1"/>
    <col min="2242" max="2242" width="0" style="70" hidden="1" customWidth="1"/>
    <col min="2243" max="2243" width="12.28515625" style="70" customWidth="1"/>
    <col min="2244" max="2245" width="12.140625" style="70" customWidth="1"/>
    <col min="2246" max="2246" width="12.140625" style="70" bestFit="1" customWidth="1"/>
    <col min="2247" max="2247" width="12.140625" style="70" customWidth="1"/>
    <col min="2248" max="2248" width="12.140625" style="70" bestFit="1" customWidth="1"/>
    <col min="2249" max="2249" width="12.140625" style="70" customWidth="1"/>
    <col min="2250" max="2250" width="0" style="70" hidden="1" customWidth="1"/>
    <col min="2251" max="2251" width="9.140625" style="70" hidden="1" customWidth="1"/>
    <col min="2252" max="2252" width="12.140625" style="70" customWidth="1"/>
    <col min="2253" max="2253" width="16" style="70" customWidth="1"/>
    <col min="2254" max="2255" width="12" style="70" customWidth="1"/>
    <col min="2256" max="2256" width="12.5703125" style="70" customWidth="1"/>
    <col min="2257" max="2257" width="12.140625" style="70" customWidth="1"/>
    <col min="2258" max="2258" width="12" style="70" customWidth="1"/>
    <col min="2259" max="2259" width="14.7109375" style="70" customWidth="1"/>
    <col min="2260" max="2260" width="13.140625" style="70" customWidth="1"/>
    <col min="2261" max="2261" width="16.85546875" style="70" customWidth="1"/>
    <col min="2262" max="2262" width="29" style="70" customWidth="1"/>
    <col min="2263" max="2263" width="15.85546875" style="70" bestFit="1" customWidth="1"/>
    <col min="2264" max="2491" width="9.140625" style="70"/>
    <col min="2492" max="2492" width="5" style="70" customWidth="1"/>
    <col min="2493" max="2493" width="45.28515625" style="70" customWidth="1"/>
    <col min="2494" max="2494" width="12.28515625" style="70" customWidth="1"/>
    <col min="2495" max="2495" width="12.140625" style="70" bestFit="1" customWidth="1"/>
    <col min="2496" max="2497" width="12.28515625" style="70" customWidth="1"/>
    <col min="2498" max="2498" width="0" style="70" hidden="1" customWidth="1"/>
    <col min="2499" max="2499" width="12.28515625" style="70" customWidth="1"/>
    <col min="2500" max="2501" width="12.140625" style="70" customWidth="1"/>
    <col min="2502" max="2502" width="12.140625" style="70" bestFit="1" customWidth="1"/>
    <col min="2503" max="2503" width="12.140625" style="70" customWidth="1"/>
    <col min="2504" max="2504" width="12.140625" style="70" bestFit="1" customWidth="1"/>
    <col min="2505" max="2505" width="12.140625" style="70" customWidth="1"/>
    <col min="2506" max="2506" width="0" style="70" hidden="1" customWidth="1"/>
    <col min="2507" max="2507" width="9.140625" style="70" hidden="1" customWidth="1"/>
    <col min="2508" max="2508" width="12.140625" style="70" customWidth="1"/>
    <col min="2509" max="2509" width="16" style="70" customWidth="1"/>
    <col min="2510" max="2511" width="12" style="70" customWidth="1"/>
    <col min="2512" max="2512" width="12.5703125" style="70" customWidth="1"/>
    <col min="2513" max="2513" width="12.140625" style="70" customWidth="1"/>
    <col min="2514" max="2514" width="12" style="70" customWidth="1"/>
    <col min="2515" max="2515" width="14.7109375" style="70" customWidth="1"/>
    <col min="2516" max="2516" width="13.140625" style="70" customWidth="1"/>
    <col min="2517" max="2517" width="16.85546875" style="70" customWidth="1"/>
    <col min="2518" max="2518" width="29" style="70" customWidth="1"/>
    <col min="2519" max="2519" width="15.85546875" style="70" bestFit="1" customWidth="1"/>
    <col min="2520" max="2747" width="9.140625" style="70"/>
    <col min="2748" max="2748" width="5" style="70" customWidth="1"/>
    <col min="2749" max="2749" width="45.28515625" style="70" customWidth="1"/>
    <col min="2750" max="2750" width="12.28515625" style="70" customWidth="1"/>
    <col min="2751" max="2751" width="12.140625" style="70" bestFit="1" customWidth="1"/>
    <col min="2752" max="2753" width="12.28515625" style="70" customWidth="1"/>
    <col min="2754" max="2754" width="0" style="70" hidden="1" customWidth="1"/>
    <col min="2755" max="2755" width="12.28515625" style="70" customWidth="1"/>
    <col min="2756" max="2757" width="12.140625" style="70" customWidth="1"/>
    <col min="2758" max="2758" width="12.140625" style="70" bestFit="1" customWidth="1"/>
    <col min="2759" max="2759" width="12.140625" style="70" customWidth="1"/>
    <col min="2760" max="2760" width="12.140625" style="70" bestFit="1" customWidth="1"/>
    <col min="2761" max="2761" width="12.140625" style="70" customWidth="1"/>
    <col min="2762" max="2762" width="0" style="70" hidden="1" customWidth="1"/>
    <col min="2763" max="2763" width="9.140625" style="70" hidden="1" customWidth="1"/>
    <col min="2764" max="2764" width="12.140625" style="70" customWidth="1"/>
    <col min="2765" max="2765" width="16" style="70" customWidth="1"/>
    <col min="2766" max="2767" width="12" style="70" customWidth="1"/>
    <col min="2768" max="2768" width="12.5703125" style="70" customWidth="1"/>
    <col min="2769" max="2769" width="12.140625" style="70" customWidth="1"/>
    <col min="2770" max="2770" width="12" style="70" customWidth="1"/>
    <col min="2771" max="2771" width="14.7109375" style="70" customWidth="1"/>
    <col min="2772" max="2772" width="13.140625" style="70" customWidth="1"/>
    <col min="2773" max="2773" width="16.85546875" style="70" customWidth="1"/>
    <col min="2774" max="2774" width="29" style="70" customWidth="1"/>
    <col min="2775" max="2775" width="15.85546875" style="70" bestFit="1" customWidth="1"/>
    <col min="2776" max="3003" width="9.140625" style="70"/>
    <col min="3004" max="3004" width="5" style="70" customWidth="1"/>
    <col min="3005" max="3005" width="45.28515625" style="70" customWidth="1"/>
    <col min="3006" max="3006" width="12.28515625" style="70" customWidth="1"/>
    <col min="3007" max="3007" width="12.140625" style="70" bestFit="1" customWidth="1"/>
    <col min="3008" max="3009" width="12.28515625" style="70" customWidth="1"/>
    <col min="3010" max="3010" width="0" style="70" hidden="1" customWidth="1"/>
    <col min="3011" max="3011" width="12.28515625" style="70" customWidth="1"/>
    <col min="3012" max="3013" width="12.140625" style="70" customWidth="1"/>
    <col min="3014" max="3014" width="12.140625" style="70" bestFit="1" customWidth="1"/>
    <col min="3015" max="3015" width="12.140625" style="70" customWidth="1"/>
    <col min="3016" max="3016" width="12.140625" style="70" bestFit="1" customWidth="1"/>
    <col min="3017" max="3017" width="12.140625" style="70" customWidth="1"/>
    <col min="3018" max="3018" width="0" style="70" hidden="1" customWidth="1"/>
    <col min="3019" max="3019" width="9.140625" style="70" hidden="1" customWidth="1"/>
    <col min="3020" max="3020" width="12.140625" style="70" customWidth="1"/>
    <col min="3021" max="3021" width="16" style="70" customWidth="1"/>
    <col min="3022" max="3023" width="12" style="70" customWidth="1"/>
    <col min="3024" max="3024" width="12.5703125" style="70" customWidth="1"/>
    <col min="3025" max="3025" width="12.140625" style="70" customWidth="1"/>
    <col min="3026" max="3026" width="12" style="70" customWidth="1"/>
    <col min="3027" max="3027" width="14.7109375" style="70" customWidth="1"/>
    <col min="3028" max="3028" width="13.140625" style="70" customWidth="1"/>
    <col min="3029" max="3029" width="16.85546875" style="70" customWidth="1"/>
    <col min="3030" max="3030" width="29" style="70" customWidth="1"/>
    <col min="3031" max="3031" width="15.85546875" style="70" bestFit="1" customWidth="1"/>
    <col min="3032" max="3259" width="9.140625" style="70"/>
    <col min="3260" max="3260" width="5" style="70" customWidth="1"/>
    <col min="3261" max="3261" width="45.28515625" style="70" customWidth="1"/>
    <col min="3262" max="3262" width="12.28515625" style="70" customWidth="1"/>
    <col min="3263" max="3263" width="12.140625" style="70" bestFit="1" customWidth="1"/>
    <col min="3264" max="3265" width="12.28515625" style="70" customWidth="1"/>
    <col min="3266" max="3266" width="0" style="70" hidden="1" customWidth="1"/>
    <col min="3267" max="3267" width="12.28515625" style="70" customWidth="1"/>
    <col min="3268" max="3269" width="12.140625" style="70" customWidth="1"/>
    <col min="3270" max="3270" width="12.140625" style="70" bestFit="1" customWidth="1"/>
    <col min="3271" max="3271" width="12.140625" style="70" customWidth="1"/>
    <col min="3272" max="3272" width="12.140625" style="70" bestFit="1" customWidth="1"/>
    <col min="3273" max="3273" width="12.140625" style="70" customWidth="1"/>
    <col min="3274" max="3274" width="0" style="70" hidden="1" customWidth="1"/>
    <col min="3275" max="3275" width="9.140625" style="70" hidden="1" customWidth="1"/>
    <col min="3276" max="3276" width="12.140625" style="70" customWidth="1"/>
    <col min="3277" max="3277" width="16" style="70" customWidth="1"/>
    <col min="3278" max="3279" width="12" style="70" customWidth="1"/>
    <col min="3280" max="3280" width="12.5703125" style="70" customWidth="1"/>
    <col min="3281" max="3281" width="12.140625" style="70" customWidth="1"/>
    <col min="3282" max="3282" width="12" style="70" customWidth="1"/>
    <col min="3283" max="3283" width="14.7109375" style="70" customWidth="1"/>
    <col min="3284" max="3284" width="13.140625" style="70" customWidth="1"/>
    <col min="3285" max="3285" width="16.85546875" style="70" customWidth="1"/>
    <col min="3286" max="3286" width="29" style="70" customWidth="1"/>
    <col min="3287" max="3287" width="15.85546875" style="70" bestFit="1" customWidth="1"/>
    <col min="3288" max="3515" width="9.140625" style="70"/>
    <col min="3516" max="3516" width="5" style="70" customWidth="1"/>
    <col min="3517" max="3517" width="45.28515625" style="70" customWidth="1"/>
    <col min="3518" max="3518" width="12.28515625" style="70" customWidth="1"/>
    <col min="3519" max="3519" width="12.140625" style="70" bestFit="1" customWidth="1"/>
    <col min="3520" max="3521" width="12.28515625" style="70" customWidth="1"/>
    <col min="3522" max="3522" width="0" style="70" hidden="1" customWidth="1"/>
    <col min="3523" max="3523" width="12.28515625" style="70" customWidth="1"/>
    <col min="3524" max="3525" width="12.140625" style="70" customWidth="1"/>
    <col min="3526" max="3526" width="12.140625" style="70" bestFit="1" customWidth="1"/>
    <col min="3527" max="3527" width="12.140625" style="70" customWidth="1"/>
    <col min="3528" max="3528" width="12.140625" style="70" bestFit="1" customWidth="1"/>
    <col min="3529" max="3529" width="12.140625" style="70" customWidth="1"/>
    <col min="3530" max="3530" width="0" style="70" hidden="1" customWidth="1"/>
    <col min="3531" max="3531" width="9.140625" style="70" hidden="1" customWidth="1"/>
    <col min="3532" max="3532" width="12.140625" style="70" customWidth="1"/>
    <col min="3533" max="3533" width="16" style="70" customWidth="1"/>
    <col min="3534" max="3535" width="12" style="70" customWidth="1"/>
    <col min="3536" max="3536" width="12.5703125" style="70" customWidth="1"/>
    <col min="3537" max="3537" width="12.140625" style="70" customWidth="1"/>
    <col min="3538" max="3538" width="12" style="70" customWidth="1"/>
    <col min="3539" max="3539" width="14.7109375" style="70" customWidth="1"/>
    <col min="3540" max="3540" width="13.140625" style="70" customWidth="1"/>
    <col min="3541" max="3541" width="16.85546875" style="70" customWidth="1"/>
    <col min="3542" max="3542" width="29" style="70" customWidth="1"/>
    <col min="3543" max="3543" width="15.85546875" style="70" bestFit="1" customWidth="1"/>
    <col min="3544" max="3771" width="9.140625" style="70"/>
    <col min="3772" max="3772" width="5" style="70" customWidth="1"/>
    <col min="3773" max="3773" width="45.28515625" style="70" customWidth="1"/>
    <col min="3774" max="3774" width="12.28515625" style="70" customWidth="1"/>
    <col min="3775" max="3775" width="12.140625" style="70" bestFit="1" customWidth="1"/>
    <col min="3776" max="3777" width="12.28515625" style="70" customWidth="1"/>
    <col min="3778" max="3778" width="0" style="70" hidden="1" customWidth="1"/>
    <col min="3779" max="3779" width="12.28515625" style="70" customWidth="1"/>
    <col min="3780" max="3781" width="12.140625" style="70" customWidth="1"/>
    <col min="3782" max="3782" width="12.140625" style="70" bestFit="1" customWidth="1"/>
    <col min="3783" max="3783" width="12.140625" style="70" customWidth="1"/>
    <col min="3784" max="3784" width="12.140625" style="70" bestFit="1" customWidth="1"/>
    <col min="3785" max="3785" width="12.140625" style="70" customWidth="1"/>
    <col min="3786" max="3786" width="0" style="70" hidden="1" customWidth="1"/>
    <col min="3787" max="3787" width="9.140625" style="70" hidden="1" customWidth="1"/>
    <col min="3788" max="3788" width="12.140625" style="70" customWidth="1"/>
    <col min="3789" max="3789" width="16" style="70" customWidth="1"/>
    <col min="3790" max="3791" width="12" style="70" customWidth="1"/>
    <col min="3792" max="3792" width="12.5703125" style="70" customWidth="1"/>
    <col min="3793" max="3793" width="12.140625" style="70" customWidth="1"/>
    <col min="3794" max="3794" width="12" style="70" customWidth="1"/>
    <col min="3795" max="3795" width="14.7109375" style="70" customWidth="1"/>
    <col min="3796" max="3796" width="13.140625" style="70" customWidth="1"/>
    <col min="3797" max="3797" width="16.85546875" style="70" customWidth="1"/>
    <col min="3798" max="3798" width="29" style="70" customWidth="1"/>
    <col min="3799" max="3799" width="15.85546875" style="70" bestFit="1" customWidth="1"/>
    <col min="3800" max="4027" width="9.140625" style="70"/>
    <col min="4028" max="4028" width="5" style="70" customWidth="1"/>
    <col min="4029" max="4029" width="45.28515625" style="70" customWidth="1"/>
    <col min="4030" max="4030" width="12.28515625" style="70" customWidth="1"/>
    <col min="4031" max="4031" width="12.140625" style="70" bestFit="1" customWidth="1"/>
    <col min="4032" max="4033" width="12.28515625" style="70" customWidth="1"/>
    <col min="4034" max="4034" width="0" style="70" hidden="1" customWidth="1"/>
    <col min="4035" max="4035" width="12.28515625" style="70" customWidth="1"/>
    <col min="4036" max="4037" width="12.140625" style="70" customWidth="1"/>
    <col min="4038" max="4038" width="12.140625" style="70" bestFit="1" customWidth="1"/>
    <col min="4039" max="4039" width="12.140625" style="70" customWidth="1"/>
    <col min="4040" max="4040" width="12.140625" style="70" bestFit="1" customWidth="1"/>
    <col min="4041" max="4041" width="12.140625" style="70" customWidth="1"/>
    <col min="4042" max="4042" width="0" style="70" hidden="1" customWidth="1"/>
    <col min="4043" max="4043" width="9.140625" style="70" hidden="1" customWidth="1"/>
    <col min="4044" max="4044" width="12.140625" style="70" customWidth="1"/>
    <col min="4045" max="4045" width="16" style="70" customWidth="1"/>
    <col min="4046" max="4047" width="12" style="70" customWidth="1"/>
    <col min="4048" max="4048" width="12.5703125" style="70" customWidth="1"/>
    <col min="4049" max="4049" width="12.140625" style="70" customWidth="1"/>
    <col min="4050" max="4050" width="12" style="70" customWidth="1"/>
    <col min="4051" max="4051" width="14.7109375" style="70" customWidth="1"/>
    <col min="4052" max="4052" width="13.140625" style="70" customWidth="1"/>
    <col min="4053" max="4053" width="16.85546875" style="70" customWidth="1"/>
    <col min="4054" max="4054" width="29" style="70" customWidth="1"/>
    <col min="4055" max="4055" width="15.85546875" style="70" bestFit="1" customWidth="1"/>
    <col min="4056" max="4283" width="9.140625" style="70"/>
    <col min="4284" max="4284" width="5" style="70" customWidth="1"/>
    <col min="4285" max="4285" width="45.28515625" style="70" customWidth="1"/>
    <col min="4286" max="4286" width="12.28515625" style="70" customWidth="1"/>
    <col min="4287" max="4287" width="12.140625" style="70" bestFit="1" customWidth="1"/>
    <col min="4288" max="4289" width="12.28515625" style="70" customWidth="1"/>
    <col min="4290" max="4290" width="0" style="70" hidden="1" customWidth="1"/>
    <col min="4291" max="4291" width="12.28515625" style="70" customWidth="1"/>
    <col min="4292" max="4293" width="12.140625" style="70" customWidth="1"/>
    <col min="4294" max="4294" width="12.140625" style="70" bestFit="1" customWidth="1"/>
    <col min="4295" max="4295" width="12.140625" style="70" customWidth="1"/>
    <col min="4296" max="4296" width="12.140625" style="70" bestFit="1" customWidth="1"/>
    <col min="4297" max="4297" width="12.140625" style="70" customWidth="1"/>
    <col min="4298" max="4298" width="0" style="70" hidden="1" customWidth="1"/>
    <col min="4299" max="4299" width="9.140625" style="70" hidden="1" customWidth="1"/>
    <col min="4300" max="4300" width="12.140625" style="70" customWidth="1"/>
    <col min="4301" max="4301" width="16" style="70" customWidth="1"/>
    <col min="4302" max="4303" width="12" style="70" customWidth="1"/>
    <col min="4304" max="4304" width="12.5703125" style="70" customWidth="1"/>
    <col min="4305" max="4305" width="12.140625" style="70" customWidth="1"/>
    <col min="4306" max="4306" width="12" style="70" customWidth="1"/>
    <col min="4307" max="4307" width="14.7109375" style="70" customWidth="1"/>
    <col min="4308" max="4308" width="13.140625" style="70" customWidth="1"/>
    <col min="4309" max="4309" width="16.85546875" style="70" customWidth="1"/>
    <col min="4310" max="4310" width="29" style="70" customWidth="1"/>
    <col min="4311" max="4311" width="15.85546875" style="70" bestFit="1" customWidth="1"/>
    <col min="4312" max="4539" width="9.140625" style="70"/>
    <col min="4540" max="4540" width="5" style="70" customWidth="1"/>
    <col min="4541" max="4541" width="45.28515625" style="70" customWidth="1"/>
    <col min="4542" max="4542" width="12.28515625" style="70" customWidth="1"/>
    <col min="4543" max="4543" width="12.140625" style="70" bestFit="1" customWidth="1"/>
    <col min="4544" max="4545" width="12.28515625" style="70" customWidth="1"/>
    <col min="4546" max="4546" width="0" style="70" hidden="1" customWidth="1"/>
    <col min="4547" max="4547" width="12.28515625" style="70" customWidth="1"/>
    <col min="4548" max="4549" width="12.140625" style="70" customWidth="1"/>
    <col min="4550" max="4550" width="12.140625" style="70" bestFit="1" customWidth="1"/>
    <col min="4551" max="4551" width="12.140625" style="70" customWidth="1"/>
    <col min="4552" max="4552" width="12.140625" style="70" bestFit="1" customWidth="1"/>
    <col min="4553" max="4553" width="12.140625" style="70" customWidth="1"/>
    <col min="4554" max="4554" width="0" style="70" hidden="1" customWidth="1"/>
    <col min="4555" max="4555" width="9.140625" style="70" hidden="1" customWidth="1"/>
    <col min="4556" max="4556" width="12.140625" style="70" customWidth="1"/>
    <col min="4557" max="4557" width="16" style="70" customWidth="1"/>
    <col min="4558" max="4559" width="12" style="70" customWidth="1"/>
    <col min="4560" max="4560" width="12.5703125" style="70" customWidth="1"/>
    <col min="4561" max="4561" width="12.140625" style="70" customWidth="1"/>
    <col min="4562" max="4562" width="12" style="70" customWidth="1"/>
    <col min="4563" max="4563" width="14.7109375" style="70" customWidth="1"/>
    <col min="4564" max="4564" width="13.140625" style="70" customWidth="1"/>
    <col min="4565" max="4565" width="16.85546875" style="70" customWidth="1"/>
    <col min="4566" max="4566" width="29" style="70" customWidth="1"/>
    <col min="4567" max="4567" width="15.85546875" style="70" bestFit="1" customWidth="1"/>
    <col min="4568" max="4795" width="9.140625" style="70"/>
    <col min="4796" max="4796" width="5" style="70" customWidth="1"/>
    <col min="4797" max="4797" width="45.28515625" style="70" customWidth="1"/>
    <col min="4798" max="4798" width="12.28515625" style="70" customWidth="1"/>
    <col min="4799" max="4799" width="12.140625" style="70" bestFit="1" customWidth="1"/>
    <col min="4800" max="4801" width="12.28515625" style="70" customWidth="1"/>
    <col min="4802" max="4802" width="0" style="70" hidden="1" customWidth="1"/>
    <col min="4803" max="4803" width="12.28515625" style="70" customWidth="1"/>
    <col min="4804" max="4805" width="12.140625" style="70" customWidth="1"/>
    <col min="4806" max="4806" width="12.140625" style="70" bestFit="1" customWidth="1"/>
    <col min="4807" max="4807" width="12.140625" style="70" customWidth="1"/>
    <col min="4808" max="4808" width="12.140625" style="70" bestFit="1" customWidth="1"/>
    <col min="4809" max="4809" width="12.140625" style="70" customWidth="1"/>
    <col min="4810" max="4810" width="0" style="70" hidden="1" customWidth="1"/>
    <col min="4811" max="4811" width="9.140625" style="70" hidden="1" customWidth="1"/>
    <col min="4812" max="4812" width="12.140625" style="70" customWidth="1"/>
    <col min="4813" max="4813" width="16" style="70" customWidth="1"/>
    <col min="4814" max="4815" width="12" style="70" customWidth="1"/>
    <col min="4816" max="4816" width="12.5703125" style="70" customWidth="1"/>
    <col min="4817" max="4817" width="12.140625" style="70" customWidth="1"/>
    <col min="4818" max="4818" width="12" style="70" customWidth="1"/>
    <col min="4819" max="4819" width="14.7109375" style="70" customWidth="1"/>
    <col min="4820" max="4820" width="13.140625" style="70" customWidth="1"/>
    <col min="4821" max="4821" width="16.85546875" style="70" customWidth="1"/>
    <col min="4822" max="4822" width="29" style="70" customWidth="1"/>
    <col min="4823" max="4823" width="15.85546875" style="70" bestFit="1" customWidth="1"/>
    <col min="4824" max="5051" width="9.140625" style="70"/>
    <col min="5052" max="5052" width="5" style="70" customWidth="1"/>
    <col min="5053" max="5053" width="45.28515625" style="70" customWidth="1"/>
    <col min="5054" max="5054" width="12.28515625" style="70" customWidth="1"/>
    <col min="5055" max="5055" width="12.140625" style="70" bestFit="1" customWidth="1"/>
    <col min="5056" max="5057" width="12.28515625" style="70" customWidth="1"/>
    <col min="5058" max="5058" width="0" style="70" hidden="1" customWidth="1"/>
    <col min="5059" max="5059" width="12.28515625" style="70" customWidth="1"/>
    <col min="5060" max="5061" width="12.140625" style="70" customWidth="1"/>
    <col min="5062" max="5062" width="12.140625" style="70" bestFit="1" customWidth="1"/>
    <col min="5063" max="5063" width="12.140625" style="70" customWidth="1"/>
    <col min="5064" max="5064" width="12.140625" style="70" bestFit="1" customWidth="1"/>
    <col min="5065" max="5065" width="12.140625" style="70" customWidth="1"/>
    <col min="5066" max="5066" width="0" style="70" hidden="1" customWidth="1"/>
    <col min="5067" max="5067" width="9.140625" style="70" hidden="1" customWidth="1"/>
    <col min="5068" max="5068" width="12.140625" style="70" customWidth="1"/>
    <col min="5069" max="5069" width="16" style="70" customWidth="1"/>
    <col min="5070" max="5071" width="12" style="70" customWidth="1"/>
    <col min="5072" max="5072" width="12.5703125" style="70" customWidth="1"/>
    <col min="5073" max="5073" width="12.140625" style="70" customWidth="1"/>
    <col min="5074" max="5074" width="12" style="70" customWidth="1"/>
    <col min="5075" max="5075" width="14.7109375" style="70" customWidth="1"/>
    <col min="5076" max="5076" width="13.140625" style="70" customWidth="1"/>
    <col min="5077" max="5077" width="16.85546875" style="70" customWidth="1"/>
    <col min="5078" max="5078" width="29" style="70" customWidth="1"/>
    <col min="5079" max="5079" width="15.85546875" style="70" bestFit="1" customWidth="1"/>
    <col min="5080" max="5307" width="9.140625" style="70"/>
    <col min="5308" max="5308" width="5" style="70" customWidth="1"/>
    <col min="5309" max="5309" width="45.28515625" style="70" customWidth="1"/>
    <col min="5310" max="5310" width="12.28515625" style="70" customWidth="1"/>
    <col min="5311" max="5311" width="12.140625" style="70" bestFit="1" customWidth="1"/>
    <col min="5312" max="5313" width="12.28515625" style="70" customWidth="1"/>
    <col min="5314" max="5314" width="0" style="70" hidden="1" customWidth="1"/>
    <col min="5315" max="5315" width="12.28515625" style="70" customWidth="1"/>
    <col min="5316" max="5317" width="12.140625" style="70" customWidth="1"/>
    <col min="5318" max="5318" width="12.140625" style="70" bestFit="1" customWidth="1"/>
    <col min="5319" max="5319" width="12.140625" style="70" customWidth="1"/>
    <col min="5320" max="5320" width="12.140625" style="70" bestFit="1" customWidth="1"/>
    <col min="5321" max="5321" width="12.140625" style="70" customWidth="1"/>
    <col min="5322" max="5322" width="0" style="70" hidden="1" customWidth="1"/>
    <col min="5323" max="5323" width="9.140625" style="70" hidden="1" customWidth="1"/>
    <col min="5324" max="5324" width="12.140625" style="70" customWidth="1"/>
    <col min="5325" max="5325" width="16" style="70" customWidth="1"/>
    <col min="5326" max="5327" width="12" style="70" customWidth="1"/>
    <col min="5328" max="5328" width="12.5703125" style="70" customWidth="1"/>
    <col min="5329" max="5329" width="12.140625" style="70" customWidth="1"/>
    <col min="5330" max="5330" width="12" style="70" customWidth="1"/>
    <col min="5331" max="5331" width="14.7109375" style="70" customWidth="1"/>
    <col min="5332" max="5332" width="13.140625" style="70" customWidth="1"/>
    <col min="5333" max="5333" width="16.85546875" style="70" customWidth="1"/>
    <col min="5334" max="5334" width="29" style="70" customWidth="1"/>
    <col min="5335" max="5335" width="15.85546875" style="70" bestFit="1" customWidth="1"/>
    <col min="5336" max="5563" width="9.140625" style="70"/>
    <col min="5564" max="5564" width="5" style="70" customWidth="1"/>
    <col min="5565" max="5565" width="45.28515625" style="70" customWidth="1"/>
    <col min="5566" max="5566" width="12.28515625" style="70" customWidth="1"/>
    <col min="5567" max="5567" width="12.140625" style="70" bestFit="1" customWidth="1"/>
    <col min="5568" max="5569" width="12.28515625" style="70" customWidth="1"/>
    <col min="5570" max="5570" width="0" style="70" hidden="1" customWidth="1"/>
    <col min="5571" max="5571" width="12.28515625" style="70" customWidth="1"/>
    <col min="5572" max="5573" width="12.140625" style="70" customWidth="1"/>
    <col min="5574" max="5574" width="12.140625" style="70" bestFit="1" customWidth="1"/>
    <col min="5575" max="5575" width="12.140625" style="70" customWidth="1"/>
    <col min="5576" max="5576" width="12.140625" style="70" bestFit="1" customWidth="1"/>
    <col min="5577" max="5577" width="12.140625" style="70" customWidth="1"/>
    <col min="5578" max="5578" width="0" style="70" hidden="1" customWidth="1"/>
    <col min="5579" max="5579" width="9.140625" style="70" hidden="1" customWidth="1"/>
    <col min="5580" max="5580" width="12.140625" style="70" customWidth="1"/>
    <col min="5581" max="5581" width="16" style="70" customWidth="1"/>
    <col min="5582" max="5583" width="12" style="70" customWidth="1"/>
    <col min="5584" max="5584" width="12.5703125" style="70" customWidth="1"/>
    <col min="5585" max="5585" width="12.140625" style="70" customWidth="1"/>
    <col min="5586" max="5586" width="12" style="70" customWidth="1"/>
    <col min="5587" max="5587" width="14.7109375" style="70" customWidth="1"/>
    <col min="5588" max="5588" width="13.140625" style="70" customWidth="1"/>
    <col min="5589" max="5589" width="16.85546875" style="70" customWidth="1"/>
    <col min="5590" max="5590" width="29" style="70" customWidth="1"/>
    <col min="5591" max="5591" width="15.85546875" style="70" bestFit="1" customWidth="1"/>
    <col min="5592" max="5819" width="9.140625" style="70"/>
    <col min="5820" max="5820" width="5" style="70" customWidth="1"/>
    <col min="5821" max="5821" width="45.28515625" style="70" customWidth="1"/>
    <col min="5822" max="5822" width="12.28515625" style="70" customWidth="1"/>
    <col min="5823" max="5823" width="12.140625" style="70" bestFit="1" customWidth="1"/>
    <col min="5824" max="5825" width="12.28515625" style="70" customWidth="1"/>
    <col min="5826" max="5826" width="0" style="70" hidden="1" customWidth="1"/>
    <col min="5827" max="5827" width="12.28515625" style="70" customWidth="1"/>
    <col min="5828" max="5829" width="12.140625" style="70" customWidth="1"/>
    <col min="5830" max="5830" width="12.140625" style="70" bestFit="1" customWidth="1"/>
    <col min="5831" max="5831" width="12.140625" style="70" customWidth="1"/>
    <col min="5832" max="5832" width="12.140625" style="70" bestFit="1" customWidth="1"/>
    <col min="5833" max="5833" width="12.140625" style="70" customWidth="1"/>
    <col min="5834" max="5834" width="0" style="70" hidden="1" customWidth="1"/>
    <col min="5835" max="5835" width="9.140625" style="70" hidden="1" customWidth="1"/>
    <col min="5836" max="5836" width="12.140625" style="70" customWidth="1"/>
    <col min="5837" max="5837" width="16" style="70" customWidth="1"/>
    <col min="5838" max="5839" width="12" style="70" customWidth="1"/>
    <col min="5840" max="5840" width="12.5703125" style="70" customWidth="1"/>
    <col min="5841" max="5841" width="12.140625" style="70" customWidth="1"/>
    <col min="5842" max="5842" width="12" style="70" customWidth="1"/>
    <col min="5843" max="5843" width="14.7109375" style="70" customWidth="1"/>
    <col min="5844" max="5844" width="13.140625" style="70" customWidth="1"/>
    <col min="5845" max="5845" width="16.85546875" style="70" customWidth="1"/>
    <col min="5846" max="5846" width="29" style="70" customWidth="1"/>
    <col min="5847" max="5847" width="15.85546875" style="70" bestFit="1" customWidth="1"/>
    <col min="5848" max="6075" width="9.140625" style="70"/>
    <col min="6076" max="6076" width="5" style="70" customWidth="1"/>
    <col min="6077" max="6077" width="45.28515625" style="70" customWidth="1"/>
    <col min="6078" max="6078" width="12.28515625" style="70" customWidth="1"/>
    <col min="6079" max="6079" width="12.140625" style="70" bestFit="1" customWidth="1"/>
    <col min="6080" max="6081" width="12.28515625" style="70" customWidth="1"/>
    <col min="6082" max="6082" width="0" style="70" hidden="1" customWidth="1"/>
    <col min="6083" max="6083" width="12.28515625" style="70" customWidth="1"/>
    <col min="6084" max="6085" width="12.140625" style="70" customWidth="1"/>
    <col min="6086" max="6086" width="12.140625" style="70" bestFit="1" customWidth="1"/>
    <col min="6087" max="6087" width="12.140625" style="70" customWidth="1"/>
    <col min="6088" max="6088" width="12.140625" style="70" bestFit="1" customWidth="1"/>
    <col min="6089" max="6089" width="12.140625" style="70" customWidth="1"/>
    <col min="6090" max="6090" width="0" style="70" hidden="1" customWidth="1"/>
    <col min="6091" max="6091" width="9.140625" style="70" hidden="1" customWidth="1"/>
    <col min="6092" max="6092" width="12.140625" style="70" customWidth="1"/>
    <col min="6093" max="6093" width="16" style="70" customWidth="1"/>
    <col min="6094" max="6095" width="12" style="70" customWidth="1"/>
    <col min="6096" max="6096" width="12.5703125" style="70" customWidth="1"/>
    <col min="6097" max="6097" width="12.140625" style="70" customWidth="1"/>
    <col min="6098" max="6098" width="12" style="70" customWidth="1"/>
    <col min="6099" max="6099" width="14.7109375" style="70" customWidth="1"/>
    <col min="6100" max="6100" width="13.140625" style="70" customWidth="1"/>
    <col min="6101" max="6101" width="16.85546875" style="70" customWidth="1"/>
    <col min="6102" max="6102" width="29" style="70" customWidth="1"/>
    <col min="6103" max="6103" width="15.85546875" style="70" bestFit="1" customWidth="1"/>
    <col min="6104" max="6331" width="9.140625" style="70"/>
    <col min="6332" max="6332" width="5" style="70" customWidth="1"/>
    <col min="6333" max="6333" width="45.28515625" style="70" customWidth="1"/>
    <col min="6334" max="6334" width="12.28515625" style="70" customWidth="1"/>
    <col min="6335" max="6335" width="12.140625" style="70" bestFit="1" customWidth="1"/>
    <col min="6336" max="6337" width="12.28515625" style="70" customWidth="1"/>
    <col min="6338" max="6338" width="0" style="70" hidden="1" customWidth="1"/>
    <col min="6339" max="6339" width="12.28515625" style="70" customWidth="1"/>
    <col min="6340" max="6341" width="12.140625" style="70" customWidth="1"/>
    <col min="6342" max="6342" width="12.140625" style="70" bestFit="1" customWidth="1"/>
    <col min="6343" max="6343" width="12.140625" style="70" customWidth="1"/>
    <col min="6344" max="6344" width="12.140625" style="70" bestFit="1" customWidth="1"/>
    <col min="6345" max="6345" width="12.140625" style="70" customWidth="1"/>
    <col min="6346" max="6346" width="0" style="70" hidden="1" customWidth="1"/>
    <col min="6347" max="6347" width="9.140625" style="70" hidden="1" customWidth="1"/>
    <col min="6348" max="6348" width="12.140625" style="70" customWidth="1"/>
    <col min="6349" max="6349" width="16" style="70" customWidth="1"/>
    <col min="6350" max="6351" width="12" style="70" customWidth="1"/>
    <col min="6352" max="6352" width="12.5703125" style="70" customWidth="1"/>
    <col min="6353" max="6353" width="12.140625" style="70" customWidth="1"/>
    <col min="6354" max="6354" width="12" style="70" customWidth="1"/>
    <col min="6355" max="6355" width="14.7109375" style="70" customWidth="1"/>
    <col min="6356" max="6356" width="13.140625" style="70" customWidth="1"/>
    <col min="6357" max="6357" width="16.85546875" style="70" customWidth="1"/>
    <col min="6358" max="6358" width="29" style="70" customWidth="1"/>
    <col min="6359" max="6359" width="15.85546875" style="70" bestFit="1" customWidth="1"/>
    <col min="6360" max="6587" width="9.140625" style="70"/>
    <col min="6588" max="6588" width="5" style="70" customWidth="1"/>
    <col min="6589" max="6589" width="45.28515625" style="70" customWidth="1"/>
    <col min="6590" max="6590" width="12.28515625" style="70" customWidth="1"/>
    <col min="6591" max="6591" width="12.140625" style="70" bestFit="1" customWidth="1"/>
    <col min="6592" max="6593" width="12.28515625" style="70" customWidth="1"/>
    <col min="6594" max="6594" width="0" style="70" hidden="1" customWidth="1"/>
    <col min="6595" max="6595" width="12.28515625" style="70" customWidth="1"/>
    <col min="6596" max="6597" width="12.140625" style="70" customWidth="1"/>
    <col min="6598" max="6598" width="12.140625" style="70" bestFit="1" customWidth="1"/>
    <col min="6599" max="6599" width="12.140625" style="70" customWidth="1"/>
    <col min="6600" max="6600" width="12.140625" style="70" bestFit="1" customWidth="1"/>
    <col min="6601" max="6601" width="12.140625" style="70" customWidth="1"/>
    <col min="6602" max="6602" width="0" style="70" hidden="1" customWidth="1"/>
    <col min="6603" max="6603" width="9.140625" style="70" hidden="1" customWidth="1"/>
    <col min="6604" max="6604" width="12.140625" style="70" customWidth="1"/>
    <col min="6605" max="6605" width="16" style="70" customWidth="1"/>
    <col min="6606" max="6607" width="12" style="70" customWidth="1"/>
    <col min="6608" max="6608" width="12.5703125" style="70" customWidth="1"/>
    <col min="6609" max="6609" width="12.140625" style="70" customWidth="1"/>
    <col min="6610" max="6610" width="12" style="70" customWidth="1"/>
    <col min="6611" max="6611" width="14.7109375" style="70" customWidth="1"/>
    <col min="6612" max="6612" width="13.140625" style="70" customWidth="1"/>
    <col min="6613" max="6613" width="16.85546875" style="70" customWidth="1"/>
    <col min="6614" max="6614" width="29" style="70" customWidth="1"/>
    <col min="6615" max="6615" width="15.85546875" style="70" bestFit="1" customWidth="1"/>
    <col min="6616" max="6843" width="9.140625" style="70"/>
    <col min="6844" max="6844" width="5" style="70" customWidth="1"/>
    <col min="6845" max="6845" width="45.28515625" style="70" customWidth="1"/>
    <col min="6846" max="6846" width="12.28515625" style="70" customWidth="1"/>
    <col min="6847" max="6847" width="12.140625" style="70" bestFit="1" customWidth="1"/>
    <col min="6848" max="6849" width="12.28515625" style="70" customWidth="1"/>
    <col min="6850" max="6850" width="0" style="70" hidden="1" customWidth="1"/>
    <col min="6851" max="6851" width="12.28515625" style="70" customWidth="1"/>
    <col min="6852" max="6853" width="12.140625" style="70" customWidth="1"/>
    <col min="6854" max="6854" width="12.140625" style="70" bestFit="1" customWidth="1"/>
    <col min="6855" max="6855" width="12.140625" style="70" customWidth="1"/>
    <col min="6856" max="6856" width="12.140625" style="70" bestFit="1" customWidth="1"/>
    <col min="6857" max="6857" width="12.140625" style="70" customWidth="1"/>
    <col min="6858" max="6858" width="0" style="70" hidden="1" customWidth="1"/>
    <col min="6859" max="6859" width="9.140625" style="70" hidden="1" customWidth="1"/>
    <col min="6860" max="6860" width="12.140625" style="70" customWidth="1"/>
    <col min="6861" max="6861" width="16" style="70" customWidth="1"/>
    <col min="6862" max="6863" width="12" style="70" customWidth="1"/>
    <col min="6864" max="6864" width="12.5703125" style="70" customWidth="1"/>
    <col min="6865" max="6865" width="12.140625" style="70" customWidth="1"/>
    <col min="6866" max="6866" width="12" style="70" customWidth="1"/>
    <col min="6867" max="6867" width="14.7109375" style="70" customWidth="1"/>
    <col min="6868" max="6868" width="13.140625" style="70" customWidth="1"/>
    <col min="6869" max="6869" width="16.85546875" style="70" customWidth="1"/>
    <col min="6870" max="6870" width="29" style="70" customWidth="1"/>
    <col min="6871" max="6871" width="15.85546875" style="70" bestFit="1" customWidth="1"/>
    <col min="6872" max="7099" width="9.140625" style="70"/>
    <col min="7100" max="7100" width="5" style="70" customWidth="1"/>
    <col min="7101" max="7101" width="45.28515625" style="70" customWidth="1"/>
    <col min="7102" max="7102" width="12.28515625" style="70" customWidth="1"/>
    <col min="7103" max="7103" width="12.140625" style="70" bestFit="1" customWidth="1"/>
    <col min="7104" max="7105" width="12.28515625" style="70" customWidth="1"/>
    <col min="7106" max="7106" width="0" style="70" hidden="1" customWidth="1"/>
    <col min="7107" max="7107" width="12.28515625" style="70" customWidth="1"/>
    <col min="7108" max="7109" width="12.140625" style="70" customWidth="1"/>
    <col min="7110" max="7110" width="12.140625" style="70" bestFit="1" customWidth="1"/>
    <col min="7111" max="7111" width="12.140625" style="70" customWidth="1"/>
    <col min="7112" max="7112" width="12.140625" style="70" bestFit="1" customWidth="1"/>
    <col min="7113" max="7113" width="12.140625" style="70" customWidth="1"/>
    <col min="7114" max="7114" width="0" style="70" hidden="1" customWidth="1"/>
    <col min="7115" max="7115" width="9.140625" style="70" hidden="1" customWidth="1"/>
    <col min="7116" max="7116" width="12.140625" style="70" customWidth="1"/>
    <col min="7117" max="7117" width="16" style="70" customWidth="1"/>
    <col min="7118" max="7119" width="12" style="70" customWidth="1"/>
    <col min="7120" max="7120" width="12.5703125" style="70" customWidth="1"/>
    <col min="7121" max="7121" width="12.140625" style="70" customWidth="1"/>
    <col min="7122" max="7122" width="12" style="70" customWidth="1"/>
    <col min="7123" max="7123" width="14.7109375" style="70" customWidth="1"/>
    <col min="7124" max="7124" width="13.140625" style="70" customWidth="1"/>
    <col min="7125" max="7125" width="16.85546875" style="70" customWidth="1"/>
    <col min="7126" max="7126" width="29" style="70" customWidth="1"/>
    <col min="7127" max="7127" width="15.85546875" style="70" bestFit="1" customWidth="1"/>
    <col min="7128" max="7355" width="9.140625" style="70"/>
    <col min="7356" max="7356" width="5" style="70" customWidth="1"/>
    <col min="7357" max="7357" width="45.28515625" style="70" customWidth="1"/>
    <col min="7358" max="7358" width="12.28515625" style="70" customWidth="1"/>
    <col min="7359" max="7359" width="12.140625" style="70" bestFit="1" customWidth="1"/>
    <col min="7360" max="7361" width="12.28515625" style="70" customWidth="1"/>
    <col min="7362" max="7362" width="0" style="70" hidden="1" customWidth="1"/>
    <col min="7363" max="7363" width="12.28515625" style="70" customWidth="1"/>
    <col min="7364" max="7365" width="12.140625" style="70" customWidth="1"/>
    <col min="7366" max="7366" width="12.140625" style="70" bestFit="1" customWidth="1"/>
    <col min="7367" max="7367" width="12.140625" style="70" customWidth="1"/>
    <col min="7368" max="7368" width="12.140625" style="70" bestFit="1" customWidth="1"/>
    <col min="7369" max="7369" width="12.140625" style="70" customWidth="1"/>
    <col min="7370" max="7370" width="0" style="70" hidden="1" customWidth="1"/>
    <col min="7371" max="7371" width="9.140625" style="70" hidden="1" customWidth="1"/>
    <col min="7372" max="7372" width="12.140625" style="70" customWidth="1"/>
    <col min="7373" max="7373" width="16" style="70" customWidth="1"/>
    <col min="7374" max="7375" width="12" style="70" customWidth="1"/>
    <col min="7376" max="7376" width="12.5703125" style="70" customWidth="1"/>
    <col min="7377" max="7377" width="12.140625" style="70" customWidth="1"/>
    <col min="7378" max="7378" width="12" style="70" customWidth="1"/>
    <col min="7379" max="7379" width="14.7109375" style="70" customWidth="1"/>
    <col min="7380" max="7380" width="13.140625" style="70" customWidth="1"/>
    <col min="7381" max="7381" width="16.85546875" style="70" customWidth="1"/>
    <col min="7382" max="7382" width="29" style="70" customWidth="1"/>
    <col min="7383" max="7383" width="15.85546875" style="70" bestFit="1" customWidth="1"/>
    <col min="7384" max="7611" width="9.140625" style="70"/>
    <col min="7612" max="7612" width="5" style="70" customWidth="1"/>
    <col min="7613" max="7613" width="45.28515625" style="70" customWidth="1"/>
    <col min="7614" max="7614" width="12.28515625" style="70" customWidth="1"/>
    <col min="7615" max="7615" width="12.140625" style="70" bestFit="1" customWidth="1"/>
    <col min="7616" max="7617" width="12.28515625" style="70" customWidth="1"/>
    <col min="7618" max="7618" width="0" style="70" hidden="1" customWidth="1"/>
    <col min="7619" max="7619" width="12.28515625" style="70" customWidth="1"/>
    <col min="7620" max="7621" width="12.140625" style="70" customWidth="1"/>
    <col min="7622" max="7622" width="12.140625" style="70" bestFit="1" customWidth="1"/>
    <col min="7623" max="7623" width="12.140625" style="70" customWidth="1"/>
    <col min="7624" max="7624" width="12.140625" style="70" bestFit="1" customWidth="1"/>
    <col min="7625" max="7625" width="12.140625" style="70" customWidth="1"/>
    <col min="7626" max="7626" width="0" style="70" hidden="1" customWidth="1"/>
    <col min="7627" max="7627" width="9.140625" style="70" hidden="1" customWidth="1"/>
    <col min="7628" max="7628" width="12.140625" style="70" customWidth="1"/>
    <col min="7629" max="7629" width="16" style="70" customWidth="1"/>
    <col min="7630" max="7631" width="12" style="70" customWidth="1"/>
    <col min="7632" max="7632" width="12.5703125" style="70" customWidth="1"/>
    <col min="7633" max="7633" width="12.140625" style="70" customWidth="1"/>
    <col min="7634" max="7634" width="12" style="70" customWidth="1"/>
    <col min="7635" max="7635" width="14.7109375" style="70" customWidth="1"/>
    <col min="7636" max="7636" width="13.140625" style="70" customWidth="1"/>
    <col min="7637" max="7637" width="16.85546875" style="70" customWidth="1"/>
    <col min="7638" max="7638" width="29" style="70" customWidth="1"/>
    <col min="7639" max="7639" width="15.85546875" style="70" bestFit="1" customWidth="1"/>
    <col min="7640" max="7867" width="9.140625" style="70"/>
    <col min="7868" max="7868" width="5" style="70" customWidth="1"/>
    <col min="7869" max="7869" width="45.28515625" style="70" customWidth="1"/>
    <col min="7870" max="7870" width="12.28515625" style="70" customWidth="1"/>
    <col min="7871" max="7871" width="12.140625" style="70" bestFit="1" customWidth="1"/>
    <col min="7872" max="7873" width="12.28515625" style="70" customWidth="1"/>
    <col min="7874" max="7874" width="0" style="70" hidden="1" customWidth="1"/>
    <col min="7875" max="7875" width="12.28515625" style="70" customWidth="1"/>
    <col min="7876" max="7877" width="12.140625" style="70" customWidth="1"/>
    <col min="7878" max="7878" width="12.140625" style="70" bestFit="1" customWidth="1"/>
    <col min="7879" max="7879" width="12.140625" style="70" customWidth="1"/>
    <col min="7880" max="7880" width="12.140625" style="70" bestFit="1" customWidth="1"/>
    <col min="7881" max="7881" width="12.140625" style="70" customWidth="1"/>
    <col min="7882" max="7882" width="0" style="70" hidden="1" customWidth="1"/>
    <col min="7883" max="7883" width="9.140625" style="70" hidden="1" customWidth="1"/>
    <col min="7884" max="7884" width="12.140625" style="70" customWidth="1"/>
    <col min="7885" max="7885" width="16" style="70" customWidth="1"/>
    <col min="7886" max="7887" width="12" style="70" customWidth="1"/>
    <col min="7888" max="7888" width="12.5703125" style="70" customWidth="1"/>
    <col min="7889" max="7889" width="12.140625" style="70" customWidth="1"/>
    <col min="7890" max="7890" width="12" style="70" customWidth="1"/>
    <col min="7891" max="7891" width="14.7109375" style="70" customWidth="1"/>
    <col min="7892" max="7892" width="13.140625" style="70" customWidth="1"/>
    <col min="7893" max="7893" width="16.85546875" style="70" customWidth="1"/>
    <col min="7894" max="7894" width="29" style="70" customWidth="1"/>
    <col min="7895" max="7895" width="15.85546875" style="70" bestFit="1" customWidth="1"/>
    <col min="7896" max="8123" width="9.140625" style="70"/>
    <col min="8124" max="8124" width="5" style="70" customWidth="1"/>
    <col min="8125" max="8125" width="45.28515625" style="70" customWidth="1"/>
    <col min="8126" max="8126" width="12.28515625" style="70" customWidth="1"/>
    <col min="8127" max="8127" width="12.140625" style="70" bestFit="1" customWidth="1"/>
    <col min="8128" max="8129" width="12.28515625" style="70" customWidth="1"/>
    <col min="8130" max="8130" width="0" style="70" hidden="1" customWidth="1"/>
    <col min="8131" max="8131" width="12.28515625" style="70" customWidth="1"/>
    <col min="8132" max="8133" width="12.140625" style="70" customWidth="1"/>
    <col min="8134" max="8134" width="12.140625" style="70" bestFit="1" customWidth="1"/>
    <col min="8135" max="8135" width="12.140625" style="70" customWidth="1"/>
    <col min="8136" max="8136" width="12.140625" style="70" bestFit="1" customWidth="1"/>
    <col min="8137" max="8137" width="12.140625" style="70" customWidth="1"/>
    <col min="8138" max="8138" width="0" style="70" hidden="1" customWidth="1"/>
    <col min="8139" max="8139" width="9.140625" style="70" hidden="1" customWidth="1"/>
    <col min="8140" max="8140" width="12.140625" style="70" customWidth="1"/>
    <col min="8141" max="8141" width="16" style="70" customWidth="1"/>
    <col min="8142" max="8143" width="12" style="70" customWidth="1"/>
    <col min="8144" max="8144" width="12.5703125" style="70" customWidth="1"/>
    <col min="8145" max="8145" width="12.140625" style="70" customWidth="1"/>
    <col min="8146" max="8146" width="12" style="70" customWidth="1"/>
    <col min="8147" max="8147" width="14.7109375" style="70" customWidth="1"/>
    <col min="8148" max="8148" width="13.140625" style="70" customWidth="1"/>
    <col min="8149" max="8149" width="16.85546875" style="70" customWidth="1"/>
    <col min="8150" max="8150" width="29" style="70" customWidth="1"/>
    <col min="8151" max="8151" width="15.85546875" style="70" bestFit="1" customWidth="1"/>
    <col min="8152" max="8379" width="9.140625" style="70"/>
    <col min="8380" max="8380" width="5" style="70" customWidth="1"/>
    <col min="8381" max="8381" width="45.28515625" style="70" customWidth="1"/>
    <col min="8382" max="8382" width="12.28515625" style="70" customWidth="1"/>
    <col min="8383" max="8383" width="12.140625" style="70" bestFit="1" customWidth="1"/>
    <col min="8384" max="8385" width="12.28515625" style="70" customWidth="1"/>
    <col min="8386" max="8386" width="0" style="70" hidden="1" customWidth="1"/>
    <col min="8387" max="8387" width="12.28515625" style="70" customWidth="1"/>
    <col min="8388" max="8389" width="12.140625" style="70" customWidth="1"/>
    <col min="8390" max="8390" width="12.140625" style="70" bestFit="1" customWidth="1"/>
    <col min="8391" max="8391" width="12.140625" style="70" customWidth="1"/>
    <col min="8392" max="8392" width="12.140625" style="70" bestFit="1" customWidth="1"/>
    <col min="8393" max="8393" width="12.140625" style="70" customWidth="1"/>
    <col min="8394" max="8394" width="0" style="70" hidden="1" customWidth="1"/>
    <col min="8395" max="8395" width="9.140625" style="70" hidden="1" customWidth="1"/>
    <col min="8396" max="8396" width="12.140625" style="70" customWidth="1"/>
    <col min="8397" max="8397" width="16" style="70" customWidth="1"/>
    <col min="8398" max="8399" width="12" style="70" customWidth="1"/>
    <col min="8400" max="8400" width="12.5703125" style="70" customWidth="1"/>
    <col min="8401" max="8401" width="12.140625" style="70" customWidth="1"/>
    <col min="8402" max="8402" width="12" style="70" customWidth="1"/>
    <col min="8403" max="8403" width="14.7109375" style="70" customWidth="1"/>
    <col min="8404" max="8404" width="13.140625" style="70" customWidth="1"/>
    <col min="8405" max="8405" width="16.85546875" style="70" customWidth="1"/>
    <col min="8406" max="8406" width="29" style="70" customWidth="1"/>
    <col min="8407" max="8407" width="15.85546875" style="70" bestFit="1" customWidth="1"/>
    <col min="8408" max="8635" width="9.140625" style="70"/>
    <col min="8636" max="8636" width="5" style="70" customWidth="1"/>
    <col min="8637" max="8637" width="45.28515625" style="70" customWidth="1"/>
    <col min="8638" max="8638" width="12.28515625" style="70" customWidth="1"/>
    <col min="8639" max="8639" width="12.140625" style="70" bestFit="1" customWidth="1"/>
    <col min="8640" max="8641" width="12.28515625" style="70" customWidth="1"/>
    <col min="8642" max="8642" width="0" style="70" hidden="1" customWidth="1"/>
    <col min="8643" max="8643" width="12.28515625" style="70" customWidth="1"/>
    <col min="8644" max="8645" width="12.140625" style="70" customWidth="1"/>
    <col min="8646" max="8646" width="12.140625" style="70" bestFit="1" customWidth="1"/>
    <col min="8647" max="8647" width="12.140625" style="70" customWidth="1"/>
    <col min="8648" max="8648" width="12.140625" style="70" bestFit="1" customWidth="1"/>
    <col min="8649" max="8649" width="12.140625" style="70" customWidth="1"/>
    <col min="8650" max="8650" width="0" style="70" hidden="1" customWidth="1"/>
    <col min="8651" max="8651" width="9.140625" style="70" hidden="1" customWidth="1"/>
    <col min="8652" max="8652" width="12.140625" style="70" customWidth="1"/>
    <col min="8653" max="8653" width="16" style="70" customWidth="1"/>
    <col min="8654" max="8655" width="12" style="70" customWidth="1"/>
    <col min="8656" max="8656" width="12.5703125" style="70" customWidth="1"/>
    <col min="8657" max="8657" width="12.140625" style="70" customWidth="1"/>
    <col min="8658" max="8658" width="12" style="70" customWidth="1"/>
    <col min="8659" max="8659" width="14.7109375" style="70" customWidth="1"/>
    <col min="8660" max="8660" width="13.140625" style="70" customWidth="1"/>
    <col min="8661" max="8661" width="16.85546875" style="70" customWidth="1"/>
    <col min="8662" max="8662" width="29" style="70" customWidth="1"/>
    <col min="8663" max="8663" width="15.85546875" style="70" bestFit="1" customWidth="1"/>
    <col min="8664" max="8891" width="9.140625" style="70"/>
    <col min="8892" max="8892" width="5" style="70" customWidth="1"/>
    <col min="8893" max="8893" width="45.28515625" style="70" customWidth="1"/>
    <col min="8894" max="8894" width="12.28515625" style="70" customWidth="1"/>
    <col min="8895" max="8895" width="12.140625" style="70" bestFit="1" customWidth="1"/>
    <col min="8896" max="8897" width="12.28515625" style="70" customWidth="1"/>
    <col min="8898" max="8898" width="0" style="70" hidden="1" customWidth="1"/>
    <col min="8899" max="8899" width="12.28515625" style="70" customWidth="1"/>
    <col min="8900" max="8901" width="12.140625" style="70" customWidth="1"/>
    <col min="8902" max="8902" width="12.140625" style="70" bestFit="1" customWidth="1"/>
    <col min="8903" max="8903" width="12.140625" style="70" customWidth="1"/>
    <col min="8904" max="8904" width="12.140625" style="70" bestFit="1" customWidth="1"/>
    <col min="8905" max="8905" width="12.140625" style="70" customWidth="1"/>
    <col min="8906" max="8906" width="0" style="70" hidden="1" customWidth="1"/>
    <col min="8907" max="8907" width="9.140625" style="70" hidden="1" customWidth="1"/>
    <col min="8908" max="8908" width="12.140625" style="70" customWidth="1"/>
    <col min="8909" max="8909" width="16" style="70" customWidth="1"/>
    <col min="8910" max="8911" width="12" style="70" customWidth="1"/>
    <col min="8912" max="8912" width="12.5703125" style="70" customWidth="1"/>
    <col min="8913" max="8913" width="12.140625" style="70" customWidth="1"/>
    <col min="8914" max="8914" width="12" style="70" customWidth="1"/>
    <col min="8915" max="8915" width="14.7109375" style="70" customWidth="1"/>
    <col min="8916" max="8916" width="13.140625" style="70" customWidth="1"/>
    <col min="8917" max="8917" width="16.85546875" style="70" customWidth="1"/>
    <col min="8918" max="8918" width="29" style="70" customWidth="1"/>
    <col min="8919" max="8919" width="15.85546875" style="70" bestFit="1" customWidth="1"/>
    <col min="8920" max="9147" width="9.140625" style="70"/>
    <col min="9148" max="9148" width="5" style="70" customWidth="1"/>
    <col min="9149" max="9149" width="45.28515625" style="70" customWidth="1"/>
    <col min="9150" max="9150" width="12.28515625" style="70" customWidth="1"/>
    <col min="9151" max="9151" width="12.140625" style="70" bestFit="1" customWidth="1"/>
    <col min="9152" max="9153" width="12.28515625" style="70" customWidth="1"/>
    <col min="9154" max="9154" width="0" style="70" hidden="1" customWidth="1"/>
    <col min="9155" max="9155" width="12.28515625" style="70" customWidth="1"/>
    <col min="9156" max="9157" width="12.140625" style="70" customWidth="1"/>
    <col min="9158" max="9158" width="12.140625" style="70" bestFit="1" customWidth="1"/>
    <col min="9159" max="9159" width="12.140625" style="70" customWidth="1"/>
    <col min="9160" max="9160" width="12.140625" style="70" bestFit="1" customWidth="1"/>
    <col min="9161" max="9161" width="12.140625" style="70" customWidth="1"/>
    <col min="9162" max="9162" width="0" style="70" hidden="1" customWidth="1"/>
    <col min="9163" max="9163" width="9.140625" style="70" hidden="1" customWidth="1"/>
    <col min="9164" max="9164" width="12.140625" style="70" customWidth="1"/>
    <col min="9165" max="9165" width="16" style="70" customWidth="1"/>
    <col min="9166" max="9167" width="12" style="70" customWidth="1"/>
    <col min="9168" max="9168" width="12.5703125" style="70" customWidth="1"/>
    <col min="9169" max="9169" width="12.140625" style="70" customWidth="1"/>
    <col min="9170" max="9170" width="12" style="70" customWidth="1"/>
    <col min="9171" max="9171" width="14.7109375" style="70" customWidth="1"/>
    <col min="9172" max="9172" width="13.140625" style="70" customWidth="1"/>
    <col min="9173" max="9173" width="16.85546875" style="70" customWidth="1"/>
    <col min="9174" max="9174" width="29" style="70" customWidth="1"/>
    <col min="9175" max="9175" width="15.85546875" style="70" bestFit="1" customWidth="1"/>
    <col min="9176" max="9403" width="9.140625" style="70"/>
    <col min="9404" max="9404" width="5" style="70" customWidth="1"/>
    <col min="9405" max="9405" width="45.28515625" style="70" customWidth="1"/>
    <col min="9406" max="9406" width="12.28515625" style="70" customWidth="1"/>
    <col min="9407" max="9407" width="12.140625" style="70" bestFit="1" customWidth="1"/>
    <col min="9408" max="9409" width="12.28515625" style="70" customWidth="1"/>
    <col min="9410" max="9410" width="0" style="70" hidden="1" customWidth="1"/>
    <col min="9411" max="9411" width="12.28515625" style="70" customWidth="1"/>
    <col min="9412" max="9413" width="12.140625" style="70" customWidth="1"/>
    <col min="9414" max="9414" width="12.140625" style="70" bestFit="1" customWidth="1"/>
    <col min="9415" max="9415" width="12.140625" style="70" customWidth="1"/>
    <col min="9416" max="9416" width="12.140625" style="70" bestFit="1" customWidth="1"/>
    <col min="9417" max="9417" width="12.140625" style="70" customWidth="1"/>
    <col min="9418" max="9418" width="0" style="70" hidden="1" customWidth="1"/>
    <col min="9419" max="9419" width="9.140625" style="70" hidden="1" customWidth="1"/>
    <col min="9420" max="9420" width="12.140625" style="70" customWidth="1"/>
    <col min="9421" max="9421" width="16" style="70" customWidth="1"/>
    <col min="9422" max="9423" width="12" style="70" customWidth="1"/>
    <col min="9424" max="9424" width="12.5703125" style="70" customWidth="1"/>
    <col min="9425" max="9425" width="12.140625" style="70" customWidth="1"/>
    <col min="9426" max="9426" width="12" style="70" customWidth="1"/>
    <col min="9427" max="9427" width="14.7109375" style="70" customWidth="1"/>
    <col min="9428" max="9428" width="13.140625" style="70" customWidth="1"/>
    <col min="9429" max="9429" width="16.85546875" style="70" customWidth="1"/>
    <col min="9430" max="9430" width="29" style="70" customWidth="1"/>
    <col min="9431" max="9431" width="15.85546875" style="70" bestFit="1" customWidth="1"/>
    <col min="9432" max="9659" width="9.140625" style="70"/>
    <col min="9660" max="9660" width="5" style="70" customWidth="1"/>
    <col min="9661" max="9661" width="45.28515625" style="70" customWidth="1"/>
    <col min="9662" max="9662" width="12.28515625" style="70" customWidth="1"/>
    <col min="9663" max="9663" width="12.140625" style="70" bestFit="1" customWidth="1"/>
    <col min="9664" max="9665" width="12.28515625" style="70" customWidth="1"/>
    <col min="9666" max="9666" width="0" style="70" hidden="1" customWidth="1"/>
    <col min="9667" max="9667" width="12.28515625" style="70" customWidth="1"/>
    <col min="9668" max="9669" width="12.140625" style="70" customWidth="1"/>
    <col min="9670" max="9670" width="12.140625" style="70" bestFit="1" customWidth="1"/>
    <col min="9671" max="9671" width="12.140625" style="70" customWidth="1"/>
    <col min="9672" max="9672" width="12.140625" style="70" bestFit="1" customWidth="1"/>
    <col min="9673" max="9673" width="12.140625" style="70" customWidth="1"/>
    <col min="9674" max="9674" width="0" style="70" hidden="1" customWidth="1"/>
    <col min="9675" max="9675" width="9.140625" style="70" hidden="1" customWidth="1"/>
    <col min="9676" max="9676" width="12.140625" style="70" customWidth="1"/>
    <col min="9677" max="9677" width="16" style="70" customWidth="1"/>
    <col min="9678" max="9679" width="12" style="70" customWidth="1"/>
    <col min="9680" max="9680" width="12.5703125" style="70" customWidth="1"/>
    <col min="9681" max="9681" width="12.140625" style="70" customWidth="1"/>
    <col min="9682" max="9682" width="12" style="70" customWidth="1"/>
    <col min="9683" max="9683" width="14.7109375" style="70" customWidth="1"/>
    <col min="9684" max="9684" width="13.140625" style="70" customWidth="1"/>
    <col min="9685" max="9685" width="16.85546875" style="70" customWidth="1"/>
    <col min="9686" max="9686" width="29" style="70" customWidth="1"/>
    <col min="9687" max="9687" width="15.85546875" style="70" bestFit="1" customWidth="1"/>
    <col min="9688" max="9915" width="9.140625" style="70"/>
    <col min="9916" max="9916" width="5" style="70" customWidth="1"/>
    <col min="9917" max="9917" width="45.28515625" style="70" customWidth="1"/>
    <col min="9918" max="9918" width="12.28515625" style="70" customWidth="1"/>
    <col min="9919" max="9919" width="12.140625" style="70" bestFit="1" customWidth="1"/>
    <col min="9920" max="9921" width="12.28515625" style="70" customWidth="1"/>
    <col min="9922" max="9922" width="0" style="70" hidden="1" customWidth="1"/>
    <col min="9923" max="9923" width="12.28515625" style="70" customWidth="1"/>
    <col min="9924" max="9925" width="12.140625" style="70" customWidth="1"/>
    <col min="9926" max="9926" width="12.140625" style="70" bestFit="1" customWidth="1"/>
    <col min="9927" max="9927" width="12.140625" style="70" customWidth="1"/>
    <col min="9928" max="9928" width="12.140625" style="70" bestFit="1" customWidth="1"/>
    <col min="9929" max="9929" width="12.140625" style="70" customWidth="1"/>
    <col min="9930" max="9930" width="0" style="70" hidden="1" customWidth="1"/>
    <col min="9931" max="9931" width="9.140625" style="70" hidden="1" customWidth="1"/>
    <col min="9932" max="9932" width="12.140625" style="70" customWidth="1"/>
    <col min="9933" max="9933" width="16" style="70" customWidth="1"/>
    <col min="9934" max="9935" width="12" style="70" customWidth="1"/>
    <col min="9936" max="9936" width="12.5703125" style="70" customWidth="1"/>
    <col min="9937" max="9937" width="12.140625" style="70" customWidth="1"/>
    <col min="9938" max="9938" width="12" style="70" customWidth="1"/>
    <col min="9939" max="9939" width="14.7109375" style="70" customWidth="1"/>
    <col min="9940" max="9940" width="13.140625" style="70" customWidth="1"/>
    <col min="9941" max="9941" width="16.85546875" style="70" customWidth="1"/>
    <col min="9942" max="9942" width="29" style="70" customWidth="1"/>
    <col min="9943" max="9943" width="15.85546875" style="70" bestFit="1" customWidth="1"/>
    <col min="9944" max="10171" width="9.140625" style="70"/>
    <col min="10172" max="10172" width="5" style="70" customWidth="1"/>
    <col min="10173" max="10173" width="45.28515625" style="70" customWidth="1"/>
    <col min="10174" max="10174" width="12.28515625" style="70" customWidth="1"/>
    <col min="10175" max="10175" width="12.140625" style="70" bestFit="1" customWidth="1"/>
    <col min="10176" max="10177" width="12.28515625" style="70" customWidth="1"/>
    <col min="10178" max="10178" width="0" style="70" hidden="1" customWidth="1"/>
    <col min="10179" max="10179" width="12.28515625" style="70" customWidth="1"/>
    <col min="10180" max="10181" width="12.140625" style="70" customWidth="1"/>
    <col min="10182" max="10182" width="12.140625" style="70" bestFit="1" customWidth="1"/>
    <col min="10183" max="10183" width="12.140625" style="70" customWidth="1"/>
    <col min="10184" max="10184" width="12.140625" style="70" bestFit="1" customWidth="1"/>
    <col min="10185" max="10185" width="12.140625" style="70" customWidth="1"/>
    <col min="10186" max="10186" width="0" style="70" hidden="1" customWidth="1"/>
    <col min="10187" max="10187" width="9.140625" style="70" hidden="1" customWidth="1"/>
    <col min="10188" max="10188" width="12.140625" style="70" customWidth="1"/>
    <col min="10189" max="10189" width="16" style="70" customWidth="1"/>
    <col min="10190" max="10191" width="12" style="70" customWidth="1"/>
    <col min="10192" max="10192" width="12.5703125" style="70" customWidth="1"/>
    <col min="10193" max="10193" width="12.140625" style="70" customWidth="1"/>
    <col min="10194" max="10194" width="12" style="70" customWidth="1"/>
    <col min="10195" max="10195" width="14.7109375" style="70" customWidth="1"/>
    <col min="10196" max="10196" width="13.140625" style="70" customWidth="1"/>
    <col min="10197" max="10197" width="16.85546875" style="70" customWidth="1"/>
    <col min="10198" max="10198" width="29" style="70" customWidth="1"/>
    <col min="10199" max="10199" width="15.85546875" style="70" bestFit="1" customWidth="1"/>
    <col min="10200" max="10427" width="9.140625" style="70"/>
    <col min="10428" max="10428" width="5" style="70" customWidth="1"/>
    <col min="10429" max="10429" width="45.28515625" style="70" customWidth="1"/>
    <col min="10430" max="10430" width="12.28515625" style="70" customWidth="1"/>
    <col min="10431" max="10431" width="12.140625" style="70" bestFit="1" customWidth="1"/>
    <col min="10432" max="10433" width="12.28515625" style="70" customWidth="1"/>
    <col min="10434" max="10434" width="0" style="70" hidden="1" customWidth="1"/>
    <col min="10435" max="10435" width="12.28515625" style="70" customWidth="1"/>
    <col min="10436" max="10437" width="12.140625" style="70" customWidth="1"/>
    <col min="10438" max="10438" width="12.140625" style="70" bestFit="1" customWidth="1"/>
    <col min="10439" max="10439" width="12.140625" style="70" customWidth="1"/>
    <col min="10440" max="10440" width="12.140625" style="70" bestFit="1" customWidth="1"/>
    <col min="10441" max="10441" width="12.140625" style="70" customWidth="1"/>
    <col min="10442" max="10442" width="0" style="70" hidden="1" customWidth="1"/>
    <col min="10443" max="10443" width="9.140625" style="70" hidden="1" customWidth="1"/>
    <col min="10444" max="10444" width="12.140625" style="70" customWidth="1"/>
    <col min="10445" max="10445" width="16" style="70" customWidth="1"/>
    <col min="10446" max="10447" width="12" style="70" customWidth="1"/>
    <col min="10448" max="10448" width="12.5703125" style="70" customWidth="1"/>
    <col min="10449" max="10449" width="12.140625" style="70" customWidth="1"/>
    <col min="10450" max="10450" width="12" style="70" customWidth="1"/>
    <col min="10451" max="10451" width="14.7109375" style="70" customWidth="1"/>
    <col min="10452" max="10452" width="13.140625" style="70" customWidth="1"/>
    <col min="10453" max="10453" width="16.85546875" style="70" customWidth="1"/>
    <col min="10454" max="10454" width="29" style="70" customWidth="1"/>
    <col min="10455" max="10455" width="15.85546875" style="70" bestFit="1" customWidth="1"/>
    <col min="10456" max="10683" width="9.140625" style="70"/>
    <col min="10684" max="10684" width="5" style="70" customWidth="1"/>
    <col min="10685" max="10685" width="45.28515625" style="70" customWidth="1"/>
    <col min="10686" max="10686" width="12.28515625" style="70" customWidth="1"/>
    <col min="10687" max="10687" width="12.140625" style="70" bestFit="1" customWidth="1"/>
    <col min="10688" max="10689" width="12.28515625" style="70" customWidth="1"/>
    <col min="10690" max="10690" width="0" style="70" hidden="1" customWidth="1"/>
    <col min="10691" max="10691" width="12.28515625" style="70" customWidth="1"/>
    <col min="10692" max="10693" width="12.140625" style="70" customWidth="1"/>
    <col min="10694" max="10694" width="12.140625" style="70" bestFit="1" customWidth="1"/>
    <col min="10695" max="10695" width="12.140625" style="70" customWidth="1"/>
    <col min="10696" max="10696" width="12.140625" style="70" bestFit="1" customWidth="1"/>
    <col min="10697" max="10697" width="12.140625" style="70" customWidth="1"/>
    <col min="10698" max="10698" width="0" style="70" hidden="1" customWidth="1"/>
    <col min="10699" max="10699" width="9.140625" style="70" hidden="1" customWidth="1"/>
    <col min="10700" max="10700" width="12.140625" style="70" customWidth="1"/>
    <col min="10701" max="10701" width="16" style="70" customWidth="1"/>
    <col min="10702" max="10703" width="12" style="70" customWidth="1"/>
    <col min="10704" max="10704" width="12.5703125" style="70" customWidth="1"/>
    <col min="10705" max="10705" width="12.140625" style="70" customWidth="1"/>
    <col min="10706" max="10706" width="12" style="70" customWidth="1"/>
    <col min="10707" max="10707" width="14.7109375" style="70" customWidth="1"/>
    <col min="10708" max="10708" width="13.140625" style="70" customWidth="1"/>
    <col min="10709" max="10709" width="16.85546875" style="70" customWidth="1"/>
    <col min="10710" max="10710" width="29" style="70" customWidth="1"/>
    <col min="10711" max="10711" width="15.85546875" style="70" bestFit="1" customWidth="1"/>
    <col min="10712" max="10939" width="9.140625" style="70"/>
    <col min="10940" max="10940" width="5" style="70" customWidth="1"/>
    <col min="10941" max="10941" width="45.28515625" style="70" customWidth="1"/>
    <col min="10942" max="10942" width="12.28515625" style="70" customWidth="1"/>
    <col min="10943" max="10943" width="12.140625" style="70" bestFit="1" customWidth="1"/>
    <col min="10944" max="10945" width="12.28515625" style="70" customWidth="1"/>
    <col min="10946" max="10946" width="0" style="70" hidden="1" customWidth="1"/>
    <col min="10947" max="10947" width="12.28515625" style="70" customWidth="1"/>
    <col min="10948" max="10949" width="12.140625" style="70" customWidth="1"/>
    <col min="10950" max="10950" width="12.140625" style="70" bestFit="1" customWidth="1"/>
    <col min="10951" max="10951" width="12.140625" style="70" customWidth="1"/>
    <col min="10952" max="10952" width="12.140625" style="70" bestFit="1" customWidth="1"/>
    <col min="10953" max="10953" width="12.140625" style="70" customWidth="1"/>
    <col min="10954" max="10954" width="0" style="70" hidden="1" customWidth="1"/>
    <col min="10955" max="10955" width="9.140625" style="70" hidden="1" customWidth="1"/>
    <col min="10956" max="10956" width="12.140625" style="70" customWidth="1"/>
    <col min="10957" max="10957" width="16" style="70" customWidth="1"/>
    <col min="10958" max="10959" width="12" style="70" customWidth="1"/>
    <col min="10960" max="10960" width="12.5703125" style="70" customWidth="1"/>
    <col min="10961" max="10961" width="12.140625" style="70" customWidth="1"/>
    <col min="10962" max="10962" width="12" style="70" customWidth="1"/>
    <col min="10963" max="10963" width="14.7109375" style="70" customWidth="1"/>
    <col min="10964" max="10964" width="13.140625" style="70" customWidth="1"/>
    <col min="10965" max="10965" width="16.85546875" style="70" customWidth="1"/>
    <col min="10966" max="10966" width="29" style="70" customWidth="1"/>
    <col min="10967" max="10967" width="15.85546875" style="70" bestFit="1" customWidth="1"/>
    <col min="10968" max="11195" width="9.140625" style="70"/>
    <col min="11196" max="11196" width="5" style="70" customWidth="1"/>
    <col min="11197" max="11197" width="45.28515625" style="70" customWidth="1"/>
    <col min="11198" max="11198" width="12.28515625" style="70" customWidth="1"/>
    <col min="11199" max="11199" width="12.140625" style="70" bestFit="1" customWidth="1"/>
    <col min="11200" max="11201" width="12.28515625" style="70" customWidth="1"/>
    <col min="11202" max="11202" width="0" style="70" hidden="1" customWidth="1"/>
    <col min="11203" max="11203" width="12.28515625" style="70" customWidth="1"/>
    <col min="11204" max="11205" width="12.140625" style="70" customWidth="1"/>
    <col min="11206" max="11206" width="12.140625" style="70" bestFit="1" customWidth="1"/>
    <col min="11207" max="11207" width="12.140625" style="70" customWidth="1"/>
    <col min="11208" max="11208" width="12.140625" style="70" bestFit="1" customWidth="1"/>
    <col min="11209" max="11209" width="12.140625" style="70" customWidth="1"/>
    <col min="11210" max="11210" width="0" style="70" hidden="1" customWidth="1"/>
    <col min="11211" max="11211" width="9.140625" style="70" hidden="1" customWidth="1"/>
    <col min="11212" max="11212" width="12.140625" style="70" customWidth="1"/>
    <col min="11213" max="11213" width="16" style="70" customWidth="1"/>
    <col min="11214" max="11215" width="12" style="70" customWidth="1"/>
    <col min="11216" max="11216" width="12.5703125" style="70" customWidth="1"/>
    <col min="11217" max="11217" width="12.140625" style="70" customWidth="1"/>
    <col min="11218" max="11218" width="12" style="70" customWidth="1"/>
    <col min="11219" max="11219" width="14.7109375" style="70" customWidth="1"/>
    <col min="11220" max="11220" width="13.140625" style="70" customWidth="1"/>
    <col min="11221" max="11221" width="16.85546875" style="70" customWidth="1"/>
    <col min="11222" max="11222" width="29" style="70" customWidth="1"/>
    <col min="11223" max="11223" width="15.85546875" style="70" bestFit="1" customWidth="1"/>
    <col min="11224" max="11451" width="9.140625" style="70"/>
    <col min="11452" max="11452" width="5" style="70" customWidth="1"/>
    <col min="11453" max="11453" width="45.28515625" style="70" customWidth="1"/>
    <col min="11454" max="11454" width="12.28515625" style="70" customWidth="1"/>
    <col min="11455" max="11455" width="12.140625" style="70" bestFit="1" customWidth="1"/>
    <col min="11456" max="11457" width="12.28515625" style="70" customWidth="1"/>
    <col min="11458" max="11458" width="0" style="70" hidden="1" customWidth="1"/>
    <col min="11459" max="11459" width="12.28515625" style="70" customWidth="1"/>
    <col min="11460" max="11461" width="12.140625" style="70" customWidth="1"/>
    <col min="11462" max="11462" width="12.140625" style="70" bestFit="1" customWidth="1"/>
    <col min="11463" max="11463" width="12.140625" style="70" customWidth="1"/>
    <col min="11464" max="11464" width="12.140625" style="70" bestFit="1" customWidth="1"/>
    <col min="11465" max="11465" width="12.140625" style="70" customWidth="1"/>
    <col min="11466" max="11466" width="0" style="70" hidden="1" customWidth="1"/>
    <col min="11467" max="11467" width="9.140625" style="70" hidden="1" customWidth="1"/>
    <col min="11468" max="11468" width="12.140625" style="70" customWidth="1"/>
    <col min="11469" max="11469" width="16" style="70" customWidth="1"/>
    <col min="11470" max="11471" width="12" style="70" customWidth="1"/>
    <col min="11472" max="11472" width="12.5703125" style="70" customWidth="1"/>
    <col min="11473" max="11473" width="12.140625" style="70" customWidth="1"/>
    <col min="11474" max="11474" width="12" style="70" customWidth="1"/>
    <col min="11475" max="11475" width="14.7109375" style="70" customWidth="1"/>
    <col min="11476" max="11476" width="13.140625" style="70" customWidth="1"/>
    <col min="11477" max="11477" width="16.85546875" style="70" customWidth="1"/>
    <col min="11478" max="11478" width="29" style="70" customWidth="1"/>
    <col min="11479" max="11479" width="15.85546875" style="70" bestFit="1" customWidth="1"/>
    <col min="11480" max="11707" width="9.140625" style="70"/>
    <col min="11708" max="11708" width="5" style="70" customWidth="1"/>
    <col min="11709" max="11709" width="45.28515625" style="70" customWidth="1"/>
    <col min="11710" max="11710" width="12.28515625" style="70" customWidth="1"/>
    <col min="11711" max="11711" width="12.140625" style="70" bestFit="1" customWidth="1"/>
    <col min="11712" max="11713" width="12.28515625" style="70" customWidth="1"/>
    <col min="11714" max="11714" width="0" style="70" hidden="1" customWidth="1"/>
    <col min="11715" max="11715" width="12.28515625" style="70" customWidth="1"/>
    <col min="11716" max="11717" width="12.140625" style="70" customWidth="1"/>
    <col min="11718" max="11718" width="12.140625" style="70" bestFit="1" customWidth="1"/>
    <col min="11719" max="11719" width="12.140625" style="70" customWidth="1"/>
    <col min="11720" max="11720" width="12.140625" style="70" bestFit="1" customWidth="1"/>
    <col min="11721" max="11721" width="12.140625" style="70" customWidth="1"/>
    <col min="11722" max="11722" width="0" style="70" hidden="1" customWidth="1"/>
    <col min="11723" max="11723" width="9.140625" style="70" hidden="1" customWidth="1"/>
    <col min="11724" max="11724" width="12.140625" style="70" customWidth="1"/>
    <col min="11725" max="11725" width="16" style="70" customWidth="1"/>
    <col min="11726" max="11727" width="12" style="70" customWidth="1"/>
    <col min="11728" max="11728" width="12.5703125" style="70" customWidth="1"/>
    <col min="11729" max="11729" width="12.140625" style="70" customWidth="1"/>
    <col min="11730" max="11730" width="12" style="70" customWidth="1"/>
    <col min="11731" max="11731" width="14.7109375" style="70" customWidth="1"/>
    <col min="11732" max="11732" width="13.140625" style="70" customWidth="1"/>
    <col min="11733" max="11733" width="16.85546875" style="70" customWidth="1"/>
    <col min="11734" max="11734" width="29" style="70" customWidth="1"/>
    <col min="11735" max="11735" width="15.85546875" style="70" bestFit="1" customWidth="1"/>
    <col min="11736" max="11963" width="9.140625" style="70"/>
    <col min="11964" max="11964" width="5" style="70" customWidth="1"/>
    <col min="11965" max="11965" width="45.28515625" style="70" customWidth="1"/>
    <col min="11966" max="11966" width="12.28515625" style="70" customWidth="1"/>
    <col min="11967" max="11967" width="12.140625" style="70" bestFit="1" customWidth="1"/>
    <col min="11968" max="11969" width="12.28515625" style="70" customWidth="1"/>
    <col min="11970" max="11970" width="0" style="70" hidden="1" customWidth="1"/>
    <col min="11971" max="11971" width="12.28515625" style="70" customWidth="1"/>
    <col min="11972" max="11973" width="12.140625" style="70" customWidth="1"/>
    <col min="11974" max="11974" width="12.140625" style="70" bestFit="1" customWidth="1"/>
    <col min="11975" max="11975" width="12.140625" style="70" customWidth="1"/>
    <col min="11976" max="11976" width="12.140625" style="70" bestFit="1" customWidth="1"/>
    <col min="11977" max="11977" width="12.140625" style="70" customWidth="1"/>
    <col min="11978" max="11978" width="0" style="70" hidden="1" customWidth="1"/>
    <col min="11979" max="11979" width="9.140625" style="70" hidden="1" customWidth="1"/>
    <col min="11980" max="11980" width="12.140625" style="70" customWidth="1"/>
    <col min="11981" max="11981" width="16" style="70" customWidth="1"/>
    <col min="11982" max="11983" width="12" style="70" customWidth="1"/>
    <col min="11984" max="11984" width="12.5703125" style="70" customWidth="1"/>
    <col min="11985" max="11985" width="12.140625" style="70" customWidth="1"/>
    <col min="11986" max="11986" width="12" style="70" customWidth="1"/>
    <col min="11987" max="11987" width="14.7109375" style="70" customWidth="1"/>
    <col min="11988" max="11988" width="13.140625" style="70" customWidth="1"/>
    <col min="11989" max="11989" width="16.85546875" style="70" customWidth="1"/>
    <col min="11990" max="11990" width="29" style="70" customWidth="1"/>
    <col min="11991" max="11991" width="15.85546875" style="70" bestFit="1" customWidth="1"/>
    <col min="11992" max="12219" width="9.140625" style="70"/>
    <col min="12220" max="12220" width="5" style="70" customWidth="1"/>
    <col min="12221" max="12221" width="45.28515625" style="70" customWidth="1"/>
    <col min="12222" max="12222" width="12.28515625" style="70" customWidth="1"/>
    <col min="12223" max="12223" width="12.140625" style="70" bestFit="1" customWidth="1"/>
    <col min="12224" max="12225" width="12.28515625" style="70" customWidth="1"/>
    <col min="12226" max="12226" width="0" style="70" hidden="1" customWidth="1"/>
    <col min="12227" max="12227" width="12.28515625" style="70" customWidth="1"/>
    <col min="12228" max="12229" width="12.140625" style="70" customWidth="1"/>
    <col min="12230" max="12230" width="12.140625" style="70" bestFit="1" customWidth="1"/>
    <col min="12231" max="12231" width="12.140625" style="70" customWidth="1"/>
    <col min="12232" max="12232" width="12.140625" style="70" bestFit="1" customWidth="1"/>
    <col min="12233" max="12233" width="12.140625" style="70" customWidth="1"/>
    <col min="12234" max="12234" width="0" style="70" hidden="1" customWidth="1"/>
    <col min="12235" max="12235" width="9.140625" style="70" hidden="1" customWidth="1"/>
    <col min="12236" max="12236" width="12.140625" style="70" customWidth="1"/>
    <col min="12237" max="12237" width="16" style="70" customWidth="1"/>
    <col min="12238" max="12239" width="12" style="70" customWidth="1"/>
    <col min="12240" max="12240" width="12.5703125" style="70" customWidth="1"/>
    <col min="12241" max="12241" width="12.140625" style="70" customWidth="1"/>
    <col min="12242" max="12242" width="12" style="70" customWidth="1"/>
    <col min="12243" max="12243" width="14.7109375" style="70" customWidth="1"/>
    <col min="12244" max="12244" width="13.140625" style="70" customWidth="1"/>
    <col min="12245" max="12245" width="16.85546875" style="70" customWidth="1"/>
    <col min="12246" max="12246" width="29" style="70" customWidth="1"/>
    <col min="12247" max="12247" width="15.85546875" style="70" bestFit="1" customWidth="1"/>
    <col min="12248" max="12475" width="9.140625" style="70"/>
    <col min="12476" max="12476" width="5" style="70" customWidth="1"/>
    <col min="12477" max="12477" width="45.28515625" style="70" customWidth="1"/>
    <col min="12478" max="12478" width="12.28515625" style="70" customWidth="1"/>
    <col min="12479" max="12479" width="12.140625" style="70" bestFit="1" customWidth="1"/>
    <col min="12480" max="12481" width="12.28515625" style="70" customWidth="1"/>
    <col min="12482" max="12482" width="0" style="70" hidden="1" customWidth="1"/>
    <col min="12483" max="12483" width="12.28515625" style="70" customWidth="1"/>
    <col min="12484" max="12485" width="12.140625" style="70" customWidth="1"/>
    <col min="12486" max="12486" width="12.140625" style="70" bestFit="1" customWidth="1"/>
    <col min="12487" max="12487" width="12.140625" style="70" customWidth="1"/>
    <col min="12488" max="12488" width="12.140625" style="70" bestFit="1" customWidth="1"/>
    <col min="12489" max="12489" width="12.140625" style="70" customWidth="1"/>
    <col min="12490" max="12490" width="0" style="70" hidden="1" customWidth="1"/>
    <col min="12491" max="12491" width="9.140625" style="70" hidden="1" customWidth="1"/>
    <col min="12492" max="12492" width="12.140625" style="70" customWidth="1"/>
    <col min="12493" max="12493" width="16" style="70" customWidth="1"/>
    <col min="12494" max="12495" width="12" style="70" customWidth="1"/>
    <col min="12496" max="12496" width="12.5703125" style="70" customWidth="1"/>
    <col min="12497" max="12497" width="12.140625" style="70" customWidth="1"/>
    <col min="12498" max="12498" width="12" style="70" customWidth="1"/>
    <col min="12499" max="12499" width="14.7109375" style="70" customWidth="1"/>
    <col min="12500" max="12500" width="13.140625" style="70" customWidth="1"/>
    <col min="12501" max="12501" width="16.85546875" style="70" customWidth="1"/>
    <col min="12502" max="12502" width="29" style="70" customWidth="1"/>
    <col min="12503" max="12503" width="15.85546875" style="70" bestFit="1" customWidth="1"/>
    <col min="12504" max="12731" width="9.140625" style="70"/>
    <col min="12732" max="12732" width="5" style="70" customWidth="1"/>
    <col min="12733" max="12733" width="45.28515625" style="70" customWidth="1"/>
    <col min="12734" max="12734" width="12.28515625" style="70" customWidth="1"/>
    <col min="12735" max="12735" width="12.140625" style="70" bestFit="1" customWidth="1"/>
    <col min="12736" max="12737" width="12.28515625" style="70" customWidth="1"/>
    <col min="12738" max="12738" width="0" style="70" hidden="1" customWidth="1"/>
    <col min="12739" max="12739" width="12.28515625" style="70" customWidth="1"/>
    <col min="12740" max="12741" width="12.140625" style="70" customWidth="1"/>
    <col min="12742" max="12742" width="12.140625" style="70" bestFit="1" customWidth="1"/>
    <col min="12743" max="12743" width="12.140625" style="70" customWidth="1"/>
    <col min="12744" max="12744" width="12.140625" style="70" bestFit="1" customWidth="1"/>
    <col min="12745" max="12745" width="12.140625" style="70" customWidth="1"/>
    <col min="12746" max="12746" width="0" style="70" hidden="1" customWidth="1"/>
    <col min="12747" max="12747" width="9.140625" style="70" hidden="1" customWidth="1"/>
    <col min="12748" max="12748" width="12.140625" style="70" customWidth="1"/>
    <col min="12749" max="12749" width="16" style="70" customWidth="1"/>
    <col min="12750" max="12751" width="12" style="70" customWidth="1"/>
    <col min="12752" max="12752" width="12.5703125" style="70" customWidth="1"/>
    <col min="12753" max="12753" width="12.140625" style="70" customWidth="1"/>
    <col min="12754" max="12754" width="12" style="70" customWidth="1"/>
    <col min="12755" max="12755" width="14.7109375" style="70" customWidth="1"/>
    <col min="12756" max="12756" width="13.140625" style="70" customWidth="1"/>
    <col min="12757" max="12757" width="16.85546875" style="70" customWidth="1"/>
    <col min="12758" max="12758" width="29" style="70" customWidth="1"/>
    <col min="12759" max="12759" width="15.85546875" style="70" bestFit="1" customWidth="1"/>
    <col min="12760" max="12987" width="9.140625" style="70"/>
    <col min="12988" max="12988" width="5" style="70" customWidth="1"/>
    <col min="12989" max="12989" width="45.28515625" style="70" customWidth="1"/>
    <col min="12990" max="12990" width="12.28515625" style="70" customWidth="1"/>
    <col min="12991" max="12991" width="12.140625" style="70" bestFit="1" customWidth="1"/>
    <col min="12992" max="12993" width="12.28515625" style="70" customWidth="1"/>
    <col min="12994" max="12994" width="0" style="70" hidden="1" customWidth="1"/>
    <col min="12995" max="12995" width="12.28515625" style="70" customWidth="1"/>
    <col min="12996" max="12997" width="12.140625" style="70" customWidth="1"/>
    <col min="12998" max="12998" width="12.140625" style="70" bestFit="1" customWidth="1"/>
    <col min="12999" max="12999" width="12.140625" style="70" customWidth="1"/>
    <col min="13000" max="13000" width="12.140625" style="70" bestFit="1" customWidth="1"/>
    <col min="13001" max="13001" width="12.140625" style="70" customWidth="1"/>
    <col min="13002" max="13002" width="0" style="70" hidden="1" customWidth="1"/>
    <col min="13003" max="13003" width="9.140625" style="70" hidden="1" customWidth="1"/>
    <col min="13004" max="13004" width="12.140625" style="70" customWidth="1"/>
    <col min="13005" max="13005" width="16" style="70" customWidth="1"/>
    <col min="13006" max="13007" width="12" style="70" customWidth="1"/>
    <col min="13008" max="13008" width="12.5703125" style="70" customWidth="1"/>
    <col min="13009" max="13009" width="12.140625" style="70" customWidth="1"/>
    <col min="13010" max="13010" width="12" style="70" customWidth="1"/>
    <col min="13011" max="13011" width="14.7109375" style="70" customWidth="1"/>
    <col min="13012" max="13012" width="13.140625" style="70" customWidth="1"/>
    <col min="13013" max="13013" width="16.85546875" style="70" customWidth="1"/>
    <col min="13014" max="13014" width="29" style="70" customWidth="1"/>
    <col min="13015" max="13015" width="15.85546875" style="70" bestFit="1" customWidth="1"/>
    <col min="13016" max="13243" width="9.140625" style="70"/>
    <col min="13244" max="13244" width="5" style="70" customWidth="1"/>
    <col min="13245" max="13245" width="45.28515625" style="70" customWidth="1"/>
    <col min="13246" max="13246" width="12.28515625" style="70" customWidth="1"/>
    <col min="13247" max="13247" width="12.140625" style="70" bestFit="1" customWidth="1"/>
    <col min="13248" max="13249" width="12.28515625" style="70" customWidth="1"/>
    <col min="13250" max="13250" width="0" style="70" hidden="1" customWidth="1"/>
    <col min="13251" max="13251" width="12.28515625" style="70" customWidth="1"/>
    <col min="13252" max="13253" width="12.140625" style="70" customWidth="1"/>
    <col min="13254" max="13254" width="12.140625" style="70" bestFit="1" customWidth="1"/>
    <col min="13255" max="13255" width="12.140625" style="70" customWidth="1"/>
    <col min="13256" max="13256" width="12.140625" style="70" bestFit="1" customWidth="1"/>
    <col min="13257" max="13257" width="12.140625" style="70" customWidth="1"/>
    <col min="13258" max="13258" width="0" style="70" hidden="1" customWidth="1"/>
    <col min="13259" max="13259" width="9.140625" style="70" hidden="1" customWidth="1"/>
    <col min="13260" max="13260" width="12.140625" style="70" customWidth="1"/>
    <col min="13261" max="13261" width="16" style="70" customWidth="1"/>
    <col min="13262" max="13263" width="12" style="70" customWidth="1"/>
    <col min="13264" max="13264" width="12.5703125" style="70" customWidth="1"/>
    <col min="13265" max="13265" width="12.140625" style="70" customWidth="1"/>
    <col min="13266" max="13266" width="12" style="70" customWidth="1"/>
    <col min="13267" max="13267" width="14.7109375" style="70" customWidth="1"/>
    <col min="13268" max="13268" width="13.140625" style="70" customWidth="1"/>
    <col min="13269" max="13269" width="16.85546875" style="70" customWidth="1"/>
    <col min="13270" max="13270" width="29" style="70" customWidth="1"/>
    <col min="13271" max="13271" width="15.85546875" style="70" bestFit="1" customWidth="1"/>
    <col min="13272" max="13499" width="9.140625" style="70"/>
    <col min="13500" max="13500" width="5" style="70" customWidth="1"/>
    <col min="13501" max="13501" width="45.28515625" style="70" customWidth="1"/>
    <col min="13502" max="13502" width="12.28515625" style="70" customWidth="1"/>
    <col min="13503" max="13503" width="12.140625" style="70" bestFit="1" customWidth="1"/>
    <col min="13504" max="13505" width="12.28515625" style="70" customWidth="1"/>
    <col min="13506" max="13506" width="0" style="70" hidden="1" customWidth="1"/>
    <col min="13507" max="13507" width="12.28515625" style="70" customWidth="1"/>
    <col min="13508" max="13509" width="12.140625" style="70" customWidth="1"/>
    <col min="13510" max="13510" width="12.140625" style="70" bestFit="1" customWidth="1"/>
    <col min="13511" max="13511" width="12.140625" style="70" customWidth="1"/>
    <col min="13512" max="13512" width="12.140625" style="70" bestFit="1" customWidth="1"/>
    <col min="13513" max="13513" width="12.140625" style="70" customWidth="1"/>
    <col min="13514" max="13514" width="0" style="70" hidden="1" customWidth="1"/>
    <col min="13515" max="13515" width="9.140625" style="70" hidden="1" customWidth="1"/>
    <col min="13516" max="13516" width="12.140625" style="70" customWidth="1"/>
    <col min="13517" max="13517" width="16" style="70" customWidth="1"/>
    <col min="13518" max="13519" width="12" style="70" customWidth="1"/>
    <col min="13520" max="13520" width="12.5703125" style="70" customWidth="1"/>
    <col min="13521" max="13521" width="12.140625" style="70" customWidth="1"/>
    <col min="13522" max="13522" width="12" style="70" customWidth="1"/>
    <col min="13523" max="13523" width="14.7109375" style="70" customWidth="1"/>
    <col min="13524" max="13524" width="13.140625" style="70" customWidth="1"/>
    <col min="13525" max="13525" width="16.85546875" style="70" customWidth="1"/>
    <col min="13526" max="13526" width="29" style="70" customWidth="1"/>
    <col min="13527" max="13527" width="15.85546875" style="70" bestFit="1" customWidth="1"/>
    <col min="13528" max="13755" width="9.140625" style="70"/>
    <col min="13756" max="13756" width="5" style="70" customWidth="1"/>
    <col min="13757" max="13757" width="45.28515625" style="70" customWidth="1"/>
    <col min="13758" max="13758" width="12.28515625" style="70" customWidth="1"/>
    <col min="13759" max="13759" width="12.140625" style="70" bestFit="1" customWidth="1"/>
    <col min="13760" max="13761" width="12.28515625" style="70" customWidth="1"/>
    <col min="13762" max="13762" width="0" style="70" hidden="1" customWidth="1"/>
    <col min="13763" max="13763" width="12.28515625" style="70" customWidth="1"/>
    <col min="13764" max="13765" width="12.140625" style="70" customWidth="1"/>
    <col min="13766" max="13766" width="12.140625" style="70" bestFit="1" customWidth="1"/>
    <col min="13767" max="13767" width="12.140625" style="70" customWidth="1"/>
    <col min="13768" max="13768" width="12.140625" style="70" bestFit="1" customWidth="1"/>
    <col min="13769" max="13769" width="12.140625" style="70" customWidth="1"/>
    <col min="13770" max="13770" width="0" style="70" hidden="1" customWidth="1"/>
    <col min="13771" max="13771" width="9.140625" style="70" hidden="1" customWidth="1"/>
    <col min="13772" max="13772" width="12.140625" style="70" customWidth="1"/>
    <col min="13773" max="13773" width="16" style="70" customWidth="1"/>
    <col min="13774" max="13775" width="12" style="70" customWidth="1"/>
    <col min="13776" max="13776" width="12.5703125" style="70" customWidth="1"/>
    <col min="13777" max="13777" width="12.140625" style="70" customWidth="1"/>
    <col min="13778" max="13778" width="12" style="70" customWidth="1"/>
    <col min="13779" max="13779" width="14.7109375" style="70" customWidth="1"/>
    <col min="13780" max="13780" width="13.140625" style="70" customWidth="1"/>
    <col min="13781" max="13781" width="16.85546875" style="70" customWidth="1"/>
    <col min="13782" max="13782" width="29" style="70" customWidth="1"/>
    <col min="13783" max="13783" width="15.85546875" style="70" bestFit="1" customWidth="1"/>
    <col min="13784" max="14011" width="9.140625" style="70"/>
    <col min="14012" max="14012" width="5" style="70" customWidth="1"/>
    <col min="14013" max="14013" width="45.28515625" style="70" customWidth="1"/>
    <col min="14014" max="14014" width="12.28515625" style="70" customWidth="1"/>
    <col min="14015" max="14015" width="12.140625" style="70" bestFit="1" customWidth="1"/>
    <col min="14016" max="14017" width="12.28515625" style="70" customWidth="1"/>
    <col min="14018" max="14018" width="0" style="70" hidden="1" customWidth="1"/>
    <col min="14019" max="14019" width="12.28515625" style="70" customWidth="1"/>
    <col min="14020" max="14021" width="12.140625" style="70" customWidth="1"/>
    <col min="14022" max="14022" width="12.140625" style="70" bestFit="1" customWidth="1"/>
    <col min="14023" max="14023" width="12.140625" style="70" customWidth="1"/>
    <col min="14024" max="14024" width="12.140625" style="70" bestFit="1" customWidth="1"/>
    <col min="14025" max="14025" width="12.140625" style="70" customWidth="1"/>
    <col min="14026" max="14026" width="0" style="70" hidden="1" customWidth="1"/>
    <col min="14027" max="14027" width="9.140625" style="70" hidden="1" customWidth="1"/>
    <col min="14028" max="14028" width="12.140625" style="70" customWidth="1"/>
    <col min="14029" max="14029" width="16" style="70" customWidth="1"/>
    <col min="14030" max="14031" width="12" style="70" customWidth="1"/>
    <col min="14032" max="14032" width="12.5703125" style="70" customWidth="1"/>
    <col min="14033" max="14033" width="12.140625" style="70" customWidth="1"/>
    <col min="14034" max="14034" width="12" style="70" customWidth="1"/>
    <col min="14035" max="14035" width="14.7109375" style="70" customWidth="1"/>
    <col min="14036" max="14036" width="13.140625" style="70" customWidth="1"/>
    <col min="14037" max="14037" width="16.85546875" style="70" customWidth="1"/>
    <col min="14038" max="14038" width="29" style="70" customWidth="1"/>
    <col min="14039" max="14039" width="15.85546875" style="70" bestFit="1" customWidth="1"/>
    <col min="14040" max="14267" width="9.140625" style="70"/>
    <col min="14268" max="14268" width="5" style="70" customWidth="1"/>
    <col min="14269" max="14269" width="45.28515625" style="70" customWidth="1"/>
    <col min="14270" max="14270" width="12.28515625" style="70" customWidth="1"/>
    <col min="14271" max="14271" width="12.140625" style="70" bestFit="1" customWidth="1"/>
    <col min="14272" max="14273" width="12.28515625" style="70" customWidth="1"/>
    <col min="14274" max="14274" width="0" style="70" hidden="1" customWidth="1"/>
    <col min="14275" max="14275" width="12.28515625" style="70" customWidth="1"/>
    <col min="14276" max="14277" width="12.140625" style="70" customWidth="1"/>
    <col min="14278" max="14278" width="12.140625" style="70" bestFit="1" customWidth="1"/>
    <col min="14279" max="14279" width="12.140625" style="70" customWidth="1"/>
    <col min="14280" max="14280" width="12.140625" style="70" bestFit="1" customWidth="1"/>
    <col min="14281" max="14281" width="12.140625" style="70" customWidth="1"/>
    <col min="14282" max="14282" width="0" style="70" hidden="1" customWidth="1"/>
    <col min="14283" max="14283" width="9.140625" style="70" hidden="1" customWidth="1"/>
    <col min="14284" max="14284" width="12.140625" style="70" customWidth="1"/>
    <col min="14285" max="14285" width="16" style="70" customWidth="1"/>
    <col min="14286" max="14287" width="12" style="70" customWidth="1"/>
    <col min="14288" max="14288" width="12.5703125" style="70" customWidth="1"/>
    <col min="14289" max="14289" width="12.140625" style="70" customWidth="1"/>
    <col min="14290" max="14290" width="12" style="70" customWidth="1"/>
    <col min="14291" max="14291" width="14.7109375" style="70" customWidth="1"/>
    <col min="14292" max="14292" width="13.140625" style="70" customWidth="1"/>
    <col min="14293" max="14293" width="16.85546875" style="70" customWidth="1"/>
    <col min="14294" max="14294" width="29" style="70" customWidth="1"/>
    <col min="14295" max="14295" width="15.85546875" style="70" bestFit="1" customWidth="1"/>
    <col min="14296" max="14523" width="9.140625" style="70"/>
    <col min="14524" max="14524" width="5" style="70" customWidth="1"/>
    <col min="14525" max="14525" width="45.28515625" style="70" customWidth="1"/>
    <col min="14526" max="14526" width="12.28515625" style="70" customWidth="1"/>
    <col min="14527" max="14527" width="12.140625" style="70" bestFit="1" customWidth="1"/>
    <col min="14528" max="14529" width="12.28515625" style="70" customWidth="1"/>
    <col min="14530" max="14530" width="0" style="70" hidden="1" customWidth="1"/>
    <col min="14531" max="14531" width="12.28515625" style="70" customWidth="1"/>
    <col min="14532" max="14533" width="12.140625" style="70" customWidth="1"/>
    <col min="14534" max="14534" width="12.140625" style="70" bestFit="1" customWidth="1"/>
    <col min="14535" max="14535" width="12.140625" style="70" customWidth="1"/>
    <col min="14536" max="14536" width="12.140625" style="70" bestFit="1" customWidth="1"/>
    <col min="14537" max="14537" width="12.140625" style="70" customWidth="1"/>
    <col min="14538" max="14538" width="0" style="70" hidden="1" customWidth="1"/>
    <col min="14539" max="14539" width="9.140625" style="70" hidden="1" customWidth="1"/>
    <col min="14540" max="14540" width="12.140625" style="70" customWidth="1"/>
    <col min="14541" max="14541" width="16" style="70" customWidth="1"/>
    <col min="14542" max="14543" width="12" style="70" customWidth="1"/>
    <col min="14544" max="14544" width="12.5703125" style="70" customWidth="1"/>
    <col min="14545" max="14545" width="12.140625" style="70" customWidth="1"/>
    <col min="14546" max="14546" width="12" style="70" customWidth="1"/>
    <col min="14547" max="14547" width="14.7109375" style="70" customWidth="1"/>
    <col min="14548" max="14548" width="13.140625" style="70" customWidth="1"/>
    <col min="14549" max="14549" width="16.85546875" style="70" customWidth="1"/>
    <col min="14550" max="14550" width="29" style="70" customWidth="1"/>
    <col min="14551" max="14551" width="15.85546875" style="70" bestFit="1" customWidth="1"/>
    <col min="14552" max="14779" width="9.140625" style="70"/>
    <col min="14780" max="14780" width="5" style="70" customWidth="1"/>
    <col min="14781" max="14781" width="45.28515625" style="70" customWidth="1"/>
    <col min="14782" max="14782" width="12.28515625" style="70" customWidth="1"/>
    <col min="14783" max="14783" width="12.140625" style="70" bestFit="1" customWidth="1"/>
    <col min="14784" max="14785" width="12.28515625" style="70" customWidth="1"/>
    <col min="14786" max="14786" width="0" style="70" hidden="1" customWidth="1"/>
    <col min="14787" max="14787" width="12.28515625" style="70" customWidth="1"/>
    <col min="14788" max="14789" width="12.140625" style="70" customWidth="1"/>
    <col min="14790" max="14790" width="12.140625" style="70" bestFit="1" customWidth="1"/>
    <col min="14791" max="14791" width="12.140625" style="70" customWidth="1"/>
    <col min="14792" max="14792" width="12.140625" style="70" bestFit="1" customWidth="1"/>
    <col min="14793" max="14793" width="12.140625" style="70" customWidth="1"/>
    <col min="14794" max="14794" width="0" style="70" hidden="1" customWidth="1"/>
    <col min="14795" max="14795" width="9.140625" style="70" hidden="1" customWidth="1"/>
    <col min="14796" max="14796" width="12.140625" style="70" customWidth="1"/>
    <col min="14797" max="14797" width="16" style="70" customWidth="1"/>
    <col min="14798" max="14799" width="12" style="70" customWidth="1"/>
    <col min="14800" max="14800" width="12.5703125" style="70" customWidth="1"/>
    <col min="14801" max="14801" width="12.140625" style="70" customWidth="1"/>
    <col min="14802" max="14802" width="12" style="70" customWidth="1"/>
    <col min="14803" max="14803" width="14.7109375" style="70" customWidth="1"/>
    <col min="14804" max="14804" width="13.140625" style="70" customWidth="1"/>
    <col min="14805" max="14805" width="16.85546875" style="70" customWidth="1"/>
    <col min="14806" max="14806" width="29" style="70" customWidth="1"/>
    <col min="14807" max="14807" width="15.85546875" style="70" bestFit="1" customWidth="1"/>
    <col min="14808" max="15035" width="9.140625" style="70"/>
    <col min="15036" max="15036" width="5" style="70" customWidth="1"/>
    <col min="15037" max="15037" width="45.28515625" style="70" customWidth="1"/>
    <col min="15038" max="15038" width="12.28515625" style="70" customWidth="1"/>
    <col min="15039" max="15039" width="12.140625" style="70" bestFit="1" customWidth="1"/>
    <col min="15040" max="15041" width="12.28515625" style="70" customWidth="1"/>
    <col min="15042" max="15042" width="0" style="70" hidden="1" customWidth="1"/>
    <col min="15043" max="15043" width="12.28515625" style="70" customWidth="1"/>
    <col min="15044" max="15045" width="12.140625" style="70" customWidth="1"/>
    <col min="15046" max="15046" width="12.140625" style="70" bestFit="1" customWidth="1"/>
    <col min="15047" max="15047" width="12.140625" style="70" customWidth="1"/>
    <col min="15048" max="15048" width="12.140625" style="70" bestFit="1" customWidth="1"/>
    <col min="15049" max="15049" width="12.140625" style="70" customWidth="1"/>
    <col min="15050" max="15050" width="0" style="70" hidden="1" customWidth="1"/>
    <col min="15051" max="15051" width="9.140625" style="70" hidden="1" customWidth="1"/>
    <col min="15052" max="15052" width="12.140625" style="70" customWidth="1"/>
    <col min="15053" max="15053" width="16" style="70" customWidth="1"/>
    <col min="15054" max="15055" width="12" style="70" customWidth="1"/>
    <col min="15056" max="15056" width="12.5703125" style="70" customWidth="1"/>
    <col min="15057" max="15057" width="12.140625" style="70" customWidth="1"/>
    <col min="15058" max="15058" width="12" style="70" customWidth="1"/>
    <col min="15059" max="15059" width="14.7109375" style="70" customWidth="1"/>
    <col min="15060" max="15060" width="13.140625" style="70" customWidth="1"/>
    <col min="15061" max="15061" width="16.85546875" style="70" customWidth="1"/>
    <col min="15062" max="15062" width="29" style="70" customWidth="1"/>
    <col min="15063" max="15063" width="15.85546875" style="70" bestFit="1" customWidth="1"/>
    <col min="15064" max="15291" width="9.140625" style="70"/>
    <col min="15292" max="15292" width="5" style="70" customWidth="1"/>
    <col min="15293" max="15293" width="45.28515625" style="70" customWidth="1"/>
    <col min="15294" max="15294" width="12.28515625" style="70" customWidth="1"/>
    <col min="15295" max="15295" width="12.140625" style="70" bestFit="1" customWidth="1"/>
    <col min="15296" max="15297" width="12.28515625" style="70" customWidth="1"/>
    <col min="15298" max="15298" width="0" style="70" hidden="1" customWidth="1"/>
    <col min="15299" max="15299" width="12.28515625" style="70" customWidth="1"/>
    <col min="15300" max="15301" width="12.140625" style="70" customWidth="1"/>
    <col min="15302" max="15302" width="12.140625" style="70" bestFit="1" customWidth="1"/>
    <col min="15303" max="15303" width="12.140625" style="70" customWidth="1"/>
    <col min="15304" max="15304" width="12.140625" style="70" bestFit="1" customWidth="1"/>
    <col min="15305" max="15305" width="12.140625" style="70" customWidth="1"/>
    <col min="15306" max="15306" width="0" style="70" hidden="1" customWidth="1"/>
    <col min="15307" max="15307" width="9.140625" style="70" hidden="1" customWidth="1"/>
    <col min="15308" max="15308" width="12.140625" style="70" customWidth="1"/>
    <col min="15309" max="15309" width="16" style="70" customWidth="1"/>
    <col min="15310" max="15311" width="12" style="70" customWidth="1"/>
    <col min="15312" max="15312" width="12.5703125" style="70" customWidth="1"/>
    <col min="15313" max="15313" width="12.140625" style="70" customWidth="1"/>
    <col min="15314" max="15314" width="12" style="70" customWidth="1"/>
    <col min="15315" max="15315" width="14.7109375" style="70" customWidth="1"/>
    <col min="15316" max="15316" width="13.140625" style="70" customWidth="1"/>
    <col min="15317" max="15317" width="16.85546875" style="70" customWidth="1"/>
    <col min="15318" max="15318" width="29" style="70" customWidth="1"/>
    <col min="15319" max="15319" width="15.85546875" style="70" bestFit="1" customWidth="1"/>
    <col min="15320" max="15547" width="9.140625" style="70"/>
    <col min="15548" max="15548" width="5" style="70" customWidth="1"/>
    <col min="15549" max="15549" width="45.28515625" style="70" customWidth="1"/>
    <col min="15550" max="15550" width="12.28515625" style="70" customWidth="1"/>
    <col min="15551" max="15551" width="12.140625" style="70" bestFit="1" customWidth="1"/>
    <col min="15552" max="15553" width="12.28515625" style="70" customWidth="1"/>
    <col min="15554" max="15554" width="0" style="70" hidden="1" customWidth="1"/>
    <col min="15555" max="15555" width="12.28515625" style="70" customWidth="1"/>
    <col min="15556" max="15557" width="12.140625" style="70" customWidth="1"/>
    <col min="15558" max="15558" width="12.140625" style="70" bestFit="1" customWidth="1"/>
    <col min="15559" max="15559" width="12.140625" style="70" customWidth="1"/>
    <col min="15560" max="15560" width="12.140625" style="70" bestFit="1" customWidth="1"/>
    <col min="15561" max="15561" width="12.140625" style="70" customWidth="1"/>
    <col min="15562" max="15562" width="0" style="70" hidden="1" customWidth="1"/>
    <col min="15563" max="15563" width="9.140625" style="70" hidden="1" customWidth="1"/>
    <col min="15564" max="15564" width="12.140625" style="70" customWidth="1"/>
    <col min="15565" max="15565" width="16" style="70" customWidth="1"/>
    <col min="15566" max="15567" width="12" style="70" customWidth="1"/>
    <col min="15568" max="15568" width="12.5703125" style="70" customWidth="1"/>
    <col min="15569" max="15569" width="12.140625" style="70" customWidth="1"/>
    <col min="15570" max="15570" width="12" style="70" customWidth="1"/>
    <col min="15571" max="15571" width="14.7109375" style="70" customWidth="1"/>
    <col min="15572" max="15572" width="13.140625" style="70" customWidth="1"/>
    <col min="15573" max="15573" width="16.85546875" style="70" customWidth="1"/>
    <col min="15574" max="15574" width="29" style="70" customWidth="1"/>
    <col min="15575" max="15575" width="15.85546875" style="70" bestFit="1" customWidth="1"/>
    <col min="15576" max="15803" width="9.140625" style="70"/>
    <col min="15804" max="15804" width="5" style="70" customWidth="1"/>
    <col min="15805" max="15805" width="45.28515625" style="70" customWidth="1"/>
    <col min="15806" max="15806" width="12.28515625" style="70" customWidth="1"/>
    <col min="15807" max="15807" width="12.140625" style="70" bestFit="1" customWidth="1"/>
    <col min="15808" max="15809" width="12.28515625" style="70" customWidth="1"/>
    <col min="15810" max="15810" width="0" style="70" hidden="1" customWidth="1"/>
    <col min="15811" max="15811" width="12.28515625" style="70" customWidth="1"/>
    <col min="15812" max="15813" width="12.140625" style="70" customWidth="1"/>
    <col min="15814" max="15814" width="12.140625" style="70" bestFit="1" customWidth="1"/>
    <col min="15815" max="15815" width="12.140625" style="70" customWidth="1"/>
    <col min="15816" max="15816" width="12.140625" style="70" bestFit="1" customWidth="1"/>
    <col min="15817" max="15817" width="12.140625" style="70" customWidth="1"/>
    <col min="15818" max="15818" width="0" style="70" hidden="1" customWidth="1"/>
    <col min="15819" max="15819" width="9.140625" style="70" hidden="1" customWidth="1"/>
    <col min="15820" max="15820" width="12.140625" style="70" customWidth="1"/>
    <col min="15821" max="15821" width="16" style="70" customWidth="1"/>
    <col min="15822" max="15823" width="12" style="70" customWidth="1"/>
    <col min="15824" max="15824" width="12.5703125" style="70" customWidth="1"/>
    <col min="15825" max="15825" width="12.140625" style="70" customWidth="1"/>
    <col min="15826" max="15826" width="12" style="70" customWidth="1"/>
    <col min="15827" max="15827" width="14.7109375" style="70" customWidth="1"/>
    <col min="15828" max="15828" width="13.140625" style="70" customWidth="1"/>
    <col min="15829" max="15829" width="16.85546875" style="70" customWidth="1"/>
    <col min="15830" max="15830" width="29" style="70" customWidth="1"/>
    <col min="15831" max="15831" width="15.85546875" style="70" bestFit="1" customWidth="1"/>
    <col min="15832" max="16059" width="9.140625" style="70"/>
    <col min="16060" max="16060" width="5" style="70" customWidth="1"/>
    <col min="16061" max="16061" width="45.28515625" style="70" customWidth="1"/>
    <col min="16062" max="16062" width="12.28515625" style="70" customWidth="1"/>
    <col min="16063" max="16063" width="12.140625" style="70" bestFit="1" customWidth="1"/>
    <col min="16064" max="16065" width="12.28515625" style="70" customWidth="1"/>
    <col min="16066" max="16066" width="0" style="70" hidden="1" customWidth="1"/>
    <col min="16067" max="16067" width="12.28515625" style="70" customWidth="1"/>
    <col min="16068" max="16069" width="12.140625" style="70" customWidth="1"/>
    <col min="16070" max="16070" width="12.140625" style="70" bestFit="1" customWidth="1"/>
    <col min="16071" max="16071" width="12.140625" style="70" customWidth="1"/>
    <col min="16072" max="16072" width="12.140625" style="70" bestFit="1" customWidth="1"/>
    <col min="16073" max="16073" width="12.140625" style="70" customWidth="1"/>
    <col min="16074" max="16074" width="0" style="70" hidden="1" customWidth="1"/>
    <col min="16075" max="16075" width="9.140625" style="70" hidden="1" customWidth="1"/>
    <col min="16076" max="16076" width="12.140625" style="70" customWidth="1"/>
    <col min="16077" max="16077" width="16" style="70" customWidth="1"/>
    <col min="16078" max="16079" width="12" style="70" customWidth="1"/>
    <col min="16080" max="16080" width="12.5703125" style="70" customWidth="1"/>
    <col min="16081" max="16081" width="12.140625" style="70" customWidth="1"/>
    <col min="16082" max="16082" width="12" style="70" customWidth="1"/>
    <col min="16083" max="16083" width="14.7109375" style="70" customWidth="1"/>
    <col min="16084" max="16084" width="13.140625" style="70" customWidth="1"/>
    <col min="16085" max="16085" width="16.85546875" style="70" customWidth="1"/>
    <col min="16086" max="16086" width="29" style="70" customWidth="1"/>
    <col min="16087" max="16087" width="15.85546875" style="70" bestFit="1" customWidth="1"/>
    <col min="16088" max="16384" width="9.140625" style="70"/>
  </cols>
  <sheetData>
    <row r="1" spans="1:72" s="383" customFormat="1">
      <c r="A1" s="382"/>
      <c r="B1" s="382"/>
      <c r="C1" s="382"/>
      <c r="D1" s="382"/>
      <c r="L1" s="384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385"/>
      <c r="Y1" s="385"/>
      <c r="Z1" s="385"/>
      <c r="AA1" s="385"/>
      <c r="AB1" s="385"/>
      <c r="AC1" s="385"/>
      <c r="AD1" s="385"/>
      <c r="AE1" s="385"/>
      <c r="AF1" s="385"/>
      <c r="AG1" s="385"/>
      <c r="AH1" s="385"/>
      <c r="AI1" s="385"/>
      <c r="AJ1" s="385"/>
      <c r="AK1" s="385"/>
      <c r="AL1" s="385"/>
      <c r="AM1" s="385"/>
      <c r="AN1" s="385"/>
      <c r="AO1" s="385"/>
      <c r="AP1" s="385"/>
      <c r="AQ1" s="385"/>
      <c r="AR1" s="385" t="s">
        <v>128</v>
      </c>
    </row>
    <row r="3" spans="1:72" s="383" customFormat="1" ht="18.75">
      <c r="A3" s="382"/>
      <c r="B3" s="382"/>
      <c r="H3" s="386"/>
      <c r="I3" s="386"/>
      <c r="L3" s="387"/>
      <c r="M3" s="387"/>
      <c r="N3" s="387"/>
      <c r="O3" s="387"/>
      <c r="P3" s="387"/>
      <c r="Q3" s="387"/>
      <c r="R3" s="387"/>
      <c r="S3" s="387"/>
      <c r="T3" s="387"/>
      <c r="U3" s="387"/>
      <c r="V3" s="387"/>
      <c r="W3" s="387"/>
      <c r="X3" s="387"/>
      <c r="Y3" s="387"/>
      <c r="Z3" s="387"/>
      <c r="AA3" s="387"/>
      <c r="AB3" s="387"/>
      <c r="AC3" s="387"/>
      <c r="AD3" s="387"/>
      <c r="AE3" s="387"/>
      <c r="AF3" s="387"/>
      <c r="AG3" s="387"/>
      <c r="AH3" s="387"/>
      <c r="AI3" s="387"/>
      <c r="AJ3" s="387"/>
      <c r="AK3" s="387"/>
      <c r="AL3" s="387"/>
      <c r="AM3" s="387"/>
      <c r="AN3" s="387"/>
      <c r="AO3" s="387"/>
      <c r="AP3" s="387"/>
      <c r="AQ3" s="387"/>
    </row>
    <row r="4" spans="1:72" s="383" customFormat="1" ht="18.75" customHeight="1">
      <c r="A4" s="382"/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4"/>
      <c r="N4" s="388"/>
      <c r="O4" s="388"/>
      <c r="P4" s="388"/>
      <c r="Q4" s="388"/>
      <c r="R4" s="388"/>
      <c r="S4" s="388"/>
      <c r="T4" s="388"/>
      <c r="U4" s="389" t="s">
        <v>210</v>
      </c>
      <c r="V4" s="388"/>
      <c r="W4" s="388"/>
      <c r="X4" s="388"/>
      <c r="Y4" s="388"/>
      <c r="Z4" s="388"/>
      <c r="AA4" s="388"/>
      <c r="AB4" s="388"/>
      <c r="AC4" s="388"/>
      <c r="AD4" s="388"/>
      <c r="AE4" s="388"/>
      <c r="AF4" s="388"/>
      <c r="AG4" s="388"/>
      <c r="AH4" s="388"/>
      <c r="AI4" s="388"/>
      <c r="AJ4" s="388"/>
      <c r="AK4" s="388"/>
      <c r="AL4" s="388"/>
      <c r="AM4" s="388"/>
      <c r="AN4" s="388"/>
      <c r="AO4" s="388"/>
      <c r="AP4" s="388"/>
      <c r="AQ4" s="390" t="s">
        <v>11</v>
      </c>
      <c r="BP4" s="388"/>
      <c r="BQ4" s="388"/>
      <c r="BR4" s="390" t="s">
        <v>11</v>
      </c>
    </row>
    <row r="5" spans="1:72" s="383" customFormat="1" ht="36.75" customHeight="1">
      <c r="A5" s="382"/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4"/>
      <c r="M5" s="391"/>
      <c r="N5" s="391"/>
      <c r="O5" s="391"/>
      <c r="P5" s="391"/>
      <c r="Q5" s="391"/>
      <c r="R5" s="391"/>
      <c r="S5" s="391"/>
      <c r="T5" s="391"/>
      <c r="U5" s="391"/>
      <c r="V5" s="391"/>
      <c r="W5" s="391"/>
      <c r="X5" s="391"/>
      <c r="Y5" s="391"/>
      <c r="Z5" s="391"/>
      <c r="AA5" s="391"/>
      <c r="AB5" s="391"/>
      <c r="AC5" s="391"/>
      <c r="AD5" s="391"/>
      <c r="AE5" s="391"/>
      <c r="AF5" s="391"/>
      <c r="AG5" s="391"/>
      <c r="AH5" s="391"/>
      <c r="AI5" s="391"/>
      <c r="AJ5" s="391"/>
      <c r="AK5" s="391"/>
      <c r="AL5" s="391"/>
      <c r="AM5" s="391"/>
      <c r="AN5" s="391"/>
      <c r="AO5" s="472" t="s">
        <v>129</v>
      </c>
      <c r="AP5" s="472"/>
      <c r="AQ5" s="472"/>
      <c r="AX5" s="389" t="s">
        <v>235</v>
      </c>
      <c r="BP5" s="472" t="s">
        <v>129</v>
      </c>
      <c r="BQ5" s="472"/>
      <c r="BR5" s="472"/>
    </row>
    <row r="6" spans="1:72" s="383" customFormat="1" ht="18.75" customHeight="1">
      <c r="A6" s="382"/>
      <c r="B6" s="382"/>
      <c r="C6" s="382"/>
      <c r="D6" s="382"/>
      <c r="E6" s="382"/>
      <c r="F6" s="382"/>
      <c r="G6" s="382"/>
      <c r="H6" s="392"/>
      <c r="I6" s="392"/>
      <c r="L6" s="384"/>
      <c r="M6" s="387"/>
      <c r="N6" s="387"/>
      <c r="O6" s="387"/>
      <c r="P6" s="387"/>
      <c r="Q6" s="387"/>
      <c r="R6" s="387"/>
      <c r="S6" s="387"/>
      <c r="T6" s="387"/>
      <c r="V6" s="387"/>
      <c r="W6" s="387"/>
      <c r="X6" s="387"/>
      <c r="Y6" s="387"/>
      <c r="Z6" s="387"/>
      <c r="AA6" s="387"/>
      <c r="AB6" s="387"/>
      <c r="AC6" s="387"/>
      <c r="AD6" s="387"/>
      <c r="AE6" s="387"/>
      <c r="AF6" s="387"/>
      <c r="AG6" s="387"/>
      <c r="AH6" s="387"/>
      <c r="AI6" s="387"/>
      <c r="AJ6" s="387"/>
      <c r="AK6" s="387"/>
      <c r="AL6" s="387"/>
      <c r="AM6" s="387"/>
      <c r="AN6" s="387"/>
      <c r="AO6" s="387"/>
      <c r="AP6" s="387"/>
      <c r="AQ6" s="390" t="s">
        <v>130</v>
      </c>
      <c r="BP6" s="387"/>
      <c r="BQ6" s="387"/>
      <c r="BR6" s="390" t="s">
        <v>130</v>
      </c>
    </row>
    <row r="7" spans="1:72" s="383" customFormat="1" ht="18.75" customHeight="1">
      <c r="A7" s="382"/>
      <c r="B7" s="393"/>
      <c r="C7" s="392"/>
      <c r="D7" s="392"/>
      <c r="E7" s="392"/>
      <c r="F7" s="392"/>
      <c r="G7" s="392"/>
      <c r="H7" s="386"/>
      <c r="I7" s="386"/>
      <c r="L7" s="384"/>
      <c r="M7" s="394"/>
      <c r="N7" s="394"/>
      <c r="O7" s="395"/>
      <c r="P7" s="395"/>
      <c r="Q7" s="394"/>
      <c r="R7" s="394"/>
      <c r="S7" s="394"/>
      <c r="T7" s="394"/>
      <c r="U7" s="395"/>
      <c r="V7" s="395"/>
      <c r="W7" s="395"/>
      <c r="X7" s="395"/>
      <c r="Y7" s="395"/>
      <c r="Z7" s="395"/>
      <c r="AA7" s="395"/>
      <c r="AB7" s="395"/>
      <c r="AC7" s="395"/>
      <c r="AD7" s="395"/>
      <c r="AE7" s="395"/>
      <c r="AF7" s="395"/>
      <c r="AG7" s="395"/>
      <c r="AH7" s="395"/>
      <c r="AI7" s="395"/>
      <c r="AJ7" s="394"/>
      <c r="AK7" s="394"/>
      <c r="AL7" s="394"/>
      <c r="AM7" s="394"/>
      <c r="AN7" s="394"/>
      <c r="AO7" s="394"/>
      <c r="AP7" s="394"/>
      <c r="AQ7" s="396" t="s">
        <v>164</v>
      </c>
      <c r="AU7" s="397"/>
      <c r="AV7" s="397"/>
      <c r="AW7" s="397"/>
      <c r="AX7" s="397"/>
      <c r="AY7" s="397"/>
      <c r="AZ7" s="397"/>
      <c r="BA7" s="397"/>
      <c r="BB7" s="397"/>
      <c r="BC7" s="397"/>
      <c r="BD7" s="397"/>
      <c r="BE7" s="397"/>
      <c r="BF7" s="397"/>
      <c r="BG7" s="397"/>
      <c r="BH7" s="397"/>
      <c r="BI7" s="397"/>
      <c r="BJ7" s="397"/>
      <c r="BK7" s="397"/>
      <c r="BL7" s="397"/>
      <c r="BM7" s="397"/>
      <c r="BP7" s="394"/>
      <c r="BQ7" s="394"/>
      <c r="BR7" s="396" t="s">
        <v>228</v>
      </c>
    </row>
    <row r="8" spans="1:72" s="383" customFormat="1" ht="15.75">
      <c r="A8" s="382"/>
      <c r="B8" s="382"/>
      <c r="C8" s="382"/>
      <c r="D8" s="382"/>
      <c r="E8" s="383">
        <f>G14-E9</f>
        <v>-2.1118394932203373</v>
      </c>
      <c r="L8" s="384"/>
      <c r="M8" s="384"/>
      <c r="O8" s="397"/>
      <c r="P8" s="397"/>
      <c r="Q8" s="397"/>
      <c r="R8" s="397"/>
      <c r="S8" s="397"/>
      <c r="T8" s="397"/>
      <c r="U8" s="397"/>
      <c r="V8" s="397"/>
      <c r="W8" s="397"/>
      <c r="X8" s="397"/>
      <c r="Y8" s="397"/>
      <c r="Z8" s="397"/>
      <c r="AA8" s="397"/>
      <c r="AB8" s="397"/>
      <c r="AC8" s="397"/>
      <c r="AD8" s="397"/>
      <c r="AE8" s="397"/>
      <c r="AF8" s="397"/>
      <c r="AG8" s="397"/>
      <c r="AH8" s="397"/>
      <c r="AI8" s="397"/>
      <c r="AQ8" s="398" t="s">
        <v>13</v>
      </c>
      <c r="AU8" s="397" t="s">
        <v>244</v>
      </c>
      <c r="AV8" s="397">
        <v>108.92059620000001</v>
      </c>
      <c r="AW8" s="397"/>
      <c r="AX8" s="397"/>
      <c r="AY8" s="397"/>
      <c r="AZ8" s="397"/>
      <c r="BA8" s="397"/>
      <c r="BB8" s="397" t="s">
        <v>242</v>
      </c>
      <c r="BC8" s="397">
        <v>35.725258750000002</v>
      </c>
      <c r="BD8" s="397"/>
      <c r="BE8" s="397"/>
      <c r="BF8" s="397"/>
      <c r="BG8" s="397"/>
      <c r="BH8" s="397"/>
      <c r="BI8" s="397"/>
      <c r="BJ8" s="397"/>
      <c r="BK8" s="397">
        <v>36.851266750000001</v>
      </c>
      <c r="BL8" s="397"/>
      <c r="BM8" s="397">
        <v>29.771048960000002</v>
      </c>
      <c r="BR8" s="398" t="s">
        <v>13</v>
      </c>
    </row>
    <row r="9" spans="1:72" ht="18.75" customHeight="1">
      <c r="A9" s="399"/>
      <c r="B9" s="399"/>
      <c r="C9" s="400">
        <f>C14-C10</f>
        <v>-153.7923778</v>
      </c>
      <c r="D9" s="400"/>
      <c r="E9" s="401">
        <f>E14/1.18</f>
        <v>41.139535593220337</v>
      </c>
      <c r="F9" s="382">
        <v>78.607271520000012</v>
      </c>
      <c r="G9" s="382">
        <v>66.79301018999999</v>
      </c>
      <c r="H9" s="400">
        <f>H14-H10</f>
        <v>-1.9999999999996021E-2</v>
      </c>
      <c r="I9" s="382">
        <f>I14-I10</f>
        <v>-1.9999999999999574E-2</v>
      </c>
      <c r="J9" s="399"/>
      <c r="K9" s="399"/>
      <c r="L9" s="382">
        <v>540.29746839999996</v>
      </c>
      <c r="M9" s="399"/>
      <c r="N9" s="385"/>
      <c r="O9" s="259">
        <f>O14-O10</f>
        <v>80.09804897600003</v>
      </c>
      <c r="P9" s="259">
        <f>P14-P10</f>
        <v>46.879896203220369</v>
      </c>
      <c r="Q9" s="259"/>
      <c r="R9" s="259"/>
      <c r="S9" s="259"/>
      <c r="T9" s="259"/>
      <c r="U9" s="259"/>
      <c r="V9" s="259"/>
      <c r="W9" s="259"/>
      <c r="X9" s="259"/>
      <c r="Y9" s="259"/>
      <c r="Z9" s="259"/>
      <c r="AA9" s="259"/>
      <c r="AB9" s="259"/>
      <c r="AC9" s="259"/>
      <c r="AD9" s="259"/>
      <c r="AE9" s="259"/>
      <c r="AF9" s="259"/>
      <c r="AG9" s="259"/>
      <c r="AH9" s="259"/>
      <c r="AI9" s="259"/>
      <c r="AJ9" s="75"/>
      <c r="AK9" s="75"/>
      <c r="AL9" s="75"/>
      <c r="AM9" s="75"/>
      <c r="AN9" s="75"/>
      <c r="AO9" s="75"/>
      <c r="AP9" s="75"/>
      <c r="AQ9" s="75"/>
      <c r="AU9" s="397" t="s">
        <v>245</v>
      </c>
      <c r="AV9" s="397">
        <v>121.09542869000001</v>
      </c>
      <c r="AW9" s="397"/>
      <c r="AX9" s="397"/>
      <c r="AY9" s="397"/>
      <c r="AZ9" s="397"/>
      <c r="BA9" s="397"/>
      <c r="BB9" s="397" t="s">
        <v>243</v>
      </c>
      <c r="BC9" s="397">
        <v>35.725258750000002</v>
      </c>
      <c r="BD9" s="397"/>
      <c r="BE9" s="397"/>
      <c r="BF9" s="397"/>
      <c r="BG9" s="397"/>
      <c r="BH9" s="397"/>
      <c r="BI9" s="397"/>
      <c r="BJ9" s="397"/>
      <c r="BK9" s="397">
        <v>36.851266750000001</v>
      </c>
      <c r="BL9" s="397"/>
      <c r="BM9" s="397">
        <v>29.771048960000002</v>
      </c>
      <c r="BP9" s="75"/>
      <c r="BQ9" s="75"/>
      <c r="BR9" s="75"/>
    </row>
    <row r="10" spans="1:72" ht="18.75" customHeight="1" thickBot="1">
      <c r="A10" s="82"/>
      <c r="B10" s="83"/>
      <c r="C10" s="161">
        <v>618.90473992</v>
      </c>
      <c r="D10" s="161"/>
      <c r="E10" s="162">
        <v>76.494240000000005</v>
      </c>
      <c r="F10" s="84">
        <f>F9-F14</f>
        <v>31.73134240000001</v>
      </c>
      <c r="G10" s="84">
        <f>G9-G14</f>
        <v>27.76531408999999</v>
      </c>
      <c r="H10" s="162">
        <f>16803315.52/1000000</f>
        <v>16.803315519999998</v>
      </c>
      <c r="I10" s="84">
        <f>14361214.08/1000000</f>
        <v>14.36121408</v>
      </c>
      <c r="J10" s="84"/>
      <c r="K10" s="84"/>
      <c r="L10" s="84">
        <f>L9-L14</f>
        <v>122.06103539999998</v>
      </c>
      <c r="M10" s="84"/>
      <c r="O10" s="258">
        <f>L14</f>
        <v>418.23643299999998</v>
      </c>
      <c r="P10" s="258">
        <f>D14-G14</f>
        <v>355.13532264999998</v>
      </c>
      <c r="Q10" s="258">
        <v>113.38552</v>
      </c>
      <c r="R10" s="258"/>
      <c r="U10" s="258"/>
      <c r="V10" s="258"/>
      <c r="W10" s="258"/>
      <c r="X10" s="258"/>
      <c r="Y10" s="258"/>
      <c r="Z10" s="258"/>
      <c r="AA10" s="258"/>
      <c r="AB10" s="258"/>
      <c r="AC10" s="258"/>
      <c r="AD10" s="258"/>
      <c r="AE10" s="258"/>
      <c r="AF10" s="258"/>
      <c r="AG10" s="258"/>
      <c r="AH10" s="258"/>
      <c r="AI10" s="258"/>
      <c r="AQ10" s="75" t="s">
        <v>31</v>
      </c>
      <c r="BP10" s="73"/>
      <c r="BQ10" s="73"/>
      <c r="BR10" s="75" t="s">
        <v>31</v>
      </c>
    </row>
    <row r="11" spans="1:72" s="71" customFormat="1" ht="35.25" customHeight="1">
      <c r="A11" s="448" t="s">
        <v>14</v>
      </c>
      <c r="B11" s="451" t="s">
        <v>20</v>
      </c>
      <c r="C11" s="454" t="s">
        <v>120</v>
      </c>
      <c r="D11" s="430"/>
      <c r="E11" s="479" t="s">
        <v>136</v>
      </c>
      <c r="F11" s="480"/>
      <c r="G11" s="431"/>
      <c r="H11" s="475" t="s">
        <v>121</v>
      </c>
      <c r="I11" s="430"/>
      <c r="J11" s="477" t="s">
        <v>122</v>
      </c>
      <c r="K11" s="119"/>
      <c r="L11" s="457" t="s">
        <v>123</v>
      </c>
      <c r="M11" s="460" t="s">
        <v>127</v>
      </c>
      <c r="N11" s="461"/>
      <c r="O11" s="462" t="s">
        <v>120</v>
      </c>
      <c r="P11" s="208"/>
      <c r="Q11" s="465" t="s">
        <v>179</v>
      </c>
      <c r="R11" s="466"/>
      <c r="S11" s="467"/>
      <c r="T11" s="467"/>
      <c r="U11" s="467"/>
      <c r="V11" s="467"/>
      <c r="W11" s="467"/>
      <c r="X11" s="467"/>
      <c r="Y11" s="467"/>
      <c r="Z11" s="467"/>
      <c r="AA11" s="467"/>
      <c r="AB11" s="467"/>
      <c r="AC11" s="467"/>
      <c r="AD11" s="467"/>
      <c r="AE11" s="467"/>
      <c r="AF11" s="467"/>
      <c r="AG11" s="467"/>
      <c r="AH11" s="468"/>
      <c r="AI11" s="310" t="s">
        <v>198</v>
      </c>
      <c r="AJ11" s="488" t="s">
        <v>121</v>
      </c>
      <c r="AK11" s="489"/>
      <c r="AL11" s="490"/>
      <c r="AM11" s="465" t="s">
        <v>122</v>
      </c>
      <c r="AN11" s="468"/>
      <c r="AO11" s="465" t="s">
        <v>123</v>
      </c>
      <c r="AP11" s="497" t="s">
        <v>178</v>
      </c>
      <c r="AQ11" s="498"/>
      <c r="AR11" s="443" t="s">
        <v>124</v>
      </c>
      <c r="AS11" s="462" t="s">
        <v>120</v>
      </c>
      <c r="AT11" s="208"/>
      <c r="AU11" s="465" t="s">
        <v>227</v>
      </c>
      <c r="AV11" s="467"/>
      <c r="AW11" s="467"/>
      <c r="AX11" s="467"/>
      <c r="AY11" s="467"/>
      <c r="AZ11" s="467"/>
      <c r="BA11" s="467"/>
      <c r="BB11" s="467"/>
      <c r="BC11" s="467"/>
      <c r="BD11" s="467"/>
      <c r="BE11" s="467"/>
      <c r="BF11" s="467"/>
      <c r="BG11" s="467"/>
      <c r="BH11" s="467"/>
      <c r="BI11" s="467"/>
      <c r="BJ11" s="502"/>
      <c r="BK11" s="488" t="s">
        <v>121</v>
      </c>
      <c r="BL11" s="489"/>
      <c r="BM11" s="490"/>
      <c r="BN11" s="466" t="s">
        <v>122</v>
      </c>
      <c r="BO11" s="468"/>
      <c r="BP11" s="465" t="s">
        <v>123</v>
      </c>
      <c r="BQ11" s="497" t="s">
        <v>178</v>
      </c>
      <c r="BR11" s="498"/>
    </row>
    <row r="12" spans="1:72" s="71" customFormat="1" ht="47.25" customHeight="1" thickBot="1">
      <c r="A12" s="449"/>
      <c r="B12" s="452"/>
      <c r="C12" s="455"/>
      <c r="D12" s="432"/>
      <c r="E12" s="481"/>
      <c r="F12" s="482"/>
      <c r="G12" s="120"/>
      <c r="H12" s="476"/>
      <c r="I12" s="121"/>
      <c r="J12" s="478"/>
      <c r="K12" s="122"/>
      <c r="L12" s="458"/>
      <c r="M12" s="446" t="s">
        <v>70</v>
      </c>
      <c r="N12" s="473" t="s">
        <v>125</v>
      </c>
      <c r="O12" s="463"/>
      <c r="P12" s="284"/>
      <c r="Q12" s="469" t="s">
        <v>32</v>
      </c>
      <c r="R12" s="470"/>
      <c r="S12" s="471"/>
      <c r="T12" s="409" t="s">
        <v>2</v>
      </c>
      <c r="U12" s="485" t="s">
        <v>171</v>
      </c>
      <c r="V12" s="486"/>
      <c r="W12" s="486"/>
      <c r="X12" s="487"/>
      <c r="Y12" s="485" t="s">
        <v>172</v>
      </c>
      <c r="Z12" s="494"/>
      <c r="AA12" s="494"/>
      <c r="AB12" s="487"/>
      <c r="AC12" s="485" t="s">
        <v>173</v>
      </c>
      <c r="AD12" s="494"/>
      <c r="AE12" s="494"/>
      <c r="AF12" s="487"/>
      <c r="AG12" s="483" t="s">
        <v>174</v>
      </c>
      <c r="AH12" s="484"/>
      <c r="AI12" s="311"/>
      <c r="AJ12" s="491"/>
      <c r="AK12" s="492"/>
      <c r="AL12" s="493"/>
      <c r="AM12" s="469"/>
      <c r="AN12" s="495"/>
      <c r="AO12" s="469"/>
      <c r="AP12" s="471" t="s">
        <v>70</v>
      </c>
      <c r="AQ12" s="500" t="s">
        <v>125</v>
      </c>
      <c r="AR12" s="444"/>
      <c r="AS12" s="463"/>
      <c r="AT12" s="284"/>
      <c r="AU12" s="469" t="s">
        <v>32</v>
      </c>
      <c r="AV12" s="471"/>
      <c r="AW12" s="409" t="s">
        <v>2</v>
      </c>
      <c r="AX12" s="485" t="s">
        <v>171</v>
      </c>
      <c r="AY12" s="486"/>
      <c r="AZ12" s="487"/>
      <c r="BA12" s="485" t="s">
        <v>172</v>
      </c>
      <c r="BB12" s="494"/>
      <c r="BC12" s="494"/>
      <c r="BD12" s="487"/>
      <c r="BE12" s="485" t="s">
        <v>173</v>
      </c>
      <c r="BF12" s="494"/>
      <c r="BG12" s="494"/>
      <c r="BH12" s="487"/>
      <c r="BI12" s="483" t="s">
        <v>174</v>
      </c>
      <c r="BJ12" s="485"/>
      <c r="BK12" s="491"/>
      <c r="BL12" s="492"/>
      <c r="BM12" s="493"/>
      <c r="BN12" s="470"/>
      <c r="BO12" s="495"/>
      <c r="BP12" s="469"/>
      <c r="BQ12" s="471" t="s">
        <v>70</v>
      </c>
      <c r="BR12" s="500" t="s">
        <v>125</v>
      </c>
    </row>
    <row r="13" spans="1:72" s="71" customFormat="1" ht="26.25" customHeight="1" thickBot="1">
      <c r="A13" s="450"/>
      <c r="B13" s="453"/>
      <c r="C13" s="456"/>
      <c r="D13" s="125" t="s">
        <v>147</v>
      </c>
      <c r="E13" s="123" t="s">
        <v>72</v>
      </c>
      <c r="F13" s="124" t="s">
        <v>126</v>
      </c>
      <c r="G13" s="125" t="s">
        <v>147</v>
      </c>
      <c r="H13" s="476"/>
      <c r="I13" s="125" t="s">
        <v>147</v>
      </c>
      <c r="J13" s="478"/>
      <c r="K13" s="125" t="s">
        <v>147</v>
      </c>
      <c r="L13" s="459"/>
      <c r="M13" s="447"/>
      <c r="N13" s="474"/>
      <c r="O13" s="464"/>
      <c r="P13" s="125" t="s">
        <v>147</v>
      </c>
      <c r="Q13" s="189" t="s">
        <v>72</v>
      </c>
      <c r="R13" s="412"/>
      <c r="S13" s="190" t="s">
        <v>126</v>
      </c>
      <c r="T13" s="190" t="s">
        <v>147</v>
      </c>
      <c r="U13" s="190" t="s">
        <v>175</v>
      </c>
      <c r="V13" s="125" t="s">
        <v>147</v>
      </c>
      <c r="W13" s="190" t="s">
        <v>176</v>
      </c>
      <c r="X13" s="125" t="s">
        <v>147</v>
      </c>
      <c r="Y13" s="191" t="s">
        <v>175</v>
      </c>
      <c r="Z13" s="125" t="s">
        <v>147</v>
      </c>
      <c r="AA13" s="192" t="s">
        <v>176</v>
      </c>
      <c r="AB13" s="125" t="s">
        <v>147</v>
      </c>
      <c r="AC13" s="190" t="s">
        <v>175</v>
      </c>
      <c r="AD13" s="125" t="s">
        <v>147</v>
      </c>
      <c r="AE13" s="190" t="s">
        <v>176</v>
      </c>
      <c r="AF13" s="125" t="s">
        <v>147</v>
      </c>
      <c r="AG13" s="190" t="s">
        <v>175</v>
      </c>
      <c r="AH13" s="193" t="s">
        <v>176</v>
      </c>
      <c r="AI13" s="311"/>
      <c r="AJ13" s="227" t="s">
        <v>32</v>
      </c>
      <c r="AK13" s="228" t="s">
        <v>177</v>
      </c>
      <c r="AL13" s="125" t="s">
        <v>147</v>
      </c>
      <c r="AM13" s="194" t="s">
        <v>32</v>
      </c>
      <c r="AN13" s="195" t="s">
        <v>177</v>
      </c>
      <c r="AO13" s="496"/>
      <c r="AP13" s="499"/>
      <c r="AQ13" s="501"/>
      <c r="AR13" s="445"/>
      <c r="AS13" s="464"/>
      <c r="AT13" s="125" t="s">
        <v>147</v>
      </c>
      <c r="AU13" s="189" t="s">
        <v>72</v>
      </c>
      <c r="AV13" s="190" t="s">
        <v>126</v>
      </c>
      <c r="AW13" s="190" t="s">
        <v>147</v>
      </c>
      <c r="AX13" s="190" t="s">
        <v>175</v>
      </c>
      <c r="AY13" s="190" t="s">
        <v>176</v>
      </c>
      <c r="AZ13" s="125" t="s">
        <v>147</v>
      </c>
      <c r="BA13" s="191" t="s">
        <v>175</v>
      </c>
      <c r="BB13" s="125" t="s">
        <v>147</v>
      </c>
      <c r="BC13" s="192" t="s">
        <v>176</v>
      </c>
      <c r="BD13" s="125" t="s">
        <v>147</v>
      </c>
      <c r="BE13" s="190" t="s">
        <v>175</v>
      </c>
      <c r="BF13" s="125" t="s">
        <v>147</v>
      </c>
      <c r="BG13" s="190" t="s">
        <v>176</v>
      </c>
      <c r="BH13" s="125" t="s">
        <v>147</v>
      </c>
      <c r="BI13" s="190" t="s">
        <v>175</v>
      </c>
      <c r="BJ13" s="415" t="s">
        <v>176</v>
      </c>
      <c r="BK13" s="190" t="s">
        <v>32</v>
      </c>
      <c r="BL13" s="195" t="s">
        <v>177</v>
      </c>
      <c r="BM13" s="190" t="s">
        <v>147</v>
      </c>
      <c r="BN13" s="414" t="s">
        <v>32</v>
      </c>
      <c r="BO13" s="195" t="s">
        <v>177</v>
      </c>
      <c r="BP13" s="496"/>
      <c r="BQ13" s="499"/>
      <c r="BR13" s="501"/>
    </row>
    <row r="14" spans="1:72" s="71" customFormat="1" ht="15" thickBot="1">
      <c r="A14" s="267"/>
      <c r="B14" s="268" t="s">
        <v>146</v>
      </c>
      <c r="C14" s="261">
        <f t="shared" ref="C14:L14" si="0">C15+C27</f>
        <v>465.11236212</v>
      </c>
      <c r="D14" s="106">
        <f t="shared" si="0"/>
        <v>394.16301874999999</v>
      </c>
      <c r="E14" s="106">
        <f t="shared" si="0"/>
        <v>48.544651999999999</v>
      </c>
      <c r="F14" s="106">
        <f t="shared" si="0"/>
        <v>46.875929120000002</v>
      </c>
      <c r="G14" s="117">
        <f t="shared" si="0"/>
        <v>39.0276961</v>
      </c>
      <c r="H14" s="106">
        <f t="shared" si="0"/>
        <v>16.783315520000002</v>
      </c>
      <c r="I14" s="106">
        <f t="shared" si="0"/>
        <v>14.34121408</v>
      </c>
      <c r="J14" s="106">
        <f t="shared" si="0"/>
        <v>0.65412375</v>
      </c>
      <c r="K14" s="106">
        <f t="shared" si="0"/>
        <v>0.65412375</v>
      </c>
      <c r="L14" s="106">
        <f t="shared" si="0"/>
        <v>418.23643299999998</v>
      </c>
      <c r="M14" s="106">
        <f>F14-E14</f>
        <v>-1.6687228799999971</v>
      </c>
      <c r="N14" s="196">
        <f>IF(E14=0,"-",F14/E14*100-100)</f>
        <v>-3.4375009630308995</v>
      </c>
      <c r="O14" s="306">
        <f t="shared" ref="O14:AH14" si="1">O15+O27</f>
        <v>498.33448197600001</v>
      </c>
      <c r="P14" s="307">
        <f t="shared" si="1"/>
        <v>402.01521885322035</v>
      </c>
      <c r="Q14" s="307">
        <f t="shared" si="1"/>
        <v>112.79641001990001</v>
      </c>
      <c r="R14" s="307"/>
      <c r="S14" s="307">
        <f t="shared" si="1"/>
        <v>107.15893905600001</v>
      </c>
      <c r="T14" s="307"/>
      <c r="U14" s="307">
        <f t="shared" si="1"/>
        <v>-47.975407756999999</v>
      </c>
      <c r="V14" s="307">
        <f t="shared" si="1"/>
        <v>10.394810094576272</v>
      </c>
      <c r="W14" s="307">
        <f t="shared" si="1"/>
        <v>12.37079733</v>
      </c>
      <c r="X14" s="307">
        <f t="shared" si="1"/>
        <v>10.480836434067797</v>
      </c>
      <c r="Y14" s="307">
        <f t="shared" si="1"/>
        <v>60.809337870000007</v>
      </c>
      <c r="Z14" s="307">
        <f t="shared" si="1"/>
        <v>51.533337180000004</v>
      </c>
      <c r="AA14" s="307">
        <f t="shared" si="1"/>
        <v>46.085142919999996</v>
      </c>
      <c r="AB14" s="307">
        <f t="shared" si="1"/>
        <v>39.013812050847456</v>
      </c>
      <c r="AC14" s="307">
        <f t="shared" si="1"/>
        <v>69.703478949900003</v>
      </c>
      <c r="AD14" s="307">
        <f t="shared" si="1"/>
        <v>20.543852559999998</v>
      </c>
      <c r="AE14" s="307">
        <f t="shared" si="1"/>
        <v>29.336777310000002</v>
      </c>
      <c r="AF14" s="307">
        <f t="shared" si="1"/>
        <v>24.629336115084747</v>
      </c>
      <c r="AG14" s="307">
        <f t="shared" si="1"/>
        <v>30.259000957000005</v>
      </c>
      <c r="AH14" s="307">
        <f t="shared" si="1"/>
        <v>19.366221496000001</v>
      </c>
      <c r="AI14" s="312">
        <f>Q14-U14-Y14-AC14-AG14</f>
        <v>0</v>
      </c>
      <c r="AJ14" s="307">
        <f>AJ15+AJ27</f>
        <v>99.054474022800008</v>
      </c>
      <c r="AK14" s="307">
        <f>AK15+AK27</f>
        <v>99.054474022800008</v>
      </c>
      <c r="AL14" s="307">
        <f>AL15+AL27</f>
        <v>0</v>
      </c>
      <c r="AM14" s="307">
        <v>0</v>
      </c>
      <c r="AN14" s="307">
        <v>0</v>
      </c>
      <c r="AO14" s="307">
        <f>O14-S14</f>
        <v>391.17554292</v>
      </c>
      <c r="AP14" s="307">
        <f>W14-U14</f>
        <v>60.346205087000001</v>
      </c>
      <c r="AQ14" s="308">
        <f>IF(U14=0,0,W14/U14*100-100)</f>
        <v>-125.78570544446285</v>
      </c>
      <c r="AR14" s="309"/>
      <c r="AS14" s="306">
        <f>AS15+AS27</f>
        <v>384.88908089400002</v>
      </c>
      <c r="AT14" s="307">
        <f>AT15+AT27</f>
        <v>0</v>
      </c>
      <c r="AU14" s="307">
        <f>AU15+AU27</f>
        <v>121.09542869000001</v>
      </c>
      <c r="AV14" s="307">
        <f>AV15+AV27</f>
        <v>38.389499409999999</v>
      </c>
      <c r="AW14" s="307"/>
      <c r="AX14" s="307">
        <f t="shared" ref="AX14:BJ14" si="2">AX15+AX27</f>
        <v>2.48551901</v>
      </c>
      <c r="AY14" s="307">
        <f t="shared" si="2"/>
        <v>2.5179010100000001</v>
      </c>
      <c r="AZ14" s="307">
        <f t="shared" si="2"/>
        <v>2.1250752500000001</v>
      </c>
      <c r="BA14" s="307">
        <f t="shared" si="2"/>
        <v>38.826609009999999</v>
      </c>
      <c r="BB14" s="307">
        <f t="shared" si="2"/>
        <v>21.159166666666668</v>
      </c>
      <c r="BC14" s="307">
        <f t="shared" si="2"/>
        <v>35.871598400000003</v>
      </c>
      <c r="BD14" s="307">
        <f t="shared" si="2"/>
        <v>29.917388610000003</v>
      </c>
      <c r="BE14" s="307">
        <f t="shared" si="2"/>
        <v>34.03110289</v>
      </c>
      <c r="BF14" s="307">
        <f t="shared" si="2"/>
        <v>16.771536350000002</v>
      </c>
      <c r="BG14" s="307">
        <f t="shared" si="2"/>
        <v>0</v>
      </c>
      <c r="BH14" s="307">
        <f t="shared" si="2"/>
        <v>0</v>
      </c>
      <c r="BI14" s="307">
        <f t="shared" si="2"/>
        <v>45.752188790000005</v>
      </c>
      <c r="BJ14" s="416">
        <f t="shared" si="2"/>
        <v>0</v>
      </c>
      <c r="BK14" s="307">
        <f>BK15+BK27</f>
        <v>37.157084300000001</v>
      </c>
      <c r="BL14" s="307">
        <f>BL15+BL27</f>
        <v>35.915098400000005</v>
      </c>
      <c r="BM14" s="307">
        <f>BM15+BM27</f>
        <v>29.917388610000003</v>
      </c>
      <c r="BN14" s="307">
        <v>0</v>
      </c>
      <c r="BO14" s="307">
        <v>0</v>
      </c>
      <c r="BP14" s="307">
        <f>AS14-AV14</f>
        <v>346.49958148400003</v>
      </c>
      <c r="BQ14" s="307">
        <f>AY14-AX14</f>
        <v>3.2382000000000133E-2</v>
      </c>
      <c r="BR14" s="308">
        <f>IF(AX14=0,0,AY14/AX14*100-100)</f>
        <v>1.3028264869316075</v>
      </c>
      <c r="BT14" s="433"/>
    </row>
    <row r="15" spans="1:72" s="71" customFormat="1" ht="29.25" thickBot="1">
      <c r="A15" s="269"/>
      <c r="B15" s="270" t="s">
        <v>138</v>
      </c>
      <c r="C15" s="262">
        <f>C16</f>
        <v>128.41246988</v>
      </c>
      <c r="D15" s="109">
        <f>D16</f>
        <v>108.82412701999999</v>
      </c>
      <c r="E15" s="109">
        <f t="shared" ref="E15:L16" si="3">E16</f>
        <v>0</v>
      </c>
      <c r="F15" s="109">
        <f t="shared" si="3"/>
        <v>0</v>
      </c>
      <c r="G15" s="109">
        <f t="shared" si="3"/>
        <v>0</v>
      </c>
      <c r="H15" s="109">
        <f t="shared" si="3"/>
        <v>0</v>
      </c>
      <c r="I15" s="109">
        <f t="shared" si="3"/>
        <v>0</v>
      </c>
      <c r="J15" s="109">
        <f t="shared" si="3"/>
        <v>0</v>
      </c>
      <c r="K15" s="109">
        <f t="shared" si="3"/>
        <v>0</v>
      </c>
      <c r="L15" s="109">
        <f t="shared" si="3"/>
        <v>128.41246988</v>
      </c>
      <c r="M15" s="109">
        <f>F15-E15</f>
        <v>0</v>
      </c>
      <c r="N15" s="197" t="str">
        <f>IF(E15=0,"-",F15/E15*100-100)</f>
        <v>-</v>
      </c>
      <c r="O15" s="285">
        <f>O16</f>
        <v>312.25234080600001</v>
      </c>
      <c r="P15" s="110">
        <f>P16</f>
        <v>108.82412701999999</v>
      </c>
      <c r="Q15" s="110">
        <f t="shared" ref="Q15:AL16" si="4">Q16</f>
        <v>49.286646283000003</v>
      </c>
      <c r="R15" s="110"/>
      <c r="S15" s="110">
        <f t="shared" si="4"/>
        <v>44.022439390000002</v>
      </c>
      <c r="T15" s="110"/>
      <c r="U15" s="110">
        <f t="shared" si="4"/>
        <v>5.0612991960000002</v>
      </c>
      <c r="V15" s="110">
        <f t="shared" si="4"/>
        <v>4.2892366099999997</v>
      </c>
      <c r="W15" s="110">
        <f t="shared" si="4"/>
        <v>4.9751287699999995</v>
      </c>
      <c r="X15" s="110">
        <f t="shared" si="4"/>
        <v>4.2162108261016948</v>
      </c>
      <c r="Y15" s="110">
        <f t="shared" si="4"/>
        <v>28.795338269999998</v>
      </c>
      <c r="Z15" s="110">
        <f>ROUND(Y15/1.18,8)</f>
        <v>24.40282904</v>
      </c>
      <c r="AA15" s="110">
        <f t="shared" si="4"/>
        <v>22.092482829999998</v>
      </c>
      <c r="AB15" s="110">
        <f t="shared" si="4"/>
        <v>18.722443076271183</v>
      </c>
      <c r="AC15" s="110">
        <f t="shared" si="4"/>
        <v>0.34446613000000004</v>
      </c>
      <c r="AD15" s="110">
        <f t="shared" si="4"/>
        <v>0.29192045</v>
      </c>
      <c r="AE15" s="110">
        <f t="shared" si="4"/>
        <v>8.3582642700000012</v>
      </c>
      <c r="AF15" s="110">
        <f t="shared" si="4"/>
        <v>7.0832748099999998</v>
      </c>
      <c r="AG15" s="110">
        <f t="shared" si="4"/>
        <v>15.085542687000002</v>
      </c>
      <c r="AH15" s="110">
        <f t="shared" si="4"/>
        <v>8.5965635200000001</v>
      </c>
      <c r="AI15" s="312">
        <f t="shared" ref="AI15:AI69" si="5">Q15-U15-Y15-AC15-AG15</f>
        <v>0</v>
      </c>
      <c r="AJ15" s="110">
        <f t="shared" si="4"/>
        <v>44.766693913600001</v>
      </c>
      <c r="AK15" s="110">
        <f t="shared" si="4"/>
        <v>44.766693913600001</v>
      </c>
      <c r="AL15" s="110">
        <f t="shared" si="4"/>
        <v>0</v>
      </c>
      <c r="AM15" s="110">
        <v>0</v>
      </c>
      <c r="AN15" s="110">
        <v>0</v>
      </c>
      <c r="AO15" s="110">
        <f t="shared" ref="AO15:AO59" si="6">O15-S15</f>
        <v>268.22990141600002</v>
      </c>
      <c r="AP15" s="110">
        <f>AH15-AG15</f>
        <v>-6.4889791670000019</v>
      </c>
      <c r="AQ15" s="286">
        <f t="shared" ref="AQ15:AQ59" si="7">IF(U15=0,0,W15/U15*100-100)</f>
        <v>-1.7025357060120427</v>
      </c>
      <c r="AR15" s="287"/>
      <c r="AS15" s="285">
        <f>AS16</f>
        <v>260.44377723000002</v>
      </c>
      <c r="AT15" s="110">
        <f>AT16</f>
        <v>0</v>
      </c>
      <c r="AU15" s="110">
        <f t="shared" ref="AU15:BM16" si="8">AU16</f>
        <v>60.043029900000001</v>
      </c>
      <c r="AV15" s="110">
        <f t="shared" si="8"/>
        <v>36.851266750000001</v>
      </c>
      <c r="AW15" s="110"/>
      <c r="AX15" s="110">
        <f t="shared" si="8"/>
        <v>1.1260079999999999</v>
      </c>
      <c r="AY15" s="110">
        <f t="shared" si="8"/>
        <v>1.1260079999999999</v>
      </c>
      <c r="AZ15" s="110">
        <f t="shared" si="8"/>
        <v>0.93947312000000005</v>
      </c>
      <c r="BA15" s="110">
        <f t="shared" si="8"/>
        <v>33.139609010000001</v>
      </c>
      <c r="BB15" s="110">
        <f t="shared" si="8"/>
        <v>21.159166666666668</v>
      </c>
      <c r="BC15" s="110">
        <f t="shared" si="8"/>
        <v>35.725258750000002</v>
      </c>
      <c r="BD15" s="110">
        <f t="shared" si="8"/>
        <v>29.771048960000002</v>
      </c>
      <c r="BE15" s="110">
        <f t="shared" si="8"/>
        <v>19.790412889999999</v>
      </c>
      <c r="BF15" s="110">
        <f t="shared" si="8"/>
        <v>16.771536350000002</v>
      </c>
      <c r="BG15" s="110">
        <f t="shared" si="8"/>
        <v>0</v>
      </c>
      <c r="BH15" s="110">
        <f t="shared" si="8"/>
        <v>0</v>
      </c>
      <c r="BI15" s="110">
        <f t="shared" si="8"/>
        <v>5.9870000000000001</v>
      </c>
      <c r="BJ15" s="197">
        <f t="shared" si="8"/>
        <v>0</v>
      </c>
      <c r="BK15" s="110">
        <f t="shared" si="8"/>
        <v>36.851266750000001</v>
      </c>
      <c r="BL15" s="110">
        <f t="shared" si="8"/>
        <v>35.725258750000002</v>
      </c>
      <c r="BM15" s="110">
        <f t="shared" si="8"/>
        <v>29.771048960000002</v>
      </c>
      <c r="BN15" s="110">
        <v>0</v>
      </c>
      <c r="BO15" s="110">
        <v>0</v>
      </c>
      <c r="BP15" s="110">
        <f>AS15-AV15</f>
        <v>223.59251048000002</v>
      </c>
      <c r="BQ15" s="110">
        <f>AY15-AX15</f>
        <v>0</v>
      </c>
      <c r="BR15" s="286">
        <f>IF(AX15=0,0,AY15/AX15*100-100)</f>
        <v>0</v>
      </c>
    </row>
    <row r="16" spans="1:72" s="71" customFormat="1" ht="15" thickBot="1">
      <c r="A16" s="271"/>
      <c r="B16" s="272" t="s">
        <v>23</v>
      </c>
      <c r="C16" s="263">
        <f>C17</f>
        <v>128.41246988</v>
      </c>
      <c r="D16" s="93">
        <f>D17</f>
        <v>108.82412701999999</v>
      </c>
      <c r="E16" s="93">
        <f t="shared" si="3"/>
        <v>0</v>
      </c>
      <c r="F16" s="93">
        <f t="shared" si="3"/>
        <v>0</v>
      </c>
      <c r="G16" s="93">
        <f t="shared" si="3"/>
        <v>0</v>
      </c>
      <c r="H16" s="93">
        <f t="shared" si="3"/>
        <v>0</v>
      </c>
      <c r="I16" s="93">
        <f t="shared" si="3"/>
        <v>0</v>
      </c>
      <c r="J16" s="93">
        <f t="shared" si="3"/>
        <v>0</v>
      </c>
      <c r="K16" s="93">
        <f t="shared" si="3"/>
        <v>0</v>
      </c>
      <c r="L16" s="93">
        <f t="shared" si="3"/>
        <v>128.41246988</v>
      </c>
      <c r="M16" s="93">
        <f>F16-E16</f>
        <v>0</v>
      </c>
      <c r="N16" s="198" t="str">
        <f>IF(E16=0,"-",F16/E16*100-100)</f>
        <v>-</v>
      </c>
      <c r="O16" s="288">
        <f>O17</f>
        <v>312.25234080600001</v>
      </c>
      <c r="P16" s="95">
        <f>P17</f>
        <v>108.82412701999999</v>
      </c>
      <c r="Q16" s="95">
        <f t="shared" si="4"/>
        <v>49.286646283000003</v>
      </c>
      <c r="R16" s="95"/>
      <c r="S16" s="95">
        <f t="shared" si="4"/>
        <v>44.022439390000002</v>
      </c>
      <c r="T16" s="95"/>
      <c r="U16" s="95">
        <f t="shared" si="4"/>
        <v>5.0612991960000002</v>
      </c>
      <c r="V16" s="95">
        <f t="shared" si="4"/>
        <v>4.2892366099999997</v>
      </c>
      <c r="W16" s="95">
        <f t="shared" si="4"/>
        <v>4.9751287699999995</v>
      </c>
      <c r="X16" s="95">
        <f t="shared" si="4"/>
        <v>4.2162108261016948</v>
      </c>
      <c r="Y16" s="95">
        <f t="shared" si="4"/>
        <v>28.795338269999998</v>
      </c>
      <c r="Z16" s="95">
        <f>ROUND(Y16/1.18,8)</f>
        <v>24.40282904</v>
      </c>
      <c r="AA16" s="95">
        <f t="shared" si="4"/>
        <v>22.092482829999998</v>
      </c>
      <c r="AB16" s="95">
        <f t="shared" si="4"/>
        <v>18.722443076271183</v>
      </c>
      <c r="AC16" s="95">
        <f t="shared" si="4"/>
        <v>0.34446613000000004</v>
      </c>
      <c r="AD16" s="95">
        <f>ROUND(AC16/1.18,8)</f>
        <v>0.29192045</v>
      </c>
      <c r="AE16" s="95">
        <f t="shared" si="4"/>
        <v>8.3582642700000012</v>
      </c>
      <c r="AF16" s="95">
        <f>ROUND(AE16/1.18,8)</f>
        <v>7.0832748099999998</v>
      </c>
      <c r="AG16" s="95">
        <f t="shared" si="4"/>
        <v>15.085542687000002</v>
      </c>
      <c r="AH16" s="95">
        <f t="shared" si="4"/>
        <v>8.5965635200000001</v>
      </c>
      <c r="AI16" s="312">
        <f t="shared" si="5"/>
        <v>0</v>
      </c>
      <c r="AJ16" s="95">
        <f t="shared" si="4"/>
        <v>44.766693913600001</v>
      </c>
      <c r="AK16" s="95">
        <f t="shared" si="4"/>
        <v>44.766693913600001</v>
      </c>
      <c r="AL16" s="95">
        <f t="shared" si="4"/>
        <v>0</v>
      </c>
      <c r="AM16" s="95">
        <v>0</v>
      </c>
      <c r="AN16" s="95">
        <v>0</v>
      </c>
      <c r="AO16" s="95">
        <f t="shared" si="6"/>
        <v>268.22990141600002</v>
      </c>
      <c r="AP16" s="95">
        <f>AH16-AG16</f>
        <v>-6.4889791670000019</v>
      </c>
      <c r="AQ16" s="256">
        <f t="shared" si="7"/>
        <v>-1.7025357060120427</v>
      </c>
      <c r="AR16" s="289"/>
      <c r="AS16" s="288">
        <f>AS17</f>
        <v>260.44377723000002</v>
      </c>
      <c r="AT16" s="95">
        <f>AT17</f>
        <v>0</v>
      </c>
      <c r="AU16" s="95">
        <f t="shared" si="8"/>
        <v>60.043029900000001</v>
      </c>
      <c r="AV16" s="95">
        <f t="shared" si="8"/>
        <v>36.851266750000001</v>
      </c>
      <c r="AW16" s="95"/>
      <c r="AX16" s="95">
        <f t="shared" si="8"/>
        <v>1.1260079999999999</v>
      </c>
      <c r="AY16" s="95">
        <f t="shared" si="8"/>
        <v>1.1260079999999999</v>
      </c>
      <c r="AZ16" s="95">
        <f t="shared" si="8"/>
        <v>0.93947312000000005</v>
      </c>
      <c r="BA16" s="95">
        <f t="shared" si="8"/>
        <v>33.139609010000001</v>
      </c>
      <c r="BB16" s="95">
        <f t="shared" si="8"/>
        <v>21.159166666666668</v>
      </c>
      <c r="BC16" s="95">
        <f t="shared" si="8"/>
        <v>35.725258750000002</v>
      </c>
      <c r="BD16" s="95">
        <f t="shared" si="8"/>
        <v>29.771048960000002</v>
      </c>
      <c r="BE16" s="95">
        <f t="shared" si="8"/>
        <v>19.790412889999999</v>
      </c>
      <c r="BF16" s="95">
        <f>ROUND(BE16/1.18,8)</f>
        <v>16.771536350000002</v>
      </c>
      <c r="BG16" s="95">
        <f t="shared" si="8"/>
        <v>0</v>
      </c>
      <c r="BH16" s="95">
        <f>ROUND(BG16/1.18,8)</f>
        <v>0</v>
      </c>
      <c r="BI16" s="95">
        <f t="shared" si="8"/>
        <v>5.9870000000000001</v>
      </c>
      <c r="BJ16" s="198">
        <f t="shared" si="8"/>
        <v>0</v>
      </c>
      <c r="BK16" s="95">
        <f t="shared" si="8"/>
        <v>36.851266750000001</v>
      </c>
      <c r="BL16" s="95">
        <f t="shared" si="8"/>
        <v>35.725258750000002</v>
      </c>
      <c r="BM16" s="95">
        <f t="shared" si="8"/>
        <v>29.771048960000002</v>
      </c>
      <c r="BN16" s="95">
        <v>0</v>
      </c>
      <c r="BO16" s="95">
        <v>0</v>
      </c>
      <c r="BP16" s="95">
        <f>AS16-AV16</f>
        <v>223.59251048000002</v>
      </c>
      <c r="BQ16" s="95">
        <f>AY16-AX16</f>
        <v>0</v>
      </c>
      <c r="BR16" s="256">
        <f>IF(AX16=0,0,AY16/AX16*100-100)</f>
        <v>0</v>
      </c>
    </row>
    <row r="17" spans="1:70" s="71" customFormat="1" ht="15" thickBot="1">
      <c r="A17" s="271"/>
      <c r="B17" s="272" t="s">
        <v>21</v>
      </c>
      <c r="C17" s="263">
        <f>C23</f>
        <v>128.41246988</v>
      </c>
      <c r="D17" s="93">
        <f>D23</f>
        <v>108.82412701999999</v>
      </c>
      <c r="E17" s="93">
        <f t="shared" ref="E17:L17" si="9">E23</f>
        <v>0</v>
      </c>
      <c r="F17" s="93">
        <f t="shared" si="9"/>
        <v>0</v>
      </c>
      <c r="G17" s="93">
        <f>G23</f>
        <v>0</v>
      </c>
      <c r="H17" s="93">
        <f t="shared" si="9"/>
        <v>0</v>
      </c>
      <c r="I17" s="93">
        <f>I23</f>
        <v>0</v>
      </c>
      <c r="J17" s="93">
        <f t="shared" si="9"/>
        <v>0</v>
      </c>
      <c r="K17" s="93">
        <f>K23</f>
        <v>0</v>
      </c>
      <c r="L17" s="93">
        <f t="shared" si="9"/>
        <v>128.41246988</v>
      </c>
      <c r="M17" s="93">
        <f>F17-E17</f>
        <v>0</v>
      </c>
      <c r="N17" s="198" t="str">
        <f>IF(E17=0,"-",F17/E17*100-100)</f>
        <v>-</v>
      </c>
      <c r="O17" s="288">
        <f>O23</f>
        <v>312.25234080600001</v>
      </c>
      <c r="P17" s="95">
        <f>P23</f>
        <v>108.82412701999999</v>
      </c>
      <c r="Q17" s="377">
        <f>Q23+Q26</f>
        <v>49.286646283000003</v>
      </c>
      <c r="R17" s="95"/>
      <c r="S17" s="377">
        <f>S23+S26</f>
        <v>44.022439390000002</v>
      </c>
      <c r="T17" s="95"/>
      <c r="U17" s="95">
        <f>U23+U26</f>
        <v>5.0612991960000002</v>
      </c>
      <c r="V17" s="95">
        <f t="shared" ref="V17:AH17" si="10">V23+V26</f>
        <v>4.2892366099999997</v>
      </c>
      <c r="W17" s="95">
        <f t="shared" si="10"/>
        <v>4.9751287699999995</v>
      </c>
      <c r="X17" s="95">
        <f t="shared" si="10"/>
        <v>4.2162108261016948</v>
      </c>
      <c r="Y17" s="95">
        <f t="shared" si="10"/>
        <v>28.795338269999998</v>
      </c>
      <c r="Z17" s="95">
        <f t="shared" si="10"/>
        <v>6.1835742600000003</v>
      </c>
      <c r="AA17" s="95">
        <f t="shared" si="10"/>
        <v>22.092482829999998</v>
      </c>
      <c r="AB17" s="95">
        <f t="shared" si="10"/>
        <v>18.722443076271183</v>
      </c>
      <c r="AC17" s="95">
        <f t="shared" si="10"/>
        <v>0.34446613000000004</v>
      </c>
      <c r="AD17" s="95">
        <f t="shared" si="10"/>
        <v>0.29192045</v>
      </c>
      <c r="AE17" s="95">
        <f t="shared" si="10"/>
        <v>8.3582642700000012</v>
      </c>
      <c r="AF17" s="95">
        <f t="shared" si="10"/>
        <v>7.0832748050847458</v>
      </c>
      <c r="AG17" s="95">
        <f t="shared" si="10"/>
        <v>15.085542687000002</v>
      </c>
      <c r="AH17" s="95">
        <f t="shared" si="10"/>
        <v>8.5965635200000001</v>
      </c>
      <c r="AI17" s="312">
        <f t="shared" si="5"/>
        <v>0</v>
      </c>
      <c r="AJ17" s="95">
        <f>AJ23+AJ26</f>
        <v>44.766693913600001</v>
      </c>
      <c r="AK17" s="95">
        <f t="shared" ref="AK17:AL17" si="11">AK23+AK26</f>
        <v>44.766693913600001</v>
      </c>
      <c r="AL17" s="95">
        <f t="shared" si="11"/>
        <v>0</v>
      </c>
      <c r="AM17" s="95">
        <v>0</v>
      </c>
      <c r="AN17" s="95">
        <v>0</v>
      </c>
      <c r="AO17" s="95">
        <f t="shared" si="6"/>
        <v>268.22990141600002</v>
      </c>
      <c r="AP17" s="95">
        <f>AH17-AG17</f>
        <v>-6.4889791670000019</v>
      </c>
      <c r="AQ17" s="256">
        <f t="shared" si="7"/>
        <v>-1.7025357060120427</v>
      </c>
      <c r="AR17" s="289"/>
      <c r="AS17" s="288">
        <f>AS23</f>
        <v>260.44377723000002</v>
      </c>
      <c r="AT17" s="95">
        <f>AT23</f>
        <v>0</v>
      </c>
      <c r="AU17" s="95">
        <f>AU23+AU26</f>
        <v>60.043029900000001</v>
      </c>
      <c r="AV17" s="95">
        <f>AV23+AV26</f>
        <v>36.851266750000001</v>
      </c>
      <c r="AW17" s="95"/>
      <c r="AX17" s="95">
        <f>AX23+AX26</f>
        <v>1.1260079999999999</v>
      </c>
      <c r="AY17" s="95">
        <f t="shared" ref="AY17:BJ17" si="12">AY23+AY26</f>
        <v>1.1260079999999999</v>
      </c>
      <c r="AZ17" s="95">
        <f t="shared" si="12"/>
        <v>0.93947312000000005</v>
      </c>
      <c r="BA17" s="95">
        <f t="shared" si="12"/>
        <v>33.139609010000001</v>
      </c>
      <c r="BB17" s="95">
        <f t="shared" si="12"/>
        <v>21.159166666666668</v>
      </c>
      <c r="BC17" s="95">
        <f t="shared" si="12"/>
        <v>35.725258750000002</v>
      </c>
      <c r="BD17" s="95">
        <f t="shared" si="12"/>
        <v>29.771048960000002</v>
      </c>
      <c r="BE17" s="95">
        <f t="shared" si="12"/>
        <v>19.790412889999999</v>
      </c>
      <c r="BF17" s="95">
        <f t="shared" si="12"/>
        <v>0</v>
      </c>
      <c r="BG17" s="95">
        <f t="shared" si="12"/>
        <v>0</v>
      </c>
      <c r="BH17" s="95">
        <f t="shared" si="12"/>
        <v>0</v>
      </c>
      <c r="BI17" s="95">
        <f t="shared" si="12"/>
        <v>5.9870000000000001</v>
      </c>
      <c r="BJ17" s="198">
        <f t="shared" si="12"/>
        <v>0</v>
      </c>
      <c r="BK17" s="95">
        <f>BK23</f>
        <v>36.851266750000001</v>
      </c>
      <c r="BL17" s="95">
        <f>BL23</f>
        <v>35.725258750000002</v>
      </c>
      <c r="BM17" s="95">
        <f>BM23</f>
        <v>29.771048960000002</v>
      </c>
      <c r="BN17" s="95">
        <v>0</v>
      </c>
      <c r="BO17" s="95">
        <v>0</v>
      </c>
      <c r="BP17" s="95">
        <f>AS17-AV17</f>
        <v>223.59251048000002</v>
      </c>
      <c r="BQ17" s="95">
        <f>AY17-AX17</f>
        <v>0</v>
      </c>
      <c r="BR17" s="256">
        <f>IF(AX17=0,0,AY17/AX17*100-100)</f>
        <v>0</v>
      </c>
    </row>
    <row r="18" spans="1:70" s="71" customFormat="1" ht="15" thickBot="1">
      <c r="A18" s="273"/>
      <c r="B18" s="274" t="s">
        <v>25</v>
      </c>
      <c r="C18" s="206"/>
      <c r="D18" s="131"/>
      <c r="E18" s="90"/>
      <c r="F18" s="90"/>
      <c r="G18" s="98"/>
      <c r="H18" s="100"/>
      <c r="I18" s="114"/>
      <c r="J18" s="100"/>
      <c r="K18" s="114"/>
      <c r="L18" s="100"/>
      <c r="M18" s="100"/>
      <c r="N18" s="199"/>
      <c r="O18" s="290"/>
      <c r="P18" s="209"/>
      <c r="Q18" s="114"/>
      <c r="R18" s="103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312">
        <f t="shared" si="5"/>
        <v>0</v>
      </c>
      <c r="AJ18" s="114"/>
      <c r="AK18" s="114"/>
      <c r="AL18" s="114"/>
      <c r="AM18" s="114"/>
      <c r="AN18" s="114"/>
      <c r="AO18" s="114"/>
      <c r="AP18" s="114"/>
      <c r="AQ18" s="291"/>
      <c r="AR18" s="292"/>
      <c r="AS18" s="290"/>
      <c r="AT18" s="209"/>
      <c r="AU18" s="114"/>
      <c r="AV18" s="114"/>
      <c r="AW18" s="114"/>
      <c r="AX18" s="114"/>
      <c r="AY18" s="114"/>
      <c r="AZ18" s="114"/>
      <c r="BA18" s="114"/>
      <c r="BB18" s="114"/>
      <c r="BC18" s="114"/>
      <c r="BD18" s="114"/>
      <c r="BE18" s="114"/>
      <c r="BF18" s="114"/>
      <c r="BG18" s="114"/>
      <c r="BH18" s="114"/>
      <c r="BI18" s="114"/>
      <c r="BJ18" s="199"/>
      <c r="BK18" s="114"/>
      <c r="BL18" s="114"/>
      <c r="BM18" s="114"/>
      <c r="BN18" s="114"/>
      <c r="BO18" s="114"/>
      <c r="BP18" s="114"/>
      <c r="BQ18" s="114"/>
      <c r="BR18" s="291"/>
    </row>
    <row r="19" spans="1:70" s="71" customFormat="1" ht="30.75" thickBot="1">
      <c r="A19" s="275">
        <v>1</v>
      </c>
      <c r="B19" s="276" t="s">
        <v>149</v>
      </c>
      <c r="C19" s="264">
        <v>11.356125499999999</v>
      </c>
      <c r="D19" s="132">
        <f>ROUND(C19/1.18,8)</f>
        <v>9.6238351699999996</v>
      </c>
      <c r="E19" s="163">
        <v>0</v>
      </c>
      <c r="F19" s="101"/>
      <c r="G19" s="103"/>
      <c r="H19" s="101"/>
      <c r="I19" s="103"/>
      <c r="J19" s="101"/>
      <c r="K19" s="103"/>
      <c r="L19" s="111">
        <f>C19-F19</f>
        <v>11.356125499999999</v>
      </c>
      <c r="M19" s="101">
        <f t="shared" ref="M19:M34" si="13">F19-E19</f>
        <v>0</v>
      </c>
      <c r="N19" s="200" t="str">
        <f t="shared" ref="N19:N34" si="14">IF(E19=0,"-",F19/E19*100-100)</f>
        <v>-</v>
      </c>
      <c r="O19" s="293">
        <f>Q19</f>
        <v>10.899966686000001</v>
      </c>
      <c r="P19" s="364">
        <f>D19-G19</f>
        <v>9.6238351699999996</v>
      </c>
      <c r="Q19" s="374">
        <v>10.899966686000001</v>
      </c>
      <c r="R19" s="103"/>
      <c r="S19" s="374">
        <f>W19+AA19+AE19+AH19</f>
        <v>10.8999665</v>
      </c>
      <c r="T19" s="320">
        <f>S19/1.18</f>
        <v>9.2372597457627119</v>
      </c>
      <c r="U19" s="210">
        <f>Q19-Y19</f>
        <v>3.6033490560000008</v>
      </c>
      <c r="V19" s="210">
        <f>ROUND(U19/1.18,8)</f>
        <v>3.0536856399999999</v>
      </c>
      <c r="W19" s="260">
        <v>3.5171786300000001</v>
      </c>
      <c r="X19" s="260">
        <f>W19-0.53651877</f>
        <v>2.9806598600000003</v>
      </c>
      <c r="Y19" s="210">
        <v>7.2966176300000001</v>
      </c>
      <c r="Z19" s="210">
        <f>ROUND(Y19/1.18,8)</f>
        <v>6.1835742600000003</v>
      </c>
      <c r="AA19" s="210">
        <v>1.04381981</v>
      </c>
      <c r="AB19" s="210">
        <f>(AA19*100)/118</f>
        <v>0.88459305932203391</v>
      </c>
      <c r="AC19" s="210">
        <v>0</v>
      </c>
      <c r="AD19" s="210">
        <f>ROUND(AC19/1.18,8)</f>
        <v>0</v>
      </c>
      <c r="AE19" s="210">
        <v>5.8774567099999997</v>
      </c>
      <c r="AF19" s="210">
        <f>(AE19*100)/118</f>
        <v>4.9808955169491531</v>
      </c>
      <c r="AG19" s="210">
        <v>0</v>
      </c>
      <c r="AH19" s="118">
        <v>0.46151134999999999</v>
      </c>
      <c r="AI19" s="312">
        <f t="shared" si="5"/>
        <v>0</v>
      </c>
      <c r="AJ19" s="103">
        <f>AK19</f>
        <v>10.8999665</v>
      </c>
      <c r="AK19" s="103">
        <f>S19</f>
        <v>10.8999665</v>
      </c>
      <c r="AL19" s="103">
        <v>0</v>
      </c>
      <c r="AM19" s="103">
        <f>AN19</f>
        <v>10.8999665</v>
      </c>
      <c r="AN19" s="103">
        <v>10.8999665</v>
      </c>
      <c r="AO19" s="411">
        <f t="shared" si="6"/>
        <v>1.8600000117885429E-7</v>
      </c>
      <c r="AP19" s="103">
        <f>AH19-AG19</f>
        <v>0.46151134999999999</v>
      </c>
      <c r="AQ19" s="255">
        <f t="shared" si="7"/>
        <v>-2.3913982426020226</v>
      </c>
      <c r="AR19" s="289"/>
      <c r="AS19" s="293">
        <v>0</v>
      </c>
      <c r="AT19" s="210"/>
      <c r="AU19" s="103">
        <f>AX19+BA19+BE19+BI19</f>
        <v>0</v>
      </c>
      <c r="AV19" s="103">
        <f>AY19+BC19+BG19+BJ19</f>
        <v>0</v>
      </c>
      <c r="AW19" s="320">
        <f>AV19/1.18</f>
        <v>0</v>
      </c>
      <c r="AX19" s="210">
        <v>0</v>
      </c>
      <c r="AY19" s="260">
        <v>0</v>
      </c>
      <c r="AZ19" s="260">
        <v>0</v>
      </c>
      <c r="BA19" s="210">
        <v>0</v>
      </c>
      <c r="BB19" s="210"/>
      <c r="BC19" s="210">
        <v>0</v>
      </c>
      <c r="BD19" s="210"/>
      <c r="BE19" s="210">
        <v>0</v>
      </c>
      <c r="BF19" s="210"/>
      <c r="BG19" s="210">
        <v>0</v>
      </c>
      <c r="BH19" s="210">
        <v>0</v>
      </c>
      <c r="BI19" s="210">
        <v>0</v>
      </c>
      <c r="BJ19" s="205">
        <v>0</v>
      </c>
      <c r="BK19" s="118">
        <f>AY19+BL19</f>
        <v>0</v>
      </c>
      <c r="BL19" s="118">
        <f t="shared" ref="BL19:BM22" si="15">BC19</f>
        <v>0</v>
      </c>
      <c r="BM19" s="118">
        <f t="shared" si="15"/>
        <v>0</v>
      </c>
      <c r="BN19" s="103">
        <v>0</v>
      </c>
      <c r="BO19" s="103">
        <v>0</v>
      </c>
      <c r="BP19" s="103">
        <f>AS19-AV19</f>
        <v>0</v>
      </c>
      <c r="BQ19" s="103">
        <f t="shared" ref="BQ19:BQ26" si="16">AY19-AX19</f>
        <v>0</v>
      </c>
      <c r="BR19" s="255">
        <f t="shared" ref="BR19:BR26" si="17">IF(AX19=0,0,AY19/AX19*100-100)</f>
        <v>0</v>
      </c>
    </row>
    <row r="20" spans="1:70" s="71" customFormat="1" ht="30.75" thickBot="1">
      <c r="A20" s="275">
        <f>A19+1</f>
        <v>2</v>
      </c>
      <c r="B20" s="276" t="s">
        <v>150</v>
      </c>
      <c r="C20" s="264">
        <v>117.05634438</v>
      </c>
      <c r="D20" s="132">
        <f>ROUND(C20/1.18,8)</f>
        <v>99.200291849999999</v>
      </c>
      <c r="E20" s="163">
        <v>0</v>
      </c>
      <c r="F20" s="101"/>
      <c r="G20" s="103"/>
      <c r="H20" s="101"/>
      <c r="I20" s="103"/>
      <c r="J20" s="101"/>
      <c r="K20" s="103"/>
      <c r="L20" s="111">
        <f>C20-F20</f>
        <v>117.05634438</v>
      </c>
      <c r="M20" s="101">
        <f>F20-E20</f>
        <v>0</v>
      </c>
      <c r="N20" s="200" t="str">
        <f>IF(E20=0,"-",F20/E20*100-100)</f>
        <v>-</v>
      </c>
      <c r="O20" s="293">
        <f>L20</f>
        <v>117.05634438</v>
      </c>
      <c r="P20" s="364">
        <f>D20-G20</f>
        <v>99.200291849999999</v>
      </c>
      <c r="Q20" s="374">
        <v>6.4941055369999994</v>
      </c>
      <c r="R20" s="103"/>
      <c r="S20" s="374">
        <f>W20+AA20+AE20+AH20</f>
        <v>6.2227105399999996</v>
      </c>
      <c r="T20" s="320">
        <f>S20/1.18</f>
        <v>5.2734835084745759</v>
      </c>
      <c r="U20" s="210">
        <f>W20</f>
        <v>0</v>
      </c>
      <c r="V20" s="210">
        <f>ROUND(U20/1.18,8)</f>
        <v>0</v>
      </c>
      <c r="W20" s="210">
        <v>0</v>
      </c>
      <c r="X20" s="103">
        <f>W20/1.18</f>
        <v>0</v>
      </c>
      <c r="Y20" s="103">
        <f>X20/1.18</f>
        <v>0</v>
      </c>
      <c r="Z20" s="103">
        <f>Y20/1.18</f>
        <v>0</v>
      </c>
      <c r="AA20" s="103">
        <f>Z20/1.18</f>
        <v>0</v>
      </c>
      <c r="AB20" s="103">
        <f>AA20/1.18</f>
        <v>0</v>
      </c>
      <c r="AC20" s="118">
        <v>0</v>
      </c>
      <c r="AD20" s="210">
        <f>ROUND(AC20/1.18,8)</f>
        <v>0</v>
      </c>
      <c r="AE20" s="210">
        <v>1.71236933</v>
      </c>
      <c r="AF20" s="210">
        <f>(AE20*100)/118</f>
        <v>1.4511604491525423</v>
      </c>
      <c r="AG20" s="210">
        <f>Q20-U20-Y20-AC20</f>
        <v>6.4941055369999994</v>
      </c>
      <c r="AH20" s="118">
        <v>4.51034121</v>
      </c>
      <c r="AI20" s="312" t="e">
        <f>#REF!-#REF!-#REF!-#REF!-#REF!</f>
        <v>#REF!</v>
      </c>
      <c r="AJ20" s="103">
        <f>AK20</f>
        <v>6.8301155400000004</v>
      </c>
      <c r="AK20" s="103">
        <v>6.8301155400000004</v>
      </c>
      <c r="AL20" s="103">
        <v>0</v>
      </c>
      <c r="AM20" s="103">
        <f>AN20</f>
        <v>0</v>
      </c>
      <c r="AN20" s="103">
        <v>0</v>
      </c>
      <c r="AO20" s="103">
        <f t="shared" si="6"/>
        <v>110.83363384</v>
      </c>
      <c r="AP20" s="103">
        <f>AH20-AG20</f>
        <v>-1.9837643269999994</v>
      </c>
      <c r="AQ20" s="255">
        <f t="shared" si="7"/>
        <v>0</v>
      </c>
      <c r="AR20" s="289"/>
      <c r="AS20" s="422">
        <f>AO20</f>
        <v>110.83363384</v>
      </c>
      <c r="AT20" s="210"/>
      <c r="AU20" s="103">
        <f>AX20+BA20+BE20+BI20</f>
        <v>14.281160279999998</v>
      </c>
      <c r="AV20" s="103">
        <f>AY20+BC20+BG20+BJ20</f>
        <v>9.6000000000000002E-2</v>
      </c>
      <c r="AW20" s="320">
        <f>AV20/1.18</f>
        <v>8.1355932203389839E-2</v>
      </c>
      <c r="AX20" s="210">
        <v>0</v>
      </c>
      <c r="AY20" s="260">
        <v>0</v>
      </c>
      <c r="AZ20" s="260">
        <v>0</v>
      </c>
      <c r="BA20" s="118">
        <v>4.5</v>
      </c>
      <c r="BB20" s="118"/>
      <c r="BC20" s="118">
        <v>9.6000000000000002E-2</v>
      </c>
      <c r="BD20" s="118">
        <v>0.08</v>
      </c>
      <c r="BE20" s="118">
        <v>5.90116028</v>
      </c>
      <c r="BF20" s="210"/>
      <c r="BG20" s="210"/>
      <c r="BH20" s="210">
        <v>0</v>
      </c>
      <c r="BI20" s="210">
        <v>3.88</v>
      </c>
      <c r="BJ20" s="205"/>
      <c r="BK20" s="118">
        <f>AY20+BL20</f>
        <v>9.6000000000000002E-2</v>
      </c>
      <c r="BL20" s="118">
        <f t="shared" si="15"/>
        <v>9.6000000000000002E-2</v>
      </c>
      <c r="BM20" s="118">
        <f t="shared" si="15"/>
        <v>0.08</v>
      </c>
      <c r="BN20" s="103">
        <v>0</v>
      </c>
      <c r="BO20" s="103">
        <v>0</v>
      </c>
      <c r="BP20" s="103">
        <f>AS20-AV20</f>
        <v>110.73763384</v>
      </c>
      <c r="BQ20" s="103">
        <f t="shared" si="16"/>
        <v>0</v>
      </c>
      <c r="BR20" s="255">
        <f t="shared" si="17"/>
        <v>0</v>
      </c>
    </row>
    <row r="21" spans="1:70" s="71" customFormat="1" ht="30.75" thickBot="1">
      <c r="A21" s="275">
        <f>A20+1</f>
        <v>3</v>
      </c>
      <c r="B21" s="276" t="s">
        <v>203</v>
      </c>
      <c r="C21" s="264"/>
      <c r="D21" s="132"/>
      <c r="E21" s="163"/>
      <c r="F21" s="101"/>
      <c r="G21" s="103"/>
      <c r="H21" s="101"/>
      <c r="I21" s="103"/>
      <c r="J21" s="101"/>
      <c r="K21" s="103"/>
      <c r="L21" s="111"/>
      <c r="M21" s="101"/>
      <c r="N21" s="200"/>
      <c r="O21" s="293">
        <v>63.83640982</v>
      </c>
      <c r="P21" s="210"/>
      <c r="Q21" s="374">
        <v>25.055157210000001</v>
      </c>
      <c r="R21" s="103"/>
      <c r="S21" s="374">
        <f>W21+AA21+AE21+AH21</f>
        <v>25.05990027</v>
      </c>
      <c r="T21" s="320">
        <f>S21/1.18</f>
        <v>21.23720361864407</v>
      </c>
      <c r="U21" s="210">
        <f>W21</f>
        <v>0</v>
      </c>
      <c r="V21" s="210">
        <f>ROUND(U21/1.18,8)</f>
        <v>0</v>
      </c>
      <c r="W21" s="210">
        <v>0</v>
      </c>
      <c r="X21" s="103">
        <f>W21/1.18</f>
        <v>0</v>
      </c>
      <c r="Y21" s="118">
        <f>Q21-U21-AC21-AG21</f>
        <v>21.498720639999998</v>
      </c>
      <c r="Z21" s="210">
        <v>0</v>
      </c>
      <c r="AA21" s="118">
        <v>21.048663019999999</v>
      </c>
      <c r="AB21" s="118">
        <f>(AA21*100)/118</f>
        <v>17.837850016949151</v>
      </c>
      <c r="AC21" s="118">
        <v>0</v>
      </c>
      <c r="AD21" s="210">
        <v>0</v>
      </c>
      <c r="AE21" s="210">
        <v>0.45005761999999999</v>
      </c>
      <c r="AF21" s="210">
        <f>(AE21*100)/118</f>
        <v>0.38140476271186441</v>
      </c>
      <c r="AG21" s="210">
        <f>Q21-W21-AA21-AE21</f>
        <v>3.5564365700000016</v>
      </c>
      <c r="AH21" s="118">
        <v>3.5611796299999998</v>
      </c>
      <c r="AI21" s="312">
        <f>Q20-U20-Y20-AC20-AG20</f>
        <v>0</v>
      </c>
      <c r="AJ21" s="103">
        <f>AK21</f>
        <v>25.196749789999998</v>
      </c>
      <c r="AK21" s="103">
        <v>25.196749789999998</v>
      </c>
      <c r="AL21" s="103">
        <v>0</v>
      </c>
      <c r="AM21" s="103">
        <f>AN21</f>
        <v>0</v>
      </c>
      <c r="AN21" s="103">
        <v>0</v>
      </c>
      <c r="AO21" s="103">
        <f>O20-S20</f>
        <v>110.83363384</v>
      </c>
      <c r="AP21" s="103">
        <f>AH21-AG21</f>
        <v>4.7430599999982448E-3</v>
      </c>
      <c r="AQ21" s="255">
        <f>IF(U20=0,0,W20/U20*100-100)</f>
        <v>0</v>
      </c>
      <c r="AR21" s="289"/>
      <c r="AS21" s="422">
        <f>AO21</f>
        <v>110.83363384</v>
      </c>
      <c r="AT21" s="210"/>
      <c r="AU21" s="103">
        <f>AX21+BA21+BE21+BI21</f>
        <v>38.781260609999997</v>
      </c>
      <c r="AV21" s="103">
        <f>AY21+BC21+BG21+BJ21</f>
        <v>29.95054446</v>
      </c>
      <c r="AW21" s="210">
        <f>AV21/1.18</f>
        <v>25.381817338983051</v>
      </c>
      <c r="AX21" s="210">
        <v>1.1260079999999999</v>
      </c>
      <c r="AY21" s="210">
        <v>1.1260079999999999</v>
      </c>
      <c r="AZ21" s="260">
        <v>0.93947312000000005</v>
      </c>
      <c r="BA21" s="118">
        <v>25.390999999999998</v>
      </c>
      <c r="BB21" s="118">
        <f>BA21/1.2</f>
        <v>21.159166666666668</v>
      </c>
      <c r="BC21" s="118">
        <v>28.824536460000001</v>
      </c>
      <c r="BD21" s="118">
        <v>24.020447050000001</v>
      </c>
      <c r="BE21" s="118">
        <v>12.26425261</v>
      </c>
      <c r="BF21" s="210"/>
      <c r="BG21" s="210"/>
      <c r="BH21" s="210">
        <v>0</v>
      </c>
      <c r="BI21" s="210">
        <v>0</v>
      </c>
      <c r="BJ21" s="205"/>
      <c r="BK21" s="118">
        <f>AY21+BL21</f>
        <v>29.95054446</v>
      </c>
      <c r="BL21" s="118">
        <f t="shared" si="15"/>
        <v>28.824536460000001</v>
      </c>
      <c r="BM21" s="118">
        <f t="shared" si="15"/>
        <v>24.020447050000001</v>
      </c>
      <c r="BN21" s="103">
        <v>0</v>
      </c>
      <c r="BO21" s="103">
        <v>0</v>
      </c>
      <c r="BP21" s="103">
        <f t="shared" ref="BP21:BP22" si="18">AS21-AV21</f>
        <v>80.883089380000001</v>
      </c>
      <c r="BQ21" s="103">
        <f t="shared" si="16"/>
        <v>0</v>
      </c>
      <c r="BR21" s="255">
        <f t="shared" si="17"/>
        <v>0</v>
      </c>
    </row>
    <row r="22" spans="1:70" s="71" customFormat="1" ht="30.75" thickBot="1">
      <c r="A22" s="275">
        <v>4</v>
      </c>
      <c r="B22" s="276" t="s">
        <v>204</v>
      </c>
      <c r="C22" s="264"/>
      <c r="D22" s="132"/>
      <c r="E22" s="163"/>
      <c r="F22" s="101"/>
      <c r="G22" s="103"/>
      <c r="H22" s="101"/>
      <c r="I22" s="103"/>
      <c r="J22" s="101"/>
      <c r="K22" s="103"/>
      <c r="L22" s="111"/>
      <c r="M22" s="101"/>
      <c r="N22" s="200"/>
      <c r="O22" s="293">
        <v>120.45961991999999</v>
      </c>
      <c r="P22" s="210"/>
      <c r="Q22" s="374">
        <v>5.0350005800000002</v>
      </c>
      <c r="R22" s="103"/>
      <c r="S22" s="374">
        <f>W22+AA22+AE22+AH22</f>
        <v>3.5000580000000003E-2</v>
      </c>
      <c r="T22" s="320">
        <f>S22/1.18</f>
        <v>2.9661508474576277E-2</v>
      </c>
      <c r="U22" s="210">
        <f>W22</f>
        <v>0</v>
      </c>
      <c r="V22" s="210">
        <f>ROUND(U22/1.18,8)</f>
        <v>0</v>
      </c>
      <c r="W22" s="210">
        <v>0</v>
      </c>
      <c r="X22" s="103">
        <f>W22/1.18</f>
        <v>0</v>
      </c>
      <c r="Y22" s="118">
        <f>Q22-U22-AC22-AG22</f>
        <v>0</v>
      </c>
      <c r="Z22" s="210">
        <v>0</v>
      </c>
      <c r="AA22" s="210">
        <v>0</v>
      </c>
      <c r="AB22" s="210">
        <v>0</v>
      </c>
      <c r="AC22" s="210">
        <v>0</v>
      </c>
      <c r="AD22" s="210">
        <v>0</v>
      </c>
      <c r="AE22" s="210">
        <v>0</v>
      </c>
      <c r="AF22" s="210">
        <v>0</v>
      </c>
      <c r="AG22" s="210">
        <f>Q22-W22-AA22-AE22</f>
        <v>5.0350005800000002</v>
      </c>
      <c r="AH22" s="118">
        <v>3.5000580000000003E-2</v>
      </c>
      <c r="AI22" s="312"/>
      <c r="AJ22" s="103">
        <f>AK22</f>
        <v>3.5000580000000003E-2</v>
      </c>
      <c r="AK22" s="103">
        <v>3.5000580000000003E-2</v>
      </c>
      <c r="AL22" s="103">
        <v>0</v>
      </c>
      <c r="AM22" s="103">
        <f>AN22</f>
        <v>0</v>
      </c>
      <c r="AN22" s="103">
        <v>0</v>
      </c>
      <c r="AO22" s="103">
        <f>O21-S21</f>
        <v>38.77650955</v>
      </c>
      <c r="AP22" s="103">
        <f>AH22-AG22</f>
        <v>-5</v>
      </c>
      <c r="AQ22" s="255"/>
      <c r="AR22" s="289"/>
      <c r="AS22" s="422">
        <f>AO22</f>
        <v>38.77650955</v>
      </c>
      <c r="AT22" s="210"/>
      <c r="AU22" s="103">
        <f>AX22+BA22+BE22+BI22</f>
        <v>6.9806090100000002</v>
      </c>
      <c r="AV22" s="103">
        <f>AY22+BC22+BG22+BJ22</f>
        <v>6.80472229</v>
      </c>
      <c r="AW22" s="320">
        <f>AV22/1.18</f>
        <v>5.7667138050847457</v>
      </c>
      <c r="AX22" s="210">
        <v>0</v>
      </c>
      <c r="AY22" s="260">
        <v>0</v>
      </c>
      <c r="AZ22" s="260">
        <v>0</v>
      </c>
      <c r="BA22" s="118">
        <v>3.24860901</v>
      </c>
      <c r="BB22" s="118"/>
      <c r="BC22" s="210">
        <v>6.80472229</v>
      </c>
      <c r="BD22" s="210">
        <v>5.6706019100000002</v>
      </c>
      <c r="BE22" s="210">
        <v>1.625</v>
      </c>
      <c r="BF22" s="210"/>
      <c r="BG22" s="210"/>
      <c r="BH22" s="210">
        <v>0</v>
      </c>
      <c r="BI22" s="210">
        <v>2.1070000000000002</v>
      </c>
      <c r="BJ22" s="205"/>
      <c r="BK22" s="118">
        <f>AY22+BL22</f>
        <v>6.80472229</v>
      </c>
      <c r="BL22" s="118">
        <f t="shared" si="15"/>
        <v>6.80472229</v>
      </c>
      <c r="BM22" s="118">
        <f t="shared" si="15"/>
        <v>5.6706019100000002</v>
      </c>
      <c r="BN22" s="103">
        <v>0</v>
      </c>
      <c r="BO22" s="103">
        <v>0</v>
      </c>
      <c r="BP22" s="103">
        <f t="shared" si="18"/>
        <v>31.971787259999999</v>
      </c>
      <c r="BQ22" s="103">
        <f t="shared" si="16"/>
        <v>0</v>
      </c>
      <c r="BR22" s="255">
        <f t="shared" si="17"/>
        <v>0</v>
      </c>
    </row>
    <row r="23" spans="1:70" s="71" customFormat="1" ht="15" thickBot="1">
      <c r="A23" s="271"/>
      <c r="B23" s="277" t="s">
        <v>26</v>
      </c>
      <c r="C23" s="263">
        <f t="shared" ref="C23:H23" si="19">SUM(C19:C20)</f>
        <v>128.41246988</v>
      </c>
      <c r="D23" s="93">
        <f t="shared" si="19"/>
        <v>108.82412701999999</v>
      </c>
      <c r="E23" s="93">
        <f t="shared" si="19"/>
        <v>0</v>
      </c>
      <c r="F23" s="93">
        <f t="shared" si="19"/>
        <v>0</v>
      </c>
      <c r="G23" s="93">
        <f t="shared" si="19"/>
        <v>0</v>
      </c>
      <c r="H23" s="93">
        <f t="shared" si="19"/>
        <v>0</v>
      </c>
      <c r="I23" s="95"/>
      <c r="J23" s="93">
        <f>SUM(J19:J20)</f>
        <v>0</v>
      </c>
      <c r="K23" s="93">
        <f>SUM(K19:K20)</f>
        <v>0</v>
      </c>
      <c r="L23" s="93">
        <f>SUM(L19:L20)</f>
        <v>128.41246988</v>
      </c>
      <c r="M23" s="93">
        <f t="shared" si="13"/>
        <v>0</v>
      </c>
      <c r="N23" s="198" t="str">
        <f t="shared" si="14"/>
        <v>-</v>
      </c>
      <c r="O23" s="288">
        <f t="shared" ref="O23:AH23" si="20">SUM(O19:O22)</f>
        <v>312.25234080600001</v>
      </c>
      <c r="P23" s="95">
        <f t="shared" si="20"/>
        <v>108.82412701999999</v>
      </c>
      <c r="Q23" s="95">
        <f t="shared" si="20"/>
        <v>47.484230013000001</v>
      </c>
      <c r="R23" s="95"/>
      <c r="S23" s="95">
        <f t="shared" si="20"/>
        <v>42.217577890000001</v>
      </c>
      <c r="T23" s="95"/>
      <c r="U23" s="95">
        <f t="shared" si="20"/>
        <v>3.6033490560000008</v>
      </c>
      <c r="V23" s="95">
        <f t="shared" si="20"/>
        <v>3.0536856399999999</v>
      </c>
      <c r="W23" s="95">
        <f t="shared" si="20"/>
        <v>3.5171786300000001</v>
      </c>
      <c r="X23" s="95">
        <f t="shared" si="20"/>
        <v>2.9806598600000003</v>
      </c>
      <c r="Y23" s="95">
        <f t="shared" si="20"/>
        <v>28.795338269999998</v>
      </c>
      <c r="Z23" s="95">
        <f t="shared" si="20"/>
        <v>6.1835742600000003</v>
      </c>
      <c r="AA23" s="95">
        <f t="shared" si="20"/>
        <v>22.092482829999998</v>
      </c>
      <c r="AB23" s="95">
        <f t="shared" si="20"/>
        <v>18.722443076271183</v>
      </c>
      <c r="AC23" s="95">
        <f t="shared" si="20"/>
        <v>0</v>
      </c>
      <c r="AD23" s="95">
        <f t="shared" si="20"/>
        <v>0</v>
      </c>
      <c r="AE23" s="95">
        <f t="shared" si="20"/>
        <v>8.039883660000001</v>
      </c>
      <c r="AF23" s="95">
        <f t="shared" si="20"/>
        <v>6.8134607288135598</v>
      </c>
      <c r="AG23" s="95">
        <f t="shared" si="20"/>
        <v>15.085542687000002</v>
      </c>
      <c r="AH23" s="95">
        <f t="shared" si="20"/>
        <v>8.5680327700000003</v>
      </c>
      <c r="AI23" s="312">
        <f t="shared" si="5"/>
        <v>0</v>
      </c>
      <c r="AJ23" s="95">
        <f>SUM(AJ19:AJ22)</f>
        <v>42.96183241</v>
      </c>
      <c r="AK23" s="95">
        <f>SUM(AK19:AL22)</f>
        <v>42.96183241</v>
      </c>
      <c r="AL23" s="95">
        <f>SUM(AL19:AL21)</f>
        <v>0</v>
      </c>
      <c r="AM23" s="95">
        <v>0</v>
      </c>
      <c r="AN23" s="95">
        <v>0</v>
      </c>
      <c r="AO23" s="95">
        <f t="shared" si="6"/>
        <v>270.03476291599998</v>
      </c>
      <c r="AP23" s="95">
        <f t="shared" ref="AP23:AP59" si="21">W23-U23</f>
        <v>-8.6170426000000688E-2</v>
      </c>
      <c r="AQ23" s="256">
        <f t="shared" si="7"/>
        <v>-2.3913982426020226</v>
      </c>
      <c r="AR23" s="289"/>
      <c r="AS23" s="288">
        <f>SUM(AS19:AS22)</f>
        <v>260.44377723000002</v>
      </c>
      <c r="AT23" s="95">
        <f>SUM(AT19:AT22)</f>
        <v>0</v>
      </c>
      <c r="AU23" s="95">
        <f>SUM(AU19:AU22)</f>
        <v>60.043029900000001</v>
      </c>
      <c r="AV23" s="95">
        <f>SUM(AV19:AV22)</f>
        <v>36.851266750000001</v>
      </c>
      <c r="AW23" s="95"/>
      <c r="AX23" s="95">
        <f t="shared" ref="AX23:BJ23" si="22">SUM(AX19:AX22)</f>
        <v>1.1260079999999999</v>
      </c>
      <c r="AY23" s="95">
        <f t="shared" si="22"/>
        <v>1.1260079999999999</v>
      </c>
      <c r="AZ23" s="95">
        <f t="shared" si="22"/>
        <v>0.93947312000000005</v>
      </c>
      <c r="BA23" s="95">
        <f t="shared" si="22"/>
        <v>33.139609010000001</v>
      </c>
      <c r="BB23" s="95">
        <f t="shared" si="22"/>
        <v>21.159166666666668</v>
      </c>
      <c r="BC23" s="95">
        <f t="shared" si="22"/>
        <v>35.725258750000002</v>
      </c>
      <c r="BD23" s="95">
        <f t="shared" si="22"/>
        <v>29.771048960000002</v>
      </c>
      <c r="BE23" s="95">
        <f t="shared" si="22"/>
        <v>19.790412889999999</v>
      </c>
      <c r="BF23" s="95">
        <f t="shared" si="22"/>
        <v>0</v>
      </c>
      <c r="BG23" s="95">
        <f t="shared" si="22"/>
        <v>0</v>
      </c>
      <c r="BH23" s="95">
        <f t="shared" si="22"/>
        <v>0</v>
      </c>
      <c r="BI23" s="95">
        <f t="shared" si="22"/>
        <v>5.9870000000000001</v>
      </c>
      <c r="BJ23" s="198">
        <f t="shared" si="22"/>
        <v>0</v>
      </c>
      <c r="BK23" s="95">
        <f>SUM(BK19:BK22)</f>
        <v>36.851266750000001</v>
      </c>
      <c r="BL23" s="95">
        <f>SUM(BL19:BL22)</f>
        <v>35.725258750000002</v>
      </c>
      <c r="BM23" s="95">
        <f>SUM(BM19:BM22)</f>
        <v>29.771048960000002</v>
      </c>
      <c r="BN23" s="95">
        <v>0</v>
      </c>
      <c r="BO23" s="95">
        <v>0</v>
      </c>
      <c r="BP23" s="95">
        <f>AS23-AV23</f>
        <v>223.59251048000002</v>
      </c>
      <c r="BQ23" s="95">
        <f t="shared" si="16"/>
        <v>0</v>
      </c>
      <c r="BR23" s="256">
        <f t="shared" si="17"/>
        <v>0</v>
      </c>
    </row>
    <row r="24" spans="1:70" s="71" customFormat="1" ht="15" thickBot="1">
      <c r="A24" s="273"/>
      <c r="B24" s="274" t="s">
        <v>27</v>
      </c>
      <c r="C24" s="206"/>
      <c r="D24" s="131"/>
      <c r="E24" s="90"/>
      <c r="F24" s="90"/>
      <c r="G24" s="98"/>
      <c r="H24" s="100"/>
      <c r="I24" s="114"/>
      <c r="J24" s="100"/>
      <c r="K24" s="114"/>
      <c r="L24" s="100"/>
      <c r="M24" s="100"/>
      <c r="N24" s="199"/>
      <c r="O24" s="290"/>
      <c r="P24" s="209"/>
      <c r="Q24" s="114"/>
      <c r="R24" s="103"/>
      <c r="S24" s="114"/>
      <c r="T24" s="114"/>
      <c r="U24" s="114"/>
      <c r="V24" s="114"/>
      <c r="W24" s="114"/>
      <c r="X24" s="114"/>
      <c r="Y24" s="114"/>
      <c r="Z24" s="114"/>
      <c r="AA24" s="114"/>
      <c r="AB24" s="114"/>
      <c r="AC24" s="114"/>
      <c r="AD24" s="114"/>
      <c r="AE24" s="114"/>
      <c r="AF24" s="114"/>
      <c r="AG24" s="114"/>
      <c r="AH24" s="114"/>
      <c r="AI24" s="312">
        <f>Q24-U24-Y24-AC24-AG24</f>
        <v>0</v>
      </c>
      <c r="AJ24" s="114"/>
      <c r="AK24" s="114"/>
      <c r="AL24" s="114"/>
      <c r="AM24" s="114">
        <v>0</v>
      </c>
      <c r="AN24" s="114">
        <v>0</v>
      </c>
      <c r="AO24" s="114">
        <f>O24-S24</f>
        <v>0</v>
      </c>
      <c r="AP24" s="114">
        <f>W24-U24</f>
        <v>0</v>
      </c>
      <c r="AQ24" s="291">
        <f>IF(U24=0,0,W24/U24*100-100)</f>
        <v>0</v>
      </c>
      <c r="AR24" s="292"/>
      <c r="AS24" s="290"/>
      <c r="AT24" s="209"/>
      <c r="AU24" s="114"/>
      <c r="AV24" s="114"/>
      <c r="AW24" s="114"/>
      <c r="AX24" s="114"/>
      <c r="AY24" s="114"/>
      <c r="AZ24" s="114"/>
      <c r="BA24" s="114"/>
      <c r="BB24" s="114"/>
      <c r="BC24" s="114"/>
      <c r="BD24" s="114"/>
      <c r="BE24" s="114"/>
      <c r="BF24" s="114"/>
      <c r="BG24" s="114"/>
      <c r="BH24" s="114"/>
      <c r="BI24" s="114"/>
      <c r="BJ24" s="199"/>
      <c r="BK24" s="114"/>
      <c r="BL24" s="114"/>
      <c r="BM24" s="114"/>
      <c r="BN24" s="114">
        <v>0</v>
      </c>
      <c r="BO24" s="114">
        <v>0</v>
      </c>
      <c r="BP24" s="114">
        <f>AS24-AV24</f>
        <v>0</v>
      </c>
      <c r="BQ24" s="114">
        <f t="shared" si="16"/>
        <v>0</v>
      </c>
      <c r="BR24" s="291">
        <f t="shared" si="17"/>
        <v>0</v>
      </c>
    </row>
    <row r="25" spans="1:70" s="71" customFormat="1" ht="15.75" customHeight="1">
      <c r="A25" s="275">
        <v>5</v>
      </c>
      <c r="B25" s="276" t="s">
        <v>202</v>
      </c>
      <c r="C25" s="264"/>
      <c r="D25" s="132"/>
      <c r="E25" s="163"/>
      <c r="F25" s="101"/>
      <c r="G25" s="103"/>
      <c r="H25" s="101"/>
      <c r="I25" s="103"/>
      <c r="J25" s="101"/>
      <c r="K25" s="103"/>
      <c r="L25" s="111"/>
      <c r="M25" s="101"/>
      <c r="N25" s="200"/>
      <c r="O25" s="293">
        <v>2.1036100000000002</v>
      </c>
      <c r="P25" s="210"/>
      <c r="Q25" s="374">
        <v>1.8024162699999999</v>
      </c>
      <c r="R25" s="103"/>
      <c r="S25" s="374">
        <f>W25+AA25+AE25+AH25</f>
        <v>1.8048614999999999</v>
      </c>
      <c r="T25" s="320">
        <f>S25/1.18</f>
        <v>1.5295436440677965</v>
      </c>
      <c r="U25" s="210">
        <v>1.4579501399999999</v>
      </c>
      <c r="V25" s="210">
        <f>ROUND(U25/1.18,8)</f>
        <v>1.23555097</v>
      </c>
      <c r="W25" s="260">
        <v>1.4579501399999999</v>
      </c>
      <c r="X25" s="260">
        <f>W25/1.18</f>
        <v>1.2355509661016948</v>
      </c>
      <c r="Y25" s="210">
        <v>0</v>
      </c>
      <c r="Z25" s="210">
        <f>ROUND(Y25/1.18,8)</f>
        <v>0</v>
      </c>
      <c r="AA25" s="210">
        <v>0</v>
      </c>
      <c r="AB25" s="210">
        <f>(AA25*100)/118</f>
        <v>0</v>
      </c>
      <c r="AC25" s="210">
        <v>0.34446613000000004</v>
      </c>
      <c r="AD25" s="210">
        <f>ROUND(AC25/1.18,8)</f>
        <v>0.29192045</v>
      </c>
      <c r="AE25" s="357">
        <v>0.31838061000000001</v>
      </c>
      <c r="AF25" s="210">
        <f>(AE25*100)/118</f>
        <v>0.26981407627118642</v>
      </c>
      <c r="AG25" s="210">
        <v>0</v>
      </c>
      <c r="AH25" s="103">
        <v>2.8530750000000001E-2</v>
      </c>
      <c r="AI25" s="312"/>
      <c r="AJ25" s="103">
        <f>AK25</f>
        <v>1.8048615036</v>
      </c>
      <c r="AK25" s="103">
        <v>1.8048615036</v>
      </c>
      <c r="AL25" s="103">
        <v>0</v>
      </c>
      <c r="AM25" s="103">
        <f>AN25</f>
        <v>1.8048615036</v>
      </c>
      <c r="AN25" s="103">
        <f>AK25</f>
        <v>1.8048615036</v>
      </c>
      <c r="AO25" s="103">
        <f>O24-S24</f>
        <v>0</v>
      </c>
      <c r="AP25" s="103">
        <f>AH25-AG25</f>
        <v>2.8530750000000001E-2</v>
      </c>
      <c r="AQ25" s="103">
        <v>0</v>
      </c>
      <c r="AR25" s="289"/>
      <c r="AS25" s="293">
        <f>AO25</f>
        <v>0</v>
      </c>
      <c r="AT25" s="210"/>
      <c r="AU25" s="103">
        <f>AX25+BA25+BE25+BI25</f>
        <v>0</v>
      </c>
      <c r="AV25" s="103">
        <f>AY25+BC25+BG25+BJ25</f>
        <v>0</v>
      </c>
      <c r="AW25" s="320">
        <f>AV25/1.18</f>
        <v>0</v>
      </c>
      <c r="AX25" s="210">
        <v>0</v>
      </c>
      <c r="AY25" s="260">
        <v>0</v>
      </c>
      <c r="AZ25" s="260">
        <v>0</v>
      </c>
      <c r="BA25" s="210">
        <v>0</v>
      </c>
      <c r="BB25" s="210">
        <v>0</v>
      </c>
      <c r="BC25" s="210">
        <v>0</v>
      </c>
      <c r="BD25" s="210">
        <v>0</v>
      </c>
      <c r="BE25" s="210">
        <v>0</v>
      </c>
      <c r="BF25" s="210">
        <v>0</v>
      </c>
      <c r="BG25" s="210">
        <v>0</v>
      </c>
      <c r="BH25" s="210">
        <v>0</v>
      </c>
      <c r="BI25" s="210">
        <v>0</v>
      </c>
      <c r="BJ25" s="210">
        <v>0</v>
      </c>
      <c r="BK25" s="210">
        <v>0</v>
      </c>
      <c r="BL25" s="210">
        <v>0</v>
      </c>
      <c r="BM25" s="103">
        <f>BD25</f>
        <v>0</v>
      </c>
      <c r="BN25" s="103">
        <f>BO25</f>
        <v>0</v>
      </c>
      <c r="BO25" s="103">
        <f>BL25</f>
        <v>0</v>
      </c>
      <c r="BP25" s="103">
        <f>AS24-AV24</f>
        <v>0</v>
      </c>
      <c r="BQ25" s="103">
        <f t="shared" si="16"/>
        <v>0</v>
      </c>
      <c r="BR25" s="103">
        <f t="shared" si="17"/>
        <v>0</v>
      </c>
    </row>
    <row r="26" spans="1:70" s="71" customFormat="1" ht="15.75" customHeight="1" thickBot="1">
      <c r="A26" s="271"/>
      <c r="B26" s="277" t="s">
        <v>28</v>
      </c>
      <c r="C26" s="263"/>
      <c r="D26" s="93"/>
      <c r="E26" s="93"/>
      <c r="F26" s="93"/>
      <c r="G26" s="93"/>
      <c r="H26" s="93"/>
      <c r="I26" s="95"/>
      <c r="J26" s="93"/>
      <c r="K26" s="93"/>
      <c r="L26" s="93"/>
      <c r="M26" s="93"/>
      <c r="N26" s="198"/>
      <c r="O26" s="288">
        <f>SUM(O23:O25)</f>
        <v>314.35595080600001</v>
      </c>
      <c r="P26" s="95">
        <f>SUM(P23:P25)</f>
        <v>108.82412701999999</v>
      </c>
      <c r="Q26" s="95">
        <f>SUM(Q25:Q25)</f>
        <v>1.8024162699999999</v>
      </c>
      <c r="R26" s="95"/>
      <c r="S26" s="95">
        <f>SUM(S25:S25)</f>
        <v>1.8048614999999999</v>
      </c>
      <c r="T26" s="95"/>
      <c r="U26" s="95">
        <f>SUM(U25)</f>
        <v>1.4579501399999999</v>
      </c>
      <c r="V26" s="95">
        <f t="shared" ref="V26:AH26" si="23">SUM(V25)</f>
        <v>1.23555097</v>
      </c>
      <c r="W26" s="95">
        <f t="shared" si="23"/>
        <v>1.4579501399999999</v>
      </c>
      <c r="X26" s="95">
        <f t="shared" si="23"/>
        <v>1.2355509661016948</v>
      </c>
      <c r="Y26" s="95">
        <f t="shared" si="23"/>
        <v>0</v>
      </c>
      <c r="Z26" s="95">
        <f t="shared" si="23"/>
        <v>0</v>
      </c>
      <c r="AA26" s="95">
        <f t="shared" si="23"/>
        <v>0</v>
      </c>
      <c r="AB26" s="95">
        <f t="shared" si="23"/>
        <v>0</v>
      </c>
      <c r="AC26" s="95">
        <f t="shared" si="23"/>
        <v>0.34446613000000004</v>
      </c>
      <c r="AD26" s="95">
        <f t="shared" si="23"/>
        <v>0.29192045</v>
      </c>
      <c r="AE26" s="95">
        <f t="shared" si="23"/>
        <v>0.31838061000000001</v>
      </c>
      <c r="AF26" s="95">
        <f t="shared" si="23"/>
        <v>0.26981407627118642</v>
      </c>
      <c r="AG26" s="95">
        <f t="shared" si="23"/>
        <v>0</v>
      </c>
      <c r="AH26" s="95">
        <f t="shared" si="23"/>
        <v>2.8530750000000001E-2</v>
      </c>
      <c r="AI26" s="95">
        <f t="shared" ref="AI26:AQ26" si="24">SUM(AI25)</f>
        <v>0</v>
      </c>
      <c r="AJ26" s="95">
        <f t="shared" si="24"/>
        <v>1.8048615036</v>
      </c>
      <c r="AK26" s="95">
        <f t="shared" si="24"/>
        <v>1.8048615036</v>
      </c>
      <c r="AL26" s="95">
        <f t="shared" si="24"/>
        <v>0</v>
      </c>
      <c r="AM26" s="95">
        <f t="shared" si="24"/>
        <v>1.8048615036</v>
      </c>
      <c r="AN26" s="95">
        <f t="shared" si="24"/>
        <v>1.8048615036</v>
      </c>
      <c r="AO26" s="95">
        <f t="shared" si="24"/>
        <v>0</v>
      </c>
      <c r="AP26" s="95">
        <f t="shared" si="24"/>
        <v>2.8530750000000001E-2</v>
      </c>
      <c r="AQ26" s="95">
        <f t="shared" si="24"/>
        <v>0</v>
      </c>
      <c r="AR26" s="289"/>
      <c r="AS26" s="288">
        <f>SUM(AS23:AS25)</f>
        <v>260.44377723000002</v>
      </c>
      <c r="AT26" s="95">
        <f>SUM(AT23:AT25)</f>
        <v>0</v>
      </c>
      <c r="AU26" s="95">
        <f>SUM(AU25:AU25)</f>
        <v>0</v>
      </c>
      <c r="AV26" s="95">
        <f>SUM(AV25:AV25)</f>
        <v>0</v>
      </c>
      <c r="AW26" s="95"/>
      <c r="AX26" s="95">
        <f>SUM(AX25)</f>
        <v>0</v>
      </c>
      <c r="AY26" s="95">
        <f t="shared" ref="AY26:BP26" si="25">SUM(AY25)</f>
        <v>0</v>
      </c>
      <c r="AZ26" s="95">
        <f t="shared" si="25"/>
        <v>0</v>
      </c>
      <c r="BA26" s="95">
        <f t="shared" si="25"/>
        <v>0</v>
      </c>
      <c r="BB26" s="95">
        <f t="shared" si="25"/>
        <v>0</v>
      </c>
      <c r="BC26" s="95">
        <f t="shared" si="25"/>
        <v>0</v>
      </c>
      <c r="BD26" s="95">
        <f t="shared" si="25"/>
        <v>0</v>
      </c>
      <c r="BE26" s="95">
        <f t="shared" si="25"/>
        <v>0</v>
      </c>
      <c r="BF26" s="95">
        <f t="shared" si="25"/>
        <v>0</v>
      </c>
      <c r="BG26" s="95">
        <f t="shared" si="25"/>
        <v>0</v>
      </c>
      <c r="BH26" s="95">
        <f t="shared" si="25"/>
        <v>0</v>
      </c>
      <c r="BI26" s="95">
        <f t="shared" si="25"/>
        <v>0</v>
      </c>
      <c r="BJ26" s="198">
        <f t="shared" si="25"/>
        <v>0</v>
      </c>
      <c r="BK26" s="95">
        <f t="shared" si="25"/>
        <v>0</v>
      </c>
      <c r="BL26" s="95">
        <f t="shared" si="25"/>
        <v>0</v>
      </c>
      <c r="BM26" s="95">
        <f t="shared" si="25"/>
        <v>0</v>
      </c>
      <c r="BN26" s="95">
        <f t="shared" si="25"/>
        <v>0</v>
      </c>
      <c r="BO26" s="95">
        <f t="shared" si="25"/>
        <v>0</v>
      </c>
      <c r="BP26" s="95">
        <f t="shared" si="25"/>
        <v>0</v>
      </c>
      <c r="BQ26" s="95">
        <f t="shared" si="16"/>
        <v>0</v>
      </c>
      <c r="BR26" s="95">
        <f t="shared" si="17"/>
        <v>0</v>
      </c>
    </row>
    <row r="27" spans="1:70" s="71" customFormat="1" ht="28.5" customHeight="1" thickBot="1">
      <c r="A27" s="269"/>
      <c r="B27" s="278" t="s">
        <v>137</v>
      </c>
      <c r="C27" s="262">
        <f>C28+C33</f>
        <v>336.69989224</v>
      </c>
      <c r="D27" s="110">
        <f>D28+D33</f>
        <v>285.33889173</v>
      </c>
      <c r="E27" s="110">
        <f t="shared" ref="E27:L27" si="26">E28+E33</f>
        <v>48.544651999999999</v>
      </c>
      <c r="F27" s="110">
        <f t="shared" si="26"/>
        <v>46.875929120000002</v>
      </c>
      <c r="G27" s="110">
        <f>G28+G33</f>
        <v>39.0276961</v>
      </c>
      <c r="H27" s="110">
        <f t="shared" si="26"/>
        <v>16.783315520000002</v>
      </c>
      <c r="I27" s="110">
        <f>I28+I33</f>
        <v>14.34121408</v>
      </c>
      <c r="J27" s="110">
        <f t="shared" si="26"/>
        <v>0.65412375</v>
      </c>
      <c r="K27" s="110">
        <f>K28+K33</f>
        <v>0.65412375</v>
      </c>
      <c r="L27" s="110">
        <f t="shared" si="26"/>
        <v>289.82396311999997</v>
      </c>
      <c r="M27" s="110">
        <f t="shared" si="13"/>
        <v>-1.6687228799999971</v>
      </c>
      <c r="N27" s="197">
        <f t="shared" si="14"/>
        <v>-3.4375009630308995</v>
      </c>
      <c r="O27" s="285">
        <f>O28+O33</f>
        <v>186.08214117</v>
      </c>
      <c r="P27" s="110">
        <f>P28+P33</f>
        <v>293.19109183322036</v>
      </c>
      <c r="Q27" s="110">
        <f t="shared" ref="Q27:AH27" si="27">Q28+Q33</f>
        <v>63.509763736900013</v>
      </c>
      <c r="R27" s="95"/>
      <c r="S27" s="110">
        <f t="shared" si="27"/>
        <v>63.136499665999999</v>
      </c>
      <c r="T27" s="110"/>
      <c r="U27" s="110">
        <f t="shared" si="27"/>
        <v>-53.036706952999999</v>
      </c>
      <c r="V27" s="110">
        <f t="shared" si="27"/>
        <v>6.1055734845762721</v>
      </c>
      <c r="W27" s="110">
        <f t="shared" si="27"/>
        <v>7.3956685600000007</v>
      </c>
      <c r="X27" s="110">
        <f t="shared" si="27"/>
        <v>6.2646256079661029</v>
      </c>
      <c r="Y27" s="110">
        <f t="shared" si="27"/>
        <v>32.013999600000005</v>
      </c>
      <c r="Z27" s="110">
        <f t="shared" si="27"/>
        <v>27.13050814</v>
      </c>
      <c r="AA27" s="110">
        <f t="shared" si="27"/>
        <v>23.992660090000001</v>
      </c>
      <c r="AB27" s="110">
        <f t="shared" si="27"/>
        <v>20.291368974576272</v>
      </c>
      <c r="AC27" s="110">
        <f t="shared" si="27"/>
        <v>69.359012819900002</v>
      </c>
      <c r="AD27" s="110">
        <f t="shared" si="27"/>
        <v>20.251932109999998</v>
      </c>
      <c r="AE27" s="110">
        <f t="shared" si="27"/>
        <v>20.978513040000003</v>
      </c>
      <c r="AF27" s="110">
        <f t="shared" si="27"/>
        <v>17.546061305084748</v>
      </c>
      <c r="AG27" s="110">
        <f t="shared" si="27"/>
        <v>15.173458270000001</v>
      </c>
      <c r="AH27" s="110">
        <f t="shared" si="27"/>
        <v>10.769657976</v>
      </c>
      <c r="AI27" s="312">
        <f t="shared" si="5"/>
        <v>0</v>
      </c>
      <c r="AJ27" s="110">
        <f>AJ28+AJ33</f>
        <v>54.2877801092</v>
      </c>
      <c r="AK27" s="110">
        <f>AK28+AK33</f>
        <v>54.2877801092</v>
      </c>
      <c r="AL27" s="110">
        <f>AL28+AL33</f>
        <v>0</v>
      </c>
      <c r="AM27" s="110">
        <v>0</v>
      </c>
      <c r="AN27" s="110">
        <v>0</v>
      </c>
      <c r="AO27" s="110">
        <f t="shared" si="6"/>
        <v>122.94564150400001</v>
      </c>
      <c r="AP27" s="110">
        <f t="shared" si="21"/>
        <v>60.432375512999997</v>
      </c>
      <c r="AQ27" s="286">
        <f t="shared" si="7"/>
        <v>-113.94443393054905</v>
      </c>
      <c r="AR27" s="287"/>
      <c r="AS27" s="285">
        <f>AS28+AS33</f>
        <v>124.44530366400001</v>
      </c>
      <c r="AT27" s="110">
        <f>AT28+AT33</f>
        <v>0</v>
      </c>
      <c r="AU27" s="110">
        <f>AU28+AU33</f>
        <v>61.052398790000005</v>
      </c>
      <c r="AV27" s="110">
        <f>AV28+AV33</f>
        <v>1.53823266</v>
      </c>
      <c r="AW27" s="110"/>
      <c r="AX27" s="110">
        <f t="shared" ref="AX27:BJ27" si="28">AX28+AX33</f>
        <v>1.3595110100000001</v>
      </c>
      <c r="AY27" s="110">
        <f t="shared" si="28"/>
        <v>1.39189301</v>
      </c>
      <c r="AZ27" s="110">
        <f t="shared" si="28"/>
        <v>1.1856021299999999</v>
      </c>
      <c r="BA27" s="110">
        <f t="shared" si="28"/>
        <v>5.6870000000000003</v>
      </c>
      <c r="BB27" s="110">
        <f>BB28+BB33</f>
        <v>0</v>
      </c>
      <c r="BC27" s="110">
        <f>BC28+BC33</f>
        <v>0.14633964999999999</v>
      </c>
      <c r="BD27" s="110">
        <f t="shared" si="28"/>
        <v>0.14633964999999999</v>
      </c>
      <c r="BE27" s="110">
        <f t="shared" si="28"/>
        <v>14.240690000000001</v>
      </c>
      <c r="BF27" s="110">
        <f t="shared" si="28"/>
        <v>0</v>
      </c>
      <c r="BG27" s="110">
        <f t="shared" si="28"/>
        <v>0</v>
      </c>
      <c r="BH27" s="110">
        <f t="shared" si="28"/>
        <v>0</v>
      </c>
      <c r="BI27" s="110">
        <f t="shared" si="28"/>
        <v>39.765188790000003</v>
      </c>
      <c r="BJ27" s="197">
        <f t="shared" si="28"/>
        <v>0</v>
      </c>
      <c r="BK27" s="110">
        <f>BK28+BK33</f>
        <v>0.30581754999999999</v>
      </c>
      <c r="BL27" s="110">
        <f>BL28+BL33</f>
        <v>0.18983965</v>
      </c>
      <c r="BM27" s="110">
        <f>BM28+BM33</f>
        <v>0.14633964999999999</v>
      </c>
      <c r="BN27" s="110">
        <v>0</v>
      </c>
      <c r="BO27" s="110">
        <v>0</v>
      </c>
      <c r="BP27" s="110">
        <f>AS27-AV27</f>
        <v>122.907071004</v>
      </c>
      <c r="BQ27" s="110">
        <f t="shared" ref="BQ27:BQ35" si="29">AY27-AX27</f>
        <v>3.2381999999999911E-2</v>
      </c>
      <c r="BR27" s="286">
        <f t="shared" ref="BR27:BR35" si="30">IF(AX27=0,0,AY27/AX27*100-100)</f>
        <v>2.3818858223148851</v>
      </c>
    </row>
    <row r="28" spans="1:70" s="71" customFormat="1" ht="15.75" thickBot="1">
      <c r="A28" s="271"/>
      <c r="B28" s="272" t="s">
        <v>144</v>
      </c>
      <c r="C28" s="263">
        <f>C29</f>
        <v>113.38008352999999</v>
      </c>
      <c r="D28" s="95">
        <f>D29</f>
        <v>96.084816549999999</v>
      </c>
      <c r="E28" s="95">
        <f t="shared" ref="E28:L28" si="31">E29</f>
        <v>23.33</v>
      </c>
      <c r="F28" s="95">
        <f t="shared" si="31"/>
        <v>26.605665510000001</v>
      </c>
      <c r="G28" s="95">
        <f t="shared" si="31"/>
        <v>22.550225019999999</v>
      </c>
      <c r="H28" s="95">
        <f t="shared" si="31"/>
        <v>11.812285510000001</v>
      </c>
      <c r="I28" s="95">
        <f t="shared" si="31"/>
        <v>10.010411449999999</v>
      </c>
      <c r="J28" s="95">
        <f t="shared" si="31"/>
        <v>0</v>
      </c>
      <c r="K28" s="95">
        <f t="shared" si="31"/>
        <v>0</v>
      </c>
      <c r="L28" s="95">
        <f t="shared" si="31"/>
        <v>86.774418019999985</v>
      </c>
      <c r="M28" s="95">
        <f t="shared" si="13"/>
        <v>3.2756655100000032</v>
      </c>
      <c r="N28" s="198">
        <f t="shared" si="14"/>
        <v>14.0405722674668</v>
      </c>
      <c r="O28" s="288">
        <f>O29</f>
        <v>0</v>
      </c>
      <c r="P28" s="95">
        <f>P29</f>
        <v>73.53459153</v>
      </c>
      <c r="Q28" s="377">
        <f t="shared" ref="Q28:AL28" si="32">Q29</f>
        <v>-26.61</v>
      </c>
      <c r="R28" s="95"/>
      <c r="S28" s="95">
        <f t="shared" si="32"/>
        <v>0</v>
      </c>
      <c r="T28" s="95"/>
      <c r="U28" s="95">
        <f t="shared" si="32"/>
        <v>-26.61</v>
      </c>
      <c r="V28" s="95">
        <f t="shared" si="32"/>
        <v>0</v>
      </c>
      <c r="W28" s="95">
        <f t="shared" si="32"/>
        <v>0</v>
      </c>
      <c r="X28" s="95">
        <f t="shared" si="32"/>
        <v>0</v>
      </c>
      <c r="Y28" s="95">
        <f t="shared" si="32"/>
        <v>0</v>
      </c>
      <c r="Z28" s="210">
        <f>ROUND(Y28/1.18,8)</f>
        <v>0</v>
      </c>
      <c r="AA28" s="95">
        <f t="shared" si="32"/>
        <v>0</v>
      </c>
      <c r="AB28" s="95">
        <f>(AA28*100)/118</f>
        <v>0</v>
      </c>
      <c r="AC28" s="95">
        <f t="shared" si="32"/>
        <v>0</v>
      </c>
      <c r="AD28" s="95">
        <f t="shared" si="32"/>
        <v>0</v>
      </c>
      <c r="AE28" s="95">
        <f t="shared" si="32"/>
        <v>0</v>
      </c>
      <c r="AF28" s="95">
        <f t="shared" si="32"/>
        <v>0</v>
      </c>
      <c r="AG28" s="95">
        <f t="shared" si="32"/>
        <v>0</v>
      </c>
      <c r="AH28" s="95">
        <f t="shared" si="32"/>
        <v>0</v>
      </c>
      <c r="AI28" s="312">
        <f t="shared" si="5"/>
        <v>0</v>
      </c>
      <c r="AJ28" s="95">
        <f t="shared" si="32"/>
        <v>0</v>
      </c>
      <c r="AK28" s="95">
        <f t="shared" si="32"/>
        <v>0</v>
      </c>
      <c r="AL28" s="95">
        <f t="shared" si="32"/>
        <v>0</v>
      </c>
      <c r="AM28" s="95">
        <v>0</v>
      </c>
      <c r="AN28" s="95">
        <v>0</v>
      </c>
      <c r="AO28" s="95">
        <f t="shared" si="6"/>
        <v>0</v>
      </c>
      <c r="AP28" s="95">
        <f t="shared" si="21"/>
        <v>26.61</v>
      </c>
      <c r="AQ28" s="256">
        <f t="shared" si="7"/>
        <v>-100</v>
      </c>
      <c r="AR28" s="289"/>
      <c r="AS28" s="288">
        <f>AS29</f>
        <v>0</v>
      </c>
      <c r="AT28" s="95">
        <f>AT29</f>
        <v>0</v>
      </c>
      <c r="AU28" s="95">
        <f t="shared" ref="AU28:BM28" si="33">AU29</f>
        <v>0</v>
      </c>
      <c r="AV28" s="95">
        <f t="shared" si="33"/>
        <v>0</v>
      </c>
      <c r="AW28" s="95"/>
      <c r="AX28" s="95">
        <f t="shared" si="33"/>
        <v>0</v>
      </c>
      <c r="AY28" s="95">
        <f t="shared" si="33"/>
        <v>0</v>
      </c>
      <c r="AZ28" s="95">
        <f t="shared" si="33"/>
        <v>0</v>
      </c>
      <c r="BA28" s="95">
        <f t="shared" si="33"/>
        <v>0</v>
      </c>
      <c r="BB28" s="210">
        <f>ROUND(BA28/1.18,8)</f>
        <v>0</v>
      </c>
      <c r="BC28" s="95">
        <f t="shared" si="33"/>
        <v>0</v>
      </c>
      <c r="BD28" s="95">
        <f>(BC28*100)/118</f>
        <v>0</v>
      </c>
      <c r="BE28" s="95">
        <f t="shared" si="33"/>
        <v>0</v>
      </c>
      <c r="BF28" s="95">
        <f t="shared" si="33"/>
        <v>0</v>
      </c>
      <c r="BG28" s="95">
        <f t="shared" si="33"/>
        <v>0</v>
      </c>
      <c r="BH28" s="95">
        <f t="shared" si="33"/>
        <v>0</v>
      </c>
      <c r="BI28" s="95">
        <f t="shared" si="33"/>
        <v>0</v>
      </c>
      <c r="BJ28" s="198">
        <f t="shared" si="33"/>
        <v>0</v>
      </c>
      <c r="BK28" s="95">
        <f t="shared" si="33"/>
        <v>0</v>
      </c>
      <c r="BL28" s="95">
        <f t="shared" si="33"/>
        <v>0</v>
      </c>
      <c r="BM28" s="95">
        <f t="shared" si="33"/>
        <v>0</v>
      </c>
      <c r="BN28" s="95">
        <v>0</v>
      </c>
      <c r="BO28" s="95">
        <v>0</v>
      </c>
      <c r="BP28" s="95">
        <f>AS28-AV28</f>
        <v>0</v>
      </c>
      <c r="BQ28" s="95">
        <f t="shared" si="29"/>
        <v>0</v>
      </c>
      <c r="BR28" s="256">
        <f t="shared" si="30"/>
        <v>0</v>
      </c>
    </row>
    <row r="29" spans="1:70" s="71" customFormat="1" ht="15.75" thickBot="1">
      <c r="A29" s="271"/>
      <c r="B29" s="272" t="s">
        <v>21</v>
      </c>
      <c r="C29" s="263">
        <f>C32</f>
        <v>113.38008352999999</v>
      </c>
      <c r="D29" s="95">
        <f>D32</f>
        <v>96.084816549999999</v>
      </c>
      <c r="E29" s="95">
        <f t="shared" ref="E29:L29" si="34">E32</f>
        <v>23.33</v>
      </c>
      <c r="F29" s="95">
        <f t="shared" si="34"/>
        <v>26.605665510000001</v>
      </c>
      <c r="G29" s="95">
        <f>G32</f>
        <v>22.550225019999999</v>
      </c>
      <c r="H29" s="95">
        <f t="shared" si="34"/>
        <v>11.812285510000001</v>
      </c>
      <c r="I29" s="95">
        <f>I32</f>
        <v>10.010411449999999</v>
      </c>
      <c r="J29" s="95">
        <f t="shared" si="34"/>
        <v>0</v>
      </c>
      <c r="K29" s="95">
        <f>K32</f>
        <v>0</v>
      </c>
      <c r="L29" s="95">
        <f t="shared" si="34"/>
        <v>86.774418019999985</v>
      </c>
      <c r="M29" s="95">
        <f t="shared" si="13"/>
        <v>3.2756655100000032</v>
      </c>
      <c r="N29" s="198">
        <f t="shared" si="14"/>
        <v>14.0405722674668</v>
      </c>
      <c r="O29" s="288">
        <f>O32</f>
        <v>0</v>
      </c>
      <c r="P29" s="95">
        <f>P32</f>
        <v>73.53459153</v>
      </c>
      <c r="Q29" s="95">
        <f t="shared" ref="Q29:AH29" si="35">Q32</f>
        <v>-26.61</v>
      </c>
      <c r="R29" s="95"/>
      <c r="S29" s="95">
        <f t="shared" si="35"/>
        <v>0</v>
      </c>
      <c r="T29" s="95"/>
      <c r="U29" s="95">
        <f t="shared" si="35"/>
        <v>-26.61</v>
      </c>
      <c r="V29" s="95">
        <f>V32</f>
        <v>0</v>
      </c>
      <c r="W29" s="95">
        <f t="shared" si="35"/>
        <v>0</v>
      </c>
      <c r="X29" s="95">
        <f>X32</f>
        <v>0</v>
      </c>
      <c r="Y29" s="95">
        <f t="shared" si="35"/>
        <v>0</v>
      </c>
      <c r="Z29" s="210">
        <f>ROUND(Y29/1.18,8)</f>
        <v>0</v>
      </c>
      <c r="AA29" s="95">
        <f t="shared" si="35"/>
        <v>0</v>
      </c>
      <c r="AB29" s="95">
        <f>(AA29*100)/118</f>
        <v>0</v>
      </c>
      <c r="AC29" s="95">
        <f t="shared" si="35"/>
        <v>0</v>
      </c>
      <c r="AD29" s="95">
        <f t="shared" si="35"/>
        <v>0</v>
      </c>
      <c r="AE29" s="95">
        <f t="shared" si="35"/>
        <v>0</v>
      </c>
      <c r="AF29" s="95">
        <f t="shared" si="35"/>
        <v>0</v>
      </c>
      <c r="AG29" s="95">
        <f t="shared" si="35"/>
        <v>0</v>
      </c>
      <c r="AH29" s="95">
        <f t="shared" si="35"/>
        <v>0</v>
      </c>
      <c r="AI29" s="312">
        <f t="shared" si="5"/>
        <v>0</v>
      </c>
      <c r="AJ29" s="95">
        <f>AJ32</f>
        <v>0</v>
      </c>
      <c r="AK29" s="95">
        <f>AK32</f>
        <v>0</v>
      </c>
      <c r="AL29" s="95">
        <f>AL32</f>
        <v>0</v>
      </c>
      <c r="AM29" s="95">
        <v>0</v>
      </c>
      <c r="AN29" s="95">
        <v>0</v>
      </c>
      <c r="AO29" s="95">
        <f t="shared" si="6"/>
        <v>0</v>
      </c>
      <c r="AP29" s="95">
        <f t="shared" si="21"/>
        <v>26.61</v>
      </c>
      <c r="AQ29" s="256">
        <f t="shared" si="7"/>
        <v>-100</v>
      </c>
      <c r="AR29" s="289"/>
      <c r="AS29" s="288">
        <f>AS32</f>
        <v>0</v>
      </c>
      <c r="AT29" s="95">
        <f>AT32</f>
        <v>0</v>
      </c>
      <c r="AU29" s="95">
        <f>AU32</f>
        <v>0</v>
      </c>
      <c r="AV29" s="95">
        <f>AV32</f>
        <v>0</v>
      </c>
      <c r="AW29" s="95"/>
      <c r="AX29" s="95">
        <f>AX32</f>
        <v>0</v>
      </c>
      <c r="AY29" s="95">
        <f>AY32</f>
        <v>0</v>
      </c>
      <c r="AZ29" s="95">
        <f>AZ32</f>
        <v>0</v>
      </c>
      <c r="BA29" s="95">
        <f>BA32</f>
        <v>0</v>
      </c>
      <c r="BB29" s="210">
        <f>ROUND(BA29/1.18,8)</f>
        <v>0</v>
      </c>
      <c r="BC29" s="95">
        <f>BC32</f>
        <v>0</v>
      </c>
      <c r="BD29" s="95">
        <f>(BC29*100)/118</f>
        <v>0</v>
      </c>
      <c r="BE29" s="95">
        <f t="shared" ref="BE29:BJ29" si="36">BE32</f>
        <v>0</v>
      </c>
      <c r="BF29" s="95">
        <f t="shared" si="36"/>
        <v>0</v>
      </c>
      <c r="BG29" s="95">
        <f t="shared" si="36"/>
        <v>0</v>
      </c>
      <c r="BH29" s="95">
        <f t="shared" si="36"/>
        <v>0</v>
      </c>
      <c r="BI29" s="95">
        <f t="shared" si="36"/>
        <v>0</v>
      </c>
      <c r="BJ29" s="198">
        <f t="shared" si="36"/>
        <v>0</v>
      </c>
      <c r="BK29" s="95">
        <f>BK32</f>
        <v>0</v>
      </c>
      <c r="BL29" s="95">
        <f>BL32</f>
        <v>0</v>
      </c>
      <c r="BM29" s="95">
        <f>BM32</f>
        <v>0</v>
      </c>
      <c r="BN29" s="95">
        <v>0</v>
      </c>
      <c r="BO29" s="95">
        <v>0</v>
      </c>
      <c r="BP29" s="95">
        <f>AS29-AV29</f>
        <v>0</v>
      </c>
      <c r="BQ29" s="95">
        <f t="shared" si="29"/>
        <v>0</v>
      </c>
      <c r="BR29" s="256">
        <f t="shared" si="30"/>
        <v>0</v>
      </c>
    </row>
    <row r="30" spans="1:70" s="71" customFormat="1" ht="14.25">
      <c r="A30" s="273"/>
      <c r="B30" s="279" t="s">
        <v>25</v>
      </c>
      <c r="C30" s="206"/>
      <c r="D30" s="131"/>
      <c r="E30" s="114"/>
      <c r="F30" s="98"/>
      <c r="G30" s="98"/>
      <c r="H30" s="114"/>
      <c r="I30" s="114"/>
      <c r="J30" s="114"/>
      <c r="K30" s="114"/>
      <c r="L30" s="114"/>
      <c r="M30" s="114">
        <f t="shared" si="13"/>
        <v>0</v>
      </c>
      <c r="N30" s="199" t="str">
        <f t="shared" si="14"/>
        <v>-</v>
      </c>
      <c r="O30" s="290"/>
      <c r="P30" s="209"/>
      <c r="Q30" s="114"/>
      <c r="R30" s="103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312">
        <f t="shared" si="5"/>
        <v>0</v>
      </c>
      <c r="AJ30" s="114"/>
      <c r="AK30" s="114"/>
      <c r="AL30" s="114"/>
      <c r="AM30" s="114">
        <v>0</v>
      </c>
      <c r="AN30" s="114">
        <v>0</v>
      </c>
      <c r="AO30" s="114">
        <f t="shared" si="6"/>
        <v>0</v>
      </c>
      <c r="AP30" s="114">
        <f t="shared" si="21"/>
        <v>0</v>
      </c>
      <c r="AQ30" s="291">
        <f t="shared" si="7"/>
        <v>0</v>
      </c>
      <c r="AR30" s="292"/>
      <c r="AS30" s="290"/>
      <c r="AT30" s="209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99"/>
      <c r="BK30" s="114"/>
      <c r="BL30" s="114"/>
      <c r="BM30" s="114"/>
      <c r="BN30" s="114">
        <v>0</v>
      </c>
      <c r="BO30" s="114">
        <v>0</v>
      </c>
      <c r="BP30" s="114">
        <f>AS30-AV30</f>
        <v>0</v>
      </c>
      <c r="BQ30" s="114">
        <f t="shared" si="29"/>
        <v>0</v>
      </c>
      <c r="BR30" s="291">
        <f t="shared" si="30"/>
        <v>0</v>
      </c>
    </row>
    <row r="31" spans="1:70" s="71" customFormat="1" ht="28.5" customHeight="1" thickBot="1">
      <c r="A31" s="275">
        <v>6</v>
      </c>
      <c r="B31" s="276" t="s">
        <v>139</v>
      </c>
      <c r="C31" s="264">
        <v>113.38008352999999</v>
      </c>
      <c r="D31" s="132">
        <f>ROUND(C31/1.18,8)</f>
        <v>96.084816549999999</v>
      </c>
      <c r="E31" s="91">
        <v>23.33</v>
      </c>
      <c r="F31" s="91">
        <v>26.605665510000001</v>
      </c>
      <c r="G31" s="91">
        <v>22.550225019999999</v>
      </c>
      <c r="H31" s="91">
        <v>11.812285510000001</v>
      </c>
      <c r="I31" s="91">
        <v>10.010411449999999</v>
      </c>
      <c r="J31" s="91"/>
      <c r="K31" s="97"/>
      <c r="L31" s="111">
        <f>C31-F31</f>
        <v>86.774418019999985</v>
      </c>
      <c r="M31" s="91">
        <f t="shared" si="13"/>
        <v>3.2756655100000032</v>
      </c>
      <c r="N31" s="201">
        <f t="shared" si="14"/>
        <v>14.0405722674668</v>
      </c>
      <c r="O31" s="367">
        <v>0</v>
      </c>
      <c r="P31" s="210">
        <f>D31-G31</f>
        <v>73.53459153</v>
      </c>
      <c r="Q31" s="374">
        <v>-26.61</v>
      </c>
      <c r="R31" s="103"/>
      <c r="S31" s="103">
        <v>0</v>
      </c>
      <c r="T31" s="103">
        <f>S31/1.18</f>
        <v>0</v>
      </c>
      <c r="U31" s="118">
        <f>Q31</f>
        <v>-26.61</v>
      </c>
      <c r="V31" s="103">
        <v>0</v>
      </c>
      <c r="W31" s="103">
        <v>0</v>
      </c>
      <c r="X31" s="103">
        <v>0</v>
      </c>
      <c r="Y31" s="103">
        <v>0</v>
      </c>
      <c r="Z31" s="103">
        <v>0</v>
      </c>
      <c r="AA31" s="103">
        <v>0</v>
      </c>
      <c r="AB31" s="103">
        <v>0</v>
      </c>
      <c r="AC31" s="103">
        <v>0</v>
      </c>
      <c r="AD31" s="103">
        <v>0</v>
      </c>
      <c r="AE31" s="103">
        <v>0</v>
      </c>
      <c r="AF31" s="103">
        <v>0</v>
      </c>
      <c r="AG31" s="97">
        <v>0</v>
      </c>
      <c r="AH31" s="97">
        <v>0</v>
      </c>
      <c r="AI31" s="97">
        <v>0</v>
      </c>
      <c r="AJ31" s="97">
        <f>AK31</f>
        <v>0</v>
      </c>
      <c r="AK31" s="97">
        <v>0</v>
      </c>
      <c r="AL31" s="97">
        <v>0</v>
      </c>
      <c r="AM31" s="97">
        <f>AN31</f>
        <v>0</v>
      </c>
      <c r="AN31" s="97">
        <v>0</v>
      </c>
      <c r="AO31" s="97">
        <v>0</v>
      </c>
      <c r="AP31" s="97">
        <f t="shared" si="21"/>
        <v>26.61</v>
      </c>
      <c r="AQ31" s="294">
        <f t="shared" si="7"/>
        <v>-100</v>
      </c>
      <c r="AR31" s="295" t="s">
        <v>169</v>
      </c>
      <c r="AS31" s="367">
        <v>0</v>
      </c>
      <c r="AT31" s="210">
        <f>AH31-AK31</f>
        <v>0</v>
      </c>
      <c r="AU31" s="103">
        <f>AX31+BA31+BE31+BI31</f>
        <v>0</v>
      </c>
      <c r="AV31" s="103">
        <f>AY31+BC31+BG31+BJ31</f>
        <v>0</v>
      </c>
      <c r="AW31" s="118">
        <f>AV31/1.18</f>
        <v>0</v>
      </c>
      <c r="AX31" s="118">
        <v>0</v>
      </c>
      <c r="AY31" s="118">
        <v>0</v>
      </c>
      <c r="AZ31" s="118">
        <v>0</v>
      </c>
      <c r="BA31" s="103">
        <v>0</v>
      </c>
      <c r="BB31" s="103">
        <v>0</v>
      </c>
      <c r="BC31" s="103">
        <v>0</v>
      </c>
      <c r="BD31" s="103">
        <v>0</v>
      </c>
      <c r="BE31" s="103">
        <v>0</v>
      </c>
      <c r="BF31" s="103">
        <v>0</v>
      </c>
      <c r="BG31" s="103">
        <v>0</v>
      </c>
      <c r="BH31" s="103">
        <v>0</v>
      </c>
      <c r="BI31" s="97">
        <v>0</v>
      </c>
      <c r="BJ31" s="201">
        <v>0</v>
      </c>
      <c r="BK31" s="97">
        <f>BL31</f>
        <v>0</v>
      </c>
      <c r="BL31" s="97">
        <v>0</v>
      </c>
      <c r="BM31" s="97">
        <f>BD31</f>
        <v>0</v>
      </c>
      <c r="BN31" s="97">
        <f>BO31</f>
        <v>0</v>
      </c>
      <c r="BO31" s="97">
        <v>0</v>
      </c>
      <c r="BP31" s="97">
        <v>0</v>
      </c>
      <c r="BQ31" s="97">
        <f>AY31-AX31</f>
        <v>0</v>
      </c>
      <c r="BR31" s="294">
        <f>IF(AX31=0,0,AY31/AX31*100-100)</f>
        <v>0</v>
      </c>
    </row>
    <row r="32" spans="1:70" s="71" customFormat="1" ht="15.75" thickBot="1">
      <c r="A32" s="271"/>
      <c r="B32" s="277" t="s">
        <v>26</v>
      </c>
      <c r="C32" s="263">
        <f>C31</f>
        <v>113.38008352999999</v>
      </c>
      <c r="D32" s="95">
        <f>D31</f>
        <v>96.084816549999999</v>
      </c>
      <c r="E32" s="95">
        <f t="shared" ref="E32:L32" si="37">E31</f>
        <v>23.33</v>
      </c>
      <c r="F32" s="95">
        <f t="shared" si="37"/>
        <v>26.605665510000001</v>
      </c>
      <c r="G32" s="95">
        <f>G31</f>
        <v>22.550225019999999</v>
      </c>
      <c r="H32" s="95">
        <f t="shared" si="37"/>
        <v>11.812285510000001</v>
      </c>
      <c r="I32" s="95">
        <f>I31</f>
        <v>10.010411449999999</v>
      </c>
      <c r="J32" s="95">
        <f t="shared" si="37"/>
        <v>0</v>
      </c>
      <c r="K32" s="95">
        <f>K31</f>
        <v>0</v>
      </c>
      <c r="L32" s="95">
        <f t="shared" si="37"/>
        <v>86.774418019999985</v>
      </c>
      <c r="M32" s="95">
        <f t="shared" si="13"/>
        <v>3.2756655100000032</v>
      </c>
      <c r="N32" s="198">
        <f t="shared" si="14"/>
        <v>14.0405722674668</v>
      </c>
      <c r="O32" s="288">
        <f>O31</f>
        <v>0</v>
      </c>
      <c r="P32" s="95">
        <f>P31</f>
        <v>73.53459153</v>
      </c>
      <c r="Q32" s="95">
        <f t="shared" ref="Q32:AG32" si="38">Q31</f>
        <v>-26.61</v>
      </c>
      <c r="R32" s="95"/>
      <c r="S32" s="95">
        <f t="shared" si="38"/>
        <v>0</v>
      </c>
      <c r="T32" s="95"/>
      <c r="U32" s="95">
        <f t="shared" si="38"/>
        <v>-26.61</v>
      </c>
      <c r="V32" s="95">
        <f>V31</f>
        <v>0</v>
      </c>
      <c r="W32" s="95">
        <f t="shared" si="38"/>
        <v>0</v>
      </c>
      <c r="X32" s="95">
        <f>X31</f>
        <v>0</v>
      </c>
      <c r="Y32" s="95">
        <f t="shared" si="38"/>
        <v>0</v>
      </c>
      <c r="Z32" s="97">
        <f t="shared" ref="Z32:Z38" si="39">ROUND(Y32/1.18,8)</f>
        <v>0</v>
      </c>
      <c r="AA32" s="95">
        <f t="shared" si="38"/>
        <v>0</v>
      </c>
      <c r="AB32" s="95">
        <f>AB31</f>
        <v>0</v>
      </c>
      <c r="AC32" s="95">
        <f t="shared" si="38"/>
        <v>0</v>
      </c>
      <c r="AD32" s="95">
        <f t="shared" si="38"/>
        <v>0</v>
      </c>
      <c r="AE32" s="95">
        <f t="shared" si="38"/>
        <v>0</v>
      </c>
      <c r="AF32" s="95">
        <f t="shared" si="38"/>
        <v>0</v>
      </c>
      <c r="AG32" s="95">
        <f t="shared" si="38"/>
        <v>0</v>
      </c>
      <c r="AH32" s="95"/>
      <c r="AI32" s="312">
        <f t="shared" si="5"/>
        <v>0</v>
      </c>
      <c r="AJ32" s="95">
        <f>AJ31</f>
        <v>0</v>
      </c>
      <c r="AK32" s="95">
        <f>AK31</f>
        <v>0</v>
      </c>
      <c r="AL32" s="95">
        <f>AL31</f>
        <v>0</v>
      </c>
      <c r="AM32" s="95">
        <v>0</v>
      </c>
      <c r="AN32" s="95">
        <v>0</v>
      </c>
      <c r="AO32" s="95">
        <f t="shared" si="6"/>
        <v>0</v>
      </c>
      <c r="AP32" s="95">
        <f t="shared" si="21"/>
        <v>26.61</v>
      </c>
      <c r="AQ32" s="256">
        <f t="shared" si="7"/>
        <v>-100</v>
      </c>
      <c r="AR32" s="289"/>
      <c r="AS32" s="288">
        <f t="shared" ref="AS32:BA32" si="40">AS31</f>
        <v>0</v>
      </c>
      <c r="AT32" s="95">
        <f t="shared" si="40"/>
        <v>0</v>
      </c>
      <c r="AU32" s="95">
        <f t="shared" si="40"/>
        <v>0</v>
      </c>
      <c r="AV32" s="95">
        <f t="shared" si="40"/>
        <v>0</v>
      </c>
      <c r="AW32" s="95">
        <f t="shared" si="40"/>
        <v>0</v>
      </c>
      <c r="AX32" s="95">
        <f t="shared" si="40"/>
        <v>0</v>
      </c>
      <c r="AY32" s="95">
        <f t="shared" si="40"/>
        <v>0</v>
      </c>
      <c r="AZ32" s="95">
        <f t="shared" si="40"/>
        <v>0</v>
      </c>
      <c r="BA32" s="95">
        <f t="shared" si="40"/>
        <v>0</v>
      </c>
      <c r="BB32" s="97">
        <f>ROUND(BA32/1.18,8)</f>
        <v>0</v>
      </c>
      <c r="BC32" s="95">
        <f t="shared" ref="BC32:BI32" si="41">BC31</f>
        <v>0</v>
      </c>
      <c r="BD32" s="95">
        <f t="shared" si="41"/>
        <v>0</v>
      </c>
      <c r="BE32" s="95">
        <f t="shared" si="41"/>
        <v>0</v>
      </c>
      <c r="BF32" s="95">
        <f t="shared" si="41"/>
        <v>0</v>
      </c>
      <c r="BG32" s="95">
        <f t="shared" si="41"/>
        <v>0</v>
      </c>
      <c r="BH32" s="95">
        <f t="shared" si="41"/>
        <v>0</v>
      </c>
      <c r="BI32" s="95">
        <f t="shared" si="41"/>
        <v>0</v>
      </c>
      <c r="BJ32" s="198"/>
      <c r="BK32" s="95">
        <f>BK31</f>
        <v>0</v>
      </c>
      <c r="BL32" s="95">
        <f>BL31</f>
        <v>0</v>
      </c>
      <c r="BM32" s="95">
        <f>BM31</f>
        <v>0</v>
      </c>
      <c r="BN32" s="95">
        <v>0</v>
      </c>
      <c r="BO32" s="95">
        <v>0</v>
      </c>
      <c r="BP32" s="95">
        <f>AS32-AV32</f>
        <v>0</v>
      </c>
      <c r="BQ32" s="95">
        <f>AY32-AX32</f>
        <v>0</v>
      </c>
      <c r="BR32" s="256">
        <f>IF(AX32=0,0,AY32/AX32*100-100)</f>
        <v>0</v>
      </c>
    </row>
    <row r="33" spans="1:70" s="71" customFormat="1" ht="15.75" thickBot="1">
      <c r="A33" s="271"/>
      <c r="B33" s="272" t="s">
        <v>23</v>
      </c>
      <c r="C33" s="263">
        <f>C34</f>
        <v>223.31980871000002</v>
      </c>
      <c r="D33" s="93">
        <f>D34</f>
        <v>189.25407518</v>
      </c>
      <c r="E33" s="93">
        <f t="shared" ref="E33:L33" si="42">E34</f>
        <v>25.214651999999997</v>
      </c>
      <c r="F33" s="93">
        <f t="shared" si="42"/>
        <v>20.270263610000001</v>
      </c>
      <c r="G33" s="93">
        <f t="shared" si="42"/>
        <v>16.477471080000001</v>
      </c>
      <c r="H33" s="93">
        <f t="shared" si="42"/>
        <v>4.9710300099999998</v>
      </c>
      <c r="I33" s="93">
        <f t="shared" si="42"/>
        <v>4.33080263</v>
      </c>
      <c r="J33" s="93">
        <f t="shared" si="42"/>
        <v>0.65412375</v>
      </c>
      <c r="K33" s="93">
        <f t="shared" si="42"/>
        <v>0.65412375</v>
      </c>
      <c r="L33" s="93">
        <f t="shared" si="42"/>
        <v>203.04954509999999</v>
      </c>
      <c r="M33" s="93">
        <f t="shared" si="13"/>
        <v>-4.9443883899999967</v>
      </c>
      <c r="N33" s="198">
        <f t="shared" si="14"/>
        <v>-19.609187507327078</v>
      </c>
      <c r="O33" s="288">
        <f>O34</f>
        <v>186.08214117</v>
      </c>
      <c r="P33" s="95">
        <f>P34</f>
        <v>219.65650030322035</v>
      </c>
      <c r="Q33" s="95">
        <f t="shared" ref="Q33:AL33" si="43">Q34</f>
        <v>90.119763736900012</v>
      </c>
      <c r="R33" s="95"/>
      <c r="S33" s="95">
        <f t="shared" si="43"/>
        <v>63.136499665999999</v>
      </c>
      <c r="T33" s="95"/>
      <c r="U33" s="95">
        <f t="shared" si="43"/>
        <v>-26.426706953</v>
      </c>
      <c r="V33" s="95">
        <f t="shared" si="43"/>
        <v>6.1055734845762721</v>
      </c>
      <c r="W33" s="95">
        <f t="shared" si="43"/>
        <v>7.3956685600000007</v>
      </c>
      <c r="X33" s="95">
        <f t="shared" si="43"/>
        <v>6.2646256079661029</v>
      </c>
      <c r="Y33" s="95">
        <f t="shared" si="43"/>
        <v>32.013999600000005</v>
      </c>
      <c r="Z33" s="97">
        <f t="shared" si="39"/>
        <v>27.13050814</v>
      </c>
      <c r="AA33" s="95">
        <f t="shared" si="43"/>
        <v>23.992660090000001</v>
      </c>
      <c r="AB33" s="95">
        <f t="shared" si="43"/>
        <v>20.291368974576272</v>
      </c>
      <c r="AC33" s="95">
        <f t="shared" si="43"/>
        <v>69.359012819900002</v>
      </c>
      <c r="AD33" s="95">
        <f t="shared" si="43"/>
        <v>20.251932109999998</v>
      </c>
      <c r="AE33" s="95">
        <f t="shared" si="43"/>
        <v>20.978513040000003</v>
      </c>
      <c r="AF33" s="95">
        <f t="shared" si="43"/>
        <v>17.546061305084748</v>
      </c>
      <c r="AG33" s="95">
        <f t="shared" si="43"/>
        <v>15.173458270000001</v>
      </c>
      <c r="AH33" s="95">
        <f t="shared" si="43"/>
        <v>10.769657976</v>
      </c>
      <c r="AI33" s="312">
        <f t="shared" si="5"/>
        <v>0</v>
      </c>
      <c r="AJ33" s="95">
        <f t="shared" si="43"/>
        <v>54.2877801092</v>
      </c>
      <c r="AK33" s="95">
        <f t="shared" si="43"/>
        <v>54.2877801092</v>
      </c>
      <c r="AL33" s="95">
        <f t="shared" si="43"/>
        <v>0</v>
      </c>
      <c r="AM33" s="95">
        <v>0</v>
      </c>
      <c r="AN33" s="95">
        <v>0</v>
      </c>
      <c r="AO33" s="95">
        <f t="shared" si="6"/>
        <v>122.94564150400001</v>
      </c>
      <c r="AP33" s="95">
        <f t="shared" si="21"/>
        <v>33.822375512999997</v>
      </c>
      <c r="AQ33" s="256">
        <f t="shared" si="7"/>
        <v>-127.98558508690934</v>
      </c>
      <c r="AR33" s="289"/>
      <c r="AS33" s="288">
        <f>AS34</f>
        <v>124.44530366400001</v>
      </c>
      <c r="AT33" s="95">
        <f>AT34</f>
        <v>0</v>
      </c>
      <c r="AU33" s="95">
        <f t="shared" ref="AU33:BM33" si="44">AU34</f>
        <v>61.052398790000005</v>
      </c>
      <c r="AV33" s="95">
        <f t="shared" si="44"/>
        <v>1.53823266</v>
      </c>
      <c r="AW33" s="95">
        <f t="shared" si="44"/>
        <v>0</v>
      </c>
      <c r="AX33" s="95">
        <f t="shared" si="44"/>
        <v>1.3595110100000001</v>
      </c>
      <c r="AY33" s="95">
        <f t="shared" si="44"/>
        <v>1.39189301</v>
      </c>
      <c r="AZ33" s="95">
        <f t="shared" si="44"/>
        <v>1.1856021299999999</v>
      </c>
      <c r="BA33" s="95">
        <f t="shared" si="44"/>
        <v>5.6870000000000003</v>
      </c>
      <c r="BB33" s="95"/>
      <c r="BC33" s="95">
        <f>BC34</f>
        <v>0.14633964999999999</v>
      </c>
      <c r="BD33" s="95">
        <f t="shared" si="44"/>
        <v>0.14633964999999999</v>
      </c>
      <c r="BE33" s="95">
        <f t="shared" si="44"/>
        <v>14.240690000000001</v>
      </c>
      <c r="BF33" s="95">
        <f t="shared" si="44"/>
        <v>0</v>
      </c>
      <c r="BG33" s="95">
        <f t="shared" si="44"/>
        <v>0</v>
      </c>
      <c r="BH33" s="95">
        <f t="shared" si="44"/>
        <v>0</v>
      </c>
      <c r="BI33" s="95">
        <f t="shared" si="44"/>
        <v>39.765188790000003</v>
      </c>
      <c r="BJ33" s="198">
        <f t="shared" si="44"/>
        <v>0</v>
      </c>
      <c r="BK33" s="95">
        <f t="shared" si="44"/>
        <v>0.30581754999999999</v>
      </c>
      <c r="BL33" s="95">
        <f t="shared" si="44"/>
        <v>0.18983965</v>
      </c>
      <c r="BM33" s="95">
        <f t="shared" si="44"/>
        <v>0.14633964999999999</v>
      </c>
      <c r="BN33" s="95">
        <v>0</v>
      </c>
      <c r="BO33" s="95">
        <v>0</v>
      </c>
      <c r="BP33" s="95">
        <f>AS33-AV33</f>
        <v>122.907071004</v>
      </c>
      <c r="BQ33" s="95">
        <f>AY33-AX33</f>
        <v>3.2381999999999911E-2</v>
      </c>
      <c r="BR33" s="256">
        <f>IF(AX33=0,0,AY33/AX33*100-100)</f>
        <v>2.3818858223148851</v>
      </c>
    </row>
    <row r="34" spans="1:70" s="71" customFormat="1" ht="15.75" thickBot="1">
      <c r="A34" s="271"/>
      <c r="B34" s="272" t="s">
        <v>21</v>
      </c>
      <c r="C34" s="263">
        <f t="shared" ref="C34:L34" si="45">C38+C47+C50+C53+C58+C59</f>
        <v>223.31980871000002</v>
      </c>
      <c r="D34" s="93">
        <f t="shared" si="45"/>
        <v>189.25407518</v>
      </c>
      <c r="E34" s="93">
        <f t="shared" si="45"/>
        <v>25.214651999999997</v>
      </c>
      <c r="F34" s="93">
        <f t="shared" si="45"/>
        <v>20.270263610000001</v>
      </c>
      <c r="G34" s="93">
        <f t="shared" si="45"/>
        <v>16.477471080000001</v>
      </c>
      <c r="H34" s="93">
        <f t="shared" si="45"/>
        <v>4.9710300099999998</v>
      </c>
      <c r="I34" s="93">
        <f t="shared" si="45"/>
        <v>4.33080263</v>
      </c>
      <c r="J34" s="93">
        <f t="shared" si="45"/>
        <v>0.65412375</v>
      </c>
      <c r="K34" s="93">
        <f t="shared" si="45"/>
        <v>0.65412375</v>
      </c>
      <c r="L34" s="93">
        <f t="shared" si="45"/>
        <v>203.04954509999999</v>
      </c>
      <c r="M34" s="93">
        <f t="shared" si="13"/>
        <v>-4.9443883899999967</v>
      </c>
      <c r="N34" s="198">
        <f t="shared" si="14"/>
        <v>-19.609187507327078</v>
      </c>
      <c r="O34" s="288">
        <f>O38+O47+O50+O53+O58+O59</f>
        <v>186.08214117</v>
      </c>
      <c r="P34" s="95">
        <f>P38+P47+P50+P53+P58+P59</f>
        <v>219.65650030322035</v>
      </c>
      <c r="Q34" s="95">
        <f t="shared" ref="Q34:AH34" si="46">Q38+Q47+Q50+Q53+Q58+Q59</f>
        <v>90.119763736900012</v>
      </c>
      <c r="R34" s="95"/>
      <c r="S34" s="95">
        <f t="shared" si="46"/>
        <v>63.136499665999999</v>
      </c>
      <c r="T34" s="95"/>
      <c r="U34" s="95">
        <f t="shared" si="46"/>
        <v>-26.426706953</v>
      </c>
      <c r="V34" s="95">
        <f>V38+V47+V50+V53+V58+V59</f>
        <v>6.1055734845762721</v>
      </c>
      <c r="W34" s="95">
        <f t="shared" si="46"/>
        <v>7.3956685600000007</v>
      </c>
      <c r="X34" s="95">
        <f>X38+X47+X50+X53+X58+X59</f>
        <v>6.2646256079661029</v>
      </c>
      <c r="Y34" s="95">
        <f t="shared" si="46"/>
        <v>32.013999600000005</v>
      </c>
      <c r="Z34" s="97">
        <f t="shared" si="39"/>
        <v>27.13050814</v>
      </c>
      <c r="AA34" s="95">
        <f t="shared" si="46"/>
        <v>23.992660090000001</v>
      </c>
      <c r="AB34" s="95">
        <f>AB38+AB47+AB50+AB53+AB58+AB59</f>
        <v>20.291368974576272</v>
      </c>
      <c r="AC34" s="95">
        <f t="shared" si="46"/>
        <v>69.359012819900002</v>
      </c>
      <c r="AD34" s="95">
        <f t="shared" si="46"/>
        <v>20.251932109999998</v>
      </c>
      <c r="AE34" s="95">
        <f t="shared" si="46"/>
        <v>20.978513040000003</v>
      </c>
      <c r="AF34" s="95">
        <f t="shared" si="46"/>
        <v>17.546061305084748</v>
      </c>
      <c r="AG34" s="95">
        <f t="shared" si="46"/>
        <v>15.173458270000001</v>
      </c>
      <c r="AH34" s="95">
        <f t="shared" si="46"/>
        <v>10.769657976</v>
      </c>
      <c r="AI34" s="312">
        <f t="shared" si="5"/>
        <v>0</v>
      </c>
      <c r="AJ34" s="95">
        <f>AJ38+AJ47+AJ50+AJ53+AJ58+AJ59</f>
        <v>54.2877801092</v>
      </c>
      <c r="AK34" s="95">
        <f>AK38+AK47+AK50+AK53+AK58+AK59</f>
        <v>54.2877801092</v>
      </c>
      <c r="AL34" s="95">
        <f>AL38+AL47+AL50+AL53+AL58+AL59</f>
        <v>0</v>
      </c>
      <c r="AM34" s="95">
        <v>0</v>
      </c>
      <c r="AN34" s="95">
        <v>0</v>
      </c>
      <c r="AO34" s="95">
        <f t="shared" si="6"/>
        <v>122.94564150400001</v>
      </c>
      <c r="AP34" s="95">
        <f t="shared" si="21"/>
        <v>33.822375512999997</v>
      </c>
      <c r="AQ34" s="256">
        <f t="shared" si="7"/>
        <v>-127.98558508690934</v>
      </c>
      <c r="AR34" s="289"/>
      <c r="AS34" s="288">
        <f t="shared" ref="AS34:BA34" si="47">AS38+AS47+AS50+AS53+AS58+AS59</f>
        <v>124.44530366400001</v>
      </c>
      <c r="AT34" s="95">
        <f t="shared" si="47"/>
        <v>0</v>
      </c>
      <c r="AU34" s="95">
        <f t="shared" si="47"/>
        <v>61.052398790000005</v>
      </c>
      <c r="AV34" s="95">
        <f t="shared" si="47"/>
        <v>1.53823266</v>
      </c>
      <c r="AW34" s="95">
        <f t="shared" si="47"/>
        <v>0</v>
      </c>
      <c r="AX34" s="95">
        <f t="shared" si="47"/>
        <v>1.3595110100000001</v>
      </c>
      <c r="AY34" s="95">
        <f t="shared" si="47"/>
        <v>1.39189301</v>
      </c>
      <c r="AZ34" s="95">
        <f t="shared" si="47"/>
        <v>1.1856021299999999</v>
      </c>
      <c r="BA34" s="95">
        <f t="shared" si="47"/>
        <v>5.6870000000000003</v>
      </c>
      <c r="BB34" s="95">
        <f>BB38+BB47+BB50+BB53+BB58+BB59</f>
        <v>4.7497175166666663</v>
      </c>
      <c r="BC34" s="95">
        <f>BC38+BC47+BC50+BC53+BC58+BC59</f>
        <v>0.14633964999999999</v>
      </c>
      <c r="BD34" s="95">
        <f>BD38+BD47+BD50+BD53+BD58+BD59</f>
        <v>0.14633964999999999</v>
      </c>
      <c r="BE34" s="95">
        <f t="shared" ref="BE34:BJ34" si="48">BE38+BE47+BE50+BE53+BE58+BE59</f>
        <v>14.240690000000001</v>
      </c>
      <c r="BF34" s="95">
        <f t="shared" si="48"/>
        <v>0</v>
      </c>
      <c r="BG34" s="95">
        <f t="shared" si="48"/>
        <v>0</v>
      </c>
      <c r="BH34" s="95">
        <f t="shared" si="48"/>
        <v>0</v>
      </c>
      <c r="BI34" s="95">
        <f t="shared" si="48"/>
        <v>39.765188790000003</v>
      </c>
      <c r="BJ34" s="198">
        <f t="shared" si="48"/>
        <v>0</v>
      </c>
      <c r="BK34" s="95">
        <f>BK38+BK47+BK50+BK53+BK58+BK59</f>
        <v>0.30581754999999999</v>
      </c>
      <c r="BL34" s="95">
        <f>BL38+BL47+BL50+BL53+BL58+BL59</f>
        <v>0.18983965</v>
      </c>
      <c r="BM34" s="95">
        <f>BM38+BM47+BM50+BM53+BM58+BM59</f>
        <v>0.14633964999999999</v>
      </c>
      <c r="BN34" s="95">
        <v>0</v>
      </c>
      <c r="BO34" s="95">
        <v>0</v>
      </c>
      <c r="BP34" s="95">
        <f>AS34-AV34</f>
        <v>122.907071004</v>
      </c>
      <c r="BQ34" s="95">
        <f>AY34-AX34</f>
        <v>3.2381999999999911E-2</v>
      </c>
      <c r="BR34" s="256">
        <f>IF(AX34=0,0,AY34/AX34*100-100)</f>
        <v>2.3818858223148851</v>
      </c>
    </row>
    <row r="35" spans="1:70" s="71" customFormat="1" ht="15" thickBot="1">
      <c r="A35" s="273"/>
      <c r="B35" s="279" t="s">
        <v>22</v>
      </c>
      <c r="C35" s="206"/>
      <c r="D35" s="131"/>
      <c r="E35" s="90"/>
      <c r="F35" s="90"/>
      <c r="G35" s="98"/>
      <c r="H35" s="90"/>
      <c r="I35" s="98"/>
      <c r="J35" s="90"/>
      <c r="K35" s="98"/>
      <c r="L35" s="90"/>
      <c r="M35" s="90"/>
      <c r="N35" s="202"/>
      <c r="O35" s="296"/>
      <c r="P35" s="206"/>
      <c r="Q35" s="98"/>
      <c r="R35" s="95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  <c r="AF35" s="98"/>
      <c r="AG35" s="98"/>
      <c r="AH35" s="98"/>
      <c r="AI35" s="312">
        <f t="shared" si="5"/>
        <v>0</v>
      </c>
      <c r="AJ35" s="98"/>
      <c r="AK35" s="98"/>
      <c r="AL35" s="98"/>
      <c r="AM35" s="98">
        <v>0</v>
      </c>
      <c r="AN35" s="98">
        <v>0</v>
      </c>
      <c r="AO35" s="98">
        <f t="shared" si="6"/>
        <v>0</v>
      </c>
      <c r="AP35" s="98">
        <f t="shared" si="21"/>
        <v>0</v>
      </c>
      <c r="AQ35" s="297">
        <f t="shared" si="7"/>
        <v>0</v>
      </c>
      <c r="AR35" s="298"/>
      <c r="AS35" s="296"/>
      <c r="AT35" s="206"/>
      <c r="AU35" s="98"/>
      <c r="AV35" s="98"/>
      <c r="AW35" s="98"/>
      <c r="AX35" s="98"/>
      <c r="AY35" s="98"/>
      <c r="AZ35" s="98"/>
      <c r="BA35" s="98"/>
      <c r="BB35" s="98"/>
      <c r="BC35" s="98"/>
      <c r="BD35" s="98"/>
      <c r="BE35" s="98"/>
      <c r="BF35" s="98"/>
      <c r="BG35" s="98"/>
      <c r="BH35" s="98"/>
      <c r="BI35" s="98"/>
      <c r="BJ35" s="202"/>
      <c r="BK35" s="98"/>
      <c r="BL35" s="98"/>
      <c r="BM35" s="98"/>
      <c r="BN35" s="98">
        <v>0</v>
      </c>
      <c r="BO35" s="98">
        <v>0</v>
      </c>
      <c r="BP35" s="98">
        <f>AS35-AV35</f>
        <v>0</v>
      </c>
      <c r="BQ35" s="98">
        <f t="shared" si="29"/>
        <v>0</v>
      </c>
      <c r="BR35" s="297">
        <f t="shared" si="30"/>
        <v>0</v>
      </c>
    </row>
    <row r="36" spans="1:70" s="71" customFormat="1" ht="21.75" hidden="1" customHeight="1" thickBot="1">
      <c r="A36" s="275"/>
      <c r="B36" s="280"/>
      <c r="C36" s="264"/>
      <c r="D36" s="132"/>
      <c r="E36" s="163"/>
      <c r="F36" s="91"/>
      <c r="G36" s="97"/>
      <c r="H36" s="101"/>
      <c r="I36" s="103"/>
      <c r="J36" s="101"/>
      <c r="K36" s="103"/>
      <c r="L36" s="111"/>
      <c r="M36" s="133"/>
      <c r="N36" s="203"/>
      <c r="O36" s="299"/>
      <c r="P36" s="210"/>
      <c r="Q36" s="103"/>
      <c r="R36" s="103"/>
      <c r="S36" s="103"/>
      <c r="T36" s="103"/>
      <c r="U36" s="170"/>
      <c r="V36" s="170"/>
      <c r="W36" s="170"/>
      <c r="X36" s="170"/>
      <c r="Y36" s="170"/>
      <c r="Z36" s="97"/>
      <c r="AA36" s="170"/>
      <c r="AB36" s="170"/>
      <c r="AC36" s="170"/>
      <c r="AD36" s="170"/>
      <c r="AE36" s="170"/>
      <c r="AF36" s="170"/>
      <c r="AG36" s="170"/>
      <c r="AH36" s="170"/>
      <c r="AI36" s="312"/>
      <c r="AJ36" s="170"/>
      <c r="AK36" s="170"/>
      <c r="AL36" s="170"/>
      <c r="AM36" s="170"/>
      <c r="AN36" s="170"/>
      <c r="AO36" s="170"/>
      <c r="AP36" s="170"/>
      <c r="AQ36" s="300"/>
      <c r="AR36" s="289"/>
      <c r="AS36" s="299"/>
      <c r="AT36" s="210"/>
      <c r="AU36" s="103"/>
      <c r="AV36" s="103"/>
      <c r="AW36" s="103"/>
      <c r="AX36" s="170"/>
      <c r="AY36" s="170"/>
      <c r="AZ36" s="170"/>
      <c r="BA36" s="170"/>
      <c r="BB36" s="97"/>
      <c r="BC36" s="170"/>
      <c r="BD36" s="170"/>
      <c r="BE36" s="170"/>
      <c r="BF36" s="170"/>
      <c r="BG36" s="170"/>
      <c r="BH36" s="170"/>
      <c r="BI36" s="170"/>
      <c r="BJ36" s="203"/>
      <c r="BK36" s="170"/>
      <c r="BL36" s="170"/>
      <c r="BM36" s="170"/>
      <c r="BN36" s="170"/>
      <c r="BO36" s="170"/>
      <c r="BP36" s="170"/>
      <c r="BQ36" s="170"/>
      <c r="BR36" s="300"/>
    </row>
    <row r="37" spans="1:70" s="71" customFormat="1" ht="34.5" customHeight="1" thickBot="1">
      <c r="A37" s="275">
        <v>7</v>
      </c>
      <c r="B37" s="276" t="s">
        <v>151</v>
      </c>
      <c r="C37" s="264">
        <v>44.357949509999997</v>
      </c>
      <c r="D37" s="132">
        <f>ROUND(C37/1.18,8)</f>
        <v>37.591482640000002</v>
      </c>
      <c r="E37" s="91">
        <v>3.8282699999999998</v>
      </c>
      <c r="F37" s="91">
        <f>'[102]6.1.- 2017'!$F$34</f>
        <v>0.43486041999999997</v>
      </c>
      <c r="G37" s="97">
        <f>'[102]6.1.- 2017'!$G$34</f>
        <v>0.36852578000000003</v>
      </c>
      <c r="H37" s="101"/>
      <c r="I37" s="103"/>
      <c r="J37" s="101"/>
      <c r="K37" s="103"/>
      <c r="L37" s="111">
        <f>C37-F37</f>
        <v>43.923089089999998</v>
      </c>
      <c r="M37" s="133">
        <f>F37-E37</f>
        <v>-3.3934095799999997</v>
      </c>
      <c r="N37" s="203">
        <f>IF(E37=0,"-",F37/E37*100-100)</f>
        <v>-88.640811123562344</v>
      </c>
      <c r="O37" s="293">
        <f>L37</f>
        <v>43.923089089999998</v>
      </c>
      <c r="P37" s="364">
        <f>D37-G37</f>
        <v>37.222956860000004</v>
      </c>
      <c r="Q37" s="374">
        <v>2.008</v>
      </c>
      <c r="R37" s="103"/>
      <c r="S37" s="374">
        <f>W37+AA37+AE37+AH37</f>
        <v>1.3054098199999999</v>
      </c>
      <c r="T37" s="103">
        <f>S37/1.18</f>
        <v>1.1062795084745762</v>
      </c>
      <c r="U37" s="170">
        <v>0.502</v>
      </c>
      <c r="V37" s="170">
        <f>X37</f>
        <v>0.42542373</v>
      </c>
      <c r="W37" s="170">
        <v>0.502</v>
      </c>
      <c r="X37" s="170">
        <f>425423.73/1000000</f>
        <v>0.42542373</v>
      </c>
      <c r="Y37" s="170">
        <v>0.46874315</v>
      </c>
      <c r="Z37" s="97">
        <f t="shared" si="39"/>
        <v>0.39723996</v>
      </c>
      <c r="AA37" s="118">
        <v>0</v>
      </c>
      <c r="AB37" s="118">
        <f>(AA37*100)/118</f>
        <v>0</v>
      </c>
      <c r="AC37" s="170">
        <v>0</v>
      </c>
      <c r="AD37" s="170">
        <f>ROUND(AC37/1.18,8)</f>
        <v>0</v>
      </c>
      <c r="AE37" s="170">
        <v>0.80340982000000005</v>
      </c>
      <c r="AF37" s="170">
        <f>(AE37*100)/118</f>
        <v>0.68085577966101707</v>
      </c>
      <c r="AG37" s="170">
        <v>1.0372568499999999</v>
      </c>
      <c r="AH37" s="170">
        <v>0</v>
      </c>
      <c r="AI37" s="312">
        <f t="shared" si="5"/>
        <v>0</v>
      </c>
      <c r="AJ37" s="170">
        <f>AK37</f>
        <v>0.97074315</v>
      </c>
      <c r="AK37" s="170">
        <v>0.97074315</v>
      </c>
      <c r="AL37" s="170"/>
      <c r="AM37" s="170">
        <f>AN37</f>
        <v>0</v>
      </c>
      <c r="AN37" s="170">
        <v>0</v>
      </c>
      <c r="AO37" s="170">
        <f t="shared" si="6"/>
        <v>42.617679269999996</v>
      </c>
      <c r="AP37" s="170">
        <f>AH37-AG37</f>
        <v>-1.0372568499999999</v>
      </c>
      <c r="AQ37" s="300">
        <f t="shared" si="7"/>
        <v>0</v>
      </c>
      <c r="AR37" s="295" t="s">
        <v>170</v>
      </c>
      <c r="AS37" s="422">
        <f>AO37</f>
        <v>42.617679269999996</v>
      </c>
      <c r="AT37" s="210"/>
      <c r="AU37" s="103">
        <f>AX37+BA37+BE37+BI37</f>
        <v>41.915089090000002</v>
      </c>
      <c r="AV37" s="103">
        <f>AY37+BC37+BG37+BJ37</f>
        <v>0</v>
      </c>
      <c r="AW37" s="103">
        <f>AV37/1.18</f>
        <v>0</v>
      </c>
      <c r="AX37" s="170">
        <v>0</v>
      </c>
      <c r="AY37" s="170">
        <v>0</v>
      </c>
      <c r="AZ37" s="170">
        <v>0</v>
      </c>
      <c r="BA37" s="170">
        <v>0.747</v>
      </c>
      <c r="BB37" s="97">
        <f>ROUND(BA37/1.18,8)</f>
        <v>0.63305085000000005</v>
      </c>
      <c r="BC37" s="103">
        <v>0</v>
      </c>
      <c r="BD37" s="103">
        <v>0</v>
      </c>
      <c r="BE37" s="170">
        <v>2.5089999999999999</v>
      </c>
      <c r="BF37" s="170"/>
      <c r="BG37" s="170"/>
      <c r="BH37" s="170"/>
      <c r="BI37" s="170">
        <v>38.659089090000002</v>
      </c>
      <c r="BJ37" s="203">
        <v>0</v>
      </c>
      <c r="BK37" s="170">
        <f>AY37+BL37</f>
        <v>0</v>
      </c>
      <c r="BL37" s="170">
        <f>BC37</f>
        <v>0</v>
      </c>
      <c r="BM37" s="170">
        <f>BD37</f>
        <v>0</v>
      </c>
      <c r="BN37" s="170">
        <f>BO37</f>
        <v>0</v>
      </c>
      <c r="BO37" s="170">
        <v>0</v>
      </c>
      <c r="BP37" s="170">
        <f t="shared" ref="BP37:BP45" si="49">AS37-AV37</f>
        <v>42.617679269999996</v>
      </c>
      <c r="BQ37" s="170">
        <f>AY37-AX37</f>
        <v>0</v>
      </c>
      <c r="BR37" s="300">
        <f>IF(AX37=0,0,AY37/AX37*100-100)</f>
        <v>0</v>
      </c>
    </row>
    <row r="38" spans="1:70" s="71" customFormat="1" ht="15.75" thickBot="1">
      <c r="A38" s="271"/>
      <c r="B38" s="281" t="s">
        <v>24</v>
      </c>
      <c r="C38" s="265">
        <f>SUM(C36:C37)</f>
        <v>44.357949509999997</v>
      </c>
      <c r="D38" s="92">
        <f>SUM(D36:D37)</f>
        <v>37.591482640000002</v>
      </c>
      <c r="E38" s="92">
        <f t="shared" ref="E38:L38" si="50">SUM(E36:E37)</f>
        <v>3.8282699999999998</v>
      </c>
      <c r="F38" s="92">
        <f t="shared" si="50"/>
        <v>0.43486041999999997</v>
      </c>
      <c r="G38" s="92">
        <f t="shared" si="50"/>
        <v>0.36852578000000003</v>
      </c>
      <c r="H38" s="92">
        <f t="shared" si="50"/>
        <v>0</v>
      </c>
      <c r="I38" s="92">
        <f t="shared" si="50"/>
        <v>0</v>
      </c>
      <c r="J38" s="92">
        <f t="shared" si="50"/>
        <v>0</v>
      </c>
      <c r="K38" s="92">
        <f t="shared" si="50"/>
        <v>0</v>
      </c>
      <c r="L38" s="92">
        <f t="shared" si="50"/>
        <v>43.923089089999998</v>
      </c>
      <c r="M38" s="92">
        <f>F38-E38</f>
        <v>-3.3934095799999997</v>
      </c>
      <c r="N38" s="204">
        <f>IF(E38=0,"-",F38/E38*100-100)</f>
        <v>-88.640811123562344</v>
      </c>
      <c r="O38" s="301">
        <f>SUM(O36:O37)</f>
        <v>43.923089089999998</v>
      </c>
      <c r="P38" s="187">
        <f>SUM(P36:P37)</f>
        <v>37.222956860000004</v>
      </c>
      <c r="Q38" s="187">
        <f t="shared" ref="Q38:AL38" si="51">SUM(Q36:Q37)</f>
        <v>2.008</v>
      </c>
      <c r="R38" s="95"/>
      <c r="S38" s="187">
        <f t="shared" si="51"/>
        <v>1.3054098199999999</v>
      </c>
      <c r="T38" s="187"/>
      <c r="U38" s="187">
        <f t="shared" si="51"/>
        <v>0.502</v>
      </c>
      <c r="V38" s="187">
        <f t="shared" si="51"/>
        <v>0.42542373</v>
      </c>
      <c r="W38" s="187">
        <f t="shared" si="51"/>
        <v>0.502</v>
      </c>
      <c r="X38" s="187">
        <f t="shared" si="51"/>
        <v>0.42542373</v>
      </c>
      <c r="Y38" s="187">
        <f t="shared" si="51"/>
        <v>0.46874315</v>
      </c>
      <c r="Z38" s="97">
        <f t="shared" si="39"/>
        <v>0.39723996</v>
      </c>
      <c r="AA38" s="187">
        <f t="shared" si="51"/>
        <v>0</v>
      </c>
      <c r="AB38" s="187">
        <f t="shared" si="51"/>
        <v>0</v>
      </c>
      <c r="AC38" s="187">
        <f t="shared" si="51"/>
        <v>0</v>
      </c>
      <c r="AD38" s="187">
        <f t="shared" si="51"/>
        <v>0</v>
      </c>
      <c r="AE38" s="187">
        <f t="shared" si="51"/>
        <v>0.80340982000000005</v>
      </c>
      <c r="AF38" s="187">
        <f t="shared" si="51"/>
        <v>0.68085577966101707</v>
      </c>
      <c r="AG38" s="187">
        <f t="shared" si="51"/>
        <v>1.0372568499999999</v>
      </c>
      <c r="AH38" s="187">
        <f t="shared" si="51"/>
        <v>0</v>
      </c>
      <c r="AI38" s="312">
        <f t="shared" si="5"/>
        <v>0</v>
      </c>
      <c r="AJ38" s="187">
        <f t="shared" si="51"/>
        <v>0.97074315</v>
      </c>
      <c r="AK38" s="187">
        <f t="shared" si="51"/>
        <v>0.97074315</v>
      </c>
      <c r="AL38" s="187">
        <f t="shared" si="51"/>
        <v>0</v>
      </c>
      <c r="AM38" s="187">
        <v>0</v>
      </c>
      <c r="AN38" s="187">
        <v>0</v>
      </c>
      <c r="AO38" s="187">
        <f t="shared" si="6"/>
        <v>42.617679269999996</v>
      </c>
      <c r="AP38" s="187">
        <f t="shared" si="21"/>
        <v>0</v>
      </c>
      <c r="AQ38" s="302">
        <f t="shared" si="7"/>
        <v>0</v>
      </c>
      <c r="AR38" s="289"/>
      <c r="AS38" s="301">
        <f>SUM(AS36:AS37)</f>
        <v>42.617679269999996</v>
      </c>
      <c r="AT38" s="187">
        <f>SUM(AT36:AT37)</f>
        <v>0</v>
      </c>
      <c r="AU38" s="187">
        <f>SUM(AU36:AU37)</f>
        <v>41.915089090000002</v>
      </c>
      <c r="AV38" s="187">
        <f>SUM(AV36:AV37)</f>
        <v>0</v>
      </c>
      <c r="AW38" s="187"/>
      <c r="AX38" s="187">
        <f>SUM(AX36:AX37)</f>
        <v>0</v>
      </c>
      <c r="AY38" s="187">
        <f>SUM(AY36:AY37)</f>
        <v>0</v>
      </c>
      <c r="AZ38" s="187">
        <f>SUM(AZ36:AZ37)</f>
        <v>0</v>
      </c>
      <c r="BA38" s="187">
        <f>SUM(BA36:BA37)</f>
        <v>0.747</v>
      </c>
      <c r="BB38" s="97">
        <f>ROUND(BA38/1.18,8)</f>
        <v>0.63305085000000005</v>
      </c>
      <c r="BC38" s="187">
        <f t="shared" ref="BC38:BJ38" si="52">SUM(BC36:BC37)</f>
        <v>0</v>
      </c>
      <c r="BD38" s="187">
        <f t="shared" si="52"/>
        <v>0</v>
      </c>
      <c r="BE38" s="187">
        <f t="shared" si="52"/>
        <v>2.5089999999999999</v>
      </c>
      <c r="BF38" s="187">
        <f t="shared" si="52"/>
        <v>0</v>
      </c>
      <c r="BG38" s="187">
        <f t="shared" si="52"/>
        <v>0</v>
      </c>
      <c r="BH38" s="187">
        <f t="shared" si="52"/>
        <v>0</v>
      </c>
      <c r="BI38" s="187">
        <f t="shared" si="52"/>
        <v>38.659089090000002</v>
      </c>
      <c r="BJ38" s="204">
        <f t="shared" si="52"/>
        <v>0</v>
      </c>
      <c r="BK38" s="187">
        <f>SUM(BK36:BK37)</f>
        <v>0</v>
      </c>
      <c r="BL38" s="187">
        <f>SUM(BL36:BL37)</f>
        <v>0</v>
      </c>
      <c r="BM38" s="187">
        <f>SUM(BM36:BM37)</f>
        <v>0</v>
      </c>
      <c r="BN38" s="187">
        <v>0</v>
      </c>
      <c r="BO38" s="187">
        <v>0</v>
      </c>
      <c r="BP38" s="187">
        <f t="shared" si="49"/>
        <v>42.617679269999996</v>
      </c>
      <c r="BQ38" s="187">
        <f>AY38-AX38</f>
        <v>0</v>
      </c>
      <c r="BR38" s="302">
        <f>IF(AX38=0,0,AY38/AX38*100-100)</f>
        <v>0</v>
      </c>
    </row>
    <row r="39" spans="1:70" s="71" customFormat="1" ht="14.25">
      <c r="A39" s="273"/>
      <c r="B39" s="279" t="s">
        <v>25</v>
      </c>
      <c r="C39" s="206"/>
      <c r="D39" s="131"/>
      <c r="E39" s="90"/>
      <c r="F39" s="90"/>
      <c r="G39" s="98"/>
      <c r="H39" s="100"/>
      <c r="I39" s="114"/>
      <c r="J39" s="100"/>
      <c r="K39" s="114"/>
      <c r="L39" s="100"/>
      <c r="M39" s="100"/>
      <c r="N39" s="199"/>
      <c r="O39" s="290"/>
      <c r="P39" s="209"/>
      <c r="Q39" s="114"/>
      <c r="R39" s="103"/>
      <c r="S39" s="114"/>
      <c r="T39" s="114"/>
      <c r="U39" s="114"/>
      <c r="V39" s="114"/>
      <c r="W39" s="114"/>
      <c r="X39" s="114"/>
      <c r="Y39" s="114"/>
      <c r="Z39" s="114"/>
      <c r="AA39" s="114"/>
      <c r="AB39" s="114"/>
      <c r="AC39" s="114"/>
      <c r="AD39" s="114"/>
      <c r="AE39" s="114"/>
      <c r="AF39" s="114"/>
      <c r="AG39" s="114"/>
      <c r="AH39" s="114"/>
      <c r="AI39" s="312">
        <f t="shared" si="5"/>
        <v>0</v>
      </c>
      <c r="AJ39" s="114"/>
      <c r="AK39" s="114"/>
      <c r="AL39" s="114"/>
      <c r="AM39" s="114">
        <v>0</v>
      </c>
      <c r="AN39" s="114">
        <v>0</v>
      </c>
      <c r="AO39" s="114">
        <f t="shared" si="6"/>
        <v>0</v>
      </c>
      <c r="AP39" s="114">
        <f t="shared" si="21"/>
        <v>0</v>
      </c>
      <c r="AQ39" s="291">
        <f t="shared" si="7"/>
        <v>0</v>
      </c>
      <c r="AR39" s="292"/>
      <c r="AS39" s="290"/>
      <c r="AT39" s="209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/>
      <c r="BE39" s="114"/>
      <c r="BF39" s="114"/>
      <c r="BG39" s="114"/>
      <c r="BH39" s="114"/>
      <c r="BI39" s="114"/>
      <c r="BJ39" s="199"/>
      <c r="BK39" s="114"/>
      <c r="BL39" s="114"/>
      <c r="BM39" s="114"/>
      <c r="BN39" s="114">
        <v>0</v>
      </c>
      <c r="BO39" s="114">
        <v>0</v>
      </c>
      <c r="BP39" s="114">
        <f t="shared" si="49"/>
        <v>0</v>
      </c>
      <c r="BQ39" s="114">
        <f>AY39-AX39</f>
        <v>0</v>
      </c>
      <c r="BR39" s="291">
        <f t="shared" ref="BR39:BR76" si="53">IF(AX39=0,0,AY39/AX39*100-100)</f>
        <v>0</v>
      </c>
    </row>
    <row r="40" spans="1:70" s="71" customFormat="1" ht="28.5" customHeight="1" thickBot="1">
      <c r="A40" s="275">
        <f>A37+1</f>
        <v>8</v>
      </c>
      <c r="B40" s="280" t="s">
        <v>131</v>
      </c>
      <c r="C40" s="264">
        <v>12.271395119999999</v>
      </c>
      <c r="D40" s="132">
        <f t="shared" ref="D40:D45" si="54">ROUND(C40/1.18,8)</f>
        <v>10.399487390000001</v>
      </c>
      <c r="E40" s="91">
        <v>6</v>
      </c>
      <c r="F40" s="91">
        <v>4.6867653699999998</v>
      </c>
      <c r="G40" s="97">
        <v>3.9726893106779668</v>
      </c>
      <c r="H40" s="133">
        <v>3.9689719999999999</v>
      </c>
      <c r="I40" s="170">
        <v>3.3635356000000001</v>
      </c>
      <c r="J40" s="101"/>
      <c r="K40" s="103"/>
      <c r="L40" s="111">
        <f t="shared" ref="L40:L45" si="55">C40-F40</f>
        <v>7.5846297499999995</v>
      </c>
      <c r="M40" s="111">
        <f t="shared" ref="M40:M45" si="56">F40-E40</f>
        <v>-1.3132346300000002</v>
      </c>
      <c r="N40" s="205">
        <f t="shared" ref="N40:N45" si="57">IF(E40=0,"-",F40/E40*100-100)</f>
        <v>-21.887243833333343</v>
      </c>
      <c r="O40" s="103">
        <v>0</v>
      </c>
      <c r="P40" s="103">
        <v>0</v>
      </c>
      <c r="Q40" s="374">
        <v>-4.0599999999999996</v>
      </c>
      <c r="R40" s="103"/>
      <c r="S40" s="374">
        <v>0</v>
      </c>
      <c r="T40" s="103">
        <f t="shared" ref="T40:T45" si="58">S40/1.18</f>
        <v>0</v>
      </c>
      <c r="U40" s="118">
        <f>Q40</f>
        <v>-4.0599999999999996</v>
      </c>
      <c r="V40" s="103">
        <v>0</v>
      </c>
      <c r="W40" s="103">
        <v>0</v>
      </c>
      <c r="X40" s="103">
        <v>0</v>
      </c>
      <c r="Y40" s="103">
        <v>0</v>
      </c>
      <c r="Z40" s="103">
        <v>0</v>
      </c>
      <c r="AA40" s="118">
        <v>0</v>
      </c>
      <c r="AB40" s="293">
        <v>0</v>
      </c>
      <c r="AC40" s="118">
        <v>0</v>
      </c>
      <c r="AD40" s="118">
        <v>0</v>
      </c>
      <c r="AE40" s="118">
        <v>0</v>
      </c>
      <c r="AF40" s="118">
        <v>0</v>
      </c>
      <c r="AG40" s="118">
        <v>0</v>
      </c>
      <c r="AH40" s="118">
        <v>0</v>
      </c>
      <c r="AI40" s="118">
        <v>0</v>
      </c>
      <c r="AJ40" s="118">
        <f t="shared" ref="AJ40:AJ45" si="59">AK40</f>
        <v>0</v>
      </c>
      <c r="AK40" s="118">
        <v>0</v>
      </c>
      <c r="AL40" s="118">
        <v>0</v>
      </c>
      <c r="AM40" s="118">
        <f t="shared" ref="AM40:AM45" si="60">AN40</f>
        <v>0</v>
      </c>
      <c r="AN40" s="118">
        <v>0</v>
      </c>
      <c r="AO40" s="118">
        <f t="shared" si="6"/>
        <v>0</v>
      </c>
      <c r="AP40" s="118">
        <f t="shared" ref="AP40:AP45" si="61">AH40-AG40</f>
        <v>0</v>
      </c>
      <c r="AQ40" s="303">
        <f t="shared" si="7"/>
        <v>-100</v>
      </c>
      <c r="AR40" s="304" t="s">
        <v>168</v>
      </c>
      <c r="AS40" s="103">
        <f t="shared" ref="AS40:AS45" si="62">AO40</f>
        <v>0</v>
      </c>
      <c r="AT40" s="103">
        <v>0</v>
      </c>
      <c r="AU40" s="103">
        <f t="shared" ref="AU40:AU45" si="63">AX40+BA40+BE40+BI40</f>
        <v>0</v>
      </c>
      <c r="AV40" s="103">
        <f t="shared" ref="AV40:AV45" si="64">AY40+BC40+BG40+BJ40</f>
        <v>0</v>
      </c>
      <c r="AW40" s="103">
        <f t="shared" ref="AW40:AW45" si="65">AV40/1.18</f>
        <v>0</v>
      </c>
      <c r="AX40" s="118">
        <v>0</v>
      </c>
      <c r="AY40" s="103">
        <v>0</v>
      </c>
      <c r="AZ40" s="103">
        <v>0</v>
      </c>
      <c r="BA40" s="103">
        <v>0</v>
      </c>
      <c r="BB40" s="103">
        <v>0</v>
      </c>
      <c r="BC40" s="103">
        <v>0</v>
      </c>
      <c r="BD40" s="103">
        <v>0</v>
      </c>
      <c r="BE40" s="118">
        <v>0</v>
      </c>
      <c r="BF40" s="118">
        <v>0</v>
      </c>
      <c r="BG40" s="118">
        <v>0</v>
      </c>
      <c r="BH40" s="118">
        <v>0</v>
      </c>
      <c r="BI40" s="118">
        <v>0</v>
      </c>
      <c r="BJ40" s="205">
        <v>0</v>
      </c>
      <c r="BK40" s="118">
        <f t="shared" ref="BK40:BK45" si="66">AY40+BL40</f>
        <v>0</v>
      </c>
      <c r="BL40" s="118">
        <f t="shared" ref="BL40:BL45" si="67">BC40</f>
        <v>0</v>
      </c>
      <c r="BM40" s="118">
        <f t="shared" ref="BM40:BM45" si="68">BD40</f>
        <v>0</v>
      </c>
      <c r="BN40" s="118">
        <f t="shared" ref="BN40:BN45" si="69">BO40</f>
        <v>0</v>
      </c>
      <c r="BO40" s="118">
        <v>0</v>
      </c>
      <c r="BP40" s="118">
        <f t="shared" si="49"/>
        <v>0</v>
      </c>
      <c r="BQ40" s="118">
        <f t="shared" ref="BQ40:BQ76" si="70">AY40-AX40</f>
        <v>0</v>
      </c>
      <c r="BR40" s="303">
        <f t="shared" si="53"/>
        <v>0</v>
      </c>
    </row>
    <row r="41" spans="1:70" s="71" customFormat="1" ht="15.75" thickBot="1">
      <c r="A41" s="275">
        <f>A40+1</f>
        <v>9</v>
      </c>
      <c r="B41" s="280" t="s">
        <v>139</v>
      </c>
      <c r="C41" s="264"/>
      <c r="D41" s="97"/>
      <c r="E41" s="97"/>
      <c r="F41" s="97"/>
      <c r="G41" s="97"/>
      <c r="H41" s="170"/>
      <c r="I41" s="170"/>
      <c r="J41" s="103"/>
      <c r="K41" s="103"/>
      <c r="L41" s="118"/>
      <c r="M41" s="118"/>
      <c r="N41" s="205"/>
      <c r="O41" s="367">
        <f>76.245606-25.06966551</f>
        <v>51.175940489999995</v>
      </c>
      <c r="P41" s="210">
        <f>D41-G41</f>
        <v>0</v>
      </c>
      <c r="Q41" s="374">
        <v>50.98199529</v>
      </c>
      <c r="R41" s="103"/>
      <c r="S41" s="374">
        <f>W41+AA41+AE41+AH41</f>
        <v>26.131699075999997</v>
      </c>
      <c r="T41" s="103">
        <f t="shared" si="58"/>
        <v>22.145507691525424</v>
      </c>
      <c r="U41" s="97">
        <f>W41+7.15956144-3.51717863+0.267+750465.24/1000000</f>
        <v>5.6266767099999999</v>
      </c>
      <c r="V41" s="97">
        <f>ROUND(U41/1.18,8)</f>
        <v>4.7683700900000003</v>
      </c>
      <c r="W41" s="116">
        <f>966828.66/1000000</f>
        <v>0.96682866000000001</v>
      </c>
      <c r="X41" s="116">
        <f>816456.2/1000000</f>
        <v>0.81645619999999997</v>
      </c>
      <c r="Y41" s="116">
        <f>21.45803869</f>
        <v>21.458038689999999</v>
      </c>
      <c r="Z41" s="116">
        <f>ROUND(Y41/1.18,8)</f>
        <v>18.184778550000001</v>
      </c>
      <c r="AA41" s="116">
        <v>7.8860469999999996</v>
      </c>
      <c r="AB41" s="116">
        <f>(AA41*100)/118</f>
        <v>6.6830906779661019</v>
      </c>
      <c r="AC41" s="118">
        <f>Q41-U41-Y41</f>
        <v>23.897279890000004</v>
      </c>
      <c r="AD41" s="116">
        <f>ROUND(AC41/1.18,8)</f>
        <v>20.251932109999998</v>
      </c>
      <c r="AE41" s="116">
        <v>12.91361925</v>
      </c>
      <c r="AF41" s="116">
        <f>(AE41*100)/118</f>
        <v>10.943745127118644</v>
      </c>
      <c r="AG41" s="118">
        <v>0</v>
      </c>
      <c r="AH41" s="118">
        <v>4.3652041659999998</v>
      </c>
      <c r="AI41" s="312"/>
      <c r="AJ41" s="118">
        <f t="shared" si="59"/>
        <v>40.688868529200001</v>
      </c>
      <c r="AK41" s="118">
        <v>40.688868529200001</v>
      </c>
      <c r="AL41" s="118"/>
      <c r="AM41" s="118">
        <f t="shared" si="60"/>
        <v>19.946000000000002</v>
      </c>
      <c r="AN41" s="118">
        <v>19.946000000000002</v>
      </c>
      <c r="AO41" s="118">
        <f t="shared" si="6"/>
        <v>25.044241413999998</v>
      </c>
      <c r="AP41" s="118">
        <f t="shared" si="61"/>
        <v>4.3652041659999998</v>
      </c>
      <c r="AQ41" s="303">
        <f t="shared" si="7"/>
        <v>-82.81705685557327</v>
      </c>
      <c r="AR41" s="304"/>
      <c r="AS41" s="103">
        <f t="shared" si="62"/>
        <v>25.044241413999998</v>
      </c>
      <c r="AT41" s="210"/>
      <c r="AU41" s="103">
        <v>15.263619700000001</v>
      </c>
      <c r="AV41" s="103">
        <f t="shared" si="64"/>
        <v>1.53823266</v>
      </c>
      <c r="AW41" s="103">
        <v>1.1521279745762714</v>
      </c>
      <c r="AX41" s="116">
        <v>1.3595110100000001</v>
      </c>
      <c r="AY41" s="116">
        <v>1.39189301</v>
      </c>
      <c r="AZ41" s="116">
        <v>1.1856021299999999</v>
      </c>
      <c r="BA41" s="116">
        <v>4.7</v>
      </c>
      <c r="BB41" s="116">
        <f>(BA41*100)/120</f>
        <v>3.9166666666666665</v>
      </c>
      <c r="BC41" s="116">
        <v>0.14633964999999999</v>
      </c>
      <c r="BD41" s="116">
        <v>0.14633964999999999</v>
      </c>
      <c r="BE41" s="118">
        <v>8.0980000000000008</v>
      </c>
      <c r="BF41" s="116"/>
      <c r="BG41" s="116"/>
      <c r="BH41" s="116"/>
      <c r="BI41" s="118">
        <v>1.1060996999999997</v>
      </c>
      <c r="BJ41" s="205"/>
      <c r="BK41" s="118">
        <f>0.1159779+BL41</f>
        <v>0.30581754999999999</v>
      </c>
      <c r="BL41" s="118">
        <v>0.18983965</v>
      </c>
      <c r="BM41" s="118">
        <f t="shared" si="68"/>
        <v>0.14633964999999999</v>
      </c>
      <c r="BN41" s="118">
        <f t="shared" si="69"/>
        <v>0</v>
      </c>
      <c r="BO41" s="118">
        <v>0</v>
      </c>
      <c r="BP41" s="118">
        <f t="shared" si="49"/>
        <v>23.506008754</v>
      </c>
      <c r="BQ41" s="118">
        <f t="shared" si="70"/>
        <v>3.2381999999999911E-2</v>
      </c>
      <c r="BR41" s="303">
        <f t="shared" si="53"/>
        <v>2.3818858223148851</v>
      </c>
    </row>
    <row r="42" spans="1:70" s="71" customFormat="1" ht="28.5" customHeight="1" thickBot="1">
      <c r="A42" s="275">
        <f>A41+1</f>
        <v>10</v>
      </c>
      <c r="B42" s="276" t="s">
        <v>140</v>
      </c>
      <c r="C42" s="264">
        <v>15.51642579</v>
      </c>
      <c r="D42" s="132">
        <f t="shared" si="54"/>
        <v>13.14951338</v>
      </c>
      <c r="E42" s="91">
        <v>0</v>
      </c>
      <c r="F42" s="91"/>
      <c r="G42" s="97"/>
      <c r="H42" s="163"/>
      <c r="I42" s="103"/>
      <c r="J42" s="101"/>
      <c r="K42" s="103"/>
      <c r="L42" s="111">
        <f t="shared" si="55"/>
        <v>15.51642579</v>
      </c>
      <c r="M42" s="111">
        <f t="shared" si="56"/>
        <v>0</v>
      </c>
      <c r="N42" s="205" t="str">
        <f t="shared" si="57"/>
        <v>-</v>
      </c>
      <c r="O42" s="118">
        <v>0</v>
      </c>
      <c r="P42" s="210">
        <f>D42-G42</f>
        <v>13.14951338</v>
      </c>
      <c r="Q42" s="103">
        <f>U42+Y42+AC42+AG42</f>
        <v>0</v>
      </c>
      <c r="R42" s="103"/>
      <c r="S42" s="103">
        <f>W42+AA42+AE42+AH42</f>
        <v>0</v>
      </c>
      <c r="T42" s="103">
        <f t="shared" si="58"/>
        <v>0</v>
      </c>
      <c r="U42" s="118">
        <v>0</v>
      </c>
      <c r="V42" s="118">
        <v>0</v>
      </c>
      <c r="W42" s="118">
        <v>0</v>
      </c>
      <c r="X42" s="118">
        <v>0</v>
      </c>
      <c r="Y42" s="118">
        <v>0</v>
      </c>
      <c r="Z42" s="118">
        <v>0</v>
      </c>
      <c r="AA42" s="118">
        <v>0</v>
      </c>
      <c r="AB42" s="118">
        <v>0</v>
      </c>
      <c r="AC42" s="118">
        <v>0</v>
      </c>
      <c r="AD42" s="118">
        <v>0</v>
      </c>
      <c r="AE42" s="118">
        <v>0</v>
      </c>
      <c r="AF42" s="118">
        <v>0</v>
      </c>
      <c r="AG42" s="118">
        <v>0</v>
      </c>
      <c r="AH42" s="118">
        <v>0</v>
      </c>
      <c r="AI42" s="312">
        <f t="shared" si="5"/>
        <v>0</v>
      </c>
      <c r="AJ42" s="118">
        <f t="shared" si="59"/>
        <v>0</v>
      </c>
      <c r="AK42" s="118">
        <v>0</v>
      </c>
      <c r="AL42" s="118"/>
      <c r="AM42" s="118">
        <f t="shared" si="60"/>
        <v>0</v>
      </c>
      <c r="AN42" s="118">
        <v>0</v>
      </c>
      <c r="AO42" s="118">
        <f t="shared" si="6"/>
        <v>0</v>
      </c>
      <c r="AP42" s="118">
        <f t="shared" si="61"/>
        <v>0</v>
      </c>
      <c r="AQ42" s="303">
        <f t="shared" si="7"/>
        <v>0</v>
      </c>
      <c r="AR42" s="289"/>
      <c r="AS42" s="103">
        <f t="shared" si="62"/>
        <v>0</v>
      </c>
      <c r="AT42" s="210">
        <f>AH42-AK42</f>
        <v>0</v>
      </c>
      <c r="AU42" s="103">
        <f t="shared" si="63"/>
        <v>0</v>
      </c>
      <c r="AV42" s="103"/>
      <c r="AW42" s="103">
        <f t="shared" si="65"/>
        <v>0</v>
      </c>
      <c r="AX42" s="118">
        <v>0</v>
      </c>
      <c r="AY42" s="118">
        <v>0</v>
      </c>
      <c r="AZ42" s="118">
        <v>0</v>
      </c>
      <c r="BA42" s="118">
        <v>0</v>
      </c>
      <c r="BB42" s="118">
        <v>0</v>
      </c>
      <c r="BC42" s="118">
        <v>0</v>
      </c>
      <c r="BD42" s="118">
        <v>0</v>
      </c>
      <c r="BE42" s="118">
        <v>0</v>
      </c>
      <c r="BF42" s="118">
        <v>0</v>
      </c>
      <c r="BG42" s="118">
        <v>0</v>
      </c>
      <c r="BH42" s="118">
        <v>0</v>
      </c>
      <c r="BI42" s="118">
        <v>0</v>
      </c>
      <c r="BJ42" s="205">
        <v>0</v>
      </c>
      <c r="BK42" s="118">
        <f t="shared" si="66"/>
        <v>0</v>
      </c>
      <c r="BL42" s="118">
        <f t="shared" si="67"/>
        <v>0</v>
      </c>
      <c r="BM42" s="118">
        <f t="shared" si="68"/>
        <v>0</v>
      </c>
      <c r="BN42" s="118">
        <f t="shared" si="69"/>
        <v>0</v>
      </c>
      <c r="BO42" s="118">
        <v>0</v>
      </c>
      <c r="BP42" s="118">
        <f t="shared" si="49"/>
        <v>0</v>
      </c>
      <c r="BQ42" s="118">
        <f t="shared" si="70"/>
        <v>0</v>
      </c>
      <c r="BR42" s="303">
        <f t="shared" si="53"/>
        <v>0</v>
      </c>
    </row>
    <row r="43" spans="1:70" s="71" customFormat="1" ht="28.5" customHeight="1" thickBot="1">
      <c r="A43" s="275">
        <f>A42+1</f>
        <v>11</v>
      </c>
      <c r="B43" s="276" t="s">
        <v>141</v>
      </c>
      <c r="C43" s="264">
        <v>12.34071366</v>
      </c>
      <c r="D43" s="132">
        <f t="shared" si="54"/>
        <v>10.458231919999999</v>
      </c>
      <c r="E43" s="91">
        <v>0</v>
      </c>
      <c r="F43" s="91"/>
      <c r="G43" s="97"/>
      <c r="H43" s="163"/>
      <c r="I43" s="103"/>
      <c r="J43" s="101"/>
      <c r="K43" s="103"/>
      <c r="L43" s="111">
        <f t="shared" si="55"/>
        <v>12.34071366</v>
      </c>
      <c r="M43" s="111">
        <f t="shared" si="56"/>
        <v>0</v>
      </c>
      <c r="N43" s="205" t="str">
        <f t="shared" si="57"/>
        <v>-</v>
      </c>
      <c r="O43" s="118">
        <v>0</v>
      </c>
      <c r="P43" s="210">
        <f>D43-G43</f>
        <v>10.458231919999999</v>
      </c>
      <c r="Q43" s="103">
        <f>U43+Y43+AC43+AG43</f>
        <v>0</v>
      </c>
      <c r="R43" s="103"/>
      <c r="S43" s="103">
        <f>W43+AA43+AE43+AH43</f>
        <v>0</v>
      </c>
      <c r="T43" s="103">
        <f t="shared" si="58"/>
        <v>0</v>
      </c>
      <c r="U43" s="118">
        <v>0</v>
      </c>
      <c r="V43" s="118">
        <v>0</v>
      </c>
      <c r="W43" s="118">
        <v>0</v>
      </c>
      <c r="X43" s="118">
        <v>0</v>
      </c>
      <c r="Y43" s="118">
        <v>0</v>
      </c>
      <c r="Z43" s="118">
        <v>0</v>
      </c>
      <c r="AA43" s="118">
        <v>0</v>
      </c>
      <c r="AB43" s="118">
        <v>0</v>
      </c>
      <c r="AC43" s="118">
        <v>0</v>
      </c>
      <c r="AD43" s="118">
        <v>0</v>
      </c>
      <c r="AE43" s="118">
        <v>0</v>
      </c>
      <c r="AF43" s="118">
        <v>0</v>
      </c>
      <c r="AG43" s="118">
        <v>0</v>
      </c>
      <c r="AH43" s="118">
        <v>0</v>
      </c>
      <c r="AI43" s="312">
        <f t="shared" si="5"/>
        <v>0</v>
      </c>
      <c r="AJ43" s="118">
        <f t="shared" si="59"/>
        <v>0</v>
      </c>
      <c r="AK43" s="118">
        <v>0</v>
      </c>
      <c r="AL43" s="118"/>
      <c r="AM43" s="118">
        <f t="shared" si="60"/>
        <v>0</v>
      </c>
      <c r="AN43" s="118">
        <v>0</v>
      </c>
      <c r="AO43" s="118">
        <f t="shared" si="6"/>
        <v>0</v>
      </c>
      <c r="AP43" s="118">
        <f t="shared" si="61"/>
        <v>0</v>
      </c>
      <c r="AQ43" s="303">
        <f t="shared" si="7"/>
        <v>0</v>
      </c>
      <c r="AR43" s="289"/>
      <c r="AS43" s="103">
        <f t="shared" si="62"/>
        <v>0</v>
      </c>
      <c r="AT43" s="210">
        <f>AH43-AK43</f>
        <v>0</v>
      </c>
      <c r="AU43" s="103">
        <f t="shared" si="63"/>
        <v>0</v>
      </c>
      <c r="AV43" s="103">
        <f t="shared" si="64"/>
        <v>0</v>
      </c>
      <c r="AW43" s="103">
        <f t="shared" si="65"/>
        <v>0</v>
      </c>
      <c r="AX43" s="118">
        <v>0</v>
      </c>
      <c r="AY43" s="118">
        <v>0</v>
      </c>
      <c r="AZ43" s="118">
        <v>0</v>
      </c>
      <c r="BA43" s="118">
        <v>0</v>
      </c>
      <c r="BB43" s="118">
        <v>0</v>
      </c>
      <c r="BC43" s="118">
        <v>0</v>
      </c>
      <c r="BD43" s="118">
        <v>0</v>
      </c>
      <c r="BE43" s="118">
        <v>0</v>
      </c>
      <c r="BF43" s="118">
        <v>0</v>
      </c>
      <c r="BG43" s="118">
        <v>0</v>
      </c>
      <c r="BH43" s="118">
        <v>0</v>
      </c>
      <c r="BI43" s="118">
        <v>0</v>
      </c>
      <c r="BJ43" s="205">
        <v>0</v>
      </c>
      <c r="BK43" s="118">
        <f t="shared" si="66"/>
        <v>0</v>
      </c>
      <c r="BL43" s="118">
        <f t="shared" si="67"/>
        <v>0</v>
      </c>
      <c r="BM43" s="118">
        <f t="shared" si="68"/>
        <v>0</v>
      </c>
      <c r="BN43" s="118">
        <f t="shared" si="69"/>
        <v>0</v>
      </c>
      <c r="BO43" s="118">
        <v>0</v>
      </c>
      <c r="BP43" s="118">
        <f t="shared" si="49"/>
        <v>0</v>
      </c>
      <c r="BQ43" s="118">
        <f t="shared" si="70"/>
        <v>0</v>
      </c>
      <c r="BR43" s="303">
        <f t="shared" si="53"/>
        <v>0</v>
      </c>
    </row>
    <row r="44" spans="1:70" s="71" customFormat="1" ht="28.5" customHeight="1" thickBot="1">
      <c r="A44" s="275">
        <f>A43+1</f>
        <v>12</v>
      </c>
      <c r="B44" s="276" t="s">
        <v>142</v>
      </c>
      <c r="C44" s="264">
        <v>20.639616449999998</v>
      </c>
      <c r="D44" s="132">
        <f t="shared" si="54"/>
        <v>17.491200379999999</v>
      </c>
      <c r="E44" s="91">
        <v>0</v>
      </c>
      <c r="F44" s="91"/>
      <c r="G44" s="97"/>
      <c r="H44" s="163"/>
      <c r="I44" s="103"/>
      <c r="J44" s="101"/>
      <c r="K44" s="103"/>
      <c r="L44" s="111">
        <f t="shared" si="55"/>
        <v>20.639616449999998</v>
      </c>
      <c r="M44" s="111">
        <f t="shared" si="56"/>
        <v>0</v>
      </c>
      <c r="N44" s="205" t="str">
        <f t="shared" si="57"/>
        <v>-</v>
      </c>
      <c r="O44" s="118">
        <v>0</v>
      </c>
      <c r="P44" s="210">
        <f>D44-G44</f>
        <v>17.491200379999999</v>
      </c>
      <c r="Q44" s="103">
        <f>U44+Y44+AC44+AG44</f>
        <v>0</v>
      </c>
      <c r="R44" s="103"/>
      <c r="S44" s="103">
        <f>W44+AA44+AE44+AH44</f>
        <v>0</v>
      </c>
      <c r="T44" s="103">
        <f t="shared" si="58"/>
        <v>0</v>
      </c>
      <c r="U44" s="118">
        <v>0</v>
      </c>
      <c r="V44" s="118">
        <v>0</v>
      </c>
      <c r="W44" s="118">
        <v>0</v>
      </c>
      <c r="X44" s="118">
        <v>0</v>
      </c>
      <c r="Y44" s="118">
        <v>0</v>
      </c>
      <c r="Z44" s="118">
        <v>0</v>
      </c>
      <c r="AA44" s="118">
        <v>0</v>
      </c>
      <c r="AB44" s="118">
        <v>0</v>
      </c>
      <c r="AC44" s="118">
        <v>0</v>
      </c>
      <c r="AD44" s="118">
        <v>0</v>
      </c>
      <c r="AE44" s="118">
        <v>0</v>
      </c>
      <c r="AF44" s="118">
        <v>0</v>
      </c>
      <c r="AG44" s="118">
        <v>0</v>
      </c>
      <c r="AH44" s="118">
        <v>0</v>
      </c>
      <c r="AI44" s="312">
        <f t="shared" si="5"/>
        <v>0</v>
      </c>
      <c r="AJ44" s="118">
        <f t="shared" si="59"/>
        <v>0</v>
      </c>
      <c r="AK44" s="118">
        <v>0</v>
      </c>
      <c r="AL44" s="118"/>
      <c r="AM44" s="118">
        <f t="shared" si="60"/>
        <v>0</v>
      </c>
      <c r="AN44" s="118">
        <v>0</v>
      </c>
      <c r="AO44" s="118">
        <f t="shared" si="6"/>
        <v>0</v>
      </c>
      <c r="AP44" s="118">
        <f t="shared" si="61"/>
        <v>0</v>
      </c>
      <c r="AQ44" s="303">
        <f t="shared" si="7"/>
        <v>0</v>
      </c>
      <c r="AR44" s="289"/>
      <c r="AS44" s="103">
        <f t="shared" si="62"/>
        <v>0</v>
      </c>
      <c r="AT44" s="210">
        <f>AH44-AK44</f>
        <v>0</v>
      </c>
      <c r="AU44" s="103">
        <f t="shared" si="63"/>
        <v>0</v>
      </c>
      <c r="AV44" s="103">
        <f t="shared" si="64"/>
        <v>0</v>
      </c>
      <c r="AW44" s="103">
        <f t="shared" si="65"/>
        <v>0</v>
      </c>
      <c r="AX44" s="118">
        <v>0</v>
      </c>
      <c r="AY44" s="118">
        <v>0</v>
      </c>
      <c r="AZ44" s="118">
        <v>0</v>
      </c>
      <c r="BA44" s="118">
        <v>0</v>
      </c>
      <c r="BB44" s="118">
        <v>0</v>
      </c>
      <c r="BC44" s="118">
        <v>0</v>
      </c>
      <c r="BD44" s="118">
        <v>0</v>
      </c>
      <c r="BE44" s="118">
        <v>0</v>
      </c>
      <c r="BF44" s="118">
        <v>0</v>
      </c>
      <c r="BG44" s="118">
        <v>0</v>
      </c>
      <c r="BH44" s="118">
        <v>0</v>
      </c>
      <c r="BI44" s="118">
        <v>0</v>
      </c>
      <c r="BJ44" s="205">
        <v>0</v>
      </c>
      <c r="BK44" s="118">
        <f t="shared" si="66"/>
        <v>0</v>
      </c>
      <c r="BL44" s="118">
        <f t="shared" si="67"/>
        <v>0</v>
      </c>
      <c r="BM44" s="118">
        <f t="shared" si="68"/>
        <v>0</v>
      </c>
      <c r="BN44" s="118">
        <f t="shared" si="69"/>
        <v>0</v>
      </c>
      <c r="BO44" s="118">
        <v>0</v>
      </c>
      <c r="BP44" s="118">
        <f t="shared" si="49"/>
        <v>0</v>
      </c>
      <c r="BQ44" s="118">
        <f t="shared" si="70"/>
        <v>0</v>
      </c>
      <c r="BR44" s="303">
        <f t="shared" si="53"/>
        <v>0</v>
      </c>
    </row>
    <row r="45" spans="1:70" s="71" customFormat="1" ht="28.5" customHeight="1" thickBot="1">
      <c r="A45" s="275">
        <f>A44+1</f>
        <v>13</v>
      </c>
      <c r="B45" s="276" t="s">
        <v>143</v>
      </c>
      <c r="C45" s="264">
        <v>39.513188149999998</v>
      </c>
      <c r="D45" s="132">
        <f t="shared" si="54"/>
        <v>33.485752669999997</v>
      </c>
      <c r="E45" s="91">
        <v>0</v>
      </c>
      <c r="F45" s="91"/>
      <c r="G45" s="97"/>
      <c r="H45" s="163"/>
      <c r="I45" s="103"/>
      <c r="J45" s="101"/>
      <c r="K45" s="103"/>
      <c r="L45" s="111">
        <f t="shared" si="55"/>
        <v>39.513188149999998</v>
      </c>
      <c r="M45" s="111">
        <f t="shared" si="56"/>
        <v>0</v>
      </c>
      <c r="N45" s="205" t="str">
        <f t="shared" si="57"/>
        <v>-</v>
      </c>
      <c r="O45" s="118">
        <v>0</v>
      </c>
      <c r="P45" s="210">
        <f>D45-G45</f>
        <v>33.485752669999997</v>
      </c>
      <c r="Q45" s="103">
        <f>U45+Y45+AC45+AG45</f>
        <v>0</v>
      </c>
      <c r="R45" s="103"/>
      <c r="S45" s="103">
        <f>W45+AA45+AE45+AH45</f>
        <v>0</v>
      </c>
      <c r="T45" s="103">
        <f t="shared" si="58"/>
        <v>0</v>
      </c>
      <c r="U45" s="118">
        <v>0</v>
      </c>
      <c r="V45" s="118">
        <v>0</v>
      </c>
      <c r="W45" s="118">
        <v>0</v>
      </c>
      <c r="X45" s="118">
        <v>0</v>
      </c>
      <c r="Y45" s="118">
        <v>0</v>
      </c>
      <c r="Z45" s="118">
        <v>0</v>
      </c>
      <c r="AA45" s="118">
        <v>0</v>
      </c>
      <c r="AB45" s="118">
        <v>0</v>
      </c>
      <c r="AC45" s="118">
        <v>0</v>
      </c>
      <c r="AD45" s="118">
        <v>0</v>
      </c>
      <c r="AE45" s="118">
        <v>0</v>
      </c>
      <c r="AF45" s="118">
        <v>0</v>
      </c>
      <c r="AG45" s="118">
        <v>0</v>
      </c>
      <c r="AH45" s="118">
        <v>0</v>
      </c>
      <c r="AI45" s="312">
        <f t="shared" si="5"/>
        <v>0</v>
      </c>
      <c r="AJ45" s="118">
        <f t="shared" si="59"/>
        <v>0</v>
      </c>
      <c r="AK45" s="118">
        <v>0</v>
      </c>
      <c r="AL45" s="118"/>
      <c r="AM45" s="118">
        <f t="shared" si="60"/>
        <v>0</v>
      </c>
      <c r="AN45" s="118">
        <v>0</v>
      </c>
      <c r="AO45" s="118">
        <f t="shared" si="6"/>
        <v>0</v>
      </c>
      <c r="AP45" s="118">
        <f t="shared" si="61"/>
        <v>0</v>
      </c>
      <c r="AQ45" s="303">
        <f t="shared" si="7"/>
        <v>0</v>
      </c>
      <c r="AR45" s="289"/>
      <c r="AS45" s="103">
        <f t="shared" si="62"/>
        <v>0</v>
      </c>
      <c r="AT45" s="210">
        <f>AH45-AK45</f>
        <v>0</v>
      </c>
      <c r="AU45" s="103">
        <f t="shared" si="63"/>
        <v>0</v>
      </c>
      <c r="AV45" s="103">
        <f t="shared" si="64"/>
        <v>0</v>
      </c>
      <c r="AW45" s="103">
        <f t="shared" si="65"/>
        <v>0</v>
      </c>
      <c r="AX45" s="118">
        <v>0</v>
      </c>
      <c r="AY45" s="118">
        <v>0</v>
      </c>
      <c r="AZ45" s="118">
        <v>0</v>
      </c>
      <c r="BA45" s="118">
        <v>0</v>
      </c>
      <c r="BB45" s="118">
        <v>0</v>
      </c>
      <c r="BC45" s="118">
        <v>0</v>
      </c>
      <c r="BD45" s="118">
        <v>0</v>
      </c>
      <c r="BE45" s="118">
        <v>0</v>
      </c>
      <c r="BF45" s="118">
        <v>0</v>
      </c>
      <c r="BG45" s="118">
        <v>0</v>
      </c>
      <c r="BH45" s="118">
        <v>0</v>
      </c>
      <c r="BI45" s="118">
        <v>0</v>
      </c>
      <c r="BJ45" s="205">
        <v>0</v>
      </c>
      <c r="BK45" s="118">
        <f t="shared" si="66"/>
        <v>0</v>
      </c>
      <c r="BL45" s="118">
        <f t="shared" si="67"/>
        <v>0</v>
      </c>
      <c r="BM45" s="118">
        <f t="shared" si="68"/>
        <v>0</v>
      </c>
      <c r="BN45" s="118">
        <f t="shared" si="69"/>
        <v>0</v>
      </c>
      <c r="BO45" s="118">
        <v>0</v>
      </c>
      <c r="BP45" s="118">
        <f t="shared" si="49"/>
        <v>0</v>
      </c>
      <c r="BQ45" s="118">
        <f t="shared" si="70"/>
        <v>0</v>
      </c>
      <c r="BR45" s="303">
        <f t="shared" si="53"/>
        <v>0</v>
      </c>
    </row>
    <row r="46" spans="1:70" s="71" customFormat="1" ht="28.5" hidden="1" customHeight="1" thickBot="1">
      <c r="A46" s="275"/>
      <c r="B46" s="276"/>
      <c r="C46" s="264"/>
      <c r="D46" s="132"/>
      <c r="E46" s="91"/>
      <c r="F46" s="97"/>
      <c r="G46" s="97"/>
      <c r="H46" s="164"/>
      <c r="I46" s="103"/>
      <c r="J46" s="103"/>
      <c r="K46" s="103"/>
      <c r="L46" s="111"/>
      <c r="M46" s="118"/>
      <c r="N46" s="205"/>
      <c r="O46" s="293"/>
      <c r="P46" s="210"/>
      <c r="Q46" s="103"/>
      <c r="R46" s="103"/>
      <c r="S46" s="103"/>
      <c r="T46" s="103"/>
      <c r="U46" s="118"/>
      <c r="V46" s="118"/>
      <c r="W46" s="118"/>
      <c r="X46" s="118"/>
      <c r="Y46" s="118"/>
      <c r="Z46" s="118"/>
      <c r="AA46" s="118"/>
      <c r="AB46" s="118"/>
      <c r="AC46" s="118"/>
      <c r="AD46" s="118"/>
      <c r="AE46" s="118"/>
      <c r="AF46" s="118"/>
      <c r="AG46" s="118"/>
      <c r="AH46" s="118"/>
      <c r="AI46" s="312"/>
      <c r="AJ46" s="118"/>
      <c r="AK46" s="118"/>
      <c r="AL46" s="118"/>
      <c r="AM46" s="118"/>
      <c r="AN46" s="118"/>
      <c r="AO46" s="118"/>
      <c r="AP46" s="118"/>
      <c r="AQ46" s="303"/>
      <c r="AR46" s="289"/>
      <c r="AS46" s="293"/>
      <c r="AT46" s="210"/>
      <c r="AU46" s="103"/>
      <c r="AV46" s="103"/>
      <c r="AW46" s="103"/>
      <c r="AX46" s="118"/>
      <c r="AY46" s="118"/>
      <c r="AZ46" s="118"/>
      <c r="BA46" s="118"/>
      <c r="BB46" s="118"/>
      <c r="BC46" s="118"/>
      <c r="BD46" s="118"/>
      <c r="BE46" s="118"/>
      <c r="BF46" s="118"/>
      <c r="BG46" s="118"/>
      <c r="BH46" s="118"/>
      <c r="BI46" s="118"/>
      <c r="BJ46" s="205"/>
      <c r="BK46" s="118"/>
      <c r="BL46" s="118"/>
      <c r="BM46" s="118"/>
      <c r="BN46" s="118"/>
      <c r="BO46" s="118"/>
      <c r="BP46" s="118"/>
      <c r="BQ46" s="118">
        <f t="shared" si="70"/>
        <v>0</v>
      </c>
      <c r="BR46" s="303">
        <f t="shared" si="53"/>
        <v>0</v>
      </c>
    </row>
    <row r="47" spans="1:70" s="71" customFormat="1" ht="15" thickBot="1">
      <c r="A47" s="271"/>
      <c r="B47" s="277" t="s">
        <v>26</v>
      </c>
      <c r="C47" s="263">
        <f t="shared" ref="C47:O47" si="71">SUM(C40:C46)</f>
        <v>100.28133917</v>
      </c>
      <c r="D47" s="93">
        <f t="shared" si="71"/>
        <v>84.984185739999987</v>
      </c>
      <c r="E47" s="93">
        <f t="shared" si="71"/>
        <v>6</v>
      </c>
      <c r="F47" s="93">
        <f t="shared" si="71"/>
        <v>4.6867653699999998</v>
      </c>
      <c r="G47" s="93">
        <f t="shared" si="71"/>
        <v>3.9726893106779668</v>
      </c>
      <c r="H47" s="93">
        <f t="shared" si="71"/>
        <v>3.9689719999999999</v>
      </c>
      <c r="I47" s="93">
        <f t="shared" si="71"/>
        <v>3.3635356000000001</v>
      </c>
      <c r="J47" s="93">
        <f t="shared" si="71"/>
        <v>0</v>
      </c>
      <c r="K47" s="93">
        <f t="shared" si="71"/>
        <v>0</v>
      </c>
      <c r="L47" s="93">
        <f t="shared" si="71"/>
        <v>95.594573799999992</v>
      </c>
      <c r="M47" s="93">
        <f t="shared" si="71"/>
        <v>-1.3132346300000002</v>
      </c>
      <c r="N47" s="198">
        <f t="shared" si="71"/>
        <v>-21.887243833333343</v>
      </c>
      <c r="O47" s="288">
        <f t="shared" si="71"/>
        <v>51.175940489999995</v>
      </c>
      <c r="P47" s="288">
        <f t="shared" ref="P47:X47" si="72">SUM(P40:P46)</f>
        <v>74.584698349999996</v>
      </c>
      <c r="Q47" s="288">
        <f t="shared" si="72"/>
        <v>46.921995289999998</v>
      </c>
      <c r="R47" s="288"/>
      <c r="S47" s="288">
        <f t="shared" si="72"/>
        <v>26.131699075999997</v>
      </c>
      <c r="T47" s="288"/>
      <c r="U47" s="288">
        <f t="shared" si="72"/>
        <v>1.5666767100000003</v>
      </c>
      <c r="V47" s="288">
        <f t="shared" si="72"/>
        <v>4.7683700900000003</v>
      </c>
      <c r="W47" s="288">
        <f t="shared" si="72"/>
        <v>0.96682866000000001</v>
      </c>
      <c r="X47" s="288">
        <f t="shared" si="72"/>
        <v>0.81645619999999997</v>
      </c>
      <c r="Y47" s="288">
        <f t="shared" ref="Y47:AH47" si="73">SUM(Y40:Y46)</f>
        <v>21.458038689999999</v>
      </c>
      <c r="Z47" s="288">
        <f t="shared" si="73"/>
        <v>18.184778550000001</v>
      </c>
      <c r="AA47" s="288">
        <f t="shared" si="73"/>
        <v>7.8860469999999996</v>
      </c>
      <c r="AB47" s="288">
        <f t="shared" si="73"/>
        <v>6.6830906779661019</v>
      </c>
      <c r="AC47" s="288">
        <f t="shared" si="73"/>
        <v>23.897279890000004</v>
      </c>
      <c r="AD47" s="288">
        <f t="shared" si="73"/>
        <v>20.251932109999998</v>
      </c>
      <c r="AE47" s="288">
        <f t="shared" si="73"/>
        <v>12.91361925</v>
      </c>
      <c r="AF47" s="288">
        <f t="shared" si="73"/>
        <v>10.943745127118644</v>
      </c>
      <c r="AG47" s="288">
        <f t="shared" si="73"/>
        <v>0</v>
      </c>
      <c r="AH47" s="288">
        <f t="shared" si="73"/>
        <v>4.3652041659999998</v>
      </c>
      <c r="AI47" s="312">
        <f t="shared" si="5"/>
        <v>-7.1054273576010019E-15</v>
      </c>
      <c r="AJ47" s="95">
        <f>SUM(AJ40:AJ46)</f>
        <v>40.688868529200001</v>
      </c>
      <c r="AK47" s="95">
        <f>SUM(AK40:AK46)</f>
        <v>40.688868529200001</v>
      </c>
      <c r="AL47" s="95">
        <f>SUM(AL40:AL46)</f>
        <v>0</v>
      </c>
      <c r="AM47" s="95">
        <v>0</v>
      </c>
      <c r="AN47" s="95">
        <v>0</v>
      </c>
      <c r="AO47" s="95">
        <f t="shared" si="6"/>
        <v>25.044241413999998</v>
      </c>
      <c r="AP47" s="95">
        <f t="shared" si="21"/>
        <v>-0.5998480500000003</v>
      </c>
      <c r="AQ47" s="256">
        <f t="shared" si="7"/>
        <v>-38.28792795419804</v>
      </c>
      <c r="AR47" s="289"/>
      <c r="AS47" s="417">
        <f>SUM(AS40:AS46)</f>
        <v>25.044241413999998</v>
      </c>
      <c r="AT47" s="95">
        <f>SUM(AT40:AT46)</f>
        <v>0</v>
      </c>
      <c r="AU47" s="95">
        <f>SUM(AU40:AU46)</f>
        <v>15.263619700000001</v>
      </c>
      <c r="AV47" s="95">
        <f>SUM(AV40:AV46)</f>
        <v>1.53823266</v>
      </c>
      <c r="AW47" s="95"/>
      <c r="AX47" s="95">
        <f t="shared" ref="AX47:BJ47" si="74">SUM(AX40:AX46)</f>
        <v>1.3595110100000001</v>
      </c>
      <c r="AY47" s="95">
        <f t="shared" si="74"/>
        <v>1.39189301</v>
      </c>
      <c r="AZ47" s="95">
        <f t="shared" si="74"/>
        <v>1.1856021299999999</v>
      </c>
      <c r="BA47" s="95">
        <f t="shared" si="74"/>
        <v>4.7</v>
      </c>
      <c r="BB47" s="95">
        <f t="shared" si="74"/>
        <v>3.9166666666666665</v>
      </c>
      <c r="BC47" s="95">
        <f t="shared" si="74"/>
        <v>0.14633964999999999</v>
      </c>
      <c r="BD47" s="95">
        <f t="shared" si="74"/>
        <v>0.14633964999999999</v>
      </c>
      <c r="BE47" s="95">
        <f t="shared" si="74"/>
        <v>8.0980000000000008</v>
      </c>
      <c r="BF47" s="95">
        <f t="shared" si="74"/>
        <v>0</v>
      </c>
      <c r="BG47" s="95">
        <f t="shared" si="74"/>
        <v>0</v>
      </c>
      <c r="BH47" s="95">
        <f t="shared" si="74"/>
        <v>0</v>
      </c>
      <c r="BI47" s="95">
        <f t="shared" si="74"/>
        <v>1.1060996999999997</v>
      </c>
      <c r="BJ47" s="95">
        <f t="shared" si="74"/>
        <v>0</v>
      </c>
      <c r="BK47" s="95">
        <f>SUM(BK40:BK46)</f>
        <v>0.30581754999999999</v>
      </c>
      <c r="BL47" s="95">
        <f>SUM(BL40:BL46)</f>
        <v>0.18983965</v>
      </c>
      <c r="BM47" s="95">
        <f>SUM(BM40:BM46)</f>
        <v>0.14633964999999999</v>
      </c>
      <c r="BN47" s="95">
        <v>0</v>
      </c>
      <c r="BO47" s="95">
        <v>0</v>
      </c>
      <c r="BP47" s="95">
        <f>AS47-AV47</f>
        <v>23.506008754</v>
      </c>
      <c r="BQ47" s="95">
        <f t="shared" si="70"/>
        <v>3.2381999999999911E-2</v>
      </c>
      <c r="BR47" s="256">
        <f t="shared" si="53"/>
        <v>2.3818858223148851</v>
      </c>
    </row>
    <row r="48" spans="1:70" s="71" customFormat="1" ht="14.25">
      <c r="A48" s="271"/>
      <c r="B48" s="279" t="s">
        <v>27</v>
      </c>
      <c r="C48" s="206"/>
      <c r="D48" s="131"/>
      <c r="E48" s="90"/>
      <c r="F48" s="90"/>
      <c r="G48" s="98"/>
      <c r="H48" s="100"/>
      <c r="I48" s="114"/>
      <c r="J48" s="100"/>
      <c r="K48" s="114"/>
      <c r="L48" s="100"/>
      <c r="M48" s="100"/>
      <c r="N48" s="199"/>
      <c r="O48" s="290"/>
      <c r="P48" s="209"/>
      <c r="Q48" s="114"/>
      <c r="R48" s="103"/>
      <c r="S48" s="114"/>
      <c r="T48" s="114"/>
      <c r="U48" s="114"/>
      <c r="V48" s="114"/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312">
        <f t="shared" si="5"/>
        <v>0</v>
      </c>
      <c r="AJ48" s="114"/>
      <c r="AK48" s="114"/>
      <c r="AL48" s="114"/>
      <c r="AM48" s="114">
        <v>0</v>
      </c>
      <c r="AN48" s="114">
        <v>0</v>
      </c>
      <c r="AO48" s="114">
        <f t="shared" si="6"/>
        <v>0</v>
      </c>
      <c r="AP48" s="114">
        <f t="shared" si="21"/>
        <v>0</v>
      </c>
      <c r="AQ48" s="291">
        <f t="shared" si="7"/>
        <v>0</v>
      </c>
      <c r="AR48" s="292"/>
      <c r="AS48" s="290"/>
      <c r="AT48" s="209"/>
      <c r="AU48" s="114"/>
      <c r="AV48" s="114"/>
      <c r="AW48" s="114"/>
      <c r="AX48" s="114"/>
      <c r="AY48" s="114"/>
      <c r="AZ48" s="114"/>
      <c r="BA48" s="114"/>
      <c r="BB48" s="114"/>
      <c r="BC48" s="114"/>
      <c r="BD48" s="114"/>
      <c r="BE48" s="114"/>
      <c r="BF48" s="114"/>
      <c r="BG48" s="114"/>
      <c r="BH48" s="114"/>
      <c r="BI48" s="114"/>
      <c r="BJ48" s="199"/>
      <c r="BK48" s="114"/>
      <c r="BL48" s="114"/>
      <c r="BM48" s="114"/>
      <c r="BN48" s="114">
        <v>0</v>
      </c>
      <c r="BO48" s="114">
        <v>0</v>
      </c>
      <c r="BP48" s="114">
        <f>AS48-AV48</f>
        <v>0</v>
      </c>
      <c r="BQ48" s="114">
        <f t="shared" si="70"/>
        <v>0</v>
      </c>
      <c r="BR48" s="291">
        <f t="shared" si="53"/>
        <v>0</v>
      </c>
    </row>
    <row r="49" spans="1:70" s="71" customFormat="1" ht="28.5" customHeight="1" thickBot="1">
      <c r="A49" s="275">
        <v>14</v>
      </c>
      <c r="B49" s="276" t="s">
        <v>132</v>
      </c>
      <c r="C49" s="264">
        <v>55.246072980000001</v>
      </c>
      <c r="D49" s="132">
        <f>ROUND(C49/1.18,8)</f>
        <v>46.818705919999999</v>
      </c>
      <c r="E49" s="163">
        <v>0</v>
      </c>
      <c r="F49" s="91"/>
      <c r="G49" s="97"/>
      <c r="H49" s="101"/>
      <c r="I49" s="103"/>
      <c r="J49" s="101"/>
      <c r="K49" s="103"/>
      <c r="L49" s="111">
        <f>C49-F49</f>
        <v>55.246072980000001</v>
      </c>
      <c r="M49" s="101">
        <f>F49-E49</f>
        <v>0</v>
      </c>
      <c r="N49" s="200" t="str">
        <f>IF(E49=0,"-",F49/E49*100-100)</f>
        <v>-</v>
      </c>
      <c r="O49" s="293">
        <f>L49</f>
        <v>55.246072980000001</v>
      </c>
      <c r="P49" s="210">
        <f>D49-G49</f>
        <v>46.818705919999999</v>
      </c>
      <c r="Q49" s="103">
        <f>U49+Y49+AC49+AG49</f>
        <v>0</v>
      </c>
      <c r="R49" s="103"/>
      <c r="S49" s="103">
        <f>W49+AA49+AE49+AH49</f>
        <v>0</v>
      </c>
      <c r="T49" s="103">
        <f>S49/1.18</f>
        <v>0</v>
      </c>
      <c r="U49" s="103">
        <v>0</v>
      </c>
      <c r="V49" s="103">
        <v>0</v>
      </c>
      <c r="W49" s="103">
        <v>0</v>
      </c>
      <c r="X49" s="103">
        <v>0</v>
      </c>
      <c r="Y49" s="103">
        <v>0</v>
      </c>
      <c r="Z49" s="103">
        <v>0</v>
      </c>
      <c r="AA49" s="103">
        <v>0</v>
      </c>
      <c r="AB49" s="103">
        <v>0</v>
      </c>
      <c r="AC49" s="103">
        <f t="shared" ref="AC49:AL49" si="75">(AB49*100)/118</f>
        <v>0</v>
      </c>
      <c r="AD49" s="103">
        <f t="shared" si="75"/>
        <v>0</v>
      </c>
      <c r="AE49" s="103">
        <f t="shared" si="75"/>
        <v>0</v>
      </c>
      <c r="AF49" s="103">
        <f t="shared" si="75"/>
        <v>0</v>
      </c>
      <c r="AG49" s="103">
        <f t="shared" si="75"/>
        <v>0</v>
      </c>
      <c r="AH49" s="103"/>
      <c r="AI49" s="103">
        <f t="shared" si="75"/>
        <v>0</v>
      </c>
      <c r="AJ49" s="103">
        <f>AK49</f>
        <v>0</v>
      </c>
      <c r="AK49" s="103">
        <v>0</v>
      </c>
      <c r="AL49" s="103">
        <f t="shared" si="75"/>
        <v>0</v>
      </c>
      <c r="AM49" s="103">
        <f>AN49</f>
        <v>0</v>
      </c>
      <c r="AN49" s="103">
        <v>0</v>
      </c>
      <c r="AO49" s="103">
        <f t="shared" si="6"/>
        <v>55.246072980000001</v>
      </c>
      <c r="AP49" s="103">
        <f>AH49-AG49</f>
        <v>0</v>
      </c>
      <c r="AQ49" s="255">
        <f t="shared" si="7"/>
        <v>0</v>
      </c>
      <c r="AR49" s="289"/>
      <c r="AS49" s="422">
        <f>AO49</f>
        <v>55.246072980000001</v>
      </c>
      <c r="AT49" s="210">
        <f>AH49-AK49</f>
        <v>0</v>
      </c>
      <c r="AU49" s="103">
        <f>AX49+BA49+BE49+BI49</f>
        <v>3.6336900000000001</v>
      </c>
      <c r="AV49" s="103">
        <f>AY49+BC49+BG49+BJ49</f>
        <v>0</v>
      </c>
      <c r="AW49" s="103">
        <f>AV49/1.18</f>
        <v>0</v>
      </c>
      <c r="AX49" s="103">
        <v>0</v>
      </c>
      <c r="AY49" s="103">
        <v>0</v>
      </c>
      <c r="AZ49" s="103">
        <v>0</v>
      </c>
      <c r="BA49" s="103">
        <v>0</v>
      </c>
      <c r="BB49" s="103">
        <v>0</v>
      </c>
      <c r="BC49" s="103">
        <v>0</v>
      </c>
      <c r="BD49" s="103">
        <v>0</v>
      </c>
      <c r="BE49" s="103">
        <v>3.6336900000000001</v>
      </c>
      <c r="BF49" s="103">
        <f>(BE49*100)/118</f>
        <v>3.0793983050847462</v>
      </c>
      <c r="BG49" s="103"/>
      <c r="BH49" s="103">
        <f>(BG49*100)/118</f>
        <v>0</v>
      </c>
      <c r="BI49" s="103">
        <f>(BH49*100)/118</f>
        <v>0</v>
      </c>
      <c r="BJ49" s="200"/>
      <c r="BK49" s="103">
        <f>AY49+BL49</f>
        <v>0</v>
      </c>
      <c r="BL49" s="103">
        <f>BC49</f>
        <v>0</v>
      </c>
      <c r="BM49" s="103">
        <f>BD49</f>
        <v>0</v>
      </c>
      <c r="BN49" s="103">
        <f>BO49</f>
        <v>0</v>
      </c>
      <c r="BO49" s="103">
        <v>0</v>
      </c>
      <c r="BP49" s="103">
        <f>AS49-AV49</f>
        <v>55.246072980000001</v>
      </c>
      <c r="BQ49" s="103">
        <f t="shared" si="70"/>
        <v>0</v>
      </c>
      <c r="BR49" s="255">
        <f t="shared" si="53"/>
        <v>0</v>
      </c>
    </row>
    <row r="50" spans="1:70" s="71" customFormat="1" ht="15" thickBot="1">
      <c r="A50" s="271"/>
      <c r="B50" s="277" t="s">
        <v>28</v>
      </c>
      <c r="C50" s="263">
        <f>C49</f>
        <v>55.246072980000001</v>
      </c>
      <c r="D50" s="93">
        <f>D49</f>
        <v>46.818705919999999</v>
      </c>
      <c r="E50" s="93">
        <f t="shared" ref="E50:L50" si="76">E49</f>
        <v>0</v>
      </c>
      <c r="F50" s="93">
        <f t="shared" si="76"/>
        <v>0</v>
      </c>
      <c r="G50" s="93">
        <f t="shared" si="76"/>
        <v>0</v>
      </c>
      <c r="H50" s="93">
        <f t="shared" si="76"/>
        <v>0</v>
      </c>
      <c r="I50" s="95"/>
      <c r="J50" s="93">
        <f t="shared" si="76"/>
        <v>0</v>
      </c>
      <c r="K50" s="93">
        <f t="shared" si="76"/>
        <v>0</v>
      </c>
      <c r="L50" s="93">
        <f t="shared" si="76"/>
        <v>55.246072980000001</v>
      </c>
      <c r="M50" s="93">
        <f>F50-E50</f>
        <v>0</v>
      </c>
      <c r="N50" s="198" t="str">
        <f>IF(E50=0,"-",F50/E50*100-100)</f>
        <v>-</v>
      </c>
      <c r="O50" s="288">
        <f>O49</f>
        <v>55.246072980000001</v>
      </c>
      <c r="P50" s="95">
        <f>P49</f>
        <v>46.818705919999999</v>
      </c>
      <c r="Q50" s="95">
        <f t="shared" ref="Q50:AL50" si="77">Q49</f>
        <v>0</v>
      </c>
      <c r="R50" s="95"/>
      <c r="S50" s="95">
        <f t="shared" si="77"/>
        <v>0</v>
      </c>
      <c r="T50" s="95"/>
      <c r="U50" s="95">
        <f t="shared" si="77"/>
        <v>0</v>
      </c>
      <c r="V50" s="95">
        <f t="shared" si="77"/>
        <v>0</v>
      </c>
      <c r="W50" s="95">
        <f t="shared" si="77"/>
        <v>0</v>
      </c>
      <c r="X50" s="95">
        <f t="shared" si="77"/>
        <v>0</v>
      </c>
      <c r="Y50" s="95">
        <f t="shared" si="77"/>
        <v>0</v>
      </c>
      <c r="Z50" s="95"/>
      <c r="AA50" s="95">
        <f t="shared" si="77"/>
        <v>0</v>
      </c>
      <c r="AB50" s="95">
        <f t="shared" si="77"/>
        <v>0</v>
      </c>
      <c r="AC50" s="95">
        <f t="shared" si="77"/>
        <v>0</v>
      </c>
      <c r="AD50" s="95"/>
      <c r="AE50" s="95">
        <f t="shared" si="77"/>
        <v>0</v>
      </c>
      <c r="AF50" s="95"/>
      <c r="AG50" s="95">
        <f t="shared" si="77"/>
        <v>0</v>
      </c>
      <c r="AH50" s="95"/>
      <c r="AI50" s="312">
        <f t="shared" si="5"/>
        <v>0</v>
      </c>
      <c r="AJ50" s="95">
        <f t="shared" si="77"/>
        <v>0</v>
      </c>
      <c r="AK50" s="95">
        <f t="shared" si="77"/>
        <v>0</v>
      </c>
      <c r="AL50" s="95">
        <f t="shared" si="77"/>
        <v>0</v>
      </c>
      <c r="AM50" s="95">
        <v>0</v>
      </c>
      <c r="AN50" s="95">
        <v>0</v>
      </c>
      <c r="AO50" s="95">
        <f t="shared" si="6"/>
        <v>55.246072980000001</v>
      </c>
      <c r="AP50" s="95">
        <f t="shared" si="21"/>
        <v>0</v>
      </c>
      <c r="AQ50" s="256">
        <f t="shared" si="7"/>
        <v>0</v>
      </c>
      <c r="AR50" s="289"/>
      <c r="AS50" s="288">
        <f>AS49</f>
        <v>55.246072980000001</v>
      </c>
      <c r="AT50" s="95">
        <f>AT49</f>
        <v>0</v>
      </c>
      <c r="AU50" s="95">
        <f>AU49</f>
        <v>3.6336900000000001</v>
      </c>
      <c r="AV50" s="95">
        <f>AV49</f>
        <v>0</v>
      </c>
      <c r="AW50" s="95"/>
      <c r="AX50" s="95">
        <f>AX49</f>
        <v>0</v>
      </c>
      <c r="AY50" s="95">
        <f>AY49</f>
        <v>0</v>
      </c>
      <c r="AZ50" s="95">
        <f>AZ49</f>
        <v>0</v>
      </c>
      <c r="BA50" s="95">
        <f>BA49</f>
        <v>0</v>
      </c>
      <c r="BB50" s="95"/>
      <c r="BC50" s="95">
        <f>BC49</f>
        <v>0</v>
      </c>
      <c r="BD50" s="95">
        <f>BD49</f>
        <v>0</v>
      </c>
      <c r="BE50" s="95">
        <f>BE49</f>
        <v>3.6336900000000001</v>
      </c>
      <c r="BF50" s="95"/>
      <c r="BG50" s="95">
        <f>BG49</f>
        <v>0</v>
      </c>
      <c r="BH50" s="95"/>
      <c r="BI50" s="95">
        <f>BI49</f>
        <v>0</v>
      </c>
      <c r="BJ50" s="198"/>
      <c r="BK50" s="95">
        <f>BK49</f>
        <v>0</v>
      </c>
      <c r="BL50" s="95">
        <f>BL49</f>
        <v>0</v>
      </c>
      <c r="BM50" s="95">
        <f>BM49</f>
        <v>0</v>
      </c>
      <c r="BN50" s="95">
        <v>0</v>
      </c>
      <c r="BO50" s="95">
        <v>0</v>
      </c>
      <c r="BP50" s="95">
        <f>AS50-AV50</f>
        <v>55.246072980000001</v>
      </c>
      <c r="BQ50" s="95">
        <f t="shared" si="70"/>
        <v>0</v>
      </c>
      <c r="BR50" s="256">
        <f t="shared" si="53"/>
        <v>0</v>
      </c>
    </row>
    <row r="51" spans="1:70" s="71" customFormat="1" ht="14.25">
      <c r="A51" s="271"/>
      <c r="B51" s="279" t="s">
        <v>133</v>
      </c>
      <c r="C51" s="206"/>
      <c r="D51" s="131"/>
      <c r="E51" s="90"/>
      <c r="F51" s="90"/>
      <c r="G51" s="98"/>
      <c r="H51" s="100"/>
      <c r="I51" s="114"/>
      <c r="J51" s="100"/>
      <c r="K51" s="114"/>
      <c r="L51" s="100"/>
      <c r="M51" s="100"/>
      <c r="N51" s="199"/>
      <c r="O51" s="290"/>
      <c r="P51" s="209"/>
      <c r="Q51" s="114"/>
      <c r="R51" s="103"/>
      <c r="S51" s="114"/>
      <c r="T51" s="114"/>
      <c r="U51" s="114"/>
      <c r="V51" s="114"/>
      <c r="W51" s="114"/>
      <c r="X51" s="114"/>
      <c r="Y51" s="114"/>
      <c r="Z51" s="114"/>
      <c r="AA51" s="114"/>
      <c r="AB51" s="114"/>
      <c r="AC51" s="114"/>
      <c r="AD51" s="114"/>
      <c r="AE51" s="114"/>
      <c r="AF51" s="114"/>
      <c r="AG51" s="114"/>
      <c r="AH51" s="114"/>
      <c r="AI51" s="312">
        <f t="shared" si="5"/>
        <v>0</v>
      </c>
      <c r="AJ51" s="114"/>
      <c r="AK51" s="114"/>
      <c r="AL51" s="114"/>
      <c r="AM51" s="114">
        <v>0</v>
      </c>
      <c r="AN51" s="114">
        <v>0</v>
      </c>
      <c r="AO51" s="114">
        <f t="shared" si="6"/>
        <v>0</v>
      </c>
      <c r="AP51" s="114">
        <f t="shared" si="21"/>
        <v>0</v>
      </c>
      <c r="AQ51" s="291">
        <f t="shared" si="7"/>
        <v>0</v>
      </c>
      <c r="AR51" s="292"/>
      <c r="AS51" s="290"/>
      <c r="AT51" s="209"/>
      <c r="AU51" s="114"/>
      <c r="AV51" s="114"/>
      <c r="AW51" s="114"/>
      <c r="AX51" s="114"/>
      <c r="AY51" s="114"/>
      <c r="AZ51" s="114"/>
      <c r="BA51" s="114"/>
      <c r="BB51" s="114"/>
      <c r="BC51" s="114"/>
      <c r="BD51" s="114"/>
      <c r="BE51" s="114"/>
      <c r="BF51" s="114"/>
      <c r="BG51" s="114"/>
      <c r="BH51" s="114"/>
      <c r="BI51" s="114"/>
      <c r="BJ51" s="199"/>
      <c r="BK51" s="114"/>
      <c r="BL51" s="114"/>
      <c r="BM51" s="114"/>
      <c r="BN51" s="114">
        <v>0</v>
      </c>
      <c r="BO51" s="114">
        <v>0</v>
      </c>
      <c r="BP51" s="114">
        <f>AS51-AV51</f>
        <v>0</v>
      </c>
      <c r="BQ51" s="114">
        <f t="shared" si="70"/>
        <v>0</v>
      </c>
      <c r="BR51" s="291">
        <f t="shared" si="53"/>
        <v>0</v>
      </c>
    </row>
    <row r="52" spans="1:70" s="71" customFormat="1" ht="36.75" customHeight="1" thickBot="1">
      <c r="A52" s="275">
        <f>A49+1</f>
        <v>15</v>
      </c>
      <c r="B52" s="280" t="s">
        <v>214</v>
      </c>
      <c r="C52" s="264">
        <v>11.25190505</v>
      </c>
      <c r="D52" s="132">
        <f>ROUND(C52/1.18,8)</f>
        <v>9.5355127500000005</v>
      </c>
      <c r="E52" s="91">
        <v>6.4471100000000003</v>
      </c>
      <c r="F52" s="91">
        <v>6.8387166100000005</v>
      </c>
      <c r="G52" s="97">
        <v>5.7955225499999994</v>
      </c>
      <c r="H52" s="101"/>
      <c r="I52" s="103"/>
      <c r="J52" s="101"/>
      <c r="K52" s="103"/>
      <c r="L52" s="111">
        <f>C52-F52</f>
        <v>4.413188439999999</v>
      </c>
      <c r="M52" s="111">
        <f>F52-E52</f>
        <v>0.39160661000000019</v>
      </c>
      <c r="N52" s="205">
        <f>IF(E52=0,"-",F52/E52*100-100)</f>
        <v>6.0741419023407417</v>
      </c>
      <c r="O52" s="293">
        <f>L52</f>
        <v>4.413188439999999</v>
      </c>
      <c r="P52" s="210">
        <f>D52-G52</f>
        <v>3.7399902000000012</v>
      </c>
      <c r="Q52" s="374">
        <v>-6.8120130000000003</v>
      </c>
      <c r="R52" s="103"/>
      <c r="S52" s="103">
        <v>0</v>
      </c>
      <c r="T52" s="103">
        <f>S52/1.18</f>
        <v>0</v>
      </c>
      <c r="U52" s="118">
        <f>Q52</f>
        <v>-6.8120130000000003</v>
      </c>
      <c r="V52" s="103">
        <v>0</v>
      </c>
      <c r="W52" s="103">
        <v>0</v>
      </c>
      <c r="X52" s="103">
        <v>0</v>
      </c>
      <c r="Y52" s="103">
        <v>0</v>
      </c>
      <c r="Z52" s="103">
        <v>0</v>
      </c>
      <c r="AA52" s="103">
        <v>0</v>
      </c>
      <c r="AB52" s="103">
        <v>0</v>
      </c>
      <c r="AC52" s="103">
        <v>0</v>
      </c>
      <c r="AD52" s="103">
        <v>0</v>
      </c>
      <c r="AE52" s="103">
        <v>0</v>
      </c>
      <c r="AF52" s="103">
        <v>0</v>
      </c>
      <c r="AG52" s="103">
        <v>0</v>
      </c>
      <c r="AH52" s="103"/>
      <c r="AI52" s="103">
        <v>0</v>
      </c>
      <c r="AJ52" s="103">
        <f>AK52</f>
        <v>0</v>
      </c>
      <c r="AK52" s="103">
        <v>0</v>
      </c>
      <c r="AL52" s="103">
        <v>0</v>
      </c>
      <c r="AM52" s="103">
        <f>AN52</f>
        <v>0</v>
      </c>
      <c r="AN52" s="103">
        <v>0</v>
      </c>
      <c r="AO52" s="103">
        <v>0</v>
      </c>
      <c r="AP52" s="103">
        <f>AH52-AG52</f>
        <v>0</v>
      </c>
      <c r="AQ52" s="103">
        <v>0</v>
      </c>
      <c r="AR52" s="295" t="s">
        <v>169</v>
      </c>
      <c r="AS52" s="293">
        <f>AO52</f>
        <v>0</v>
      </c>
      <c r="AT52" s="210">
        <f>AH52-AK52</f>
        <v>0</v>
      </c>
      <c r="AU52" s="103">
        <f>AX52+BA52+BE52+BI52</f>
        <v>0</v>
      </c>
      <c r="AV52" s="103">
        <f>AY52+BC52+BG52+BJ52</f>
        <v>0</v>
      </c>
      <c r="AW52" s="103">
        <f>AV52/1.18</f>
        <v>0</v>
      </c>
      <c r="AX52" s="118">
        <v>0</v>
      </c>
      <c r="AY52" s="103">
        <v>0</v>
      </c>
      <c r="AZ52" s="103">
        <v>0</v>
      </c>
      <c r="BA52" s="103">
        <v>0</v>
      </c>
      <c r="BB52" s="103">
        <v>0</v>
      </c>
      <c r="BC52" s="103">
        <v>0</v>
      </c>
      <c r="BD52" s="103">
        <v>0</v>
      </c>
      <c r="BE52" s="103">
        <v>0</v>
      </c>
      <c r="BF52" s="103">
        <v>0</v>
      </c>
      <c r="BG52" s="103">
        <v>0</v>
      </c>
      <c r="BH52" s="103">
        <v>0</v>
      </c>
      <c r="BI52" s="103">
        <v>0</v>
      </c>
      <c r="BJ52" s="200"/>
      <c r="BK52" s="103">
        <f>AY52+BL52</f>
        <v>0</v>
      </c>
      <c r="BL52" s="103">
        <f>BC52</f>
        <v>0</v>
      </c>
      <c r="BM52" s="103">
        <f>BD52</f>
        <v>0</v>
      </c>
      <c r="BN52" s="103">
        <f>BO52</f>
        <v>0</v>
      </c>
      <c r="BO52" s="103">
        <v>0</v>
      </c>
      <c r="BP52" s="103">
        <v>0</v>
      </c>
      <c r="BQ52" s="103">
        <f t="shared" si="70"/>
        <v>0</v>
      </c>
      <c r="BR52" s="103">
        <f t="shared" si="53"/>
        <v>0</v>
      </c>
    </row>
    <row r="53" spans="1:70" s="71" customFormat="1" ht="15" thickBot="1">
      <c r="A53" s="271"/>
      <c r="B53" s="277" t="s">
        <v>134</v>
      </c>
      <c r="C53" s="263">
        <f>C52</f>
        <v>11.25190505</v>
      </c>
      <c r="D53" s="93">
        <f>D52</f>
        <v>9.5355127500000005</v>
      </c>
      <c r="E53" s="93">
        <f t="shared" ref="E53:L53" si="78">E52</f>
        <v>6.4471100000000003</v>
      </c>
      <c r="F53" s="93">
        <f t="shared" si="78"/>
        <v>6.8387166100000005</v>
      </c>
      <c r="G53" s="93">
        <f t="shared" si="78"/>
        <v>5.7955225499999994</v>
      </c>
      <c r="H53" s="93">
        <f t="shared" si="78"/>
        <v>0</v>
      </c>
      <c r="I53" s="95"/>
      <c r="J53" s="93">
        <f t="shared" si="78"/>
        <v>0</v>
      </c>
      <c r="K53" s="93">
        <f t="shared" si="78"/>
        <v>0</v>
      </c>
      <c r="L53" s="93">
        <f t="shared" si="78"/>
        <v>4.413188439999999</v>
      </c>
      <c r="M53" s="93">
        <f>F53-E53</f>
        <v>0.39160661000000019</v>
      </c>
      <c r="N53" s="198">
        <f>IF(E53=0,"-",F53/E53*100-100)</f>
        <v>6.0741419023407417</v>
      </c>
      <c r="O53" s="288">
        <f>O52</f>
        <v>4.413188439999999</v>
      </c>
      <c r="P53" s="95">
        <f>P52</f>
        <v>3.7399902000000012</v>
      </c>
      <c r="Q53" s="95">
        <f t="shared" ref="Q53:AL53" si="79">Q52</f>
        <v>-6.8120130000000003</v>
      </c>
      <c r="R53" s="95"/>
      <c r="S53" s="95">
        <f t="shared" si="79"/>
        <v>0</v>
      </c>
      <c r="T53" s="95"/>
      <c r="U53" s="95">
        <f t="shared" si="79"/>
        <v>-6.8120130000000003</v>
      </c>
      <c r="V53" s="95">
        <f t="shared" si="79"/>
        <v>0</v>
      </c>
      <c r="W53" s="95">
        <f t="shared" si="79"/>
        <v>0</v>
      </c>
      <c r="X53" s="95">
        <f t="shared" si="79"/>
        <v>0</v>
      </c>
      <c r="Y53" s="95">
        <f t="shared" si="79"/>
        <v>0</v>
      </c>
      <c r="Z53" s="95">
        <f>ROUND(Y53/1.18,8)</f>
        <v>0</v>
      </c>
      <c r="AA53" s="95">
        <f t="shared" si="79"/>
        <v>0</v>
      </c>
      <c r="AB53" s="95">
        <f t="shared" si="79"/>
        <v>0</v>
      </c>
      <c r="AC53" s="95">
        <f t="shared" si="79"/>
        <v>0</v>
      </c>
      <c r="AD53" s="95"/>
      <c r="AE53" s="95">
        <f t="shared" si="79"/>
        <v>0</v>
      </c>
      <c r="AF53" s="95"/>
      <c r="AG53" s="95">
        <f t="shared" si="79"/>
        <v>0</v>
      </c>
      <c r="AH53" s="95"/>
      <c r="AI53" s="312">
        <f t="shared" si="5"/>
        <v>0</v>
      </c>
      <c r="AJ53" s="95">
        <f t="shared" si="79"/>
        <v>0</v>
      </c>
      <c r="AK53" s="95">
        <f t="shared" si="79"/>
        <v>0</v>
      </c>
      <c r="AL53" s="95">
        <f t="shared" si="79"/>
        <v>0</v>
      </c>
      <c r="AM53" s="95">
        <v>0</v>
      </c>
      <c r="AN53" s="95">
        <v>0</v>
      </c>
      <c r="AO53" s="95">
        <f t="shared" si="6"/>
        <v>4.413188439999999</v>
      </c>
      <c r="AP53" s="95">
        <f t="shared" si="21"/>
        <v>6.8120130000000003</v>
      </c>
      <c r="AQ53" s="256">
        <f t="shared" si="7"/>
        <v>-100</v>
      </c>
      <c r="AR53" s="289"/>
      <c r="AS53" s="288">
        <f>AS52</f>
        <v>0</v>
      </c>
      <c r="AT53" s="95">
        <f>AT52</f>
        <v>0</v>
      </c>
      <c r="AU53" s="95">
        <f>AU52</f>
        <v>0</v>
      </c>
      <c r="AV53" s="95">
        <f>AV52</f>
        <v>0</v>
      </c>
      <c r="AW53" s="95"/>
      <c r="AX53" s="95">
        <f>AX52</f>
        <v>0</v>
      </c>
      <c r="AY53" s="95">
        <f>AY52</f>
        <v>0</v>
      </c>
      <c r="AZ53" s="95">
        <f>AZ52</f>
        <v>0</v>
      </c>
      <c r="BA53" s="95">
        <f>BA52</f>
        <v>0</v>
      </c>
      <c r="BB53" s="95">
        <f>ROUND(BA53/1.18,8)</f>
        <v>0</v>
      </c>
      <c r="BC53" s="95">
        <f>BC52</f>
        <v>0</v>
      </c>
      <c r="BD53" s="95">
        <f>BD52</f>
        <v>0</v>
      </c>
      <c r="BE53" s="95">
        <f>BE52</f>
        <v>0</v>
      </c>
      <c r="BF53" s="95"/>
      <c r="BG53" s="95">
        <f>BG52</f>
        <v>0</v>
      </c>
      <c r="BH53" s="95"/>
      <c r="BI53" s="95">
        <f>BI52</f>
        <v>0</v>
      </c>
      <c r="BJ53" s="198"/>
      <c r="BK53" s="95">
        <f>BK52</f>
        <v>0</v>
      </c>
      <c r="BL53" s="95">
        <f>BL52</f>
        <v>0</v>
      </c>
      <c r="BM53" s="95">
        <f>BM52</f>
        <v>0</v>
      </c>
      <c r="BN53" s="95">
        <v>0</v>
      </c>
      <c r="BO53" s="95">
        <v>0</v>
      </c>
      <c r="BP53" s="95">
        <f>AS53-AV53</f>
        <v>0</v>
      </c>
      <c r="BQ53" s="95">
        <f t="shared" si="70"/>
        <v>0</v>
      </c>
      <c r="BR53" s="256">
        <f t="shared" si="53"/>
        <v>0</v>
      </c>
    </row>
    <row r="54" spans="1:70" s="71" customFormat="1" ht="15" thickBot="1">
      <c r="A54" s="271"/>
      <c r="B54" s="279" t="s">
        <v>205</v>
      </c>
      <c r="C54" s="263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198"/>
      <c r="O54" s="288"/>
      <c r="P54" s="263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  <c r="AD54" s="95"/>
      <c r="AE54" s="95"/>
      <c r="AF54" s="95"/>
      <c r="AG54" s="95"/>
      <c r="AH54" s="95"/>
      <c r="AI54" s="312"/>
      <c r="AJ54" s="95"/>
      <c r="AK54" s="95"/>
      <c r="AL54" s="95"/>
      <c r="AM54" s="95"/>
      <c r="AN54" s="95"/>
      <c r="AO54" s="95"/>
      <c r="AP54" s="95"/>
      <c r="AQ54" s="256"/>
      <c r="AR54" s="289"/>
      <c r="AS54" s="288"/>
      <c r="AT54" s="263"/>
      <c r="AU54" s="95"/>
      <c r="AV54" s="95"/>
      <c r="AW54" s="95"/>
      <c r="AX54" s="95"/>
      <c r="AY54" s="95"/>
      <c r="AZ54" s="95"/>
      <c r="BA54" s="95"/>
      <c r="BB54" s="95"/>
      <c r="BC54" s="95"/>
      <c r="BD54" s="95"/>
      <c r="BE54" s="95"/>
      <c r="BF54" s="95"/>
      <c r="BG54" s="95"/>
      <c r="BH54" s="95"/>
      <c r="BI54" s="95"/>
      <c r="BJ54" s="198"/>
      <c r="BK54" s="95"/>
      <c r="BL54" s="95"/>
      <c r="BM54" s="95"/>
      <c r="BN54" s="95"/>
      <c r="BO54" s="95"/>
      <c r="BP54" s="95"/>
      <c r="BQ54" s="95">
        <f t="shared" si="70"/>
        <v>0</v>
      </c>
      <c r="BR54" s="256">
        <f t="shared" si="53"/>
        <v>0</v>
      </c>
    </row>
    <row r="55" spans="1:70" s="71" customFormat="1" ht="14.25">
      <c r="A55" s="271"/>
      <c r="B55" s="279" t="s">
        <v>29</v>
      </c>
      <c r="C55" s="206"/>
      <c r="D55" s="131"/>
      <c r="E55" s="90"/>
      <c r="F55" s="90"/>
      <c r="G55" s="98"/>
      <c r="H55" s="100"/>
      <c r="I55" s="114"/>
      <c r="J55" s="100"/>
      <c r="K55" s="114"/>
      <c r="L55" s="100"/>
      <c r="M55" s="100"/>
      <c r="N55" s="199"/>
      <c r="O55" s="290"/>
      <c r="P55" s="209"/>
      <c r="Q55" s="114"/>
      <c r="R55" s="103"/>
      <c r="S55" s="114"/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312">
        <f t="shared" si="5"/>
        <v>0</v>
      </c>
      <c r="AJ55" s="114"/>
      <c r="AK55" s="114"/>
      <c r="AL55" s="114"/>
      <c r="AM55" s="114">
        <v>0</v>
      </c>
      <c r="AN55" s="114">
        <v>0</v>
      </c>
      <c r="AO55" s="114">
        <f t="shared" si="6"/>
        <v>0</v>
      </c>
      <c r="AP55" s="114">
        <f t="shared" si="21"/>
        <v>0</v>
      </c>
      <c r="AQ55" s="291">
        <f t="shared" si="7"/>
        <v>0</v>
      </c>
      <c r="AR55" s="292"/>
      <c r="AS55" s="290"/>
      <c r="AT55" s="209"/>
      <c r="AU55" s="114"/>
      <c r="AV55" s="114"/>
      <c r="AW55" s="114"/>
      <c r="AX55" s="114"/>
      <c r="AY55" s="114"/>
      <c r="AZ55" s="114"/>
      <c r="BA55" s="114"/>
      <c r="BB55" s="114"/>
      <c r="BC55" s="114"/>
      <c r="BD55" s="114"/>
      <c r="BE55" s="114"/>
      <c r="BF55" s="114"/>
      <c r="BG55" s="114"/>
      <c r="BH55" s="114"/>
      <c r="BI55" s="114"/>
      <c r="BJ55" s="199"/>
      <c r="BK55" s="114"/>
      <c r="BL55" s="114"/>
      <c r="BM55" s="114"/>
      <c r="BN55" s="114">
        <v>0</v>
      </c>
      <c r="BO55" s="114">
        <v>0</v>
      </c>
      <c r="BP55" s="114">
        <f>AS55-AV55</f>
        <v>0</v>
      </c>
      <c r="BQ55" s="114">
        <f t="shared" si="70"/>
        <v>0</v>
      </c>
      <c r="BR55" s="291">
        <f t="shared" si="53"/>
        <v>0</v>
      </c>
    </row>
    <row r="56" spans="1:70" s="71" customFormat="1" ht="28.5" customHeight="1">
      <c r="A56" s="275">
        <f>A52+1</f>
        <v>16</v>
      </c>
      <c r="B56" s="282" t="s">
        <v>206</v>
      </c>
      <c r="C56" s="266"/>
      <c r="D56" s="132"/>
      <c r="E56" s="163">
        <v>0</v>
      </c>
      <c r="F56" s="359">
        <v>0.57351744999999998</v>
      </c>
      <c r="G56" s="116"/>
      <c r="H56" s="101"/>
      <c r="I56" s="103"/>
      <c r="J56" s="101"/>
      <c r="K56" s="103"/>
      <c r="L56" s="111">
        <f>C56-F56</f>
        <v>-0.57351744999999998</v>
      </c>
      <c r="M56" s="101">
        <f t="shared" ref="M56:M69" si="80">F56-E56</f>
        <v>0.57351744999999998</v>
      </c>
      <c r="N56" s="200" t="str">
        <f t="shared" ref="N56:N69" si="81">IF(E56=0,"-",F56/E56*100-100)</f>
        <v>-</v>
      </c>
      <c r="O56" s="358"/>
      <c r="P56" s="103">
        <f>S56+X56+AB56+AF56</f>
        <v>2.3030100286440676</v>
      </c>
      <c r="Q56" s="375">
        <v>-12.497855188000001</v>
      </c>
      <c r="R56" s="413"/>
      <c r="S56" s="374">
        <f>W56+AA56+AE56+AH56</f>
        <v>1.2465834099999999</v>
      </c>
      <c r="T56" s="103">
        <f>S56/1.18</f>
        <v>1.0564266186440678</v>
      </c>
      <c r="U56" s="118">
        <f>Q56</f>
        <v>-12.497855188000001</v>
      </c>
      <c r="V56" s="103">
        <v>0</v>
      </c>
      <c r="W56" s="118">
        <v>1.1075079999999999E-2</v>
      </c>
      <c r="X56" s="118">
        <f>(W56*100)/118</f>
        <v>9.3856610169491522E-3</v>
      </c>
      <c r="Y56" s="118">
        <v>0</v>
      </c>
      <c r="Z56" s="118">
        <v>0</v>
      </c>
      <c r="AA56" s="118">
        <v>1.22948664</v>
      </c>
      <c r="AB56" s="118">
        <f>(AA56*100)/118</f>
        <v>1.0419378305084745</v>
      </c>
      <c r="AC56" s="118">
        <v>0</v>
      </c>
      <c r="AD56" s="118">
        <v>0</v>
      </c>
      <c r="AE56" s="118">
        <v>6.0216899999999997E-3</v>
      </c>
      <c r="AF56" s="118">
        <f>(AE56*100)/118</f>
        <v>5.1031271186440675E-3</v>
      </c>
      <c r="AG56" s="118">
        <v>0</v>
      </c>
      <c r="AH56" s="118"/>
      <c r="AI56" s="103">
        <v>0</v>
      </c>
      <c r="AJ56" s="103">
        <f>AK56</f>
        <v>1.7939004700000001</v>
      </c>
      <c r="AK56" s="103">
        <v>1.7939004700000001</v>
      </c>
      <c r="AL56" s="103">
        <v>0</v>
      </c>
      <c r="AM56" s="103">
        <f>AN56</f>
        <v>0</v>
      </c>
      <c r="AN56" s="103">
        <v>0</v>
      </c>
      <c r="AO56" s="103">
        <f t="shared" si="6"/>
        <v>-1.2465834099999999</v>
      </c>
      <c r="AP56" s="103">
        <f>AH56-AG56</f>
        <v>0</v>
      </c>
      <c r="AQ56" s="255">
        <f t="shared" si="7"/>
        <v>-100.08861584514625</v>
      </c>
      <c r="AR56" s="289"/>
      <c r="AS56" s="358">
        <v>0</v>
      </c>
      <c r="AT56" s="103">
        <f>AV56+AZ56+BD56+BH56</f>
        <v>0</v>
      </c>
      <c r="AU56" s="413">
        <f>AX56+BA56+BE56+BI56</f>
        <v>0</v>
      </c>
      <c r="AV56" s="103">
        <f>AY56+BC56+BG56+BJ56</f>
        <v>0</v>
      </c>
      <c r="AW56" s="103">
        <f>AV56/1.18</f>
        <v>0</v>
      </c>
      <c r="AX56" s="118">
        <v>0</v>
      </c>
      <c r="AY56" s="118">
        <v>0</v>
      </c>
      <c r="AZ56" s="118">
        <v>0</v>
      </c>
      <c r="BA56" s="118">
        <v>0</v>
      </c>
      <c r="BB56" s="118">
        <v>0</v>
      </c>
      <c r="BC56" s="118">
        <v>0</v>
      </c>
      <c r="BD56" s="118">
        <v>0</v>
      </c>
      <c r="BE56" s="118">
        <v>0</v>
      </c>
      <c r="BF56" s="118">
        <v>0</v>
      </c>
      <c r="BG56" s="118">
        <v>0</v>
      </c>
      <c r="BH56" s="118"/>
      <c r="BI56" s="118">
        <v>0</v>
      </c>
      <c r="BJ56" s="205">
        <v>0</v>
      </c>
      <c r="BK56" s="103">
        <f>AY56+BL56</f>
        <v>0</v>
      </c>
      <c r="BL56" s="103">
        <f>BC56</f>
        <v>0</v>
      </c>
      <c r="BM56" s="103">
        <f>BD56</f>
        <v>0</v>
      </c>
      <c r="BN56" s="103">
        <f>BO56</f>
        <v>0</v>
      </c>
      <c r="BO56" s="103">
        <v>0</v>
      </c>
      <c r="BP56" s="103">
        <f>AS56-AV56</f>
        <v>0</v>
      </c>
      <c r="BQ56" s="103">
        <f t="shared" si="70"/>
        <v>0</v>
      </c>
      <c r="BR56" s="255">
        <f t="shared" si="53"/>
        <v>0</v>
      </c>
    </row>
    <row r="57" spans="1:70" s="71" customFormat="1" ht="28.5" customHeight="1">
      <c r="A57" s="275">
        <f>A56+1</f>
        <v>17</v>
      </c>
      <c r="B57" s="282" t="s">
        <v>207</v>
      </c>
      <c r="C57" s="266"/>
      <c r="D57" s="132"/>
      <c r="E57" s="163">
        <v>0</v>
      </c>
      <c r="F57" s="359">
        <v>0.43471879000000002</v>
      </c>
      <c r="G57" s="116"/>
      <c r="H57" s="101"/>
      <c r="I57" s="103"/>
      <c r="J57" s="101"/>
      <c r="K57" s="103"/>
      <c r="L57" s="111">
        <f>C57-F57</f>
        <v>-0.43471879000000002</v>
      </c>
      <c r="M57" s="101">
        <f t="shared" si="80"/>
        <v>0.43471879000000002</v>
      </c>
      <c r="N57" s="200" t="str">
        <f t="shared" si="81"/>
        <v>-</v>
      </c>
      <c r="O57" s="358"/>
      <c r="P57" s="103">
        <f>S57+X57+AB57+AF57</f>
        <v>5.4020547238983045</v>
      </c>
      <c r="Q57" s="375">
        <v>-9.185515474999999</v>
      </c>
      <c r="R57" s="413"/>
      <c r="S57" s="374">
        <f>W57+AA57+AE57+AH57</f>
        <v>4.3832121900000001</v>
      </c>
      <c r="T57" s="103">
        <f>S57/1.18</f>
        <v>3.7145866016949154</v>
      </c>
      <c r="U57" s="118">
        <f>Q57</f>
        <v>-9.185515474999999</v>
      </c>
      <c r="V57" s="103">
        <v>0</v>
      </c>
      <c r="W57" s="118">
        <v>8.7299650000000006E-2</v>
      </c>
      <c r="X57" s="118">
        <f>W57/1.18</f>
        <v>7.3982754237288145E-2</v>
      </c>
      <c r="Y57" s="118">
        <v>0</v>
      </c>
      <c r="Z57" s="118">
        <v>0</v>
      </c>
      <c r="AA57" s="118">
        <v>1.3704640000000001E-2</v>
      </c>
      <c r="AB57" s="118">
        <f>(AA57*100)/118</f>
        <v>1.1614101694915255E-2</v>
      </c>
      <c r="AC57" s="118">
        <v>0</v>
      </c>
      <c r="AD57" s="118">
        <v>0</v>
      </c>
      <c r="AE57" s="118">
        <v>1.1012299000000001</v>
      </c>
      <c r="AF57" s="118">
        <f>(AE57*100)/118</f>
        <v>0.93324567796610181</v>
      </c>
      <c r="AG57" s="118">
        <v>0</v>
      </c>
      <c r="AH57" s="118">
        <v>3.1809780000000001</v>
      </c>
      <c r="AI57" s="103">
        <v>0</v>
      </c>
      <c r="AJ57" s="103">
        <f>AK57</f>
        <v>6.67150496</v>
      </c>
      <c r="AK57" s="103">
        <v>6.67150496</v>
      </c>
      <c r="AL57" s="103">
        <v>0</v>
      </c>
      <c r="AM57" s="103">
        <f>AN57</f>
        <v>0</v>
      </c>
      <c r="AN57" s="103">
        <v>0</v>
      </c>
      <c r="AO57" s="103">
        <f t="shared" si="6"/>
        <v>-4.3832121900000001</v>
      </c>
      <c r="AP57" s="103">
        <f>AH57-AG57</f>
        <v>3.1809780000000001</v>
      </c>
      <c r="AQ57" s="255">
        <f t="shared" si="7"/>
        <v>-100.95040556229644</v>
      </c>
      <c r="AR57" s="289"/>
      <c r="AS57" s="358">
        <v>0</v>
      </c>
      <c r="AT57" s="103">
        <f>AV57+AZ57+BD57+BH57</f>
        <v>0</v>
      </c>
      <c r="AU57" s="413">
        <f>AX57+BA57+BE57+BI57</f>
        <v>0</v>
      </c>
      <c r="AV57" s="103">
        <f>AY57+BC57+BG57+BJ57</f>
        <v>0</v>
      </c>
      <c r="AW57" s="103">
        <f>AV57/1.18</f>
        <v>0</v>
      </c>
      <c r="AX57" s="118">
        <v>0</v>
      </c>
      <c r="AY57" s="118">
        <v>0</v>
      </c>
      <c r="AZ57" s="118">
        <v>0</v>
      </c>
      <c r="BA57" s="118">
        <v>0</v>
      </c>
      <c r="BB57" s="118">
        <v>0</v>
      </c>
      <c r="BC57" s="118">
        <v>0</v>
      </c>
      <c r="BD57" s="118">
        <v>0</v>
      </c>
      <c r="BE57" s="118">
        <v>0</v>
      </c>
      <c r="BF57" s="118">
        <v>0</v>
      </c>
      <c r="BG57" s="118">
        <v>0</v>
      </c>
      <c r="BH57" s="118"/>
      <c r="BI57" s="118">
        <v>0</v>
      </c>
      <c r="BJ57" s="205">
        <v>0</v>
      </c>
      <c r="BK57" s="103">
        <f>AY57+BL57</f>
        <v>0</v>
      </c>
      <c r="BL57" s="103">
        <f>BC57</f>
        <v>0</v>
      </c>
      <c r="BM57" s="103">
        <f>BD57</f>
        <v>0</v>
      </c>
      <c r="BN57" s="103">
        <f>BO57</f>
        <v>0</v>
      </c>
      <c r="BO57" s="103">
        <v>0</v>
      </c>
      <c r="BP57" s="103">
        <f>AS57-AV57</f>
        <v>0</v>
      </c>
      <c r="BQ57" s="103">
        <f t="shared" si="70"/>
        <v>0</v>
      </c>
      <c r="BR57" s="255">
        <f t="shared" si="53"/>
        <v>0</v>
      </c>
    </row>
    <row r="58" spans="1:70" s="71" customFormat="1" ht="15" thickBot="1">
      <c r="A58" s="271"/>
      <c r="B58" s="277" t="s">
        <v>135</v>
      </c>
      <c r="C58" s="263">
        <f>SUM(C56:C57)</f>
        <v>0</v>
      </c>
      <c r="D58" s="93">
        <f>SUM(D56:D57)</f>
        <v>0</v>
      </c>
      <c r="E58" s="93">
        <f t="shared" ref="E58:L58" si="82">SUM(E56:E57)</f>
        <v>0</v>
      </c>
      <c r="F58" s="93">
        <f t="shared" si="82"/>
        <v>1.00823624</v>
      </c>
      <c r="G58" s="93">
        <f>SUM(G56:G57)</f>
        <v>0</v>
      </c>
      <c r="H58" s="93">
        <f t="shared" si="82"/>
        <v>0</v>
      </c>
      <c r="I58" s="93">
        <f>SUM(I56:I57)</f>
        <v>0</v>
      </c>
      <c r="J58" s="93">
        <f t="shared" si="82"/>
        <v>0</v>
      </c>
      <c r="K58" s="93">
        <f>SUM(K56:K57)</f>
        <v>0</v>
      </c>
      <c r="L58" s="93">
        <f t="shared" si="82"/>
        <v>-1.00823624</v>
      </c>
      <c r="M58" s="93">
        <f t="shared" si="80"/>
        <v>1.00823624</v>
      </c>
      <c r="N58" s="198" t="str">
        <f t="shared" si="81"/>
        <v>-</v>
      </c>
      <c r="O58" s="288">
        <f>SUM(O56:O57)</f>
        <v>0</v>
      </c>
      <c r="P58" s="95">
        <f>SUM(P56:P57)</f>
        <v>7.7050647525423717</v>
      </c>
      <c r="Q58" s="95">
        <f t="shared" ref="Q58:AI58" si="83">SUM(Q56:Q57)</f>
        <v>-21.683370662999998</v>
      </c>
      <c r="R58" s="95"/>
      <c r="S58" s="95">
        <f t="shared" si="83"/>
        <v>5.6297955999999996</v>
      </c>
      <c r="T58" s="95"/>
      <c r="U58" s="95">
        <f t="shared" si="83"/>
        <v>-21.683370662999998</v>
      </c>
      <c r="V58" s="95">
        <f t="shared" si="83"/>
        <v>0</v>
      </c>
      <c r="W58" s="95">
        <f t="shared" si="83"/>
        <v>9.8374730000000007E-2</v>
      </c>
      <c r="X58" s="95">
        <f t="shared" si="83"/>
        <v>8.3368415254237299E-2</v>
      </c>
      <c r="Y58" s="95">
        <f t="shared" si="83"/>
        <v>0</v>
      </c>
      <c r="Z58" s="95">
        <f t="shared" si="83"/>
        <v>0</v>
      </c>
      <c r="AA58" s="95">
        <f t="shared" si="83"/>
        <v>1.24319128</v>
      </c>
      <c r="AB58" s="95">
        <f t="shared" si="83"/>
        <v>1.0535519322033897</v>
      </c>
      <c r="AC58" s="95">
        <f t="shared" si="83"/>
        <v>0</v>
      </c>
      <c r="AD58" s="95">
        <f t="shared" si="83"/>
        <v>0</v>
      </c>
      <c r="AE58" s="95">
        <f t="shared" si="83"/>
        <v>1.1072515900000002</v>
      </c>
      <c r="AF58" s="95">
        <f t="shared" si="83"/>
        <v>0.93834880508474583</v>
      </c>
      <c r="AG58" s="95">
        <f t="shared" si="83"/>
        <v>0</v>
      </c>
      <c r="AH58" s="95">
        <f t="shared" si="83"/>
        <v>3.1809780000000001</v>
      </c>
      <c r="AI58" s="95">
        <f t="shared" si="83"/>
        <v>0</v>
      </c>
      <c r="AJ58" s="95">
        <f>SUM(AJ56:AJ57)</f>
        <v>8.4654054300000006</v>
      </c>
      <c r="AK58" s="95">
        <f>SUM(AK56:AK57)</f>
        <v>8.4654054300000006</v>
      </c>
      <c r="AL58" s="95">
        <f>SUM(AL56:AL57)</f>
        <v>0</v>
      </c>
      <c r="AM58" s="95">
        <v>0</v>
      </c>
      <c r="AN58" s="95">
        <v>0</v>
      </c>
      <c r="AO58" s="95">
        <f t="shared" si="6"/>
        <v>-5.6297955999999996</v>
      </c>
      <c r="AP58" s="95">
        <f t="shared" si="21"/>
        <v>21.781745392999998</v>
      </c>
      <c r="AQ58" s="256">
        <f t="shared" si="7"/>
        <v>-100.45368744338197</v>
      </c>
      <c r="AR58" s="289"/>
      <c r="AS58" s="288">
        <f>SUM(AS56:AS57)</f>
        <v>0</v>
      </c>
      <c r="AT58" s="95">
        <f>SUM(AT56:AT57)</f>
        <v>0</v>
      </c>
      <c r="AU58" s="95">
        <f>SUM(AU56:AU57)</f>
        <v>0</v>
      </c>
      <c r="AV58" s="95">
        <f>SUM(AV56:AV57)</f>
        <v>0</v>
      </c>
      <c r="AW58" s="95"/>
      <c r="AX58" s="95">
        <f t="shared" ref="AX58:BJ58" si="84">SUM(AX56:AX57)</f>
        <v>0</v>
      </c>
      <c r="AY58" s="95">
        <f t="shared" si="84"/>
        <v>0</v>
      </c>
      <c r="AZ58" s="95">
        <f t="shared" si="84"/>
        <v>0</v>
      </c>
      <c r="BA58" s="95">
        <f t="shared" si="84"/>
        <v>0</v>
      </c>
      <c r="BB58" s="95">
        <f t="shared" si="84"/>
        <v>0</v>
      </c>
      <c r="BC58" s="95">
        <f t="shared" si="84"/>
        <v>0</v>
      </c>
      <c r="BD58" s="95">
        <f t="shared" si="84"/>
        <v>0</v>
      </c>
      <c r="BE58" s="95">
        <f t="shared" si="84"/>
        <v>0</v>
      </c>
      <c r="BF58" s="95">
        <f t="shared" si="84"/>
        <v>0</v>
      </c>
      <c r="BG58" s="95">
        <f t="shared" si="84"/>
        <v>0</v>
      </c>
      <c r="BH58" s="95">
        <f t="shared" si="84"/>
        <v>0</v>
      </c>
      <c r="BI58" s="95">
        <f t="shared" si="84"/>
        <v>0</v>
      </c>
      <c r="BJ58" s="198">
        <f t="shared" si="84"/>
        <v>0</v>
      </c>
      <c r="BK58" s="95">
        <f>SUM(BK56:BK57)</f>
        <v>0</v>
      </c>
      <c r="BL58" s="95">
        <f>SUM(BL56:BL57)</f>
        <v>0</v>
      </c>
      <c r="BM58" s="95">
        <f>SUM(BM56:BM57)</f>
        <v>0</v>
      </c>
      <c r="BN58" s="95">
        <v>0</v>
      </c>
      <c r="BO58" s="95">
        <v>0</v>
      </c>
      <c r="BP58" s="95">
        <f>AS58-AV58</f>
        <v>0</v>
      </c>
      <c r="BQ58" s="95">
        <f t="shared" si="70"/>
        <v>0</v>
      </c>
      <c r="BR58" s="256">
        <f t="shared" si="53"/>
        <v>0</v>
      </c>
    </row>
    <row r="59" spans="1:70" s="71" customFormat="1" ht="14.25">
      <c r="A59" s="271"/>
      <c r="B59" s="279" t="s">
        <v>30</v>
      </c>
      <c r="C59" s="206">
        <f t="shared" ref="C59:L59" si="85">SUM(C60:C69)</f>
        <v>12.182542</v>
      </c>
      <c r="D59" s="131">
        <f t="shared" si="85"/>
        <v>10.32418813</v>
      </c>
      <c r="E59" s="90">
        <f t="shared" si="85"/>
        <v>8.939271999999999</v>
      </c>
      <c r="F59" s="90">
        <f t="shared" si="85"/>
        <v>7.3016849700000002</v>
      </c>
      <c r="G59" s="98">
        <f t="shared" si="85"/>
        <v>6.3407334393220331</v>
      </c>
      <c r="H59" s="100">
        <f t="shared" si="85"/>
        <v>1.0020580100000001</v>
      </c>
      <c r="I59" s="114">
        <f t="shared" si="85"/>
        <v>0.96726703000000003</v>
      </c>
      <c r="J59" s="100">
        <f t="shared" si="85"/>
        <v>0.65412375</v>
      </c>
      <c r="K59" s="114">
        <f t="shared" si="85"/>
        <v>0.65412375</v>
      </c>
      <c r="L59" s="100">
        <f t="shared" si="85"/>
        <v>4.8808570299999996</v>
      </c>
      <c r="M59" s="100">
        <f t="shared" si="80"/>
        <v>-1.6375870299999988</v>
      </c>
      <c r="N59" s="199">
        <f t="shared" si="81"/>
        <v>-18.319020049954844</v>
      </c>
      <c r="O59" s="290">
        <f t="shared" ref="O59:AH59" si="86">SUM(O60:O76)</f>
        <v>31.323850170000004</v>
      </c>
      <c r="P59" s="209">
        <f t="shared" si="86"/>
        <v>49.585084220677963</v>
      </c>
      <c r="Q59" s="114">
        <f t="shared" si="86"/>
        <v>69.685152109900002</v>
      </c>
      <c r="R59" s="103"/>
      <c r="S59" s="114">
        <f t="shared" si="86"/>
        <v>30.069595169999999</v>
      </c>
      <c r="T59" s="114"/>
      <c r="U59" s="114">
        <f t="shared" si="86"/>
        <v>0</v>
      </c>
      <c r="V59" s="114">
        <f t="shared" si="86"/>
        <v>0.91177966457627124</v>
      </c>
      <c r="W59" s="114">
        <f t="shared" si="86"/>
        <v>5.8284651700000003</v>
      </c>
      <c r="X59" s="114">
        <f t="shared" si="86"/>
        <v>4.9393772627118651</v>
      </c>
      <c r="Y59" s="114">
        <f t="shared" si="86"/>
        <v>10.087217760000001</v>
      </c>
      <c r="Z59" s="114">
        <f t="shared" si="86"/>
        <v>0</v>
      </c>
      <c r="AA59" s="114">
        <f t="shared" si="86"/>
        <v>14.86342181</v>
      </c>
      <c r="AB59" s="114">
        <f t="shared" si="86"/>
        <v>12.554726364406779</v>
      </c>
      <c r="AC59" s="114">
        <f t="shared" si="86"/>
        <v>45.461732929899995</v>
      </c>
      <c r="AD59" s="114">
        <f t="shared" si="86"/>
        <v>0</v>
      </c>
      <c r="AE59" s="114">
        <f t="shared" si="86"/>
        <v>6.1542323799999998</v>
      </c>
      <c r="AF59" s="114">
        <f t="shared" si="86"/>
        <v>4.9831115932203396</v>
      </c>
      <c r="AG59" s="114">
        <f t="shared" si="86"/>
        <v>14.136201420000001</v>
      </c>
      <c r="AH59" s="114">
        <f t="shared" si="86"/>
        <v>3.2234758100000001</v>
      </c>
      <c r="AI59" s="312">
        <f t="shared" si="5"/>
        <v>0</v>
      </c>
      <c r="AJ59" s="114">
        <f>SUM(AJ60:AJ69)</f>
        <v>4.162763</v>
      </c>
      <c r="AK59" s="114">
        <f>SUM(AK60:AK69)</f>
        <v>4.162763</v>
      </c>
      <c r="AL59" s="114">
        <f>SUM(AL60:AL69)</f>
        <v>0</v>
      </c>
      <c r="AM59" s="114">
        <v>0</v>
      </c>
      <c r="AN59" s="114">
        <v>0</v>
      </c>
      <c r="AO59" s="114">
        <f t="shared" si="6"/>
        <v>1.2542550000000041</v>
      </c>
      <c r="AP59" s="114">
        <f t="shared" si="21"/>
        <v>5.8284651700000003</v>
      </c>
      <c r="AQ59" s="291">
        <f t="shared" si="7"/>
        <v>0</v>
      </c>
      <c r="AR59" s="292"/>
      <c r="AS59" s="290">
        <f>SUM(AS60:AS76)</f>
        <v>1.53731</v>
      </c>
      <c r="AT59" s="209">
        <f>SUM(AT60:AT76)</f>
        <v>0</v>
      </c>
      <c r="AU59" s="114">
        <f>SUM(AU60:AU76)</f>
        <v>0.24</v>
      </c>
      <c r="AV59" s="114">
        <f>SUM(AV60:AV76)</f>
        <v>0</v>
      </c>
      <c r="AW59" s="114"/>
      <c r="AX59" s="114">
        <f t="shared" ref="AX59:BJ59" si="87">SUM(AX60:AX76)</f>
        <v>0</v>
      </c>
      <c r="AY59" s="114">
        <f t="shared" si="87"/>
        <v>0</v>
      </c>
      <c r="AZ59" s="114">
        <f t="shared" si="87"/>
        <v>0</v>
      </c>
      <c r="BA59" s="114">
        <f t="shared" si="87"/>
        <v>0.24</v>
      </c>
      <c r="BB59" s="114">
        <f t="shared" si="87"/>
        <v>0.2</v>
      </c>
      <c r="BC59" s="114">
        <f t="shared" si="87"/>
        <v>0</v>
      </c>
      <c r="BD59" s="114">
        <f t="shared" si="87"/>
        <v>0</v>
      </c>
      <c r="BE59" s="114">
        <f t="shared" si="87"/>
        <v>0</v>
      </c>
      <c r="BF59" s="114">
        <f t="shared" si="87"/>
        <v>0</v>
      </c>
      <c r="BG59" s="114">
        <f t="shared" si="87"/>
        <v>0</v>
      </c>
      <c r="BH59" s="114">
        <f t="shared" si="87"/>
        <v>0</v>
      </c>
      <c r="BI59" s="114">
        <f t="shared" si="87"/>
        <v>0</v>
      </c>
      <c r="BJ59" s="199">
        <f t="shared" si="87"/>
        <v>0</v>
      </c>
      <c r="BK59" s="114">
        <f>SUM(BK60:BK69)</f>
        <v>0</v>
      </c>
      <c r="BL59" s="114">
        <f>SUM(BL60:BL69)</f>
        <v>0</v>
      </c>
      <c r="BM59" s="114">
        <f>SUM(BM60:BM69)</f>
        <v>0</v>
      </c>
      <c r="BN59" s="114">
        <v>0</v>
      </c>
      <c r="BO59" s="114">
        <v>0</v>
      </c>
      <c r="BP59" s="114">
        <f>AS59-AV59</f>
        <v>1.53731</v>
      </c>
      <c r="BQ59" s="114">
        <f t="shared" si="70"/>
        <v>0</v>
      </c>
      <c r="BR59" s="291">
        <f t="shared" si="53"/>
        <v>0</v>
      </c>
    </row>
    <row r="60" spans="1:70" s="71" customFormat="1" ht="30">
      <c r="A60" s="275">
        <f>A57+1</f>
        <v>18</v>
      </c>
      <c r="B60" s="282" t="s">
        <v>152</v>
      </c>
      <c r="C60" s="264">
        <v>0.21507000000000001</v>
      </c>
      <c r="D60" s="132">
        <f t="shared" ref="D60:D69" si="88">ROUND(C60/1.18,8)</f>
        <v>0.18226270999999999</v>
      </c>
      <c r="E60" s="91">
        <v>0.21507000000000001</v>
      </c>
      <c r="F60" s="91">
        <f>215010.48/1000000</f>
        <v>0.21501048</v>
      </c>
      <c r="G60" s="97">
        <f>F60</f>
        <v>0.21501048</v>
      </c>
      <c r="H60" s="91">
        <f>215010.48/1000000</f>
        <v>0.21501048</v>
      </c>
      <c r="I60" s="97">
        <f>H60</f>
        <v>0.21501048</v>
      </c>
      <c r="J60" s="91">
        <f>H60</f>
        <v>0.21501048</v>
      </c>
      <c r="K60" s="97">
        <f>J60</f>
        <v>0.21501048</v>
      </c>
      <c r="L60" s="111">
        <f t="shared" ref="L60:L69" si="89">C60-F60</f>
        <v>5.9520000000007345E-5</v>
      </c>
      <c r="M60" s="91">
        <f t="shared" si="80"/>
        <v>-5.9520000000007345E-5</v>
      </c>
      <c r="N60" s="201">
        <f t="shared" si="81"/>
        <v>-2.7674710559352889E-2</v>
      </c>
      <c r="O60" s="118">
        <v>0</v>
      </c>
      <c r="P60" s="118">
        <v>0</v>
      </c>
      <c r="Q60" s="118">
        <v>0</v>
      </c>
      <c r="R60" s="118"/>
      <c r="S60" s="118">
        <v>0</v>
      </c>
      <c r="T60" s="118">
        <f t="shared" ref="T60:T76" si="90">S60/1.18</f>
        <v>0</v>
      </c>
      <c r="U60" s="118">
        <v>0</v>
      </c>
      <c r="V60" s="118">
        <v>0</v>
      </c>
      <c r="W60" s="118">
        <v>0</v>
      </c>
      <c r="X60" s="118">
        <v>0</v>
      </c>
      <c r="Y60" s="118">
        <v>0</v>
      </c>
      <c r="Z60" s="118">
        <v>0</v>
      </c>
      <c r="AA60" s="118">
        <v>0</v>
      </c>
      <c r="AB60" s="118">
        <v>0</v>
      </c>
      <c r="AC60" s="118">
        <v>0</v>
      </c>
      <c r="AD60" s="118">
        <v>0</v>
      </c>
      <c r="AE60" s="118">
        <v>0</v>
      </c>
      <c r="AF60" s="118">
        <v>0</v>
      </c>
      <c r="AG60" s="118">
        <v>0</v>
      </c>
      <c r="AH60" s="118">
        <v>0</v>
      </c>
      <c r="AI60" s="118">
        <v>0</v>
      </c>
      <c r="AJ60" s="118">
        <f t="shared" ref="AJ60:AK76" si="91">AK60</f>
        <v>0</v>
      </c>
      <c r="AK60" s="118">
        <v>0</v>
      </c>
      <c r="AL60" s="118">
        <v>0</v>
      </c>
      <c r="AM60" s="118">
        <v>0</v>
      </c>
      <c r="AN60" s="118">
        <v>0</v>
      </c>
      <c r="AO60" s="118">
        <v>0</v>
      </c>
      <c r="AP60" s="97">
        <f t="shared" ref="AP60:AP76" si="92">AH60-AG60</f>
        <v>0</v>
      </c>
      <c r="AQ60" s="118">
        <v>0</v>
      </c>
      <c r="AR60" s="305"/>
      <c r="AS60" s="118">
        <f>AO60</f>
        <v>0</v>
      </c>
      <c r="AT60" s="118">
        <v>0</v>
      </c>
      <c r="AU60" s="118">
        <f>AX60+BA60+BE60+BI60</f>
        <v>0</v>
      </c>
      <c r="AV60" s="118">
        <f t="shared" ref="AV60:AV75" si="93">AY60+BC60+BG60+BJ60</f>
        <v>0</v>
      </c>
      <c r="AW60" s="118">
        <f t="shared" ref="AW60:AW76" si="94">AV60/1.18</f>
        <v>0</v>
      </c>
      <c r="AX60" s="118">
        <v>0</v>
      </c>
      <c r="AY60" s="97">
        <v>0</v>
      </c>
      <c r="AZ60" s="118">
        <v>0</v>
      </c>
      <c r="BA60" s="118">
        <v>0</v>
      </c>
      <c r="BB60" s="118">
        <v>0</v>
      </c>
      <c r="BC60" s="118">
        <v>0</v>
      </c>
      <c r="BD60" s="118">
        <v>0</v>
      </c>
      <c r="BE60" s="118">
        <v>0</v>
      </c>
      <c r="BF60" s="118">
        <v>0</v>
      </c>
      <c r="BG60" s="118"/>
      <c r="BH60" s="118"/>
      <c r="BI60" s="118">
        <v>0</v>
      </c>
      <c r="BJ60" s="205"/>
      <c r="BK60" s="118">
        <f t="shared" ref="BK60:BK76" si="95">AY60+BL60</f>
        <v>0</v>
      </c>
      <c r="BL60" s="118">
        <f t="shared" ref="BL60:BL76" si="96">BC60</f>
        <v>0</v>
      </c>
      <c r="BM60" s="118">
        <f t="shared" ref="BM60:BM76" si="97">BD60</f>
        <v>0</v>
      </c>
      <c r="BN60" s="118">
        <v>0</v>
      </c>
      <c r="BO60" s="118">
        <v>0</v>
      </c>
      <c r="BP60" s="118">
        <v>0</v>
      </c>
      <c r="BQ60" s="97">
        <f t="shared" si="70"/>
        <v>0</v>
      </c>
      <c r="BR60" s="118">
        <f t="shared" si="53"/>
        <v>0</v>
      </c>
    </row>
    <row r="61" spans="1:70" s="71" customFormat="1" ht="30">
      <c r="A61" s="275">
        <f t="shared" ref="A61:A76" si="98">A60+1</f>
        <v>19</v>
      </c>
      <c r="B61" s="282" t="s">
        <v>153</v>
      </c>
      <c r="C61" s="264">
        <v>0.43905</v>
      </c>
      <c r="D61" s="132">
        <f t="shared" si="88"/>
        <v>0.37207626999999999</v>
      </c>
      <c r="E61" s="97">
        <v>0.43905</v>
      </c>
      <c r="F61" s="97">
        <f>439113.27/1000000</f>
        <v>0.43911327</v>
      </c>
      <c r="G61" s="97">
        <f>F61</f>
        <v>0.43911327</v>
      </c>
      <c r="H61" s="97">
        <f>439113.27/1000000</f>
        <v>0.43911327</v>
      </c>
      <c r="I61" s="97">
        <f>H61</f>
        <v>0.43911327</v>
      </c>
      <c r="J61" s="97">
        <f>H61</f>
        <v>0.43911327</v>
      </c>
      <c r="K61" s="97">
        <f>J61</f>
        <v>0.43911327</v>
      </c>
      <c r="L61" s="111">
        <f t="shared" si="89"/>
        <v>-6.3270000000004156E-5</v>
      </c>
      <c r="M61" s="97">
        <f t="shared" si="80"/>
        <v>6.3270000000004156E-5</v>
      </c>
      <c r="N61" s="201">
        <f t="shared" si="81"/>
        <v>1.4410659378199853E-2</v>
      </c>
      <c r="O61" s="118">
        <v>0</v>
      </c>
      <c r="P61" s="118">
        <v>0</v>
      </c>
      <c r="Q61" s="118">
        <v>0</v>
      </c>
      <c r="R61" s="118"/>
      <c r="S61" s="118">
        <v>0</v>
      </c>
      <c r="T61" s="118">
        <f t="shared" si="90"/>
        <v>0</v>
      </c>
      <c r="U61" s="118">
        <v>0</v>
      </c>
      <c r="V61" s="118">
        <v>0</v>
      </c>
      <c r="W61" s="118">
        <v>0</v>
      </c>
      <c r="X61" s="118">
        <f t="shared" ref="X61:X66" si="99">(W61*100)/118</f>
        <v>0</v>
      </c>
      <c r="Y61" s="118">
        <v>0</v>
      </c>
      <c r="Z61" s="118">
        <v>0</v>
      </c>
      <c r="AA61" s="118">
        <v>0</v>
      </c>
      <c r="AB61" s="118">
        <v>0</v>
      </c>
      <c r="AC61" s="118">
        <v>0</v>
      </c>
      <c r="AD61" s="118">
        <v>0</v>
      </c>
      <c r="AE61" s="118">
        <v>0</v>
      </c>
      <c r="AF61" s="118">
        <v>0</v>
      </c>
      <c r="AG61" s="118">
        <v>0</v>
      </c>
      <c r="AH61" s="118">
        <v>0</v>
      </c>
      <c r="AI61" s="118">
        <v>0</v>
      </c>
      <c r="AJ61" s="118">
        <f t="shared" si="91"/>
        <v>0</v>
      </c>
      <c r="AK61" s="118">
        <v>0</v>
      </c>
      <c r="AL61" s="118">
        <v>0</v>
      </c>
      <c r="AM61" s="118">
        <v>0</v>
      </c>
      <c r="AN61" s="118">
        <v>0</v>
      </c>
      <c r="AO61" s="118">
        <v>0</v>
      </c>
      <c r="AP61" s="97">
        <f t="shared" si="92"/>
        <v>0</v>
      </c>
      <c r="AQ61" s="118">
        <v>0</v>
      </c>
      <c r="AR61" s="305"/>
      <c r="AS61" s="118">
        <f>AO61</f>
        <v>0</v>
      </c>
      <c r="AT61" s="118">
        <v>0</v>
      </c>
      <c r="AU61" s="118">
        <f>AX61+BA61+BE61+BI61</f>
        <v>0</v>
      </c>
      <c r="AV61" s="118">
        <f t="shared" si="93"/>
        <v>0</v>
      </c>
      <c r="AW61" s="118">
        <f t="shared" si="94"/>
        <v>0</v>
      </c>
      <c r="AX61" s="118">
        <v>0</v>
      </c>
      <c r="AY61" s="97">
        <v>0</v>
      </c>
      <c r="AZ61" s="118">
        <f t="shared" ref="AZ61:AZ66" si="100">(AY61*100)/118</f>
        <v>0</v>
      </c>
      <c r="BA61" s="118">
        <v>0</v>
      </c>
      <c r="BB61" s="118">
        <v>0</v>
      </c>
      <c r="BC61" s="118">
        <v>0</v>
      </c>
      <c r="BD61" s="118">
        <v>0</v>
      </c>
      <c r="BE61" s="118">
        <v>0</v>
      </c>
      <c r="BF61" s="118">
        <v>0</v>
      </c>
      <c r="BG61" s="118"/>
      <c r="BH61" s="118"/>
      <c r="BI61" s="118">
        <v>0</v>
      </c>
      <c r="BJ61" s="205"/>
      <c r="BK61" s="118">
        <f t="shared" si="95"/>
        <v>0</v>
      </c>
      <c r="BL61" s="118">
        <f t="shared" si="96"/>
        <v>0</v>
      </c>
      <c r="BM61" s="118">
        <f t="shared" si="97"/>
        <v>0</v>
      </c>
      <c r="BN61" s="118">
        <v>0</v>
      </c>
      <c r="BO61" s="118">
        <v>0</v>
      </c>
      <c r="BP61" s="118">
        <v>0</v>
      </c>
      <c r="BQ61" s="97">
        <f t="shared" si="70"/>
        <v>0</v>
      </c>
      <c r="BR61" s="118">
        <f t="shared" si="53"/>
        <v>0</v>
      </c>
    </row>
    <row r="62" spans="1:70" s="71" customFormat="1" ht="39.75" customHeight="1" thickBot="1">
      <c r="A62" s="275">
        <f t="shared" si="98"/>
        <v>20</v>
      </c>
      <c r="B62" s="282" t="s">
        <v>215</v>
      </c>
      <c r="C62" s="264">
        <v>1.4449799999999999</v>
      </c>
      <c r="D62" s="132">
        <f t="shared" si="88"/>
        <v>1.22455932</v>
      </c>
      <c r="E62" s="97">
        <v>1.4449799999999999</v>
      </c>
      <c r="F62" s="97">
        <v>0.3231</v>
      </c>
      <c r="G62" s="97">
        <v>0.27381355932203388</v>
      </c>
      <c r="H62" s="97"/>
      <c r="I62" s="97"/>
      <c r="J62" s="97"/>
      <c r="K62" s="97"/>
      <c r="L62" s="111">
        <f t="shared" si="89"/>
        <v>1.12188</v>
      </c>
      <c r="M62" s="97">
        <f t="shared" si="80"/>
        <v>-1.12188</v>
      </c>
      <c r="N62" s="201">
        <f t="shared" si="81"/>
        <v>-77.639828924967816</v>
      </c>
      <c r="O62" s="360">
        <f>S62</f>
        <v>0.80889999999999995</v>
      </c>
      <c r="P62" s="366">
        <f t="shared" ref="P62:P69" si="101">D62-G62</f>
        <v>0.95074576067796612</v>
      </c>
      <c r="Q62" s="376">
        <f>S62</f>
        <v>0.80889999999999995</v>
      </c>
      <c r="R62" s="410">
        <v>0.68550847457627118</v>
      </c>
      <c r="S62" s="376">
        <f t="shared" ref="S62:S76" si="102">W62+AA62+AE62+AH62</f>
        <v>0.80889999999999995</v>
      </c>
      <c r="T62" s="410">
        <f t="shared" si="90"/>
        <v>0.68550847457627118</v>
      </c>
      <c r="U62" s="188"/>
      <c r="V62" s="188">
        <f>X62</f>
        <v>0.68550847457627118</v>
      </c>
      <c r="W62" s="188">
        <f>808900/1000000</f>
        <v>0.80889999999999995</v>
      </c>
      <c r="X62" s="188">
        <f t="shared" si="99"/>
        <v>0.68550847457627118</v>
      </c>
      <c r="Y62" s="188">
        <v>0</v>
      </c>
      <c r="Z62" s="188">
        <v>0</v>
      </c>
      <c r="AA62" s="188">
        <v>0</v>
      </c>
      <c r="AB62" s="188">
        <v>0</v>
      </c>
      <c r="AC62" s="188">
        <v>0.80889999999999995</v>
      </c>
      <c r="AD62" s="188">
        <v>0</v>
      </c>
      <c r="AE62" s="188">
        <v>0</v>
      </c>
      <c r="AF62" s="188">
        <v>0</v>
      </c>
      <c r="AG62" s="188">
        <v>0</v>
      </c>
      <c r="AH62" s="188">
        <v>0</v>
      </c>
      <c r="AI62" s="361">
        <f t="shared" si="5"/>
        <v>0</v>
      </c>
      <c r="AJ62" s="188">
        <f t="shared" si="91"/>
        <v>1.1319999999999999</v>
      </c>
      <c r="AK62" s="188">
        <v>1.1319999999999999</v>
      </c>
      <c r="AL62" s="188"/>
      <c r="AM62" s="188">
        <f t="shared" ref="AM62:AM76" si="103">AN62</f>
        <v>1.1319999999999999</v>
      </c>
      <c r="AN62" s="188">
        <v>1.1319999999999999</v>
      </c>
      <c r="AO62" s="188">
        <f t="shared" ref="AO62:AO76" si="104">O62-S62</f>
        <v>0</v>
      </c>
      <c r="AP62" s="97">
        <f t="shared" si="92"/>
        <v>0</v>
      </c>
      <c r="AQ62" s="207">
        <f t="shared" ref="AQ62:AQ76" si="105">IF(U62=0,0,W62/U62*100-100)</f>
        <v>0</v>
      </c>
      <c r="AR62" s="304" t="s">
        <v>168</v>
      </c>
      <c r="AS62" s="118">
        <f>AO62</f>
        <v>0</v>
      </c>
      <c r="AT62" s="210"/>
      <c r="AU62" s="410">
        <f>AX62+BA62+BE62+BI62</f>
        <v>0</v>
      </c>
      <c r="AV62" s="410">
        <f t="shared" si="93"/>
        <v>0</v>
      </c>
      <c r="AW62" s="410">
        <f t="shared" si="94"/>
        <v>0</v>
      </c>
      <c r="AX62" s="118">
        <v>0</v>
      </c>
      <c r="AY62" s="97">
        <v>0</v>
      </c>
      <c r="AZ62" s="188">
        <f t="shared" si="100"/>
        <v>0</v>
      </c>
      <c r="BA62" s="188">
        <v>0</v>
      </c>
      <c r="BB62" s="188">
        <v>0</v>
      </c>
      <c r="BC62" s="188">
        <v>0</v>
      </c>
      <c r="BD62" s="188">
        <v>0</v>
      </c>
      <c r="BE62" s="118">
        <v>0</v>
      </c>
      <c r="BF62" s="188">
        <v>0</v>
      </c>
      <c r="BG62" s="188"/>
      <c r="BH62" s="188"/>
      <c r="BI62" s="118">
        <v>0</v>
      </c>
      <c r="BJ62" s="418"/>
      <c r="BK62" s="188">
        <f t="shared" si="95"/>
        <v>0</v>
      </c>
      <c r="BL62" s="188">
        <f t="shared" si="96"/>
        <v>0</v>
      </c>
      <c r="BM62" s="188">
        <f t="shared" si="97"/>
        <v>0</v>
      </c>
      <c r="BN62" s="118">
        <v>0</v>
      </c>
      <c r="BO62" s="118">
        <v>0</v>
      </c>
      <c r="BP62" s="188">
        <f t="shared" ref="BP62:BP76" si="106">AS62-AV62</f>
        <v>0</v>
      </c>
      <c r="BQ62" s="97">
        <f t="shared" si="70"/>
        <v>0</v>
      </c>
      <c r="BR62" s="207">
        <f t="shared" si="53"/>
        <v>0</v>
      </c>
    </row>
    <row r="63" spans="1:70" s="71" customFormat="1" ht="33.75" customHeight="1" thickBot="1">
      <c r="A63" s="275">
        <f t="shared" si="98"/>
        <v>21</v>
      </c>
      <c r="B63" s="282" t="s">
        <v>216</v>
      </c>
      <c r="C63" s="264">
        <v>1.9459599999999999</v>
      </c>
      <c r="D63" s="132">
        <f t="shared" si="88"/>
        <v>1.64911864</v>
      </c>
      <c r="E63" s="97">
        <v>0</v>
      </c>
      <c r="F63" s="97"/>
      <c r="G63" s="97"/>
      <c r="H63" s="97"/>
      <c r="I63" s="97"/>
      <c r="J63" s="97"/>
      <c r="K63" s="97"/>
      <c r="L63" s="111">
        <f t="shared" si="89"/>
        <v>1.9459599999999999</v>
      </c>
      <c r="M63" s="97">
        <f t="shared" si="80"/>
        <v>0</v>
      </c>
      <c r="N63" s="201" t="str">
        <f t="shared" si="81"/>
        <v>-</v>
      </c>
      <c r="O63" s="293">
        <f>1.133-0.768</f>
        <v>0.36499999999999999</v>
      </c>
      <c r="P63" s="364">
        <f t="shared" si="101"/>
        <v>1.64911864</v>
      </c>
      <c r="Q63" s="374">
        <f>0.893</f>
        <v>0.89300000000000002</v>
      </c>
      <c r="R63" s="410">
        <v>0.75677966101694916</v>
      </c>
      <c r="S63" s="374">
        <f t="shared" si="102"/>
        <v>0.125</v>
      </c>
      <c r="T63" s="103">
        <f t="shared" si="90"/>
        <v>0.10593220338983052</v>
      </c>
      <c r="U63" s="97"/>
      <c r="V63" s="97">
        <v>0</v>
      </c>
      <c r="W63" s="97">
        <v>0</v>
      </c>
      <c r="X63" s="97">
        <f t="shared" si="99"/>
        <v>0</v>
      </c>
      <c r="Y63" s="97"/>
      <c r="Z63" s="97">
        <f>(Y63*100)/118</f>
        <v>0</v>
      </c>
      <c r="AA63" s="97">
        <v>0.125</v>
      </c>
      <c r="AB63" s="97">
        <f t="shared" ref="AB63:AB76" si="107">(AA63*100)/118</f>
        <v>0.1059322033898305</v>
      </c>
      <c r="AC63" s="97">
        <v>0.89300000000000002</v>
      </c>
      <c r="AD63" s="188">
        <v>0</v>
      </c>
      <c r="AE63" s="188">
        <v>0</v>
      </c>
      <c r="AF63" s="188">
        <v>0</v>
      </c>
      <c r="AG63" s="188">
        <v>0</v>
      </c>
      <c r="AH63" s="188">
        <v>0</v>
      </c>
      <c r="AI63" s="312" t="e">
        <f>Q63-U63-Y63-#REF!-AG63</f>
        <v>#REF!</v>
      </c>
      <c r="AJ63" s="97">
        <f t="shared" si="91"/>
        <v>0.125</v>
      </c>
      <c r="AK63" s="97">
        <v>0.125</v>
      </c>
      <c r="AL63" s="97"/>
      <c r="AM63" s="97">
        <f t="shared" si="103"/>
        <v>0</v>
      </c>
      <c r="AN63" s="97">
        <v>0</v>
      </c>
      <c r="AO63" s="97">
        <f t="shared" si="104"/>
        <v>0.24</v>
      </c>
      <c r="AP63" s="97">
        <f t="shared" si="92"/>
        <v>0</v>
      </c>
      <c r="AQ63" s="294">
        <f t="shared" si="105"/>
        <v>0</v>
      </c>
      <c r="AR63" s="305"/>
      <c r="AS63" s="103">
        <f>AO63</f>
        <v>0.24</v>
      </c>
      <c r="AT63" s="210"/>
      <c r="AU63" s="410">
        <f>AX63+BA63+BE63+BI63</f>
        <v>0.24</v>
      </c>
      <c r="AV63" s="410">
        <f t="shared" si="93"/>
        <v>0</v>
      </c>
      <c r="AW63" s="103">
        <f t="shared" si="94"/>
        <v>0</v>
      </c>
      <c r="AX63" s="118">
        <v>0</v>
      </c>
      <c r="AY63" s="97">
        <v>0</v>
      </c>
      <c r="AZ63" s="97">
        <f t="shared" si="100"/>
        <v>0</v>
      </c>
      <c r="BA63" s="170">
        <v>0.24</v>
      </c>
      <c r="BB63" s="97">
        <f>(BA63*100)/120</f>
        <v>0.2</v>
      </c>
      <c r="BC63" s="188">
        <v>0</v>
      </c>
      <c r="BD63" s="97">
        <f>BC63</f>
        <v>0</v>
      </c>
      <c r="BE63" s="118">
        <v>0</v>
      </c>
      <c r="BF63" s="188">
        <v>0</v>
      </c>
      <c r="BG63" s="188"/>
      <c r="BH63" s="188"/>
      <c r="BI63" s="118">
        <v>0</v>
      </c>
      <c r="BJ63" s="418"/>
      <c r="BK63" s="97">
        <f t="shared" si="95"/>
        <v>0</v>
      </c>
      <c r="BL63" s="97">
        <f t="shared" si="96"/>
        <v>0</v>
      </c>
      <c r="BM63" s="97">
        <f t="shared" si="97"/>
        <v>0</v>
      </c>
      <c r="BN63" s="118">
        <v>0</v>
      </c>
      <c r="BO63" s="118">
        <v>0</v>
      </c>
      <c r="BP63" s="97">
        <f t="shared" si="106"/>
        <v>0.24</v>
      </c>
      <c r="BQ63" s="97">
        <f t="shared" si="70"/>
        <v>0</v>
      </c>
      <c r="BR63" s="294">
        <f t="shared" si="53"/>
        <v>0</v>
      </c>
    </row>
    <row r="64" spans="1:70" s="71" customFormat="1" ht="38.25" hidden="1" customHeight="1" thickBot="1">
      <c r="A64" s="275">
        <f t="shared" si="98"/>
        <v>22</v>
      </c>
      <c r="B64" s="362" t="s">
        <v>154</v>
      </c>
      <c r="C64" s="264">
        <v>1.29731</v>
      </c>
      <c r="D64" s="132">
        <f t="shared" si="88"/>
        <v>1.0994152500000001</v>
      </c>
      <c r="E64" s="97">
        <v>0</v>
      </c>
      <c r="F64" s="97"/>
      <c r="G64" s="97"/>
      <c r="H64" s="97"/>
      <c r="I64" s="97"/>
      <c r="J64" s="97"/>
      <c r="K64" s="97"/>
      <c r="L64" s="111">
        <f t="shared" si="89"/>
        <v>1.29731</v>
      </c>
      <c r="M64" s="97">
        <f t="shared" si="80"/>
        <v>0</v>
      </c>
      <c r="N64" s="201" t="str">
        <f t="shared" si="81"/>
        <v>-</v>
      </c>
      <c r="O64" s="293">
        <f>L64</f>
        <v>1.29731</v>
      </c>
      <c r="P64" s="210">
        <f t="shared" si="101"/>
        <v>1.0994152500000001</v>
      </c>
      <c r="Q64" s="374">
        <f>U64+Y64+AC64+AG64</f>
        <v>0</v>
      </c>
      <c r="R64" s="410">
        <v>0</v>
      </c>
      <c r="S64" s="103">
        <f t="shared" si="102"/>
        <v>0</v>
      </c>
      <c r="T64" s="103">
        <f t="shared" si="90"/>
        <v>0</v>
      </c>
      <c r="U64" s="97"/>
      <c r="V64" s="97"/>
      <c r="W64" s="97">
        <v>0</v>
      </c>
      <c r="X64" s="97">
        <f t="shared" si="99"/>
        <v>0</v>
      </c>
      <c r="Y64" s="97"/>
      <c r="Z64" s="97"/>
      <c r="AA64" s="97">
        <v>0</v>
      </c>
      <c r="AB64" s="97">
        <f t="shared" si="107"/>
        <v>0</v>
      </c>
      <c r="AC64" s="97"/>
      <c r="AD64" s="97"/>
      <c r="AE64" s="97"/>
      <c r="AF64" s="97"/>
      <c r="AG64" s="97"/>
      <c r="AH64" s="97"/>
      <c r="AI64" s="312">
        <f t="shared" si="5"/>
        <v>0</v>
      </c>
      <c r="AJ64" s="97">
        <f t="shared" si="91"/>
        <v>0</v>
      </c>
      <c r="AK64" s="97"/>
      <c r="AL64" s="97"/>
      <c r="AM64" s="97">
        <f t="shared" si="103"/>
        <v>0</v>
      </c>
      <c r="AN64" s="97"/>
      <c r="AO64" s="97">
        <f t="shared" si="104"/>
        <v>1.29731</v>
      </c>
      <c r="AP64" s="97">
        <f t="shared" si="92"/>
        <v>0</v>
      </c>
      <c r="AQ64" s="294">
        <f t="shared" si="105"/>
        <v>0</v>
      </c>
      <c r="AR64" s="305"/>
      <c r="AS64" s="118">
        <f>AO64</f>
        <v>1.29731</v>
      </c>
      <c r="AT64" s="210">
        <f>AH64-AK64</f>
        <v>0</v>
      </c>
      <c r="AU64" s="410">
        <f t="shared" ref="AU64:AU76" si="108">AX64+BA64+BE64+BI64</f>
        <v>0</v>
      </c>
      <c r="AV64" s="410">
        <f t="shared" si="93"/>
        <v>0</v>
      </c>
      <c r="AW64" s="103">
        <f t="shared" si="94"/>
        <v>0</v>
      </c>
      <c r="AX64" s="97"/>
      <c r="AY64" s="97">
        <v>0</v>
      </c>
      <c r="AZ64" s="97">
        <f t="shared" si="100"/>
        <v>0</v>
      </c>
      <c r="BA64" s="97"/>
      <c r="BB64" s="97"/>
      <c r="BC64" s="97"/>
      <c r="BD64" s="97"/>
      <c r="BE64" s="118">
        <v>0</v>
      </c>
      <c r="BF64" s="97"/>
      <c r="BG64" s="97"/>
      <c r="BH64" s="97"/>
      <c r="BI64" s="118">
        <v>0</v>
      </c>
      <c r="BJ64" s="201"/>
      <c r="BK64" s="97">
        <f t="shared" si="95"/>
        <v>0</v>
      </c>
      <c r="BL64" s="97">
        <f t="shared" si="96"/>
        <v>0</v>
      </c>
      <c r="BM64" s="97">
        <f t="shared" si="97"/>
        <v>0</v>
      </c>
      <c r="BN64" s="118">
        <v>0</v>
      </c>
      <c r="BO64" s="118">
        <v>0</v>
      </c>
      <c r="BP64" s="97">
        <f t="shared" si="106"/>
        <v>1.29731</v>
      </c>
      <c r="BQ64" s="97">
        <f t="shared" si="70"/>
        <v>0</v>
      </c>
      <c r="BR64" s="294">
        <f t="shared" si="53"/>
        <v>0</v>
      </c>
    </row>
    <row r="65" spans="1:70" s="71" customFormat="1" ht="30.75" customHeight="1" thickBot="1">
      <c r="A65" s="275">
        <f>A63+1</f>
        <v>22</v>
      </c>
      <c r="B65" s="283" t="s">
        <v>155</v>
      </c>
      <c r="C65" s="264">
        <v>3.0278999999999998</v>
      </c>
      <c r="D65" s="132">
        <f t="shared" si="88"/>
        <v>2.5660169499999999</v>
      </c>
      <c r="E65" s="97">
        <v>3.0278999999999998</v>
      </c>
      <c r="F65" s="97">
        <f>2815000/1000000</f>
        <v>2.8149999999999999</v>
      </c>
      <c r="G65" s="97">
        <f>2385593.22/1000000</f>
        <v>2.3855932200000001</v>
      </c>
      <c r="H65" s="97"/>
      <c r="I65" s="97"/>
      <c r="J65" s="97"/>
      <c r="K65" s="97"/>
      <c r="L65" s="111">
        <f t="shared" si="89"/>
        <v>0.21289999999999987</v>
      </c>
      <c r="M65" s="97">
        <f t="shared" si="80"/>
        <v>-0.21289999999999987</v>
      </c>
      <c r="N65" s="201">
        <f t="shared" si="81"/>
        <v>-7.0312758017107626</v>
      </c>
      <c r="O65" s="293">
        <v>4.5256290000000039E-2</v>
      </c>
      <c r="P65" s="364">
        <f t="shared" si="101"/>
        <v>0.18042372999999978</v>
      </c>
      <c r="Q65" s="374">
        <v>4.5256290000000039E-2</v>
      </c>
      <c r="R65" s="410">
        <v>3.8352788135593258E-2</v>
      </c>
      <c r="S65" s="374">
        <f t="shared" si="102"/>
        <v>4.5256289999999998E-2</v>
      </c>
      <c r="T65" s="103">
        <f t="shared" si="90"/>
        <v>3.8352788135593223E-2</v>
      </c>
      <c r="U65" s="97">
        <f>W65</f>
        <v>0</v>
      </c>
      <c r="V65" s="97">
        <f>226271.19/1000000</f>
        <v>0.22627119000000001</v>
      </c>
      <c r="W65" s="97">
        <v>0</v>
      </c>
      <c r="X65" s="97">
        <f t="shared" si="99"/>
        <v>0</v>
      </c>
      <c r="Y65" s="97">
        <v>0</v>
      </c>
      <c r="Z65" s="97">
        <v>0</v>
      </c>
      <c r="AA65" s="97">
        <v>4.5256289999999998E-2</v>
      </c>
      <c r="AB65" s="97">
        <f t="shared" si="107"/>
        <v>3.8352788135593216E-2</v>
      </c>
      <c r="AC65" s="97">
        <v>4.5256289999999998E-2</v>
      </c>
      <c r="AD65" s="97">
        <v>0</v>
      </c>
      <c r="AE65" s="97">
        <v>0</v>
      </c>
      <c r="AF65" s="97">
        <v>0</v>
      </c>
      <c r="AG65" s="97">
        <v>0</v>
      </c>
      <c r="AH65" s="97">
        <v>0</v>
      </c>
      <c r="AI65" s="312">
        <f t="shared" si="5"/>
        <v>4.163336342344337E-17</v>
      </c>
      <c r="AJ65" s="97">
        <f t="shared" si="91"/>
        <v>0</v>
      </c>
      <c r="AK65" s="116">
        <v>0</v>
      </c>
      <c r="AL65" s="97"/>
      <c r="AM65" s="97">
        <f t="shared" si="103"/>
        <v>2.8602562900000001</v>
      </c>
      <c r="AN65" s="97">
        <v>2.8602562900000001</v>
      </c>
      <c r="AO65" s="97">
        <f t="shared" si="104"/>
        <v>0</v>
      </c>
      <c r="AP65" s="97">
        <f t="shared" si="92"/>
        <v>0</v>
      </c>
      <c r="AQ65" s="294">
        <f t="shared" si="105"/>
        <v>0</v>
      </c>
      <c r="AR65" s="304" t="s">
        <v>162</v>
      </c>
      <c r="AS65" s="118">
        <v>0</v>
      </c>
      <c r="AT65" s="210">
        <f>AH65-AK65</f>
        <v>0</v>
      </c>
      <c r="AU65" s="410">
        <f t="shared" si="108"/>
        <v>0</v>
      </c>
      <c r="AV65" s="410">
        <f t="shared" si="93"/>
        <v>0</v>
      </c>
      <c r="AW65" s="103">
        <f t="shared" si="94"/>
        <v>0</v>
      </c>
      <c r="AX65" s="97">
        <f>AY65</f>
        <v>0</v>
      </c>
      <c r="AY65" s="97">
        <v>0</v>
      </c>
      <c r="AZ65" s="97">
        <f t="shared" si="100"/>
        <v>0</v>
      </c>
      <c r="BA65" s="97">
        <v>0</v>
      </c>
      <c r="BB65" s="97">
        <v>0</v>
      </c>
      <c r="BC65" s="97">
        <v>0</v>
      </c>
      <c r="BD65" s="97">
        <v>0</v>
      </c>
      <c r="BE65" s="118">
        <v>0</v>
      </c>
      <c r="BF65" s="97">
        <v>0</v>
      </c>
      <c r="BG65" s="97"/>
      <c r="BH65" s="97"/>
      <c r="BI65" s="118">
        <v>0</v>
      </c>
      <c r="BJ65" s="201"/>
      <c r="BK65" s="97">
        <f t="shared" si="95"/>
        <v>0</v>
      </c>
      <c r="BL65" s="116">
        <f t="shared" si="96"/>
        <v>0</v>
      </c>
      <c r="BM65" s="97">
        <f t="shared" si="97"/>
        <v>0</v>
      </c>
      <c r="BN65" s="118">
        <v>0</v>
      </c>
      <c r="BO65" s="118">
        <v>0</v>
      </c>
      <c r="BP65" s="97">
        <f t="shared" si="106"/>
        <v>0</v>
      </c>
      <c r="BQ65" s="97">
        <f t="shared" si="70"/>
        <v>0</v>
      </c>
      <c r="BR65" s="294">
        <f t="shared" si="53"/>
        <v>0</v>
      </c>
    </row>
    <row r="66" spans="1:70" s="71" customFormat="1" ht="30.75" thickBot="1">
      <c r="A66" s="275">
        <f t="shared" si="98"/>
        <v>23</v>
      </c>
      <c r="B66" s="283" t="s">
        <v>156</v>
      </c>
      <c r="C66" s="264">
        <v>0.83499999999999996</v>
      </c>
      <c r="D66" s="132">
        <f t="shared" si="88"/>
        <v>0.70762712000000005</v>
      </c>
      <c r="E66" s="97">
        <v>0.83499999999999996</v>
      </c>
      <c r="F66" s="97">
        <f>828006/1000000</f>
        <v>0.82800600000000002</v>
      </c>
      <c r="G66" s="97">
        <v>0.70169999999999999</v>
      </c>
      <c r="H66" s="97"/>
      <c r="I66" s="97"/>
      <c r="J66" s="97"/>
      <c r="K66" s="97"/>
      <c r="L66" s="111">
        <f t="shared" si="89"/>
        <v>6.9939999999999447E-3</v>
      </c>
      <c r="M66" s="97">
        <f t="shared" si="80"/>
        <v>-6.9939999999999447E-3</v>
      </c>
      <c r="N66" s="201">
        <f t="shared" si="81"/>
        <v>-0.83760479041914948</v>
      </c>
      <c r="O66" s="293">
        <f>L66</f>
        <v>6.9939999999999447E-3</v>
      </c>
      <c r="P66" s="364">
        <f t="shared" si="101"/>
        <v>5.9271200000000634E-3</v>
      </c>
      <c r="Q66" s="402">
        <v>3.3450200000000002E-3</v>
      </c>
      <c r="R66" s="410">
        <v>2.8347627118644071E-3</v>
      </c>
      <c r="S66" s="379">
        <f t="shared" si="102"/>
        <v>3.3450200000000002E-3</v>
      </c>
      <c r="T66" s="411">
        <f t="shared" si="90"/>
        <v>2.8347627118644071E-3</v>
      </c>
      <c r="U66" s="97">
        <v>0</v>
      </c>
      <c r="V66" s="97">
        <v>0</v>
      </c>
      <c r="W66" s="97">
        <v>0</v>
      </c>
      <c r="X66" s="97">
        <f t="shared" si="99"/>
        <v>0</v>
      </c>
      <c r="Y66" s="97">
        <v>0</v>
      </c>
      <c r="Z66" s="97">
        <f>(Y66*100)/118</f>
        <v>0</v>
      </c>
      <c r="AA66" s="97">
        <v>3.3450200000000002E-3</v>
      </c>
      <c r="AB66" s="97">
        <f t="shared" si="107"/>
        <v>2.8347627118644071E-3</v>
      </c>
      <c r="AC66" s="97">
        <v>3.3450200000000002E-3</v>
      </c>
      <c r="AD66" s="97">
        <v>0</v>
      </c>
      <c r="AE66" s="97">
        <v>0</v>
      </c>
      <c r="AF66" s="97">
        <v>0</v>
      </c>
      <c r="AG66" s="97">
        <v>0</v>
      </c>
      <c r="AH66" s="97">
        <v>0</v>
      </c>
      <c r="AI66" s="312">
        <f>Q66-U66-Y66-AC63-AG66</f>
        <v>-0.88965497999999998</v>
      </c>
      <c r="AJ66" s="97">
        <f t="shared" si="91"/>
        <v>0.82800600000000002</v>
      </c>
      <c r="AK66" s="97">
        <v>0.82800600000000002</v>
      </c>
      <c r="AL66" s="97"/>
      <c r="AM66" s="97">
        <f t="shared" si="103"/>
        <v>0.83135102000000005</v>
      </c>
      <c r="AN66" s="97">
        <v>0.83135102000000005</v>
      </c>
      <c r="AO66" s="97">
        <f t="shared" si="104"/>
        <v>3.6489799999999445E-3</v>
      </c>
      <c r="AP66" s="97">
        <f t="shared" si="92"/>
        <v>0</v>
      </c>
      <c r="AQ66" s="294">
        <f t="shared" si="105"/>
        <v>0</v>
      </c>
      <c r="AR66" s="305"/>
      <c r="AS66" s="118">
        <v>0</v>
      </c>
      <c r="AT66" s="210"/>
      <c r="AU66" s="410">
        <f t="shared" si="108"/>
        <v>0</v>
      </c>
      <c r="AV66" s="410">
        <f t="shared" si="93"/>
        <v>0</v>
      </c>
      <c r="AW66" s="411">
        <f t="shared" si="94"/>
        <v>0</v>
      </c>
      <c r="AX66" s="97">
        <v>0</v>
      </c>
      <c r="AY66" s="97">
        <v>0</v>
      </c>
      <c r="AZ66" s="97">
        <f t="shared" si="100"/>
        <v>0</v>
      </c>
      <c r="BA66" s="97">
        <v>0</v>
      </c>
      <c r="BB66" s="97">
        <v>0</v>
      </c>
      <c r="BC66" s="97">
        <v>0</v>
      </c>
      <c r="BD66" s="97">
        <v>0</v>
      </c>
      <c r="BE66" s="118">
        <v>0</v>
      </c>
      <c r="BF66" s="97">
        <v>0</v>
      </c>
      <c r="BG66" s="97"/>
      <c r="BH66" s="97"/>
      <c r="BI66" s="118">
        <v>0</v>
      </c>
      <c r="BJ66" s="201"/>
      <c r="BK66" s="97">
        <f t="shared" si="95"/>
        <v>0</v>
      </c>
      <c r="BL66" s="97">
        <f t="shared" si="96"/>
        <v>0</v>
      </c>
      <c r="BM66" s="97">
        <f t="shared" si="97"/>
        <v>0</v>
      </c>
      <c r="BN66" s="118">
        <v>0</v>
      </c>
      <c r="BO66" s="118">
        <v>0</v>
      </c>
      <c r="BP66" s="97">
        <f t="shared" si="106"/>
        <v>0</v>
      </c>
      <c r="BQ66" s="97">
        <f t="shared" si="70"/>
        <v>0</v>
      </c>
      <c r="BR66" s="294">
        <f t="shared" si="53"/>
        <v>0</v>
      </c>
    </row>
    <row r="67" spans="1:70" s="71" customFormat="1" ht="30.75" thickBot="1">
      <c r="A67" s="275">
        <f t="shared" si="98"/>
        <v>24</v>
      </c>
      <c r="B67" s="283" t="s">
        <v>157</v>
      </c>
      <c r="C67" s="264">
        <v>0.83499999999999996</v>
      </c>
      <c r="D67" s="132">
        <f t="shared" si="88"/>
        <v>0.70762712000000005</v>
      </c>
      <c r="E67" s="97">
        <v>0.83499999999999996</v>
      </c>
      <c r="F67" s="97">
        <f>828006/1000000</f>
        <v>0.82800600000000002</v>
      </c>
      <c r="G67" s="97">
        <v>0.70169999999999999</v>
      </c>
      <c r="H67" s="97"/>
      <c r="I67" s="97"/>
      <c r="J67" s="97"/>
      <c r="K67" s="97"/>
      <c r="L67" s="111">
        <f t="shared" si="89"/>
        <v>6.9939999999999447E-3</v>
      </c>
      <c r="M67" s="97">
        <f t="shared" si="80"/>
        <v>-6.9939999999999447E-3</v>
      </c>
      <c r="N67" s="201">
        <f t="shared" si="81"/>
        <v>-0.83760479041914948</v>
      </c>
      <c r="O67" s="293">
        <f>L67</f>
        <v>6.9939999999999447E-3</v>
      </c>
      <c r="P67" s="364">
        <f t="shared" si="101"/>
        <v>5.9271200000000634E-3</v>
      </c>
      <c r="Q67" s="402">
        <v>3.2148598999999999E-3</v>
      </c>
      <c r="R67" s="410">
        <v>2.7244575423728814E-3</v>
      </c>
      <c r="S67" s="379">
        <f t="shared" si="102"/>
        <v>3.2148599999999999E-3</v>
      </c>
      <c r="T67" s="411">
        <f t="shared" si="90"/>
        <v>2.7244576271186443E-3</v>
      </c>
      <c r="U67" s="97">
        <v>0</v>
      </c>
      <c r="V67" s="97">
        <v>0</v>
      </c>
      <c r="W67" s="97">
        <v>0</v>
      </c>
      <c r="X67" s="97">
        <v>0</v>
      </c>
      <c r="Y67" s="97">
        <v>0</v>
      </c>
      <c r="Z67" s="97">
        <f>(Y67*100)/118</f>
        <v>0</v>
      </c>
      <c r="AA67" s="97">
        <v>3.2148599999999999E-3</v>
      </c>
      <c r="AB67" s="97">
        <f t="shared" si="107"/>
        <v>2.7244576271186439E-3</v>
      </c>
      <c r="AC67" s="97">
        <v>3.2148598999999999E-3</v>
      </c>
      <c r="AD67" s="97">
        <v>0</v>
      </c>
      <c r="AE67" s="97">
        <v>0</v>
      </c>
      <c r="AF67" s="97">
        <v>0</v>
      </c>
      <c r="AG67" s="97">
        <v>0</v>
      </c>
      <c r="AH67" s="97">
        <v>0</v>
      </c>
      <c r="AI67" s="312">
        <f t="shared" si="5"/>
        <v>0</v>
      </c>
      <c r="AJ67" s="97">
        <f t="shared" si="91"/>
        <v>0.82800600000000002</v>
      </c>
      <c r="AK67" s="97">
        <v>0.82800600000000002</v>
      </c>
      <c r="AL67" s="97"/>
      <c r="AM67" s="97">
        <f t="shared" si="103"/>
        <v>0.83122085999999995</v>
      </c>
      <c r="AN67" s="97">
        <v>0.83122085999999995</v>
      </c>
      <c r="AO67" s="97">
        <f t="shared" si="104"/>
        <v>3.7791399999999448E-3</v>
      </c>
      <c r="AP67" s="97">
        <f t="shared" si="92"/>
        <v>0</v>
      </c>
      <c r="AQ67" s="294">
        <f t="shared" si="105"/>
        <v>0</v>
      </c>
      <c r="AR67" s="305"/>
      <c r="AS67" s="118">
        <v>0</v>
      </c>
      <c r="AT67" s="210"/>
      <c r="AU67" s="410">
        <f t="shared" si="108"/>
        <v>0</v>
      </c>
      <c r="AV67" s="410">
        <f t="shared" si="93"/>
        <v>0</v>
      </c>
      <c r="AW67" s="411">
        <f t="shared" si="94"/>
        <v>0</v>
      </c>
      <c r="AX67" s="97">
        <v>0</v>
      </c>
      <c r="AY67" s="97">
        <v>0</v>
      </c>
      <c r="AZ67" s="97">
        <v>0</v>
      </c>
      <c r="BA67" s="97">
        <v>0</v>
      </c>
      <c r="BB67" s="97">
        <v>0</v>
      </c>
      <c r="BC67" s="97">
        <v>0</v>
      </c>
      <c r="BD67" s="97">
        <v>0</v>
      </c>
      <c r="BE67" s="118">
        <v>0</v>
      </c>
      <c r="BF67" s="97">
        <v>0</v>
      </c>
      <c r="BG67" s="97"/>
      <c r="BH67" s="97"/>
      <c r="BI67" s="118">
        <v>0</v>
      </c>
      <c r="BJ67" s="201"/>
      <c r="BK67" s="97">
        <f t="shared" si="95"/>
        <v>0</v>
      </c>
      <c r="BL67" s="97">
        <f t="shared" si="96"/>
        <v>0</v>
      </c>
      <c r="BM67" s="97">
        <f t="shared" si="97"/>
        <v>0</v>
      </c>
      <c r="BN67" s="118">
        <v>0</v>
      </c>
      <c r="BO67" s="118">
        <v>0</v>
      </c>
      <c r="BP67" s="97">
        <f t="shared" si="106"/>
        <v>0</v>
      </c>
      <c r="BQ67" s="97">
        <f t="shared" si="70"/>
        <v>0</v>
      </c>
      <c r="BR67" s="294">
        <f t="shared" si="53"/>
        <v>0</v>
      </c>
    </row>
    <row r="68" spans="1:70" s="71" customFormat="1" ht="30.75" thickBot="1">
      <c r="A68" s="275">
        <f t="shared" si="98"/>
        <v>25</v>
      </c>
      <c r="B68" s="283" t="s">
        <v>158</v>
      </c>
      <c r="C68" s="264">
        <v>0.83499999999999996</v>
      </c>
      <c r="D68" s="132">
        <f t="shared" si="88"/>
        <v>0.70762712000000005</v>
      </c>
      <c r="E68" s="97">
        <v>0.83499999999999996</v>
      </c>
      <c r="F68" s="97">
        <f>828006/1000000</f>
        <v>0.82800600000000002</v>
      </c>
      <c r="G68" s="97">
        <v>0.70169999999999999</v>
      </c>
      <c r="H68" s="97"/>
      <c r="I68" s="97"/>
      <c r="J68" s="97"/>
      <c r="K68" s="97"/>
      <c r="L68" s="111">
        <f t="shared" si="89"/>
        <v>6.9939999999999447E-3</v>
      </c>
      <c r="M68" s="97">
        <f t="shared" si="80"/>
        <v>-6.9939999999999447E-3</v>
      </c>
      <c r="N68" s="201">
        <f t="shared" si="81"/>
        <v>-0.83760479041914948</v>
      </c>
      <c r="O68" s="293">
        <f>Q68</f>
        <v>0.10254645</v>
      </c>
      <c r="P68" s="364">
        <f t="shared" si="101"/>
        <v>5.9271200000000634E-3</v>
      </c>
      <c r="Q68" s="402">
        <v>0.10254645</v>
      </c>
      <c r="R68" s="410">
        <v>8.6903771186440687E-2</v>
      </c>
      <c r="S68" s="379">
        <f t="shared" si="102"/>
        <v>0.10254645</v>
      </c>
      <c r="T68" s="411">
        <f t="shared" si="90"/>
        <v>8.6903771186440687E-2</v>
      </c>
      <c r="U68" s="97">
        <v>0</v>
      </c>
      <c r="V68" s="97">
        <v>0</v>
      </c>
      <c r="W68" s="97">
        <v>0</v>
      </c>
      <c r="X68" s="97">
        <v>0</v>
      </c>
      <c r="Y68" s="97">
        <v>0</v>
      </c>
      <c r="Z68" s="97">
        <f>(Y68*100)/118</f>
        <v>0</v>
      </c>
      <c r="AA68" s="97">
        <v>0.10254645</v>
      </c>
      <c r="AB68" s="97">
        <f t="shared" si="107"/>
        <v>8.6903771186440673E-2</v>
      </c>
      <c r="AC68" s="97">
        <v>0.10254645</v>
      </c>
      <c r="AD68" s="97">
        <v>0</v>
      </c>
      <c r="AE68" s="97">
        <v>0</v>
      </c>
      <c r="AF68" s="97">
        <v>0</v>
      </c>
      <c r="AG68" s="97">
        <v>0</v>
      </c>
      <c r="AH68" s="97">
        <v>0</v>
      </c>
      <c r="AI68" s="312">
        <f t="shared" si="5"/>
        <v>0</v>
      </c>
      <c r="AJ68" s="97">
        <f t="shared" si="91"/>
        <v>0.82800600000000002</v>
      </c>
      <c r="AK68" s="97">
        <v>0.82800600000000002</v>
      </c>
      <c r="AL68" s="97"/>
      <c r="AM68" s="97">
        <f t="shared" si="103"/>
        <v>0.93055244999999998</v>
      </c>
      <c r="AN68" s="97">
        <v>0.93055244999999998</v>
      </c>
      <c r="AO68" s="97">
        <f t="shared" si="104"/>
        <v>0</v>
      </c>
      <c r="AP68" s="97">
        <f t="shared" si="92"/>
        <v>0</v>
      </c>
      <c r="AQ68" s="294">
        <f t="shared" si="105"/>
        <v>0</v>
      </c>
      <c r="AR68" s="305"/>
      <c r="AS68" s="118">
        <v>0</v>
      </c>
      <c r="AT68" s="210"/>
      <c r="AU68" s="410">
        <f t="shared" si="108"/>
        <v>0</v>
      </c>
      <c r="AV68" s="410">
        <f t="shared" si="93"/>
        <v>0</v>
      </c>
      <c r="AW68" s="411">
        <f t="shared" si="94"/>
        <v>0</v>
      </c>
      <c r="AX68" s="97">
        <v>0</v>
      </c>
      <c r="AY68" s="97">
        <v>0</v>
      </c>
      <c r="AZ68" s="97">
        <v>0</v>
      </c>
      <c r="BA68" s="97">
        <v>0</v>
      </c>
      <c r="BB68" s="97">
        <v>0</v>
      </c>
      <c r="BC68" s="97">
        <v>0</v>
      </c>
      <c r="BD68" s="97">
        <v>0</v>
      </c>
      <c r="BE68" s="118">
        <v>0</v>
      </c>
      <c r="BF68" s="97">
        <v>0</v>
      </c>
      <c r="BG68" s="97"/>
      <c r="BH68" s="97"/>
      <c r="BI68" s="118">
        <v>0</v>
      </c>
      <c r="BJ68" s="201"/>
      <c r="BK68" s="97">
        <f t="shared" si="95"/>
        <v>0</v>
      </c>
      <c r="BL68" s="97">
        <f t="shared" si="96"/>
        <v>0</v>
      </c>
      <c r="BM68" s="97">
        <f t="shared" si="97"/>
        <v>0</v>
      </c>
      <c r="BN68" s="118">
        <v>0</v>
      </c>
      <c r="BO68" s="118">
        <v>0</v>
      </c>
      <c r="BP68" s="97">
        <f t="shared" si="106"/>
        <v>0</v>
      </c>
      <c r="BQ68" s="97">
        <f t="shared" si="70"/>
        <v>0</v>
      </c>
      <c r="BR68" s="294">
        <f t="shared" si="53"/>
        <v>0</v>
      </c>
    </row>
    <row r="69" spans="1:70" s="71" customFormat="1" ht="45.75" thickBot="1">
      <c r="A69" s="275">
        <f t="shared" si="98"/>
        <v>26</v>
      </c>
      <c r="B69" s="283" t="s">
        <v>159</v>
      </c>
      <c r="C69" s="264">
        <v>1.307272</v>
      </c>
      <c r="D69" s="132">
        <f t="shared" si="88"/>
        <v>1.10785763</v>
      </c>
      <c r="E69" s="97">
        <v>1.307272</v>
      </c>
      <c r="F69" s="97">
        <f>1025443.22/1000000</f>
        <v>1.0254432199999999</v>
      </c>
      <c r="G69" s="97">
        <f>922102.91/1000000</f>
        <v>0.92210291</v>
      </c>
      <c r="H69" s="97">
        <f>347934.26/1000000</f>
        <v>0.34793426</v>
      </c>
      <c r="I69" s="97">
        <f>313143.28/1000000</f>
        <v>0.31314328000000002</v>
      </c>
      <c r="J69" s="97"/>
      <c r="K69" s="97"/>
      <c r="L69" s="111">
        <f t="shared" si="89"/>
        <v>0.28182878000000011</v>
      </c>
      <c r="M69" s="97">
        <f t="shared" si="80"/>
        <v>-0.28182878000000011</v>
      </c>
      <c r="N69" s="201">
        <f t="shared" si="81"/>
        <v>-21.558541757185964</v>
      </c>
      <c r="O69" s="293">
        <v>1.0025931299999999</v>
      </c>
      <c r="P69" s="364">
        <f t="shared" si="101"/>
        <v>0.18575472000000004</v>
      </c>
      <c r="Q69" s="374">
        <v>1.0025931299999999</v>
      </c>
      <c r="R69" s="410">
        <v>0.84965519491525421</v>
      </c>
      <c r="S69" s="374">
        <f>W69+AA69+AE69+AH69</f>
        <v>1.0915156400000001</v>
      </c>
      <c r="T69" s="103">
        <f t="shared" si="90"/>
        <v>0.92501325423728831</v>
      </c>
      <c r="U69" s="97">
        <v>0</v>
      </c>
      <c r="V69" s="97">
        <v>0</v>
      </c>
      <c r="W69" s="97">
        <v>0.75046524000000003</v>
      </c>
      <c r="X69" s="97">
        <f t="shared" ref="X69:X76" si="109">(W69*100)/118</f>
        <v>0.63598749152542378</v>
      </c>
      <c r="Y69" s="97">
        <v>0</v>
      </c>
      <c r="Z69" s="97">
        <v>0</v>
      </c>
      <c r="AA69" s="97">
        <v>4.8844699999999998E-2</v>
      </c>
      <c r="AB69" s="97">
        <v>0</v>
      </c>
      <c r="AC69" s="97">
        <v>1.0025931299999999</v>
      </c>
      <c r="AD69" s="97">
        <v>0</v>
      </c>
      <c r="AE69" s="97">
        <v>0.27416069999999998</v>
      </c>
      <c r="AF69" s="97">
        <v>0</v>
      </c>
      <c r="AG69" s="97">
        <v>0</v>
      </c>
      <c r="AH69" s="97">
        <v>1.8044999999999999E-2</v>
      </c>
      <c r="AI69" s="312">
        <f t="shared" si="5"/>
        <v>0</v>
      </c>
      <c r="AJ69" s="97">
        <f t="shared" si="91"/>
        <v>0.42174499999999998</v>
      </c>
      <c r="AK69" s="97">
        <v>0.42174499999999998</v>
      </c>
      <c r="AL69" s="97"/>
      <c r="AM69" s="97">
        <f t="shared" si="103"/>
        <v>1.79395346</v>
      </c>
      <c r="AN69" s="116">
        <v>1.79395346</v>
      </c>
      <c r="AO69" s="97">
        <f t="shared" si="104"/>
        <v>-8.8922510000000177E-2</v>
      </c>
      <c r="AP69" s="97">
        <f t="shared" si="92"/>
        <v>1.8044999999999999E-2</v>
      </c>
      <c r="AQ69" s="294">
        <f t="shared" si="105"/>
        <v>0</v>
      </c>
      <c r="AR69" s="305" t="s">
        <v>163</v>
      </c>
      <c r="AS69" s="118">
        <v>0</v>
      </c>
      <c r="AT69" s="210"/>
      <c r="AU69" s="410">
        <f t="shared" si="108"/>
        <v>0</v>
      </c>
      <c r="AV69" s="410">
        <f t="shared" si="93"/>
        <v>0</v>
      </c>
      <c r="AW69" s="103">
        <f t="shared" si="94"/>
        <v>0</v>
      </c>
      <c r="AX69" s="97">
        <v>0</v>
      </c>
      <c r="AY69" s="97">
        <v>0</v>
      </c>
      <c r="AZ69" s="97">
        <f t="shared" ref="AZ69:AZ76" si="110">(AY69*100)/118</f>
        <v>0</v>
      </c>
      <c r="BA69" s="97">
        <v>0</v>
      </c>
      <c r="BB69" s="97">
        <v>0</v>
      </c>
      <c r="BC69" s="97">
        <v>0</v>
      </c>
      <c r="BD69" s="97">
        <v>0</v>
      </c>
      <c r="BE69" s="118">
        <v>0</v>
      </c>
      <c r="BF69" s="97">
        <v>0</v>
      </c>
      <c r="BG69" s="97"/>
      <c r="BH69" s="97"/>
      <c r="BI69" s="118">
        <v>0</v>
      </c>
      <c r="BJ69" s="201"/>
      <c r="BK69" s="97">
        <f t="shared" si="95"/>
        <v>0</v>
      </c>
      <c r="BL69" s="97">
        <f t="shared" si="96"/>
        <v>0</v>
      </c>
      <c r="BM69" s="97">
        <f t="shared" si="97"/>
        <v>0</v>
      </c>
      <c r="BN69" s="118">
        <v>0</v>
      </c>
      <c r="BO69" s="118">
        <v>0</v>
      </c>
      <c r="BP69" s="97">
        <f t="shared" si="106"/>
        <v>0</v>
      </c>
      <c r="BQ69" s="97">
        <f t="shared" si="70"/>
        <v>0</v>
      </c>
      <c r="BR69" s="294">
        <f t="shared" si="53"/>
        <v>0</v>
      </c>
    </row>
    <row r="70" spans="1:70" s="71" customFormat="1" ht="30.75" thickBot="1">
      <c r="A70" s="275">
        <f t="shared" si="98"/>
        <v>27</v>
      </c>
      <c r="B70" s="283" t="s">
        <v>208</v>
      </c>
      <c r="C70" s="264"/>
      <c r="D70" s="132"/>
      <c r="E70" s="97"/>
      <c r="F70" s="97"/>
      <c r="G70" s="97"/>
      <c r="H70" s="97"/>
      <c r="I70" s="97"/>
      <c r="J70" s="97"/>
      <c r="K70" s="97"/>
      <c r="L70" s="111"/>
      <c r="M70" s="97"/>
      <c r="N70" s="201"/>
      <c r="O70" s="293">
        <f>4.159472-4.06422207</f>
        <v>9.5249930000000482E-2</v>
      </c>
      <c r="P70" s="363">
        <v>4.1594719999999992</v>
      </c>
      <c r="Q70" s="374">
        <v>4.1594719999999992</v>
      </c>
      <c r="R70" s="410">
        <v>3.5249762711864401</v>
      </c>
      <c r="S70" s="374">
        <f t="shared" si="102"/>
        <v>9.5249929999999997E-2</v>
      </c>
      <c r="T70" s="103">
        <f t="shared" si="90"/>
        <v>8.0720279661016955E-2</v>
      </c>
      <c r="U70" s="97">
        <v>0</v>
      </c>
      <c r="V70" s="97">
        <v>0</v>
      </c>
      <c r="W70" s="97">
        <v>9.5249929999999997E-2</v>
      </c>
      <c r="X70" s="97">
        <f t="shared" si="109"/>
        <v>8.0720279661016955E-2</v>
      </c>
      <c r="Y70" s="97">
        <v>0.63449572999999937</v>
      </c>
      <c r="Z70" s="97">
        <v>0</v>
      </c>
      <c r="AA70" s="97">
        <v>0</v>
      </c>
      <c r="AB70" s="97">
        <f t="shared" si="107"/>
        <v>0</v>
      </c>
      <c r="AC70" s="97">
        <v>3.5249762699999998</v>
      </c>
      <c r="AD70" s="97">
        <v>0</v>
      </c>
      <c r="AE70" s="97">
        <v>0</v>
      </c>
      <c r="AF70" s="97">
        <f t="shared" ref="AF70:AH76" si="111">(AE70*100)/118</f>
        <v>0</v>
      </c>
      <c r="AG70" s="97">
        <v>0</v>
      </c>
      <c r="AH70" s="97">
        <v>0</v>
      </c>
      <c r="AI70" s="312"/>
      <c r="AJ70" s="97">
        <f t="shared" si="91"/>
        <v>0</v>
      </c>
      <c r="AK70" s="97">
        <f t="shared" si="91"/>
        <v>0</v>
      </c>
      <c r="AL70" s="97"/>
      <c r="AM70" s="97">
        <f t="shared" si="103"/>
        <v>4.1594719999999992</v>
      </c>
      <c r="AN70" s="116">
        <v>4.1594719999999992</v>
      </c>
      <c r="AO70" s="97">
        <f t="shared" si="104"/>
        <v>4.8572257327350599E-16</v>
      </c>
      <c r="AP70" s="97">
        <f t="shared" si="92"/>
        <v>0</v>
      </c>
      <c r="AQ70" s="294">
        <f t="shared" si="105"/>
        <v>0</v>
      </c>
      <c r="AR70" s="305"/>
      <c r="AS70" s="118">
        <v>0</v>
      </c>
      <c r="AT70" s="293"/>
      <c r="AU70" s="410">
        <f t="shared" si="108"/>
        <v>0</v>
      </c>
      <c r="AV70" s="410">
        <f t="shared" si="93"/>
        <v>0</v>
      </c>
      <c r="AW70" s="103">
        <f t="shared" si="94"/>
        <v>0</v>
      </c>
      <c r="AX70" s="97">
        <v>0</v>
      </c>
      <c r="AY70" s="97">
        <v>0</v>
      </c>
      <c r="AZ70" s="97">
        <f t="shared" si="110"/>
        <v>0</v>
      </c>
      <c r="BA70" s="97">
        <v>0</v>
      </c>
      <c r="BB70" s="97">
        <v>0</v>
      </c>
      <c r="BC70" s="97">
        <v>0</v>
      </c>
      <c r="BD70" s="97">
        <v>0</v>
      </c>
      <c r="BE70" s="118">
        <v>0</v>
      </c>
      <c r="BF70" s="97">
        <v>0</v>
      </c>
      <c r="BG70" s="97"/>
      <c r="BH70" s="97"/>
      <c r="BI70" s="118">
        <v>0</v>
      </c>
      <c r="BJ70" s="201"/>
      <c r="BK70" s="97">
        <f t="shared" si="95"/>
        <v>0</v>
      </c>
      <c r="BL70" s="97">
        <f t="shared" si="96"/>
        <v>0</v>
      </c>
      <c r="BM70" s="97">
        <f t="shared" si="97"/>
        <v>0</v>
      </c>
      <c r="BN70" s="118">
        <v>0</v>
      </c>
      <c r="BO70" s="118">
        <v>0</v>
      </c>
      <c r="BP70" s="97">
        <f t="shared" si="106"/>
        <v>0</v>
      </c>
      <c r="BQ70" s="97">
        <f t="shared" si="70"/>
        <v>0</v>
      </c>
      <c r="BR70" s="294">
        <f t="shared" si="53"/>
        <v>0</v>
      </c>
    </row>
    <row r="71" spans="1:70" s="71" customFormat="1" ht="30.75" thickBot="1">
      <c r="A71" s="275">
        <f t="shared" si="98"/>
        <v>28</v>
      </c>
      <c r="B71" s="283" t="s">
        <v>213</v>
      </c>
      <c r="C71" s="264"/>
      <c r="D71" s="132"/>
      <c r="E71" s="97"/>
      <c r="F71" s="97"/>
      <c r="G71" s="97"/>
      <c r="H71" s="97"/>
      <c r="I71" s="97"/>
      <c r="J71" s="97"/>
      <c r="K71" s="97"/>
      <c r="L71" s="111"/>
      <c r="M71" s="97"/>
      <c r="N71" s="201"/>
      <c r="O71" s="358">
        <f>8.80819029-6.812013</f>
        <v>1.9961772900000003</v>
      </c>
      <c r="P71" s="365">
        <f>8.80819029-6.812013</f>
        <v>1.9961772900000003</v>
      </c>
      <c r="Q71" s="374">
        <f>8.80819029</f>
        <v>8.8081902900000006</v>
      </c>
      <c r="R71" s="410">
        <v>7.464568042372882</v>
      </c>
      <c r="S71" s="374">
        <f t="shared" si="102"/>
        <v>2.1928109200000003</v>
      </c>
      <c r="T71" s="103">
        <f t="shared" si="90"/>
        <v>1.8583143389830512</v>
      </c>
      <c r="U71" s="97">
        <v>0</v>
      </c>
      <c r="V71" s="97">
        <v>0</v>
      </c>
      <c r="W71" s="97">
        <v>0.49399999999999999</v>
      </c>
      <c r="X71" s="97">
        <f t="shared" si="109"/>
        <v>0.41864406779661018</v>
      </c>
      <c r="Y71" s="97">
        <v>1.343622250000001</v>
      </c>
      <c r="Z71" s="97">
        <v>0</v>
      </c>
      <c r="AA71" s="97">
        <v>0.201075</v>
      </c>
      <c r="AB71" s="97">
        <f t="shared" si="107"/>
        <v>0.17040254237288138</v>
      </c>
      <c r="AC71" s="97">
        <v>7.4645680399999996</v>
      </c>
      <c r="AD71" s="97">
        <v>0</v>
      </c>
      <c r="AE71" s="97">
        <v>1.12108929</v>
      </c>
      <c r="AF71" s="97">
        <f t="shared" si="111"/>
        <v>0.95007566949152544</v>
      </c>
      <c r="AG71" s="97">
        <v>0</v>
      </c>
      <c r="AH71" s="97">
        <v>0.37664662999999998</v>
      </c>
      <c r="AI71" s="312"/>
      <c r="AJ71" s="97">
        <f t="shared" si="91"/>
        <v>0.10170361</v>
      </c>
      <c r="AK71" s="116">
        <v>0.10170361</v>
      </c>
      <c r="AL71" s="116"/>
      <c r="AM71" s="116">
        <f t="shared" si="103"/>
        <v>7.5394200199999988</v>
      </c>
      <c r="AN71" s="116">
        <f>6.389339*1.18</f>
        <v>7.5394200199999988</v>
      </c>
      <c r="AO71" s="97">
        <f t="shared" si="104"/>
        <v>-0.19663363</v>
      </c>
      <c r="AP71" s="97">
        <f t="shared" si="92"/>
        <v>0.37664662999999998</v>
      </c>
      <c r="AQ71" s="294">
        <f t="shared" si="105"/>
        <v>0</v>
      </c>
      <c r="AR71" s="305"/>
      <c r="AS71" s="118">
        <v>0</v>
      </c>
      <c r="AT71" s="358"/>
      <c r="AU71" s="410">
        <f t="shared" si="108"/>
        <v>0</v>
      </c>
      <c r="AV71" s="410">
        <f t="shared" si="93"/>
        <v>0</v>
      </c>
      <c r="AW71" s="103">
        <f t="shared" si="94"/>
        <v>0</v>
      </c>
      <c r="AX71" s="97">
        <v>0</v>
      </c>
      <c r="AY71" s="97">
        <v>0</v>
      </c>
      <c r="AZ71" s="97">
        <f t="shared" si="110"/>
        <v>0</v>
      </c>
      <c r="BA71" s="97">
        <v>0</v>
      </c>
      <c r="BB71" s="97">
        <v>0</v>
      </c>
      <c r="BC71" s="97">
        <v>0</v>
      </c>
      <c r="BD71" s="97">
        <v>0</v>
      </c>
      <c r="BE71" s="118">
        <v>0</v>
      </c>
      <c r="BF71" s="97">
        <v>0</v>
      </c>
      <c r="BG71" s="97"/>
      <c r="BH71" s="97"/>
      <c r="BI71" s="118">
        <v>0</v>
      </c>
      <c r="BJ71" s="201"/>
      <c r="BK71" s="97">
        <f t="shared" si="95"/>
        <v>0</v>
      </c>
      <c r="BL71" s="116">
        <f t="shared" si="96"/>
        <v>0</v>
      </c>
      <c r="BM71" s="116">
        <f t="shared" si="97"/>
        <v>0</v>
      </c>
      <c r="BN71" s="118">
        <v>0</v>
      </c>
      <c r="BO71" s="118">
        <v>0</v>
      </c>
      <c r="BP71" s="97">
        <f t="shared" si="106"/>
        <v>0</v>
      </c>
      <c r="BQ71" s="97">
        <f t="shared" si="70"/>
        <v>0</v>
      </c>
      <c r="BR71" s="294">
        <f t="shared" si="53"/>
        <v>0</v>
      </c>
    </row>
    <row r="72" spans="1:70" s="71" customFormat="1" ht="30.75" thickBot="1">
      <c r="A72" s="275">
        <f t="shared" si="98"/>
        <v>29</v>
      </c>
      <c r="B72" s="283" t="s">
        <v>218</v>
      </c>
      <c r="C72" s="264"/>
      <c r="D72" s="132"/>
      <c r="E72" s="97"/>
      <c r="F72" s="97"/>
      <c r="G72" s="97"/>
      <c r="H72" s="97"/>
      <c r="I72" s="97"/>
      <c r="J72" s="97"/>
      <c r="K72" s="97"/>
      <c r="L72" s="111"/>
      <c r="M72" s="97"/>
      <c r="N72" s="201"/>
      <c r="O72" s="293">
        <f>31.67-14.513</f>
        <v>17.157000000000004</v>
      </c>
      <c r="P72" s="363">
        <f>31.67436639-14.5124386</f>
        <v>17.16192779</v>
      </c>
      <c r="Q72" s="374">
        <v>31.674366390000003</v>
      </c>
      <c r="R72" s="410">
        <v>26.842683381355936</v>
      </c>
      <c r="S72" s="374">
        <f t="shared" si="102"/>
        <v>17.16192779</v>
      </c>
      <c r="T72" s="103">
        <f t="shared" si="90"/>
        <v>14.544006601694916</v>
      </c>
      <c r="U72" s="97">
        <v>0</v>
      </c>
      <c r="V72" s="97">
        <v>0</v>
      </c>
      <c r="W72" s="97">
        <v>1.3203</v>
      </c>
      <c r="X72" s="97">
        <f t="shared" si="109"/>
        <v>1.1188983050847459</v>
      </c>
      <c r="Y72" s="97">
        <f>Q72-AC72</f>
        <v>4.8316830100000026</v>
      </c>
      <c r="Z72" s="97">
        <v>0</v>
      </c>
      <c r="AA72" s="97">
        <v>12.082645400000001</v>
      </c>
      <c r="AB72" s="97">
        <f t="shared" si="107"/>
        <v>10.23953</v>
      </c>
      <c r="AC72" s="97">
        <v>26.84268338</v>
      </c>
      <c r="AD72" s="97">
        <v>0</v>
      </c>
      <c r="AE72" s="97">
        <v>3.7589823899999999</v>
      </c>
      <c r="AF72" s="97">
        <f t="shared" si="111"/>
        <v>3.1855782966101693</v>
      </c>
      <c r="AG72" s="97">
        <v>0</v>
      </c>
      <c r="AH72" s="97">
        <v>0</v>
      </c>
      <c r="AI72" s="312"/>
      <c r="AJ72" s="97">
        <f t="shared" si="91"/>
        <v>5.975384</v>
      </c>
      <c r="AK72" s="97">
        <v>5.975384</v>
      </c>
      <c r="AL72" s="97"/>
      <c r="AM72" s="97">
        <f t="shared" si="103"/>
        <v>31.674366389999999</v>
      </c>
      <c r="AN72" s="116">
        <v>31.674366389999999</v>
      </c>
      <c r="AO72" s="97">
        <f t="shared" si="104"/>
        <v>-4.9277899999964347E-3</v>
      </c>
      <c r="AP72" s="97">
        <f t="shared" si="92"/>
        <v>0</v>
      </c>
      <c r="AQ72" s="294">
        <f t="shared" si="105"/>
        <v>0</v>
      </c>
      <c r="AR72" s="305"/>
      <c r="AS72" s="118">
        <v>0</v>
      </c>
      <c r="AT72" s="293"/>
      <c r="AU72" s="410">
        <f t="shared" si="108"/>
        <v>0</v>
      </c>
      <c r="AV72" s="410">
        <f t="shared" si="93"/>
        <v>0</v>
      </c>
      <c r="AW72" s="103">
        <f t="shared" si="94"/>
        <v>0</v>
      </c>
      <c r="AX72" s="97">
        <v>0</v>
      </c>
      <c r="AY72" s="97">
        <v>0</v>
      </c>
      <c r="AZ72" s="97">
        <f t="shared" si="110"/>
        <v>0</v>
      </c>
      <c r="BA72" s="97">
        <v>0</v>
      </c>
      <c r="BB72" s="97">
        <v>0</v>
      </c>
      <c r="BC72" s="97">
        <v>0</v>
      </c>
      <c r="BD72" s="97">
        <v>0</v>
      </c>
      <c r="BE72" s="118">
        <v>0</v>
      </c>
      <c r="BF72" s="97">
        <v>0</v>
      </c>
      <c r="BG72" s="97"/>
      <c r="BH72" s="97"/>
      <c r="BI72" s="118">
        <v>0</v>
      </c>
      <c r="BJ72" s="201"/>
      <c r="BK72" s="97">
        <f t="shared" si="95"/>
        <v>0</v>
      </c>
      <c r="BL72" s="97">
        <f t="shared" si="96"/>
        <v>0</v>
      </c>
      <c r="BM72" s="97">
        <f t="shared" si="97"/>
        <v>0</v>
      </c>
      <c r="BN72" s="118">
        <v>0</v>
      </c>
      <c r="BO72" s="118">
        <v>0</v>
      </c>
      <c r="BP72" s="97">
        <f t="shared" si="106"/>
        <v>0</v>
      </c>
      <c r="BQ72" s="97">
        <f t="shared" si="70"/>
        <v>0</v>
      </c>
      <c r="BR72" s="294">
        <f t="shared" si="53"/>
        <v>0</v>
      </c>
    </row>
    <row r="73" spans="1:70" s="71" customFormat="1" ht="30.75" thickBot="1">
      <c r="A73" s="275">
        <f t="shared" si="98"/>
        <v>30</v>
      </c>
      <c r="B73" s="283" t="s">
        <v>217</v>
      </c>
      <c r="C73" s="264"/>
      <c r="D73" s="132"/>
      <c r="E73" s="97"/>
      <c r="F73" s="97"/>
      <c r="G73" s="97"/>
      <c r="H73" s="97"/>
      <c r="I73" s="97"/>
      <c r="J73" s="97"/>
      <c r="K73" s="97"/>
      <c r="L73" s="111"/>
      <c r="M73" s="97"/>
      <c r="N73" s="201"/>
      <c r="O73" s="293">
        <f>3.632-3.0697386</f>
        <v>0.56226140000000013</v>
      </c>
      <c r="P73" s="364">
        <v>3.6319999999999997</v>
      </c>
      <c r="Q73" s="374">
        <v>3.6319999999999997</v>
      </c>
      <c r="R73" s="410">
        <v>3.0779661016949151</v>
      </c>
      <c r="S73" s="374">
        <f t="shared" si="102"/>
        <v>0.56226140000000002</v>
      </c>
      <c r="T73" s="103">
        <f t="shared" si="90"/>
        <v>0.47649271186440684</v>
      </c>
      <c r="U73" s="97">
        <v>0</v>
      </c>
      <c r="V73" s="97">
        <v>0</v>
      </c>
      <c r="W73" s="97">
        <v>0.48799999999999999</v>
      </c>
      <c r="X73" s="97">
        <f t="shared" si="109"/>
        <v>0.41355932203389828</v>
      </c>
      <c r="Y73" s="97">
        <f>Q73-AC73</f>
        <v>0.55403389999999986</v>
      </c>
      <c r="Z73" s="97">
        <v>0</v>
      </c>
      <c r="AA73" s="97">
        <v>7.4261400000000005E-2</v>
      </c>
      <c r="AB73" s="97">
        <f t="shared" si="107"/>
        <v>6.2933389830508474E-2</v>
      </c>
      <c r="AC73" s="97">
        <v>3.0779660999999998</v>
      </c>
      <c r="AD73" s="97">
        <v>0</v>
      </c>
      <c r="AE73" s="97">
        <v>0</v>
      </c>
      <c r="AF73" s="97">
        <f t="shared" si="111"/>
        <v>0</v>
      </c>
      <c r="AG73" s="97">
        <f t="shared" si="111"/>
        <v>0</v>
      </c>
      <c r="AH73" s="97">
        <f t="shared" si="111"/>
        <v>0</v>
      </c>
      <c r="AI73" s="312"/>
      <c r="AJ73" s="97">
        <f t="shared" si="91"/>
        <v>0.39200000000000002</v>
      </c>
      <c r="AK73" s="97">
        <v>0.39200000000000002</v>
      </c>
      <c r="AL73" s="97"/>
      <c r="AM73" s="97">
        <f t="shared" si="103"/>
        <v>3.6320000000000001</v>
      </c>
      <c r="AN73" s="116">
        <v>3.6320000000000001</v>
      </c>
      <c r="AO73" s="97">
        <f t="shared" si="104"/>
        <v>0</v>
      </c>
      <c r="AP73" s="97">
        <f t="shared" si="92"/>
        <v>0</v>
      </c>
      <c r="AQ73" s="294">
        <f t="shared" si="105"/>
        <v>0</v>
      </c>
      <c r="AR73" s="305"/>
      <c r="AS73" s="118">
        <v>0</v>
      </c>
      <c r="AT73" s="210"/>
      <c r="AU73" s="410">
        <f t="shared" si="108"/>
        <v>0</v>
      </c>
      <c r="AV73" s="410">
        <f t="shared" si="93"/>
        <v>0</v>
      </c>
      <c r="AW73" s="103">
        <f t="shared" si="94"/>
        <v>0</v>
      </c>
      <c r="AX73" s="97">
        <v>0</v>
      </c>
      <c r="AY73" s="97">
        <v>0</v>
      </c>
      <c r="AZ73" s="97">
        <f t="shared" si="110"/>
        <v>0</v>
      </c>
      <c r="BA73" s="97">
        <v>0</v>
      </c>
      <c r="BB73" s="97">
        <v>0</v>
      </c>
      <c r="BC73" s="97">
        <v>0</v>
      </c>
      <c r="BD73" s="97">
        <v>0</v>
      </c>
      <c r="BE73" s="118">
        <v>0</v>
      </c>
      <c r="BF73" s="97">
        <v>0</v>
      </c>
      <c r="BG73" s="97"/>
      <c r="BH73" s="97"/>
      <c r="BI73" s="118">
        <v>0</v>
      </c>
      <c r="BJ73" s="201"/>
      <c r="BK73" s="97">
        <f t="shared" si="95"/>
        <v>0</v>
      </c>
      <c r="BL73" s="97">
        <f t="shared" si="96"/>
        <v>0</v>
      </c>
      <c r="BM73" s="97">
        <f t="shared" si="97"/>
        <v>0</v>
      </c>
      <c r="BN73" s="118">
        <v>0</v>
      </c>
      <c r="BO73" s="118">
        <v>0</v>
      </c>
      <c r="BP73" s="97">
        <f t="shared" si="106"/>
        <v>0</v>
      </c>
      <c r="BQ73" s="97">
        <f t="shared" si="70"/>
        <v>0</v>
      </c>
      <c r="BR73" s="294">
        <f t="shared" si="53"/>
        <v>0</v>
      </c>
    </row>
    <row r="74" spans="1:70" s="71" customFormat="1" ht="30">
      <c r="A74" s="275">
        <f t="shared" si="98"/>
        <v>31</v>
      </c>
      <c r="B74" s="283" t="s">
        <v>219</v>
      </c>
      <c r="C74" s="264"/>
      <c r="D74" s="132"/>
      <c r="E74" s="97"/>
      <c r="F74" s="97"/>
      <c r="G74" s="97"/>
      <c r="H74" s="97"/>
      <c r="I74" s="97"/>
      <c r="J74" s="97"/>
      <c r="K74" s="97"/>
      <c r="L74" s="111"/>
      <c r="M74" s="97"/>
      <c r="N74" s="201"/>
      <c r="O74" s="293">
        <f>15.98173768-10.6747</f>
        <v>5.3070376800000005</v>
      </c>
      <c r="P74" s="364">
        <v>15.981737679999998</v>
      </c>
      <c r="Q74" s="374">
        <v>15.981737679999998</v>
      </c>
      <c r="R74" s="410">
        <v>13.543845491525422</v>
      </c>
      <c r="S74" s="374">
        <f t="shared" si="102"/>
        <v>5.3070368699999992</v>
      </c>
      <c r="T74" s="103">
        <f t="shared" si="90"/>
        <v>4.4974888728813553</v>
      </c>
      <c r="U74" s="97">
        <v>0</v>
      </c>
      <c r="V74" s="97">
        <v>0</v>
      </c>
      <c r="W74" s="97">
        <v>0</v>
      </c>
      <c r="X74" s="97">
        <f t="shared" si="109"/>
        <v>0</v>
      </c>
      <c r="Y74" s="97">
        <f>Q74-AG74</f>
        <v>2.4378921899999977</v>
      </c>
      <c r="Z74" s="97">
        <v>0</v>
      </c>
      <c r="AA74" s="97">
        <v>1.4782526899999999</v>
      </c>
      <c r="AB74" s="97">
        <f t="shared" si="107"/>
        <v>1.2527565169491526</v>
      </c>
      <c r="AC74" s="97">
        <v>0</v>
      </c>
      <c r="AD74" s="97">
        <v>0</v>
      </c>
      <c r="AE74" s="97">
        <v>1</v>
      </c>
      <c r="AF74" s="97">
        <f t="shared" si="111"/>
        <v>0.84745762711864403</v>
      </c>
      <c r="AG74" s="97">
        <v>13.543845490000001</v>
      </c>
      <c r="AH74" s="97">
        <v>2.82878418</v>
      </c>
      <c r="AI74" s="312"/>
      <c r="AJ74" s="97">
        <f t="shared" si="91"/>
        <v>2.1903299199999999</v>
      </c>
      <c r="AK74" s="97">
        <v>2.1903299199999999</v>
      </c>
      <c r="AL74" s="97"/>
      <c r="AM74" s="97">
        <f t="shared" si="103"/>
        <v>15.98</v>
      </c>
      <c r="AN74" s="116">
        <v>15.98</v>
      </c>
      <c r="AO74" s="97">
        <f t="shared" si="104"/>
        <v>8.1000000129449745E-7</v>
      </c>
      <c r="AP74" s="97">
        <f t="shared" si="92"/>
        <v>-10.715061310000001</v>
      </c>
      <c r="AQ74" s="294">
        <f t="shared" si="105"/>
        <v>0</v>
      </c>
      <c r="AR74" s="305"/>
      <c r="AS74" s="118">
        <v>0</v>
      </c>
      <c r="AT74" s="210"/>
      <c r="AU74" s="410">
        <f t="shared" si="108"/>
        <v>0</v>
      </c>
      <c r="AV74" s="410">
        <f t="shared" si="93"/>
        <v>0</v>
      </c>
      <c r="AW74" s="103">
        <f t="shared" si="94"/>
        <v>0</v>
      </c>
      <c r="AX74" s="97">
        <v>0</v>
      </c>
      <c r="AY74" s="97">
        <v>0</v>
      </c>
      <c r="AZ74" s="97">
        <f t="shared" si="110"/>
        <v>0</v>
      </c>
      <c r="BA74" s="97">
        <v>0</v>
      </c>
      <c r="BB74" s="97">
        <v>0</v>
      </c>
      <c r="BC74" s="97">
        <v>0</v>
      </c>
      <c r="BD74" s="97">
        <v>0</v>
      </c>
      <c r="BE74" s="118">
        <v>0</v>
      </c>
      <c r="BF74" s="97">
        <v>0</v>
      </c>
      <c r="BG74" s="97"/>
      <c r="BH74" s="97"/>
      <c r="BI74" s="118">
        <v>0</v>
      </c>
      <c r="BJ74" s="201"/>
      <c r="BK74" s="97">
        <f t="shared" si="95"/>
        <v>0</v>
      </c>
      <c r="BL74" s="97">
        <f t="shared" si="96"/>
        <v>0</v>
      </c>
      <c r="BM74" s="97">
        <f t="shared" si="97"/>
        <v>0</v>
      </c>
      <c r="BN74" s="118">
        <v>0</v>
      </c>
      <c r="BO74" s="118">
        <v>0</v>
      </c>
      <c r="BP74" s="97">
        <f t="shared" si="106"/>
        <v>0</v>
      </c>
      <c r="BQ74" s="97">
        <f t="shared" si="70"/>
        <v>0</v>
      </c>
      <c r="BR74" s="294">
        <f t="shared" si="53"/>
        <v>0</v>
      </c>
    </row>
    <row r="75" spans="1:70" s="71" customFormat="1" ht="30">
      <c r="A75" s="275">
        <f t="shared" si="98"/>
        <v>32</v>
      </c>
      <c r="B75" s="283" t="s">
        <v>225</v>
      </c>
      <c r="C75" s="264"/>
      <c r="D75" s="132"/>
      <c r="E75" s="97"/>
      <c r="F75" s="97"/>
      <c r="G75" s="97"/>
      <c r="H75" s="97"/>
      <c r="I75" s="97"/>
      <c r="J75" s="97"/>
      <c r="K75" s="97"/>
      <c r="L75" s="111"/>
      <c r="M75" s="97"/>
      <c r="N75" s="201"/>
      <c r="O75" s="293">
        <v>1.87155</v>
      </c>
      <c r="P75" s="363">
        <v>1.87155</v>
      </c>
      <c r="Q75" s="374">
        <v>1.87155</v>
      </c>
      <c r="R75" s="410">
        <v>1.5860593220338983</v>
      </c>
      <c r="S75" s="374">
        <f t="shared" si="102"/>
        <v>1.87155</v>
      </c>
      <c r="T75" s="103">
        <f t="shared" si="90"/>
        <v>1.5860593220338983</v>
      </c>
      <c r="U75" s="97">
        <v>0</v>
      </c>
      <c r="V75" s="97">
        <v>0</v>
      </c>
      <c r="W75" s="97">
        <v>1.87155</v>
      </c>
      <c r="X75" s="97">
        <f t="shared" si="109"/>
        <v>1.5860593220338983</v>
      </c>
      <c r="Y75" s="97">
        <f>Q75-AC75</f>
        <v>0.28549068000000011</v>
      </c>
      <c r="Z75" s="97">
        <v>0</v>
      </c>
      <c r="AA75" s="97">
        <v>0</v>
      </c>
      <c r="AB75" s="97">
        <f t="shared" si="107"/>
        <v>0</v>
      </c>
      <c r="AC75" s="97">
        <v>1.5860593199999999</v>
      </c>
      <c r="AD75" s="97">
        <v>0</v>
      </c>
      <c r="AE75" s="97">
        <v>0</v>
      </c>
      <c r="AF75" s="97">
        <f t="shared" si="111"/>
        <v>0</v>
      </c>
      <c r="AG75" s="97">
        <f t="shared" si="111"/>
        <v>0</v>
      </c>
      <c r="AH75" s="97">
        <f>(AG75*100)/118</f>
        <v>0</v>
      </c>
      <c r="AI75" s="97">
        <f>(AH75*100)/118</f>
        <v>0</v>
      </c>
      <c r="AJ75" s="97">
        <f t="shared" si="91"/>
        <v>1.7150000000000001</v>
      </c>
      <c r="AK75" s="97">
        <v>1.7150000000000001</v>
      </c>
      <c r="AL75" s="97"/>
      <c r="AM75" s="97">
        <f t="shared" si="103"/>
        <v>1.87155</v>
      </c>
      <c r="AN75" s="97">
        <v>1.87155</v>
      </c>
      <c r="AO75" s="97">
        <f t="shared" si="104"/>
        <v>0</v>
      </c>
      <c r="AP75" s="97">
        <f t="shared" si="92"/>
        <v>0</v>
      </c>
      <c r="AQ75" s="294">
        <f t="shared" si="105"/>
        <v>0</v>
      </c>
      <c r="AR75" s="305"/>
      <c r="AS75" s="118">
        <v>0</v>
      </c>
      <c r="AT75" s="293"/>
      <c r="AU75" s="410">
        <f t="shared" si="108"/>
        <v>0</v>
      </c>
      <c r="AV75" s="410">
        <f t="shared" si="93"/>
        <v>0</v>
      </c>
      <c r="AW75" s="103">
        <f t="shared" si="94"/>
        <v>0</v>
      </c>
      <c r="AX75" s="97">
        <v>0</v>
      </c>
      <c r="AY75" s="97">
        <v>0</v>
      </c>
      <c r="AZ75" s="97">
        <f t="shared" si="110"/>
        <v>0</v>
      </c>
      <c r="BA75" s="97">
        <v>0</v>
      </c>
      <c r="BB75" s="97">
        <v>0</v>
      </c>
      <c r="BC75" s="97">
        <v>0</v>
      </c>
      <c r="BD75" s="97">
        <v>0</v>
      </c>
      <c r="BE75" s="118">
        <v>0</v>
      </c>
      <c r="BF75" s="97">
        <v>0</v>
      </c>
      <c r="BG75" s="97"/>
      <c r="BH75" s="97"/>
      <c r="BI75" s="118">
        <v>0</v>
      </c>
      <c r="BJ75" s="201"/>
      <c r="BK75" s="97">
        <f t="shared" si="95"/>
        <v>0</v>
      </c>
      <c r="BL75" s="97">
        <f t="shared" si="96"/>
        <v>0</v>
      </c>
      <c r="BM75" s="97">
        <f t="shared" si="97"/>
        <v>0</v>
      </c>
      <c r="BN75" s="118">
        <v>0</v>
      </c>
      <c r="BO75" s="118">
        <v>0</v>
      </c>
      <c r="BP75" s="97">
        <f t="shared" si="106"/>
        <v>0</v>
      </c>
      <c r="BQ75" s="97">
        <f t="shared" si="70"/>
        <v>0</v>
      </c>
      <c r="BR75" s="294">
        <f t="shared" si="53"/>
        <v>0</v>
      </c>
    </row>
    <row r="76" spans="1:70" s="71" customFormat="1" ht="30">
      <c r="A76" s="275">
        <f t="shared" si="98"/>
        <v>33</v>
      </c>
      <c r="B76" s="283" t="s">
        <v>209</v>
      </c>
      <c r="C76" s="264"/>
      <c r="D76" s="132"/>
      <c r="E76" s="97"/>
      <c r="F76" s="97"/>
      <c r="G76" s="97"/>
      <c r="H76" s="97"/>
      <c r="I76" s="97"/>
      <c r="J76" s="97"/>
      <c r="K76" s="97"/>
      <c r="L76" s="111"/>
      <c r="M76" s="97"/>
      <c r="N76" s="201"/>
      <c r="O76" s="293">
        <v>0.69898000000000005</v>
      </c>
      <c r="P76" s="363">
        <v>0.69898000000000005</v>
      </c>
      <c r="Q76" s="374">
        <v>0.69898000000000005</v>
      </c>
      <c r="R76" s="410">
        <v>0.59235593220338989</v>
      </c>
      <c r="S76" s="374">
        <f t="shared" si="102"/>
        <v>0.69898000000000005</v>
      </c>
      <c r="T76" s="103">
        <f t="shared" si="90"/>
        <v>0.59235593220338989</v>
      </c>
      <c r="U76" s="97">
        <v>0</v>
      </c>
      <c r="V76" s="97">
        <v>0</v>
      </c>
      <c r="W76" s="97">
        <v>0</v>
      </c>
      <c r="X76" s="97">
        <f t="shared" si="109"/>
        <v>0</v>
      </c>
      <c r="Y76" s="97"/>
      <c r="Z76" s="97">
        <v>0</v>
      </c>
      <c r="AA76" s="97">
        <v>0.69898000000000005</v>
      </c>
      <c r="AB76" s="97">
        <f t="shared" si="107"/>
        <v>0.59235593220338989</v>
      </c>
      <c r="AC76" s="97">
        <f>Q76-AG76</f>
        <v>0.10662407000000007</v>
      </c>
      <c r="AD76" s="97">
        <v>0</v>
      </c>
      <c r="AE76" s="97">
        <v>0</v>
      </c>
      <c r="AF76" s="97">
        <f t="shared" si="111"/>
        <v>0</v>
      </c>
      <c r="AG76" s="97">
        <v>0.59235592999999997</v>
      </c>
      <c r="AH76" s="97"/>
      <c r="AI76" s="97">
        <f>(AH76*100)/118</f>
        <v>0</v>
      </c>
      <c r="AJ76" s="97">
        <f t="shared" si="91"/>
        <v>0.69898000000000005</v>
      </c>
      <c r="AK76" s="97">
        <v>0.69898000000000005</v>
      </c>
      <c r="AL76" s="97"/>
      <c r="AM76" s="97">
        <f t="shared" si="103"/>
        <v>0.69898000000000005</v>
      </c>
      <c r="AN76" s="97">
        <v>0.69898000000000005</v>
      </c>
      <c r="AO76" s="97">
        <f t="shared" si="104"/>
        <v>0</v>
      </c>
      <c r="AP76" s="97">
        <f t="shared" si="92"/>
        <v>-0.59235592999999997</v>
      </c>
      <c r="AQ76" s="294">
        <f t="shared" si="105"/>
        <v>0</v>
      </c>
      <c r="AR76" s="305"/>
      <c r="AS76" s="118">
        <v>0</v>
      </c>
      <c r="AT76" s="293"/>
      <c r="AU76" s="410">
        <f t="shared" si="108"/>
        <v>0</v>
      </c>
      <c r="AV76" s="410">
        <f>AY76+BC76+BG76+BJ76</f>
        <v>0</v>
      </c>
      <c r="AW76" s="103">
        <f t="shared" si="94"/>
        <v>0</v>
      </c>
      <c r="AX76" s="97">
        <v>0</v>
      </c>
      <c r="AY76" s="97">
        <v>0</v>
      </c>
      <c r="AZ76" s="97">
        <f t="shared" si="110"/>
        <v>0</v>
      </c>
      <c r="BA76" s="97">
        <v>0</v>
      </c>
      <c r="BB76" s="97">
        <v>0</v>
      </c>
      <c r="BC76" s="97">
        <v>0</v>
      </c>
      <c r="BD76" s="97">
        <v>0</v>
      </c>
      <c r="BE76" s="118">
        <v>0</v>
      </c>
      <c r="BF76" s="97">
        <v>0</v>
      </c>
      <c r="BG76" s="97"/>
      <c r="BH76" s="97"/>
      <c r="BI76" s="118">
        <v>0</v>
      </c>
      <c r="BJ76" s="201"/>
      <c r="BK76" s="97">
        <f t="shared" si="95"/>
        <v>0</v>
      </c>
      <c r="BL76" s="97">
        <f t="shared" si="96"/>
        <v>0</v>
      </c>
      <c r="BM76" s="97">
        <f t="shared" si="97"/>
        <v>0</v>
      </c>
      <c r="BN76" s="118">
        <v>0</v>
      </c>
      <c r="BO76" s="118">
        <v>0</v>
      </c>
      <c r="BP76" s="97">
        <f t="shared" si="106"/>
        <v>0</v>
      </c>
      <c r="BQ76" s="97">
        <f t="shared" si="70"/>
        <v>0</v>
      </c>
      <c r="BR76" s="294">
        <f t="shared" si="53"/>
        <v>0</v>
      </c>
    </row>
  </sheetData>
  <customSheetViews>
    <customSheetView guid="{2A1A0C7B-E248-4785-BF25-8EF7247AC75C}" scale="90" showPageBreaks="1" fitToPage="1" printArea="1" showAutoFilter="1" hiddenColumns="1" view="pageBreakPreview" topLeftCell="A10">
      <pane xSplit="2" ySplit="5" topLeftCell="D15" activePane="bottomRight" state="frozen"/>
      <selection pane="bottomRight" activeCell="H22" sqref="H22"/>
      <pageMargins left="0" right="0" top="0" bottom="0" header="0.31496062992125984" footer="0.31496062992125984"/>
      <printOptions horizontalCentered="1"/>
      <pageSetup paperSize="9" scale="46" fitToHeight="101" orientation="landscape" r:id="rId1"/>
      <autoFilter ref="A15:WVL75"/>
    </customSheetView>
    <customSheetView guid="{430DC0A1-4FF6-4F3A-8B8A-55834AE0A1E2}" scale="90" showPageBreaks="1" fitToPage="1" printArea="1" showAutoFilter="1" hiddenColumns="1" topLeftCell="A10">
      <pane xSplit="2" ySplit="5" topLeftCell="D60" activePane="bottomRight" state="frozen"/>
      <selection pane="bottomRight" activeCell="B84" sqref="B84"/>
      <pageMargins left="0" right="0" top="0" bottom="0" header="0.31496062992125984" footer="0.31496062992125984"/>
      <printOptions horizontalCentered="1"/>
      <pageSetup paperSize="9" scale="46" fitToHeight="101" orientation="landscape" r:id="rId2"/>
      <autoFilter ref="A15:WVL75"/>
    </customSheetView>
    <customSheetView guid="{9EF5193C-D682-4DFF-BA31-6265179CC669}" scale="90" showPageBreaks="1" fitToPage="1" printArea="1" showAutoFilter="1" hiddenColumns="1" view="pageBreakPreview" topLeftCell="A20">
      <selection activeCell="B72" sqref="B72"/>
      <pageMargins left="0" right="0" top="0" bottom="0" header="0.31496062992125984" footer="0.31496062992125984"/>
      <printOptions horizontalCentered="1"/>
      <pageSetup paperSize="9" scale="46" fitToHeight="101" orientation="landscape" r:id="rId3"/>
      <autoFilter ref="A15:WVL73"/>
    </customSheetView>
    <customSheetView guid="{A5D50E55-93FC-4C5E-995C-1F755226894B}" scale="90" showPageBreaks="1" fitToPage="1" printArea="1" showAutoFilter="1" hiddenColumns="1" topLeftCell="A10">
      <pane xSplit="2" ySplit="5" topLeftCell="D60" activePane="bottomRight" state="frozen"/>
      <selection pane="bottomRight" activeCell="O68" sqref="O68:O72"/>
      <pageMargins left="0" right="0" top="0" bottom="0" header="0.31496062992125984" footer="0.31496062992125984"/>
      <printOptions horizontalCentered="1"/>
      <pageSetup paperSize="9" scale="46" fitToHeight="101" orientation="landscape" r:id="rId4"/>
      <autoFilter ref="A15:WVL75"/>
    </customSheetView>
  </customSheetViews>
  <mergeCells count="39">
    <mergeCell ref="BP5:BR5"/>
    <mergeCell ref="BQ11:BR11"/>
    <mergeCell ref="AU12:AV12"/>
    <mergeCell ref="AX12:AZ12"/>
    <mergeCell ref="BA12:BD12"/>
    <mergeCell ref="BE12:BH12"/>
    <mergeCell ref="BI12:BJ12"/>
    <mergeCell ref="BQ12:BQ13"/>
    <mergeCell ref="BR12:BR13"/>
    <mergeCell ref="AS11:AS13"/>
    <mergeCell ref="AU11:BJ11"/>
    <mergeCell ref="BK11:BM12"/>
    <mergeCell ref="BN11:BO12"/>
    <mergeCell ref="BP11:BP13"/>
    <mergeCell ref="AO5:AQ5"/>
    <mergeCell ref="N12:N13"/>
    <mergeCell ref="H11:H13"/>
    <mergeCell ref="J11:J13"/>
    <mergeCell ref="E11:F12"/>
    <mergeCell ref="AG12:AH12"/>
    <mergeCell ref="U12:X12"/>
    <mergeCell ref="AJ11:AL12"/>
    <mergeCell ref="Y12:AB12"/>
    <mergeCell ref="AC12:AF12"/>
    <mergeCell ref="AM11:AN12"/>
    <mergeCell ref="AO11:AO13"/>
    <mergeCell ref="AP11:AQ11"/>
    <mergeCell ref="AP12:AP13"/>
    <mergeCell ref="AQ12:AQ13"/>
    <mergeCell ref="AR11:AR13"/>
    <mergeCell ref="M12:M13"/>
    <mergeCell ref="A11:A13"/>
    <mergeCell ref="B11:B13"/>
    <mergeCell ref="C11:C13"/>
    <mergeCell ref="L11:L13"/>
    <mergeCell ref="M11:N11"/>
    <mergeCell ref="O11:O13"/>
    <mergeCell ref="Q11:AH11"/>
    <mergeCell ref="Q12:S12"/>
  </mergeCells>
  <printOptions horizontalCentered="1"/>
  <pageMargins left="0" right="0" top="0" bottom="0" header="0.31496062992125984" footer="0.31496062992125984"/>
  <pageSetup paperSize="9" scale="32" orientation="landscape" r:id="rId5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R74"/>
  <sheetViews>
    <sheetView view="pageBreakPreview" zoomScale="70" zoomScaleNormal="80" zoomScaleSheetLayoutView="70" workbookViewId="0">
      <pane xSplit="3" ySplit="13" topLeftCell="D14" activePane="bottomRight" state="frozen"/>
      <selection pane="topRight" activeCell="D1" sqref="D1"/>
      <selection pane="bottomLeft" activeCell="A14" sqref="A14"/>
      <selection pane="bottomRight" activeCell="L37" sqref="L37"/>
    </sheetView>
  </sheetViews>
  <sheetFormatPr defaultColWidth="9.140625" defaultRowHeight="15"/>
  <cols>
    <col min="1" max="1" width="5.5703125" style="229" customWidth="1"/>
    <col min="2" max="2" width="83.140625" style="230" customWidth="1"/>
    <col min="3" max="3" width="12.28515625" style="230" customWidth="1"/>
    <col min="4" max="5" width="10" style="230" customWidth="1"/>
    <col min="6" max="7" width="10.85546875" style="230" customWidth="1"/>
    <col min="8" max="8" width="12.42578125" style="230" customWidth="1"/>
    <col min="9" max="12" width="10.85546875" style="230" customWidth="1"/>
    <col min="13" max="13" width="12.140625" style="230" customWidth="1"/>
    <col min="14" max="18" width="10.85546875" style="230" customWidth="1"/>
    <col min="19" max="20" width="8.28515625" style="230" customWidth="1"/>
    <col min="21" max="22" width="10.85546875" style="230" customWidth="1"/>
    <col min="23" max="23" width="10.85546875" style="230" customWidth="1" collapsed="1"/>
    <col min="24" max="24" width="9.85546875" style="230" customWidth="1"/>
    <col min="25" max="25" width="8.5703125" style="230" customWidth="1"/>
    <col min="26" max="26" width="10.28515625" style="230" customWidth="1"/>
    <col min="27" max="27" width="9.5703125" style="231" customWidth="1"/>
    <col min="28" max="28" width="8.85546875" style="230" customWidth="1"/>
    <col min="29" max="29" width="9.7109375" style="230" customWidth="1"/>
    <col min="30" max="30" width="7.5703125" style="232" customWidth="1"/>
    <col min="31" max="31" width="11" style="230" customWidth="1"/>
    <col min="32" max="32" width="10.85546875" style="230" customWidth="1"/>
    <col min="33" max="33" width="6.7109375" style="230" customWidth="1"/>
    <col min="34" max="34" width="10.85546875" style="230" customWidth="1"/>
    <col min="35" max="36" width="10.85546875" style="232" customWidth="1"/>
    <col min="37" max="37" width="10.7109375" style="230" customWidth="1"/>
    <col min="38" max="38" width="12.140625" style="230" bestFit="1" customWidth="1"/>
    <col min="39" max="70" width="9.140625" style="246"/>
    <col min="71" max="16384" width="9.140625" style="250"/>
  </cols>
  <sheetData>
    <row r="1" spans="1:70" s="234" customFormat="1">
      <c r="A1" s="229"/>
      <c r="B1" s="230"/>
      <c r="C1" s="230"/>
      <c r="D1" s="230"/>
      <c r="E1" s="230"/>
      <c r="F1" s="230"/>
      <c r="G1" s="230"/>
      <c r="H1" s="434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1"/>
      <c r="AB1" s="230"/>
      <c r="AC1" s="230"/>
      <c r="AD1" s="232"/>
      <c r="AE1" s="230"/>
      <c r="AF1" s="230"/>
      <c r="AG1" s="230"/>
      <c r="AH1" s="230"/>
      <c r="AI1" s="233"/>
      <c r="AJ1" s="233"/>
      <c r="AK1" s="233"/>
      <c r="AL1" s="230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</row>
    <row r="2" spans="1:70" s="234" customFormat="1" ht="12" customHeight="1">
      <c r="A2" s="229"/>
      <c r="B2" s="230"/>
      <c r="C2" s="230"/>
      <c r="D2" s="230"/>
      <c r="E2" s="230"/>
      <c r="F2" s="230"/>
      <c r="G2" s="230"/>
      <c r="H2" s="434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  <c r="Y2" s="230"/>
      <c r="Z2" s="230"/>
      <c r="AA2" s="231"/>
      <c r="AB2" s="230"/>
      <c r="AC2" s="230"/>
      <c r="AD2" s="232"/>
      <c r="AE2" s="230"/>
      <c r="AF2" s="230"/>
      <c r="AG2" s="230"/>
      <c r="AH2" s="230"/>
      <c r="AI2" s="232"/>
      <c r="AJ2" s="388"/>
      <c r="AK2" s="388"/>
      <c r="AL2" s="390" t="s">
        <v>11</v>
      </c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</row>
    <row r="3" spans="1:70" s="234" customFormat="1" ht="30" customHeight="1">
      <c r="A3" s="229"/>
      <c r="B3" s="230"/>
      <c r="C3" s="230"/>
      <c r="D3" s="230"/>
      <c r="E3" s="230"/>
      <c r="F3" s="230"/>
      <c r="G3" s="230"/>
      <c r="H3" s="434"/>
      <c r="I3" s="230"/>
      <c r="J3" s="389" t="s">
        <v>240</v>
      </c>
      <c r="K3" s="230"/>
      <c r="N3" s="389"/>
      <c r="O3" s="389"/>
      <c r="P3" s="389"/>
      <c r="Q3" s="230"/>
      <c r="R3" s="230"/>
      <c r="S3" s="230"/>
      <c r="T3" s="230"/>
      <c r="U3" s="230"/>
      <c r="V3" s="230"/>
      <c r="W3" s="230"/>
      <c r="X3" s="230"/>
      <c r="Y3" s="230"/>
      <c r="Z3" s="230"/>
      <c r="AA3" s="231"/>
      <c r="AB3" s="230"/>
      <c r="AC3" s="230"/>
      <c r="AD3" s="232"/>
      <c r="AE3" s="230"/>
      <c r="AF3" s="230"/>
      <c r="AG3" s="230"/>
      <c r="AH3" s="233"/>
      <c r="AI3" s="3"/>
      <c r="AJ3" s="472" t="s">
        <v>129</v>
      </c>
      <c r="AK3" s="472"/>
      <c r="AL3" s="47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</row>
    <row r="4" spans="1:70" s="234" customFormat="1" ht="20.25">
      <c r="A4" s="229"/>
      <c r="B4" s="230"/>
      <c r="C4" s="230"/>
      <c r="D4" s="230"/>
      <c r="E4" s="230"/>
      <c r="F4" s="230"/>
      <c r="G4" s="230"/>
      <c r="H4" s="435"/>
      <c r="I4" s="235"/>
      <c r="J4" s="235"/>
      <c r="K4" s="235"/>
      <c r="L4" s="235"/>
      <c r="M4" s="389"/>
      <c r="N4" s="389"/>
      <c r="O4" s="389" t="s">
        <v>236</v>
      </c>
      <c r="Q4" s="236"/>
      <c r="R4" s="236"/>
      <c r="S4" s="236"/>
      <c r="T4" s="236"/>
      <c r="U4" s="236"/>
      <c r="V4" s="236"/>
      <c r="W4" s="1"/>
      <c r="X4" s="1"/>
      <c r="Y4" s="1"/>
      <c r="Z4" s="1"/>
      <c r="AA4" s="237"/>
      <c r="AB4" s="1"/>
      <c r="AC4" s="1"/>
      <c r="AD4" s="236"/>
      <c r="AE4" s="238"/>
      <c r="AF4" s="1"/>
      <c r="AG4" s="1"/>
      <c r="AH4" s="3"/>
      <c r="AI4" s="3"/>
      <c r="AJ4" s="3"/>
      <c r="AK4" s="3"/>
      <c r="AL4" s="390" t="s">
        <v>130</v>
      </c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</row>
    <row r="5" spans="1:70" s="234" customFormat="1" ht="18.75">
      <c r="A5" s="229"/>
      <c r="B5" s="230"/>
      <c r="C5" s="230"/>
      <c r="D5" s="230"/>
      <c r="E5" s="230"/>
      <c r="F5" s="230"/>
      <c r="G5" s="230"/>
      <c r="H5" s="434"/>
      <c r="I5" s="230"/>
      <c r="J5" s="230"/>
      <c r="K5" s="230"/>
      <c r="L5" s="230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1"/>
      <c r="X5" s="1"/>
      <c r="Y5" s="1"/>
      <c r="Z5" s="1"/>
      <c r="AA5" s="237"/>
      <c r="AB5" s="1"/>
      <c r="AC5" s="1"/>
      <c r="AD5" s="236"/>
      <c r="AE5" s="238"/>
      <c r="AF5" s="1"/>
      <c r="AG5" s="1"/>
      <c r="AH5" s="3"/>
      <c r="AI5" s="238"/>
      <c r="AJ5" s="238"/>
      <c r="AK5" s="238"/>
      <c r="AL5" s="396" t="s">
        <v>228</v>
      </c>
      <c r="AM5" s="387"/>
      <c r="AN5" s="387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</row>
    <row r="6" spans="1:70" s="234" customFormat="1" ht="15.75" customHeight="1">
      <c r="A6" s="229"/>
      <c r="B6" s="230"/>
      <c r="C6" s="235"/>
      <c r="D6" s="235"/>
      <c r="E6" s="235"/>
      <c r="F6" s="235"/>
      <c r="G6" s="235"/>
      <c r="H6" s="435"/>
      <c r="I6" s="230"/>
      <c r="J6" s="230"/>
      <c r="K6" s="230"/>
      <c r="L6" s="230"/>
      <c r="M6" s="230"/>
      <c r="N6" s="230"/>
      <c r="O6" s="230"/>
      <c r="P6" s="230"/>
      <c r="Q6" s="230"/>
      <c r="R6" s="235"/>
      <c r="S6" s="230"/>
      <c r="T6" s="230"/>
      <c r="U6" s="230"/>
      <c r="V6" s="230"/>
      <c r="W6" s="1"/>
      <c r="X6" s="1"/>
      <c r="Y6" s="1"/>
      <c r="Z6" s="1"/>
      <c r="AA6" s="237"/>
      <c r="AB6" s="1"/>
      <c r="AC6" s="1"/>
      <c r="AD6" s="239"/>
      <c r="AE6" s="1"/>
      <c r="AF6" s="1"/>
      <c r="AG6" s="1"/>
      <c r="AH6" s="236"/>
      <c r="AI6" s="240"/>
      <c r="AJ6" s="398" t="s">
        <v>13</v>
      </c>
      <c r="AM6" s="394"/>
      <c r="AN6" s="394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</row>
    <row r="7" spans="1:70" s="2" customFormat="1" ht="15.75" thickBot="1">
      <c r="A7" s="241"/>
      <c r="B7" s="242"/>
      <c r="C7" s="258">
        <f>'7.1.- 2019'!Q14</f>
        <v>112.79641001990001</v>
      </c>
      <c r="D7" s="243"/>
      <c r="E7" s="243"/>
      <c r="F7" s="243"/>
      <c r="G7" s="243"/>
      <c r="H7" s="258">
        <f>'7.1.- 2019'!S14</f>
        <v>107.15893905600001</v>
      </c>
      <c r="I7" s="244"/>
      <c r="J7" s="244"/>
      <c r="K7" s="242"/>
      <c r="L7" s="242"/>
      <c r="M7" s="245"/>
      <c r="N7" s="242"/>
      <c r="O7" s="242"/>
      <c r="P7" s="242"/>
      <c r="Q7" s="242"/>
      <c r="R7" s="258">
        <f>'7.1.- 2019'!AJ14</f>
        <v>99.054474022800008</v>
      </c>
      <c r="S7" s="242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E7" s="242"/>
      <c r="AF7" s="242"/>
      <c r="AG7" s="242"/>
      <c r="AH7" s="242"/>
      <c r="AJ7" s="233"/>
      <c r="AK7" s="233"/>
      <c r="AL7" s="233" t="s">
        <v>31</v>
      </c>
      <c r="AM7" s="383"/>
      <c r="AN7" s="383"/>
    </row>
    <row r="8" spans="1:70" s="2" customFormat="1" ht="52.9" customHeight="1">
      <c r="A8" s="505" t="s">
        <v>14</v>
      </c>
      <c r="B8" s="509" t="s">
        <v>20</v>
      </c>
      <c r="C8" s="513" t="s">
        <v>234</v>
      </c>
      <c r="D8" s="514"/>
      <c r="E8" s="514"/>
      <c r="F8" s="514"/>
      <c r="G8" s="515"/>
      <c r="H8" s="519" t="s">
        <v>229</v>
      </c>
      <c r="I8" s="520"/>
      <c r="J8" s="520"/>
      <c r="K8" s="520"/>
      <c r="L8" s="521"/>
      <c r="M8" s="519" t="s">
        <v>180</v>
      </c>
      <c r="N8" s="520"/>
      <c r="O8" s="520"/>
      <c r="P8" s="520"/>
      <c r="Q8" s="521"/>
      <c r="R8" s="519" t="s">
        <v>230</v>
      </c>
      <c r="S8" s="520"/>
      <c r="T8" s="520"/>
      <c r="U8" s="520"/>
      <c r="V8" s="521"/>
      <c r="W8" s="525" t="s">
        <v>181</v>
      </c>
      <c r="X8" s="526"/>
      <c r="Y8" s="526"/>
      <c r="Z8" s="526"/>
      <c r="AA8" s="526"/>
      <c r="AB8" s="526"/>
      <c r="AC8" s="526"/>
      <c r="AD8" s="526"/>
      <c r="AE8" s="526"/>
      <c r="AF8" s="526"/>
      <c r="AG8" s="526"/>
      <c r="AH8" s="526"/>
      <c r="AI8" s="526"/>
      <c r="AJ8" s="527"/>
      <c r="AK8" s="527"/>
      <c r="AL8" s="528"/>
    </row>
    <row r="9" spans="1:70" s="246" customFormat="1" ht="15" customHeight="1">
      <c r="A9" s="506"/>
      <c r="B9" s="510"/>
      <c r="C9" s="516"/>
      <c r="D9" s="517"/>
      <c r="E9" s="517"/>
      <c r="F9" s="517"/>
      <c r="G9" s="518"/>
      <c r="H9" s="522"/>
      <c r="I9" s="523"/>
      <c r="J9" s="523"/>
      <c r="K9" s="523"/>
      <c r="L9" s="524"/>
      <c r="M9" s="522"/>
      <c r="N9" s="523"/>
      <c r="O9" s="523"/>
      <c r="P9" s="523"/>
      <c r="Q9" s="524"/>
      <c r="R9" s="522"/>
      <c r="S9" s="523"/>
      <c r="T9" s="523"/>
      <c r="U9" s="523"/>
      <c r="V9" s="524"/>
      <c r="W9" s="529" t="s">
        <v>182</v>
      </c>
      <c r="X9" s="530"/>
      <c r="Y9" s="530"/>
      <c r="Z9" s="530"/>
      <c r="AA9" s="530" t="s">
        <v>183</v>
      </c>
      <c r="AB9" s="530"/>
      <c r="AC9" s="530"/>
      <c r="AD9" s="530"/>
      <c r="AE9" s="530" t="s">
        <v>184</v>
      </c>
      <c r="AF9" s="530"/>
      <c r="AG9" s="530"/>
      <c r="AH9" s="530"/>
      <c r="AI9" s="530"/>
      <c r="AJ9" s="406"/>
      <c r="AK9" s="406"/>
      <c r="AL9" s="533" t="s">
        <v>224</v>
      </c>
    </row>
    <row r="10" spans="1:70" s="246" customFormat="1" ht="49.9" customHeight="1">
      <c r="A10" s="507"/>
      <c r="B10" s="511"/>
      <c r="C10" s="536" t="s">
        <v>32</v>
      </c>
      <c r="D10" s="538" t="s">
        <v>185</v>
      </c>
      <c r="E10" s="538" t="s">
        <v>186</v>
      </c>
      <c r="F10" s="538" t="s">
        <v>187</v>
      </c>
      <c r="G10" s="540" t="s">
        <v>188</v>
      </c>
      <c r="H10" s="542" t="s">
        <v>32</v>
      </c>
      <c r="I10" s="531" t="s">
        <v>185</v>
      </c>
      <c r="J10" s="531" t="s">
        <v>186</v>
      </c>
      <c r="K10" s="531" t="s">
        <v>187</v>
      </c>
      <c r="L10" s="544" t="s">
        <v>188</v>
      </c>
      <c r="M10" s="542" t="s">
        <v>32</v>
      </c>
      <c r="N10" s="531" t="s">
        <v>185</v>
      </c>
      <c r="O10" s="531" t="s">
        <v>186</v>
      </c>
      <c r="P10" s="531" t="s">
        <v>187</v>
      </c>
      <c r="Q10" s="544" t="s">
        <v>188</v>
      </c>
      <c r="R10" s="542" t="s">
        <v>32</v>
      </c>
      <c r="S10" s="531" t="s">
        <v>185</v>
      </c>
      <c r="T10" s="531" t="s">
        <v>186</v>
      </c>
      <c r="U10" s="531" t="s">
        <v>187</v>
      </c>
      <c r="V10" s="544" t="s">
        <v>188</v>
      </c>
      <c r="W10" s="542" t="s">
        <v>189</v>
      </c>
      <c r="X10" s="531" t="s">
        <v>190</v>
      </c>
      <c r="Y10" s="531" t="s">
        <v>191</v>
      </c>
      <c r="Z10" s="531" t="s">
        <v>192</v>
      </c>
      <c r="AA10" s="546" t="s">
        <v>189</v>
      </c>
      <c r="AB10" s="531" t="s">
        <v>190</v>
      </c>
      <c r="AC10" s="531" t="s">
        <v>193</v>
      </c>
      <c r="AD10" s="549" t="s">
        <v>194</v>
      </c>
      <c r="AE10" s="531" t="s">
        <v>189</v>
      </c>
      <c r="AF10" s="531" t="s">
        <v>190</v>
      </c>
      <c r="AG10" s="531" t="s">
        <v>195</v>
      </c>
      <c r="AH10" s="531" t="s">
        <v>196</v>
      </c>
      <c r="AI10" s="549" t="s">
        <v>197</v>
      </c>
      <c r="AJ10" s="503" t="s">
        <v>223</v>
      </c>
      <c r="AK10" s="441" t="s">
        <v>222</v>
      </c>
      <c r="AL10" s="534"/>
    </row>
    <row r="11" spans="1:70" s="246" customFormat="1" ht="30.75" customHeight="1" thickBot="1">
      <c r="A11" s="508"/>
      <c r="B11" s="512"/>
      <c r="C11" s="537"/>
      <c r="D11" s="539"/>
      <c r="E11" s="539"/>
      <c r="F11" s="539"/>
      <c r="G11" s="541"/>
      <c r="H11" s="543"/>
      <c r="I11" s="532"/>
      <c r="J11" s="532"/>
      <c r="K11" s="532"/>
      <c r="L11" s="545"/>
      <c r="M11" s="543"/>
      <c r="N11" s="532"/>
      <c r="O11" s="532"/>
      <c r="P11" s="532"/>
      <c r="Q11" s="545"/>
      <c r="R11" s="543"/>
      <c r="S11" s="532"/>
      <c r="T11" s="532"/>
      <c r="U11" s="532"/>
      <c r="V11" s="545"/>
      <c r="W11" s="543"/>
      <c r="X11" s="532"/>
      <c r="Y11" s="532"/>
      <c r="Z11" s="532"/>
      <c r="AA11" s="547"/>
      <c r="AB11" s="548"/>
      <c r="AC11" s="548"/>
      <c r="AD11" s="550"/>
      <c r="AE11" s="548"/>
      <c r="AF11" s="548"/>
      <c r="AG11" s="548"/>
      <c r="AH11" s="548"/>
      <c r="AI11" s="550"/>
      <c r="AJ11" s="504"/>
      <c r="AK11"/>
      <c r="AL11" s="535"/>
    </row>
    <row r="12" spans="1:70" s="247" customFormat="1">
      <c r="A12" s="104"/>
      <c r="B12" s="105" t="str">
        <f>'7.1.- 2019'!B14</f>
        <v>ВСЕГО по инвестиционной программе, в том числе:</v>
      </c>
      <c r="C12" s="313">
        <f t="shared" ref="C12:L12" si="0">C13+C24</f>
        <v>121.09542869000001</v>
      </c>
      <c r="D12" s="313">
        <f t="shared" si="0"/>
        <v>6.9806090100000002</v>
      </c>
      <c r="E12" s="313">
        <f t="shared" si="0"/>
        <v>65.541075280000001</v>
      </c>
      <c r="F12" s="313">
        <f t="shared" si="0"/>
        <v>1.5442206199999999</v>
      </c>
      <c r="G12" s="313">
        <f t="shared" si="0"/>
        <v>1.479484080000002</v>
      </c>
      <c r="H12" s="313">
        <f t="shared" si="0"/>
        <v>38.389499409999999</v>
      </c>
      <c r="I12" s="313">
        <f t="shared" si="0"/>
        <v>6.80472229</v>
      </c>
      <c r="J12" s="313">
        <f t="shared" si="0"/>
        <v>30.74078523</v>
      </c>
      <c r="K12" s="313">
        <f t="shared" si="0"/>
        <v>0</v>
      </c>
      <c r="L12" s="313">
        <f t="shared" si="0"/>
        <v>0.84399188999999997</v>
      </c>
      <c r="M12" s="106">
        <f>H12-C12</f>
        <v>-82.705929280000007</v>
      </c>
      <c r="N12" s="106">
        <f>I12-D12</f>
        <v>-0.17588672000000027</v>
      </c>
      <c r="O12" s="106">
        <f>J12-E12</f>
        <v>-34.800290050000001</v>
      </c>
      <c r="P12" s="106">
        <f>K12-F12</f>
        <v>-1.5442206199999999</v>
      </c>
      <c r="Q12" s="106">
        <f>L12-G12</f>
        <v>-0.63549219000000201</v>
      </c>
      <c r="R12" s="313">
        <f>R13+R24</f>
        <v>2.48551901</v>
      </c>
      <c r="S12" s="313">
        <f>S13+S24</f>
        <v>0</v>
      </c>
      <c r="T12" s="313">
        <f>T13+T24</f>
        <v>2.4019231099999998</v>
      </c>
      <c r="U12" s="313">
        <f>U13+U24</f>
        <v>4.6019320000000002E-2</v>
      </c>
      <c r="V12" s="313">
        <f>V13+V24</f>
        <v>3.7576579999999998E-2</v>
      </c>
      <c r="W12" s="323"/>
      <c r="X12" s="323">
        <f t="shared" ref="X12:AK12" si="1">X13+X24</f>
        <v>30</v>
      </c>
      <c r="Y12" s="323">
        <f t="shared" si="1"/>
        <v>0.5</v>
      </c>
      <c r="Z12" s="323">
        <f t="shared" si="1"/>
        <v>0</v>
      </c>
      <c r="AA12" s="323">
        <f t="shared" si="1"/>
        <v>0</v>
      </c>
      <c r="AB12" s="323">
        <f t="shared" si="1"/>
        <v>0</v>
      </c>
      <c r="AC12" s="323">
        <f t="shared" si="1"/>
        <v>0</v>
      </c>
      <c r="AD12" s="323">
        <f t="shared" si="1"/>
        <v>0</v>
      </c>
      <c r="AE12" s="323">
        <f t="shared" si="1"/>
        <v>0</v>
      </c>
      <c r="AF12" s="323">
        <f t="shared" si="1"/>
        <v>50</v>
      </c>
      <c r="AG12" s="323">
        <f t="shared" si="1"/>
        <v>0</v>
      </c>
      <c r="AH12" s="323">
        <f t="shared" si="1"/>
        <v>0</v>
      </c>
      <c r="AI12" s="323">
        <f t="shared" si="1"/>
        <v>3.5449999999999999</v>
      </c>
      <c r="AJ12" s="323">
        <f t="shared" si="1"/>
        <v>0</v>
      </c>
      <c r="AK12" s="323">
        <f t="shared" si="1"/>
        <v>120</v>
      </c>
      <c r="AL12" s="323">
        <f>AL13+AL24</f>
        <v>3550</v>
      </c>
    </row>
    <row r="13" spans="1:70" s="247" customFormat="1" ht="28.5">
      <c r="A13" s="107"/>
      <c r="B13" s="108" t="str">
        <f>'7.1.- 2019'!B15</f>
        <v>ВСЕГО (в сфере передачи электрической энергии и технологического присоединения к электрическим сетям)</v>
      </c>
      <c r="C13" s="314">
        <f>C14</f>
        <v>60.043029900000001</v>
      </c>
      <c r="D13" s="314">
        <f t="shared" ref="D13:L13" si="2">D14</f>
        <v>6.9806090100000002</v>
      </c>
      <c r="E13" s="314">
        <f t="shared" si="2"/>
        <v>51.765160279999996</v>
      </c>
      <c r="F13" s="314">
        <f t="shared" si="2"/>
        <v>0</v>
      </c>
      <c r="G13" s="314">
        <f t="shared" si="2"/>
        <v>1.296</v>
      </c>
      <c r="H13" s="314">
        <f t="shared" si="2"/>
        <v>36.851266750000001</v>
      </c>
      <c r="I13" s="314">
        <f t="shared" si="2"/>
        <v>6.80472229</v>
      </c>
      <c r="J13" s="314">
        <f t="shared" si="2"/>
        <v>29.418850800000001</v>
      </c>
      <c r="K13" s="314">
        <f t="shared" si="2"/>
        <v>0</v>
      </c>
      <c r="L13" s="314">
        <f t="shared" si="2"/>
        <v>0.62769365999999993</v>
      </c>
      <c r="M13" s="314">
        <f t="shared" ref="M13:M71" si="3">H13-C13</f>
        <v>-23.19176315</v>
      </c>
      <c r="N13" s="314">
        <f t="shared" ref="N13:N71" si="4">I13-D13</f>
        <v>-0.17588672000000027</v>
      </c>
      <c r="O13" s="314">
        <f t="shared" ref="O13:O71" si="5">J13-E13</f>
        <v>-22.346309479999995</v>
      </c>
      <c r="P13" s="314">
        <f t="shared" ref="P13:P71" si="6">K13-F13</f>
        <v>0</v>
      </c>
      <c r="Q13" s="314">
        <f t="shared" ref="Q13:Q71" si="7">L13-G13</f>
        <v>-0.66830634000000011</v>
      </c>
      <c r="R13" s="314">
        <f>R14</f>
        <v>1.1260079999999999</v>
      </c>
      <c r="S13" s="314">
        <f>S14</f>
        <v>0</v>
      </c>
      <c r="T13" s="314">
        <f>T14</f>
        <v>1.1260079999999999</v>
      </c>
      <c r="U13" s="314">
        <f>U14</f>
        <v>0</v>
      </c>
      <c r="V13" s="314">
        <f>V14</f>
        <v>0</v>
      </c>
      <c r="W13" s="110"/>
      <c r="X13" s="110">
        <f t="shared" ref="X13:AK13" si="8">X23+X21</f>
        <v>0</v>
      </c>
      <c r="Y13" s="110">
        <f t="shared" si="8"/>
        <v>0</v>
      </c>
      <c r="Z13" s="110">
        <f t="shared" si="8"/>
        <v>0</v>
      </c>
      <c r="AA13" s="110">
        <f t="shared" si="8"/>
        <v>0</v>
      </c>
      <c r="AB13" s="110">
        <f t="shared" si="8"/>
        <v>0</v>
      </c>
      <c r="AC13" s="110">
        <f t="shared" si="8"/>
        <v>0</v>
      </c>
      <c r="AD13" s="110">
        <f t="shared" si="8"/>
        <v>0</v>
      </c>
      <c r="AE13" s="110"/>
      <c r="AF13" s="110">
        <f t="shared" si="8"/>
        <v>50</v>
      </c>
      <c r="AG13" s="110"/>
      <c r="AH13" s="110"/>
      <c r="AI13" s="110">
        <f t="shared" si="8"/>
        <v>3.5449999999999999</v>
      </c>
      <c r="AJ13" s="110">
        <f t="shared" si="8"/>
        <v>0</v>
      </c>
      <c r="AK13" s="110">
        <f t="shared" si="8"/>
        <v>0</v>
      </c>
      <c r="AL13" s="110">
        <f>AL23+AL21</f>
        <v>0</v>
      </c>
    </row>
    <row r="14" spans="1:70" s="246" customFormat="1">
      <c r="A14" s="99"/>
      <c r="B14" s="94" t="str">
        <f>'7.1.- 2019'!B16</f>
        <v>Новое строительство и расширение:</v>
      </c>
      <c r="C14" s="378">
        <f>C15+C23</f>
        <v>60.043029900000001</v>
      </c>
      <c r="D14" s="378">
        <f t="shared" ref="D14:V14" si="9">D15+D23</f>
        <v>6.9806090100000002</v>
      </c>
      <c r="E14" s="378">
        <f t="shared" si="9"/>
        <v>51.765160279999996</v>
      </c>
      <c r="F14" s="378">
        <f t="shared" si="9"/>
        <v>0</v>
      </c>
      <c r="G14" s="378">
        <f t="shared" si="9"/>
        <v>1.296</v>
      </c>
      <c r="H14" s="378">
        <f t="shared" si="9"/>
        <v>36.851266750000001</v>
      </c>
      <c r="I14" s="378">
        <f t="shared" si="9"/>
        <v>6.80472229</v>
      </c>
      <c r="J14" s="378">
        <f t="shared" si="9"/>
        <v>29.418850800000001</v>
      </c>
      <c r="K14" s="378">
        <f t="shared" si="9"/>
        <v>0</v>
      </c>
      <c r="L14" s="378">
        <f t="shared" si="9"/>
        <v>0.62769365999999993</v>
      </c>
      <c r="M14" s="378">
        <f t="shared" si="9"/>
        <v>-23.19176315</v>
      </c>
      <c r="N14" s="378">
        <f t="shared" si="9"/>
        <v>-0.17588672000000027</v>
      </c>
      <c r="O14" s="378">
        <f t="shared" si="9"/>
        <v>-22.346309479999995</v>
      </c>
      <c r="P14" s="378">
        <f t="shared" si="9"/>
        <v>0</v>
      </c>
      <c r="Q14" s="378">
        <f t="shared" si="9"/>
        <v>-0.66830634000000011</v>
      </c>
      <c r="R14" s="378">
        <f t="shared" si="9"/>
        <v>1.1260079999999999</v>
      </c>
      <c r="S14" s="378">
        <f t="shared" si="9"/>
        <v>0</v>
      </c>
      <c r="T14" s="378">
        <f t="shared" si="9"/>
        <v>1.1260079999999999</v>
      </c>
      <c r="U14" s="378">
        <f t="shared" si="9"/>
        <v>0</v>
      </c>
      <c r="V14" s="378">
        <f t="shared" si="9"/>
        <v>0</v>
      </c>
      <c r="W14" s="248"/>
      <c r="X14" s="248"/>
      <c r="Y14" s="248"/>
      <c r="Z14" s="248"/>
      <c r="AA14" s="249"/>
      <c r="AB14" s="248"/>
      <c r="AC14" s="248"/>
      <c r="AD14" s="251"/>
      <c r="AE14" s="248"/>
      <c r="AF14" s="248"/>
      <c r="AG14" s="248"/>
      <c r="AH14" s="248"/>
      <c r="AI14" s="251"/>
      <c r="AJ14" s="407"/>
      <c r="AK14" s="405"/>
      <c r="AL14" s="405"/>
    </row>
    <row r="15" spans="1:70" s="246" customFormat="1">
      <c r="A15" s="99"/>
      <c r="B15" s="94" t="str">
        <f>'7.1.- 2019'!B17</f>
        <v>Энергосбережение и повышение энергетической эффективности</v>
      </c>
      <c r="C15" s="378">
        <f t="shared" ref="C15:L15" si="10">C21+C23</f>
        <v>60.043029900000001</v>
      </c>
      <c r="D15" s="378">
        <f t="shared" si="10"/>
        <v>6.9806090100000002</v>
      </c>
      <c r="E15" s="378">
        <f t="shared" si="10"/>
        <v>51.765160279999996</v>
      </c>
      <c r="F15" s="378">
        <f t="shared" si="10"/>
        <v>0</v>
      </c>
      <c r="G15" s="378">
        <f t="shared" si="10"/>
        <v>1.296</v>
      </c>
      <c r="H15" s="378">
        <f t="shared" si="10"/>
        <v>36.851266750000001</v>
      </c>
      <c r="I15" s="315">
        <f t="shared" si="10"/>
        <v>6.80472229</v>
      </c>
      <c r="J15" s="315">
        <f t="shared" si="10"/>
        <v>29.418850800000001</v>
      </c>
      <c r="K15" s="315">
        <f t="shared" si="10"/>
        <v>0</v>
      </c>
      <c r="L15" s="315">
        <f t="shared" si="10"/>
        <v>0.62769365999999993</v>
      </c>
      <c r="M15" s="101">
        <f t="shared" si="3"/>
        <v>-23.19176315</v>
      </c>
      <c r="N15" s="315">
        <f t="shared" si="4"/>
        <v>-0.17588672000000027</v>
      </c>
      <c r="O15" s="315">
        <f t="shared" si="5"/>
        <v>-22.346309479999995</v>
      </c>
      <c r="P15" s="315">
        <f t="shared" si="6"/>
        <v>0</v>
      </c>
      <c r="Q15" s="315">
        <f t="shared" si="7"/>
        <v>-0.66830634000000011</v>
      </c>
      <c r="R15" s="101">
        <f>R21</f>
        <v>1.1260079999999999</v>
      </c>
      <c r="S15" s="315">
        <f>S21</f>
        <v>0</v>
      </c>
      <c r="T15" s="315">
        <f>T21</f>
        <v>1.1260079999999999</v>
      </c>
      <c r="U15" s="315">
        <f>U21</f>
        <v>0</v>
      </c>
      <c r="V15" s="315">
        <f>V21</f>
        <v>0</v>
      </c>
      <c r="W15" s="248"/>
      <c r="X15" s="248"/>
      <c r="Y15" s="248"/>
      <c r="Z15" s="248"/>
      <c r="AA15" s="249"/>
      <c r="AB15" s="248"/>
      <c r="AC15" s="248"/>
      <c r="AD15" s="251"/>
      <c r="AE15" s="248"/>
      <c r="AF15" s="248"/>
      <c r="AG15" s="248"/>
      <c r="AH15" s="248"/>
      <c r="AI15" s="251"/>
      <c r="AJ15" s="407"/>
      <c r="AK15" s="405"/>
      <c r="AL15" s="405"/>
    </row>
    <row r="16" spans="1:70">
      <c r="A16" s="112"/>
      <c r="B16" s="89" t="str">
        <f>'7.1.- 2019'!B18</f>
        <v>МО Березовский район</v>
      </c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>
        <f t="shared" si="3"/>
        <v>0</v>
      </c>
      <c r="N16" s="114">
        <f t="shared" si="4"/>
        <v>0</v>
      </c>
      <c r="O16" s="114">
        <f t="shared" si="5"/>
        <v>0</v>
      </c>
      <c r="P16" s="114">
        <f t="shared" si="6"/>
        <v>0</v>
      </c>
      <c r="Q16" s="114">
        <f t="shared" si="7"/>
        <v>0</v>
      </c>
      <c r="R16" s="114"/>
      <c r="S16" s="114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</row>
    <row r="17" spans="1:38" ht="30">
      <c r="A17" s="115">
        <f>'7.1.- 2019'!A19</f>
        <v>1</v>
      </c>
      <c r="B17" s="86" t="str">
        <f>'7.1.- 2019'!B19</f>
        <v>Сети электроснабжения 0,4 кВ от РУ-0,4 кВ ДЭС в с. Ломбовож Березовского района. 2 этап. ВЛИ-0,4 кВ</v>
      </c>
      <c r="C17" s="210">
        <f>'7.1.- 2019'!AU19</f>
        <v>0</v>
      </c>
      <c r="D17" s="373">
        <v>0</v>
      </c>
      <c r="E17" s="373">
        <v>0</v>
      </c>
      <c r="F17" s="373">
        <v>0</v>
      </c>
      <c r="G17" s="373">
        <v>0</v>
      </c>
      <c r="H17" s="210">
        <f>'7.1.- 2019'!AV19</f>
        <v>0</v>
      </c>
      <c r="I17" s="210">
        <v>0</v>
      </c>
      <c r="J17" s="210">
        <v>0</v>
      </c>
      <c r="K17" s="210">
        <v>0</v>
      </c>
      <c r="L17" s="210">
        <v>0</v>
      </c>
      <c r="M17" s="260">
        <f t="shared" si="3"/>
        <v>0</v>
      </c>
      <c r="N17" s="257">
        <f t="shared" si="4"/>
        <v>0</v>
      </c>
      <c r="O17" s="257">
        <f>J17-E17</f>
        <v>0</v>
      </c>
      <c r="P17" s="257">
        <f t="shared" si="6"/>
        <v>0</v>
      </c>
      <c r="Q17" s="257">
        <f>L17-G17</f>
        <v>0</v>
      </c>
      <c r="R17" s="103">
        <f>SUM(S17:V17)</f>
        <v>0</v>
      </c>
      <c r="S17" s="103">
        <v>0</v>
      </c>
      <c r="T17" s="103">
        <v>0</v>
      </c>
      <c r="U17" s="103">
        <v>0</v>
      </c>
      <c r="V17" s="103">
        <v>0</v>
      </c>
      <c r="W17" s="336">
        <v>2018</v>
      </c>
      <c r="X17" s="252"/>
      <c r="Y17" s="252"/>
      <c r="Z17" s="252"/>
      <c r="AA17" s="253"/>
      <c r="AB17" s="252"/>
      <c r="AC17" s="252"/>
      <c r="AD17" s="254"/>
      <c r="AE17" s="404">
        <v>2018</v>
      </c>
      <c r="AF17" s="404">
        <v>25</v>
      </c>
      <c r="AG17" s="118" t="s">
        <v>221</v>
      </c>
      <c r="AH17" s="118" t="s">
        <v>220</v>
      </c>
      <c r="AI17" s="118">
        <v>3.0230000000000001</v>
      </c>
      <c r="AJ17" s="118"/>
      <c r="AK17" s="368"/>
      <c r="AL17" s="368"/>
    </row>
    <row r="18" spans="1:38" ht="30.75" customHeight="1">
      <c r="A18" s="115">
        <f>'7.1.- 2019'!A20</f>
        <v>2</v>
      </c>
      <c r="B18" s="86" t="str">
        <f>'7.1.- 2019'!B20</f>
        <v>Сети электроснабжения 10-0,4 кВ, КТП-0,4/10 кВ, КТП-10/0,4 кВ и РУ-0,4 кВ от ДЭС в п. Сосьва Березовского района</v>
      </c>
      <c r="C18" s="320">
        <f>'7.1.- 2019'!AU20</f>
        <v>14.281160279999998</v>
      </c>
      <c r="D18" s="373">
        <v>0</v>
      </c>
      <c r="E18" s="337">
        <v>14.18516028</v>
      </c>
      <c r="F18" s="373">
        <v>0</v>
      </c>
      <c r="G18" s="337">
        <v>9.6000000000000002E-2</v>
      </c>
      <c r="H18" s="320">
        <f>'7.1.- 2019'!AV20</f>
        <v>9.6000000000000002E-2</v>
      </c>
      <c r="I18" s="210">
        <v>0</v>
      </c>
      <c r="J18" s="210">
        <v>0</v>
      </c>
      <c r="K18" s="210">
        <v>0</v>
      </c>
      <c r="L18" s="337">
        <v>9.6000000000000002E-2</v>
      </c>
      <c r="M18" s="103">
        <f t="shared" si="3"/>
        <v>-14.185160279999998</v>
      </c>
      <c r="N18" s="257">
        <f t="shared" si="4"/>
        <v>0</v>
      </c>
      <c r="O18" s="257">
        <f t="shared" si="5"/>
        <v>-14.18516028</v>
      </c>
      <c r="P18" s="257">
        <f>K18-F18</f>
        <v>0</v>
      </c>
      <c r="Q18" s="257">
        <f>L18-G18</f>
        <v>0</v>
      </c>
      <c r="R18" s="103">
        <f>SUM(S18:V18)</f>
        <v>0</v>
      </c>
      <c r="S18" s="103">
        <v>0</v>
      </c>
      <c r="T18" s="103">
        <v>0</v>
      </c>
      <c r="U18" s="103">
        <v>0</v>
      </c>
      <c r="V18" s="103">
        <v>0</v>
      </c>
      <c r="W18" s="252"/>
      <c r="X18" s="252"/>
      <c r="Y18" s="252"/>
      <c r="Z18" s="252"/>
      <c r="AA18" s="253"/>
      <c r="AB18" s="252"/>
      <c r="AC18" s="252"/>
      <c r="AD18" s="254"/>
      <c r="AE18" s="252"/>
      <c r="AF18" s="252"/>
      <c r="AG18" s="252"/>
      <c r="AH18" s="252"/>
      <c r="AI18" s="254"/>
      <c r="AJ18" s="371"/>
      <c r="AK18" s="368"/>
      <c r="AL18" s="368"/>
    </row>
    <row r="19" spans="1:38" ht="30.75" customHeight="1">
      <c r="A19" s="115">
        <f>'7.1.- 2019'!A21</f>
        <v>3</v>
      </c>
      <c r="B19" s="96" t="str">
        <f>'7.1.- 2019'!B21</f>
        <v>Сети электроснабжения 10-0,4 кВ, КТП-0,4/10 кВ, КТП-10/0,4 кВ и РУ-0,4 кВ от ДЭС в с. Няксимволь Березовского района</v>
      </c>
      <c r="C19" s="320">
        <f>'7.1.- 2019'!AU21</f>
        <v>38.781260609999997</v>
      </c>
      <c r="D19" s="373">
        <v>0</v>
      </c>
      <c r="E19" s="337">
        <v>37.58</v>
      </c>
      <c r="F19" s="337">
        <v>0</v>
      </c>
      <c r="G19" s="337">
        <v>1.2</v>
      </c>
      <c r="H19" s="320">
        <f>'7.1.- 2019'!AV21</f>
        <v>29.95054446</v>
      </c>
      <c r="I19" s="373">
        <v>0</v>
      </c>
      <c r="J19" s="210">
        <v>29.418850800000001</v>
      </c>
      <c r="K19" s="373">
        <v>0</v>
      </c>
      <c r="L19" s="210">
        <v>0.53169365999999996</v>
      </c>
      <c r="M19" s="103">
        <f t="shared" si="3"/>
        <v>-8.8307161499999971</v>
      </c>
      <c r="N19" s="257">
        <f t="shared" si="4"/>
        <v>0</v>
      </c>
      <c r="O19" s="257">
        <f t="shared" si="5"/>
        <v>-8.161149199999997</v>
      </c>
      <c r="P19" s="257">
        <f t="shared" si="6"/>
        <v>0</v>
      </c>
      <c r="Q19" s="257">
        <f t="shared" si="7"/>
        <v>-0.66830634</v>
      </c>
      <c r="R19" s="103">
        <f>SUM(S19:V19)</f>
        <v>1.1260079999999999</v>
      </c>
      <c r="S19" s="118">
        <v>0</v>
      </c>
      <c r="T19" s="118">
        <v>1.1260079999999999</v>
      </c>
      <c r="U19" s="103">
        <v>0</v>
      </c>
      <c r="V19" s="103">
        <v>0</v>
      </c>
      <c r="W19" s="368"/>
      <c r="X19" s="368"/>
      <c r="Y19" s="368"/>
      <c r="Z19" s="368"/>
      <c r="AA19" s="370"/>
      <c r="AB19" s="368"/>
      <c r="AC19" s="368"/>
      <c r="AD19" s="371"/>
      <c r="AE19" s="368"/>
      <c r="AF19" s="368"/>
      <c r="AG19" s="368"/>
      <c r="AH19" s="368"/>
      <c r="AI19" s="371"/>
      <c r="AJ19" s="371"/>
      <c r="AK19" s="368"/>
      <c r="AL19" s="368"/>
    </row>
    <row r="20" spans="1:38" ht="30">
      <c r="A20" s="115">
        <f>'7.1.- 2019'!A22</f>
        <v>4</v>
      </c>
      <c r="B20" s="86" t="str">
        <f>'7.1.- 2019'!B22</f>
        <v>Сети электроснабжения 10-0,4 кВ, КТП-0,4/10 кВ,  и РУ - 0,4 кВ от ДЭС в с. Саранпауль Березовского района</v>
      </c>
      <c r="C20" s="320">
        <f>'7.1.- 2019'!AU22</f>
        <v>6.9806090100000002</v>
      </c>
      <c r="D20" s="337">
        <v>6.9806090100000002</v>
      </c>
      <c r="E20" s="373">
        <v>0</v>
      </c>
      <c r="F20" s="373">
        <v>0</v>
      </c>
      <c r="G20" s="373">
        <v>0</v>
      </c>
      <c r="H20" s="320">
        <f>'7.1.- 2019'!AV22</f>
        <v>6.80472229</v>
      </c>
      <c r="I20" s="210">
        <f>'7.1.- 2019'!BC22</f>
        <v>6.80472229</v>
      </c>
      <c r="J20" s="373">
        <v>0</v>
      </c>
      <c r="K20" s="373">
        <v>0</v>
      </c>
      <c r="L20" s="373">
        <v>0</v>
      </c>
      <c r="M20" s="103">
        <f t="shared" si="3"/>
        <v>-0.17588672000000027</v>
      </c>
      <c r="N20" s="257">
        <f t="shared" si="4"/>
        <v>-0.17588672000000027</v>
      </c>
      <c r="O20" s="257">
        <f t="shared" si="5"/>
        <v>0</v>
      </c>
      <c r="P20" s="257">
        <f t="shared" si="6"/>
        <v>0</v>
      </c>
      <c r="Q20" s="257">
        <f t="shared" si="7"/>
        <v>0</v>
      </c>
      <c r="R20" s="103">
        <f>SUM(S20:V20)</f>
        <v>0</v>
      </c>
      <c r="S20" s="103">
        <v>0</v>
      </c>
      <c r="T20" s="103">
        <v>0</v>
      </c>
      <c r="U20" s="103">
        <v>0</v>
      </c>
      <c r="V20" s="103">
        <v>0</v>
      </c>
      <c r="W20" s="252"/>
      <c r="X20" s="252"/>
      <c r="Y20" s="252"/>
      <c r="Z20" s="252"/>
      <c r="AA20" s="253"/>
      <c r="AB20" s="252"/>
      <c r="AC20" s="252"/>
      <c r="AD20" s="254"/>
      <c r="AE20" s="252"/>
      <c r="AF20" s="252"/>
      <c r="AG20" s="252"/>
      <c r="AH20" s="252"/>
      <c r="AI20" s="254"/>
      <c r="AJ20" s="371"/>
      <c r="AK20" s="368"/>
      <c r="AL20" s="368"/>
    </row>
    <row r="21" spans="1:38">
      <c r="A21" s="115"/>
      <c r="B21" s="88" t="str">
        <f>'7.1.- 2019'!B23</f>
        <v>ИТОГО по МО Березовский район</v>
      </c>
      <c r="C21" s="93">
        <f t="shared" ref="C21:L21" si="11">SUM(C17:C20)</f>
        <v>60.043029900000001</v>
      </c>
      <c r="D21" s="132">
        <f t="shared" si="11"/>
        <v>6.9806090100000002</v>
      </c>
      <c r="E21" s="132">
        <f t="shared" si="11"/>
        <v>51.765160279999996</v>
      </c>
      <c r="F21" s="132">
        <f t="shared" si="11"/>
        <v>0</v>
      </c>
      <c r="G21" s="132">
        <f t="shared" si="11"/>
        <v>1.296</v>
      </c>
      <c r="H21" s="93">
        <f t="shared" si="11"/>
        <v>36.851266750000001</v>
      </c>
      <c r="I21" s="132">
        <f t="shared" si="11"/>
        <v>6.80472229</v>
      </c>
      <c r="J21" s="132">
        <f t="shared" si="11"/>
        <v>29.418850800000001</v>
      </c>
      <c r="K21" s="132">
        <f t="shared" si="11"/>
        <v>0</v>
      </c>
      <c r="L21" s="132">
        <f t="shared" si="11"/>
        <v>0.62769365999999993</v>
      </c>
      <c r="M21" s="101">
        <f t="shared" si="3"/>
        <v>-23.19176315</v>
      </c>
      <c r="N21" s="257">
        <f t="shared" si="4"/>
        <v>-0.17588672000000027</v>
      </c>
      <c r="O21" s="257">
        <f t="shared" si="5"/>
        <v>-22.346309479999995</v>
      </c>
      <c r="P21" s="257">
        <f t="shared" si="6"/>
        <v>0</v>
      </c>
      <c r="Q21" s="257">
        <f t="shared" si="7"/>
        <v>-0.66830634000000011</v>
      </c>
      <c r="R21" s="93">
        <f>SUM(R17:R20)</f>
        <v>1.1260079999999999</v>
      </c>
      <c r="S21" s="93">
        <f>SUM(S17:S20)</f>
        <v>0</v>
      </c>
      <c r="T21" s="93">
        <f>SUM(T17:T20)</f>
        <v>1.1260079999999999</v>
      </c>
      <c r="U21" s="93">
        <f>SUM(U17:U20)</f>
        <v>0</v>
      </c>
      <c r="V21" s="93">
        <f>SUM(V17:V20)</f>
        <v>0</v>
      </c>
      <c r="W21" s="368"/>
      <c r="X21" s="368">
        <f t="shared" ref="X21:AJ21" si="12">SUM(X17:X20)</f>
        <v>0</v>
      </c>
      <c r="Y21" s="368">
        <f t="shared" si="12"/>
        <v>0</v>
      </c>
      <c r="Z21" s="368">
        <f t="shared" si="12"/>
        <v>0</v>
      </c>
      <c r="AA21" s="368">
        <f t="shared" si="12"/>
        <v>0</v>
      </c>
      <c r="AB21" s="368">
        <f t="shared" si="12"/>
        <v>0</v>
      </c>
      <c r="AC21" s="368">
        <f t="shared" si="12"/>
        <v>0</v>
      </c>
      <c r="AD21" s="368">
        <f t="shared" si="12"/>
        <v>0</v>
      </c>
      <c r="AE21" s="368"/>
      <c r="AF21" s="368">
        <f t="shared" si="12"/>
        <v>25</v>
      </c>
      <c r="AG21" s="368"/>
      <c r="AH21" s="368"/>
      <c r="AI21" s="368">
        <f t="shared" si="12"/>
        <v>3.0230000000000001</v>
      </c>
      <c r="AJ21" s="368">
        <f t="shared" si="12"/>
        <v>0</v>
      </c>
      <c r="AK21" s="368">
        <f>SUM(AK17:AK20)</f>
        <v>0</v>
      </c>
      <c r="AL21" s="368">
        <f>SUM(AL17:AL20)</f>
        <v>0</v>
      </c>
    </row>
    <row r="22" spans="1:38" s="71" customFormat="1" ht="14.25">
      <c r="A22" s="273"/>
      <c r="B22" s="423" t="s">
        <v>27</v>
      </c>
      <c r="C22" s="98"/>
      <c r="D22" s="131"/>
      <c r="E22" s="90"/>
      <c r="F22" s="90"/>
      <c r="G22" s="98"/>
      <c r="H22" s="100"/>
      <c r="I22" s="114"/>
      <c r="J22" s="100"/>
      <c r="K22" s="114"/>
      <c r="L22" s="100"/>
      <c r="M22" s="100"/>
      <c r="N22" s="199"/>
      <c r="O22" s="114"/>
      <c r="P22" s="209"/>
      <c r="Q22" s="114"/>
      <c r="R22" s="114"/>
      <c r="S22" s="114"/>
      <c r="T22" s="114"/>
      <c r="U22" s="114"/>
      <c r="V22" s="114"/>
      <c r="W22" s="114"/>
      <c r="X22" s="114"/>
      <c r="Y22" s="114"/>
      <c r="Z22" s="114"/>
      <c r="AA22" s="114"/>
      <c r="AB22" s="114"/>
      <c r="AC22" s="114"/>
      <c r="AD22" s="114"/>
      <c r="AE22" s="114"/>
      <c r="AF22" s="114"/>
      <c r="AG22" s="361"/>
      <c r="AH22" s="114"/>
      <c r="AI22" s="114"/>
      <c r="AJ22" s="114"/>
      <c r="AK22" s="114"/>
      <c r="AL22" s="114"/>
    </row>
    <row r="23" spans="1:38" s="71" customFormat="1">
      <c r="A23" s="275">
        <v>5</v>
      </c>
      <c r="B23" s="424" t="s">
        <v>202</v>
      </c>
      <c r="C23" s="116">
        <f>'7.1.- 2019'!AU25</f>
        <v>0</v>
      </c>
      <c r="D23" s="132">
        <v>0</v>
      </c>
      <c r="E23" s="133">
        <v>0</v>
      </c>
      <c r="F23" s="101">
        <v>0</v>
      </c>
      <c r="G23" s="118">
        <v>0</v>
      </c>
      <c r="H23" s="118">
        <v>0</v>
      </c>
      <c r="I23" s="118">
        <v>0</v>
      </c>
      <c r="J23" s="118">
        <v>0</v>
      </c>
      <c r="K23" s="373">
        <v>0</v>
      </c>
      <c r="L23" s="257">
        <v>0</v>
      </c>
      <c r="M23" s="118">
        <v>0</v>
      </c>
      <c r="N23" s="118">
        <v>0</v>
      </c>
      <c r="O23" s="118">
        <v>0</v>
      </c>
      <c r="P23" s="118">
        <v>0</v>
      </c>
      <c r="Q23" s="118">
        <v>0</v>
      </c>
      <c r="R23" s="118">
        <v>0</v>
      </c>
      <c r="S23" s="118">
        <v>0</v>
      </c>
      <c r="T23" s="118">
        <v>0</v>
      </c>
      <c r="U23" s="118">
        <v>0</v>
      </c>
      <c r="V23" s="118">
        <v>0</v>
      </c>
      <c r="W23" s="336">
        <v>2018</v>
      </c>
      <c r="X23" s="118"/>
      <c r="Y23" s="118"/>
      <c r="Z23" s="118"/>
      <c r="AA23" s="118"/>
      <c r="AB23" s="118"/>
      <c r="AC23" s="118"/>
      <c r="AD23" s="118"/>
      <c r="AE23" s="404">
        <v>2018</v>
      </c>
      <c r="AF23" s="404">
        <v>25</v>
      </c>
      <c r="AG23" s="118" t="s">
        <v>221</v>
      </c>
      <c r="AH23" s="118" t="s">
        <v>220</v>
      </c>
      <c r="AI23" s="118">
        <v>0.52200000000000002</v>
      </c>
      <c r="AJ23" s="118"/>
      <c r="AK23" s="103"/>
      <c r="AL23" s="103"/>
    </row>
    <row r="24" spans="1:38" s="247" customFormat="1" ht="27.75" customHeight="1">
      <c r="A24" s="107"/>
      <c r="B24" s="108" t="str">
        <f>'7.1.- 2019'!B27</f>
        <v>ВСЕГО (в сфере производства электрической энергии и теплоснабжения)</v>
      </c>
      <c r="C24" s="314">
        <f>C25+C29</f>
        <v>61.052398790000005</v>
      </c>
      <c r="D24" s="314">
        <f t="shared" ref="D24:L24" si="13">D25+D29</f>
        <v>0</v>
      </c>
      <c r="E24" s="314">
        <f t="shared" si="13"/>
        <v>13.775914999999999</v>
      </c>
      <c r="F24" s="314">
        <f t="shared" si="13"/>
        <v>1.5442206199999999</v>
      </c>
      <c r="G24" s="314">
        <f t="shared" si="13"/>
        <v>0.18348408000000194</v>
      </c>
      <c r="H24" s="314">
        <f t="shared" si="13"/>
        <v>1.53823266</v>
      </c>
      <c r="I24" s="314">
        <f t="shared" si="13"/>
        <v>0</v>
      </c>
      <c r="J24" s="314">
        <f t="shared" si="13"/>
        <v>1.32193443</v>
      </c>
      <c r="K24" s="314">
        <f t="shared" si="13"/>
        <v>0</v>
      </c>
      <c r="L24" s="314">
        <f t="shared" si="13"/>
        <v>0.21629823000000001</v>
      </c>
      <c r="M24" s="314">
        <f t="shared" si="3"/>
        <v>-59.514166130000007</v>
      </c>
      <c r="N24" s="314">
        <f t="shared" si="4"/>
        <v>0</v>
      </c>
      <c r="O24" s="314">
        <f t="shared" si="5"/>
        <v>-12.453980569999999</v>
      </c>
      <c r="P24" s="314">
        <f t="shared" si="6"/>
        <v>-1.5442206199999999</v>
      </c>
      <c r="Q24" s="314">
        <f t="shared" si="7"/>
        <v>3.2814149999998071E-2</v>
      </c>
      <c r="R24" s="314">
        <f>R25+R29</f>
        <v>1.3595110100000001</v>
      </c>
      <c r="S24" s="314">
        <f>S25+S29</f>
        <v>0</v>
      </c>
      <c r="T24" s="314">
        <f>T25+T29</f>
        <v>1.2759151099999999</v>
      </c>
      <c r="U24" s="314">
        <f>U25+U29</f>
        <v>4.6019320000000002E-2</v>
      </c>
      <c r="V24" s="314">
        <f>V25+V29</f>
        <v>3.7576579999999998E-2</v>
      </c>
      <c r="W24" s="110">
        <f t="shared" ref="W24:AK24" si="14">W25+W29</f>
        <v>0</v>
      </c>
      <c r="X24" s="110">
        <f t="shared" si="14"/>
        <v>30</v>
      </c>
      <c r="Y24" s="110">
        <f t="shared" si="14"/>
        <v>0.5</v>
      </c>
      <c r="Z24" s="110">
        <f t="shared" si="14"/>
        <v>0</v>
      </c>
      <c r="AA24" s="110">
        <f t="shared" si="14"/>
        <v>0</v>
      </c>
      <c r="AB24" s="110">
        <f t="shared" si="14"/>
        <v>0</v>
      </c>
      <c r="AC24" s="110">
        <f t="shared" si="14"/>
        <v>0</v>
      </c>
      <c r="AD24" s="110">
        <f t="shared" si="14"/>
        <v>0</v>
      </c>
      <c r="AE24" s="110">
        <f t="shared" si="14"/>
        <v>0</v>
      </c>
      <c r="AF24" s="110">
        <f t="shared" si="14"/>
        <v>0</v>
      </c>
      <c r="AG24" s="110">
        <f t="shared" si="14"/>
        <v>0</v>
      </c>
      <c r="AH24" s="110">
        <f t="shared" si="14"/>
        <v>0</v>
      </c>
      <c r="AI24" s="110">
        <f t="shared" si="14"/>
        <v>0</v>
      </c>
      <c r="AJ24" s="110">
        <f t="shared" si="14"/>
        <v>0</v>
      </c>
      <c r="AK24" s="110">
        <f t="shared" si="14"/>
        <v>120</v>
      </c>
      <c r="AL24" s="110">
        <f>AL25+AL29</f>
        <v>3550</v>
      </c>
    </row>
    <row r="25" spans="1:38">
      <c r="A25" s="102"/>
      <c r="B25" s="94" t="str">
        <f>'7.1.- 2019'!B28</f>
        <v>Техперевооружение и реконструкция</v>
      </c>
      <c r="C25" s="95"/>
      <c r="D25" s="335"/>
      <c r="E25" s="335"/>
      <c r="F25" s="335"/>
      <c r="G25" s="335"/>
      <c r="H25" s="95"/>
      <c r="I25" s="252"/>
      <c r="J25" s="252"/>
      <c r="K25" s="335"/>
      <c r="L25" s="252"/>
      <c r="M25" s="103"/>
      <c r="N25" s="257"/>
      <c r="O25" s="257"/>
      <c r="P25" s="257"/>
      <c r="Q25" s="257"/>
      <c r="R25" s="95"/>
      <c r="S25" s="252"/>
      <c r="T25" s="252"/>
      <c r="U25" s="252"/>
      <c r="V25" s="252"/>
      <c r="W25" s="368"/>
      <c r="X25" s="368"/>
      <c r="Y25" s="368"/>
      <c r="Z25" s="368"/>
      <c r="AA25" s="368"/>
      <c r="AB25" s="368"/>
      <c r="AC25" s="368"/>
      <c r="AD25" s="368"/>
      <c r="AE25" s="368"/>
      <c r="AF25" s="368"/>
      <c r="AG25" s="368"/>
      <c r="AH25" s="368"/>
      <c r="AI25" s="368"/>
      <c r="AJ25" s="368"/>
      <c r="AK25" s="368"/>
      <c r="AL25" s="368"/>
    </row>
    <row r="26" spans="1:38">
      <c r="A26" s="113"/>
      <c r="B26" s="85" t="str">
        <f>'7.1.- 2019'!B30</f>
        <v>МО Березовский район</v>
      </c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>
        <f t="shared" si="3"/>
        <v>0</v>
      </c>
      <c r="N26" s="114">
        <f t="shared" si="4"/>
        <v>0</v>
      </c>
      <c r="O26" s="114">
        <f t="shared" si="5"/>
        <v>0</v>
      </c>
      <c r="P26" s="114">
        <f t="shared" si="6"/>
        <v>0</v>
      </c>
      <c r="Q26" s="114">
        <f t="shared" si="7"/>
        <v>0</v>
      </c>
      <c r="R26" s="114"/>
      <c r="S26" s="114"/>
      <c r="T26" s="114"/>
      <c r="U26" s="114"/>
      <c r="V26" s="114"/>
      <c r="W26" s="114"/>
      <c r="X26" s="114"/>
      <c r="Y26" s="114"/>
      <c r="Z26" s="114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  <c r="AK26" s="114"/>
      <c r="AL26" s="114"/>
    </row>
    <row r="27" spans="1:38" ht="19.5" customHeight="1">
      <c r="A27" s="115">
        <f>'7.1.- 2019'!A31</f>
        <v>6</v>
      </c>
      <c r="B27" s="86" t="str">
        <f>'7.1.- 2019'!B31</f>
        <v>ДЭС-0,4 кВ в п.Сосьва Березовского района</v>
      </c>
      <c r="C27" s="116">
        <f>'7.1.- 2019'!AU29</f>
        <v>0</v>
      </c>
      <c r="D27" s="372">
        <v>0</v>
      </c>
      <c r="E27" s="372">
        <v>0</v>
      </c>
      <c r="F27" s="372">
        <v>0</v>
      </c>
      <c r="G27" s="372">
        <v>0</v>
      </c>
      <c r="H27" s="372">
        <v>0</v>
      </c>
      <c r="I27" s="372">
        <v>0</v>
      </c>
      <c r="J27" s="372">
        <v>0</v>
      </c>
      <c r="K27" s="372">
        <v>0</v>
      </c>
      <c r="L27" s="372">
        <v>0</v>
      </c>
      <c r="M27" s="372">
        <v>0</v>
      </c>
      <c r="N27" s="373">
        <v>0</v>
      </c>
      <c r="O27" s="373">
        <v>0</v>
      </c>
      <c r="P27" s="373">
        <f t="shared" si="6"/>
        <v>0</v>
      </c>
      <c r="Q27" s="373">
        <f t="shared" si="7"/>
        <v>0</v>
      </c>
      <c r="R27" s="97">
        <v>0</v>
      </c>
      <c r="S27" s="118">
        <v>0</v>
      </c>
      <c r="T27" s="118">
        <v>0</v>
      </c>
      <c r="U27" s="118">
        <v>0</v>
      </c>
      <c r="V27" s="118">
        <v>0</v>
      </c>
      <c r="W27" s="252"/>
      <c r="X27" s="252"/>
      <c r="Y27" s="252"/>
      <c r="Z27" s="252"/>
      <c r="AA27" s="253"/>
      <c r="AB27" s="252"/>
      <c r="AC27" s="252"/>
      <c r="AD27" s="254"/>
      <c r="AE27" s="252"/>
      <c r="AF27" s="252"/>
      <c r="AG27" s="252"/>
      <c r="AH27" s="252"/>
      <c r="AI27" s="254"/>
      <c r="AJ27" s="371"/>
      <c r="AK27" s="368"/>
      <c r="AL27" s="368"/>
    </row>
    <row r="28" spans="1:38">
      <c r="A28" s="102"/>
      <c r="B28" s="88" t="str">
        <f>'7.1.- 2019'!B32</f>
        <v>ИТОГО по МО Березовский район</v>
      </c>
      <c r="C28" s="95">
        <f t="shared" ref="C28:L28" si="15">C27</f>
        <v>0</v>
      </c>
      <c r="D28" s="170">
        <f t="shared" si="15"/>
        <v>0</v>
      </c>
      <c r="E28" s="170">
        <f t="shared" si="15"/>
        <v>0</v>
      </c>
      <c r="F28" s="170">
        <f t="shared" si="15"/>
        <v>0</v>
      </c>
      <c r="G28" s="170">
        <f t="shared" si="15"/>
        <v>0</v>
      </c>
      <c r="H28" s="95">
        <f t="shared" si="15"/>
        <v>0</v>
      </c>
      <c r="I28" s="95">
        <f t="shared" si="15"/>
        <v>0</v>
      </c>
      <c r="J28" s="95">
        <f t="shared" si="15"/>
        <v>0</v>
      </c>
      <c r="K28" s="95">
        <f t="shared" si="15"/>
        <v>0</v>
      </c>
      <c r="L28" s="95">
        <f t="shared" si="15"/>
        <v>0</v>
      </c>
      <c r="M28" s="103">
        <f t="shared" si="3"/>
        <v>0</v>
      </c>
      <c r="N28" s="257">
        <f t="shared" si="4"/>
        <v>0</v>
      </c>
      <c r="O28" s="257">
        <f t="shared" si="5"/>
        <v>0</v>
      </c>
      <c r="P28" s="257">
        <f t="shared" si="6"/>
        <v>0</v>
      </c>
      <c r="Q28" s="257">
        <f t="shared" si="7"/>
        <v>0</v>
      </c>
      <c r="R28" s="95">
        <f>SUM(R27)</f>
        <v>0</v>
      </c>
      <c r="S28" s="95">
        <f>SUM(S27)</f>
        <v>0</v>
      </c>
      <c r="T28" s="95">
        <f>SUM(T27)</f>
        <v>0</v>
      </c>
      <c r="U28" s="95">
        <f>SUM(U27)</f>
        <v>0</v>
      </c>
      <c r="V28" s="95">
        <f>SUM(V27)</f>
        <v>0</v>
      </c>
      <c r="W28" s="252"/>
      <c r="X28" s="252"/>
      <c r="Y28" s="252"/>
      <c r="Z28" s="252"/>
      <c r="AA28" s="253"/>
      <c r="AB28" s="252"/>
      <c r="AC28" s="252"/>
      <c r="AD28" s="254"/>
      <c r="AE28" s="252"/>
      <c r="AF28" s="252"/>
      <c r="AG28" s="252"/>
      <c r="AH28" s="252"/>
      <c r="AI28" s="254"/>
      <c r="AJ28" s="371"/>
      <c r="AK28" s="368"/>
      <c r="AL28" s="368"/>
    </row>
    <row r="29" spans="1:38">
      <c r="A29" s="99"/>
      <c r="B29" s="94" t="str">
        <f>'7.1.- 2019'!B33</f>
        <v>Новое строительство и расширение:</v>
      </c>
      <c r="C29" s="93">
        <f t="shared" ref="C29:L29" si="16">C30</f>
        <v>61.052398790000005</v>
      </c>
      <c r="D29" s="170">
        <f t="shared" si="16"/>
        <v>0</v>
      </c>
      <c r="E29" s="170">
        <f t="shared" si="16"/>
        <v>13.775914999999999</v>
      </c>
      <c r="F29" s="170">
        <f t="shared" si="16"/>
        <v>1.5442206199999999</v>
      </c>
      <c r="G29" s="170">
        <f t="shared" si="16"/>
        <v>0.18348408000000194</v>
      </c>
      <c r="H29" s="93">
        <f t="shared" si="16"/>
        <v>1.53823266</v>
      </c>
      <c r="I29" s="93">
        <f t="shared" si="16"/>
        <v>0</v>
      </c>
      <c r="J29" s="93">
        <f t="shared" si="16"/>
        <v>1.32193443</v>
      </c>
      <c r="K29" s="93">
        <f t="shared" si="16"/>
        <v>0</v>
      </c>
      <c r="L29" s="93">
        <f t="shared" si="16"/>
        <v>0.21629823000000001</v>
      </c>
      <c r="M29" s="101">
        <f t="shared" si="3"/>
        <v>-59.514166130000007</v>
      </c>
      <c r="N29" s="257">
        <f t="shared" si="4"/>
        <v>0</v>
      </c>
      <c r="O29" s="257">
        <f t="shared" si="5"/>
        <v>-12.453980569999999</v>
      </c>
      <c r="P29" s="257">
        <f t="shared" si="6"/>
        <v>-1.5442206199999999</v>
      </c>
      <c r="Q29" s="257">
        <f t="shared" si="7"/>
        <v>3.2814149999998071E-2</v>
      </c>
      <c r="R29" s="93">
        <f>R30</f>
        <v>1.3595110100000001</v>
      </c>
      <c r="S29" s="254">
        <f>S30</f>
        <v>0</v>
      </c>
      <c r="T29" s="254">
        <f>T30</f>
        <v>1.2759151099999999</v>
      </c>
      <c r="U29" s="254">
        <f>U30</f>
        <v>4.6019320000000002E-2</v>
      </c>
      <c r="V29" s="254">
        <f>V30</f>
        <v>3.7576579999999998E-2</v>
      </c>
      <c r="W29" s="369">
        <f t="shared" ref="W29:AK29" si="17">W30+W54</f>
        <v>0</v>
      </c>
      <c r="X29" s="369">
        <f t="shared" si="17"/>
        <v>30</v>
      </c>
      <c r="Y29" s="369">
        <f t="shared" si="17"/>
        <v>0.5</v>
      </c>
      <c r="Z29" s="369">
        <f t="shared" si="17"/>
        <v>0</v>
      </c>
      <c r="AA29" s="369">
        <f t="shared" si="17"/>
        <v>0</v>
      </c>
      <c r="AB29" s="369">
        <f t="shared" si="17"/>
        <v>0</v>
      </c>
      <c r="AC29" s="369">
        <f t="shared" si="17"/>
        <v>0</v>
      </c>
      <c r="AD29" s="369">
        <f t="shared" si="17"/>
        <v>0</v>
      </c>
      <c r="AE29" s="369">
        <f t="shared" si="17"/>
        <v>0</v>
      </c>
      <c r="AF29" s="369">
        <f t="shared" si="17"/>
        <v>0</v>
      </c>
      <c r="AG29" s="369">
        <f t="shared" si="17"/>
        <v>0</v>
      </c>
      <c r="AH29" s="369">
        <f t="shared" si="17"/>
        <v>0</v>
      </c>
      <c r="AI29" s="369">
        <f t="shared" si="17"/>
        <v>0</v>
      </c>
      <c r="AJ29" s="369">
        <f t="shared" si="17"/>
        <v>0</v>
      </c>
      <c r="AK29" s="369">
        <f t="shared" si="17"/>
        <v>120</v>
      </c>
      <c r="AL29" s="369">
        <f>AL30+AL54</f>
        <v>3550</v>
      </c>
    </row>
    <row r="30" spans="1:38">
      <c r="A30" s="99"/>
      <c r="B30" s="94" t="str">
        <f>'7.1.- 2019'!B34</f>
        <v>Энергосбережение и повышение энергетической эффективности</v>
      </c>
      <c r="C30" s="93">
        <f>C34+C43+C46+C49+C53+C54</f>
        <v>61.052398790000005</v>
      </c>
      <c r="D30" s="170">
        <f t="shared" ref="D30:L30" si="18">D34+D43+D46+D49+D53+D54</f>
        <v>0</v>
      </c>
      <c r="E30" s="170">
        <f t="shared" si="18"/>
        <v>13.775914999999999</v>
      </c>
      <c r="F30" s="170">
        <f t="shared" si="18"/>
        <v>1.5442206199999999</v>
      </c>
      <c r="G30" s="170">
        <f t="shared" si="18"/>
        <v>0.18348408000000194</v>
      </c>
      <c r="H30" s="93">
        <f t="shared" si="18"/>
        <v>1.53823266</v>
      </c>
      <c r="I30" s="93">
        <f t="shared" si="18"/>
        <v>0</v>
      </c>
      <c r="J30" s="93">
        <f t="shared" si="18"/>
        <v>1.32193443</v>
      </c>
      <c r="K30" s="93">
        <f t="shared" si="18"/>
        <v>0</v>
      </c>
      <c r="L30" s="93">
        <f t="shared" si="18"/>
        <v>0.21629823000000001</v>
      </c>
      <c r="M30" s="101">
        <f t="shared" si="3"/>
        <v>-59.514166130000007</v>
      </c>
      <c r="N30" s="257">
        <f t="shared" si="4"/>
        <v>0</v>
      </c>
      <c r="O30" s="257">
        <f t="shared" si="5"/>
        <v>-12.453980569999999</v>
      </c>
      <c r="P30" s="257">
        <f t="shared" si="6"/>
        <v>-1.5442206199999999</v>
      </c>
      <c r="Q30" s="257">
        <f t="shared" si="7"/>
        <v>3.2814149999998071E-2</v>
      </c>
      <c r="R30" s="93">
        <f>R34+R43+R46+R49+R53+R54</f>
        <v>1.3595110100000001</v>
      </c>
      <c r="S30" s="254">
        <f>S34+S43+S46+S49+S53+S54</f>
        <v>0</v>
      </c>
      <c r="T30" s="254">
        <f>T34+T43+T46+T49+T53+T54</f>
        <v>1.2759151099999999</v>
      </c>
      <c r="U30" s="254">
        <f>U34+U43+U46+U49+U53+U54</f>
        <v>4.6019320000000002E-2</v>
      </c>
      <c r="V30" s="254">
        <f>V34+V43+V46+V49+V53+V54</f>
        <v>3.7576579999999998E-2</v>
      </c>
      <c r="W30" s="369">
        <f t="shared" ref="W30:AJ30" si="19">W34+W43+W46+W49+W53</f>
        <v>0</v>
      </c>
      <c r="X30" s="369">
        <f t="shared" si="19"/>
        <v>0</v>
      </c>
      <c r="Y30" s="369">
        <f t="shared" si="19"/>
        <v>0</v>
      </c>
      <c r="Z30" s="369">
        <f t="shared" si="19"/>
        <v>0</v>
      </c>
      <c r="AA30" s="369">
        <f t="shared" si="19"/>
        <v>0</v>
      </c>
      <c r="AB30" s="369">
        <f t="shared" si="19"/>
        <v>0</v>
      </c>
      <c r="AC30" s="369">
        <f t="shared" si="19"/>
        <v>0</v>
      </c>
      <c r="AD30" s="369">
        <f t="shared" si="19"/>
        <v>0</v>
      </c>
      <c r="AE30" s="369">
        <f t="shared" si="19"/>
        <v>0</v>
      </c>
      <c r="AF30" s="369">
        <f t="shared" si="19"/>
        <v>0</v>
      </c>
      <c r="AG30" s="369">
        <f t="shared" si="19"/>
        <v>0</v>
      </c>
      <c r="AH30" s="369">
        <f t="shared" si="19"/>
        <v>0</v>
      </c>
      <c r="AI30" s="369">
        <f t="shared" si="19"/>
        <v>0</v>
      </c>
      <c r="AJ30" s="369">
        <f t="shared" si="19"/>
        <v>0</v>
      </c>
      <c r="AK30" s="369">
        <f>AK34+AK43+AK46+AK49+AK53</f>
        <v>20</v>
      </c>
      <c r="AL30" s="369">
        <f>AL34+AL43+AL46+AL49+AL53</f>
        <v>800</v>
      </c>
    </row>
    <row r="31" spans="1:38">
      <c r="A31" s="112"/>
      <c r="B31" s="85" t="str">
        <f>'7.1.- 2019'!B35</f>
        <v>МО Белоярский район</v>
      </c>
      <c r="C31" s="98">
        <f>'7.1.- 2019'!U35</f>
        <v>0</v>
      </c>
      <c r="D31" s="98"/>
      <c r="E31" s="98"/>
      <c r="F31" s="98"/>
      <c r="G31" s="98"/>
      <c r="H31" s="98"/>
      <c r="I31" s="98"/>
      <c r="J31" s="98"/>
      <c r="K31" s="98"/>
      <c r="L31" s="98"/>
      <c r="M31" s="114">
        <f t="shared" si="3"/>
        <v>0</v>
      </c>
      <c r="N31" s="114">
        <f t="shared" si="4"/>
        <v>0</v>
      </c>
      <c r="O31" s="114">
        <f t="shared" si="5"/>
        <v>0</v>
      </c>
      <c r="P31" s="114">
        <f t="shared" si="6"/>
        <v>0</v>
      </c>
      <c r="Q31" s="114">
        <f t="shared" si="7"/>
        <v>0</v>
      </c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  <c r="AF31" s="98"/>
      <c r="AG31" s="98"/>
      <c r="AH31" s="98"/>
      <c r="AI31" s="98"/>
      <c r="AJ31" s="98"/>
      <c r="AK31" s="98"/>
      <c r="AL31" s="98"/>
    </row>
    <row r="32" spans="1:38" hidden="1">
      <c r="A32" s="115"/>
      <c r="B32" s="165"/>
      <c r="C32" s="170"/>
      <c r="D32" s="252"/>
      <c r="E32" s="252"/>
      <c r="F32" s="252"/>
      <c r="G32" s="252"/>
      <c r="H32" s="170"/>
      <c r="I32" s="252"/>
      <c r="J32" s="252"/>
      <c r="K32" s="252"/>
      <c r="L32" s="252"/>
      <c r="M32" s="170"/>
      <c r="N32" s="257"/>
      <c r="O32" s="257"/>
      <c r="P32" s="257"/>
      <c r="Q32" s="257"/>
      <c r="R32" s="170"/>
      <c r="S32" s="252"/>
      <c r="T32" s="252"/>
      <c r="U32" s="252"/>
      <c r="V32" s="252"/>
      <c r="W32" s="252"/>
      <c r="X32" s="252"/>
      <c r="Y32" s="252"/>
      <c r="Z32" s="252"/>
      <c r="AA32" s="253"/>
      <c r="AB32" s="252"/>
      <c r="AC32" s="252"/>
      <c r="AD32" s="254"/>
      <c r="AE32" s="252"/>
      <c r="AF32" s="252"/>
      <c r="AG32" s="252"/>
      <c r="AH32" s="252"/>
      <c r="AI32" s="254"/>
      <c r="AJ32" s="371"/>
      <c r="AK32" s="368"/>
      <c r="AL32" s="368"/>
    </row>
    <row r="33" spans="1:38">
      <c r="A33" s="115">
        <f>'7.1.- 2019'!A37</f>
        <v>7</v>
      </c>
      <c r="B33" s="86" t="str">
        <f>'7.1.- 2019'!B37</f>
        <v xml:space="preserve">ДЭС-0,4 кВ в с. Ванзеват Белоярского района       </v>
      </c>
      <c r="C33" s="103">
        <f>'7.1.- 2019'!AU37</f>
        <v>41.915089090000002</v>
      </c>
      <c r="D33" s="337">
        <v>0</v>
      </c>
      <c r="E33" s="337">
        <v>0</v>
      </c>
      <c r="F33" s="337">
        <v>0</v>
      </c>
      <c r="G33" s="337">
        <v>0</v>
      </c>
      <c r="H33" s="118">
        <f>'7.1.- 2019'!AV37</f>
        <v>0</v>
      </c>
      <c r="I33" s="315">
        <v>0</v>
      </c>
      <c r="J33" s="373">
        <v>0</v>
      </c>
      <c r="K33" s="373">
        <v>0</v>
      </c>
      <c r="L33" s="373">
        <v>0</v>
      </c>
      <c r="M33" s="170">
        <f t="shared" si="3"/>
        <v>-41.915089090000002</v>
      </c>
      <c r="N33" s="257">
        <f t="shared" si="4"/>
        <v>0</v>
      </c>
      <c r="O33" s="257">
        <f t="shared" si="5"/>
        <v>0</v>
      </c>
      <c r="P33" s="257">
        <f t="shared" si="6"/>
        <v>0</v>
      </c>
      <c r="Q33" s="257">
        <f t="shared" si="7"/>
        <v>0</v>
      </c>
      <c r="R33" s="170">
        <f>SUM(S33:V33)</f>
        <v>0</v>
      </c>
      <c r="S33" s="372">
        <v>0</v>
      </c>
      <c r="T33" s="372">
        <v>0</v>
      </c>
      <c r="U33" s="372">
        <v>0</v>
      </c>
      <c r="V33" s="372">
        <v>0</v>
      </c>
      <c r="W33" s="252"/>
      <c r="X33" s="252"/>
      <c r="Y33" s="252"/>
      <c r="Z33" s="252"/>
      <c r="AA33" s="253"/>
      <c r="AB33" s="252"/>
      <c r="AC33" s="252"/>
      <c r="AD33" s="254"/>
      <c r="AE33" s="252"/>
      <c r="AF33" s="252"/>
      <c r="AG33" s="252"/>
      <c r="AH33" s="252"/>
      <c r="AI33" s="254"/>
      <c r="AJ33" s="371"/>
      <c r="AK33" s="368"/>
      <c r="AL33" s="368"/>
    </row>
    <row r="34" spans="1:38">
      <c r="A34" s="99"/>
      <c r="B34" s="87" t="str">
        <f>'7.1.- 2019'!B38</f>
        <v>ИТОГО по МО Белоярский район</v>
      </c>
      <c r="C34" s="92">
        <f>C32+C33</f>
        <v>41.915089090000002</v>
      </c>
      <c r="D34" s="170">
        <f>D32+D33</f>
        <v>0</v>
      </c>
      <c r="E34" s="170">
        <f>E32+E33</f>
        <v>0</v>
      </c>
      <c r="F34" s="170">
        <f>F32+F33</f>
        <v>0</v>
      </c>
      <c r="G34" s="170">
        <f>G32+G33</f>
        <v>0</v>
      </c>
      <c r="H34" s="92">
        <f>SUM(H32:H33)</f>
        <v>0</v>
      </c>
      <c r="I34" s="373">
        <f>SUM(I32:I33)</f>
        <v>0</v>
      </c>
      <c r="J34" s="373">
        <f>SUM(J32:J33)</f>
        <v>0</v>
      </c>
      <c r="K34" s="373">
        <f>SUM(K32:K33)</f>
        <v>0</v>
      </c>
      <c r="L34" s="373">
        <f>SUM(L32:L33)</f>
        <v>0</v>
      </c>
      <c r="M34" s="316">
        <f t="shared" si="3"/>
        <v>-41.915089090000002</v>
      </c>
      <c r="N34" s="257">
        <f t="shared" si="4"/>
        <v>0</v>
      </c>
      <c r="O34" s="257">
        <f t="shared" si="5"/>
        <v>0</v>
      </c>
      <c r="P34" s="257">
        <f t="shared" si="6"/>
        <v>0</v>
      </c>
      <c r="Q34" s="257">
        <f t="shared" si="7"/>
        <v>0</v>
      </c>
      <c r="R34" s="92">
        <f>R32+R33</f>
        <v>0</v>
      </c>
      <c r="S34" s="92">
        <f>S32+S33</f>
        <v>0</v>
      </c>
      <c r="T34" s="92">
        <f>T32+T33</f>
        <v>0</v>
      </c>
      <c r="U34" s="92">
        <f>U32+U33</f>
        <v>0</v>
      </c>
      <c r="V34" s="92">
        <f>V32+V33</f>
        <v>0</v>
      </c>
      <c r="W34" s="252"/>
      <c r="X34" s="252"/>
      <c r="Y34" s="252"/>
      <c r="Z34" s="252"/>
      <c r="AA34" s="253"/>
      <c r="AB34" s="252"/>
      <c r="AC34" s="252"/>
      <c r="AD34" s="254"/>
      <c r="AE34" s="252"/>
      <c r="AF34" s="252"/>
      <c r="AG34" s="252"/>
      <c r="AH34" s="252"/>
      <c r="AI34" s="254"/>
      <c r="AJ34" s="371"/>
      <c r="AK34" s="368"/>
      <c r="AL34" s="368"/>
    </row>
    <row r="35" spans="1:38">
      <c r="A35" s="112"/>
      <c r="B35" s="85" t="str">
        <f>'7.1.- 2019'!B39</f>
        <v>МО Березовский район</v>
      </c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>
        <f t="shared" si="3"/>
        <v>0</v>
      </c>
      <c r="N35" s="114">
        <f t="shared" si="4"/>
        <v>0</v>
      </c>
      <c r="O35" s="114">
        <f t="shared" si="5"/>
        <v>0</v>
      </c>
      <c r="P35" s="114">
        <f t="shared" si="6"/>
        <v>0</v>
      </c>
      <c r="Q35" s="114">
        <f t="shared" si="7"/>
        <v>0</v>
      </c>
      <c r="R35" s="114"/>
      <c r="S35" s="114"/>
      <c r="T35" s="114"/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</row>
    <row r="36" spans="1:38">
      <c r="A36" s="115">
        <f>'7.1.- 2019'!A40</f>
        <v>8</v>
      </c>
      <c r="B36" s="165" t="str">
        <f>'7.1.- 2019'!B40</f>
        <v>ДЭС-0,4 кВ в д.Сартынья Березовского района</v>
      </c>
      <c r="C36" s="118">
        <f>'7.1.- 2019'!AU40</f>
        <v>0</v>
      </c>
      <c r="D36" s="373">
        <v>0</v>
      </c>
      <c r="E36" s="373">
        <v>0</v>
      </c>
      <c r="F36" s="373">
        <v>0</v>
      </c>
      <c r="G36" s="373">
        <v>0</v>
      </c>
      <c r="H36" s="103">
        <f>'7.1.- 2019'!AV40</f>
        <v>0</v>
      </c>
      <c r="I36" s="373">
        <v>0</v>
      </c>
      <c r="J36" s="257">
        <f>H36</f>
        <v>0</v>
      </c>
      <c r="K36" s="373">
        <v>0</v>
      </c>
      <c r="L36" s="373">
        <v>0</v>
      </c>
      <c r="M36" s="118">
        <f t="shared" si="3"/>
        <v>0</v>
      </c>
      <c r="N36" s="257">
        <f t="shared" si="4"/>
        <v>0</v>
      </c>
      <c r="O36" s="257">
        <f t="shared" si="5"/>
        <v>0</v>
      </c>
      <c r="P36" s="257">
        <f t="shared" si="6"/>
        <v>0</v>
      </c>
      <c r="Q36" s="257">
        <f t="shared" si="7"/>
        <v>0</v>
      </c>
      <c r="R36" s="257">
        <f t="shared" ref="R36:R41" si="20">SUM(S36:V36)</f>
        <v>0</v>
      </c>
      <c r="S36" s="372">
        <v>0</v>
      </c>
      <c r="T36" s="372">
        <v>0</v>
      </c>
      <c r="U36" s="372">
        <v>0</v>
      </c>
      <c r="V36" s="372">
        <v>0</v>
      </c>
      <c r="W36" s="252"/>
      <c r="X36" s="252"/>
      <c r="Y36" s="252"/>
      <c r="Z36" s="252"/>
      <c r="AA36" s="253"/>
      <c r="AB36" s="252"/>
      <c r="AC36" s="252"/>
      <c r="AD36" s="254"/>
      <c r="AE36" s="252"/>
      <c r="AF36" s="252"/>
      <c r="AG36" s="252"/>
      <c r="AH36" s="252"/>
      <c r="AI36" s="254"/>
      <c r="AJ36" s="371"/>
      <c r="AK36" s="368"/>
      <c r="AL36" s="368"/>
    </row>
    <row r="37" spans="1:38">
      <c r="A37" s="115">
        <f>'7.1.- 2019'!A41</f>
        <v>9</v>
      </c>
      <c r="B37" s="328" t="str">
        <f>'7.1.- 2019'!B41</f>
        <v>ДЭС-0,4 кВ в п.Сосьва Березовского района</v>
      </c>
      <c r="C37" s="103">
        <f>'7.1.- 2019'!AU41</f>
        <v>15.263619700000001</v>
      </c>
      <c r="D37" s="371"/>
      <c r="E37" s="371">
        <v>13.775914999999999</v>
      </c>
      <c r="F37" s="371">
        <v>1.3042206199999999</v>
      </c>
      <c r="G37" s="371">
        <v>0.18348408000000194</v>
      </c>
      <c r="H37" s="320">
        <f>'7.1.- 2019'!AV41</f>
        <v>1.53823266</v>
      </c>
      <c r="I37" s="373">
        <v>0</v>
      </c>
      <c r="J37" s="315">
        <v>1.32193443</v>
      </c>
      <c r="K37" s="257"/>
      <c r="L37" s="442">
        <v>0.21629823000000001</v>
      </c>
      <c r="M37" s="118">
        <f t="shared" si="3"/>
        <v>-13.725387040000001</v>
      </c>
      <c r="N37" s="369"/>
      <c r="O37" s="369"/>
      <c r="P37" s="369"/>
      <c r="Q37" s="369"/>
      <c r="R37" s="118">
        <f t="shared" si="20"/>
        <v>1.3595110100000001</v>
      </c>
      <c r="S37" s="368"/>
      <c r="T37" s="369">
        <v>1.2759151099999999</v>
      </c>
      <c r="U37" s="369">
        <v>4.6019320000000002E-2</v>
      </c>
      <c r="V37" s="369">
        <v>3.7576579999999998E-2</v>
      </c>
      <c r="W37" s="368"/>
      <c r="X37" s="368"/>
      <c r="Y37" s="368"/>
      <c r="Z37" s="368"/>
      <c r="AA37" s="370"/>
      <c r="AB37" s="368"/>
      <c r="AC37" s="368"/>
      <c r="AD37" s="371"/>
      <c r="AE37" s="368"/>
      <c r="AF37" s="368"/>
      <c r="AG37" s="368"/>
      <c r="AH37" s="368"/>
      <c r="AI37" s="371"/>
      <c r="AJ37" s="404">
        <v>2018</v>
      </c>
      <c r="AK37" s="368">
        <v>20</v>
      </c>
      <c r="AL37" s="368">
        <v>800</v>
      </c>
    </row>
    <row r="38" spans="1:38">
      <c r="A38" s="115">
        <f>'7.1.- 2019'!A42</f>
        <v>10</v>
      </c>
      <c r="B38" s="86" t="str">
        <f>'7.1.- 2019'!B42</f>
        <v>ДЭС-0,4 кВ в д.Анеева Березовского района</v>
      </c>
      <c r="C38" s="118">
        <f>'7.1.- 2019'!AU42</f>
        <v>0</v>
      </c>
      <c r="D38" s="254"/>
      <c r="E38" s="254"/>
      <c r="F38" s="254"/>
      <c r="G38" s="254"/>
      <c r="H38" s="103">
        <f>'7.1.- 2019'!AV42</f>
        <v>0</v>
      </c>
      <c r="I38" s="373">
        <v>0</v>
      </c>
      <c r="J38" s="373">
        <v>0</v>
      </c>
      <c r="K38" s="373">
        <v>0</v>
      </c>
      <c r="L38" s="373">
        <v>0</v>
      </c>
      <c r="M38" s="118">
        <f t="shared" si="3"/>
        <v>0</v>
      </c>
      <c r="N38" s="257">
        <f t="shared" si="4"/>
        <v>0</v>
      </c>
      <c r="O38" s="257">
        <f t="shared" si="5"/>
        <v>0</v>
      </c>
      <c r="P38" s="257">
        <f t="shared" si="6"/>
        <v>0</v>
      </c>
      <c r="Q38" s="257">
        <f t="shared" si="7"/>
        <v>0</v>
      </c>
      <c r="R38" s="118">
        <f t="shared" si="20"/>
        <v>0</v>
      </c>
      <c r="S38" s="372">
        <v>0</v>
      </c>
      <c r="T38" s="372">
        <v>0</v>
      </c>
      <c r="U38" s="372">
        <v>0</v>
      </c>
      <c r="V38" s="372">
        <v>0</v>
      </c>
      <c r="W38" s="252"/>
      <c r="X38" s="252"/>
      <c r="Y38" s="252"/>
      <c r="Z38" s="252"/>
      <c r="AA38" s="253"/>
      <c r="AB38" s="252"/>
      <c r="AC38" s="252"/>
      <c r="AD38" s="254"/>
      <c r="AE38" s="252"/>
      <c r="AF38" s="252"/>
      <c r="AG38" s="252"/>
      <c r="AH38" s="252"/>
      <c r="AI38" s="254"/>
      <c r="AJ38" s="371"/>
      <c r="AK38" s="368"/>
      <c r="AL38" s="368"/>
    </row>
    <row r="39" spans="1:38">
      <c r="A39" s="115">
        <f>'7.1.- 2019'!A43</f>
        <v>11</v>
      </c>
      <c r="B39" s="86" t="str">
        <f>'7.1.- 2019'!B43</f>
        <v>ДЭС-0,4 кВ в д.Кимкьясуй Березовского района</v>
      </c>
      <c r="C39" s="118">
        <f>'7.1.- 2019'!AU43</f>
        <v>0</v>
      </c>
      <c r="D39" s="254"/>
      <c r="E39" s="254"/>
      <c r="F39" s="254"/>
      <c r="G39" s="254"/>
      <c r="H39" s="103">
        <f>'7.1.- 2019'!AV43</f>
        <v>0</v>
      </c>
      <c r="I39" s="373">
        <v>0</v>
      </c>
      <c r="J39" s="373">
        <v>0</v>
      </c>
      <c r="K39" s="373">
        <v>0</v>
      </c>
      <c r="L39" s="373">
        <v>0</v>
      </c>
      <c r="M39" s="118">
        <f t="shared" si="3"/>
        <v>0</v>
      </c>
      <c r="N39" s="257">
        <f t="shared" si="4"/>
        <v>0</v>
      </c>
      <c r="O39" s="257">
        <f t="shared" si="5"/>
        <v>0</v>
      </c>
      <c r="P39" s="257">
        <f t="shared" si="6"/>
        <v>0</v>
      </c>
      <c r="Q39" s="257">
        <f t="shared" si="7"/>
        <v>0</v>
      </c>
      <c r="R39" s="118">
        <f t="shared" si="20"/>
        <v>0</v>
      </c>
      <c r="S39" s="372">
        <v>0</v>
      </c>
      <c r="T39" s="372">
        <v>0</v>
      </c>
      <c r="U39" s="372">
        <v>0</v>
      </c>
      <c r="V39" s="372">
        <v>0</v>
      </c>
      <c r="W39" s="252"/>
      <c r="X39" s="252"/>
      <c r="Y39" s="252"/>
      <c r="Z39" s="252"/>
      <c r="AA39" s="253"/>
      <c r="AB39" s="252"/>
      <c r="AC39" s="252"/>
      <c r="AD39" s="254"/>
      <c r="AE39" s="252"/>
      <c r="AF39" s="252"/>
      <c r="AG39" s="252"/>
      <c r="AH39" s="252"/>
      <c r="AI39" s="254"/>
      <c r="AJ39" s="371"/>
      <c r="AK39" s="368"/>
      <c r="AL39" s="368"/>
    </row>
    <row r="40" spans="1:38">
      <c r="A40" s="115">
        <f>'7.1.- 2019'!A44</f>
        <v>12</v>
      </c>
      <c r="B40" s="86" t="str">
        <f>'7.1.- 2019'!B44</f>
        <v>ДЭС-0,4 кВ в с.Ломбовож Березовского района</v>
      </c>
      <c r="C40" s="118">
        <f>'7.1.- 2019'!AU44</f>
        <v>0</v>
      </c>
      <c r="D40" s="254"/>
      <c r="E40" s="254"/>
      <c r="F40" s="254"/>
      <c r="G40" s="254"/>
      <c r="H40" s="103">
        <f>'7.1.- 2019'!AV44</f>
        <v>0</v>
      </c>
      <c r="I40" s="373">
        <v>0</v>
      </c>
      <c r="J40" s="373">
        <v>0</v>
      </c>
      <c r="K40" s="373">
        <v>0</v>
      </c>
      <c r="L40" s="373">
        <v>0</v>
      </c>
      <c r="M40" s="118">
        <f t="shared" si="3"/>
        <v>0</v>
      </c>
      <c r="N40" s="257">
        <f t="shared" si="4"/>
        <v>0</v>
      </c>
      <c r="O40" s="257">
        <f t="shared" si="5"/>
        <v>0</v>
      </c>
      <c r="P40" s="257">
        <f t="shared" si="6"/>
        <v>0</v>
      </c>
      <c r="Q40" s="257">
        <f t="shared" si="7"/>
        <v>0</v>
      </c>
      <c r="R40" s="118">
        <f t="shared" si="20"/>
        <v>0</v>
      </c>
      <c r="S40" s="372">
        <v>0</v>
      </c>
      <c r="T40" s="372">
        <v>0</v>
      </c>
      <c r="U40" s="372">
        <v>0</v>
      </c>
      <c r="V40" s="372">
        <v>0</v>
      </c>
      <c r="W40" s="252"/>
      <c r="X40" s="252"/>
      <c r="Y40" s="252"/>
      <c r="Z40" s="252"/>
      <c r="AA40" s="253"/>
      <c r="AB40" s="252"/>
      <c r="AC40" s="252"/>
      <c r="AD40" s="254"/>
      <c r="AE40" s="252"/>
      <c r="AF40" s="252"/>
      <c r="AG40" s="252"/>
      <c r="AH40" s="252"/>
      <c r="AI40" s="254"/>
      <c r="AJ40" s="371"/>
      <c r="AK40" s="368"/>
      <c r="AL40" s="368"/>
    </row>
    <row r="41" spans="1:38">
      <c r="A41" s="115">
        <f>'7.1.- 2019'!A45</f>
        <v>13</v>
      </c>
      <c r="B41" s="86" t="str">
        <f>'7.1.- 2019'!B45</f>
        <v>ДЭС-0,4 кВ в с.Няксимволь Березовского района</v>
      </c>
      <c r="C41" s="118">
        <f>'7.1.- 2019'!AU45</f>
        <v>0</v>
      </c>
      <c r="D41" s="372"/>
      <c r="E41" s="372"/>
      <c r="F41" s="372"/>
      <c r="G41" s="372"/>
      <c r="H41" s="103">
        <f>'7.1.- 2019'!AV45</f>
        <v>0</v>
      </c>
      <c r="I41" s="373">
        <v>0</v>
      </c>
      <c r="J41" s="373">
        <v>0</v>
      </c>
      <c r="K41" s="373">
        <v>0</v>
      </c>
      <c r="L41" s="373">
        <v>0</v>
      </c>
      <c r="M41" s="118">
        <f t="shared" si="3"/>
        <v>0</v>
      </c>
      <c r="N41" s="257">
        <f t="shared" si="4"/>
        <v>0</v>
      </c>
      <c r="O41" s="257">
        <f t="shared" si="5"/>
        <v>0</v>
      </c>
      <c r="P41" s="257">
        <f t="shared" si="6"/>
        <v>0</v>
      </c>
      <c r="Q41" s="257">
        <f t="shared" si="7"/>
        <v>0</v>
      </c>
      <c r="R41" s="118">
        <f t="shared" si="20"/>
        <v>0</v>
      </c>
      <c r="S41" s="372">
        <v>0</v>
      </c>
      <c r="T41" s="372">
        <v>0</v>
      </c>
      <c r="U41" s="372">
        <v>0</v>
      </c>
      <c r="V41" s="372">
        <v>0</v>
      </c>
      <c r="W41" s="252"/>
      <c r="X41" s="252"/>
      <c r="Y41" s="252"/>
      <c r="Z41" s="252"/>
      <c r="AA41" s="253"/>
      <c r="AB41" s="252"/>
      <c r="AC41" s="252"/>
      <c r="AD41" s="254"/>
      <c r="AE41" s="252"/>
      <c r="AF41" s="252"/>
      <c r="AG41" s="252"/>
      <c r="AH41" s="252"/>
      <c r="AI41" s="254"/>
      <c r="AJ41" s="371"/>
      <c r="AK41" s="368"/>
      <c r="AL41" s="368"/>
    </row>
    <row r="42" spans="1:38" hidden="1">
      <c r="A42" s="115">
        <f>'7.1.- 2019'!A46</f>
        <v>0</v>
      </c>
      <c r="B42" s="96"/>
      <c r="C42" s="118">
        <f>'7.1.- 2019'!O46</f>
        <v>0</v>
      </c>
      <c r="D42" s="372"/>
      <c r="E42" s="372"/>
      <c r="F42" s="372"/>
      <c r="G42" s="372"/>
      <c r="H42" s="118">
        <f>'7.1.- 2019'!AV46</f>
        <v>0</v>
      </c>
      <c r="I42" s="373">
        <v>0</v>
      </c>
      <c r="J42" s="252"/>
      <c r="K42" s="252"/>
      <c r="L42" s="252"/>
      <c r="M42" s="118"/>
      <c r="N42" s="257"/>
      <c r="O42" s="257"/>
      <c r="P42" s="257"/>
      <c r="Q42" s="257"/>
      <c r="R42" s="118"/>
      <c r="S42" s="252"/>
      <c r="T42" s="252"/>
      <c r="U42" s="252"/>
      <c r="V42" s="252"/>
      <c r="W42" s="252"/>
      <c r="X42" s="252"/>
      <c r="Y42" s="252"/>
      <c r="Z42" s="252"/>
      <c r="AA42" s="253"/>
      <c r="AB42" s="252"/>
      <c r="AC42" s="252"/>
      <c r="AD42" s="254"/>
      <c r="AE42" s="252"/>
      <c r="AF42" s="252"/>
      <c r="AG42" s="252"/>
      <c r="AH42" s="252"/>
      <c r="AI42" s="254"/>
      <c r="AJ42" s="371"/>
      <c r="AK42" s="368"/>
      <c r="AL42" s="368"/>
    </row>
    <row r="43" spans="1:38">
      <c r="A43" s="99"/>
      <c r="B43" s="88" t="str">
        <f>'7.1.- 2019'!B47</f>
        <v>ИТОГО по МО Березовский район</v>
      </c>
      <c r="C43" s="93">
        <f t="shared" ref="C43:L43" si="21">SUM(C36:C42)</f>
        <v>15.263619700000001</v>
      </c>
      <c r="D43" s="372">
        <f t="shared" si="21"/>
        <v>0</v>
      </c>
      <c r="E43" s="170">
        <f t="shared" si="21"/>
        <v>13.775914999999999</v>
      </c>
      <c r="F43" s="170">
        <f t="shared" si="21"/>
        <v>1.3042206199999999</v>
      </c>
      <c r="G43" s="419">
        <f t="shared" si="21"/>
        <v>0.18348408000000194</v>
      </c>
      <c r="H43" s="93">
        <f t="shared" si="21"/>
        <v>1.53823266</v>
      </c>
      <c r="I43" s="93">
        <f t="shared" si="21"/>
        <v>0</v>
      </c>
      <c r="J43" s="93">
        <f t="shared" si="21"/>
        <v>1.32193443</v>
      </c>
      <c r="K43" s="93">
        <f t="shared" si="21"/>
        <v>0</v>
      </c>
      <c r="L43" s="93">
        <f t="shared" si="21"/>
        <v>0.21629823000000001</v>
      </c>
      <c r="M43" s="101">
        <f t="shared" si="3"/>
        <v>-13.725387040000001</v>
      </c>
      <c r="N43" s="420">
        <f t="shared" si="4"/>
        <v>0</v>
      </c>
      <c r="O43" s="420">
        <f t="shared" si="5"/>
        <v>-12.453980569999999</v>
      </c>
      <c r="P43" s="420">
        <f t="shared" si="6"/>
        <v>-1.3042206199999999</v>
      </c>
      <c r="Q43" s="420">
        <f t="shared" si="7"/>
        <v>3.2814149999998071E-2</v>
      </c>
      <c r="R43" s="93">
        <f>SUM(R36:R42)</f>
        <v>1.3595110100000001</v>
      </c>
      <c r="S43" s="93">
        <f>SUM(S36:S42)</f>
        <v>0</v>
      </c>
      <c r="T43" s="93">
        <f>SUM(T36:T42)</f>
        <v>1.2759151099999999</v>
      </c>
      <c r="U43" s="93">
        <f>SUM(U36:U42)</f>
        <v>4.6019320000000002E-2</v>
      </c>
      <c r="V43" s="93">
        <f>SUM(V36:V42)</f>
        <v>3.7576579999999998E-2</v>
      </c>
      <c r="W43" s="252"/>
      <c r="X43" s="252"/>
      <c r="Y43" s="252"/>
      <c r="Z43" s="252"/>
      <c r="AA43" s="253"/>
      <c r="AB43" s="252"/>
      <c r="AC43" s="252"/>
      <c r="AD43" s="254"/>
      <c r="AE43" s="252"/>
      <c r="AF43" s="252"/>
      <c r="AG43" s="252"/>
      <c r="AH43" s="252"/>
      <c r="AI43" s="254"/>
      <c r="AJ43" s="371"/>
      <c r="AK43" s="368">
        <f>SUM(AK36:AK42)</f>
        <v>20</v>
      </c>
      <c r="AL43" s="368">
        <f>SUM(AL36:AL42)</f>
        <v>800</v>
      </c>
    </row>
    <row r="44" spans="1:38">
      <c r="A44" s="99"/>
      <c r="B44" s="85" t="str">
        <f>'7.1.- 2019'!B48</f>
        <v>МО Кондинский район</v>
      </c>
      <c r="C44" s="114"/>
      <c r="D44" s="114"/>
      <c r="E44" s="114"/>
      <c r="F44" s="114"/>
      <c r="G44" s="114"/>
      <c r="H44" s="114"/>
      <c r="I44" s="114"/>
      <c r="J44" s="114"/>
      <c r="K44" s="114"/>
      <c r="L44" s="114"/>
      <c r="M44" s="114">
        <f t="shared" si="3"/>
        <v>0</v>
      </c>
      <c r="N44" s="114">
        <f t="shared" si="4"/>
        <v>0</v>
      </c>
      <c r="O44" s="114">
        <f t="shared" si="5"/>
        <v>0</v>
      </c>
      <c r="P44" s="114">
        <f t="shared" si="6"/>
        <v>0</v>
      </c>
      <c r="Q44" s="114">
        <f t="shared" si="7"/>
        <v>0</v>
      </c>
      <c r="R44" s="114"/>
      <c r="S44" s="114"/>
      <c r="T44" s="114"/>
      <c r="U44" s="114"/>
      <c r="V44" s="114"/>
      <c r="W44" s="114"/>
      <c r="X44" s="114"/>
      <c r="Y44" s="114"/>
      <c r="Z44" s="114"/>
      <c r="AA44" s="114"/>
      <c r="AB44" s="114"/>
      <c r="AC44" s="114"/>
      <c r="AD44" s="114"/>
      <c r="AE44" s="114"/>
      <c r="AF44" s="114"/>
      <c r="AG44" s="114"/>
      <c r="AH44" s="114"/>
      <c r="AI44" s="114"/>
      <c r="AJ44" s="114"/>
      <c r="AK44" s="114"/>
      <c r="AL44" s="114"/>
    </row>
    <row r="45" spans="1:38">
      <c r="A45" s="115">
        <f>'7.1.- 2019'!A49</f>
        <v>14</v>
      </c>
      <c r="B45" s="86" t="str">
        <f>'7.1.- 2019'!B49</f>
        <v>ДЭС-0,4 кВ в п. Шугур Кондинского района</v>
      </c>
      <c r="C45" s="103">
        <f>'7.1.- 2019'!AU49</f>
        <v>3.6336900000000001</v>
      </c>
      <c r="D45" s="373">
        <v>0</v>
      </c>
      <c r="E45" s="373">
        <v>0</v>
      </c>
      <c r="F45" s="373">
        <v>0</v>
      </c>
      <c r="G45" s="373">
        <v>0</v>
      </c>
      <c r="H45" s="103">
        <f>'7.1.- 2019'!AV49</f>
        <v>0</v>
      </c>
      <c r="I45" s="373">
        <v>0</v>
      </c>
      <c r="J45" s="373">
        <v>0</v>
      </c>
      <c r="K45" s="373">
        <v>0</v>
      </c>
      <c r="L45" s="373">
        <v>0</v>
      </c>
      <c r="M45" s="103">
        <f t="shared" si="3"/>
        <v>-3.6336900000000001</v>
      </c>
      <c r="N45" s="257">
        <f t="shared" si="4"/>
        <v>0</v>
      </c>
      <c r="O45" s="257">
        <f t="shared" si="5"/>
        <v>0</v>
      </c>
      <c r="P45" s="257">
        <f t="shared" si="6"/>
        <v>0</v>
      </c>
      <c r="Q45" s="257">
        <f t="shared" si="7"/>
        <v>0</v>
      </c>
      <c r="R45" s="103">
        <f>SUM(S45:V45)</f>
        <v>0</v>
      </c>
      <c r="S45" s="372">
        <v>0</v>
      </c>
      <c r="T45" s="372">
        <v>0</v>
      </c>
      <c r="U45" s="372">
        <v>0</v>
      </c>
      <c r="V45" s="372">
        <v>0</v>
      </c>
      <c r="W45" s="252"/>
      <c r="X45" s="252"/>
      <c r="Y45" s="252"/>
      <c r="Z45" s="252"/>
      <c r="AA45" s="253"/>
      <c r="AB45" s="252"/>
      <c r="AC45" s="252"/>
      <c r="AD45" s="254"/>
      <c r="AE45" s="252"/>
      <c r="AF45" s="252"/>
      <c r="AG45" s="252"/>
      <c r="AH45" s="252"/>
      <c r="AI45" s="254"/>
      <c r="AJ45" s="371"/>
      <c r="AK45" s="368"/>
      <c r="AL45" s="368"/>
    </row>
    <row r="46" spans="1:38">
      <c r="A46" s="99"/>
      <c r="B46" s="88" t="str">
        <f>'7.1.- 2019'!B50</f>
        <v>ИТОГО по МО Кондинский район</v>
      </c>
      <c r="C46" s="93">
        <f>SUM(C45)</f>
        <v>3.6336900000000001</v>
      </c>
      <c r="D46" s="93">
        <f t="shared" ref="D46:V46" si="22">SUM(D45)</f>
        <v>0</v>
      </c>
      <c r="E46" s="93">
        <f t="shared" si="22"/>
        <v>0</v>
      </c>
      <c r="F46" s="93">
        <f t="shared" si="22"/>
        <v>0</v>
      </c>
      <c r="G46" s="93">
        <f t="shared" si="22"/>
        <v>0</v>
      </c>
      <c r="H46" s="93">
        <f t="shared" si="22"/>
        <v>0</v>
      </c>
      <c r="I46" s="93">
        <f t="shared" si="22"/>
        <v>0</v>
      </c>
      <c r="J46" s="93">
        <f t="shared" si="22"/>
        <v>0</v>
      </c>
      <c r="K46" s="93">
        <f t="shared" si="22"/>
        <v>0</v>
      </c>
      <c r="L46" s="93">
        <f t="shared" si="22"/>
        <v>0</v>
      </c>
      <c r="M46" s="93">
        <f t="shared" si="22"/>
        <v>-3.6336900000000001</v>
      </c>
      <c r="N46" s="93">
        <f t="shared" si="22"/>
        <v>0</v>
      </c>
      <c r="O46" s="93">
        <f t="shared" si="22"/>
        <v>0</v>
      </c>
      <c r="P46" s="93">
        <f t="shared" si="22"/>
        <v>0</v>
      </c>
      <c r="Q46" s="93">
        <f t="shared" si="22"/>
        <v>0</v>
      </c>
      <c r="R46" s="93">
        <f t="shared" si="22"/>
        <v>0</v>
      </c>
      <c r="S46" s="93">
        <f t="shared" si="22"/>
        <v>0</v>
      </c>
      <c r="T46" s="93">
        <f t="shared" si="22"/>
        <v>0</v>
      </c>
      <c r="U46" s="93">
        <f t="shared" si="22"/>
        <v>0</v>
      </c>
      <c r="V46" s="93">
        <f t="shared" si="22"/>
        <v>0</v>
      </c>
      <c r="W46" s="252"/>
      <c r="X46" s="252"/>
      <c r="Y46" s="252"/>
      <c r="Z46" s="252"/>
      <c r="AA46" s="253"/>
      <c r="AB46" s="252"/>
      <c r="AC46" s="252"/>
      <c r="AD46" s="254"/>
      <c r="AE46" s="252"/>
      <c r="AF46" s="252"/>
      <c r="AG46" s="252"/>
      <c r="AH46" s="252"/>
      <c r="AI46" s="254"/>
      <c r="AJ46" s="371"/>
      <c r="AK46" s="368"/>
      <c r="AL46" s="368"/>
    </row>
    <row r="47" spans="1:38">
      <c r="A47" s="99"/>
      <c r="B47" s="85" t="str">
        <f>'7.1.- 2019'!B51</f>
        <v>МО Нижневартовский район</v>
      </c>
      <c r="C47" s="114"/>
      <c r="D47" s="114"/>
      <c r="E47" s="114"/>
      <c r="F47" s="114"/>
      <c r="G47" s="114"/>
      <c r="H47" s="114"/>
      <c r="I47" s="114"/>
      <c r="J47" s="114"/>
      <c r="K47" s="114"/>
      <c r="L47" s="114"/>
      <c r="M47" s="114">
        <f t="shared" si="3"/>
        <v>0</v>
      </c>
      <c r="N47" s="114">
        <f t="shared" si="4"/>
        <v>0</v>
      </c>
      <c r="O47" s="114">
        <f t="shared" si="5"/>
        <v>0</v>
      </c>
      <c r="P47" s="114">
        <f t="shared" si="6"/>
        <v>0</v>
      </c>
      <c r="Q47" s="114">
        <f t="shared" si="7"/>
        <v>0</v>
      </c>
      <c r="R47" s="114"/>
      <c r="S47" s="114"/>
      <c r="T47" s="114"/>
      <c r="U47" s="114"/>
      <c r="V47" s="114"/>
      <c r="W47" s="114"/>
      <c r="X47" s="114"/>
      <c r="Y47" s="114"/>
      <c r="Z47" s="114"/>
      <c r="AA47" s="114"/>
      <c r="AB47" s="114"/>
      <c r="AC47" s="114"/>
      <c r="AD47" s="114"/>
      <c r="AE47" s="114"/>
      <c r="AF47" s="114"/>
      <c r="AG47" s="114"/>
      <c r="AH47" s="114"/>
      <c r="AI47" s="114"/>
      <c r="AJ47" s="114"/>
      <c r="AK47" s="114"/>
      <c r="AL47" s="114"/>
    </row>
    <row r="48" spans="1:38">
      <c r="A48" s="115">
        <f>'7.1.- 2019'!A52</f>
        <v>15</v>
      </c>
      <c r="B48" s="165" t="str">
        <f>'7.1.- 2019'!B52</f>
        <v>ДЭС-0,4 кВ в д. Сосновый Бор Нижневартовского района</v>
      </c>
      <c r="C48" s="118">
        <f>'7.1.- 2019'!AU52</f>
        <v>0</v>
      </c>
      <c r="D48" s="372">
        <v>0</v>
      </c>
      <c r="E48" s="372">
        <v>0</v>
      </c>
      <c r="F48" s="372">
        <v>0</v>
      </c>
      <c r="G48" s="372">
        <v>0</v>
      </c>
      <c r="H48" s="372">
        <f>'7.1.- 2019'!AV52</f>
        <v>0</v>
      </c>
      <c r="I48" s="372">
        <v>0</v>
      </c>
      <c r="J48" s="372">
        <v>0</v>
      </c>
      <c r="K48" s="372">
        <v>0</v>
      </c>
      <c r="L48" s="372">
        <v>0</v>
      </c>
      <c r="M48" s="372">
        <v>0</v>
      </c>
      <c r="N48" s="372">
        <v>0</v>
      </c>
      <c r="O48" s="372">
        <v>0</v>
      </c>
      <c r="P48" s="372">
        <v>0</v>
      </c>
      <c r="Q48" s="372">
        <v>0</v>
      </c>
      <c r="R48" s="372">
        <v>0</v>
      </c>
      <c r="S48" s="372">
        <v>0</v>
      </c>
      <c r="T48" s="372">
        <v>0</v>
      </c>
      <c r="U48" s="372">
        <v>0</v>
      </c>
      <c r="V48" s="372">
        <v>0</v>
      </c>
      <c r="W48" s="252"/>
      <c r="X48" s="252"/>
      <c r="Y48" s="252"/>
      <c r="Z48" s="252"/>
      <c r="AA48" s="253"/>
      <c r="AB48" s="252"/>
      <c r="AC48" s="252"/>
      <c r="AD48" s="254"/>
      <c r="AE48" s="252"/>
      <c r="AF48" s="252"/>
      <c r="AG48" s="252"/>
      <c r="AH48" s="252"/>
      <c r="AI48" s="254"/>
      <c r="AJ48" s="407"/>
      <c r="AK48" s="405"/>
      <c r="AL48" s="405"/>
    </row>
    <row r="49" spans="1:38">
      <c r="A49" s="99"/>
      <c r="B49" s="88" t="str">
        <f>'7.1.- 2019'!B53</f>
        <v>ИТОГО по МО Нижневартовский район</v>
      </c>
      <c r="C49" s="93">
        <f t="shared" ref="C49:L49" si="23">C48</f>
        <v>0</v>
      </c>
      <c r="D49" s="372">
        <f t="shared" si="23"/>
        <v>0</v>
      </c>
      <c r="E49" s="372">
        <f t="shared" si="23"/>
        <v>0</v>
      </c>
      <c r="F49" s="372">
        <f t="shared" si="23"/>
        <v>0</v>
      </c>
      <c r="G49" s="372">
        <f t="shared" si="23"/>
        <v>0</v>
      </c>
      <c r="H49" s="372">
        <f t="shared" si="23"/>
        <v>0</v>
      </c>
      <c r="I49" s="372">
        <f t="shared" si="23"/>
        <v>0</v>
      </c>
      <c r="J49" s="372">
        <f t="shared" si="23"/>
        <v>0</v>
      </c>
      <c r="K49" s="372">
        <f t="shared" si="23"/>
        <v>0</v>
      </c>
      <c r="L49" s="372">
        <f t="shared" si="23"/>
        <v>0</v>
      </c>
      <c r="M49" s="101">
        <f t="shared" si="3"/>
        <v>0</v>
      </c>
      <c r="N49" s="257">
        <f t="shared" si="4"/>
        <v>0</v>
      </c>
      <c r="O49" s="257">
        <f t="shared" si="5"/>
        <v>0</v>
      </c>
      <c r="P49" s="257">
        <f t="shared" si="6"/>
        <v>0</v>
      </c>
      <c r="Q49" s="257">
        <f t="shared" si="7"/>
        <v>0</v>
      </c>
      <c r="R49" s="93">
        <f>R48</f>
        <v>0</v>
      </c>
      <c r="S49" s="93">
        <f>S48</f>
        <v>0</v>
      </c>
      <c r="T49" s="93">
        <f>T48</f>
        <v>0</v>
      </c>
      <c r="U49" s="93">
        <f>U48</f>
        <v>0</v>
      </c>
      <c r="V49" s="93">
        <f>V48</f>
        <v>0</v>
      </c>
      <c r="W49" s="252"/>
      <c r="X49" s="252"/>
      <c r="Y49" s="252"/>
      <c r="Z49" s="252"/>
      <c r="AA49" s="253"/>
      <c r="AB49" s="252"/>
      <c r="AC49" s="252"/>
      <c r="AD49" s="254"/>
      <c r="AE49" s="252"/>
      <c r="AF49" s="252"/>
      <c r="AG49" s="252"/>
      <c r="AH49" s="252"/>
      <c r="AI49" s="254"/>
      <c r="AJ49" s="407"/>
      <c r="AK49" s="103"/>
      <c r="AL49" s="103"/>
    </row>
    <row r="50" spans="1:38">
      <c r="A50" s="99"/>
      <c r="B50" s="85" t="str">
        <f>'7.1.- 2019'!B55</f>
        <v>МО Ханты-Мансийский район</v>
      </c>
      <c r="C50" s="114"/>
      <c r="D50" s="114"/>
      <c r="E50" s="114"/>
      <c r="F50" s="114"/>
      <c r="G50" s="114"/>
      <c r="H50" s="114"/>
      <c r="I50" s="114"/>
      <c r="J50" s="114"/>
      <c r="K50" s="114"/>
      <c r="L50" s="114"/>
      <c r="M50" s="114">
        <f t="shared" si="3"/>
        <v>0</v>
      </c>
      <c r="N50" s="114">
        <f t="shared" si="4"/>
        <v>0</v>
      </c>
      <c r="O50" s="114">
        <f t="shared" si="5"/>
        <v>0</v>
      </c>
      <c r="P50" s="114">
        <f t="shared" si="6"/>
        <v>0</v>
      </c>
      <c r="Q50" s="114">
        <f t="shared" si="7"/>
        <v>0</v>
      </c>
      <c r="R50" s="114"/>
      <c r="S50" s="114"/>
      <c r="T50" s="114"/>
      <c r="U50" s="114"/>
      <c r="V50" s="114"/>
      <c r="W50" s="114"/>
      <c r="X50" s="114"/>
      <c r="Y50" s="114"/>
      <c r="Z50" s="114"/>
      <c r="AA50" s="114"/>
      <c r="AB50" s="114"/>
      <c r="AC50" s="114"/>
      <c r="AD50" s="114"/>
      <c r="AE50" s="114"/>
      <c r="AF50" s="114"/>
      <c r="AG50" s="114"/>
      <c r="AH50" s="114"/>
      <c r="AI50" s="114"/>
      <c r="AJ50" s="114"/>
      <c r="AK50" s="114"/>
      <c r="AL50" s="114"/>
    </row>
    <row r="51" spans="1:38" ht="32.25" customHeight="1">
      <c r="A51" s="115">
        <f>'7.1.- 2019'!A56</f>
        <v>16</v>
      </c>
      <c r="B51" s="86" t="str">
        <f>'7.1.- 2019'!B56</f>
        <v>Расходный склад при ДЭС-0,4 кВ в п.Кедровый, Ханты-Мансийского района, ХМАО-Югры.</v>
      </c>
      <c r="C51" s="103">
        <f>'7.1.- 2019'!AU56</f>
        <v>0</v>
      </c>
      <c r="D51" s="254">
        <v>0</v>
      </c>
      <c r="E51" s="254">
        <v>0</v>
      </c>
      <c r="F51" s="254">
        <v>0</v>
      </c>
      <c r="G51" s="254">
        <v>0</v>
      </c>
      <c r="H51" s="118">
        <f>'7.1.- 2019'!AV56</f>
        <v>0</v>
      </c>
      <c r="I51" s="118">
        <v>0</v>
      </c>
      <c r="J51" s="254">
        <v>0</v>
      </c>
      <c r="K51" s="254">
        <v>0</v>
      </c>
      <c r="L51" s="254">
        <v>0</v>
      </c>
      <c r="M51" s="103">
        <f t="shared" si="3"/>
        <v>0</v>
      </c>
      <c r="N51" s="257">
        <f t="shared" si="4"/>
        <v>0</v>
      </c>
      <c r="O51" s="257">
        <f t="shared" si="5"/>
        <v>0</v>
      </c>
      <c r="P51" s="257">
        <f t="shared" si="6"/>
        <v>0</v>
      </c>
      <c r="Q51" s="257">
        <f t="shared" si="7"/>
        <v>0</v>
      </c>
      <c r="R51" s="103">
        <f>SUM(S51:V51)</f>
        <v>0</v>
      </c>
      <c r="S51" s="372">
        <v>0</v>
      </c>
      <c r="T51" s="372">
        <v>0</v>
      </c>
      <c r="U51" s="372">
        <v>0</v>
      </c>
      <c r="V51" s="372">
        <v>0</v>
      </c>
      <c r="W51" s="252"/>
      <c r="X51" s="252"/>
      <c r="Y51" s="252"/>
      <c r="Z51" s="252"/>
      <c r="AA51" s="253"/>
      <c r="AB51" s="252"/>
      <c r="AC51" s="252"/>
      <c r="AD51" s="254"/>
      <c r="AE51" s="252"/>
      <c r="AF51" s="252"/>
      <c r="AG51" s="252"/>
      <c r="AH51" s="252"/>
      <c r="AI51" s="254"/>
      <c r="AJ51" s="371"/>
      <c r="AK51" s="368"/>
      <c r="AL51" s="368"/>
    </row>
    <row r="52" spans="1:38" ht="31.5" customHeight="1">
      <c r="A52" s="115">
        <f>'7.1.- 2019'!A57</f>
        <v>17</v>
      </c>
      <c r="B52" s="86" t="str">
        <f>'7.1.- 2019'!B57</f>
        <v>Расходный склад при ДЭС-0,4 кВ в п.Урманный, Ханты-Мансийского района, ХМАО-Югры.</v>
      </c>
      <c r="C52" s="103">
        <f>'7.1.- 2019'!AU57</f>
        <v>0</v>
      </c>
      <c r="D52" s="254">
        <v>0</v>
      </c>
      <c r="E52" s="254">
        <v>0</v>
      </c>
      <c r="F52" s="254">
        <v>0</v>
      </c>
      <c r="G52" s="254">
        <v>0</v>
      </c>
      <c r="H52" s="118">
        <f>'7.1.- 2019'!AV57</f>
        <v>0</v>
      </c>
      <c r="I52" s="118">
        <v>0</v>
      </c>
      <c r="J52" s="254">
        <v>0</v>
      </c>
      <c r="K52" s="254">
        <v>0</v>
      </c>
      <c r="L52" s="254">
        <v>0</v>
      </c>
      <c r="M52" s="103">
        <f t="shared" si="3"/>
        <v>0</v>
      </c>
      <c r="N52" s="257">
        <f t="shared" si="4"/>
        <v>0</v>
      </c>
      <c r="O52" s="257">
        <f t="shared" si="5"/>
        <v>0</v>
      </c>
      <c r="P52" s="257">
        <f t="shared" si="6"/>
        <v>0</v>
      </c>
      <c r="Q52" s="257">
        <f t="shared" si="7"/>
        <v>0</v>
      </c>
      <c r="R52" s="103">
        <f>SUM(S52:V52)</f>
        <v>0</v>
      </c>
      <c r="S52" s="372">
        <v>0</v>
      </c>
      <c r="T52" s="372">
        <v>0</v>
      </c>
      <c r="U52" s="372">
        <v>0</v>
      </c>
      <c r="V52" s="372">
        <v>0</v>
      </c>
      <c r="W52" s="252"/>
      <c r="X52" s="252"/>
      <c r="Y52" s="252"/>
      <c r="Z52" s="252"/>
      <c r="AA52" s="253"/>
      <c r="AB52" s="252"/>
      <c r="AC52" s="252"/>
      <c r="AD52" s="254"/>
      <c r="AE52" s="252"/>
      <c r="AF52" s="252"/>
      <c r="AG52" s="252"/>
      <c r="AH52" s="252"/>
      <c r="AI52" s="254"/>
      <c r="AJ52" s="371"/>
      <c r="AK52" s="368"/>
      <c r="AL52" s="368"/>
    </row>
    <row r="53" spans="1:38">
      <c r="A53" s="99"/>
      <c r="B53" s="88" t="str">
        <f>'7.1.- 2019'!B58</f>
        <v>ИТОГО по МО Ханты-Мансйиский район</v>
      </c>
      <c r="C53" s="93">
        <f t="shared" ref="C53:L53" si="24">SUM(C51:C52)</f>
        <v>0</v>
      </c>
      <c r="D53" s="93">
        <f t="shared" si="24"/>
        <v>0</v>
      </c>
      <c r="E53" s="93">
        <f t="shared" si="24"/>
        <v>0</v>
      </c>
      <c r="F53" s="93">
        <f t="shared" si="24"/>
        <v>0</v>
      </c>
      <c r="G53" s="93">
        <f t="shared" si="24"/>
        <v>0</v>
      </c>
      <c r="H53" s="93">
        <f t="shared" si="24"/>
        <v>0</v>
      </c>
      <c r="I53" s="93">
        <f t="shared" si="24"/>
        <v>0</v>
      </c>
      <c r="J53" s="93">
        <f t="shared" si="24"/>
        <v>0</v>
      </c>
      <c r="K53" s="93">
        <f t="shared" si="24"/>
        <v>0</v>
      </c>
      <c r="L53" s="93">
        <f t="shared" si="24"/>
        <v>0</v>
      </c>
      <c r="M53" s="101">
        <f t="shared" si="3"/>
        <v>0</v>
      </c>
      <c r="N53" s="257">
        <f t="shared" si="4"/>
        <v>0</v>
      </c>
      <c r="O53" s="257">
        <f t="shared" si="5"/>
        <v>0</v>
      </c>
      <c r="P53" s="257">
        <f t="shared" si="6"/>
        <v>0</v>
      </c>
      <c r="Q53" s="257">
        <f t="shared" si="7"/>
        <v>0</v>
      </c>
      <c r="R53" s="93">
        <f>SUM(R51:R52)</f>
        <v>0</v>
      </c>
      <c r="S53" s="93">
        <f>SUM(S51:S52)</f>
        <v>0</v>
      </c>
      <c r="T53" s="93">
        <f>SUM(T51:T52)</f>
        <v>0</v>
      </c>
      <c r="U53" s="93">
        <f>SUM(U51:U52)</f>
        <v>0</v>
      </c>
      <c r="V53" s="93">
        <f>SUM(V51:V52)</f>
        <v>0</v>
      </c>
      <c r="W53" s="252"/>
      <c r="X53" s="252"/>
      <c r="Y53" s="252"/>
      <c r="Z53" s="252"/>
      <c r="AA53" s="253"/>
      <c r="AB53" s="252"/>
      <c r="AC53" s="252"/>
      <c r="AD53" s="254"/>
      <c r="AE53" s="252"/>
      <c r="AF53" s="252"/>
      <c r="AG53" s="252"/>
      <c r="AH53" s="252"/>
      <c r="AI53" s="254"/>
      <c r="AJ53" s="371"/>
      <c r="AK53" s="368"/>
      <c r="AL53" s="368"/>
    </row>
    <row r="54" spans="1:38">
      <c r="A54" s="99"/>
      <c r="B54" s="85" t="str">
        <f>'7.1.- 2019'!B59</f>
        <v>Прочее строительство, в т.ч.</v>
      </c>
      <c r="C54" s="90">
        <f>SUM(C55:C71)</f>
        <v>0.24</v>
      </c>
      <c r="D54" s="90">
        <f>SUM(D55:D66)</f>
        <v>0</v>
      </c>
      <c r="E54" s="90">
        <f>SUM(E55:E66)</f>
        <v>0</v>
      </c>
      <c r="F54" s="90">
        <f>SUM(F55:F66)</f>
        <v>0.24</v>
      </c>
      <c r="G54" s="90">
        <f>SUM(G55:G66)</f>
        <v>0</v>
      </c>
      <c r="H54" s="90">
        <f>SUM(H55:H71)</f>
        <v>0</v>
      </c>
      <c r="I54" s="90">
        <f>SUM(I55:I71)</f>
        <v>0</v>
      </c>
      <c r="J54" s="90">
        <f>SUM(J55:J71)</f>
        <v>0</v>
      </c>
      <c r="K54" s="90">
        <f>SUM(K55:K71)</f>
        <v>0</v>
      </c>
      <c r="L54" s="90">
        <f>SUM(L55:L71)</f>
        <v>0</v>
      </c>
      <c r="M54" s="100">
        <f t="shared" si="3"/>
        <v>-0.24</v>
      </c>
      <c r="N54" s="100">
        <f t="shared" si="4"/>
        <v>0</v>
      </c>
      <c r="O54" s="100">
        <f t="shared" si="5"/>
        <v>0</v>
      </c>
      <c r="P54" s="100">
        <f t="shared" si="6"/>
        <v>-0.24</v>
      </c>
      <c r="Q54" s="100">
        <f t="shared" si="7"/>
        <v>0</v>
      </c>
      <c r="R54" s="90">
        <f>SUM(R55:R66)</f>
        <v>0</v>
      </c>
      <c r="S54" s="90">
        <f>SUM(S55:S66)</f>
        <v>0</v>
      </c>
      <c r="T54" s="90">
        <f>SUM(T55:T66)</f>
        <v>0</v>
      </c>
      <c r="U54" s="90">
        <f>SUM(U55:U66)</f>
        <v>0</v>
      </c>
      <c r="V54" s="90">
        <f>SUM(V55:V66)</f>
        <v>0</v>
      </c>
      <c r="W54" s="90"/>
      <c r="X54" s="98">
        <f t="shared" ref="X54:AI54" si="25">SUM(X55:X71)</f>
        <v>30</v>
      </c>
      <c r="Y54" s="98">
        <f t="shared" si="25"/>
        <v>0.5</v>
      </c>
      <c r="Z54" s="98">
        <f t="shared" si="25"/>
        <v>0</v>
      </c>
      <c r="AA54" s="98">
        <f t="shared" si="25"/>
        <v>0</v>
      </c>
      <c r="AB54" s="98">
        <f t="shared" si="25"/>
        <v>0</v>
      </c>
      <c r="AC54" s="98">
        <f t="shared" si="25"/>
        <v>0</v>
      </c>
      <c r="AD54" s="98">
        <f t="shared" si="25"/>
        <v>0</v>
      </c>
      <c r="AE54" s="98">
        <f t="shared" si="25"/>
        <v>0</v>
      </c>
      <c r="AF54" s="98">
        <f t="shared" si="25"/>
        <v>0</v>
      </c>
      <c r="AG54" s="98">
        <f t="shared" si="25"/>
        <v>0</v>
      </c>
      <c r="AH54" s="98">
        <f t="shared" si="25"/>
        <v>0</v>
      </c>
      <c r="AI54" s="98">
        <f t="shared" si="25"/>
        <v>0</v>
      </c>
      <c r="AJ54" s="98"/>
      <c r="AK54" s="98">
        <f>SUM(AK55:AK71)</f>
        <v>100</v>
      </c>
      <c r="AL54" s="98">
        <f>SUM(AL55:AL71)</f>
        <v>2750</v>
      </c>
    </row>
    <row r="55" spans="1:38" ht="30">
      <c r="A55" s="115">
        <v>18</v>
      </c>
      <c r="B55" s="86" t="str">
        <f>'7.1.- 2019'!B60</f>
        <v>Приобретение земельного участка для строительства объекта "ДЭС-0,4 кВ в п. Сосьва Березовского района"</v>
      </c>
      <c r="C55" s="251">
        <f>'7.1.- 2019'!AU60</f>
        <v>0</v>
      </c>
      <c r="D55" s="251">
        <v>0</v>
      </c>
      <c r="E55" s="251">
        <v>0</v>
      </c>
      <c r="F55" s="251">
        <v>0</v>
      </c>
      <c r="G55" s="251">
        <v>0</v>
      </c>
      <c r="H55" s="251">
        <f>'7.1.- 2019'!AV60</f>
        <v>0</v>
      </c>
      <c r="I55" s="254">
        <v>0</v>
      </c>
      <c r="J55" s="254">
        <v>0</v>
      </c>
      <c r="K55" s="254">
        <v>0</v>
      </c>
      <c r="L55" s="254">
        <v>0</v>
      </c>
      <c r="M55" s="133">
        <f t="shared" si="3"/>
        <v>0</v>
      </c>
      <c r="N55" s="257">
        <f t="shared" si="4"/>
        <v>0</v>
      </c>
      <c r="O55" s="257">
        <f t="shared" si="5"/>
        <v>0</v>
      </c>
      <c r="P55" s="257">
        <f t="shared" si="6"/>
        <v>0</v>
      </c>
      <c r="Q55" s="257">
        <f t="shared" si="7"/>
        <v>0</v>
      </c>
      <c r="R55" s="132">
        <f t="shared" ref="R55:R71" si="26">SUM(S55:V55)</f>
        <v>0</v>
      </c>
      <c r="S55" s="372">
        <v>0</v>
      </c>
      <c r="T55" s="372">
        <v>0</v>
      </c>
      <c r="U55" s="372">
        <v>0</v>
      </c>
      <c r="V55" s="372">
        <v>0</v>
      </c>
      <c r="W55" s="252">
        <v>2017</v>
      </c>
      <c r="X55" s="252"/>
      <c r="Y55" s="252"/>
      <c r="Z55" s="252"/>
      <c r="AA55" s="253"/>
      <c r="AB55" s="252"/>
      <c r="AC55" s="252"/>
      <c r="AD55" s="254"/>
      <c r="AE55" s="252"/>
      <c r="AF55" s="252"/>
      <c r="AG55" s="252"/>
      <c r="AH55" s="252"/>
      <c r="AI55" s="254"/>
      <c r="AJ55" s="371"/>
      <c r="AK55" s="368"/>
      <c r="AL55" s="368"/>
    </row>
    <row r="56" spans="1:38" ht="30">
      <c r="A56" s="115">
        <v>19</v>
      </c>
      <c r="B56" s="86" t="str">
        <f>'7.1.- 2019'!B61</f>
        <v>Приобретение здания ДЭС для строительства объекта "ДЭС-0,4 кВ в п. Сосьва Березовского района"</v>
      </c>
      <c r="C56" s="251">
        <f>'7.1.- 2019'!AU61</f>
        <v>0</v>
      </c>
      <c r="D56" s="251">
        <v>0</v>
      </c>
      <c r="E56" s="251">
        <v>0</v>
      </c>
      <c r="F56" s="251">
        <v>0</v>
      </c>
      <c r="G56" s="251">
        <v>0</v>
      </c>
      <c r="H56" s="251">
        <f>'7.1.- 2019'!AV61</f>
        <v>0</v>
      </c>
      <c r="I56" s="254">
        <v>0</v>
      </c>
      <c r="J56" s="254">
        <v>0</v>
      </c>
      <c r="K56" s="254">
        <v>0</v>
      </c>
      <c r="L56" s="254">
        <v>0</v>
      </c>
      <c r="M56" s="317">
        <f t="shared" si="3"/>
        <v>0</v>
      </c>
      <c r="N56" s="257">
        <f t="shared" si="4"/>
        <v>0</v>
      </c>
      <c r="O56" s="257">
        <f t="shared" si="5"/>
        <v>0</v>
      </c>
      <c r="P56" s="257">
        <f t="shared" si="6"/>
        <v>0</v>
      </c>
      <c r="Q56" s="257">
        <f t="shared" si="7"/>
        <v>0</v>
      </c>
      <c r="R56" s="132">
        <f t="shared" si="26"/>
        <v>0</v>
      </c>
      <c r="S56" s="372">
        <v>0</v>
      </c>
      <c r="T56" s="372">
        <v>0</v>
      </c>
      <c r="U56" s="372">
        <v>0</v>
      </c>
      <c r="V56" s="372">
        <v>0</v>
      </c>
      <c r="W56" s="252">
        <v>2017</v>
      </c>
      <c r="X56" s="252"/>
      <c r="Y56" s="252"/>
      <c r="Z56" s="252"/>
      <c r="AA56" s="253"/>
      <c r="AB56" s="252"/>
      <c r="AC56" s="252"/>
      <c r="AD56" s="254"/>
      <c r="AE56" s="252"/>
      <c r="AF56" s="252"/>
      <c r="AG56" s="252"/>
      <c r="AH56" s="252"/>
      <c r="AI56" s="254"/>
      <c r="AJ56" s="371"/>
      <c r="AK56" s="368"/>
      <c r="AL56" s="368"/>
    </row>
    <row r="57" spans="1:38" ht="30">
      <c r="A57" s="115">
        <v>20</v>
      </c>
      <c r="B57" s="86" t="str">
        <f>'7.1.- 2019'!B62</f>
        <v>Приобретение оборудования, не входящего в смету строек (расходные ёмкости 50 м3 в д.Сартынья Березовского района)</v>
      </c>
      <c r="C57" s="251">
        <f>'7.1.- 2019'!AU62</f>
        <v>0</v>
      </c>
      <c r="D57" s="251">
        <v>0</v>
      </c>
      <c r="E57" s="251">
        <v>0</v>
      </c>
      <c r="F57" s="251">
        <v>0</v>
      </c>
      <c r="G57" s="251">
        <v>0</v>
      </c>
      <c r="H57" s="251">
        <f>'7.1.- 2019'!AV62</f>
        <v>0</v>
      </c>
      <c r="I57" s="254">
        <v>0</v>
      </c>
      <c r="J57" s="254">
        <v>0</v>
      </c>
      <c r="K57" s="254">
        <v>0</v>
      </c>
      <c r="L57" s="254">
        <v>0</v>
      </c>
      <c r="M57" s="170">
        <f t="shared" si="3"/>
        <v>0</v>
      </c>
      <c r="N57" s="257">
        <f t="shared" si="4"/>
        <v>0</v>
      </c>
      <c r="O57" s="257">
        <f t="shared" si="5"/>
        <v>0</v>
      </c>
      <c r="P57" s="257">
        <f t="shared" si="6"/>
        <v>0</v>
      </c>
      <c r="Q57" s="257">
        <f t="shared" si="7"/>
        <v>0</v>
      </c>
      <c r="R57" s="132">
        <f t="shared" si="26"/>
        <v>0</v>
      </c>
      <c r="S57" s="372">
        <v>0</v>
      </c>
      <c r="T57" s="372">
        <v>0</v>
      </c>
      <c r="U57" s="372">
        <v>0</v>
      </c>
      <c r="V57" s="372">
        <v>0</v>
      </c>
      <c r="W57" s="253">
        <v>2018</v>
      </c>
      <c r="X57" s="252"/>
      <c r="Y57" s="252"/>
      <c r="Z57" s="252"/>
      <c r="AA57" s="253"/>
      <c r="AB57" s="252"/>
      <c r="AC57" s="252"/>
      <c r="AD57" s="254"/>
      <c r="AE57" s="252"/>
      <c r="AF57" s="252"/>
      <c r="AG57" s="252"/>
      <c r="AH57" s="252"/>
      <c r="AI57" s="254"/>
      <c r="AJ57" s="404">
        <v>2018</v>
      </c>
      <c r="AK57" s="368">
        <v>20</v>
      </c>
      <c r="AL57" s="368">
        <v>50</v>
      </c>
    </row>
    <row r="58" spans="1:38" ht="30">
      <c r="A58" s="115">
        <f>'7.1.- 2019'!A61</f>
        <v>19</v>
      </c>
      <c r="B58" s="86" t="str">
        <f>'7.1.- 2019'!B63</f>
        <v>Приобретение оборудования, не входящего в смету строек (расходные ёмкости для ДЭС в д.Кимкьясуй Березовского района)</v>
      </c>
      <c r="C58" s="251">
        <f>'7.1.- 2019'!AU63</f>
        <v>0.24</v>
      </c>
      <c r="D58" s="251">
        <v>0</v>
      </c>
      <c r="E58" s="251">
        <v>0</v>
      </c>
      <c r="F58" s="251">
        <v>0.24</v>
      </c>
      <c r="G58" s="251">
        <v>0</v>
      </c>
      <c r="H58" s="251">
        <f>'7.1.- 2019'!AV63</f>
        <v>0</v>
      </c>
      <c r="I58" s="254">
        <v>0</v>
      </c>
      <c r="J58" s="254">
        <v>0</v>
      </c>
      <c r="K58" s="254">
        <v>0</v>
      </c>
      <c r="L58" s="251">
        <f>'7.1.- 2019'!BC63</f>
        <v>0</v>
      </c>
      <c r="M58" s="170">
        <f t="shared" si="3"/>
        <v>-0.24</v>
      </c>
      <c r="N58" s="257">
        <f t="shared" si="4"/>
        <v>0</v>
      </c>
      <c r="O58" s="257">
        <f t="shared" si="5"/>
        <v>0</v>
      </c>
      <c r="P58" s="257">
        <f t="shared" si="6"/>
        <v>-0.24</v>
      </c>
      <c r="Q58" s="257">
        <f t="shared" si="7"/>
        <v>0</v>
      </c>
      <c r="R58" s="132">
        <f t="shared" si="26"/>
        <v>0</v>
      </c>
      <c r="S58" s="372">
        <v>0</v>
      </c>
      <c r="T58" s="372">
        <v>0</v>
      </c>
      <c r="U58" s="372">
        <v>0</v>
      </c>
      <c r="V58" s="372">
        <v>0</v>
      </c>
      <c r="W58" s="253"/>
      <c r="X58" s="252"/>
      <c r="Y58" s="252"/>
      <c r="Z58" s="252"/>
      <c r="AA58" s="253"/>
      <c r="AB58" s="252"/>
      <c r="AC58" s="252"/>
      <c r="AD58" s="254"/>
      <c r="AE58" s="252"/>
      <c r="AF58" s="252"/>
      <c r="AG58" s="252"/>
      <c r="AH58" s="252"/>
      <c r="AI58" s="254"/>
      <c r="AJ58" s="404"/>
      <c r="AK58" s="368"/>
      <c r="AL58" s="368"/>
    </row>
    <row r="59" spans="1:38" ht="30" hidden="1">
      <c r="A59" s="115">
        <f>'7.1.- 2019'!A62</f>
        <v>20</v>
      </c>
      <c r="B59" s="403" t="str">
        <f>'7.1.- 2019'!B64</f>
        <v>Приобретение оборудования, не входящего в смету строек (расходные емкости 50 м3 в д.Сосновый бор)</v>
      </c>
      <c r="C59" s="251">
        <f>'7.1.- 2019'!AU64</f>
        <v>0</v>
      </c>
      <c r="D59" s="251">
        <v>0</v>
      </c>
      <c r="E59" s="251">
        <v>0</v>
      </c>
      <c r="F59" s="251">
        <v>0</v>
      </c>
      <c r="G59" s="251">
        <v>0</v>
      </c>
      <c r="H59" s="251">
        <f>'7.1.- 2019'!AV64</f>
        <v>0</v>
      </c>
      <c r="I59" s="254">
        <v>0</v>
      </c>
      <c r="J59" s="254">
        <v>0</v>
      </c>
      <c r="K59" s="254">
        <v>0</v>
      </c>
      <c r="L59" s="254">
        <v>0</v>
      </c>
      <c r="M59" s="170">
        <f t="shared" si="3"/>
        <v>0</v>
      </c>
      <c r="N59" s="257">
        <f t="shared" si="4"/>
        <v>0</v>
      </c>
      <c r="O59" s="257">
        <f t="shared" si="5"/>
        <v>0</v>
      </c>
      <c r="P59" s="257">
        <f t="shared" si="6"/>
        <v>0</v>
      </c>
      <c r="Q59" s="257">
        <f t="shared" si="7"/>
        <v>0</v>
      </c>
      <c r="R59" s="132">
        <f t="shared" si="26"/>
        <v>0</v>
      </c>
      <c r="S59" s="372">
        <v>0</v>
      </c>
      <c r="T59" s="372">
        <v>0</v>
      </c>
      <c r="U59" s="372">
        <v>0</v>
      </c>
      <c r="V59" s="372">
        <v>0</v>
      </c>
      <c r="W59" s="253">
        <v>2018</v>
      </c>
      <c r="X59" s="252"/>
      <c r="Y59" s="252"/>
      <c r="Z59" s="252"/>
      <c r="AA59" s="253"/>
      <c r="AB59" s="252"/>
      <c r="AC59" s="252"/>
      <c r="AD59" s="254"/>
      <c r="AE59" s="252"/>
      <c r="AF59" s="252"/>
      <c r="AG59" s="252"/>
      <c r="AH59" s="252"/>
      <c r="AI59" s="254"/>
      <c r="AJ59" s="404">
        <v>2018</v>
      </c>
      <c r="AK59" s="368"/>
      <c r="AL59" s="368"/>
    </row>
    <row r="60" spans="1:38" ht="30">
      <c r="A60" s="115">
        <v>20</v>
      </c>
      <c r="B60" s="86" t="str">
        <f>'7.1.- 2019'!B65</f>
        <v>Приобретение оборудования, не входящего в смету строек (ДГУ 320 кВт в п.Урманный)</v>
      </c>
      <c r="C60" s="251">
        <f>'7.1.- 2019'!AU65</f>
        <v>0</v>
      </c>
      <c r="D60" s="251">
        <v>0</v>
      </c>
      <c r="E60" s="251">
        <v>0</v>
      </c>
      <c r="F60" s="251">
        <v>0</v>
      </c>
      <c r="G60" s="251">
        <v>0</v>
      </c>
      <c r="H60" s="251">
        <f>'7.1.- 2019'!AV65</f>
        <v>0</v>
      </c>
      <c r="I60" s="254">
        <v>0</v>
      </c>
      <c r="J60" s="254">
        <v>0</v>
      </c>
      <c r="K60" s="254">
        <v>0</v>
      </c>
      <c r="L60" s="254">
        <v>0</v>
      </c>
      <c r="M60" s="170">
        <f t="shared" si="3"/>
        <v>0</v>
      </c>
      <c r="N60" s="257">
        <f t="shared" si="4"/>
        <v>0</v>
      </c>
      <c r="O60" s="257">
        <f t="shared" si="5"/>
        <v>0</v>
      </c>
      <c r="P60" s="257">
        <f t="shared" si="6"/>
        <v>0</v>
      </c>
      <c r="Q60" s="257">
        <f t="shared" si="7"/>
        <v>0</v>
      </c>
      <c r="R60" s="132">
        <f t="shared" si="26"/>
        <v>0</v>
      </c>
      <c r="S60" s="372">
        <v>0</v>
      </c>
      <c r="T60" s="372">
        <v>0</v>
      </c>
      <c r="U60" s="372">
        <v>0</v>
      </c>
      <c r="V60" s="372">
        <v>0</v>
      </c>
      <c r="W60" s="253">
        <v>2018</v>
      </c>
      <c r="X60" s="252">
        <v>10</v>
      </c>
      <c r="Y60" s="252">
        <v>0.32</v>
      </c>
      <c r="Z60" s="368"/>
      <c r="AA60" s="370"/>
      <c r="AB60" s="368"/>
      <c r="AC60" s="368"/>
      <c r="AD60" s="371"/>
      <c r="AE60" s="252"/>
      <c r="AF60" s="252"/>
      <c r="AG60" s="252"/>
      <c r="AH60" s="252"/>
      <c r="AI60" s="254"/>
      <c r="AJ60" s="404">
        <v>2018</v>
      </c>
      <c r="AK60" s="368"/>
      <c r="AL60" s="368"/>
    </row>
    <row r="61" spans="1:38" ht="30">
      <c r="A61" s="115">
        <v>21</v>
      </c>
      <c r="B61" s="86" t="str">
        <f>'7.1.- 2019'!B66</f>
        <v>Приобретение оборудования, не входящего в смету строек (приборы учета дизельного топлива для ДЭС в п.Саранпауль)</v>
      </c>
      <c r="C61" s="251">
        <f>'7.1.- 2019'!AU66</f>
        <v>0</v>
      </c>
      <c r="D61" s="254">
        <v>0</v>
      </c>
      <c r="E61" s="251">
        <v>0</v>
      </c>
      <c r="F61" s="251">
        <v>0</v>
      </c>
      <c r="G61" s="251">
        <v>0</v>
      </c>
      <c r="H61" s="251">
        <f>'7.1.- 2019'!AV66</f>
        <v>0</v>
      </c>
      <c r="I61" s="254">
        <v>0</v>
      </c>
      <c r="J61" s="254">
        <v>0</v>
      </c>
      <c r="K61" s="254">
        <v>0</v>
      </c>
      <c r="L61" s="254">
        <v>0</v>
      </c>
      <c r="M61" s="170">
        <f t="shared" si="3"/>
        <v>0</v>
      </c>
      <c r="N61" s="257">
        <f t="shared" si="4"/>
        <v>0</v>
      </c>
      <c r="O61" s="257">
        <f t="shared" si="5"/>
        <v>0</v>
      </c>
      <c r="P61" s="257">
        <f t="shared" si="6"/>
        <v>0</v>
      </c>
      <c r="Q61" s="257">
        <f t="shared" si="7"/>
        <v>0</v>
      </c>
      <c r="R61" s="132">
        <f t="shared" si="26"/>
        <v>0</v>
      </c>
      <c r="S61" s="372">
        <v>0</v>
      </c>
      <c r="T61" s="372">
        <v>0</v>
      </c>
      <c r="U61" s="372">
        <v>0</v>
      </c>
      <c r="V61" s="372">
        <v>0</v>
      </c>
      <c r="W61" s="253">
        <v>2018</v>
      </c>
      <c r="X61" s="252"/>
      <c r="Y61" s="254"/>
      <c r="Z61" s="368"/>
      <c r="AA61" s="370"/>
      <c r="AB61" s="368"/>
      <c r="AC61" s="368"/>
      <c r="AD61" s="371"/>
      <c r="AE61" s="252"/>
      <c r="AF61" s="252"/>
      <c r="AG61" s="252"/>
      <c r="AH61" s="252"/>
      <c r="AI61" s="254"/>
      <c r="AJ61" s="404">
        <v>2018</v>
      </c>
      <c r="AK61" s="368"/>
      <c r="AL61" s="368"/>
    </row>
    <row r="62" spans="1:38" ht="30">
      <c r="A62" s="115">
        <v>22</v>
      </c>
      <c r="B62" s="86" t="str">
        <f>'7.1.- 2019'!B67</f>
        <v>Приобретение оборудования, не входящего в смету строек (приборы учета дизельного топлива для ДЭС в с.Няксимволь)</v>
      </c>
      <c r="C62" s="251">
        <f>'7.1.- 2019'!AU67</f>
        <v>0</v>
      </c>
      <c r="D62" s="254">
        <v>0</v>
      </c>
      <c r="E62" s="251">
        <v>0</v>
      </c>
      <c r="F62" s="251">
        <v>0</v>
      </c>
      <c r="G62" s="251">
        <v>0</v>
      </c>
      <c r="H62" s="251">
        <f>'7.1.- 2019'!AV67</f>
        <v>0</v>
      </c>
      <c r="I62" s="254">
        <v>0</v>
      </c>
      <c r="J62" s="254">
        <v>0</v>
      </c>
      <c r="K62" s="254">
        <v>0</v>
      </c>
      <c r="L62" s="254">
        <v>0</v>
      </c>
      <c r="M62" s="170">
        <f t="shared" si="3"/>
        <v>0</v>
      </c>
      <c r="N62" s="257">
        <f t="shared" si="4"/>
        <v>0</v>
      </c>
      <c r="O62" s="257">
        <f t="shared" si="5"/>
        <v>0</v>
      </c>
      <c r="P62" s="257">
        <f t="shared" si="6"/>
        <v>0</v>
      </c>
      <c r="Q62" s="257">
        <f t="shared" si="7"/>
        <v>0</v>
      </c>
      <c r="R62" s="132">
        <f t="shared" si="26"/>
        <v>0</v>
      </c>
      <c r="S62" s="372">
        <v>0</v>
      </c>
      <c r="T62" s="372">
        <v>0</v>
      </c>
      <c r="U62" s="372">
        <v>0</v>
      </c>
      <c r="V62" s="372">
        <v>0</v>
      </c>
      <c r="W62" s="253">
        <v>2018</v>
      </c>
      <c r="X62" s="252"/>
      <c r="Y62" s="254"/>
      <c r="Z62" s="368"/>
      <c r="AA62" s="370"/>
      <c r="AB62" s="368"/>
      <c r="AC62" s="368"/>
      <c r="AD62" s="371"/>
      <c r="AE62" s="252"/>
      <c r="AF62" s="252"/>
      <c r="AG62" s="252"/>
      <c r="AH62" s="252"/>
      <c r="AI62" s="254"/>
      <c r="AJ62" s="404">
        <v>2018</v>
      </c>
      <c r="AK62" s="368"/>
      <c r="AL62" s="368"/>
    </row>
    <row r="63" spans="1:38" ht="30">
      <c r="A63" s="115">
        <v>23</v>
      </c>
      <c r="B63" s="86" t="str">
        <f>'7.1.- 2019'!B68</f>
        <v>Приобретение оборудования, не входящего в смету строек (приборы учета дизельного топлива для ДЭС в п.Кедровый)</v>
      </c>
      <c r="C63" s="251">
        <f>'7.1.- 2019'!AU68</f>
        <v>0</v>
      </c>
      <c r="D63" s="254">
        <v>0</v>
      </c>
      <c r="E63" s="251">
        <v>0</v>
      </c>
      <c r="F63" s="251">
        <v>0</v>
      </c>
      <c r="G63" s="251">
        <v>0</v>
      </c>
      <c r="H63" s="251">
        <f>'7.1.- 2019'!AV68</f>
        <v>0</v>
      </c>
      <c r="I63" s="254">
        <v>0</v>
      </c>
      <c r="J63" s="254">
        <v>0</v>
      </c>
      <c r="K63" s="254">
        <v>0</v>
      </c>
      <c r="L63" s="254">
        <v>0</v>
      </c>
      <c r="M63" s="170">
        <f t="shared" si="3"/>
        <v>0</v>
      </c>
      <c r="N63" s="257">
        <f t="shared" si="4"/>
        <v>0</v>
      </c>
      <c r="O63" s="257">
        <f t="shared" si="5"/>
        <v>0</v>
      </c>
      <c r="P63" s="257">
        <f t="shared" si="6"/>
        <v>0</v>
      </c>
      <c r="Q63" s="257">
        <f t="shared" si="7"/>
        <v>0</v>
      </c>
      <c r="R63" s="132">
        <f t="shared" si="26"/>
        <v>0</v>
      </c>
      <c r="S63" s="372">
        <v>0</v>
      </c>
      <c r="T63" s="372">
        <v>0</v>
      </c>
      <c r="U63" s="372">
        <v>0</v>
      </c>
      <c r="V63" s="372">
        <v>0</v>
      </c>
      <c r="W63" s="253">
        <v>2018</v>
      </c>
      <c r="X63" s="252"/>
      <c r="Y63" s="254"/>
      <c r="Z63" s="368"/>
      <c r="AA63" s="370"/>
      <c r="AB63" s="368"/>
      <c r="AC63" s="368"/>
      <c r="AD63" s="371"/>
      <c r="AE63" s="252"/>
      <c r="AF63" s="252"/>
      <c r="AG63" s="252"/>
      <c r="AH63" s="252"/>
      <c r="AI63" s="254"/>
      <c r="AJ63" s="404">
        <v>2018</v>
      </c>
      <c r="AK63" s="368"/>
      <c r="AL63" s="368"/>
    </row>
    <row r="64" spans="1:38" ht="30">
      <c r="A64" s="115">
        <v>24</v>
      </c>
      <c r="B64" s="86" t="str">
        <f>'7.1.- 2019'!B69</f>
        <v>Приобретение оборудования, не входящего в смету строек (узел учета приема-выдачи дизельного топлива "весовым методом" для ДЭС в п.Кирпичный)</v>
      </c>
      <c r="C64" s="251">
        <f>'7.1.- 2019'!AU69</f>
        <v>0</v>
      </c>
      <c r="D64" s="254">
        <v>0</v>
      </c>
      <c r="E64" s="251">
        <v>0</v>
      </c>
      <c r="F64" s="251">
        <v>0</v>
      </c>
      <c r="G64" s="251">
        <v>0</v>
      </c>
      <c r="H64" s="251">
        <f>'7.1.- 2019'!AV69</f>
        <v>0</v>
      </c>
      <c r="I64" s="254">
        <v>0</v>
      </c>
      <c r="J64" s="254">
        <v>0</v>
      </c>
      <c r="K64" s="254">
        <v>0</v>
      </c>
      <c r="L64" s="254">
        <v>0</v>
      </c>
      <c r="M64" s="170">
        <f t="shared" si="3"/>
        <v>0</v>
      </c>
      <c r="N64" s="257">
        <f t="shared" si="4"/>
        <v>0</v>
      </c>
      <c r="O64" s="257">
        <f t="shared" si="5"/>
        <v>0</v>
      </c>
      <c r="P64" s="257">
        <f t="shared" si="6"/>
        <v>0</v>
      </c>
      <c r="Q64" s="257">
        <f>K64-G64</f>
        <v>0</v>
      </c>
      <c r="R64" s="132">
        <f t="shared" si="26"/>
        <v>0</v>
      </c>
      <c r="S64" s="372">
        <v>0</v>
      </c>
      <c r="T64" s="372">
        <v>0</v>
      </c>
      <c r="U64" s="372">
        <v>0</v>
      </c>
      <c r="V64" s="372">
        <v>0</v>
      </c>
      <c r="W64" s="253">
        <v>2018</v>
      </c>
      <c r="X64" s="252"/>
      <c r="Y64" s="254"/>
      <c r="Z64" s="368"/>
      <c r="AA64" s="370"/>
      <c r="AB64" s="368"/>
      <c r="AC64" s="368"/>
      <c r="AD64" s="371"/>
      <c r="AE64" s="252"/>
      <c r="AF64" s="252"/>
      <c r="AG64" s="252"/>
      <c r="AH64" s="252"/>
      <c r="AI64" s="254"/>
      <c r="AJ64" s="404">
        <v>2018</v>
      </c>
      <c r="AK64" s="368"/>
      <c r="AL64" s="368"/>
    </row>
    <row r="65" spans="1:38" ht="30">
      <c r="A65" s="115">
        <v>25</v>
      </c>
      <c r="B65" s="86" t="str">
        <f>'7.1.- 2019'!B70</f>
        <v>Приобретение оборудования (мобильный комплекс ДЭС для д.Сартынья Березовского района)</v>
      </c>
      <c r="C65" s="251">
        <f>'7.1.- 2019'!AU70</f>
        <v>0</v>
      </c>
      <c r="D65" s="254">
        <v>0</v>
      </c>
      <c r="E65" s="251">
        <v>0</v>
      </c>
      <c r="F65" s="251">
        <v>0</v>
      </c>
      <c r="G65" s="251">
        <v>0</v>
      </c>
      <c r="H65" s="251">
        <f>'7.1.- 2019'!AV70</f>
        <v>0</v>
      </c>
      <c r="I65" s="254">
        <v>0</v>
      </c>
      <c r="J65" s="254">
        <v>0</v>
      </c>
      <c r="K65" s="254">
        <v>0</v>
      </c>
      <c r="L65" s="254">
        <v>0</v>
      </c>
      <c r="M65" s="170">
        <f t="shared" si="3"/>
        <v>0</v>
      </c>
      <c r="N65" s="257">
        <f t="shared" si="4"/>
        <v>0</v>
      </c>
      <c r="O65" s="257">
        <f t="shared" si="5"/>
        <v>0</v>
      </c>
      <c r="P65" s="257">
        <f t="shared" si="6"/>
        <v>0</v>
      </c>
      <c r="Q65" s="257">
        <f t="shared" si="7"/>
        <v>0</v>
      </c>
      <c r="R65" s="132">
        <f t="shared" si="26"/>
        <v>0</v>
      </c>
      <c r="S65" s="372">
        <v>0</v>
      </c>
      <c r="T65" s="372">
        <v>0</v>
      </c>
      <c r="U65" s="372">
        <v>0</v>
      </c>
      <c r="V65" s="372">
        <v>0</v>
      </c>
      <c r="W65" s="252">
        <v>2018</v>
      </c>
      <c r="X65" s="252">
        <v>10</v>
      </c>
      <c r="Y65" s="252">
        <v>0.12</v>
      </c>
      <c r="Z65" s="368"/>
      <c r="AA65" s="370"/>
      <c r="AB65" s="368"/>
      <c r="AC65" s="368"/>
      <c r="AD65" s="371"/>
      <c r="AE65" s="252"/>
      <c r="AF65" s="252"/>
      <c r="AG65" s="252"/>
      <c r="AH65" s="252"/>
      <c r="AI65" s="254"/>
      <c r="AJ65" s="404">
        <v>2018</v>
      </c>
      <c r="AK65" s="368"/>
      <c r="AL65" s="368"/>
    </row>
    <row r="66" spans="1:38" ht="30">
      <c r="A66" s="115">
        <v>26</v>
      </c>
      <c r="B66" s="86" t="str">
        <f>'7.1.- 2019'!B71</f>
        <v>Приобретение оборудования (мобильный комплекс ДЭС для д.Сосновый Бор Нижневартовского района)</v>
      </c>
      <c r="C66" s="251">
        <f>'7.1.- 2019'!AU71</f>
        <v>0</v>
      </c>
      <c r="D66" s="254">
        <v>0</v>
      </c>
      <c r="E66" s="251">
        <v>0</v>
      </c>
      <c r="F66" s="251">
        <v>0</v>
      </c>
      <c r="G66" s="251">
        <v>0</v>
      </c>
      <c r="H66" s="251">
        <f>'7.1.- 2019'!AV71</f>
        <v>0</v>
      </c>
      <c r="I66" s="254">
        <v>0</v>
      </c>
      <c r="J66" s="254">
        <v>0</v>
      </c>
      <c r="K66" s="254">
        <v>0</v>
      </c>
      <c r="L66" s="254">
        <v>0</v>
      </c>
      <c r="M66" s="170">
        <f t="shared" si="3"/>
        <v>0</v>
      </c>
      <c r="N66" s="257">
        <f t="shared" si="4"/>
        <v>0</v>
      </c>
      <c r="O66" s="257">
        <f t="shared" si="5"/>
        <v>0</v>
      </c>
      <c r="P66" s="257">
        <f t="shared" si="6"/>
        <v>0</v>
      </c>
      <c r="Q66" s="257">
        <f t="shared" si="7"/>
        <v>0</v>
      </c>
      <c r="R66" s="132">
        <f t="shared" si="26"/>
        <v>0</v>
      </c>
      <c r="S66" s="372">
        <v>0</v>
      </c>
      <c r="T66" s="372">
        <v>0</v>
      </c>
      <c r="U66" s="372">
        <v>0</v>
      </c>
      <c r="V66" s="372">
        <v>0</v>
      </c>
      <c r="W66" s="252">
        <v>2018</v>
      </c>
      <c r="X66" s="252">
        <v>10</v>
      </c>
      <c r="Y66" s="252">
        <v>0.06</v>
      </c>
      <c r="Z66" s="368"/>
      <c r="AA66" s="370"/>
      <c r="AB66" s="368"/>
      <c r="AC66" s="368"/>
      <c r="AD66" s="371"/>
      <c r="AE66" s="252"/>
      <c r="AF66" s="252"/>
      <c r="AG66" s="252"/>
      <c r="AH66" s="252"/>
      <c r="AI66" s="254"/>
      <c r="AJ66" s="404">
        <v>2018</v>
      </c>
      <c r="AK66" s="368">
        <v>20</v>
      </c>
      <c r="AL66" s="368">
        <v>50</v>
      </c>
    </row>
    <row r="67" spans="1:38" ht="30">
      <c r="A67" s="115">
        <v>27</v>
      </c>
      <c r="B67" s="86" t="str">
        <f>'7.1.- 2019'!B72</f>
        <v>Приобретение оборудования (Расходные ёмкости для ДЭС с. Саранпауль Березовского района)</v>
      </c>
      <c r="C67" s="251">
        <f>'7.1.- 2019'!AU72</f>
        <v>0</v>
      </c>
      <c r="D67" s="254">
        <v>0</v>
      </c>
      <c r="E67" s="251">
        <v>0</v>
      </c>
      <c r="F67" s="251">
        <v>0</v>
      </c>
      <c r="G67" s="251">
        <v>0</v>
      </c>
      <c r="H67" s="251">
        <f>'7.1.- 2019'!AV72</f>
        <v>0</v>
      </c>
      <c r="I67" s="254">
        <v>0</v>
      </c>
      <c r="J67" s="254">
        <v>0</v>
      </c>
      <c r="K67" s="254">
        <v>0</v>
      </c>
      <c r="L67" s="254">
        <v>0</v>
      </c>
      <c r="M67" s="170">
        <f t="shared" si="3"/>
        <v>0</v>
      </c>
      <c r="N67" s="257">
        <f t="shared" si="4"/>
        <v>0</v>
      </c>
      <c r="O67" s="257">
        <f t="shared" si="5"/>
        <v>0</v>
      </c>
      <c r="P67" s="257">
        <f t="shared" si="6"/>
        <v>0</v>
      </c>
      <c r="Q67" s="257">
        <f t="shared" si="7"/>
        <v>0</v>
      </c>
      <c r="R67" s="132">
        <f t="shared" si="26"/>
        <v>0</v>
      </c>
      <c r="S67" s="372">
        <v>0</v>
      </c>
      <c r="T67" s="372">
        <v>0</v>
      </c>
      <c r="U67" s="372">
        <v>0</v>
      </c>
      <c r="V67" s="372">
        <v>0</v>
      </c>
      <c r="W67" s="252">
        <v>2018</v>
      </c>
      <c r="X67" s="252"/>
      <c r="Y67" s="252"/>
      <c r="Z67" s="254"/>
      <c r="AA67" s="370"/>
      <c r="AB67" s="368"/>
      <c r="AC67" s="368"/>
      <c r="AD67" s="371"/>
      <c r="AE67" s="252"/>
      <c r="AF67" s="252"/>
      <c r="AG67" s="252"/>
      <c r="AH67" s="252"/>
      <c r="AI67" s="254"/>
      <c r="AJ67" s="404">
        <v>2018</v>
      </c>
      <c r="AK67" s="368">
        <v>20</v>
      </c>
      <c r="AL67" s="368">
        <v>1600</v>
      </c>
    </row>
    <row r="68" spans="1:38" ht="30">
      <c r="A68" s="115">
        <v>28</v>
      </c>
      <c r="B68" s="86" t="str">
        <f>'7.1.- 2019'!B73</f>
        <v>Приобретение оборудования (Расходные ёмкости для ДЭС с. Няксимволь Березовского района)</v>
      </c>
      <c r="C68" s="251">
        <f>'7.1.- 2019'!AU73</f>
        <v>0</v>
      </c>
      <c r="D68" s="254">
        <v>0</v>
      </c>
      <c r="E68" s="251">
        <v>0</v>
      </c>
      <c r="F68" s="251">
        <v>0</v>
      </c>
      <c r="G68" s="251">
        <v>0</v>
      </c>
      <c r="H68" s="251">
        <f>'7.1.- 2019'!AV73</f>
        <v>0</v>
      </c>
      <c r="I68" s="254">
        <v>0</v>
      </c>
      <c r="J68" s="254">
        <v>0</v>
      </c>
      <c r="K68" s="254">
        <v>0</v>
      </c>
      <c r="L68" s="254">
        <v>0</v>
      </c>
      <c r="M68" s="170">
        <f t="shared" si="3"/>
        <v>0</v>
      </c>
      <c r="N68" s="257">
        <f t="shared" si="4"/>
        <v>0</v>
      </c>
      <c r="O68" s="257">
        <f t="shared" si="5"/>
        <v>0</v>
      </c>
      <c r="P68" s="257">
        <f t="shared" si="6"/>
        <v>0</v>
      </c>
      <c r="Q68" s="257">
        <f t="shared" si="7"/>
        <v>0</v>
      </c>
      <c r="R68" s="132">
        <f t="shared" si="26"/>
        <v>0</v>
      </c>
      <c r="S68" s="372">
        <v>0</v>
      </c>
      <c r="T68" s="372">
        <v>0</v>
      </c>
      <c r="U68" s="372">
        <v>0</v>
      </c>
      <c r="V68" s="372">
        <v>0</v>
      </c>
      <c r="W68" s="252">
        <v>2018</v>
      </c>
      <c r="X68" s="252"/>
      <c r="Y68" s="252"/>
      <c r="Z68" s="252"/>
      <c r="AA68" s="253"/>
      <c r="AB68" s="252"/>
      <c r="AC68" s="252"/>
      <c r="AD68" s="254"/>
      <c r="AE68" s="252"/>
      <c r="AF68" s="252"/>
      <c r="AG68" s="252"/>
      <c r="AH68" s="252"/>
      <c r="AI68" s="254"/>
      <c r="AJ68" s="404">
        <v>2018</v>
      </c>
      <c r="AK68" s="368">
        <v>20</v>
      </c>
      <c r="AL68" s="368">
        <v>150</v>
      </c>
    </row>
    <row r="69" spans="1:38" ht="30">
      <c r="A69" s="115">
        <v>29</v>
      </c>
      <c r="B69" s="86" t="str">
        <f>'7.1.- 2019'!B74</f>
        <v>Приобретение оборудования (Расходные ёмкости для ДЭС п. Урманный Ханты-Мансийского района)</v>
      </c>
      <c r="C69" s="251">
        <f>'7.1.- 2019'!AU74</f>
        <v>0</v>
      </c>
      <c r="D69" s="254">
        <v>0</v>
      </c>
      <c r="E69" s="251">
        <v>0</v>
      </c>
      <c r="F69" s="251">
        <v>0</v>
      </c>
      <c r="G69" s="251">
        <v>0</v>
      </c>
      <c r="H69" s="251">
        <f>'7.1.- 2019'!AV74</f>
        <v>0</v>
      </c>
      <c r="I69" s="254">
        <v>0</v>
      </c>
      <c r="J69" s="254">
        <v>0</v>
      </c>
      <c r="K69" s="254">
        <v>0</v>
      </c>
      <c r="L69" s="254">
        <v>0</v>
      </c>
      <c r="M69" s="170">
        <f t="shared" si="3"/>
        <v>0</v>
      </c>
      <c r="N69" s="257">
        <f t="shared" si="4"/>
        <v>0</v>
      </c>
      <c r="O69" s="257">
        <f t="shared" si="5"/>
        <v>0</v>
      </c>
      <c r="P69" s="257">
        <f t="shared" si="6"/>
        <v>0</v>
      </c>
      <c r="Q69" s="257">
        <f t="shared" si="7"/>
        <v>0</v>
      </c>
      <c r="R69" s="132">
        <f t="shared" si="26"/>
        <v>0</v>
      </c>
      <c r="S69" s="372">
        <v>0</v>
      </c>
      <c r="T69" s="372">
        <v>0</v>
      </c>
      <c r="U69" s="372">
        <v>0</v>
      </c>
      <c r="V69" s="372">
        <v>0</v>
      </c>
      <c r="W69" s="252">
        <v>2018</v>
      </c>
      <c r="X69" s="252"/>
      <c r="Y69" s="252"/>
      <c r="Z69" s="252"/>
      <c r="AA69" s="253"/>
      <c r="AB69" s="252"/>
      <c r="AC69" s="252"/>
      <c r="AD69" s="254"/>
      <c r="AE69" s="252"/>
      <c r="AF69" s="252"/>
      <c r="AG69" s="252"/>
      <c r="AH69" s="252"/>
      <c r="AI69" s="254"/>
      <c r="AJ69" s="404">
        <v>2018</v>
      </c>
      <c r="AK69" s="368">
        <v>20</v>
      </c>
      <c r="AL69" s="368">
        <v>900</v>
      </c>
    </row>
    <row r="70" spans="1:38" ht="30">
      <c r="A70" s="115">
        <v>30</v>
      </c>
      <c r="B70" s="86" t="str">
        <f>'7.1.- 2019'!B75</f>
        <v>Приобретение оборудования не входящего в смету строек (мастерские для ДЭС  с. Ванзеват, с. Ломбовож, д. Согом)</v>
      </c>
      <c r="C70" s="251">
        <f>'7.1.- 2019'!AU75</f>
        <v>0</v>
      </c>
      <c r="D70" s="254">
        <v>0</v>
      </c>
      <c r="E70" s="251">
        <v>0</v>
      </c>
      <c r="F70" s="251">
        <v>0</v>
      </c>
      <c r="G70" s="251">
        <v>0</v>
      </c>
      <c r="H70" s="251">
        <f>'7.1.- 2019'!AV75</f>
        <v>0</v>
      </c>
      <c r="I70" s="254">
        <v>0</v>
      </c>
      <c r="J70" s="254">
        <v>0</v>
      </c>
      <c r="K70" s="254">
        <v>0</v>
      </c>
      <c r="L70" s="254">
        <v>0</v>
      </c>
      <c r="M70" s="170">
        <f t="shared" si="3"/>
        <v>0</v>
      </c>
      <c r="N70" s="257">
        <f t="shared" si="4"/>
        <v>0</v>
      </c>
      <c r="O70" s="257">
        <f t="shared" si="5"/>
        <v>0</v>
      </c>
      <c r="P70" s="257">
        <f t="shared" si="6"/>
        <v>0</v>
      </c>
      <c r="Q70" s="257">
        <f t="shared" si="7"/>
        <v>0</v>
      </c>
      <c r="R70" s="132">
        <f t="shared" si="26"/>
        <v>0</v>
      </c>
      <c r="S70" s="372">
        <v>0</v>
      </c>
      <c r="T70" s="372">
        <v>0</v>
      </c>
      <c r="U70" s="372">
        <v>0</v>
      </c>
      <c r="V70" s="372">
        <v>0</v>
      </c>
      <c r="W70" s="252">
        <v>2018</v>
      </c>
      <c r="X70" s="252"/>
      <c r="Y70" s="252"/>
      <c r="Z70" s="252"/>
      <c r="AA70" s="253"/>
      <c r="AB70" s="252"/>
      <c r="AC70" s="252"/>
      <c r="AD70" s="254"/>
      <c r="AE70" s="252"/>
      <c r="AF70" s="252"/>
      <c r="AG70" s="252"/>
      <c r="AH70" s="252"/>
      <c r="AI70" s="254"/>
      <c r="AJ70" s="404">
        <v>2018</v>
      </c>
      <c r="AK70" s="368"/>
      <c r="AL70" s="368"/>
    </row>
    <row r="71" spans="1:38" ht="30">
      <c r="A71" s="115">
        <v>31</v>
      </c>
      <c r="B71" s="86" t="str">
        <f>'7.1.- 2019'!B76</f>
        <v>Приобретение оборудования не входящего в смету строек для ДЭС (комьютеры и периферийное оборудование)</v>
      </c>
      <c r="C71" s="251">
        <f>'7.1.- 2019'!AU76</f>
        <v>0</v>
      </c>
      <c r="D71" s="254">
        <v>0</v>
      </c>
      <c r="E71" s="251">
        <v>0</v>
      </c>
      <c r="F71" s="251">
        <v>0</v>
      </c>
      <c r="G71" s="251">
        <v>0</v>
      </c>
      <c r="H71" s="251">
        <f>'7.1.- 2019'!AV76</f>
        <v>0</v>
      </c>
      <c r="I71" s="254">
        <v>0</v>
      </c>
      <c r="J71" s="254">
        <v>0</v>
      </c>
      <c r="K71" s="254">
        <v>0</v>
      </c>
      <c r="L71" s="254">
        <v>0</v>
      </c>
      <c r="M71" s="170">
        <f t="shared" si="3"/>
        <v>0</v>
      </c>
      <c r="N71" s="257">
        <f t="shared" si="4"/>
        <v>0</v>
      </c>
      <c r="O71" s="257">
        <f t="shared" si="5"/>
        <v>0</v>
      </c>
      <c r="P71" s="257">
        <f t="shared" si="6"/>
        <v>0</v>
      </c>
      <c r="Q71" s="257">
        <f t="shared" si="7"/>
        <v>0</v>
      </c>
      <c r="R71" s="132">
        <f t="shared" si="26"/>
        <v>0</v>
      </c>
      <c r="S71" s="372">
        <v>0</v>
      </c>
      <c r="T71" s="372">
        <v>0</v>
      </c>
      <c r="U71" s="372">
        <v>0</v>
      </c>
      <c r="V71" s="372">
        <v>0</v>
      </c>
      <c r="W71" s="252">
        <v>2018</v>
      </c>
      <c r="X71" s="252"/>
      <c r="Y71" s="252"/>
      <c r="Z71" s="252"/>
      <c r="AA71" s="253"/>
      <c r="AB71" s="252"/>
      <c r="AC71" s="252"/>
      <c r="AD71" s="254"/>
      <c r="AE71" s="252"/>
      <c r="AF71" s="252"/>
      <c r="AG71" s="252"/>
      <c r="AH71" s="252"/>
      <c r="AI71" s="254"/>
      <c r="AJ71" s="404">
        <v>2018</v>
      </c>
      <c r="AK71" s="368"/>
      <c r="AL71" s="368"/>
    </row>
    <row r="72" spans="1:38">
      <c r="F72" s="1"/>
      <c r="G72" s="1"/>
      <c r="H72" s="236"/>
      <c r="I72" s="1"/>
    </row>
    <row r="73" spans="1:38">
      <c r="F73" s="1"/>
      <c r="G73" s="1"/>
      <c r="H73" s="236"/>
      <c r="I73" s="1"/>
    </row>
    <row r="74" spans="1:38">
      <c r="F74" s="1"/>
      <c r="G74" s="1"/>
      <c r="H74" s="1"/>
      <c r="I74" s="1"/>
    </row>
  </sheetData>
  <mergeCells count="46">
    <mergeCell ref="AH10:AH11"/>
    <mergeCell ref="AI10:AI11"/>
    <mergeCell ref="AB10:AB11"/>
    <mergeCell ref="AC10:AC11"/>
    <mergeCell ref="AD10:AD11"/>
    <mergeCell ref="AE10:AE11"/>
    <mergeCell ref="AF10:AF11"/>
    <mergeCell ref="AG10:AG11"/>
    <mergeCell ref="AA10:AA11"/>
    <mergeCell ref="P10:P11"/>
    <mergeCell ref="Q10:Q11"/>
    <mergeCell ref="R10:R11"/>
    <mergeCell ref="S10:S11"/>
    <mergeCell ref="T10:T11"/>
    <mergeCell ref="U10:U11"/>
    <mergeCell ref="V10:V11"/>
    <mergeCell ref="W10:W11"/>
    <mergeCell ref="X10:X11"/>
    <mergeCell ref="Y10:Y11"/>
    <mergeCell ref="Z10:Z11"/>
    <mergeCell ref="J10:J11"/>
    <mergeCell ref="K10:K11"/>
    <mergeCell ref="L10:L11"/>
    <mergeCell ref="M10:M11"/>
    <mergeCell ref="N10:N11"/>
    <mergeCell ref="E10:E11"/>
    <mergeCell ref="F10:F11"/>
    <mergeCell ref="G10:G11"/>
    <mergeCell ref="H10:H11"/>
    <mergeCell ref="I10:I11"/>
    <mergeCell ref="AJ3:AL3"/>
    <mergeCell ref="AJ10:AJ11"/>
    <mergeCell ref="A8:A11"/>
    <mergeCell ref="B8:B11"/>
    <mergeCell ref="C8:G9"/>
    <mergeCell ref="H8:L9"/>
    <mergeCell ref="M8:Q9"/>
    <mergeCell ref="R8:V9"/>
    <mergeCell ref="W8:AL8"/>
    <mergeCell ref="W9:Z9"/>
    <mergeCell ref="O10:O11"/>
    <mergeCell ref="AA9:AD9"/>
    <mergeCell ref="AE9:AI9"/>
    <mergeCell ref="AL9:AL11"/>
    <mergeCell ref="C10:C11"/>
    <mergeCell ref="D10:D11"/>
  </mergeCells>
  <printOptions horizontalCentered="1"/>
  <pageMargins left="0" right="0" top="0" bottom="0" header="0.31496062992125984" footer="0.31496062992125984"/>
  <pageSetup paperSize="9" scale="28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Q64"/>
  <sheetViews>
    <sheetView view="pageBreakPreview" zoomScale="90" zoomScaleNormal="100" zoomScaleSheetLayoutView="110" workbookViewId="0">
      <selection activeCell="L9" sqref="L9"/>
    </sheetView>
  </sheetViews>
  <sheetFormatPr defaultRowHeight="15.75" outlineLevelRow="1" outlineLevelCol="1"/>
  <cols>
    <col min="1" max="1" width="11" style="59" customWidth="1"/>
    <col min="2" max="2" width="56.85546875" style="172" customWidth="1"/>
    <col min="3" max="3" width="18.5703125" style="61" hidden="1" customWidth="1" outlineLevel="1"/>
    <col min="4" max="4" width="18" style="61" hidden="1" customWidth="1" outlineLevel="1"/>
    <col min="5" max="5" width="10.28515625" style="61" customWidth="1" collapsed="1"/>
    <col min="6" max="14" width="10.28515625" style="61" customWidth="1"/>
    <col min="15" max="15" width="33" style="67" customWidth="1"/>
    <col min="16" max="16" width="9.140625" style="63"/>
    <col min="17" max="17" width="15" style="186" customWidth="1"/>
    <col min="18" max="189" width="9.140625" style="63"/>
    <col min="190" max="190" width="11" style="63" customWidth="1"/>
    <col min="191" max="191" width="60.140625" style="63" customWidth="1"/>
    <col min="192" max="194" width="12.28515625" style="63" customWidth="1"/>
    <col min="195" max="195" width="12.140625" style="63" customWidth="1"/>
    <col min="196" max="201" width="12.28515625" style="63" customWidth="1"/>
    <col min="202" max="202" width="25" style="63" customWidth="1"/>
    <col min="203" max="206" width="9.140625" style="63" customWidth="1"/>
    <col min="207" max="445" width="9.140625" style="63"/>
    <col min="446" max="446" width="11" style="63" customWidth="1"/>
    <col min="447" max="447" width="60.140625" style="63" customWidth="1"/>
    <col min="448" max="450" width="12.28515625" style="63" customWidth="1"/>
    <col min="451" max="451" width="12.140625" style="63" customWidth="1"/>
    <col min="452" max="457" width="12.28515625" style="63" customWidth="1"/>
    <col min="458" max="458" width="25" style="63" customWidth="1"/>
    <col min="459" max="462" width="9.140625" style="63" customWidth="1"/>
    <col min="463" max="701" width="9.140625" style="63"/>
    <col min="702" max="702" width="11" style="63" customWidth="1"/>
    <col min="703" max="703" width="60.140625" style="63" customWidth="1"/>
    <col min="704" max="706" width="12.28515625" style="63" customWidth="1"/>
    <col min="707" max="707" width="12.140625" style="63" customWidth="1"/>
    <col min="708" max="713" width="12.28515625" style="63" customWidth="1"/>
    <col min="714" max="714" width="25" style="63" customWidth="1"/>
    <col min="715" max="718" width="9.140625" style="63" customWidth="1"/>
    <col min="719" max="957" width="9.140625" style="63"/>
    <col min="958" max="958" width="11" style="63" customWidth="1"/>
    <col min="959" max="959" width="60.140625" style="63" customWidth="1"/>
    <col min="960" max="962" width="12.28515625" style="63" customWidth="1"/>
    <col min="963" max="963" width="12.140625" style="63" customWidth="1"/>
    <col min="964" max="969" width="12.28515625" style="63" customWidth="1"/>
    <col min="970" max="970" width="25" style="63" customWidth="1"/>
    <col min="971" max="974" width="9.140625" style="63" customWidth="1"/>
    <col min="975" max="1213" width="9.140625" style="63"/>
    <col min="1214" max="1214" width="11" style="63" customWidth="1"/>
    <col min="1215" max="1215" width="60.140625" style="63" customWidth="1"/>
    <col min="1216" max="1218" width="12.28515625" style="63" customWidth="1"/>
    <col min="1219" max="1219" width="12.140625" style="63" customWidth="1"/>
    <col min="1220" max="1225" width="12.28515625" style="63" customWidth="1"/>
    <col min="1226" max="1226" width="25" style="63" customWidth="1"/>
    <col min="1227" max="1230" width="9.140625" style="63" customWidth="1"/>
    <col min="1231" max="1469" width="9.140625" style="63"/>
    <col min="1470" max="1470" width="11" style="63" customWidth="1"/>
    <col min="1471" max="1471" width="60.140625" style="63" customWidth="1"/>
    <col min="1472" max="1474" width="12.28515625" style="63" customWidth="1"/>
    <col min="1475" max="1475" width="12.140625" style="63" customWidth="1"/>
    <col min="1476" max="1481" width="12.28515625" style="63" customWidth="1"/>
    <col min="1482" max="1482" width="25" style="63" customWidth="1"/>
    <col min="1483" max="1486" width="9.140625" style="63" customWidth="1"/>
    <col min="1487" max="1725" width="9.140625" style="63"/>
    <col min="1726" max="1726" width="11" style="63" customWidth="1"/>
    <col min="1727" max="1727" width="60.140625" style="63" customWidth="1"/>
    <col min="1728" max="1730" width="12.28515625" style="63" customWidth="1"/>
    <col min="1731" max="1731" width="12.140625" style="63" customWidth="1"/>
    <col min="1732" max="1737" width="12.28515625" style="63" customWidth="1"/>
    <col min="1738" max="1738" width="25" style="63" customWidth="1"/>
    <col min="1739" max="1742" width="9.140625" style="63" customWidth="1"/>
    <col min="1743" max="1981" width="9.140625" style="63"/>
    <col min="1982" max="1982" width="11" style="63" customWidth="1"/>
    <col min="1983" max="1983" width="60.140625" style="63" customWidth="1"/>
    <col min="1984" max="1986" width="12.28515625" style="63" customWidth="1"/>
    <col min="1987" max="1987" width="12.140625" style="63" customWidth="1"/>
    <col min="1988" max="1993" width="12.28515625" style="63" customWidth="1"/>
    <col min="1994" max="1994" width="25" style="63" customWidth="1"/>
    <col min="1995" max="1998" width="9.140625" style="63" customWidth="1"/>
    <col min="1999" max="2237" width="9.140625" style="63"/>
    <col min="2238" max="2238" width="11" style="63" customWidth="1"/>
    <col min="2239" max="2239" width="60.140625" style="63" customWidth="1"/>
    <col min="2240" max="2242" width="12.28515625" style="63" customWidth="1"/>
    <col min="2243" max="2243" width="12.140625" style="63" customWidth="1"/>
    <col min="2244" max="2249" width="12.28515625" style="63" customWidth="1"/>
    <col min="2250" max="2250" width="25" style="63" customWidth="1"/>
    <col min="2251" max="2254" width="9.140625" style="63" customWidth="1"/>
    <col min="2255" max="2493" width="9.140625" style="63"/>
    <col min="2494" max="2494" width="11" style="63" customWidth="1"/>
    <col min="2495" max="2495" width="60.140625" style="63" customWidth="1"/>
    <col min="2496" max="2498" width="12.28515625" style="63" customWidth="1"/>
    <col min="2499" max="2499" width="12.140625" style="63" customWidth="1"/>
    <col min="2500" max="2505" width="12.28515625" style="63" customWidth="1"/>
    <col min="2506" max="2506" width="25" style="63" customWidth="1"/>
    <col min="2507" max="2510" width="9.140625" style="63" customWidth="1"/>
    <col min="2511" max="2749" width="9.140625" style="63"/>
    <col min="2750" max="2750" width="11" style="63" customWidth="1"/>
    <col min="2751" max="2751" width="60.140625" style="63" customWidth="1"/>
    <col min="2752" max="2754" width="12.28515625" style="63" customWidth="1"/>
    <col min="2755" max="2755" width="12.140625" style="63" customWidth="1"/>
    <col min="2756" max="2761" width="12.28515625" style="63" customWidth="1"/>
    <col min="2762" max="2762" width="25" style="63" customWidth="1"/>
    <col min="2763" max="2766" width="9.140625" style="63" customWidth="1"/>
    <col min="2767" max="3005" width="9.140625" style="63"/>
    <col min="3006" max="3006" width="11" style="63" customWidth="1"/>
    <col min="3007" max="3007" width="60.140625" style="63" customWidth="1"/>
    <col min="3008" max="3010" width="12.28515625" style="63" customWidth="1"/>
    <col min="3011" max="3011" width="12.140625" style="63" customWidth="1"/>
    <col min="3012" max="3017" width="12.28515625" style="63" customWidth="1"/>
    <col min="3018" max="3018" width="25" style="63" customWidth="1"/>
    <col min="3019" max="3022" width="9.140625" style="63" customWidth="1"/>
    <col min="3023" max="3261" width="9.140625" style="63"/>
    <col min="3262" max="3262" width="11" style="63" customWidth="1"/>
    <col min="3263" max="3263" width="60.140625" style="63" customWidth="1"/>
    <col min="3264" max="3266" width="12.28515625" style="63" customWidth="1"/>
    <col min="3267" max="3267" width="12.140625" style="63" customWidth="1"/>
    <col min="3268" max="3273" width="12.28515625" style="63" customWidth="1"/>
    <col min="3274" max="3274" width="25" style="63" customWidth="1"/>
    <col min="3275" max="3278" width="9.140625" style="63" customWidth="1"/>
    <col min="3279" max="3517" width="9.140625" style="63"/>
    <col min="3518" max="3518" width="11" style="63" customWidth="1"/>
    <col min="3519" max="3519" width="60.140625" style="63" customWidth="1"/>
    <col min="3520" max="3522" width="12.28515625" style="63" customWidth="1"/>
    <col min="3523" max="3523" width="12.140625" style="63" customWidth="1"/>
    <col min="3524" max="3529" width="12.28515625" style="63" customWidth="1"/>
    <col min="3530" max="3530" width="25" style="63" customWidth="1"/>
    <col min="3531" max="3534" width="9.140625" style="63" customWidth="1"/>
    <col min="3535" max="3773" width="9.140625" style="63"/>
    <col min="3774" max="3774" width="11" style="63" customWidth="1"/>
    <col min="3775" max="3775" width="60.140625" style="63" customWidth="1"/>
    <col min="3776" max="3778" width="12.28515625" style="63" customWidth="1"/>
    <col min="3779" max="3779" width="12.140625" style="63" customWidth="1"/>
    <col min="3780" max="3785" width="12.28515625" style="63" customWidth="1"/>
    <col min="3786" max="3786" width="25" style="63" customWidth="1"/>
    <col min="3787" max="3790" width="9.140625" style="63" customWidth="1"/>
    <col min="3791" max="4029" width="9.140625" style="63"/>
    <col min="4030" max="4030" width="11" style="63" customWidth="1"/>
    <col min="4031" max="4031" width="60.140625" style="63" customWidth="1"/>
    <col min="4032" max="4034" width="12.28515625" style="63" customWidth="1"/>
    <col min="4035" max="4035" width="12.140625" style="63" customWidth="1"/>
    <col min="4036" max="4041" width="12.28515625" style="63" customWidth="1"/>
    <col min="4042" max="4042" width="25" style="63" customWidth="1"/>
    <col min="4043" max="4046" width="9.140625" style="63" customWidth="1"/>
    <col min="4047" max="4285" width="9.140625" style="63"/>
    <col min="4286" max="4286" width="11" style="63" customWidth="1"/>
    <col min="4287" max="4287" width="60.140625" style="63" customWidth="1"/>
    <col min="4288" max="4290" width="12.28515625" style="63" customWidth="1"/>
    <col min="4291" max="4291" width="12.140625" style="63" customWidth="1"/>
    <col min="4292" max="4297" width="12.28515625" style="63" customWidth="1"/>
    <col min="4298" max="4298" width="25" style="63" customWidth="1"/>
    <col min="4299" max="4302" width="9.140625" style="63" customWidth="1"/>
    <col min="4303" max="4541" width="9.140625" style="63"/>
    <col min="4542" max="4542" width="11" style="63" customWidth="1"/>
    <col min="4543" max="4543" width="60.140625" style="63" customWidth="1"/>
    <col min="4544" max="4546" width="12.28515625" style="63" customWidth="1"/>
    <col min="4547" max="4547" width="12.140625" style="63" customWidth="1"/>
    <col min="4548" max="4553" width="12.28515625" style="63" customWidth="1"/>
    <col min="4554" max="4554" width="25" style="63" customWidth="1"/>
    <col min="4555" max="4558" width="9.140625" style="63" customWidth="1"/>
    <col min="4559" max="4797" width="9.140625" style="63"/>
    <col min="4798" max="4798" width="11" style="63" customWidth="1"/>
    <col min="4799" max="4799" width="60.140625" style="63" customWidth="1"/>
    <col min="4800" max="4802" width="12.28515625" style="63" customWidth="1"/>
    <col min="4803" max="4803" width="12.140625" style="63" customWidth="1"/>
    <col min="4804" max="4809" width="12.28515625" style="63" customWidth="1"/>
    <col min="4810" max="4810" width="25" style="63" customWidth="1"/>
    <col min="4811" max="4814" width="9.140625" style="63" customWidth="1"/>
    <col min="4815" max="5053" width="9.140625" style="63"/>
    <col min="5054" max="5054" width="11" style="63" customWidth="1"/>
    <col min="5055" max="5055" width="60.140625" style="63" customWidth="1"/>
    <col min="5056" max="5058" width="12.28515625" style="63" customWidth="1"/>
    <col min="5059" max="5059" width="12.140625" style="63" customWidth="1"/>
    <col min="5060" max="5065" width="12.28515625" style="63" customWidth="1"/>
    <col min="5066" max="5066" width="25" style="63" customWidth="1"/>
    <col min="5067" max="5070" width="9.140625" style="63" customWidth="1"/>
    <col min="5071" max="5309" width="9.140625" style="63"/>
    <col min="5310" max="5310" width="11" style="63" customWidth="1"/>
    <col min="5311" max="5311" width="60.140625" style="63" customWidth="1"/>
    <col min="5312" max="5314" width="12.28515625" style="63" customWidth="1"/>
    <col min="5315" max="5315" width="12.140625" style="63" customWidth="1"/>
    <col min="5316" max="5321" width="12.28515625" style="63" customWidth="1"/>
    <col min="5322" max="5322" width="25" style="63" customWidth="1"/>
    <col min="5323" max="5326" width="9.140625" style="63" customWidth="1"/>
    <col min="5327" max="5565" width="9.140625" style="63"/>
    <col min="5566" max="5566" width="11" style="63" customWidth="1"/>
    <col min="5567" max="5567" width="60.140625" style="63" customWidth="1"/>
    <col min="5568" max="5570" width="12.28515625" style="63" customWidth="1"/>
    <col min="5571" max="5571" width="12.140625" style="63" customWidth="1"/>
    <col min="5572" max="5577" width="12.28515625" style="63" customWidth="1"/>
    <col min="5578" max="5578" width="25" style="63" customWidth="1"/>
    <col min="5579" max="5582" width="9.140625" style="63" customWidth="1"/>
    <col min="5583" max="5821" width="9.140625" style="63"/>
    <col min="5822" max="5822" width="11" style="63" customWidth="1"/>
    <col min="5823" max="5823" width="60.140625" style="63" customWidth="1"/>
    <col min="5824" max="5826" width="12.28515625" style="63" customWidth="1"/>
    <col min="5827" max="5827" width="12.140625" style="63" customWidth="1"/>
    <col min="5828" max="5833" width="12.28515625" style="63" customWidth="1"/>
    <col min="5834" max="5834" width="25" style="63" customWidth="1"/>
    <col min="5835" max="5838" width="9.140625" style="63" customWidth="1"/>
    <col min="5839" max="6077" width="9.140625" style="63"/>
    <col min="6078" max="6078" width="11" style="63" customWidth="1"/>
    <col min="6079" max="6079" width="60.140625" style="63" customWidth="1"/>
    <col min="6080" max="6082" width="12.28515625" style="63" customWidth="1"/>
    <col min="6083" max="6083" width="12.140625" style="63" customWidth="1"/>
    <col min="6084" max="6089" width="12.28515625" style="63" customWidth="1"/>
    <col min="6090" max="6090" width="25" style="63" customWidth="1"/>
    <col min="6091" max="6094" width="9.140625" style="63" customWidth="1"/>
    <col min="6095" max="6333" width="9.140625" style="63"/>
    <col min="6334" max="6334" width="11" style="63" customWidth="1"/>
    <col min="6335" max="6335" width="60.140625" style="63" customWidth="1"/>
    <col min="6336" max="6338" width="12.28515625" style="63" customWidth="1"/>
    <col min="6339" max="6339" width="12.140625" style="63" customWidth="1"/>
    <col min="6340" max="6345" width="12.28515625" style="63" customWidth="1"/>
    <col min="6346" max="6346" width="25" style="63" customWidth="1"/>
    <col min="6347" max="6350" width="9.140625" style="63" customWidth="1"/>
    <col min="6351" max="6589" width="9.140625" style="63"/>
    <col min="6590" max="6590" width="11" style="63" customWidth="1"/>
    <col min="6591" max="6591" width="60.140625" style="63" customWidth="1"/>
    <col min="6592" max="6594" width="12.28515625" style="63" customWidth="1"/>
    <col min="6595" max="6595" width="12.140625" style="63" customWidth="1"/>
    <col min="6596" max="6601" width="12.28515625" style="63" customWidth="1"/>
    <col min="6602" max="6602" width="25" style="63" customWidth="1"/>
    <col min="6603" max="6606" width="9.140625" style="63" customWidth="1"/>
    <col min="6607" max="6845" width="9.140625" style="63"/>
    <col min="6846" max="6846" width="11" style="63" customWidth="1"/>
    <col min="6847" max="6847" width="60.140625" style="63" customWidth="1"/>
    <col min="6848" max="6850" width="12.28515625" style="63" customWidth="1"/>
    <col min="6851" max="6851" width="12.140625" style="63" customWidth="1"/>
    <col min="6852" max="6857" width="12.28515625" style="63" customWidth="1"/>
    <col min="6858" max="6858" width="25" style="63" customWidth="1"/>
    <col min="6859" max="6862" width="9.140625" style="63" customWidth="1"/>
    <col min="6863" max="7101" width="9.140625" style="63"/>
    <col min="7102" max="7102" width="11" style="63" customWidth="1"/>
    <col min="7103" max="7103" width="60.140625" style="63" customWidth="1"/>
    <col min="7104" max="7106" width="12.28515625" style="63" customWidth="1"/>
    <col min="7107" max="7107" width="12.140625" style="63" customWidth="1"/>
    <col min="7108" max="7113" width="12.28515625" style="63" customWidth="1"/>
    <col min="7114" max="7114" width="25" style="63" customWidth="1"/>
    <col min="7115" max="7118" width="9.140625" style="63" customWidth="1"/>
    <col min="7119" max="7357" width="9.140625" style="63"/>
    <col min="7358" max="7358" width="11" style="63" customWidth="1"/>
    <col min="7359" max="7359" width="60.140625" style="63" customWidth="1"/>
    <col min="7360" max="7362" width="12.28515625" style="63" customWidth="1"/>
    <col min="7363" max="7363" width="12.140625" style="63" customWidth="1"/>
    <col min="7364" max="7369" width="12.28515625" style="63" customWidth="1"/>
    <col min="7370" max="7370" width="25" style="63" customWidth="1"/>
    <col min="7371" max="7374" width="9.140625" style="63" customWidth="1"/>
    <col min="7375" max="7613" width="9.140625" style="63"/>
    <col min="7614" max="7614" width="11" style="63" customWidth="1"/>
    <col min="7615" max="7615" width="60.140625" style="63" customWidth="1"/>
    <col min="7616" max="7618" width="12.28515625" style="63" customWidth="1"/>
    <col min="7619" max="7619" width="12.140625" style="63" customWidth="1"/>
    <col min="7620" max="7625" width="12.28515625" style="63" customWidth="1"/>
    <col min="7626" max="7626" width="25" style="63" customWidth="1"/>
    <col min="7627" max="7630" width="9.140625" style="63" customWidth="1"/>
    <col min="7631" max="7869" width="9.140625" style="63"/>
    <col min="7870" max="7870" width="11" style="63" customWidth="1"/>
    <col min="7871" max="7871" width="60.140625" style="63" customWidth="1"/>
    <col min="7872" max="7874" width="12.28515625" style="63" customWidth="1"/>
    <col min="7875" max="7875" width="12.140625" style="63" customWidth="1"/>
    <col min="7876" max="7881" width="12.28515625" style="63" customWidth="1"/>
    <col min="7882" max="7882" width="25" style="63" customWidth="1"/>
    <col min="7883" max="7886" width="9.140625" style="63" customWidth="1"/>
    <col min="7887" max="8125" width="9.140625" style="63"/>
    <col min="8126" max="8126" width="11" style="63" customWidth="1"/>
    <col min="8127" max="8127" width="60.140625" style="63" customWidth="1"/>
    <col min="8128" max="8130" width="12.28515625" style="63" customWidth="1"/>
    <col min="8131" max="8131" width="12.140625" style="63" customWidth="1"/>
    <col min="8132" max="8137" width="12.28515625" style="63" customWidth="1"/>
    <col min="8138" max="8138" width="25" style="63" customWidth="1"/>
    <col min="8139" max="8142" width="9.140625" style="63" customWidth="1"/>
    <col min="8143" max="8381" width="9.140625" style="63"/>
    <col min="8382" max="8382" width="11" style="63" customWidth="1"/>
    <col min="8383" max="8383" width="60.140625" style="63" customWidth="1"/>
    <col min="8384" max="8386" width="12.28515625" style="63" customWidth="1"/>
    <col min="8387" max="8387" width="12.140625" style="63" customWidth="1"/>
    <col min="8388" max="8393" width="12.28515625" style="63" customWidth="1"/>
    <col min="8394" max="8394" width="25" style="63" customWidth="1"/>
    <col min="8395" max="8398" width="9.140625" style="63" customWidth="1"/>
    <col min="8399" max="8637" width="9.140625" style="63"/>
    <col min="8638" max="8638" width="11" style="63" customWidth="1"/>
    <col min="8639" max="8639" width="60.140625" style="63" customWidth="1"/>
    <col min="8640" max="8642" width="12.28515625" style="63" customWidth="1"/>
    <col min="8643" max="8643" width="12.140625" style="63" customWidth="1"/>
    <col min="8644" max="8649" width="12.28515625" style="63" customWidth="1"/>
    <col min="8650" max="8650" width="25" style="63" customWidth="1"/>
    <col min="8651" max="8654" width="9.140625" style="63" customWidth="1"/>
    <col min="8655" max="8893" width="9.140625" style="63"/>
    <col min="8894" max="8894" width="11" style="63" customWidth="1"/>
    <col min="8895" max="8895" width="60.140625" style="63" customWidth="1"/>
    <col min="8896" max="8898" width="12.28515625" style="63" customWidth="1"/>
    <col min="8899" max="8899" width="12.140625" style="63" customWidth="1"/>
    <col min="8900" max="8905" width="12.28515625" style="63" customWidth="1"/>
    <col min="8906" max="8906" width="25" style="63" customWidth="1"/>
    <col min="8907" max="8910" width="9.140625" style="63" customWidth="1"/>
    <col min="8911" max="9149" width="9.140625" style="63"/>
    <col min="9150" max="9150" width="11" style="63" customWidth="1"/>
    <col min="9151" max="9151" width="60.140625" style="63" customWidth="1"/>
    <col min="9152" max="9154" width="12.28515625" style="63" customWidth="1"/>
    <col min="9155" max="9155" width="12.140625" style="63" customWidth="1"/>
    <col min="9156" max="9161" width="12.28515625" style="63" customWidth="1"/>
    <col min="9162" max="9162" width="25" style="63" customWidth="1"/>
    <col min="9163" max="9166" width="9.140625" style="63" customWidth="1"/>
    <col min="9167" max="9405" width="9.140625" style="63"/>
    <col min="9406" max="9406" width="11" style="63" customWidth="1"/>
    <col min="9407" max="9407" width="60.140625" style="63" customWidth="1"/>
    <col min="9408" max="9410" width="12.28515625" style="63" customWidth="1"/>
    <col min="9411" max="9411" width="12.140625" style="63" customWidth="1"/>
    <col min="9412" max="9417" width="12.28515625" style="63" customWidth="1"/>
    <col min="9418" max="9418" width="25" style="63" customWidth="1"/>
    <col min="9419" max="9422" width="9.140625" style="63" customWidth="1"/>
    <col min="9423" max="9661" width="9.140625" style="63"/>
    <col min="9662" max="9662" width="11" style="63" customWidth="1"/>
    <col min="9663" max="9663" width="60.140625" style="63" customWidth="1"/>
    <col min="9664" max="9666" width="12.28515625" style="63" customWidth="1"/>
    <col min="9667" max="9667" width="12.140625" style="63" customWidth="1"/>
    <col min="9668" max="9673" width="12.28515625" style="63" customWidth="1"/>
    <col min="9674" max="9674" width="25" style="63" customWidth="1"/>
    <col min="9675" max="9678" width="9.140625" style="63" customWidth="1"/>
    <col min="9679" max="9917" width="9.140625" style="63"/>
    <col min="9918" max="9918" width="11" style="63" customWidth="1"/>
    <col min="9919" max="9919" width="60.140625" style="63" customWidth="1"/>
    <col min="9920" max="9922" width="12.28515625" style="63" customWidth="1"/>
    <col min="9923" max="9923" width="12.140625" style="63" customWidth="1"/>
    <col min="9924" max="9929" width="12.28515625" style="63" customWidth="1"/>
    <col min="9930" max="9930" width="25" style="63" customWidth="1"/>
    <col min="9931" max="9934" width="9.140625" style="63" customWidth="1"/>
    <col min="9935" max="10173" width="9.140625" style="63"/>
    <col min="10174" max="10174" width="11" style="63" customWidth="1"/>
    <col min="10175" max="10175" width="60.140625" style="63" customWidth="1"/>
    <col min="10176" max="10178" width="12.28515625" style="63" customWidth="1"/>
    <col min="10179" max="10179" width="12.140625" style="63" customWidth="1"/>
    <col min="10180" max="10185" width="12.28515625" style="63" customWidth="1"/>
    <col min="10186" max="10186" width="25" style="63" customWidth="1"/>
    <col min="10187" max="10190" width="9.140625" style="63" customWidth="1"/>
    <col min="10191" max="10429" width="9.140625" style="63"/>
    <col min="10430" max="10430" width="11" style="63" customWidth="1"/>
    <col min="10431" max="10431" width="60.140625" style="63" customWidth="1"/>
    <col min="10432" max="10434" width="12.28515625" style="63" customWidth="1"/>
    <col min="10435" max="10435" width="12.140625" style="63" customWidth="1"/>
    <col min="10436" max="10441" width="12.28515625" style="63" customWidth="1"/>
    <col min="10442" max="10442" width="25" style="63" customWidth="1"/>
    <col min="10443" max="10446" width="9.140625" style="63" customWidth="1"/>
    <col min="10447" max="10685" width="9.140625" style="63"/>
    <col min="10686" max="10686" width="11" style="63" customWidth="1"/>
    <col min="10687" max="10687" width="60.140625" style="63" customWidth="1"/>
    <col min="10688" max="10690" width="12.28515625" style="63" customWidth="1"/>
    <col min="10691" max="10691" width="12.140625" style="63" customWidth="1"/>
    <col min="10692" max="10697" width="12.28515625" style="63" customWidth="1"/>
    <col min="10698" max="10698" width="25" style="63" customWidth="1"/>
    <col min="10699" max="10702" width="9.140625" style="63" customWidth="1"/>
    <col min="10703" max="10941" width="9.140625" style="63"/>
    <col min="10942" max="10942" width="11" style="63" customWidth="1"/>
    <col min="10943" max="10943" width="60.140625" style="63" customWidth="1"/>
    <col min="10944" max="10946" width="12.28515625" style="63" customWidth="1"/>
    <col min="10947" max="10947" width="12.140625" style="63" customWidth="1"/>
    <col min="10948" max="10953" width="12.28515625" style="63" customWidth="1"/>
    <col min="10954" max="10954" width="25" style="63" customWidth="1"/>
    <col min="10955" max="10958" width="9.140625" style="63" customWidth="1"/>
    <col min="10959" max="11197" width="9.140625" style="63"/>
    <col min="11198" max="11198" width="11" style="63" customWidth="1"/>
    <col min="11199" max="11199" width="60.140625" style="63" customWidth="1"/>
    <col min="11200" max="11202" width="12.28515625" style="63" customWidth="1"/>
    <col min="11203" max="11203" width="12.140625" style="63" customWidth="1"/>
    <col min="11204" max="11209" width="12.28515625" style="63" customWidth="1"/>
    <col min="11210" max="11210" width="25" style="63" customWidth="1"/>
    <col min="11211" max="11214" width="9.140625" style="63" customWidth="1"/>
    <col min="11215" max="11453" width="9.140625" style="63"/>
    <col min="11454" max="11454" width="11" style="63" customWidth="1"/>
    <col min="11455" max="11455" width="60.140625" style="63" customWidth="1"/>
    <col min="11456" max="11458" width="12.28515625" style="63" customWidth="1"/>
    <col min="11459" max="11459" width="12.140625" style="63" customWidth="1"/>
    <col min="11460" max="11465" width="12.28515625" style="63" customWidth="1"/>
    <col min="11466" max="11466" width="25" style="63" customWidth="1"/>
    <col min="11467" max="11470" width="9.140625" style="63" customWidth="1"/>
    <col min="11471" max="11709" width="9.140625" style="63"/>
    <col min="11710" max="11710" width="11" style="63" customWidth="1"/>
    <col min="11711" max="11711" width="60.140625" style="63" customWidth="1"/>
    <col min="11712" max="11714" width="12.28515625" style="63" customWidth="1"/>
    <col min="11715" max="11715" width="12.140625" style="63" customWidth="1"/>
    <col min="11716" max="11721" width="12.28515625" style="63" customWidth="1"/>
    <col min="11722" max="11722" width="25" style="63" customWidth="1"/>
    <col min="11723" max="11726" width="9.140625" style="63" customWidth="1"/>
    <col min="11727" max="11965" width="9.140625" style="63"/>
    <col min="11966" max="11966" width="11" style="63" customWidth="1"/>
    <col min="11967" max="11967" width="60.140625" style="63" customWidth="1"/>
    <col min="11968" max="11970" width="12.28515625" style="63" customWidth="1"/>
    <col min="11971" max="11971" width="12.140625" style="63" customWidth="1"/>
    <col min="11972" max="11977" width="12.28515625" style="63" customWidth="1"/>
    <col min="11978" max="11978" width="25" style="63" customWidth="1"/>
    <col min="11979" max="11982" width="9.140625" style="63" customWidth="1"/>
    <col min="11983" max="12221" width="9.140625" style="63"/>
    <col min="12222" max="12222" width="11" style="63" customWidth="1"/>
    <col min="12223" max="12223" width="60.140625" style="63" customWidth="1"/>
    <col min="12224" max="12226" width="12.28515625" style="63" customWidth="1"/>
    <col min="12227" max="12227" width="12.140625" style="63" customWidth="1"/>
    <col min="12228" max="12233" width="12.28515625" style="63" customWidth="1"/>
    <col min="12234" max="12234" width="25" style="63" customWidth="1"/>
    <col min="12235" max="12238" width="9.140625" style="63" customWidth="1"/>
    <col min="12239" max="12477" width="9.140625" style="63"/>
    <col min="12478" max="12478" width="11" style="63" customWidth="1"/>
    <col min="12479" max="12479" width="60.140625" style="63" customWidth="1"/>
    <col min="12480" max="12482" width="12.28515625" style="63" customWidth="1"/>
    <col min="12483" max="12483" width="12.140625" style="63" customWidth="1"/>
    <col min="12484" max="12489" width="12.28515625" style="63" customWidth="1"/>
    <col min="12490" max="12490" width="25" style="63" customWidth="1"/>
    <col min="12491" max="12494" width="9.140625" style="63" customWidth="1"/>
    <col min="12495" max="12733" width="9.140625" style="63"/>
    <col min="12734" max="12734" width="11" style="63" customWidth="1"/>
    <col min="12735" max="12735" width="60.140625" style="63" customWidth="1"/>
    <col min="12736" max="12738" width="12.28515625" style="63" customWidth="1"/>
    <col min="12739" max="12739" width="12.140625" style="63" customWidth="1"/>
    <col min="12740" max="12745" width="12.28515625" style="63" customWidth="1"/>
    <col min="12746" max="12746" width="25" style="63" customWidth="1"/>
    <col min="12747" max="12750" width="9.140625" style="63" customWidth="1"/>
    <col min="12751" max="12989" width="9.140625" style="63"/>
    <col min="12990" max="12990" width="11" style="63" customWidth="1"/>
    <col min="12991" max="12991" width="60.140625" style="63" customWidth="1"/>
    <col min="12992" max="12994" width="12.28515625" style="63" customWidth="1"/>
    <col min="12995" max="12995" width="12.140625" style="63" customWidth="1"/>
    <col min="12996" max="13001" width="12.28515625" style="63" customWidth="1"/>
    <col min="13002" max="13002" width="25" style="63" customWidth="1"/>
    <col min="13003" max="13006" width="9.140625" style="63" customWidth="1"/>
    <col min="13007" max="13245" width="9.140625" style="63"/>
    <col min="13246" max="13246" width="11" style="63" customWidth="1"/>
    <col min="13247" max="13247" width="60.140625" style="63" customWidth="1"/>
    <col min="13248" max="13250" width="12.28515625" style="63" customWidth="1"/>
    <col min="13251" max="13251" width="12.140625" style="63" customWidth="1"/>
    <col min="13252" max="13257" width="12.28515625" style="63" customWidth="1"/>
    <col min="13258" max="13258" width="25" style="63" customWidth="1"/>
    <col min="13259" max="13262" width="9.140625" style="63" customWidth="1"/>
    <col min="13263" max="13501" width="9.140625" style="63"/>
    <col min="13502" max="13502" width="11" style="63" customWidth="1"/>
    <col min="13503" max="13503" width="60.140625" style="63" customWidth="1"/>
    <col min="13504" max="13506" width="12.28515625" style="63" customWidth="1"/>
    <col min="13507" max="13507" width="12.140625" style="63" customWidth="1"/>
    <col min="13508" max="13513" width="12.28515625" style="63" customWidth="1"/>
    <col min="13514" max="13514" width="25" style="63" customWidth="1"/>
    <col min="13515" max="13518" width="9.140625" style="63" customWidth="1"/>
    <col min="13519" max="13757" width="9.140625" style="63"/>
    <col min="13758" max="13758" width="11" style="63" customWidth="1"/>
    <col min="13759" max="13759" width="60.140625" style="63" customWidth="1"/>
    <col min="13760" max="13762" width="12.28515625" style="63" customWidth="1"/>
    <col min="13763" max="13763" width="12.140625" style="63" customWidth="1"/>
    <col min="13764" max="13769" width="12.28515625" style="63" customWidth="1"/>
    <col min="13770" max="13770" width="25" style="63" customWidth="1"/>
    <col min="13771" max="13774" width="9.140625" style="63" customWidth="1"/>
    <col min="13775" max="14013" width="9.140625" style="63"/>
    <col min="14014" max="14014" width="11" style="63" customWidth="1"/>
    <col min="14015" max="14015" width="60.140625" style="63" customWidth="1"/>
    <col min="14016" max="14018" width="12.28515625" style="63" customWidth="1"/>
    <col min="14019" max="14019" width="12.140625" style="63" customWidth="1"/>
    <col min="14020" max="14025" width="12.28515625" style="63" customWidth="1"/>
    <col min="14026" max="14026" width="25" style="63" customWidth="1"/>
    <col min="14027" max="14030" width="9.140625" style="63" customWidth="1"/>
    <col min="14031" max="14269" width="9.140625" style="63"/>
    <col min="14270" max="14270" width="11" style="63" customWidth="1"/>
    <col min="14271" max="14271" width="60.140625" style="63" customWidth="1"/>
    <col min="14272" max="14274" width="12.28515625" style="63" customWidth="1"/>
    <col min="14275" max="14275" width="12.140625" style="63" customWidth="1"/>
    <col min="14276" max="14281" width="12.28515625" style="63" customWidth="1"/>
    <col min="14282" max="14282" width="25" style="63" customWidth="1"/>
    <col min="14283" max="14286" width="9.140625" style="63" customWidth="1"/>
    <col min="14287" max="14525" width="9.140625" style="63"/>
    <col min="14526" max="14526" width="11" style="63" customWidth="1"/>
    <col min="14527" max="14527" width="60.140625" style="63" customWidth="1"/>
    <col min="14528" max="14530" width="12.28515625" style="63" customWidth="1"/>
    <col min="14531" max="14531" width="12.140625" style="63" customWidth="1"/>
    <col min="14532" max="14537" width="12.28515625" style="63" customWidth="1"/>
    <col min="14538" max="14538" width="25" style="63" customWidth="1"/>
    <col min="14539" max="14542" width="9.140625" style="63" customWidth="1"/>
    <col min="14543" max="14781" width="9.140625" style="63"/>
    <col min="14782" max="14782" width="11" style="63" customWidth="1"/>
    <col min="14783" max="14783" width="60.140625" style="63" customWidth="1"/>
    <col min="14784" max="14786" width="12.28515625" style="63" customWidth="1"/>
    <col min="14787" max="14787" width="12.140625" style="63" customWidth="1"/>
    <col min="14788" max="14793" width="12.28515625" style="63" customWidth="1"/>
    <col min="14794" max="14794" width="25" style="63" customWidth="1"/>
    <col min="14795" max="14798" width="9.140625" style="63" customWidth="1"/>
    <col min="14799" max="15037" width="9.140625" style="63"/>
    <col min="15038" max="15038" width="11" style="63" customWidth="1"/>
    <col min="15039" max="15039" width="60.140625" style="63" customWidth="1"/>
    <col min="15040" max="15042" width="12.28515625" style="63" customWidth="1"/>
    <col min="15043" max="15043" width="12.140625" style="63" customWidth="1"/>
    <col min="15044" max="15049" width="12.28515625" style="63" customWidth="1"/>
    <col min="15050" max="15050" width="25" style="63" customWidth="1"/>
    <col min="15051" max="15054" width="9.140625" style="63" customWidth="1"/>
    <col min="15055" max="15293" width="9.140625" style="63"/>
    <col min="15294" max="15294" width="11" style="63" customWidth="1"/>
    <col min="15295" max="15295" width="60.140625" style="63" customWidth="1"/>
    <col min="15296" max="15298" width="12.28515625" style="63" customWidth="1"/>
    <col min="15299" max="15299" width="12.140625" style="63" customWidth="1"/>
    <col min="15300" max="15305" width="12.28515625" style="63" customWidth="1"/>
    <col min="15306" max="15306" width="25" style="63" customWidth="1"/>
    <col min="15307" max="15310" width="9.140625" style="63" customWidth="1"/>
    <col min="15311" max="15549" width="9.140625" style="63"/>
    <col min="15550" max="15550" width="11" style="63" customWidth="1"/>
    <col min="15551" max="15551" width="60.140625" style="63" customWidth="1"/>
    <col min="15552" max="15554" width="12.28515625" style="63" customWidth="1"/>
    <col min="15555" max="15555" width="12.140625" style="63" customWidth="1"/>
    <col min="15556" max="15561" width="12.28515625" style="63" customWidth="1"/>
    <col min="15562" max="15562" width="25" style="63" customWidth="1"/>
    <col min="15563" max="15566" width="9.140625" style="63" customWidth="1"/>
    <col min="15567" max="15805" width="9.140625" style="63"/>
    <col min="15806" max="15806" width="11" style="63" customWidth="1"/>
    <col min="15807" max="15807" width="60.140625" style="63" customWidth="1"/>
    <col min="15808" max="15810" width="12.28515625" style="63" customWidth="1"/>
    <col min="15811" max="15811" width="12.140625" style="63" customWidth="1"/>
    <col min="15812" max="15817" width="12.28515625" style="63" customWidth="1"/>
    <col min="15818" max="15818" width="25" style="63" customWidth="1"/>
    <col min="15819" max="15822" width="9.140625" style="63" customWidth="1"/>
    <col min="15823" max="16061" width="9.140625" style="63"/>
    <col min="16062" max="16062" width="11" style="63" customWidth="1"/>
    <col min="16063" max="16063" width="60.140625" style="63" customWidth="1"/>
    <col min="16064" max="16066" width="12.28515625" style="63" customWidth="1"/>
    <col min="16067" max="16067" width="12.140625" style="63" customWidth="1"/>
    <col min="16068" max="16073" width="12.28515625" style="63" customWidth="1"/>
    <col min="16074" max="16074" width="25" style="63" customWidth="1"/>
    <col min="16075" max="16078" width="9.140625" style="63" customWidth="1"/>
    <col min="16079" max="16384" width="9.140625" style="63"/>
  </cols>
  <sheetData>
    <row r="1" spans="1:17" ht="12.75">
      <c r="A1" s="62"/>
      <c r="B1" s="62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2" t="s">
        <v>200</v>
      </c>
      <c r="Q1" s="63"/>
    </row>
    <row r="2" spans="1:17" ht="12.75">
      <c r="A2" s="62"/>
      <c r="B2" s="62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3"/>
      <c r="Q2" s="63"/>
    </row>
    <row r="3" spans="1:17" ht="12.75">
      <c r="A3" s="62"/>
      <c r="B3" s="62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3"/>
      <c r="Q3" s="63"/>
    </row>
    <row r="4" spans="1:17" ht="21" customHeight="1">
      <c r="A4" s="556" t="s">
        <v>211</v>
      </c>
      <c r="B4" s="556"/>
      <c r="C4" s="556"/>
      <c r="D4" s="556"/>
      <c r="E4" s="556"/>
      <c r="F4" s="556"/>
      <c r="G4" s="556"/>
      <c r="H4" s="556"/>
      <c r="I4" s="556"/>
      <c r="J4" s="556"/>
      <c r="K4" s="556"/>
      <c r="L4" s="556"/>
      <c r="M4" s="556"/>
      <c r="N4" s="556"/>
      <c r="O4" s="556"/>
      <c r="Q4" s="63"/>
    </row>
    <row r="5" spans="1:17">
      <c r="A5" s="556" t="s">
        <v>236</v>
      </c>
      <c r="B5" s="556"/>
      <c r="C5" s="556"/>
      <c r="D5" s="556"/>
      <c r="E5" s="556"/>
      <c r="F5" s="556"/>
      <c r="G5" s="556"/>
      <c r="H5" s="556"/>
      <c r="I5" s="556"/>
      <c r="J5" s="556"/>
      <c r="K5" s="556"/>
      <c r="L5" s="556"/>
      <c r="M5" s="556"/>
      <c r="N5" s="556"/>
      <c r="O5" s="556"/>
      <c r="Q5" s="63"/>
    </row>
    <row r="6" spans="1:17">
      <c r="A6" s="171"/>
      <c r="B6" s="171"/>
      <c r="C6" s="171"/>
      <c r="D6" s="171"/>
      <c r="E6" s="211"/>
      <c r="F6" s="211"/>
      <c r="G6" s="211"/>
      <c r="H6" s="211"/>
      <c r="I6" s="211"/>
      <c r="J6" s="211"/>
      <c r="K6" s="211"/>
      <c r="L6" s="211"/>
      <c r="M6" s="211"/>
      <c r="N6" s="211"/>
      <c r="O6" s="171"/>
      <c r="Q6" s="63"/>
    </row>
    <row r="7" spans="1:17">
      <c r="A7" s="62"/>
      <c r="B7" s="62"/>
      <c r="C7" s="51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54" t="s">
        <v>11</v>
      </c>
      <c r="Q7" s="63"/>
    </row>
    <row r="8" spans="1:17" ht="27.75" customHeight="1">
      <c r="A8" s="62"/>
      <c r="B8" s="62"/>
      <c r="C8" s="51"/>
      <c r="D8" s="557" t="s">
        <v>129</v>
      </c>
      <c r="E8" s="557"/>
      <c r="F8" s="557"/>
      <c r="G8" s="557"/>
      <c r="H8" s="557"/>
      <c r="I8" s="557"/>
      <c r="J8" s="557"/>
      <c r="K8" s="557"/>
      <c r="L8" s="557"/>
      <c r="M8" s="557"/>
      <c r="N8" s="557"/>
      <c r="O8" s="557"/>
      <c r="Q8" s="63"/>
    </row>
    <row r="9" spans="1:17" ht="31.5" customHeight="1">
      <c r="A9" s="62"/>
      <c r="B9" s="62"/>
      <c r="C9" s="51"/>
      <c r="D9" s="64"/>
      <c r="E9" s="64"/>
      <c r="F9" s="64"/>
      <c r="G9" s="64"/>
      <c r="H9" s="64"/>
      <c r="I9" s="64"/>
      <c r="J9" s="64"/>
      <c r="K9" s="64"/>
      <c r="L9" s="64"/>
      <c r="M9" s="64"/>
      <c r="N9" s="64"/>
      <c r="O9" s="77" t="s">
        <v>130</v>
      </c>
      <c r="Q9" s="63"/>
    </row>
    <row r="10" spans="1:17">
      <c r="A10" s="62"/>
      <c r="B10" s="62"/>
      <c r="C10" s="51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78" t="s">
        <v>228</v>
      </c>
      <c r="Q10" s="63"/>
    </row>
    <row r="11" spans="1:17">
      <c r="A11" s="62"/>
      <c r="B11" s="62"/>
      <c r="C11" s="51"/>
      <c r="D11" s="64"/>
      <c r="E11" s="351"/>
      <c r="F11" s="351"/>
      <c r="G11" s="351"/>
      <c r="H11" s="351"/>
      <c r="I11" s="351"/>
      <c r="J11" s="351"/>
      <c r="K11" s="351"/>
      <c r="L11" s="351"/>
      <c r="M11" s="351"/>
      <c r="N11" s="351"/>
      <c r="O11" s="55" t="s">
        <v>13</v>
      </c>
      <c r="Q11" s="63"/>
    </row>
    <row r="12" spans="1:17">
      <c r="A12" s="62"/>
      <c r="B12" s="62"/>
      <c r="C12" s="51"/>
      <c r="D12" s="51"/>
      <c r="E12" s="259">
        <f>E17-E13</f>
        <v>7.7098917</v>
      </c>
      <c r="F12" s="259"/>
      <c r="G12" s="259">
        <f>G17-G13</f>
        <v>4.4480989999999831E-2</v>
      </c>
      <c r="H12" s="259">
        <f t="shared" ref="H12:M12" si="0">H17-H13</f>
        <v>2.5179010100000001</v>
      </c>
      <c r="I12" s="259">
        <f t="shared" si="0"/>
        <v>-2.5949009999997941E-2</v>
      </c>
      <c r="J12" s="259">
        <f t="shared" si="0"/>
        <v>35.871598400000003</v>
      </c>
      <c r="K12" s="259">
        <f t="shared" si="0"/>
        <v>-1.0442890000000205E-2</v>
      </c>
      <c r="L12" s="259">
        <f t="shared" si="0"/>
        <v>0</v>
      </c>
      <c r="M12" s="259">
        <f t="shared" si="0"/>
        <v>0</v>
      </c>
      <c r="N12" s="352"/>
      <c r="O12" s="55"/>
      <c r="Q12" s="63"/>
    </row>
    <row r="13" spans="1:17" ht="16.5" thickBot="1">
      <c r="A13" s="558"/>
      <c r="B13" s="559"/>
      <c r="C13" s="559"/>
      <c r="D13" s="559"/>
      <c r="E13" s="259">
        <f>'7.1.- 2019'!Q10</f>
        <v>113.38552</v>
      </c>
      <c r="F13" s="356"/>
      <c r="G13" s="259">
        <f>'7.1.- 2019'!AX14</f>
        <v>2.48551901</v>
      </c>
      <c r="H13" s="259"/>
      <c r="I13" s="259">
        <f>'7.1.- 2019'!BA14</f>
        <v>38.826609009999999</v>
      </c>
      <c r="J13" s="259"/>
      <c r="K13" s="259">
        <f>'7.1.- 2019'!BE14</f>
        <v>34.03110289</v>
      </c>
      <c r="L13" s="259"/>
      <c r="M13" s="259">
        <f>'7.1.- 2019'!BI14</f>
        <v>45.752188790000005</v>
      </c>
      <c r="N13" s="426"/>
      <c r="O13" s="55" t="s">
        <v>70</v>
      </c>
      <c r="Q13" s="63"/>
    </row>
    <row r="14" spans="1:17" ht="19.5" customHeight="1" thickBot="1">
      <c r="A14" s="560" t="s">
        <v>1</v>
      </c>
      <c r="B14" s="563" t="s">
        <v>71</v>
      </c>
      <c r="C14" s="570" t="s">
        <v>148</v>
      </c>
      <c r="D14" s="571"/>
      <c r="E14" s="570" t="s">
        <v>233</v>
      </c>
      <c r="F14" s="571"/>
      <c r="G14" s="571"/>
      <c r="H14" s="571"/>
      <c r="I14" s="571"/>
      <c r="J14" s="571"/>
      <c r="K14" s="571"/>
      <c r="L14" s="571"/>
      <c r="M14" s="571"/>
      <c r="N14" s="571"/>
      <c r="O14" s="214"/>
      <c r="Q14" s="63"/>
    </row>
    <row r="15" spans="1:17" ht="15" customHeight="1">
      <c r="A15" s="561"/>
      <c r="B15" s="564"/>
      <c r="C15" s="566" t="s">
        <v>32</v>
      </c>
      <c r="D15" s="567"/>
      <c r="E15" s="573" t="s">
        <v>32</v>
      </c>
      <c r="F15" s="572"/>
      <c r="G15" s="574" t="s">
        <v>171</v>
      </c>
      <c r="H15" s="572"/>
      <c r="I15" s="572" t="s">
        <v>172</v>
      </c>
      <c r="J15" s="575"/>
      <c r="K15" s="572" t="s">
        <v>173</v>
      </c>
      <c r="L15" s="575"/>
      <c r="M15" s="572" t="s">
        <v>174</v>
      </c>
      <c r="N15" s="483"/>
      <c r="O15" s="568" t="s">
        <v>118</v>
      </c>
      <c r="Q15" s="63"/>
    </row>
    <row r="16" spans="1:17" ht="18.75" customHeight="1" thickBot="1">
      <c r="A16" s="562"/>
      <c r="B16" s="565"/>
      <c r="C16" s="173" t="s">
        <v>72</v>
      </c>
      <c r="D16" s="344" t="s">
        <v>119</v>
      </c>
      <c r="E16" s="226" t="s">
        <v>72</v>
      </c>
      <c r="F16" s="212" t="s">
        <v>176</v>
      </c>
      <c r="G16" s="212" t="s">
        <v>175</v>
      </c>
      <c r="H16" s="212" t="s">
        <v>176</v>
      </c>
      <c r="I16" s="212" t="s">
        <v>175</v>
      </c>
      <c r="J16" s="212" t="s">
        <v>176</v>
      </c>
      <c r="K16" s="212" t="s">
        <v>175</v>
      </c>
      <c r="L16" s="212" t="s">
        <v>176</v>
      </c>
      <c r="M16" s="212" t="s">
        <v>175</v>
      </c>
      <c r="N16" s="212" t="s">
        <v>176</v>
      </c>
      <c r="O16" s="569"/>
      <c r="Q16" s="63"/>
    </row>
    <row r="17" spans="1:17" ht="15.75" customHeight="1">
      <c r="A17" s="56" t="s">
        <v>5</v>
      </c>
      <c r="B17" s="57" t="s">
        <v>73</v>
      </c>
      <c r="C17" s="58">
        <f>C18+C30+C39+C45</f>
        <v>76.494240000000005</v>
      </c>
      <c r="D17" s="130">
        <f>D18+D30+D39+D45</f>
        <v>74.36480632</v>
      </c>
      <c r="E17" s="223">
        <v>121.0954117</v>
      </c>
      <c r="F17" s="224">
        <f>'7.1.- 2019'!AV14</f>
        <v>38.389499409999999</v>
      </c>
      <c r="G17" s="224">
        <f>G18+G30+G39</f>
        <v>2.5299999999999998</v>
      </c>
      <c r="H17" s="224">
        <f>'7.1.- 2019'!AY14</f>
        <v>2.5179010100000001</v>
      </c>
      <c r="I17" s="224">
        <f>I18+I30+I39</f>
        <v>38.800660000000001</v>
      </c>
      <c r="J17" s="224">
        <f>'7.1.- 2019'!BC14</f>
        <v>35.871598400000003</v>
      </c>
      <c r="K17" s="224">
        <f>K18+K30+K39</f>
        <v>34.020659999999999</v>
      </c>
      <c r="L17" s="224">
        <f>'7.1.- 2019'!BG14</f>
        <v>0</v>
      </c>
      <c r="M17" s="224">
        <f>M18+M30+M39</f>
        <v>45.752188790000005</v>
      </c>
      <c r="N17" s="225">
        <f>'7.1.- 2019'!BJ14</f>
        <v>0</v>
      </c>
      <c r="O17" s="552" t="s">
        <v>241</v>
      </c>
      <c r="Q17" s="63"/>
    </row>
    <row r="18" spans="1:17">
      <c r="A18" s="126" t="s">
        <v>3</v>
      </c>
      <c r="B18" s="174" t="s">
        <v>74</v>
      </c>
      <c r="C18" s="175">
        <f>C19</f>
        <v>60.18179711864407</v>
      </c>
      <c r="D18" s="345">
        <f>D19</f>
        <v>59.764963608193298</v>
      </c>
      <c r="E18" s="428">
        <f>E19</f>
        <v>77.673429999999996</v>
      </c>
      <c r="F18" s="217">
        <f t="shared" ref="F18:M18" si="1">F19</f>
        <v>24.643989999999999</v>
      </c>
      <c r="G18" s="217">
        <v>0</v>
      </c>
      <c r="H18" s="217">
        <v>0</v>
      </c>
      <c r="I18" s="217">
        <f t="shared" si="1"/>
        <v>25.17</v>
      </c>
      <c r="J18" s="217">
        <f t="shared" si="1"/>
        <v>24.643989999999999</v>
      </c>
      <c r="K18" s="217">
        <f t="shared" si="1"/>
        <v>20.39</v>
      </c>
      <c r="L18" s="217"/>
      <c r="M18" s="217">
        <f t="shared" si="1"/>
        <v>32.121528789999999</v>
      </c>
      <c r="N18" s="380"/>
      <c r="O18" s="553"/>
      <c r="Q18" s="63"/>
    </row>
    <row r="19" spans="1:17">
      <c r="A19" s="126" t="s">
        <v>75</v>
      </c>
      <c r="B19" s="174" t="s">
        <v>76</v>
      </c>
      <c r="C19" s="128">
        <f>SUM(C20:C24)</f>
        <v>60.18179711864407</v>
      </c>
      <c r="D19" s="345">
        <f>SUM(D20:D24)</f>
        <v>59.764963608193298</v>
      </c>
      <c r="E19" s="428">
        <v>77.673429999999996</v>
      </c>
      <c r="F19" s="217">
        <f>H19+J19+L19+N19</f>
        <v>24.643989999999999</v>
      </c>
      <c r="G19" s="217">
        <v>0</v>
      </c>
      <c r="H19" s="217">
        <v>0</v>
      </c>
      <c r="I19" s="217">
        <v>25.17</v>
      </c>
      <c r="J19" s="217">
        <v>24.643989999999999</v>
      </c>
      <c r="K19" s="217">
        <v>20.39</v>
      </c>
      <c r="L19" s="217"/>
      <c r="M19" s="217">
        <f>M13-M31-M39</f>
        <v>32.121528789999999</v>
      </c>
      <c r="N19" s="380"/>
      <c r="O19" s="553"/>
      <c r="Q19" s="63"/>
    </row>
    <row r="20" spans="1:17" hidden="1" outlineLevel="1">
      <c r="A20" s="126"/>
      <c r="B20" s="127" t="s">
        <v>22</v>
      </c>
      <c r="C20" s="129">
        <v>2.8813566101694916</v>
      </c>
      <c r="D20" s="346">
        <v>0.36852578000000003</v>
      </c>
      <c r="E20" s="429">
        <v>73.696169999999995</v>
      </c>
      <c r="F20" s="217"/>
      <c r="G20" s="217"/>
      <c r="H20" s="217"/>
      <c r="I20" s="217"/>
      <c r="J20" s="217"/>
      <c r="K20" s="217"/>
      <c r="L20" s="217"/>
      <c r="M20" s="217"/>
      <c r="N20" s="222"/>
      <c r="O20" s="553"/>
      <c r="Q20" s="63"/>
    </row>
    <row r="21" spans="1:17" hidden="1" outlineLevel="1">
      <c r="A21" s="126"/>
      <c r="B21" s="127" t="str">
        <f>'[103]6.1.- 2017'!B27</f>
        <v>МО Березовский район</v>
      </c>
      <c r="C21" s="129">
        <v>27.416474745762713</v>
      </c>
      <c r="D21" s="346">
        <v>27.416474745762713</v>
      </c>
      <c r="E21" s="429">
        <v>73.696169999999995</v>
      </c>
      <c r="F21" s="217"/>
      <c r="G21" s="217"/>
      <c r="H21" s="217"/>
      <c r="I21" s="217"/>
      <c r="J21" s="217"/>
      <c r="K21" s="217"/>
      <c r="L21" s="217"/>
      <c r="M21" s="217"/>
      <c r="N21" s="222"/>
      <c r="O21" s="553"/>
      <c r="Q21" s="63"/>
    </row>
    <row r="22" spans="1:17" hidden="1" outlineLevel="1">
      <c r="A22" s="126"/>
      <c r="B22" s="127" t="str">
        <f>'[103]6.1.- 2017'!B44</f>
        <v>МО Кондинский район</v>
      </c>
      <c r="C22" s="129">
        <v>0</v>
      </c>
      <c r="D22" s="346">
        <v>0</v>
      </c>
      <c r="E22" s="429">
        <v>73.696169999999995</v>
      </c>
      <c r="F22" s="217"/>
      <c r="G22" s="217"/>
      <c r="H22" s="217"/>
      <c r="I22" s="217"/>
      <c r="J22" s="217"/>
      <c r="K22" s="217"/>
      <c r="L22" s="217"/>
      <c r="M22" s="217"/>
      <c r="N22" s="222"/>
      <c r="O22" s="553"/>
      <c r="Q22" s="63"/>
    </row>
    <row r="23" spans="1:17" hidden="1" outlineLevel="1">
      <c r="A23" s="126"/>
      <c r="B23" s="127" t="str">
        <f>'[103]6.1.- 2017'!B47</f>
        <v>МО Нижневартовский район</v>
      </c>
      <c r="C23" s="129">
        <v>5.1384325423728816</v>
      </c>
      <c r="D23" s="346">
        <v>5.6749760919738881</v>
      </c>
      <c r="E23" s="429">
        <v>73.696169999999995</v>
      </c>
      <c r="F23" s="217"/>
      <c r="G23" s="217"/>
      <c r="H23" s="217"/>
      <c r="I23" s="217"/>
      <c r="J23" s="217"/>
      <c r="K23" s="217"/>
      <c r="L23" s="217"/>
      <c r="M23" s="217"/>
      <c r="N23" s="222"/>
      <c r="O23" s="553"/>
      <c r="Q23" s="63"/>
    </row>
    <row r="24" spans="1:17" hidden="1" outlineLevel="1">
      <c r="A24" s="126"/>
      <c r="B24" s="127" t="str">
        <f>'[103]6.1.- 2017'!B50</f>
        <v>МО Ханты-Мансийский район</v>
      </c>
      <c r="C24" s="129">
        <v>24.745533220338984</v>
      </c>
      <c r="D24" s="346">
        <v>26.304986990456698</v>
      </c>
      <c r="E24" s="429">
        <v>73.696169999999995</v>
      </c>
      <c r="F24" s="217"/>
      <c r="G24" s="217"/>
      <c r="H24" s="217"/>
      <c r="I24" s="217"/>
      <c r="J24" s="217"/>
      <c r="K24" s="217"/>
      <c r="L24" s="217"/>
      <c r="M24" s="217"/>
      <c r="N24" s="222"/>
      <c r="O24" s="553"/>
      <c r="Q24" s="63"/>
    </row>
    <row r="25" spans="1:17" collapsed="1">
      <c r="A25" s="126" t="s">
        <v>77</v>
      </c>
      <c r="B25" s="174" t="s">
        <v>78</v>
      </c>
      <c r="C25" s="128">
        <v>0</v>
      </c>
      <c r="D25" s="345">
        <v>0</v>
      </c>
      <c r="E25" s="429"/>
      <c r="F25" s="216"/>
      <c r="G25" s="216"/>
      <c r="H25" s="216"/>
      <c r="I25" s="216"/>
      <c r="J25" s="216"/>
      <c r="K25" s="216"/>
      <c r="L25" s="216"/>
      <c r="M25" s="216"/>
      <c r="N25" s="220"/>
      <c r="O25" s="553"/>
      <c r="Q25" s="436"/>
    </row>
    <row r="26" spans="1:17" ht="31.5">
      <c r="A26" s="126" t="s">
        <v>79</v>
      </c>
      <c r="B26" s="176" t="s">
        <v>80</v>
      </c>
      <c r="C26" s="175">
        <v>0</v>
      </c>
      <c r="D26" s="345">
        <v>0</v>
      </c>
      <c r="E26" s="429"/>
      <c r="F26" s="216"/>
      <c r="G26" s="216"/>
      <c r="H26" s="216"/>
      <c r="I26" s="216"/>
      <c r="J26" s="216"/>
      <c r="K26" s="216"/>
      <c r="L26" s="216"/>
      <c r="M26" s="216"/>
      <c r="N26" s="220"/>
      <c r="O26" s="553"/>
      <c r="Q26" s="63"/>
    </row>
    <row r="27" spans="1:17">
      <c r="A27" s="177" t="s">
        <v>81</v>
      </c>
      <c r="B27" s="178" t="s">
        <v>82</v>
      </c>
      <c r="C27" s="175">
        <v>0</v>
      </c>
      <c r="D27" s="345">
        <v>0</v>
      </c>
      <c r="E27" s="429"/>
      <c r="F27" s="216"/>
      <c r="G27" s="216"/>
      <c r="H27" s="216"/>
      <c r="I27" s="216"/>
      <c r="J27" s="216"/>
      <c r="K27" s="216"/>
      <c r="L27" s="216"/>
      <c r="M27" s="216"/>
      <c r="N27" s="220"/>
      <c r="O27" s="553"/>
      <c r="Q27" s="63"/>
    </row>
    <row r="28" spans="1:17" ht="31.5">
      <c r="A28" s="177" t="s">
        <v>83</v>
      </c>
      <c r="B28" s="178" t="s">
        <v>84</v>
      </c>
      <c r="C28" s="175">
        <v>0</v>
      </c>
      <c r="D28" s="345">
        <v>0</v>
      </c>
      <c r="E28" s="429"/>
      <c r="F28" s="216"/>
      <c r="G28" s="216"/>
      <c r="H28" s="216"/>
      <c r="I28" s="216"/>
      <c r="J28" s="216"/>
      <c r="K28" s="216"/>
      <c r="L28" s="216"/>
      <c r="M28" s="216"/>
      <c r="N28" s="220"/>
      <c r="O28" s="553"/>
      <c r="Q28" s="63"/>
    </row>
    <row r="29" spans="1:17">
      <c r="A29" s="126" t="s">
        <v>85</v>
      </c>
      <c r="B29" s="174" t="s">
        <v>86</v>
      </c>
      <c r="C29" s="175">
        <v>0</v>
      </c>
      <c r="D29" s="345">
        <v>0</v>
      </c>
      <c r="E29" s="428"/>
      <c r="F29" s="217"/>
      <c r="G29" s="216"/>
      <c r="H29" s="216"/>
      <c r="I29" s="216"/>
      <c r="J29" s="216"/>
      <c r="K29" s="216"/>
      <c r="L29" s="216"/>
      <c r="M29" s="216"/>
      <c r="N29" s="220"/>
      <c r="O29" s="553"/>
      <c r="Q29" s="63"/>
    </row>
    <row r="30" spans="1:17">
      <c r="A30" s="126" t="s">
        <v>4</v>
      </c>
      <c r="B30" s="174" t="s">
        <v>44</v>
      </c>
      <c r="C30" s="175">
        <f>C31</f>
        <v>4.6438300000000021</v>
      </c>
      <c r="D30" s="345">
        <f>D31</f>
        <v>3.432737091806696</v>
      </c>
      <c r="E30" s="428">
        <f>E31</f>
        <v>24.9498</v>
      </c>
      <c r="F30" s="217">
        <f t="shared" ref="F30:F39" si="2">H30+J30+L30+N30</f>
        <v>8.1224670799999998</v>
      </c>
      <c r="G30" s="217">
        <f t="shared" ref="G30:N30" si="3">G31</f>
        <v>2.5299999999999998</v>
      </c>
      <c r="H30" s="217">
        <f t="shared" si="3"/>
        <v>2.5179010100000001</v>
      </c>
      <c r="I30" s="217">
        <f t="shared" si="3"/>
        <v>7.4732666700000001</v>
      </c>
      <c r="J30" s="217">
        <f t="shared" si="3"/>
        <v>5.6045660699999997</v>
      </c>
      <c r="K30" s="217">
        <f t="shared" si="3"/>
        <v>7.4732666700000001</v>
      </c>
      <c r="L30" s="217">
        <f t="shared" si="3"/>
        <v>0</v>
      </c>
      <c r="M30" s="217">
        <f t="shared" si="3"/>
        <v>7.4732666599999975</v>
      </c>
      <c r="N30" s="222">
        <f t="shared" si="3"/>
        <v>0</v>
      </c>
      <c r="O30" s="553"/>
      <c r="Q30" s="63"/>
    </row>
    <row r="31" spans="1:17">
      <c r="A31" s="126" t="s">
        <v>87</v>
      </c>
      <c r="B31" s="174" t="s">
        <v>88</v>
      </c>
      <c r="C31" s="175">
        <f>SUM(C32:C36)</f>
        <v>4.6438300000000021</v>
      </c>
      <c r="D31" s="345">
        <f>SUM(D32:D36)</f>
        <v>3.432737091806696</v>
      </c>
      <c r="E31" s="428">
        <v>24.9498</v>
      </c>
      <c r="F31" s="217">
        <f t="shared" si="2"/>
        <v>8.1224670799999998</v>
      </c>
      <c r="G31" s="217">
        <v>2.5299999999999998</v>
      </c>
      <c r="H31" s="217">
        <v>2.5179010100000001</v>
      </c>
      <c r="I31" s="217">
        <f>ROUND((E31-G31)/3,8)</f>
        <v>7.4732666700000001</v>
      </c>
      <c r="J31" s="217">
        <v>5.6045660699999997</v>
      </c>
      <c r="K31" s="217">
        <f>I31</f>
        <v>7.4732666700000001</v>
      </c>
      <c r="L31" s="217"/>
      <c r="M31" s="217">
        <f>E31-G31-I31-K31</f>
        <v>7.4732666599999975</v>
      </c>
      <c r="N31" s="222"/>
      <c r="O31" s="553"/>
      <c r="Q31" s="63"/>
    </row>
    <row r="32" spans="1:17" hidden="1" outlineLevel="1">
      <c r="A32" s="126"/>
      <c r="B32" s="127" t="str">
        <f>B20</f>
        <v>МО Белоярский район</v>
      </c>
      <c r="C32" s="129">
        <v>0.36294000000000004</v>
      </c>
      <c r="D32" s="346"/>
      <c r="E32" s="428"/>
      <c r="F32" s="217">
        <f t="shared" si="2"/>
        <v>0</v>
      </c>
      <c r="G32" s="217"/>
      <c r="H32" s="217"/>
      <c r="I32" s="217"/>
      <c r="J32" s="217"/>
      <c r="K32" s="217"/>
      <c r="L32" s="217"/>
      <c r="M32" s="217"/>
      <c r="N32" s="222"/>
      <c r="O32" s="553"/>
      <c r="Q32" s="63"/>
    </row>
    <row r="33" spans="1:17" hidden="1" outlineLevel="1">
      <c r="A33" s="126"/>
      <c r="B33" s="127" t="str">
        <f>B21</f>
        <v>МО Березовский район</v>
      </c>
      <c r="C33" s="129">
        <v>0.63361000000000056</v>
      </c>
      <c r="D33" s="346">
        <v>1.4377768942372859</v>
      </c>
      <c r="E33" s="428"/>
      <c r="F33" s="217">
        <f t="shared" si="2"/>
        <v>0</v>
      </c>
      <c r="G33" s="217"/>
      <c r="H33" s="217"/>
      <c r="I33" s="217"/>
      <c r="J33" s="217"/>
      <c r="K33" s="217"/>
      <c r="L33" s="217"/>
      <c r="M33" s="217"/>
      <c r="N33" s="222"/>
      <c r="O33" s="553"/>
      <c r="Q33" s="63"/>
    </row>
    <row r="34" spans="1:17" hidden="1" outlineLevel="1">
      <c r="A34" s="126"/>
      <c r="B34" s="127" t="str">
        <f>B22</f>
        <v>МО Кондинский район</v>
      </c>
      <c r="C34" s="129">
        <v>0</v>
      </c>
      <c r="D34" s="346">
        <v>0</v>
      </c>
      <c r="E34" s="428"/>
      <c r="F34" s="217">
        <f t="shared" si="2"/>
        <v>0</v>
      </c>
      <c r="G34" s="217"/>
      <c r="H34" s="217"/>
      <c r="I34" s="217"/>
      <c r="J34" s="217"/>
      <c r="K34" s="217"/>
      <c r="L34" s="217"/>
      <c r="M34" s="217"/>
      <c r="N34" s="222"/>
      <c r="O34" s="553"/>
      <c r="Q34" s="63"/>
    </row>
    <row r="35" spans="1:17" hidden="1" outlineLevel="1">
      <c r="A35" s="126"/>
      <c r="B35" s="127" t="str">
        <f>B23</f>
        <v>МО Нижневартовский район</v>
      </c>
      <c r="C35" s="129">
        <v>0.32522000000000023</v>
      </c>
      <c r="D35" s="346">
        <v>0.12054645802611121</v>
      </c>
      <c r="E35" s="428"/>
      <c r="F35" s="217">
        <f t="shared" si="2"/>
        <v>0</v>
      </c>
      <c r="G35" s="217"/>
      <c r="H35" s="217"/>
      <c r="I35" s="217"/>
      <c r="J35" s="217"/>
      <c r="K35" s="217"/>
      <c r="L35" s="217"/>
      <c r="M35" s="217"/>
      <c r="N35" s="222"/>
      <c r="O35" s="553"/>
      <c r="Q35" s="63"/>
    </row>
    <row r="36" spans="1:17" hidden="1" outlineLevel="1">
      <c r="A36" s="126"/>
      <c r="B36" s="127" t="str">
        <f>B24</f>
        <v>МО Ханты-Мансийский район</v>
      </c>
      <c r="C36" s="129">
        <v>3.3220600000000013</v>
      </c>
      <c r="D36" s="346">
        <v>1.8744137395432987</v>
      </c>
      <c r="E36" s="428"/>
      <c r="F36" s="217">
        <f t="shared" si="2"/>
        <v>0</v>
      </c>
      <c r="G36" s="217"/>
      <c r="H36" s="217"/>
      <c r="I36" s="217"/>
      <c r="J36" s="217"/>
      <c r="K36" s="217"/>
      <c r="L36" s="217"/>
      <c r="M36" s="217"/>
      <c r="N36" s="222"/>
      <c r="O36" s="553"/>
      <c r="Q36" s="63"/>
    </row>
    <row r="37" spans="1:17" collapsed="1">
      <c r="A37" s="126" t="s">
        <v>89</v>
      </c>
      <c r="B37" s="174" t="s">
        <v>90</v>
      </c>
      <c r="C37" s="175">
        <v>0</v>
      </c>
      <c r="D37" s="345">
        <v>0</v>
      </c>
      <c r="E37" s="429"/>
      <c r="F37" s="216">
        <f t="shared" si="2"/>
        <v>0</v>
      </c>
      <c r="G37" s="217"/>
      <c r="H37" s="217"/>
      <c r="I37" s="217"/>
      <c r="J37" s="217"/>
      <c r="K37" s="217"/>
      <c r="L37" s="217"/>
      <c r="M37" s="217"/>
      <c r="N37" s="222"/>
      <c r="O37" s="553"/>
      <c r="Q37" s="63"/>
    </row>
    <row r="38" spans="1:17">
      <c r="A38" s="126" t="s">
        <v>91</v>
      </c>
      <c r="B38" s="174" t="s">
        <v>92</v>
      </c>
      <c r="C38" s="175">
        <v>0</v>
      </c>
      <c r="D38" s="345">
        <v>0</v>
      </c>
      <c r="E38" s="429"/>
      <c r="F38" s="216">
        <f t="shared" si="2"/>
        <v>0</v>
      </c>
      <c r="G38" s="216"/>
      <c r="H38" s="216"/>
      <c r="I38" s="216"/>
      <c r="J38" s="216"/>
      <c r="K38" s="216"/>
      <c r="L38" s="216"/>
      <c r="M38" s="216"/>
      <c r="N38" s="220"/>
      <c r="O38" s="553"/>
      <c r="Q38" s="63"/>
    </row>
    <row r="39" spans="1:17">
      <c r="A39" s="126" t="s">
        <v>6</v>
      </c>
      <c r="B39" s="174" t="s">
        <v>93</v>
      </c>
      <c r="C39" s="175">
        <f>SUM(C40:C44)</f>
        <v>11.66861288135593</v>
      </c>
      <c r="D39" s="345">
        <f>SUM(D40:D44)</f>
        <v>11.167105620000008</v>
      </c>
      <c r="E39" s="428">
        <v>18.472180000000002</v>
      </c>
      <c r="F39" s="427">
        <f t="shared" si="2"/>
        <v>5.7751423300000022</v>
      </c>
      <c r="G39" s="427">
        <v>0</v>
      </c>
      <c r="H39" s="427">
        <v>0</v>
      </c>
      <c r="I39" s="427">
        <f>ROUND((E39-G39)/3,8)</f>
        <v>6.1573933299999997</v>
      </c>
      <c r="J39" s="427">
        <v>5.7751423300000022</v>
      </c>
      <c r="K39" s="427">
        <f>I39</f>
        <v>6.1573933299999997</v>
      </c>
      <c r="L39" s="216"/>
      <c r="M39" s="427">
        <f>E39-G39-I39-K39</f>
        <v>6.1573933400000023</v>
      </c>
      <c r="N39" s="220"/>
      <c r="O39" s="553"/>
      <c r="Q39" s="63"/>
    </row>
    <row r="40" spans="1:17" hidden="1" outlineLevel="1">
      <c r="A40" s="126"/>
      <c r="B40" s="127" t="str">
        <f>B32</f>
        <v>МО Белоярский район</v>
      </c>
      <c r="C40" s="129">
        <v>0.5839733898305085</v>
      </c>
      <c r="D40" s="346">
        <v>6.6334639999999945E-2</v>
      </c>
      <c r="E40" s="221"/>
      <c r="F40" s="217"/>
      <c r="G40" s="217"/>
      <c r="H40" s="217"/>
      <c r="I40" s="217"/>
      <c r="J40" s="217"/>
      <c r="K40" s="217"/>
      <c r="L40" s="217"/>
      <c r="M40" s="217"/>
      <c r="N40" s="222"/>
      <c r="O40" s="553"/>
      <c r="Q40" s="63"/>
    </row>
    <row r="41" spans="1:17" hidden="1" outlineLevel="1">
      <c r="A41" s="126"/>
      <c r="B41" s="127" t="str">
        <f>B33</f>
        <v>МО Березовский район</v>
      </c>
      <c r="C41" s="129">
        <v>5.0490152542372853</v>
      </c>
      <c r="D41" s="346">
        <v>5.0714149900000045</v>
      </c>
      <c r="E41" s="221"/>
      <c r="F41" s="217"/>
      <c r="G41" s="217"/>
      <c r="H41" s="217"/>
      <c r="I41" s="217"/>
      <c r="J41" s="217"/>
      <c r="K41" s="217"/>
      <c r="L41" s="217"/>
      <c r="M41" s="217"/>
      <c r="N41" s="222"/>
      <c r="O41" s="553"/>
      <c r="Q41" s="63"/>
    </row>
    <row r="42" spans="1:17" hidden="1" outlineLevel="1">
      <c r="A42" s="126"/>
      <c r="B42" s="127" t="str">
        <f>B34</f>
        <v>МО Кондинский район</v>
      </c>
      <c r="C42" s="129">
        <v>0</v>
      </c>
      <c r="D42" s="346">
        <v>0</v>
      </c>
      <c r="E42" s="221"/>
      <c r="F42" s="217"/>
      <c r="G42" s="217"/>
      <c r="H42" s="217"/>
      <c r="I42" s="217"/>
      <c r="J42" s="217"/>
      <c r="K42" s="217"/>
      <c r="L42" s="217"/>
      <c r="M42" s="217"/>
      <c r="N42" s="222"/>
      <c r="O42" s="553"/>
      <c r="Q42" s="63"/>
    </row>
    <row r="43" spans="1:17" hidden="1" outlineLevel="1">
      <c r="A43" s="126"/>
      <c r="B43" s="127" t="str">
        <f>B35</f>
        <v>МО Нижневартовский район</v>
      </c>
      <c r="C43" s="129">
        <v>0.98345745762711889</v>
      </c>
      <c r="D43" s="346">
        <v>1.0431940600000011</v>
      </c>
      <c r="E43" s="221"/>
      <c r="F43" s="217"/>
      <c r="G43" s="217"/>
      <c r="H43" s="217"/>
      <c r="I43" s="217"/>
      <c r="J43" s="217"/>
      <c r="K43" s="217"/>
      <c r="L43" s="217"/>
      <c r="M43" s="217"/>
      <c r="N43" s="222"/>
      <c r="O43" s="553"/>
      <c r="Q43" s="63"/>
    </row>
    <row r="44" spans="1:17" hidden="1" outlineLevel="1">
      <c r="A44" s="126"/>
      <c r="B44" s="127" t="str">
        <f>B36</f>
        <v>МО Ханты-Мансийский район</v>
      </c>
      <c r="C44" s="129">
        <v>5.0521667796610163</v>
      </c>
      <c r="D44" s="346">
        <v>4.9861619300000015</v>
      </c>
      <c r="E44" s="221"/>
      <c r="F44" s="217"/>
      <c r="G44" s="217"/>
      <c r="H44" s="217"/>
      <c r="I44" s="217"/>
      <c r="J44" s="217"/>
      <c r="K44" s="217"/>
      <c r="L44" s="217"/>
      <c r="M44" s="217"/>
      <c r="N44" s="222"/>
      <c r="O44" s="553"/>
      <c r="Q44" s="63"/>
    </row>
    <row r="45" spans="1:17" collapsed="1">
      <c r="A45" s="126" t="s">
        <v>7</v>
      </c>
      <c r="B45" s="174" t="s">
        <v>94</v>
      </c>
      <c r="C45" s="175">
        <v>0</v>
      </c>
      <c r="D45" s="345">
        <v>0</v>
      </c>
      <c r="E45" s="219"/>
      <c r="F45" s="216"/>
      <c r="G45" s="216"/>
      <c r="H45" s="216"/>
      <c r="I45" s="216"/>
      <c r="J45" s="216"/>
      <c r="K45" s="216"/>
      <c r="L45" s="216"/>
      <c r="M45" s="216"/>
      <c r="N45" s="220"/>
      <c r="O45" s="553"/>
      <c r="Q45" s="63"/>
    </row>
    <row r="46" spans="1:17">
      <c r="A46" s="126" t="s">
        <v>95</v>
      </c>
      <c r="B46" s="174" t="s">
        <v>96</v>
      </c>
      <c r="C46" s="175">
        <v>0</v>
      </c>
      <c r="D46" s="345">
        <v>0</v>
      </c>
      <c r="E46" s="219"/>
      <c r="F46" s="216"/>
      <c r="G46" s="216"/>
      <c r="H46" s="216"/>
      <c r="I46" s="216"/>
      <c r="J46" s="216"/>
      <c r="K46" s="216"/>
      <c r="L46" s="216"/>
      <c r="M46" s="216"/>
      <c r="N46" s="220"/>
      <c r="O46" s="553"/>
      <c r="Q46" s="63"/>
    </row>
    <row r="47" spans="1:17" ht="16.5" thickBot="1">
      <c r="A47" s="179" t="s">
        <v>97</v>
      </c>
      <c r="B47" s="180" t="s">
        <v>98</v>
      </c>
      <c r="C47" s="181">
        <v>0</v>
      </c>
      <c r="D47" s="218">
        <v>0</v>
      </c>
      <c r="E47" s="219"/>
      <c r="F47" s="216"/>
      <c r="G47" s="216"/>
      <c r="H47" s="216"/>
      <c r="I47" s="216"/>
      <c r="J47" s="216"/>
      <c r="K47" s="216"/>
      <c r="L47" s="216"/>
      <c r="M47" s="216"/>
      <c r="N47" s="220"/>
      <c r="O47" s="553"/>
      <c r="Q47" s="63"/>
    </row>
    <row r="48" spans="1:17">
      <c r="A48" s="56" t="s">
        <v>8</v>
      </c>
      <c r="B48" s="57" t="s">
        <v>99</v>
      </c>
      <c r="C48" s="58">
        <f>SUM(C49:C55)</f>
        <v>0</v>
      </c>
      <c r="D48" s="130">
        <f>SUM(D49:D55)</f>
        <v>0</v>
      </c>
      <c r="E48" s="219"/>
      <c r="F48" s="216"/>
      <c r="G48" s="216"/>
      <c r="H48" s="216"/>
      <c r="I48" s="216"/>
      <c r="J48" s="216"/>
      <c r="K48" s="216"/>
      <c r="L48" s="216"/>
      <c r="M48" s="216"/>
      <c r="N48" s="220"/>
      <c r="O48" s="553"/>
      <c r="Q48" s="63"/>
    </row>
    <row r="49" spans="1:17">
      <c r="A49" s="126" t="s">
        <v>9</v>
      </c>
      <c r="B49" s="174" t="s">
        <v>100</v>
      </c>
      <c r="C49" s="175">
        <v>0</v>
      </c>
      <c r="D49" s="345">
        <v>0</v>
      </c>
      <c r="E49" s="219"/>
      <c r="F49" s="216"/>
      <c r="G49" s="216"/>
      <c r="H49" s="216"/>
      <c r="I49" s="216"/>
      <c r="J49" s="216"/>
      <c r="K49" s="216"/>
      <c r="L49" s="216"/>
      <c r="M49" s="216"/>
      <c r="N49" s="220"/>
      <c r="O49" s="553"/>
      <c r="Q49" s="63"/>
    </row>
    <row r="50" spans="1:17">
      <c r="A50" s="126" t="s">
        <v>101</v>
      </c>
      <c r="B50" s="174" t="s">
        <v>102</v>
      </c>
      <c r="C50" s="175">
        <v>0</v>
      </c>
      <c r="D50" s="345">
        <v>0</v>
      </c>
      <c r="E50" s="219"/>
      <c r="F50" s="216"/>
      <c r="G50" s="216"/>
      <c r="H50" s="216"/>
      <c r="I50" s="216"/>
      <c r="J50" s="216"/>
      <c r="K50" s="216"/>
      <c r="L50" s="216"/>
      <c r="M50" s="216"/>
      <c r="N50" s="220"/>
      <c r="O50" s="553"/>
      <c r="Q50" s="63"/>
    </row>
    <row r="51" spans="1:17">
      <c r="A51" s="126" t="s">
        <v>103</v>
      </c>
      <c r="B51" s="174" t="s">
        <v>104</v>
      </c>
      <c r="C51" s="175">
        <v>0</v>
      </c>
      <c r="D51" s="345">
        <v>0</v>
      </c>
      <c r="E51" s="219"/>
      <c r="F51" s="216"/>
      <c r="G51" s="216"/>
      <c r="H51" s="216"/>
      <c r="I51" s="216"/>
      <c r="J51" s="216"/>
      <c r="K51" s="216"/>
      <c r="L51" s="216"/>
      <c r="M51" s="216"/>
      <c r="N51" s="220"/>
      <c r="O51" s="553"/>
      <c r="Q51" s="63"/>
    </row>
    <row r="52" spans="1:17">
      <c r="A52" s="126" t="s">
        <v>105</v>
      </c>
      <c r="B52" s="174" t="s">
        <v>106</v>
      </c>
      <c r="C52" s="175">
        <v>0</v>
      </c>
      <c r="D52" s="345">
        <v>0</v>
      </c>
      <c r="E52" s="219"/>
      <c r="F52" s="216"/>
      <c r="G52" s="216"/>
      <c r="H52" s="216"/>
      <c r="I52" s="216"/>
      <c r="J52" s="216"/>
      <c r="K52" s="216"/>
      <c r="L52" s="216"/>
      <c r="M52" s="216"/>
      <c r="N52" s="220"/>
      <c r="O52" s="553"/>
      <c r="Q52" s="63"/>
    </row>
    <row r="53" spans="1:17">
      <c r="A53" s="126" t="s">
        <v>107</v>
      </c>
      <c r="B53" s="174" t="s">
        <v>108</v>
      </c>
      <c r="C53" s="175">
        <v>0</v>
      </c>
      <c r="D53" s="345">
        <v>0</v>
      </c>
      <c r="E53" s="219"/>
      <c r="F53" s="216"/>
      <c r="G53" s="216"/>
      <c r="H53" s="216"/>
      <c r="I53" s="216"/>
      <c r="J53" s="216"/>
      <c r="K53" s="216"/>
      <c r="L53" s="216"/>
      <c r="M53" s="216"/>
      <c r="N53" s="220"/>
      <c r="O53" s="553"/>
      <c r="Q53" s="63"/>
    </row>
    <row r="54" spans="1:17">
      <c r="A54" s="126" t="s">
        <v>109</v>
      </c>
      <c r="B54" s="174" t="s">
        <v>110</v>
      </c>
      <c r="C54" s="175">
        <v>0</v>
      </c>
      <c r="D54" s="345">
        <v>0</v>
      </c>
      <c r="E54" s="219"/>
      <c r="F54" s="216"/>
      <c r="G54" s="216"/>
      <c r="H54" s="216"/>
      <c r="I54" s="216"/>
      <c r="J54" s="216"/>
      <c r="K54" s="216"/>
      <c r="L54" s="216"/>
      <c r="M54" s="216"/>
      <c r="N54" s="220"/>
      <c r="O54" s="553"/>
      <c r="Q54" s="63"/>
    </row>
    <row r="55" spans="1:17" ht="16.5" thickBot="1">
      <c r="A55" s="179" t="s">
        <v>111</v>
      </c>
      <c r="B55" s="180" t="s">
        <v>112</v>
      </c>
      <c r="C55" s="181">
        <v>0</v>
      </c>
      <c r="D55" s="218">
        <v>0</v>
      </c>
      <c r="E55" s="219"/>
      <c r="F55" s="216"/>
      <c r="G55" s="216"/>
      <c r="H55" s="216"/>
      <c r="I55" s="216"/>
      <c r="J55" s="216"/>
      <c r="K55" s="216"/>
      <c r="L55" s="216"/>
      <c r="M55" s="216"/>
      <c r="N55" s="220"/>
      <c r="O55" s="554"/>
      <c r="Q55" s="63"/>
    </row>
    <row r="56" spans="1:17">
      <c r="A56" s="56"/>
      <c r="B56" s="57" t="s">
        <v>113</v>
      </c>
      <c r="C56" s="58">
        <f>C17+C48</f>
        <v>76.494240000000005</v>
      </c>
      <c r="D56" s="130">
        <f>D17+D48</f>
        <v>74.36480632</v>
      </c>
      <c r="E56" s="219"/>
      <c r="F56" s="216"/>
      <c r="G56" s="216"/>
      <c r="H56" s="216"/>
      <c r="I56" s="216"/>
      <c r="J56" s="216"/>
      <c r="K56" s="216"/>
      <c r="L56" s="216"/>
      <c r="M56" s="216"/>
      <c r="N56" s="220"/>
      <c r="O56" s="213"/>
      <c r="Q56" s="63"/>
    </row>
    <row r="57" spans="1:17">
      <c r="A57" s="126"/>
      <c r="B57" s="174" t="s">
        <v>114</v>
      </c>
      <c r="C57" s="175">
        <v>0</v>
      </c>
      <c r="D57" s="345">
        <v>0</v>
      </c>
      <c r="E57" s="219"/>
      <c r="F57" s="216"/>
      <c r="G57" s="216"/>
      <c r="H57" s="216"/>
      <c r="I57" s="216"/>
      <c r="J57" s="216"/>
      <c r="K57" s="216"/>
      <c r="L57" s="216"/>
      <c r="M57" s="216"/>
      <c r="N57" s="220"/>
      <c r="O57" s="215"/>
      <c r="Q57" s="63"/>
    </row>
    <row r="58" spans="1:17">
      <c r="A58" s="126"/>
      <c r="B58" s="182" t="s">
        <v>115</v>
      </c>
      <c r="C58" s="175">
        <v>0</v>
      </c>
      <c r="D58" s="345">
        <v>0</v>
      </c>
      <c r="E58" s="219"/>
      <c r="F58" s="216"/>
      <c r="G58" s="216"/>
      <c r="H58" s="216"/>
      <c r="I58" s="216"/>
      <c r="J58" s="216"/>
      <c r="K58" s="216"/>
      <c r="L58" s="216"/>
      <c r="M58" s="216"/>
      <c r="N58" s="220"/>
      <c r="O58" s="215"/>
      <c r="Q58" s="63"/>
    </row>
    <row r="59" spans="1:17" ht="16.5" thickBot="1">
      <c r="A59" s="183"/>
      <c r="B59" s="184" t="s">
        <v>116</v>
      </c>
      <c r="C59" s="185">
        <v>0</v>
      </c>
      <c r="D59" s="347">
        <v>0</v>
      </c>
      <c r="E59" s="219"/>
      <c r="F59" s="216"/>
      <c r="G59" s="216"/>
      <c r="H59" s="216"/>
      <c r="I59" s="216"/>
      <c r="J59" s="216"/>
      <c r="K59" s="216"/>
      <c r="L59" s="216"/>
      <c r="M59" s="216"/>
      <c r="N59" s="220"/>
      <c r="O59" s="348"/>
      <c r="Q59" s="63"/>
    </row>
    <row r="60" spans="1:17">
      <c r="A60" s="66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Q60" s="63"/>
    </row>
    <row r="61" spans="1:17" ht="15.75" customHeight="1">
      <c r="A61" s="555" t="s">
        <v>117</v>
      </c>
      <c r="B61" s="555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Q61" s="63"/>
    </row>
    <row r="62" spans="1:17">
      <c r="E62" s="355"/>
      <c r="F62" s="60"/>
      <c r="G62" s="355"/>
      <c r="H62" s="551"/>
      <c r="I62" s="551"/>
      <c r="J62" s="355"/>
      <c r="K62" s="355"/>
      <c r="L62" s="355"/>
    </row>
    <row r="63" spans="1:17">
      <c r="E63" s="355"/>
      <c r="F63" s="60"/>
      <c r="G63" s="60"/>
      <c r="H63" s="355"/>
      <c r="I63" s="60"/>
      <c r="J63" s="60"/>
      <c r="K63" s="355"/>
      <c r="L63" s="355"/>
    </row>
    <row r="64" spans="1:17">
      <c r="A64" s="167"/>
      <c r="C64" s="61" t="s">
        <v>165</v>
      </c>
      <c r="E64" s="355"/>
      <c r="F64" s="355"/>
      <c r="G64" s="355"/>
      <c r="H64" s="355"/>
      <c r="I64" s="355"/>
      <c r="J64" s="355"/>
      <c r="K64" s="355"/>
      <c r="L64" s="355"/>
      <c r="Q64" s="63"/>
    </row>
  </sheetData>
  <customSheetViews>
    <customSheetView guid="{2A1A0C7B-E248-4785-BF25-8EF7247AC75C}" scale="90" showPageBreaks="1" fitToPage="1" printArea="1" view="pageBreakPreview" topLeftCell="A22">
      <selection activeCell="D20" sqref="D20:D25"/>
      <pageMargins left="0.39370078740157483" right="0" top="0" bottom="0" header="0.31496062992125984" footer="0.31496062992125984"/>
      <printOptions horizontalCentered="1"/>
      <pageSetup paperSize="9" scale="71" fitToHeight="1000" orientation="portrait" r:id="rId1"/>
    </customSheetView>
    <customSheetView guid="{430DC0A1-4FF6-4F3A-8B8A-55834AE0A1E2}" scale="90" showPageBreaks="1" fitToPage="1" printArea="1" view="pageBreakPreview">
      <selection activeCell="A65" sqref="A65"/>
      <pageMargins left="0.39370078740157483" right="0" top="0" bottom="0" header="0.31496062992125984" footer="0.31496062992125984"/>
      <printOptions horizontalCentered="1"/>
      <pageSetup paperSize="9" scale="71" fitToHeight="1000" orientation="portrait" r:id="rId2"/>
    </customSheetView>
    <customSheetView guid="{9EF5193C-D682-4DFF-BA31-6265179CC669}" scale="90" showPageBreaks="1" fitToPage="1" printArea="1" view="pageBreakPreview">
      <selection activeCell="A4" sqref="A4:E4"/>
      <pageMargins left="0.39370078740157483" right="0" top="0" bottom="0" header="0.31496062992125984" footer="0.31496062992125984"/>
      <printOptions horizontalCentered="1"/>
      <pageSetup paperSize="9" scale="71" fitToHeight="1000" orientation="portrait" r:id="rId3"/>
    </customSheetView>
    <customSheetView guid="{A5D50E55-93FC-4C5E-995C-1F755226894B}" showPageBreaks="1" fitToPage="1" printArea="1" topLeftCell="A13">
      <pane xSplit="3" ySplit="4" topLeftCell="D17" activePane="bottomRight" state="frozen"/>
      <selection pane="bottomRight" activeCell="D17" sqref="D17"/>
      <pageMargins left="0.39370078740157483" right="0" top="0" bottom="0" header="0.31496062992125984" footer="0.31496062992125984"/>
      <printOptions horizontalCentered="1"/>
      <pageSetup paperSize="9" scale="71" fitToHeight="1000" orientation="portrait" r:id="rId4"/>
    </customSheetView>
  </customSheetViews>
  <mergeCells count="18">
    <mergeCell ref="I15:J15"/>
    <mergeCell ref="K15:L15"/>
    <mergeCell ref="H62:I62"/>
    <mergeCell ref="O17:O55"/>
    <mergeCell ref="A61:B61"/>
    <mergeCell ref="A4:O4"/>
    <mergeCell ref="A5:O5"/>
    <mergeCell ref="D8:O8"/>
    <mergeCell ref="A13:D13"/>
    <mergeCell ref="A14:A16"/>
    <mergeCell ref="B14:B16"/>
    <mergeCell ref="C15:D15"/>
    <mergeCell ref="O15:O16"/>
    <mergeCell ref="C14:D14"/>
    <mergeCell ref="E14:N14"/>
    <mergeCell ref="M15:N15"/>
    <mergeCell ref="E15:F15"/>
    <mergeCell ref="G15:H15"/>
  </mergeCells>
  <printOptions horizontalCentered="1"/>
  <pageMargins left="0.39370078740157483" right="0" top="0" bottom="0" header="0.31496062992125984" footer="0.31496062992125984"/>
  <pageSetup paperSize="9" scale="69" fitToHeight="1000" orientation="landscape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WYK76"/>
  <sheetViews>
    <sheetView view="pageBreakPreview" topLeftCell="A7" zoomScale="85" zoomScaleNormal="80" zoomScaleSheetLayoutView="85" workbookViewId="0">
      <selection activeCell="AV74" sqref="AV74"/>
    </sheetView>
  </sheetViews>
  <sheetFormatPr defaultRowHeight="15"/>
  <cols>
    <col min="1" max="1" width="4.5703125" style="22" customWidth="1"/>
    <col min="2" max="2" width="57.140625" style="22" customWidth="1"/>
    <col min="3" max="6" width="7" style="22" customWidth="1"/>
    <col min="7" max="7" width="7.7109375" style="22" customWidth="1"/>
    <col min="8" max="8" width="8.42578125" style="22" customWidth="1"/>
    <col min="9" max="9" width="8.140625" style="22" customWidth="1"/>
    <col min="10" max="10" width="11.28515625" style="22" customWidth="1"/>
    <col min="11" max="11" width="9.140625" style="22" customWidth="1"/>
    <col min="12" max="12" width="10.5703125" style="22" customWidth="1"/>
    <col min="13" max="13" width="9.28515625" style="22" customWidth="1"/>
    <col min="14" max="14" width="11.28515625" style="22" customWidth="1"/>
    <col min="15" max="17" width="8.85546875" style="22" customWidth="1"/>
    <col min="18" max="18" width="11.140625" style="22" customWidth="1"/>
    <col min="19" max="21" width="8.85546875" style="22" customWidth="1"/>
    <col min="22" max="22" width="13.140625" style="22" customWidth="1"/>
    <col min="23" max="29" width="4.140625" style="22" customWidth="1"/>
    <col min="30" max="30" width="9.28515625" style="22" customWidth="1"/>
    <col min="31" max="32" width="4.140625" style="22" customWidth="1"/>
    <col min="33" max="33" width="8.140625" style="22" customWidth="1"/>
    <col min="34" max="34" width="4.140625" style="22" customWidth="1"/>
    <col min="35" max="37" width="8.85546875" style="22" customWidth="1"/>
    <col min="38" max="38" width="9.85546875" style="22" customWidth="1"/>
    <col min="39" max="42" width="8.85546875" style="22" customWidth="1"/>
    <col min="43" max="43" width="13" style="22" customWidth="1"/>
    <col min="44" max="55" width="4.5703125" style="22" customWidth="1"/>
    <col min="56" max="59" width="8.85546875" style="22" customWidth="1"/>
    <col min="60" max="62" width="8.85546875" style="23" customWidth="1"/>
    <col min="63" max="63" width="9.28515625" style="23" customWidth="1"/>
    <col min="64" max="75" width="4.140625" style="23" customWidth="1"/>
    <col min="76" max="76" width="9.140625" style="23" customWidth="1"/>
    <col min="77" max="77" width="5" style="23" customWidth="1"/>
    <col min="78" max="78" width="5.7109375" style="23" customWidth="1"/>
    <col min="79" max="79" width="6.5703125" style="23" customWidth="1"/>
    <col min="80" max="83" width="8.85546875" style="23" customWidth="1"/>
    <col min="84" max="297" width="9.140625" style="20"/>
    <col min="298" max="298" width="4.5703125" style="20" customWidth="1"/>
    <col min="299" max="299" width="47.42578125" style="20" customWidth="1"/>
    <col min="300" max="300" width="9.7109375" style="20" customWidth="1"/>
    <col min="301" max="301" width="10.140625" style="20" customWidth="1"/>
    <col min="302" max="307" width="9.140625" style="20" hidden="1" customWidth="1"/>
    <col min="308" max="308" width="10.42578125" style="20" bestFit="1" customWidth="1"/>
    <col min="309" max="311" width="9.7109375" style="20" customWidth="1"/>
    <col min="312" max="317" width="9.140625" style="20" hidden="1" customWidth="1"/>
    <col min="318" max="321" width="9.7109375" style="20" customWidth="1"/>
    <col min="322" max="327" width="9.140625" style="20" hidden="1" customWidth="1"/>
    <col min="328" max="328" width="10.42578125" style="20" bestFit="1" customWidth="1"/>
    <col min="329" max="331" width="9.7109375" style="20" customWidth="1"/>
    <col min="332" max="337" width="9.140625" style="20" hidden="1" customWidth="1"/>
    <col min="338" max="339" width="9.7109375" style="20" customWidth="1"/>
    <col min="340" max="553" width="9.140625" style="20"/>
    <col min="554" max="554" width="4.5703125" style="20" customWidth="1"/>
    <col min="555" max="555" width="47.42578125" style="20" customWidth="1"/>
    <col min="556" max="556" width="9.7109375" style="20" customWidth="1"/>
    <col min="557" max="557" width="10.140625" style="20" customWidth="1"/>
    <col min="558" max="563" width="9.140625" style="20" hidden="1" customWidth="1"/>
    <col min="564" max="564" width="10.42578125" style="20" bestFit="1" customWidth="1"/>
    <col min="565" max="567" width="9.7109375" style="20" customWidth="1"/>
    <col min="568" max="573" width="9.140625" style="20" hidden="1" customWidth="1"/>
    <col min="574" max="577" width="9.7109375" style="20" customWidth="1"/>
    <col min="578" max="583" width="9.140625" style="20" hidden="1" customWidth="1"/>
    <col min="584" max="584" width="10.42578125" style="20" bestFit="1" customWidth="1"/>
    <col min="585" max="587" width="9.7109375" style="20" customWidth="1"/>
    <col min="588" max="593" width="9.140625" style="20" hidden="1" customWidth="1"/>
    <col min="594" max="595" width="9.7109375" style="20" customWidth="1"/>
    <col min="596" max="809" width="9.140625" style="20"/>
    <col min="810" max="810" width="4.5703125" style="20" customWidth="1"/>
    <col min="811" max="811" width="47.42578125" style="20" customWidth="1"/>
    <col min="812" max="812" width="9.7109375" style="20" customWidth="1"/>
    <col min="813" max="813" width="10.140625" style="20" customWidth="1"/>
    <col min="814" max="819" width="9.140625" style="20" hidden="1" customWidth="1"/>
    <col min="820" max="820" width="10.42578125" style="20" bestFit="1" customWidth="1"/>
    <col min="821" max="823" width="9.7109375" style="20" customWidth="1"/>
    <col min="824" max="829" width="9.140625" style="20" hidden="1" customWidth="1"/>
    <col min="830" max="833" width="9.7109375" style="20" customWidth="1"/>
    <col min="834" max="839" width="9.140625" style="20" hidden="1" customWidth="1"/>
    <col min="840" max="840" width="10.42578125" style="20" bestFit="1" customWidth="1"/>
    <col min="841" max="843" width="9.7109375" style="20" customWidth="1"/>
    <col min="844" max="849" width="9.140625" style="20" hidden="1" customWidth="1"/>
    <col min="850" max="851" width="9.7109375" style="20" customWidth="1"/>
    <col min="852" max="1065" width="9.140625" style="20"/>
    <col min="1066" max="1066" width="4.5703125" style="20" customWidth="1"/>
    <col min="1067" max="1067" width="47.42578125" style="20" customWidth="1"/>
    <col min="1068" max="1068" width="9.7109375" style="20" customWidth="1"/>
    <col min="1069" max="1069" width="10.140625" style="20" customWidth="1"/>
    <col min="1070" max="1075" width="9.140625" style="20" hidden="1" customWidth="1"/>
    <col min="1076" max="1076" width="10.42578125" style="20" bestFit="1" customWidth="1"/>
    <col min="1077" max="1079" width="9.7109375" style="20" customWidth="1"/>
    <col min="1080" max="1085" width="9.140625" style="20" hidden="1" customWidth="1"/>
    <col min="1086" max="1089" width="9.7109375" style="20" customWidth="1"/>
    <col min="1090" max="1095" width="9.140625" style="20" hidden="1" customWidth="1"/>
    <col min="1096" max="1096" width="10.42578125" style="20" bestFit="1" customWidth="1"/>
    <col min="1097" max="1099" width="9.7109375" style="20" customWidth="1"/>
    <col min="1100" max="1105" width="9.140625" style="20" hidden="1" customWidth="1"/>
    <col min="1106" max="1107" width="9.7109375" style="20" customWidth="1"/>
    <col min="1108" max="1321" width="9.140625" style="20"/>
    <col min="1322" max="1322" width="4.5703125" style="20" customWidth="1"/>
    <col min="1323" max="1323" width="47.42578125" style="20" customWidth="1"/>
    <col min="1324" max="1324" width="9.7109375" style="20" customWidth="1"/>
    <col min="1325" max="1325" width="10.140625" style="20" customWidth="1"/>
    <col min="1326" max="1331" width="9.140625" style="20" hidden="1" customWidth="1"/>
    <col min="1332" max="1332" width="10.42578125" style="20" bestFit="1" customWidth="1"/>
    <col min="1333" max="1335" width="9.7109375" style="20" customWidth="1"/>
    <col min="1336" max="1341" width="9.140625" style="20" hidden="1" customWidth="1"/>
    <col min="1342" max="1345" width="9.7109375" style="20" customWidth="1"/>
    <col min="1346" max="1351" width="9.140625" style="20" hidden="1" customWidth="1"/>
    <col min="1352" max="1352" width="10.42578125" style="20" bestFit="1" customWidth="1"/>
    <col min="1353" max="1355" width="9.7109375" style="20" customWidth="1"/>
    <col min="1356" max="1361" width="9.140625" style="20" hidden="1" customWidth="1"/>
    <col min="1362" max="1363" width="9.7109375" style="20" customWidth="1"/>
    <col min="1364" max="1577" width="9.140625" style="20"/>
    <col min="1578" max="1578" width="4.5703125" style="20" customWidth="1"/>
    <col min="1579" max="1579" width="47.42578125" style="20" customWidth="1"/>
    <col min="1580" max="1580" width="9.7109375" style="20" customWidth="1"/>
    <col min="1581" max="1581" width="10.140625" style="20" customWidth="1"/>
    <col min="1582" max="1587" width="9.140625" style="20" hidden="1" customWidth="1"/>
    <col min="1588" max="1588" width="10.42578125" style="20" bestFit="1" customWidth="1"/>
    <col min="1589" max="1591" width="9.7109375" style="20" customWidth="1"/>
    <col min="1592" max="1597" width="9.140625" style="20" hidden="1" customWidth="1"/>
    <col min="1598" max="1601" width="9.7109375" style="20" customWidth="1"/>
    <col min="1602" max="1607" width="9.140625" style="20" hidden="1" customWidth="1"/>
    <col min="1608" max="1608" width="10.42578125" style="20" bestFit="1" customWidth="1"/>
    <col min="1609" max="1611" width="9.7109375" style="20" customWidth="1"/>
    <col min="1612" max="1617" width="9.140625" style="20" hidden="1" customWidth="1"/>
    <col min="1618" max="1619" width="9.7109375" style="20" customWidth="1"/>
    <col min="1620" max="1833" width="9.140625" style="20"/>
    <col min="1834" max="1834" width="4.5703125" style="20" customWidth="1"/>
    <col min="1835" max="1835" width="47.42578125" style="20" customWidth="1"/>
    <col min="1836" max="1836" width="9.7109375" style="20" customWidth="1"/>
    <col min="1837" max="1837" width="10.140625" style="20" customWidth="1"/>
    <col min="1838" max="1843" width="9.140625" style="20" hidden="1" customWidth="1"/>
    <col min="1844" max="1844" width="10.42578125" style="20" bestFit="1" customWidth="1"/>
    <col min="1845" max="1847" width="9.7109375" style="20" customWidth="1"/>
    <col min="1848" max="1853" width="9.140625" style="20" hidden="1" customWidth="1"/>
    <col min="1854" max="1857" width="9.7109375" style="20" customWidth="1"/>
    <col min="1858" max="1863" width="9.140625" style="20" hidden="1" customWidth="1"/>
    <col min="1864" max="1864" width="10.42578125" style="20" bestFit="1" customWidth="1"/>
    <col min="1865" max="1867" width="9.7109375" style="20" customWidth="1"/>
    <col min="1868" max="1873" width="9.140625" style="20" hidden="1" customWidth="1"/>
    <col min="1874" max="1875" width="9.7109375" style="20" customWidth="1"/>
    <col min="1876" max="2089" width="9.140625" style="20"/>
    <col min="2090" max="2090" width="4.5703125" style="20" customWidth="1"/>
    <col min="2091" max="2091" width="47.42578125" style="20" customWidth="1"/>
    <col min="2092" max="2092" width="9.7109375" style="20" customWidth="1"/>
    <col min="2093" max="2093" width="10.140625" style="20" customWidth="1"/>
    <col min="2094" max="2099" width="9.140625" style="20" hidden="1" customWidth="1"/>
    <col min="2100" max="2100" width="10.42578125" style="20" bestFit="1" customWidth="1"/>
    <col min="2101" max="2103" width="9.7109375" style="20" customWidth="1"/>
    <col min="2104" max="2109" width="9.140625" style="20" hidden="1" customWidth="1"/>
    <col min="2110" max="2113" width="9.7109375" style="20" customWidth="1"/>
    <col min="2114" max="2119" width="9.140625" style="20" hidden="1" customWidth="1"/>
    <col min="2120" max="2120" width="10.42578125" style="20" bestFit="1" customWidth="1"/>
    <col min="2121" max="2123" width="9.7109375" style="20" customWidth="1"/>
    <col min="2124" max="2129" width="9.140625" style="20" hidden="1" customWidth="1"/>
    <col min="2130" max="2131" width="9.7109375" style="20" customWidth="1"/>
    <col min="2132" max="2345" width="9.140625" style="20"/>
    <col min="2346" max="2346" width="4.5703125" style="20" customWidth="1"/>
    <col min="2347" max="2347" width="47.42578125" style="20" customWidth="1"/>
    <col min="2348" max="2348" width="9.7109375" style="20" customWidth="1"/>
    <col min="2349" max="2349" width="10.140625" style="20" customWidth="1"/>
    <col min="2350" max="2355" width="9.140625" style="20" hidden="1" customWidth="1"/>
    <col min="2356" max="2356" width="10.42578125" style="20" bestFit="1" customWidth="1"/>
    <col min="2357" max="2359" width="9.7109375" style="20" customWidth="1"/>
    <col min="2360" max="2365" width="9.140625" style="20" hidden="1" customWidth="1"/>
    <col min="2366" max="2369" width="9.7109375" style="20" customWidth="1"/>
    <col min="2370" max="2375" width="9.140625" style="20" hidden="1" customWidth="1"/>
    <col min="2376" max="2376" width="10.42578125" style="20" bestFit="1" customWidth="1"/>
    <col min="2377" max="2379" width="9.7109375" style="20" customWidth="1"/>
    <col min="2380" max="2385" width="9.140625" style="20" hidden="1" customWidth="1"/>
    <col min="2386" max="2387" width="9.7109375" style="20" customWidth="1"/>
    <col min="2388" max="2601" width="9.140625" style="20"/>
    <col min="2602" max="2602" width="4.5703125" style="20" customWidth="1"/>
    <col min="2603" max="2603" width="47.42578125" style="20" customWidth="1"/>
    <col min="2604" max="2604" width="9.7109375" style="20" customWidth="1"/>
    <col min="2605" max="2605" width="10.140625" style="20" customWidth="1"/>
    <col min="2606" max="2611" width="9.140625" style="20" hidden="1" customWidth="1"/>
    <col min="2612" max="2612" width="10.42578125" style="20" bestFit="1" customWidth="1"/>
    <col min="2613" max="2615" width="9.7109375" style="20" customWidth="1"/>
    <col min="2616" max="2621" width="9.140625" style="20" hidden="1" customWidth="1"/>
    <col min="2622" max="2625" width="9.7109375" style="20" customWidth="1"/>
    <col min="2626" max="2631" width="9.140625" style="20" hidden="1" customWidth="1"/>
    <col min="2632" max="2632" width="10.42578125" style="20" bestFit="1" customWidth="1"/>
    <col min="2633" max="2635" width="9.7109375" style="20" customWidth="1"/>
    <col min="2636" max="2641" width="9.140625" style="20" hidden="1" customWidth="1"/>
    <col min="2642" max="2643" width="9.7109375" style="20" customWidth="1"/>
    <col min="2644" max="2857" width="9.140625" style="20"/>
    <col min="2858" max="2858" width="4.5703125" style="20" customWidth="1"/>
    <col min="2859" max="2859" width="47.42578125" style="20" customWidth="1"/>
    <col min="2860" max="2860" width="9.7109375" style="20" customWidth="1"/>
    <col min="2861" max="2861" width="10.140625" style="20" customWidth="1"/>
    <col min="2862" max="2867" width="9.140625" style="20" hidden="1" customWidth="1"/>
    <col min="2868" max="2868" width="10.42578125" style="20" bestFit="1" customWidth="1"/>
    <col min="2869" max="2871" width="9.7109375" style="20" customWidth="1"/>
    <col min="2872" max="2877" width="9.140625" style="20" hidden="1" customWidth="1"/>
    <col min="2878" max="2881" width="9.7109375" style="20" customWidth="1"/>
    <col min="2882" max="2887" width="9.140625" style="20" hidden="1" customWidth="1"/>
    <col min="2888" max="2888" width="10.42578125" style="20" bestFit="1" customWidth="1"/>
    <col min="2889" max="2891" width="9.7109375" style="20" customWidth="1"/>
    <col min="2892" max="2897" width="9.140625" style="20" hidden="1" customWidth="1"/>
    <col min="2898" max="2899" width="9.7109375" style="20" customWidth="1"/>
    <col min="2900" max="3113" width="9.140625" style="20"/>
    <col min="3114" max="3114" width="4.5703125" style="20" customWidth="1"/>
    <col min="3115" max="3115" width="47.42578125" style="20" customWidth="1"/>
    <col min="3116" max="3116" width="9.7109375" style="20" customWidth="1"/>
    <col min="3117" max="3117" width="10.140625" style="20" customWidth="1"/>
    <col min="3118" max="3123" width="9.140625" style="20" hidden="1" customWidth="1"/>
    <col min="3124" max="3124" width="10.42578125" style="20" bestFit="1" customWidth="1"/>
    <col min="3125" max="3127" width="9.7109375" style="20" customWidth="1"/>
    <col min="3128" max="3133" width="9.140625" style="20" hidden="1" customWidth="1"/>
    <col min="3134" max="3137" width="9.7109375" style="20" customWidth="1"/>
    <col min="3138" max="3143" width="9.140625" style="20" hidden="1" customWidth="1"/>
    <col min="3144" max="3144" width="10.42578125" style="20" bestFit="1" customWidth="1"/>
    <col min="3145" max="3147" width="9.7109375" style="20" customWidth="1"/>
    <col min="3148" max="3153" width="9.140625" style="20" hidden="1" customWidth="1"/>
    <col min="3154" max="3155" width="9.7109375" style="20" customWidth="1"/>
    <col min="3156" max="3369" width="9.140625" style="20"/>
    <col min="3370" max="3370" width="4.5703125" style="20" customWidth="1"/>
    <col min="3371" max="3371" width="47.42578125" style="20" customWidth="1"/>
    <col min="3372" max="3372" width="9.7109375" style="20" customWidth="1"/>
    <col min="3373" max="3373" width="10.140625" style="20" customWidth="1"/>
    <col min="3374" max="3379" width="9.140625" style="20" hidden="1" customWidth="1"/>
    <col min="3380" max="3380" width="10.42578125" style="20" bestFit="1" customWidth="1"/>
    <col min="3381" max="3383" width="9.7109375" style="20" customWidth="1"/>
    <col min="3384" max="3389" width="9.140625" style="20" hidden="1" customWidth="1"/>
    <col min="3390" max="3393" width="9.7109375" style="20" customWidth="1"/>
    <col min="3394" max="3399" width="9.140625" style="20" hidden="1" customWidth="1"/>
    <col min="3400" max="3400" width="10.42578125" style="20" bestFit="1" customWidth="1"/>
    <col min="3401" max="3403" width="9.7109375" style="20" customWidth="1"/>
    <col min="3404" max="3409" width="9.140625" style="20" hidden="1" customWidth="1"/>
    <col min="3410" max="3411" width="9.7109375" style="20" customWidth="1"/>
    <col min="3412" max="3625" width="9.140625" style="20"/>
    <col min="3626" max="3626" width="4.5703125" style="20" customWidth="1"/>
    <col min="3627" max="3627" width="47.42578125" style="20" customWidth="1"/>
    <col min="3628" max="3628" width="9.7109375" style="20" customWidth="1"/>
    <col min="3629" max="3629" width="10.140625" style="20" customWidth="1"/>
    <col min="3630" max="3635" width="9.140625" style="20" hidden="1" customWidth="1"/>
    <col min="3636" max="3636" width="10.42578125" style="20" bestFit="1" customWidth="1"/>
    <col min="3637" max="3639" width="9.7109375" style="20" customWidth="1"/>
    <col min="3640" max="3645" width="9.140625" style="20" hidden="1" customWidth="1"/>
    <col min="3646" max="3649" width="9.7109375" style="20" customWidth="1"/>
    <col min="3650" max="3655" width="9.140625" style="20" hidden="1" customWidth="1"/>
    <col min="3656" max="3656" width="10.42578125" style="20" bestFit="1" customWidth="1"/>
    <col min="3657" max="3659" width="9.7109375" style="20" customWidth="1"/>
    <col min="3660" max="3665" width="9.140625" style="20" hidden="1" customWidth="1"/>
    <col min="3666" max="3667" width="9.7109375" style="20" customWidth="1"/>
    <col min="3668" max="3881" width="9.140625" style="20"/>
    <col min="3882" max="3882" width="4.5703125" style="20" customWidth="1"/>
    <col min="3883" max="3883" width="47.42578125" style="20" customWidth="1"/>
    <col min="3884" max="3884" width="9.7109375" style="20" customWidth="1"/>
    <col min="3885" max="3885" width="10.140625" style="20" customWidth="1"/>
    <col min="3886" max="3891" width="9.140625" style="20" hidden="1" customWidth="1"/>
    <col min="3892" max="3892" width="10.42578125" style="20" bestFit="1" customWidth="1"/>
    <col min="3893" max="3895" width="9.7109375" style="20" customWidth="1"/>
    <col min="3896" max="3901" width="9.140625" style="20" hidden="1" customWidth="1"/>
    <col min="3902" max="3905" width="9.7109375" style="20" customWidth="1"/>
    <col min="3906" max="3911" width="9.140625" style="20" hidden="1" customWidth="1"/>
    <col min="3912" max="3912" width="10.42578125" style="20" bestFit="1" customWidth="1"/>
    <col min="3913" max="3915" width="9.7109375" style="20" customWidth="1"/>
    <col min="3916" max="3921" width="9.140625" style="20" hidden="1" customWidth="1"/>
    <col min="3922" max="3923" width="9.7109375" style="20" customWidth="1"/>
    <col min="3924" max="4137" width="9.140625" style="20"/>
    <col min="4138" max="4138" width="4.5703125" style="20" customWidth="1"/>
    <col min="4139" max="4139" width="47.42578125" style="20" customWidth="1"/>
    <col min="4140" max="4140" width="9.7109375" style="20" customWidth="1"/>
    <col min="4141" max="4141" width="10.140625" style="20" customWidth="1"/>
    <col min="4142" max="4147" width="9.140625" style="20" hidden="1" customWidth="1"/>
    <col min="4148" max="4148" width="10.42578125" style="20" bestFit="1" customWidth="1"/>
    <col min="4149" max="4151" width="9.7109375" style="20" customWidth="1"/>
    <col min="4152" max="4157" width="9.140625" style="20" hidden="1" customWidth="1"/>
    <col min="4158" max="4161" width="9.7109375" style="20" customWidth="1"/>
    <col min="4162" max="4167" width="9.140625" style="20" hidden="1" customWidth="1"/>
    <col min="4168" max="4168" width="10.42578125" style="20" bestFit="1" customWidth="1"/>
    <col min="4169" max="4171" width="9.7109375" style="20" customWidth="1"/>
    <col min="4172" max="4177" width="9.140625" style="20" hidden="1" customWidth="1"/>
    <col min="4178" max="4179" width="9.7109375" style="20" customWidth="1"/>
    <col min="4180" max="4393" width="9.140625" style="20"/>
    <col min="4394" max="4394" width="4.5703125" style="20" customWidth="1"/>
    <col min="4395" max="4395" width="47.42578125" style="20" customWidth="1"/>
    <col min="4396" max="4396" width="9.7109375" style="20" customWidth="1"/>
    <col min="4397" max="4397" width="10.140625" style="20" customWidth="1"/>
    <col min="4398" max="4403" width="9.140625" style="20" hidden="1" customWidth="1"/>
    <col min="4404" max="4404" width="10.42578125" style="20" bestFit="1" customWidth="1"/>
    <col min="4405" max="4407" width="9.7109375" style="20" customWidth="1"/>
    <col min="4408" max="4413" width="9.140625" style="20" hidden="1" customWidth="1"/>
    <col min="4414" max="4417" width="9.7109375" style="20" customWidth="1"/>
    <col min="4418" max="4423" width="9.140625" style="20" hidden="1" customWidth="1"/>
    <col min="4424" max="4424" width="10.42578125" style="20" bestFit="1" customWidth="1"/>
    <col min="4425" max="4427" width="9.7109375" style="20" customWidth="1"/>
    <col min="4428" max="4433" width="9.140625" style="20" hidden="1" customWidth="1"/>
    <col min="4434" max="4435" width="9.7109375" style="20" customWidth="1"/>
    <col min="4436" max="4649" width="9.140625" style="20"/>
    <col min="4650" max="4650" width="4.5703125" style="20" customWidth="1"/>
    <col min="4651" max="4651" width="47.42578125" style="20" customWidth="1"/>
    <col min="4652" max="4652" width="9.7109375" style="20" customWidth="1"/>
    <col min="4653" max="4653" width="10.140625" style="20" customWidth="1"/>
    <col min="4654" max="4659" width="9.140625" style="20" hidden="1" customWidth="1"/>
    <col min="4660" max="4660" width="10.42578125" style="20" bestFit="1" customWidth="1"/>
    <col min="4661" max="4663" width="9.7109375" style="20" customWidth="1"/>
    <col min="4664" max="4669" width="9.140625" style="20" hidden="1" customWidth="1"/>
    <col min="4670" max="4673" width="9.7109375" style="20" customWidth="1"/>
    <col min="4674" max="4679" width="9.140625" style="20" hidden="1" customWidth="1"/>
    <col min="4680" max="4680" width="10.42578125" style="20" bestFit="1" customWidth="1"/>
    <col min="4681" max="4683" width="9.7109375" style="20" customWidth="1"/>
    <col min="4684" max="4689" width="9.140625" style="20" hidden="1" customWidth="1"/>
    <col min="4690" max="4691" width="9.7109375" style="20" customWidth="1"/>
    <col min="4692" max="4905" width="9.140625" style="20"/>
    <col min="4906" max="4906" width="4.5703125" style="20" customWidth="1"/>
    <col min="4907" max="4907" width="47.42578125" style="20" customWidth="1"/>
    <col min="4908" max="4908" width="9.7109375" style="20" customWidth="1"/>
    <col min="4909" max="4909" width="10.140625" style="20" customWidth="1"/>
    <col min="4910" max="4915" width="9.140625" style="20" hidden="1" customWidth="1"/>
    <col min="4916" max="4916" width="10.42578125" style="20" bestFit="1" customWidth="1"/>
    <col min="4917" max="4919" width="9.7109375" style="20" customWidth="1"/>
    <col min="4920" max="4925" width="9.140625" style="20" hidden="1" customWidth="1"/>
    <col min="4926" max="4929" width="9.7109375" style="20" customWidth="1"/>
    <col min="4930" max="4935" width="9.140625" style="20" hidden="1" customWidth="1"/>
    <col min="4936" max="4936" width="10.42578125" style="20" bestFit="1" customWidth="1"/>
    <col min="4937" max="4939" width="9.7109375" style="20" customWidth="1"/>
    <col min="4940" max="4945" width="9.140625" style="20" hidden="1" customWidth="1"/>
    <col min="4946" max="4947" width="9.7109375" style="20" customWidth="1"/>
    <col min="4948" max="5161" width="9.140625" style="20"/>
    <col min="5162" max="5162" width="4.5703125" style="20" customWidth="1"/>
    <col min="5163" max="5163" width="47.42578125" style="20" customWidth="1"/>
    <col min="5164" max="5164" width="9.7109375" style="20" customWidth="1"/>
    <col min="5165" max="5165" width="10.140625" style="20" customWidth="1"/>
    <col min="5166" max="5171" width="9.140625" style="20" hidden="1" customWidth="1"/>
    <col min="5172" max="5172" width="10.42578125" style="20" bestFit="1" customWidth="1"/>
    <col min="5173" max="5175" width="9.7109375" style="20" customWidth="1"/>
    <col min="5176" max="5181" width="9.140625" style="20" hidden="1" customWidth="1"/>
    <col min="5182" max="5185" width="9.7109375" style="20" customWidth="1"/>
    <col min="5186" max="5191" width="9.140625" style="20" hidden="1" customWidth="1"/>
    <col min="5192" max="5192" width="10.42578125" style="20" bestFit="1" customWidth="1"/>
    <col min="5193" max="5195" width="9.7109375" style="20" customWidth="1"/>
    <col min="5196" max="5201" width="9.140625" style="20" hidden="1" customWidth="1"/>
    <col min="5202" max="5203" width="9.7109375" style="20" customWidth="1"/>
    <col min="5204" max="5417" width="9.140625" style="20"/>
    <col min="5418" max="5418" width="4.5703125" style="20" customWidth="1"/>
    <col min="5419" max="5419" width="47.42578125" style="20" customWidth="1"/>
    <col min="5420" max="5420" width="9.7109375" style="20" customWidth="1"/>
    <col min="5421" max="5421" width="10.140625" style="20" customWidth="1"/>
    <col min="5422" max="5427" width="9.140625" style="20" hidden="1" customWidth="1"/>
    <col min="5428" max="5428" width="10.42578125" style="20" bestFit="1" customWidth="1"/>
    <col min="5429" max="5431" width="9.7109375" style="20" customWidth="1"/>
    <col min="5432" max="5437" width="9.140625" style="20" hidden="1" customWidth="1"/>
    <col min="5438" max="5441" width="9.7109375" style="20" customWidth="1"/>
    <col min="5442" max="5447" width="9.140625" style="20" hidden="1" customWidth="1"/>
    <col min="5448" max="5448" width="10.42578125" style="20" bestFit="1" customWidth="1"/>
    <col min="5449" max="5451" width="9.7109375" style="20" customWidth="1"/>
    <col min="5452" max="5457" width="9.140625" style="20" hidden="1" customWidth="1"/>
    <col min="5458" max="5459" width="9.7109375" style="20" customWidth="1"/>
    <col min="5460" max="5673" width="9.140625" style="20"/>
    <col min="5674" max="5674" width="4.5703125" style="20" customWidth="1"/>
    <col min="5675" max="5675" width="47.42578125" style="20" customWidth="1"/>
    <col min="5676" max="5676" width="9.7109375" style="20" customWidth="1"/>
    <col min="5677" max="5677" width="10.140625" style="20" customWidth="1"/>
    <col min="5678" max="5683" width="9.140625" style="20" hidden="1" customWidth="1"/>
    <col min="5684" max="5684" width="10.42578125" style="20" bestFit="1" customWidth="1"/>
    <col min="5685" max="5687" width="9.7109375" style="20" customWidth="1"/>
    <col min="5688" max="5693" width="9.140625" style="20" hidden="1" customWidth="1"/>
    <col min="5694" max="5697" width="9.7109375" style="20" customWidth="1"/>
    <col min="5698" max="5703" width="9.140625" style="20" hidden="1" customWidth="1"/>
    <col min="5704" max="5704" width="10.42578125" style="20" bestFit="1" customWidth="1"/>
    <col min="5705" max="5707" width="9.7109375" style="20" customWidth="1"/>
    <col min="5708" max="5713" width="9.140625" style="20" hidden="1" customWidth="1"/>
    <col min="5714" max="5715" width="9.7109375" style="20" customWidth="1"/>
    <col min="5716" max="5929" width="9.140625" style="20"/>
    <col min="5930" max="5930" width="4.5703125" style="20" customWidth="1"/>
    <col min="5931" max="5931" width="47.42578125" style="20" customWidth="1"/>
    <col min="5932" max="5932" width="9.7109375" style="20" customWidth="1"/>
    <col min="5933" max="5933" width="10.140625" style="20" customWidth="1"/>
    <col min="5934" max="5939" width="9.140625" style="20" hidden="1" customWidth="1"/>
    <col min="5940" max="5940" width="10.42578125" style="20" bestFit="1" customWidth="1"/>
    <col min="5941" max="5943" width="9.7109375" style="20" customWidth="1"/>
    <col min="5944" max="5949" width="9.140625" style="20" hidden="1" customWidth="1"/>
    <col min="5950" max="5953" width="9.7109375" style="20" customWidth="1"/>
    <col min="5954" max="5959" width="9.140625" style="20" hidden="1" customWidth="1"/>
    <col min="5960" max="5960" width="10.42578125" style="20" bestFit="1" customWidth="1"/>
    <col min="5961" max="5963" width="9.7109375" style="20" customWidth="1"/>
    <col min="5964" max="5969" width="9.140625" style="20" hidden="1" customWidth="1"/>
    <col min="5970" max="5971" width="9.7109375" style="20" customWidth="1"/>
    <col min="5972" max="6185" width="9.140625" style="20"/>
    <col min="6186" max="6186" width="4.5703125" style="20" customWidth="1"/>
    <col min="6187" max="6187" width="47.42578125" style="20" customWidth="1"/>
    <col min="6188" max="6188" width="9.7109375" style="20" customWidth="1"/>
    <col min="6189" max="6189" width="10.140625" style="20" customWidth="1"/>
    <col min="6190" max="6195" width="9.140625" style="20" hidden="1" customWidth="1"/>
    <col min="6196" max="6196" width="10.42578125" style="20" bestFit="1" customWidth="1"/>
    <col min="6197" max="6199" width="9.7109375" style="20" customWidth="1"/>
    <col min="6200" max="6205" width="9.140625" style="20" hidden="1" customWidth="1"/>
    <col min="6206" max="6209" width="9.7109375" style="20" customWidth="1"/>
    <col min="6210" max="6215" width="9.140625" style="20" hidden="1" customWidth="1"/>
    <col min="6216" max="6216" width="10.42578125" style="20" bestFit="1" customWidth="1"/>
    <col min="6217" max="6219" width="9.7109375" style="20" customWidth="1"/>
    <col min="6220" max="6225" width="9.140625" style="20" hidden="1" customWidth="1"/>
    <col min="6226" max="6227" width="9.7109375" style="20" customWidth="1"/>
    <col min="6228" max="6441" width="9.140625" style="20"/>
    <col min="6442" max="6442" width="4.5703125" style="20" customWidth="1"/>
    <col min="6443" max="6443" width="47.42578125" style="20" customWidth="1"/>
    <col min="6444" max="6444" width="9.7109375" style="20" customWidth="1"/>
    <col min="6445" max="6445" width="10.140625" style="20" customWidth="1"/>
    <col min="6446" max="6451" width="9.140625" style="20" hidden="1" customWidth="1"/>
    <col min="6452" max="6452" width="10.42578125" style="20" bestFit="1" customWidth="1"/>
    <col min="6453" max="6455" width="9.7109375" style="20" customWidth="1"/>
    <col min="6456" max="6461" width="9.140625" style="20" hidden="1" customWidth="1"/>
    <col min="6462" max="6465" width="9.7109375" style="20" customWidth="1"/>
    <col min="6466" max="6471" width="9.140625" style="20" hidden="1" customWidth="1"/>
    <col min="6472" max="6472" width="10.42578125" style="20" bestFit="1" customWidth="1"/>
    <col min="6473" max="6475" width="9.7109375" style="20" customWidth="1"/>
    <col min="6476" max="6481" width="9.140625" style="20" hidden="1" customWidth="1"/>
    <col min="6482" max="6483" width="9.7109375" style="20" customWidth="1"/>
    <col min="6484" max="6697" width="9.140625" style="20"/>
    <col min="6698" max="6698" width="4.5703125" style="20" customWidth="1"/>
    <col min="6699" max="6699" width="47.42578125" style="20" customWidth="1"/>
    <col min="6700" max="6700" width="9.7109375" style="20" customWidth="1"/>
    <col min="6701" max="6701" width="10.140625" style="20" customWidth="1"/>
    <col min="6702" max="6707" width="9.140625" style="20" hidden="1" customWidth="1"/>
    <col min="6708" max="6708" width="10.42578125" style="20" bestFit="1" customWidth="1"/>
    <col min="6709" max="6711" width="9.7109375" style="20" customWidth="1"/>
    <col min="6712" max="6717" width="9.140625" style="20" hidden="1" customWidth="1"/>
    <col min="6718" max="6721" width="9.7109375" style="20" customWidth="1"/>
    <col min="6722" max="6727" width="9.140625" style="20" hidden="1" customWidth="1"/>
    <col min="6728" max="6728" width="10.42578125" style="20" bestFit="1" customWidth="1"/>
    <col min="6729" max="6731" width="9.7109375" style="20" customWidth="1"/>
    <col min="6732" max="6737" width="9.140625" style="20" hidden="1" customWidth="1"/>
    <col min="6738" max="6739" width="9.7109375" style="20" customWidth="1"/>
    <col min="6740" max="6953" width="9.140625" style="20"/>
    <col min="6954" max="6954" width="4.5703125" style="20" customWidth="1"/>
    <col min="6955" max="6955" width="47.42578125" style="20" customWidth="1"/>
    <col min="6956" max="6956" width="9.7109375" style="20" customWidth="1"/>
    <col min="6957" max="6957" width="10.140625" style="20" customWidth="1"/>
    <col min="6958" max="6963" width="9.140625" style="20" hidden="1" customWidth="1"/>
    <col min="6964" max="6964" width="10.42578125" style="20" bestFit="1" customWidth="1"/>
    <col min="6965" max="6967" width="9.7109375" style="20" customWidth="1"/>
    <col min="6968" max="6973" width="9.140625" style="20" hidden="1" customWidth="1"/>
    <col min="6974" max="6977" width="9.7109375" style="20" customWidth="1"/>
    <col min="6978" max="6983" width="9.140625" style="20" hidden="1" customWidth="1"/>
    <col min="6984" max="6984" width="10.42578125" style="20" bestFit="1" customWidth="1"/>
    <col min="6985" max="6987" width="9.7109375" style="20" customWidth="1"/>
    <col min="6988" max="6993" width="9.140625" style="20" hidden="1" customWidth="1"/>
    <col min="6994" max="6995" width="9.7109375" style="20" customWidth="1"/>
    <col min="6996" max="7209" width="9.140625" style="20"/>
    <col min="7210" max="7210" width="4.5703125" style="20" customWidth="1"/>
    <col min="7211" max="7211" width="47.42578125" style="20" customWidth="1"/>
    <col min="7212" max="7212" width="9.7109375" style="20" customWidth="1"/>
    <col min="7213" max="7213" width="10.140625" style="20" customWidth="1"/>
    <col min="7214" max="7219" width="9.140625" style="20" hidden="1" customWidth="1"/>
    <col min="7220" max="7220" width="10.42578125" style="20" bestFit="1" customWidth="1"/>
    <col min="7221" max="7223" width="9.7109375" style="20" customWidth="1"/>
    <col min="7224" max="7229" width="9.140625" style="20" hidden="1" customWidth="1"/>
    <col min="7230" max="7233" width="9.7109375" style="20" customWidth="1"/>
    <col min="7234" max="7239" width="9.140625" style="20" hidden="1" customWidth="1"/>
    <col min="7240" max="7240" width="10.42578125" style="20" bestFit="1" customWidth="1"/>
    <col min="7241" max="7243" width="9.7109375" style="20" customWidth="1"/>
    <col min="7244" max="7249" width="9.140625" style="20" hidden="1" customWidth="1"/>
    <col min="7250" max="7251" width="9.7109375" style="20" customWidth="1"/>
    <col min="7252" max="7465" width="9.140625" style="20"/>
    <col min="7466" max="7466" width="4.5703125" style="20" customWidth="1"/>
    <col min="7467" max="7467" width="47.42578125" style="20" customWidth="1"/>
    <col min="7468" max="7468" width="9.7109375" style="20" customWidth="1"/>
    <col min="7469" max="7469" width="10.140625" style="20" customWidth="1"/>
    <col min="7470" max="7475" width="9.140625" style="20" hidden="1" customWidth="1"/>
    <col min="7476" max="7476" width="10.42578125" style="20" bestFit="1" customWidth="1"/>
    <col min="7477" max="7479" width="9.7109375" style="20" customWidth="1"/>
    <col min="7480" max="7485" width="9.140625" style="20" hidden="1" customWidth="1"/>
    <col min="7486" max="7489" width="9.7109375" style="20" customWidth="1"/>
    <col min="7490" max="7495" width="9.140625" style="20" hidden="1" customWidth="1"/>
    <col min="7496" max="7496" width="10.42578125" style="20" bestFit="1" customWidth="1"/>
    <col min="7497" max="7499" width="9.7109375" style="20" customWidth="1"/>
    <col min="7500" max="7505" width="9.140625" style="20" hidden="1" customWidth="1"/>
    <col min="7506" max="7507" width="9.7109375" style="20" customWidth="1"/>
    <col min="7508" max="7721" width="9.140625" style="20"/>
    <col min="7722" max="7722" width="4.5703125" style="20" customWidth="1"/>
    <col min="7723" max="7723" width="47.42578125" style="20" customWidth="1"/>
    <col min="7724" max="7724" width="9.7109375" style="20" customWidth="1"/>
    <col min="7725" max="7725" width="10.140625" style="20" customWidth="1"/>
    <col min="7726" max="7731" width="9.140625" style="20" hidden="1" customWidth="1"/>
    <col min="7732" max="7732" width="10.42578125" style="20" bestFit="1" customWidth="1"/>
    <col min="7733" max="7735" width="9.7109375" style="20" customWidth="1"/>
    <col min="7736" max="7741" width="9.140625" style="20" hidden="1" customWidth="1"/>
    <col min="7742" max="7745" width="9.7109375" style="20" customWidth="1"/>
    <col min="7746" max="7751" width="9.140625" style="20" hidden="1" customWidth="1"/>
    <col min="7752" max="7752" width="10.42578125" style="20" bestFit="1" customWidth="1"/>
    <col min="7753" max="7755" width="9.7109375" style="20" customWidth="1"/>
    <col min="7756" max="7761" width="9.140625" style="20" hidden="1" customWidth="1"/>
    <col min="7762" max="7763" width="9.7109375" style="20" customWidth="1"/>
    <col min="7764" max="7977" width="9.140625" style="20"/>
    <col min="7978" max="7978" width="4.5703125" style="20" customWidth="1"/>
    <col min="7979" max="7979" width="47.42578125" style="20" customWidth="1"/>
    <col min="7980" max="7980" width="9.7109375" style="20" customWidth="1"/>
    <col min="7981" max="7981" width="10.140625" style="20" customWidth="1"/>
    <col min="7982" max="7987" width="9.140625" style="20" hidden="1" customWidth="1"/>
    <col min="7988" max="7988" width="10.42578125" style="20" bestFit="1" customWidth="1"/>
    <col min="7989" max="7991" width="9.7109375" style="20" customWidth="1"/>
    <col min="7992" max="7997" width="9.140625" style="20" hidden="1" customWidth="1"/>
    <col min="7998" max="8001" width="9.7109375" style="20" customWidth="1"/>
    <col min="8002" max="8007" width="9.140625" style="20" hidden="1" customWidth="1"/>
    <col min="8008" max="8008" width="10.42578125" style="20" bestFit="1" customWidth="1"/>
    <col min="8009" max="8011" width="9.7109375" style="20" customWidth="1"/>
    <col min="8012" max="8017" width="9.140625" style="20" hidden="1" customWidth="1"/>
    <col min="8018" max="8019" width="9.7109375" style="20" customWidth="1"/>
    <col min="8020" max="8233" width="9.140625" style="20"/>
    <col min="8234" max="8234" width="4.5703125" style="20" customWidth="1"/>
    <col min="8235" max="8235" width="47.42578125" style="20" customWidth="1"/>
    <col min="8236" max="8236" width="9.7109375" style="20" customWidth="1"/>
    <col min="8237" max="8237" width="10.140625" style="20" customWidth="1"/>
    <col min="8238" max="8243" width="9.140625" style="20" hidden="1" customWidth="1"/>
    <col min="8244" max="8244" width="10.42578125" style="20" bestFit="1" customWidth="1"/>
    <col min="8245" max="8247" width="9.7109375" style="20" customWidth="1"/>
    <col min="8248" max="8253" width="9.140625" style="20" hidden="1" customWidth="1"/>
    <col min="8254" max="8257" width="9.7109375" style="20" customWidth="1"/>
    <col min="8258" max="8263" width="9.140625" style="20" hidden="1" customWidth="1"/>
    <col min="8264" max="8264" width="10.42578125" style="20" bestFit="1" customWidth="1"/>
    <col min="8265" max="8267" width="9.7109375" style="20" customWidth="1"/>
    <col min="8268" max="8273" width="9.140625" style="20" hidden="1" customWidth="1"/>
    <col min="8274" max="8275" width="9.7109375" style="20" customWidth="1"/>
    <col min="8276" max="8489" width="9.140625" style="20"/>
    <col min="8490" max="8490" width="4.5703125" style="20" customWidth="1"/>
    <col min="8491" max="8491" width="47.42578125" style="20" customWidth="1"/>
    <col min="8492" max="8492" width="9.7109375" style="20" customWidth="1"/>
    <col min="8493" max="8493" width="10.140625" style="20" customWidth="1"/>
    <col min="8494" max="8499" width="9.140625" style="20" hidden="1" customWidth="1"/>
    <col min="8500" max="8500" width="10.42578125" style="20" bestFit="1" customWidth="1"/>
    <col min="8501" max="8503" width="9.7109375" style="20" customWidth="1"/>
    <col min="8504" max="8509" width="9.140625" style="20" hidden="1" customWidth="1"/>
    <col min="8510" max="8513" width="9.7109375" style="20" customWidth="1"/>
    <col min="8514" max="8519" width="9.140625" style="20" hidden="1" customWidth="1"/>
    <col min="8520" max="8520" width="10.42578125" style="20" bestFit="1" customWidth="1"/>
    <col min="8521" max="8523" width="9.7109375" style="20" customWidth="1"/>
    <col min="8524" max="8529" width="9.140625" style="20" hidden="1" customWidth="1"/>
    <col min="8530" max="8531" width="9.7109375" style="20" customWidth="1"/>
    <col min="8532" max="8745" width="9.140625" style="20"/>
    <col min="8746" max="8746" width="4.5703125" style="20" customWidth="1"/>
    <col min="8747" max="8747" width="47.42578125" style="20" customWidth="1"/>
    <col min="8748" max="8748" width="9.7109375" style="20" customWidth="1"/>
    <col min="8749" max="8749" width="10.140625" style="20" customWidth="1"/>
    <col min="8750" max="8755" width="9.140625" style="20" hidden="1" customWidth="1"/>
    <col min="8756" max="8756" width="10.42578125" style="20" bestFit="1" customWidth="1"/>
    <col min="8757" max="8759" width="9.7109375" style="20" customWidth="1"/>
    <col min="8760" max="8765" width="9.140625" style="20" hidden="1" customWidth="1"/>
    <col min="8766" max="8769" width="9.7109375" style="20" customWidth="1"/>
    <col min="8770" max="8775" width="9.140625" style="20" hidden="1" customWidth="1"/>
    <col min="8776" max="8776" width="10.42578125" style="20" bestFit="1" customWidth="1"/>
    <col min="8777" max="8779" width="9.7109375" style="20" customWidth="1"/>
    <col min="8780" max="8785" width="9.140625" style="20" hidden="1" customWidth="1"/>
    <col min="8786" max="8787" width="9.7109375" style="20" customWidth="1"/>
    <col min="8788" max="9001" width="9.140625" style="20"/>
    <col min="9002" max="9002" width="4.5703125" style="20" customWidth="1"/>
    <col min="9003" max="9003" width="47.42578125" style="20" customWidth="1"/>
    <col min="9004" max="9004" width="9.7109375" style="20" customWidth="1"/>
    <col min="9005" max="9005" width="10.140625" style="20" customWidth="1"/>
    <col min="9006" max="9011" width="9.140625" style="20" hidden="1" customWidth="1"/>
    <col min="9012" max="9012" width="10.42578125" style="20" bestFit="1" customWidth="1"/>
    <col min="9013" max="9015" width="9.7109375" style="20" customWidth="1"/>
    <col min="9016" max="9021" width="9.140625" style="20" hidden="1" customWidth="1"/>
    <col min="9022" max="9025" width="9.7109375" style="20" customWidth="1"/>
    <col min="9026" max="9031" width="9.140625" style="20" hidden="1" customWidth="1"/>
    <col min="9032" max="9032" width="10.42578125" style="20" bestFit="1" customWidth="1"/>
    <col min="9033" max="9035" width="9.7109375" style="20" customWidth="1"/>
    <col min="9036" max="9041" width="9.140625" style="20" hidden="1" customWidth="1"/>
    <col min="9042" max="9043" width="9.7109375" style="20" customWidth="1"/>
    <col min="9044" max="9257" width="9.140625" style="20"/>
    <col min="9258" max="9258" width="4.5703125" style="20" customWidth="1"/>
    <col min="9259" max="9259" width="47.42578125" style="20" customWidth="1"/>
    <col min="9260" max="9260" width="9.7109375" style="20" customWidth="1"/>
    <col min="9261" max="9261" width="10.140625" style="20" customWidth="1"/>
    <col min="9262" max="9267" width="9.140625" style="20" hidden="1" customWidth="1"/>
    <col min="9268" max="9268" width="10.42578125" style="20" bestFit="1" customWidth="1"/>
    <col min="9269" max="9271" width="9.7109375" style="20" customWidth="1"/>
    <col min="9272" max="9277" width="9.140625" style="20" hidden="1" customWidth="1"/>
    <col min="9278" max="9281" width="9.7109375" style="20" customWidth="1"/>
    <col min="9282" max="9287" width="9.140625" style="20" hidden="1" customWidth="1"/>
    <col min="9288" max="9288" width="10.42578125" style="20" bestFit="1" customWidth="1"/>
    <col min="9289" max="9291" width="9.7109375" style="20" customWidth="1"/>
    <col min="9292" max="9297" width="9.140625" style="20" hidden="1" customWidth="1"/>
    <col min="9298" max="9299" width="9.7109375" style="20" customWidth="1"/>
    <col min="9300" max="9513" width="9.140625" style="20"/>
    <col min="9514" max="9514" width="4.5703125" style="20" customWidth="1"/>
    <col min="9515" max="9515" width="47.42578125" style="20" customWidth="1"/>
    <col min="9516" max="9516" width="9.7109375" style="20" customWidth="1"/>
    <col min="9517" max="9517" width="10.140625" style="20" customWidth="1"/>
    <col min="9518" max="9523" width="9.140625" style="20" hidden="1" customWidth="1"/>
    <col min="9524" max="9524" width="10.42578125" style="20" bestFit="1" customWidth="1"/>
    <col min="9525" max="9527" width="9.7109375" style="20" customWidth="1"/>
    <col min="9528" max="9533" width="9.140625" style="20" hidden="1" customWidth="1"/>
    <col min="9534" max="9537" width="9.7109375" style="20" customWidth="1"/>
    <col min="9538" max="9543" width="9.140625" style="20" hidden="1" customWidth="1"/>
    <col min="9544" max="9544" width="10.42578125" style="20" bestFit="1" customWidth="1"/>
    <col min="9545" max="9547" width="9.7109375" style="20" customWidth="1"/>
    <col min="9548" max="9553" width="9.140625" style="20" hidden="1" customWidth="1"/>
    <col min="9554" max="9555" width="9.7109375" style="20" customWidth="1"/>
    <col min="9556" max="9769" width="9.140625" style="20"/>
    <col min="9770" max="9770" width="4.5703125" style="20" customWidth="1"/>
    <col min="9771" max="9771" width="47.42578125" style="20" customWidth="1"/>
    <col min="9772" max="9772" width="9.7109375" style="20" customWidth="1"/>
    <col min="9773" max="9773" width="10.140625" style="20" customWidth="1"/>
    <col min="9774" max="9779" width="9.140625" style="20" hidden="1" customWidth="1"/>
    <col min="9780" max="9780" width="10.42578125" style="20" bestFit="1" customWidth="1"/>
    <col min="9781" max="9783" width="9.7109375" style="20" customWidth="1"/>
    <col min="9784" max="9789" width="9.140625" style="20" hidden="1" customWidth="1"/>
    <col min="9790" max="9793" width="9.7109375" style="20" customWidth="1"/>
    <col min="9794" max="9799" width="9.140625" style="20" hidden="1" customWidth="1"/>
    <col min="9800" max="9800" width="10.42578125" style="20" bestFit="1" customWidth="1"/>
    <col min="9801" max="9803" width="9.7109375" style="20" customWidth="1"/>
    <col min="9804" max="9809" width="9.140625" style="20" hidden="1" customWidth="1"/>
    <col min="9810" max="9811" width="9.7109375" style="20" customWidth="1"/>
    <col min="9812" max="10025" width="9.140625" style="20"/>
    <col min="10026" max="10026" width="4.5703125" style="20" customWidth="1"/>
    <col min="10027" max="10027" width="47.42578125" style="20" customWidth="1"/>
    <col min="10028" max="10028" width="9.7109375" style="20" customWidth="1"/>
    <col min="10029" max="10029" width="10.140625" style="20" customWidth="1"/>
    <col min="10030" max="10035" width="9.140625" style="20" hidden="1" customWidth="1"/>
    <col min="10036" max="10036" width="10.42578125" style="20" bestFit="1" customWidth="1"/>
    <col min="10037" max="10039" width="9.7109375" style="20" customWidth="1"/>
    <col min="10040" max="10045" width="9.140625" style="20" hidden="1" customWidth="1"/>
    <col min="10046" max="10049" width="9.7109375" style="20" customWidth="1"/>
    <col min="10050" max="10055" width="9.140625" style="20" hidden="1" customWidth="1"/>
    <col min="10056" max="10056" width="10.42578125" style="20" bestFit="1" customWidth="1"/>
    <col min="10057" max="10059" width="9.7109375" style="20" customWidth="1"/>
    <col min="10060" max="10065" width="9.140625" style="20" hidden="1" customWidth="1"/>
    <col min="10066" max="10067" width="9.7109375" style="20" customWidth="1"/>
    <col min="10068" max="10281" width="9.140625" style="20"/>
    <col min="10282" max="10282" width="4.5703125" style="20" customWidth="1"/>
    <col min="10283" max="10283" width="47.42578125" style="20" customWidth="1"/>
    <col min="10284" max="10284" width="9.7109375" style="20" customWidth="1"/>
    <col min="10285" max="10285" width="10.140625" style="20" customWidth="1"/>
    <col min="10286" max="10291" width="9.140625" style="20" hidden="1" customWidth="1"/>
    <col min="10292" max="10292" width="10.42578125" style="20" bestFit="1" customWidth="1"/>
    <col min="10293" max="10295" width="9.7109375" style="20" customWidth="1"/>
    <col min="10296" max="10301" width="9.140625" style="20" hidden="1" customWidth="1"/>
    <col min="10302" max="10305" width="9.7109375" style="20" customWidth="1"/>
    <col min="10306" max="10311" width="9.140625" style="20" hidden="1" customWidth="1"/>
    <col min="10312" max="10312" width="10.42578125" style="20" bestFit="1" customWidth="1"/>
    <col min="10313" max="10315" width="9.7109375" style="20" customWidth="1"/>
    <col min="10316" max="10321" width="9.140625" style="20" hidden="1" customWidth="1"/>
    <col min="10322" max="10323" width="9.7109375" style="20" customWidth="1"/>
    <col min="10324" max="10537" width="9.140625" style="20"/>
    <col min="10538" max="10538" width="4.5703125" style="20" customWidth="1"/>
    <col min="10539" max="10539" width="47.42578125" style="20" customWidth="1"/>
    <col min="10540" max="10540" width="9.7109375" style="20" customWidth="1"/>
    <col min="10541" max="10541" width="10.140625" style="20" customWidth="1"/>
    <col min="10542" max="10547" width="9.140625" style="20" hidden="1" customWidth="1"/>
    <col min="10548" max="10548" width="10.42578125" style="20" bestFit="1" customWidth="1"/>
    <col min="10549" max="10551" width="9.7109375" style="20" customWidth="1"/>
    <col min="10552" max="10557" width="9.140625" style="20" hidden="1" customWidth="1"/>
    <col min="10558" max="10561" width="9.7109375" style="20" customWidth="1"/>
    <col min="10562" max="10567" width="9.140625" style="20" hidden="1" customWidth="1"/>
    <col min="10568" max="10568" width="10.42578125" style="20" bestFit="1" customWidth="1"/>
    <col min="10569" max="10571" width="9.7109375" style="20" customWidth="1"/>
    <col min="10572" max="10577" width="9.140625" style="20" hidden="1" customWidth="1"/>
    <col min="10578" max="10579" width="9.7109375" style="20" customWidth="1"/>
    <col min="10580" max="10793" width="9.140625" style="20"/>
    <col min="10794" max="10794" width="4.5703125" style="20" customWidth="1"/>
    <col min="10795" max="10795" width="47.42578125" style="20" customWidth="1"/>
    <col min="10796" max="10796" width="9.7109375" style="20" customWidth="1"/>
    <col min="10797" max="10797" width="10.140625" style="20" customWidth="1"/>
    <col min="10798" max="10803" width="9.140625" style="20" hidden="1" customWidth="1"/>
    <col min="10804" max="10804" width="10.42578125" style="20" bestFit="1" customWidth="1"/>
    <col min="10805" max="10807" width="9.7109375" style="20" customWidth="1"/>
    <col min="10808" max="10813" width="9.140625" style="20" hidden="1" customWidth="1"/>
    <col min="10814" max="10817" width="9.7109375" style="20" customWidth="1"/>
    <col min="10818" max="10823" width="9.140625" style="20" hidden="1" customWidth="1"/>
    <col min="10824" max="10824" width="10.42578125" style="20" bestFit="1" customWidth="1"/>
    <col min="10825" max="10827" width="9.7109375" style="20" customWidth="1"/>
    <col min="10828" max="10833" width="9.140625" style="20" hidden="1" customWidth="1"/>
    <col min="10834" max="10835" width="9.7109375" style="20" customWidth="1"/>
    <col min="10836" max="11049" width="9.140625" style="20"/>
    <col min="11050" max="11050" width="4.5703125" style="20" customWidth="1"/>
    <col min="11051" max="11051" width="47.42578125" style="20" customWidth="1"/>
    <col min="11052" max="11052" width="9.7109375" style="20" customWidth="1"/>
    <col min="11053" max="11053" width="10.140625" style="20" customWidth="1"/>
    <col min="11054" max="11059" width="9.140625" style="20" hidden="1" customWidth="1"/>
    <col min="11060" max="11060" width="10.42578125" style="20" bestFit="1" customWidth="1"/>
    <col min="11061" max="11063" width="9.7109375" style="20" customWidth="1"/>
    <col min="11064" max="11069" width="9.140625" style="20" hidden="1" customWidth="1"/>
    <col min="11070" max="11073" width="9.7109375" style="20" customWidth="1"/>
    <col min="11074" max="11079" width="9.140625" style="20" hidden="1" customWidth="1"/>
    <col min="11080" max="11080" width="10.42578125" style="20" bestFit="1" customWidth="1"/>
    <col min="11081" max="11083" width="9.7109375" style="20" customWidth="1"/>
    <col min="11084" max="11089" width="9.140625" style="20" hidden="1" customWidth="1"/>
    <col min="11090" max="11091" width="9.7109375" style="20" customWidth="1"/>
    <col min="11092" max="11305" width="9.140625" style="20"/>
    <col min="11306" max="11306" width="4.5703125" style="20" customWidth="1"/>
    <col min="11307" max="11307" width="47.42578125" style="20" customWidth="1"/>
    <col min="11308" max="11308" width="9.7109375" style="20" customWidth="1"/>
    <col min="11309" max="11309" width="10.140625" style="20" customWidth="1"/>
    <col min="11310" max="11315" width="9.140625" style="20" hidden="1" customWidth="1"/>
    <col min="11316" max="11316" width="10.42578125" style="20" bestFit="1" customWidth="1"/>
    <col min="11317" max="11319" width="9.7109375" style="20" customWidth="1"/>
    <col min="11320" max="11325" width="9.140625" style="20" hidden="1" customWidth="1"/>
    <col min="11326" max="11329" width="9.7109375" style="20" customWidth="1"/>
    <col min="11330" max="11335" width="9.140625" style="20" hidden="1" customWidth="1"/>
    <col min="11336" max="11336" width="10.42578125" style="20" bestFit="1" customWidth="1"/>
    <col min="11337" max="11339" width="9.7109375" style="20" customWidth="1"/>
    <col min="11340" max="11345" width="9.140625" style="20" hidden="1" customWidth="1"/>
    <col min="11346" max="11347" width="9.7109375" style="20" customWidth="1"/>
    <col min="11348" max="11561" width="9.140625" style="20"/>
    <col min="11562" max="11562" width="4.5703125" style="20" customWidth="1"/>
    <col min="11563" max="11563" width="47.42578125" style="20" customWidth="1"/>
    <col min="11564" max="11564" width="9.7109375" style="20" customWidth="1"/>
    <col min="11565" max="11565" width="10.140625" style="20" customWidth="1"/>
    <col min="11566" max="11571" width="9.140625" style="20" hidden="1" customWidth="1"/>
    <col min="11572" max="11572" width="10.42578125" style="20" bestFit="1" customWidth="1"/>
    <col min="11573" max="11575" width="9.7109375" style="20" customWidth="1"/>
    <col min="11576" max="11581" width="9.140625" style="20" hidden="1" customWidth="1"/>
    <col min="11582" max="11585" width="9.7109375" style="20" customWidth="1"/>
    <col min="11586" max="11591" width="9.140625" style="20" hidden="1" customWidth="1"/>
    <col min="11592" max="11592" width="10.42578125" style="20" bestFit="1" customWidth="1"/>
    <col min="11593" max="11595" width="9.7109375" style="20" customWidth="1"/>
    <col min="11596" max="11601" width="9.140625" style="20" hidden="1" customWidth="1"/>
    <col min="11602" max="11603" width="9.7109375" style="20" customWidth="1"/>
    <col min="11604" max="11817" width="9.140625" style="20"/>
    <col min="11818" max="11818" width="4.5703125" style="20" customWidth="1"/>
    <col min="11819" max="11819" width="47.42578125" style="20" customWidth="1"/>
    <col min="11820" max="11820" width="9.7109375" style="20" customWidth="1"/>
    <col min="11821" max="11821" width="10.140625" style="20" customWidth="1"/>
    <col min="11822" max="11827" width="9.140625" style="20" hidden="1" customWidth="1"/>
    <col min="11828" max="11828" width="10.42578125" style="20" bestFit="1" customWidth="1"/>
    <col min="11829" max="11831" width="9.7109375" style="20" customWidth="1"/>
    <col min="11832" max="11837" width="9.140625" style="20" hidden="1" customWidth="1"/>
    <col min="11838" max="11841" width="9.7109375" style="20" customWidth="1"/>
    <col min="11842" max="11847" width="9.140625" style="20" hidden="1" customWidth="1"/>
    <col min="11848" max="11848" width="10.42578125" style="20" bestFit="1" customWidth="1"/>
    <col min="11849" max="11851" width="9.7109375" style="20" customWidth="1"/>
    <col min="11852" max="11857" width="9.140625" style="20" hidden="1" customWidth="1"/>
    <col min="11858" max="11859" width="9.7109375" style="20" customWidth="1"/>
    <col min="11860" max="12073" width="9.140625" style="20"/>
    <col min="12074" max="12074" width="4.5703125" style="20" customWidth="1"/>
    <col min="12075" max="12075" width="47.42578125" style="20" customWidth="1"/>
    <col min="12076" max="12076" width="9.7109375" style="20" customWidth="1"/>
    <col min="12077" max="12077" width="10.140625" style="20" customWidth="1"/>
    <col min="12078" max="12083" width="9.140625" style="20" hidden="1" customWidth="1"/>
    <col min="12084" max="12084" width="10.42578125" style="20" bestFit="1" customWidth="1"/>
    <col min="12085" max="12087" width="9.7109375" style="20" customWidth="1"/>
    <col min="12088" max="12093" width="9.140625" style="20" hidden="1" customWidth="1"/>
    <col min="12094" max="12097" width="9.7109375" style="20" customWidth="1"/>
    <col min="12098" max="12103" width="9.140625" style="20" hidden="1" customWidth="1"/>
    <col min="12104" max="12104" width="10.42578125" style="20" bestFit="1" customWidth="1"/>
    <col min="12105" max="12107" width="9.7109375" style="20" customWidth="1"/>
    <col min="12108" max="12113" width="9.140625" style="20" hidden="1" customWidth="1"/>
    <col min="12114" max="12115" width="9.7109375" style="20" customWidth="1"/>
    <col min="12116" max="12329" width="9.140625" style="20"/>
    <col min="12330" max="12330" width="4.5703125" style="20" customWidth="1"/>
    <col min="12331" max="12331" width="47.42578125" style="20" customWidth="1"/>
    <col min="12332" max="12332" width="9.7109375" style="20" customWidth="1"/>
    <col min="12333" max="12333" width="10.140625" style="20" customWidth="1"/>
    <col min="12334" max="12339" width="9.140625" style="20" hidden="1" customWidth="1"/>
    <col min="12340" max="12340" width="10.42578125" style="20" bestFit="1" customWidth="1"/>
    <col min="12341" max="12343" width="9.7109375" style="20" customWidth="1"/>
    <col min="12344" max="12349" width="9.140625" style="20" hidden="1" customWidth="1"/>
    <col min="12350" max="12353" width="9.7109375" style="20" customWidth="1"/>
    <col min="12354" max="12359" width="9.140625" style="20" hidden="1" customWidth="1"/>
    <col min="12360" max="12360" width="10.42578125" style="20" bestFit="1" customWidth="1"/>
    <col min="12361" max="12363" width="9.7109375" style="20" customWidth="1"/>
    <col min="12364" max="12369" width="9.140625" style="20" hidden="1" customWidth="1"/>
    <col min="12370" max="12371" width="9.7109375" style="20" customWidth="1"/>
    <col min="12372" max="12585" width="9.140625" style="20"/>
    <col min="12586" max="12586" width="4.5703125" style="20" customWidth="1"/>
    <col min="12587" max="12587" width="47.42578125" style="20" customWidth="1"/>
    <col min="12588" max="12588" width="9.7109375" style="20" customWidth="1"/>
    <col min="12589" max="12589" width="10.140625" style="20" customWidth="1"/>
    <col min="12590" max="12595" width="9.140625" style="20" hidden="1" customWidth="1"/>
    <col min="12596" max="12596" width="10.42578125" style="20" bestFit="1" customWidth="1"/>
    <col min="12597" max="12599" width="9.7109375" style="20" customWidth="1"/>
    <col min="12600" max="12605" width="9.140625" style="20" hidden="1" customWidth="1"/>
    <col min="12606" max="12609" width="9.7109375" style="20" customWidth="1"/>
    <col min="12610" max="12615" width="9.140625" style="20" hidden="1" customWidth="1"/>
    <col min="12616" max="12616" width="10.42578125" style="20" bestFit="1" customWidth="1"/>
    <col min="12617" max="12619" width="9.7109375" style="20" customWidth="1"/>
    <col min="12620" max="12625" width="9.140625" style="20" hidden="1" customWidth="1"/>
    <col min="12626" max="12627" width="9.7109375" style="20" customWidth="1"/>
    <col min="12628" max="12841" width="9.140625" style="20"/>
    <col min="12842" max="12842" width="4.5703125" style="20" customWidth="1"/>
    <col min="12843" max="12843" width="47.42578125" style="20" customWidth="1"/>
    <col min="12844" max="12844" width="9.7109375" style="20" customWidth="1"/>
    <col min="12845" max="12845" width="10.140625" style="20" customWidth="1"/>
    <col min="12846" max="12851" width="9.140625" style="20" hidden="1" customWidth="1"/>
    <col min="12852" max="12852" width="10.42578125" style="20" bestFit="1" customWidth="1"/>
    <col min="12853" max="12855" width="9.7109375" style="20" customWidth="1"/>
    <col min="12856" max="12861" width="9.140625" style="20" hidden="1" customWidth="1"/>
    <col min="12862" max="12865" width="9.7109375" style="20" customWidth="1"/>
    <col min="12866" max="12871" width="9.140625" style="20" hidden="1" customWidth="1"/>
    <col min="12872" max="12872" width="10.42578125" style="20" bestFit="1" customWidth="1"/>
    <col min="12873" max="12875" width="9.7109375" style="20" customWidth="1"/>
    <col min="12876" max="12881" width="9.140625" style="20" hidden="1" customWidth="1"/>
    <col min="12882" max="12883" width="9.7109375" style="20" customWidth="1"/>
    <col min="12884" max="13097" width="9.140625" style="20"/>
    <col min="13098" max="13098" width="4.5703125" style="20" customWidth="1"/>
    <col min="13099" max="13099" width="47.42578125" style="20" customWidth="1"/>
    <col min="13100" max="13100" width="9.7109375" style="20" customWidth="1"/>
    <col min="13101" max="13101" width="10.140625" style="20" customWidth="1"/>
    <col min="13102" max="13107" width="9.140625" style="20" hidden="1" customWidth="1"/>
    <col min="13108" max="13108" width="10.42578125" style="20" bestFit="1" customWidth="1"/>
    <col min="13109" max="13111" width="9.7109375" style="20" customWidth="1"/>
    <col min="13112" max="13117" width="9.140625" style="20" hidden="1" customWidth="1"/>
    <col min="13118" max="13121" width="9.7109375" style="20" customWidth="1"/>
    <col min="13122" max="13127" width="9.140625" style="20" hidden="1" customWidth="1"/>
    <col min="13128" max="13128" width="10.42578125" style="20" bestFit="1" customWidth="1"/>
    <col min="13129" max="13131" width="9.7109375" style="20" customWidth="1"/>
    <col min="13132" max="13137" width="9.140625" style="20" hidden="1" customWidth="1"/>
    <col min="13138" max="13139" width="9.7109375" style="20" customWidth="1"/>
    <col min="13140" max="13353" width="9.140625" style="20"/>
    <col min="13354" max="13354" width="4.5703125" style="20" customWidth="1"/>
    <col min="13355" max="13355" width="47.42578125" style="20" customWidth="1"/>
    <col min="13356" max="13356" width="9.7109375" style="20" customWidth="1"/>
    <col min="13357" max="13357" width="10.140625" style="20" customWidth="1"/>
    <col min="13358" max="13363" width="9.140625" style="20" hidden="1" customWidth="1"/>
    <col min="13364" max="13364" width="10.42578125" style="20" bestFit="1" customWidth="1"/>
    <col min="13365" max="13367" width="9.7109375" style="20" customWidth="1"/>
    <col min="13368" max="13373" width="9.140625" style="20" hidden="1" customWidth="1"/>
    <col min="13374" max="13377" width="9.7109375" style="20" customWidth="1"/>
    <col min="13378" max="13383" width="9.140625" style="20" hidden="1" customWidth="1"/>
    <col min="13384" max="13384" width="10.42578125" style="20" bestFit="1" customWidth="1"/>
    <col min="13385" max="13387" width="9.7109375" style="20" customWidth="1"/>
    <col min="13388" max="13393" width="9.140625" style="20" hidden="1" customWidth="1"/>
    <col min="13394" max="13395" width="9.7109375" style="20" customWidth="1"/>
    <col min="13396" max="13609" width="9.140625" style="20"/>
    <col min="13610" max="13610" width="4.5703125" style="20" customWidth="1"/>
    <col min="13611" max="13611" width="47.42578125" style="20" customWidth="1"/>
    <col min="13612" max="13612" width="9.7109375" style="20" customWidth="1"/>
    <col min="13613" max="13613" width="10.140625" style="20" customWidth="1"/>
    <col min="13614" max="13619" width="9.140625" style="20" hidden="1" customWidth="1"/>
    <col min="13620" max="13620" width="10.42578125" style="20" bestFit="1" customWidth="1"/>
    <col min="13621" max="13623" width="9.7109375" style="20" customWidth="1"/>
    <col min="13624" max="13629" width="9.140625" style="20" hidden="1" customWidth="1"/>
    <col min="13630" max="13633" width="9.7109375" style="20" customWidth="1"/>
    <col min="13634" max="13639" width="9.140625" style="20" hidden="1" customWidth="1"/>
    <col min="13640" max="13640" width="10.42578125" style="20" bestFit="1" customWidth="1"/>
    <col min="13641" max="13643" width="9.7109375" style="20" customWidth="1"/>
    <col min="13644" max="13649" width="9.140625" style="20" hidden="1" customWidth="1"/>
    <col min="13650" max="13651" width="9.7109375" style="20" customWidth="1"/>
    <col min="13652" max="13865" width="9.140625" style="20"/>
    <col min="13866" max="13866" width="4.5703125" style="20" customWidth="1"/>
    <col min="13867" max="13867" width="47.42578125" style="20" customWidth="1"/>
    <col min="13868" max="13868" width="9.7109375" style="20" customWidth="1"/>
    <col min="13869" max="13869" width="10.140625" style="20" customWidth="1"/>
    <col min="13870" max="13875" width="9.140625" style="20" hidden="1" customWidth="1"/>
    <col min="13876" max="13876" width="10.42578125" style="20" bestFit="1" customWidth="1"/>
    <col min="13877" max="13879" width="9.7109375" style="20" customWidth="1"/>
    <col min="13880" max="13885" width="9.140625" style="20" hidden="1" customWidth="1"/>
    <col min="13886" max="13889" width="9.7109375" style="20" customWidth="1"/>
    <col min="13890" max="13895" width="9.140625" style="20" hidden="1" customWidth="1"/>
    <col min="13896" max="13896" width="10.42578125" style="20" bestFit="1" customWidth="1"/>
    <col min="13897" max="13899" width="9.7109375" style="20" customWidth="1"/>
    <col min="13900" max="13905" width="9.140625" style="20" hidden="1" customWidth="1"/>
    <col min="13906" max="13907" width="9.7109375" style="20" customWidth="1"/>
    <col min="13908" max="14121" width="9.140625" style="20"/>
    <col min="14122" max="14122" width="4.5703125" style="20" customWidth="1"/>
    <col min="14123" max="14123" width="47.42578125" style="20" customWidth="1"/>
    <col min="14124" max="14124" width="9.7109375" style="20" customWidth="1"/>
    <col min="14125" max="14125" width="10.140625" style="20" customWidth="1"/>
    <col min="14126" max="14131" width="9.140625" style="20" hidden="1" customWidth="1"/>
    <col min="14132" max="14132" width="10.42578125" style="20" bestFit="1" customWidth="1"/>
    <col min="14133" max="14135" width="9.7109375" style="20" customWidth="1"/>
    <col min="14136" max="14141" width="9.140625" style="20" hidden="1" customWidth="1"/>
    <col min="14142" max="14145" width="9.7109375" style="20" customWidth="1"/>
    <col min="14146" max="14151" width="9.140625" style="20" hidden="1" customWidth="1"/>
    <col min="14152" max="14152" width="10.42578125" style="20" bestFit="1" customWidth="1"/>
    <col min="14153" max="14155" width="9.7109375" style="20" customWidth="1"/>
    <col min="14156" max="14161" width="9.140625" style="20" hidden="1" customWidth="1"/>
    <col min="14162" max="14163" width="9.7109375" style="20" customWidth="1"/>
    <col min="14164" max="14377" width="9.140625" style="20"/>
    <col min="14378" max="14378" width="4.5703125" style="20" customWidth="1"/>
    <col min="14379" max="14379" width="47.42578125" style="20" customWidth="1"/>
    <col min="14380" max="14380" width="9.7109375" style="20" customWidth="1"/>
    <col min="14381" max="14381" width="10.140625" style="20" customWidth="1"/>
    <col min="14382" max="14387" width="9.140625" style="20" hidden="1" customWidth="1"/>
    <col min="14388" max="14388" width="10.42578125" style="20" bestFit="1" customWidth="1"/>
    <col min="14389" max="14391" width="9.7109375" style="20" customWidth="1"/>
    <col min="14392" max="14397" width="9.140625" style="20" hidden="1" customWidth="1"/>
    <col min="14398" max="14401" width="9.7109375" style="20" customWidth="1"/>
    <col min="14402" max="14407" width="9.140625" style="20" hidden="1" customWidth="1"/>
    <col min="14408" max="14408" width="10.42578125" style="20" bestFit="1" customWidth="1"/>
    <col min="14409" max="14411" width="9.7109375" style="20" customWidth="1"/>
    <col min="14412" max="14417" width="9.140625" style="20" hidden="1" customWidth="1"/>
    <col min="14418" max="14419" width="9.7109375" style="20" customWidth="1"/>
    <col min="14420" max="14633" width="9.140625" style="20"/>
    <col min="14634" max="14634" width="4.5703125" style="20" customWidth="1"/>
    <col min="14635" max="14635" width="47.42578125" style="20" customWidth="1"/>
    <col min="14636" max="14636" width="9.7109375" style="20" customWidth="1"/>
    <col min="14637" max="14637" width="10.140625" style="20" customWidth="1"/>
    <col min="14638" max="14643" width="9.140625" style="20" hidden="1" customWidth="1"/>
    <col min="14644" max="14644" width="10.42578125" style="20" bestFit="1" customWidth="1"/>
    <col min="14645" max="14647" width="9.7109375" style="20" customWidth="1"/>
    <col min="14648" max="14653" width="9.140625" style="20" hidden="1" customWidth="1"/>
    <col min="14654" max="14657" width="9.7109375" style="20" customWidth="1"/>
    <col min="14658" max="14663" width="9.140625" style="20" hidden="1" customWidth="1"/>
    <col min="14664" max="14664" width="10.42578125" style="20" bestFit="1" customWidth="1"/>
    <col min="14665" max="14667" width="9.7109375" style="20" customWidth="1"/>
    <col min="14668" max="14673" width="9.140625" style="20" hidden="1" customWidth="1"/>
    <col min="14674" max="14675" width="9.7109375" style="20" customWidth="1"/>
    <col min="14676" max="14889" width="9.140625" style="20"/>
    <col min="14890" max="14890" width="4.5703125" style="20" customWidth="1"/>
    <col min="14891" max="14891" width="47.42578125" style="20" customWidth="1"/>
    <col min="14892" max="14892" width="9.7109375" style="20" customWidth="1"/>
    <col min="14893" max="14893" width="10.140625" style="20" customWidth="1"/>
    <col min="14894" max="14899" width="9.140625" style="20" hidden="1" customWidth="1"/>
    <col min="14900" max="14900" width="10.42578125" style="20" bestFit="1" customWidth="1"/>
    <col min="14901" max="14903" width="9.7109375" style="20" customWidth="1"/>
    <col min="14904" max="14909" width="9.140625" style="20" hidden="1" customWidth="1"/>
    <col min="14910" max="14913" width="9.7109375" style="20" customWidth="1"/>
    <col min="14914" max="14919" width="9.140625" style="20" hidden="1" customWidth="1"/>
    <col min="14920" max="14920" width="10.42578125" style="20" bestFit="1" customWidth="1"/>
    <col min="14921" max="14923" width="9.7109375" style="20" customWidth="1"/>
    <col min="14924" max="14929" width="9.140625" style="20" hidden="1" customWidth="1"/>
    <col min="14930" max="14931" width="9.7109375" style="20" customWidth="1"/>
    <col min="14932" max="15145" width="9.140625" style="20"/>
    <col min="15146" max="15146" width="4.5703125" style="20" customWidth="1"/>
    <col min="15147" max="15147" width="47.42578125" style="20" customWidth="1"/>
    <col min="15148" max="15148" width="9.7109375" style="20" customWidth="1"/>
    <col min="15149" max="15149" width="10.140625" style="20" customWidth="1"/>
    <col min="15150" max="15155" width="9.140625" style="20" hidden="1" customWidth="1"/>
    <col min="15156" max="15156" width="10.42578125" style="20" bestFit="1" customWidth="1"/>
    <col min="15157" max="15159" width="9.7109375" style="20" customWidth="1"/>
    <col min="15160" max="15165" width="9.140625" style="20" hidden="1" customWidth="1"/>
    <col min="15166" max="15169" width="9.7109375" style="20" customWidth="1"/>
    <col min="15170" max="15175" width="9.140625" style="20" hidden="1" customWidth="1"/>
    <col min="15176" max="15176" width="10.42578125" style="20" bestFit="1" customWidth="1"/>
    <col min="15177" max="15179" width="9.7109375" style="20" customWidth="1"/>
    <col min="15180" max="15185" width="9.140625" style="20" hidden="1" customWidth="1"/>
    <col min="15186" max="15187" width="9.7109375" style="20" customWidth="1"/>
    <col min="15188" max="15401" width="9.140625" style="20"/>
    <col min="15402" max="15402" width="4.5703125" style="20" customWidth="1"/>
    <col min="15403" max="15403" width="47.42578125" style="20" customWidth="1"/>
    <col min="15404" max="15404" width="9.7109375" style="20" customWidth="1"/>
    <col min="15405" max="15405" width="10.140625" style="20" customWidth="1"/>
    <col min="15406" max="15411" width="9.140625" style="20" hidden="1" customWidth="1"/>
    <col min="15412" max="15412" width="10.42578125" style="20" bestFit="1" customWidth="1"/>
    <col min="15413" max="15415" width="9.7109375" style="20" customWidth="1"/>
    <col min="15416" max="15421" width="9.140625" style="20" hidden="1" customWidth="1"/>
    <col min="15422" max="15425" width="9.7109375" style="20" customWidth="1"/>
    <col min="15426" max="15431" width="9.140625" style="20" hidden="1" customWidth="1"/>
    <col min="15432" max="15432" width="10.42578125" style="20" bestFit="1" customWidth="1"/>
    <col min="15433" max="15435" width="9.7109375" style="20" customWidth="1"/>
    <col min="15436" max="15441" width="9.140625" style="20" hidden="1" customWidth="1"/>
    <col min="15442" max="15443" width="9.7109375" style="20" customWidth="1"/>
    <col min="15444" max="15657" width="9.140625" style="20"/>
    <col min="15658" max="15658" width="4.5703125" style="20" customWidth="1"/>
    <col min="15659" max="15659" width="47.42578125" style="20" customWidth="1"/>
    <col min="15660" max="15660" width="9.7109375" style="20" customWidth="1"/>
    <col min="15661" max="15661" width="10.140625" style="20" customWidth="1"/>
    <col min="15662" max="15667" width="9.140625" style="20" hidden="1" customWidth="1"/>
    <col min="15668" max="15668" width="10.42578125" style="20" bestFit="1" customWidth="1"/>
    <col min="15669" max="15671" width="9.7109375" style="20" customWidth="1"/>
    <col min="15672" max="15677" width="9.140625" style="20" hidden="1" customWidth="1"/>
    <col min="15678" max="15681" width="9.7109375" style="20" customWidth="1"/>
    <col min="15682" max="15687" width="9.140625" style="20" hidden="1" customWidth="1"/>
    <col min="15688" max="15688" width="10.42578125" style="20" bestFit="1" customWidth="1"/>
    <col min="15689" max="15691" width="9.7109375" style="20" customWidth="1"/>
    <col min="15692" max="15697" width="9.140625" style="20" hidden="1" customWidth="1"/>
    <col min="15698" max="15699" width="9.7109375" style="20" customWidth="1"/>
    <col min="15700" max="15913" width="9.140625" style="20"/>
    <col min="15914" max="15914" width="4.5703125" style="20" customWidth="1"/>
    <col min="15915" max="15915" width="47.42578125" style="20" customWidth="1"/>
    <col min="15916" max="15916" width="9.7109375" style="20" customWidth="1"/>
    <col min="15917" max="15917" width="10.140625" style="20" customWidth="1"/>
    <col min="15918" max="15923" width="9.140625" style="20" hidden="1" customWidth="1"/>
    <col min="15924" max="15924" width="10.42578125" style="20" bestFit="1" customWidth="1"/>
    <col min="15925" max="15927" width="9.7109375" style="20" customWidth="1"/>
    <col min="15928" max="15933" width="9.140625" style="20" hidden="1" customWidth="1"/>
    <col min="15934" max="15937" width="9.7109375" style="20" customWidth="1"/>
    <col min="15938" max="15943" width="9.140625" style="20" hidden="1" customWidth="1"/>
    <col min="15944" max="15944" width="10.42578125" style="20" bestFit="1" customWidth="1"/>
    <col min="15945" max="15947" width="9.7109375" style="20" customWidth="1"/>
    <col min="15948" max="15953" width="9.140625" style="20" hidden="1" customWidth="1"/>
    <col min="15954" max="15955" width="9.7109375" style="20" customWidth="1"/>
    <col min="15956" max="16169" width="9.140625" style="20"/>
    <col min="16170" max="16170" width="4.5703125" style="20" customWidth="1"/>
    <col min="16171" max="16171" width="47.42578125" style="20" customWidth="1"/>
    <col min="16172" max="16172" width="9.7109375" style="20" customWidth="1"/>
    <col min="16173" max="16173" width="10.140625" style="20" customWidth="1"/>
    <col min="16174" max="16179" width="9.140625" style="20" hidden="1" customWidth="1"/>
    <col min="16180" max="16180" width="10.42578125" style="20" bestFit="1" customWidth="1"/>
    <col min="16181" max="16183" width="9.7109375" style="20" customWidth="1"/>
    <col min="16184" max="16189" width="9.140625" style="20" hidden="1" customWidth="1"/>
    <col min="16190" max="16193" width="9.7109375" style="20" customWidth="1"/>
    <col min="16194" max="16199" width="9.140625" style="20" hidden="1" customWidth="1"/>
    <col min="16200" max="16200" width="10.42578125" style="20" bestFit="1" customWidth="1"/>
    <col min="16201" max="16203" width="9.7109375" style="20" customWidth="1"/>
    <col min="16204" max="16209" width="9.140625" style="20" hidden="1" customWidth="1"/>
    <col min="16210" max="16211" width="9.7109375" style="20" customWidth="1"/>
    <col min="16212" max="16384" width="9.140625" style="20"/>
  </cols>
  <sheetData>
    <row r="1" spans="1:88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CE1" s="3" t="s">
        <v>199</v>
      </c>
    </row>
    <row r="2" spans="1:88" s="2" customForma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</row>
    <row r="3" spans="1:88" s="2" customFormat="1" ht="42.75" customHeight="1">
      <c r="A3" s="576" t="s">
        <v>237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  <c r="Q3" s="576"/>
      <c r="R3" s="576"/>
      <c r="S3" s="576"/>
      <c r="T3" s="576"/>
      <c r="U3" s="576"/>
      <c r="V3" s="576"/>
      <c r="W3" s="576"/>
      <c r="X3" s="576"/>
      <c r="Y3" s="576"/>
      <c r="Z3" s="576"/>
      <c r="AA3" s="576"/>
      <c r="AB3" s="576"/>
      <c r="AC3" s="576"/>
      <c r="AD3" s="576"/>
      <c r="AE3" s="576"/>
      <c r="AF3" s="576"/>
      <c r="AG3" s="576"/>
      <c r="AH3" s="576"/>
      <c r="AI3" s="576"/>
      <c r="AJ3" s="576"/>
      <c r="AK3" s="576"/>
      <c r="AL3" s="576"/>
      <c r="AM3" s="576"/>
      <c r="AN3" s="576"/>
      <c r="AO3" s="576"/>
      <c r="AP3" s="576"/>
      <c r="AQ3" s="576"/>
      <c r="AR3" s="576"/>
      <c r="AS3" s="576"/>
      <c r="AT3" s="576"/>
      <c r="AU3" s="576"/>
      <c r="AV3" s="576"/>
      <c r="AW3" s="576"/>
      <c r="AX3" s="576"/>
      <c r="AY3" s="576"/>
      <c r="AZ3" s="576"/>
      <c r="BA3" s="576"/>
      <c r="BB3" s="576"/>
      <c r="BC3" s="576"/>
      <c r="BD3" s="576"/>
      <c r="BE3" s="576"/>
      <c r="BF3" s="576"/>
      <c r="BG3" s="576"/>
      <c r="BH3" s="576"/>
      <c r="BI3" s="576"/>
      <c r="BJ3" s="576"/>
      <c r="BK3" s="576"/>
      <c r="BL3" s="576"/>
      <c r="BM3" s="576"/>
      <c r="BN3" s="576"/>
      <c r="BO3" s="576"/>
      <c r="BP3" s="576"/>
      <c r="BQ3" s="576"/>
      <c r="BR3" s="576"/>
      <c r="BS3" s="576"/>
      <c r="BT3" s="576"/>
      <c r="BU3" s="576"/>
      <c r="BV3" s="576"/>
      <c r="BW3" s="576"/>
      <c r="BX3" s="576"/>
      <c r="BY3" s="576"/>
      <c r="BZ3" s="576"/>
      <c r="CA3" s="576"/>
      <c r="CB3" s="576"/>
      <c r="CC3" s="576"/>
      <c r="CD3" s="576"/>
      <c r="CE3" s="576"/>
    </row>
    <row r="4" spans="1:88" s="2" customFormat="1" ht="18.75" customHeight="1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CB4" s="6"/>
      <c r="CC4" s="73"/>
      <c r="CD4" s="76"/>
      <c r="CE4" s="77" t="s">
        <v>11</v>
      </c>
    </row>
    <row r="5" spans="1:88" s="2" customFormat="1" ht="29.25" customHeigh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CB5" s="577" t="s">
        <v>129</v>
      </c>
      <c r="CC5" s="577"/>
      <c r="CD5" s="577"/>
      <c r="CE5" s="577"/>
    </row>
    <row r="6" spans="1:88" s="2" customFormat="1" ht="18.75" customHeight="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134"/>
      <c r="CB6" s="134"/>
      <c r="CC6" s="80"/>
      <c r="CD6" s="80"/>
      <c r="CE6" s="77" t="s">
        <v>130</v>
      </c>
    </row>
    <row r="7" spans="1:88" s="2" customFormat="1" ht="18.75" customHeight="1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5"/>
      <c r="CB7" s="5"/>
      <c r="CC7" s="81"/>
      <c r="CD7" s="81"/>
      <c r="CE7" s="78" t="s">
        <v>228</v>
      </c>
    </row>
    <row r="8" spans="1:88" s="2" customFormat="1" ht="18.75" customHeight="1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2"/>
      <c r="CB8" s="14"/>
      <c r="CC8" s="74"/>
      <c r="CD8" s="73"/>
      <c r="CE8" s="79" t="s">
        <v>13</v>
      </c>
    </row>
    <row r="9" spans="1:88" s="2" customFormat="1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6"/>
      <c r="CC9" s="6"/>
      <c r="CD9" s="6"/>
    </row>
    <row r="10" spans="1:88" s="2" customFormat="1" ht="15.75" thickBot="1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F10" s="13"/>
      <c r="CG10" s="13"/>
    </row>
    <row r="11" spans="1:88" s="2" customFormat="1" ht="27.75" customHeight="1" thickBot="1">
      <c r="A11" s="578" t="s">
        <v>14</v>
      </c>
      <c r="B11" s="578" t="s">
        <v>15</v>
      </c>
      <c r="C11" s="590" t="s">
        <v>16</v>
      </c>
      <c r="D11" s="591"/>
      <c r="E11" s="591"/>
      <c r="F11" s="591"/>
      <c r="G11" s="591"/>
      <c r="H11" s="591"/>
      <c r="I11" s="591"/>
      <c r="J11" s="591"/>
      <c r="K11" s="591"/>
      <c r="L11" s="591"/>
      <c r="M11" s="591"/>
      <c r="N11" s="591"/>
      <c r="O11" s="591"/>
      <c r="P11" s="591"/>
      <c r="Q11" s="591"/>
      <c r="R11" s="591"/>
      <c r="S11" s="591"/>
      <c r="T11" s="591"/>
      <c r="U11" s="591"/>
      <c r="V11" s="591"/>
      <c r="W11" s="591"/>
      <c r="X11" s="591"/>
      <c r="Y11" s="591"/>
      <c r="Z11" s="591"/>
      <c r="AA11" s="591"/>
      <c r="AB11" s="591"/>
      <c r="AC11" s="591"/>
      <c r="AD11" s="591"/>
      <c r="AE11" s="591"/>
      <c r="AF11" s="591"/>
      <c r="AG11" s="591"/>
      <c r="AH11" s="591"/>
      <c r="AI11" s="591"/>
      <c r="AJ11" s="591"/>
      <c r="AK11" s="591"/>
      <c r="AL11" s="591"/>
      <c r="AM11" s="591"/>
      <c r="AN11" s="591"/>
      <c r="AO11" s="591"/>
      <c r="AP11" s="591"/>
      <c r="AQ11" s="592"/>
      <c r="AR11" s="590" t="s">
        <v>17</v>
      </c>
      <c r="AS11" s="591"/>
      <c r="AT11" s="591"/>
      <c r="AU11" s="591"/>
      <c r="AV11" s="591"/>
      <c r="AW11" s="591"/>
      <c r="AX11" s="591"/>
      <c r="AY11" s="591"/>
      <c r="AZ11" s="591"/>
      <c r="BA11" s="591"/>
      <c r="BB11" s="591"/>
      <c r="BC11" s="591"/>
      <c r="BD11" s="591"/>
      <c r="BE11" s="591"/>
      <c r="BF11" s="591"/>
      <c r="BG11" s="591"/>
      <c r="BH11" s="591"/>
      <c r="BI11" s="591"/>
      <c r="BJ11" s="591"/>
      <c r="BK11" s="591"/>
      <c r="BL11" s="591"/>
      <c r="BM11" s="591"/>
      <c r="BN11" s="591"/>
      <c r="BO11" s="591"/>
      <c r="BP11" s="591"/>
      <c r="BQ11" s="591"/>
      <c r="BR11" s="591"/>
      <c r="BS11" s="591"/>
      <c r="BT11" s="591"/>
      <c r="BU11" s="591"/>
      <c r="BV11" s="591"/>
      <c r="BW11" s="591"/>
      <c r="BX11" s="591"/>
      <c r="BY11" s="591"/>
      <c r="BZ11" s="591"/>
      <c r="CA11" s="591"/>
      <c r="CB11" s="591"/>
      <c r="CC11" s="591"/>
      <c r="CD11" s="591"/>
      <c r="CE11" s="592"/>
    </row>
    <row r="12" spans="1:88" s="2" customFormat="1" ht="15" customHeight="1" thickBot="1">
      <c r="A12" s="579"/>
      <c r="B12" s="582"/>
      <c r="C12" s="590" t="s">
        <v>69</v>
      </c>
      <c r="D12" s="591"/>
      <c r="E12" s="591"/>
      <c r="F12" s="591"/>
      <c r="G12" s="591"/>
      <c r="H12" s="591"/>
      <c r="I12" s="591"/>
      <c r="J12" s="591"/>
      <c r="K12" s="591"/>
      <c r="L12" s="591"/>
      <c r="M12" s="591"/>
      <c r="N12" s="591"/>
      <c r="O12" s="591"/>
      <c r="P12" s="591"/>
      <c r="Q12" s="591"/>
      <c r="R12" s="591"/>
      <c r="S12" s="591"/>
      <c r="T12" s="591"/>
      <c r="U12" s="591"/>
      <c r="V12" s="592"/>
      <c r="W12" s="590" t="s">
        <v>2</v>
      </c>
      <c r="X12" s="591"/>
      <c r="Y12" s="591"/>
      <c r="Z12" s="591"/>
      <c r="AA12" s="591"/>
      <c r="AB12" s="591"/>
      <c r="AC12" s="591"/>
      <c r="AD12" s="591"/>
      <c r="AE12" s="591"/>
      <c r="AF12" s="591"/>
      <c r="AG12" s="591"/>
      <c r="AH12" s="591"/>
      <c r="AI12" s="591"/>
      <c r="AJ12" s="591"/>
      <c r="AK12" s="591"/>
      <c r="AL12" s="591"/>
      <c r="AM12" s="591"/>
      <c r="AN12" s="591"/>
      <c r="AO12" s="591"/>
      <c r="AP12" s="591"/>
      <c r="AQ12" s="592"/>
      <c r="AR12" s="590" t="s">
        <v>69</v>
      </c>
      <c r="AS12" s="591"/>
      <c r="AT12" s="591"/>
      <c r="AU12" s="591"/>
      <c r="AV12" s="591"/>
      <c r="AW12" s="591"/>
      <c r="AX12" s="591"/>
      <c r="AY12" s="591"/>
      <c r="AZ12" s="591"/>
      <c r="BA12" s="591"/>
      <c r="BB12" s="591"/>
      <c r="BC12" s="591"/>
      <c r="BD12" s="591"/>
      <c r="BE12" s="591"/>
      <c r="BF12" s="591"/>
      <c r="BG12" s="591"/>
      <c r="BH12" s="591"/>
      <c r="BI12" s="591"/>
      <c r="BJ12" s="591"/>
      <c r="BK12" s="592"/>
      <c r="BL12" s="590" t="s">
        <v>2</v>
      </c>
      <c r="BM12" s="591"/>
      <c r="BN12" s="591"/>
      <c r="BO12" s="591"/>
      <c r="BP12" s="591"/>
      <c r="BQ12" s="591"/>
      <c r="BR12" s="591"/>
      <c r="BS12" s="591"/>
      <c r="BT12" s="591"/>
      <c r="BU12" s="591"/>
      <c r="BV12" s="591"/>
      <c r="BW12" s="591"/>
      <c r="BX12" s="591"/>
      <c r="BY12" s="591"/>
      <c r="BZ12" s="591"/>
      <c r="CA12" s="591"/>
      <c r="CB12" s="591"/>
      <c r="CC12" s="591"/>
      <c r="CD12" s="591"/>
      <c r="CE12" s="592"/>
    </row>
    <row r="13" spans="1:88" s="2" customFormat="1" ht="15" customHeight="1">
      <c r="A13" s="580"/>
      <c r="B13" s="583"/>
      <c r="C13" s="582" t="s">
        <v>171</v>
      </c>
      <c r="D13" s="588"/>
      <c r="E13" s="588"/>
      <c r="F13" s="589"/>
      <c r="G13" s="582" t="s">
        <v>172</v>
      </c>
      <c r="H13" s="588"/>
      <c r="I13" s="588"/>
      <c r="J13" s="589"/>
      <c r="K13" s="582" t="s">
        <v>173</v>
      </c>
      <c r="L13" s="588"/>
      <c r="M13" s="588"/>
      <c r="N13" s="589"/>
      <c r="O13" s="582" t="s">
        <v>174</v>
      </c>
      <c r="P13" s="588"/>
      <c r="Q13" s="588"/>
      <c r="R13" s="589"/>
      <c r="S13" s="585">
        <v>2019</v>
      </c>
      <c r="T13" s="586"/>
      <c r="U13" s="586"/>
      <c r="V13" s="587"/>
      <c r="W13" s="582" t="s">
        <v>171</v>
      </c>
      <c r="X13" s="588"/>
      <c r="Y13" s="588"/>
      <c r="Z13" s="589"/>
      <c r="AA13" s="582" t="s">
        <v>172</v>
      </c>
      <c r="AB13" s="588"/>
      <c r="AC13" s="588"/>
      <c r="AD13" s="589"/>
      <c r="AE13" s="582" t="s">
        <v>173</v>
      </c>
      <c r="AF13" s="588"/>
      <c r="AG13" s="588"/>
      <c r="AH13" s="589"/>
      <c r="AI13" s="582" t="s">
        <v>174</v>
      </c>
      <c r="AJ13" s="588"/>
      <c r="AK13" s="588"/>
      <c r="AL13" s="589"/>
      <c r="AM13" s="349"/>
      <c r="AN13" s="582">
        <v>2019</v>
      </c>
      <c r="AO13" s="588"/>
      <c r="AP13" s="588"/>
      <c r="AQ13" s="589"/>
      <c r="AR13" s="582" t="s">
        <v>171</v>
      </c>
      <c r="AS13" s="588"/>
      <c r="AT13" s="588"/>
      <c r="AU13" s="589"/>
      <c r="AV13" s="582" t="s">
        <v>172</v>
      </c>
      <c r="AW13" s="588"/>
      <c r="AX13" s="588"/>
      <c r="AY13" s="589"/>
      <c r="AZ13" s="582" t="s">
        <v>173</v>
      </c>
      <c r="BA13" s="588"/>
      <c r="BB13" s="588"/>
      <c r="BC13" s="589"/>
      <c r="BD13" s="582" t="s">
        <v>174</v>
      </c>
      <c r="BE13" s="588"/>
      <c r="BF13" s="588"/>
      <c r="BG13" s="589"/>
      <c r="BH13" s="585">
        <v>2019</v>
      </c>
      <c r="BI13" s="586"/>
      <c r="BJ13" s="586"/>
      <c r="BK13" s="587"/>
      <c r="BL13" s="582" t="s">
        <v>171</v>
      </c>
      <c r="BM13" s="588"/>
      <c r="BN13" s="588"/>
      <c r="BO13" s="589"/>
      <c r="BP13" s="582" t="s">
        <v>172</v>
      </c>
      <c r="BQ13" s="588"/>
      <c r="BR13" s="588"/>
      <c r="BS13" s="589"/>
      <c r="BT13" s="582" t="s">
        <v>173</v>
      </c>
      <c r="BU13" s="588"/>
      <c r="BV13" s="588"/>
      <c r="BW13" s="589"/>
      <c r="BX13" s="582" t="s">
        <v>174</v>
      </c>
      <c r="BY13" s="588"/>
      <c r="BZ13" s="588"/>
      <c r="CA13" s="589"/>
      <c r="CB13" s="582">
        <v>2019</v>
      </c>
      <c r="CC13" s="588"/>
      <c r="CD13" s="588"/>
      <c r="CE13" s="589"/>
    </row>
    <row r="14" spans="1:88" s="2" customFormat="1" ht="18" customHeight="1" thickBot="1">
      <c r="A14" s="581"/>
      <c r="B14" s="584"/>
      <c r="C14" s="321" t="s">
        <v>18</v>
      </c>
      <c r="D14" s="135" t="s">
        <v>19</v>
      </c>
      <c r="E14" s="135" t="s">
        <v>160</v>
      </c>
      <c r="F14" s="169" t="s">
        <v>161</v>
      </c>
      <c r="G14" s="321" t="s">
        <v>18</v>
      </c>
      <c r="H14" s="135" t="s">
        <v>19</v>
      </c>
      <c r="I14" s="135" t="s">
        <v>160</v>
      </c>
      <c r="J14" s="169" t="s">
        <v>161</v>
      </c>
      <c r="K14" s="321" t="s">
        <v>18</v>
      </c>
      <c r="L14" s="135" t="s">
        <v>19</v>
      </c>
      <c r="M14" s="135" t="s">
        <v>160</v>
      </c>
      <c r="N14" s="169" t="s">
        <v>161</v>
      </c>
      <c r="O14" s="321" t="s">
        <v>18</v>
      </c>
      <c r="P14" s="135" t="s">
        <v>19</v>
      </c>
      <c r="Q14" s="135" t="s">
        <v>160</v>
      </c>
      <c r="R14" s="169" t="s">
        <v>161</v>
      </c>
      <c r="S14" s="321" t="s">
        <v>18</v>
      </c>
      <c r="T14" s="135" t="s">
        <v>19</v>
      </c>
      <c r="U14" s="135" t="s">
        <v>160</v>
      </c>
      <c r="V14" s="169" t="s">
        <v>161</v>
      </c>
      <c r="W14" s="321" t="s">
        <v>18</v>
      </c>
      <c r="X14" s="135" t="s">
        <v>19</v>
      </c>
      <c r="Y14" s="135" t="s">
        <v>160</v>
      </c>
      <c r="Z14" s="169" t="s">
        <v>161</v>
      </c>
      <c r="AA14" s="321" t="s">
        <v>18</v>
      </c>
      <c r="AB14" s="135" t="s">
        <v>19</v>
      </c>
      <c r="AC14" s="135" t="s">
        <v>160</v>
      </c>
      <c r="AD14" s="169" t="s">
        <v>161</v>
      </c>
      <c r="AE14" s="321" t="s">
        <v>18</v>
      </c>
      <c r="AF14" s="135" t="s">
        <v>19</v>
      </c>
      <c r="AG14" s="135" t="s">
        <v>160</v>
      </c>
      <c r="AH14" s="169" t="s">
        <v>161</v>
      </c>
      <c r="AI14" s="321" t="s">
        <v>18</v>
      </c>
      <c r="AJ14" s="135" t="s">
        <v>19</v>
      </c>
      <c r="AK14" s="135" t="s">
        <v>160</v>
      </c>
      <c r="AL14" s="169" t="s">
        <v>161</v>
      </c>
      <c r="AM14" s="350" t="s">
        <v>201</v>
      </c>
      <c r="AN14" s="321" t="s">
        <v>18</v>
      </c>
      <c r="AO14" s="135" t="s">
        <v>19</v>
      </c>
      <c r="AP14" s="135" t="s">
        <v>160</v>
      </c>
      <c r="AQ14" s="169" t="s">
        <v>161</v>
      </c>
      <c r="AR14" s="321" t="s">
        <v>18</v>
      </c>
      <c r="AS14" s="135" t="s">
        <v>19</v>
      </c>
      <c r="AT14" s="135" t="s">
        <v>160</v>
      </c>
      <c r="AU14" s="169" t="s">
        <v>161</v>
      </c>
      <c r="AV14" s="321" t="s">
        <v>18</v>
      </c>
      <c r="AW14" s="135" t="s">
        <v>19</v>
      </c>
      <c r="AX14" s="135" t="s">
        <v>160</v>
      </c>
      <c r="AY14" s="169" t="s">
        <v>161</v>
      </c>
      <c r="AZ14" s="321" t="s">
        <v>18</v>
      </c>
      <c r="BA14" s="135" t="s">
        <v>19</v>
      </c>
      <c r="BB14" s="135" t="s">
        <v>160</v>
      </c>
      <c r="BC14" s="169" t="s">
        <v>161</v>
      </c>
      <c r="BD14" s="321" t="s">
        <v>18</v>
      </c>
      <c r="BE14" s="135" t="s">
        <v>19</v>
      </c>
      <c r="BF14" s="135" t="s">
        <v>160</v>
      </c>
      <c r="BG14" s="169" t="s">
        <v>161</v>
      </c>
      <c r="BH14" s="321" t="s">
        <v>18</v>
      </c>
      <c r="BI14" s="135" t="s">
        <v>19</v>
      </c>
      <c r="BJ14" s="135" t="s">
        <v>160</v>
      </c>
      <c r="BK14" s="169" t="s">
        <v>161</v>
      </c>
      <c r="BL14" s="321" t="s">
        <v>18</v>
      </c>
      <c r="BM14" s="135" t="s">
        <v>19</v>
      </c>
      <c r="BN14" s="135" t="s">
        <v>160</v>
      </c>
      <c r="BO14" s="169" t="s">
        <v>161</v>
      </c>
      <c r="BP14" s="321" t="s">
        <v>18</v>
      </c>
      <c r="BQ14" s="135" t="s">
        <v>19</v>
      </c>
      <c r="BR14" s="135" t="s">
        <v>160</v>
      </c>
      <c r="BS14" s="169" t="s">
        <v>161</v>
      </c>
      <c r="BT14" s="321" t="s">
        <v>18</v>
      </c>
      <c r="BU14" s="135" t="s">
        <v>19</v>
      </c>
      <c r="BV14" s="135" t="s">
        <v>160</v>
      </c>
      <c r="BW14" s="169" t="s">
        <v>161</v>
      </c>
      <c r="BX14" s="321" t="s">
        <v>18</v>
      </c>
      <c r="BY14" s="135" t="s">
        <v>19</v>
      </c>
      <c r="BZ14" s="135" t="s">
        <v>160</v>
      </c>
      <c r="CA14" s="169" t="s">
        <v>161</v>
      </c>
      <c r="CB14" s="321" t="s">
        <v>18</v>
      </c>
      <c r="CC14" s="135" t="s">
        <v>19</v>
      </c>
      <c r="CD14" s="135" t="s">
        <v>160</v>
      </c>
      <c r="CE14" s="169" t="s">
        <v>161</v>
      </c>
    </row>
    <row r="15" spans="1:88" s="2" customFormat="1" ht="15" customHeight="1">
      <c r="A15" s="136">
        <v>1</v>
      </c>
      <c r="B15" s="137">
        <f>A15+1</f>
        <v>2</v>
      </c>
      <c r="C15" s="138"/>
      <c r="D15" s="139"/>
      <c r="E15" s="139"/>
      <c r="F15" s="139"/>
      <c r="G15" s="139"/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39">
        <f>B15+1</f>
        <v>3</v>
      </c>
      <c r="T15" s="139">
        <f>S15+1</f>
        <v>4</v>
      </c>
      <c r="U15" s="139">
        <f>T15+1</f>
        <v>5</v>
      </c>
      <c r="V15" s="140">
        <f>U15+1</f>
        <v>6</v>
      </c>
      <c r="W15" s="138"/>
      <c r="X15" s="139"/>
      <c r="Y15" s="139"/>
      <c r="Z15" s="139"/>
      <c r="AA15" s="139"/>
      <c r="AB15" s="139"/>
      <c r="AC15" s="139"/>
      <c r="AD15" s="139"/>
      <c r="AE15" s="139"/>
      <c r="AF15" s="139"/>
      <c r="AG15" s="139"/>
      <c r="AH15" s="139"/>
      <c r="AI15" s="139"/>
      <c r="AJ15" s="139"/>
      <c r="AK15" s="139"/>
      <c r="AL15" s="139"/>
      <c r="AM15" s="139"/>
      <c r="AN15" s="139">
        <f>V15+1</f>
        <v>7</v>
      </c>
      <c r="AO15" s="139">
        <f>AN15+1</f>
        <v>8</v>
      </c>
      <c r="AP15" s="139">
        <f>AO15+1</f>
        <v>9</v>
      </c>
      <c r="AQ15" s="140">
        <f>AP15+1</f>
        <v>10</v>
      </c>
      <c r="AR15" s="334"/>
      <c r="AS15" s="318"/>
      <c r="AT15" s="318"/>
      <c r="AU15" s="318"/>
      <c r="AV15" s="318"/>
      <c r="AW15" s="318"/>
      <c r="AX15" s="318"/>
      <c r="AY15" s="318"/>
      <c r="AZ15" s="318"/>
      <c r="BA15" s="318"/>
      <c r="BB15" s="318"/>
      <c r="BC15" s="318"/>
      <c r="BD15" s="318"/>
      <c r="BE15" s="318"/>
      <c r="BF15" s="318"/>
      <c r="BG15" s="318"/>
      <c r="BH15" s="319">
        <f>AQ15+1</f>
        <v>11</v>
      </c>
      <c r="BI15" s="139">
        <f>BH15+1</f>
        <v>12</v>
      </c>
      <c r="BJ15" s="139">
        <f>BI15+1</f>
        <v>13</v>
      </c>
      <c r="BK15" s="140">
        <f>BJ15+1</f>
        <v>14</v>
      </c>
      <c r="BL15" s="334"/>
      <c r="BM15" s="318"/>
      <c r="BN15" s="318"/>
      <c r="BO15" s="318"/>
      <c r="BP15" s="318"/>
      <c r="BQ15" s="318"/>
      <c r="BR15" s="318"/>
      <c r="BS15" s="318"/>
      <c r="BT15" s="318"/>
      <c r="BU15" s="318"/>
      <c r="BV15" s="318"/>
      <c r="BW15" s="318"/>
      <c r="BX15" s="318"/>
      <c r="BY15" s="318"/>
      <c r="BZ15" s="318"/>
      <c r="CA15" s="318"/>
      <c r="CB15" s="319">
        <f>BK15+1</f>
        <v>15</v>
      </c>
      <c r="CC15" s="139">
        <f>CB15+1</f>
        <v>16</v>
      </c>
      <c r="CD15" s="139">
        <f>CC15+1</f>
        <v>17</v>
      </c>
      <c r="CE15" s="140">
        <f>CD15+1</f>
        <v>18</v>
      </c>
      <c r="CG15" s="13"/>
      <c r="CH15" s="13"/>
      <c r="CI15" s="13"/>
      <c r="CJ15" s="13"/>
    </row>
    <row r="16" spans="1:88">
      <c r="A16" s="141"/>
      <c r="B16" s="142" t="s">
        <v>146</v>
      </c>
      <c r="C16" s="322">
        <f t="shared" ref="C16:N16" si="0">C17</f>
        <v>0</v>
      </c>
      <c r="D16" s="322">
        <f t="shared" si="0"/>
        <v>0</v>
      </c>
      <c r="E16" s="322">
        <f t="shared" si="0"/>
        <v>0</v>
      </c>
      <c r="F16" s="322">
        <f t="shared" si="0"/>
        <v>0</v>
      </c>
      <c r="G16" s="322">
        <f t="shared" si="0"/>
        <v>0</v>
      </c>
      <c r="H16" s="322">
        <f t="shared" si="0"/>
        <v>0</v>
      </c>
      <c r="I16" s="322">
        <f t="shared" si="0"/>
        <v>0</v>
      </c>
      <c r="J16" s="322">
        <f>J17+J29</f>
        <v>50</v>
      </c>
      <c r="K16" s="322">
        <f>K17+K29</f>
        <v>8.2899999999999991</v>
      </c>
      <c r="L16" s="322">
        <f>L17+L29</f>
        <v>2.2400000000000002</v>
      </c>
      <c r="M16" s="322">
        <f t="shared" si="0"/>
        <v>0</v>
      </c>
      <c r="N16" s="322">
        <f t="shared" si="0"/>
        <v>0</v>
      </c>
      <c r="O16" s="322">
        <f>O17+O29</f>
        <v>0</v>
      </c>
      <c r="P16" s="322">
        <f>P17+P29</f>
        <v>0</v>
      </c>
      <c r="Q16" s="322">
        <f>Q17+Q29</f>
        <v>0.75</v>
      </c>
      <c r="R16" s="322">
        <f>R17+R29</f>
        <v>390</v>
      </c>
      <c r="S16" s="323">
        <f>C16+G16+K16+O16</f>
        <v>8.2899999999999991</v>
      </c>
      <c r="T16" s="323">
        <f>D16+H16+L16+P16</f>
        <v>2.2400000000000002</v>
      </c>
      <c r="U16" s="323">
        <f>E16+I16+M16+Q16</f>
        <v>0.75</v>
      </c>
      <c r="V16" s="329">
        <f>F16+J16+N16+R16</f>
        <v>440</v>
      </c>
      <c r="W16" s="143">
        <f t="shared" ref="W16:AL16" si="1">W17+W29</f>
        <v>0</v>
      </c>
      <c r="X16" s="323">
        <f t="shared" si="1"/>
        <v>0</v>
      </c>
      <c r="Y16" s="323">
        <f t="shared" si="1"/>
        <v>0</v>
      </c>
      <c r="Z16" s="323">
        <f t="shared" si="1"/>
        <v>0</v>
      </c>
      <c r="AA16" s="323">
        <f t="shared" si="1"/>
        <v>0</v>
      </c>
      <c r="AB16" s="323">
        <f t="shared" si="1"/>
        <v>0</v>
      </c>
      <c r="AC16" s="323">
        <f t="shared" si="1"/>
        <v>0</v>
      </c>
      <c r="AD16" s="323">
        <f t="shared" si="1"/>
        <v>0</v>
      </c>
      <c r="AE16" s="323">
        <f t="shared" si="1"/>
        <v>0</v>
      </c>
      <c r="AF16" s="323">
        <f t="shared" si="1"/>
        <v>0</v>
      </c>
      <c r="AG16" s="323">
        <f t="shared" si="1"/>
        <v>0</v>
      </c>
      <c r="AH16" s="323">
        <f t="shared" si="1"/>
        <v>0</v>
      </c>
      <c r="AI16" s="323">
        <f t="shared" si="1"/>
        <v>0</v>
      </c>
      <c r="AJ16" s="323">
        <f t="shared" si="1"/>
        <v>0</v>
      </c>
      <c r="AK16" s="323">
        <f t="shared" si="1"/>
        <v>0</v>
      </c>
      <c r="AL16" s="323">
        <f t="shared" si="1"/>
        <v>0</v>
      </c>
      <c r="AM16" s="323">
        <v>0</v>
      </c>
      <c r="AN16" s="323">
        <f>AI16+AE16+AA16+W16</f>
        <v>0</v>
      </c>
      <c r="AO16" s="323">
        <f>AJ16+AF16+AB16+X16</f>
        <v>0</v>
      </c>
      <c r="AP16" s="323">
        <f>AK16+AG16+AC16+Y16</f>
        <v>0</v>
      </c>
      <c r="AQ16" s="329">
        <f>AL16+AH16+AD16+Z16</f>
        <v>0</v>
      </c>
      <c r="AR16" s="261">
        <f t="shared" ref="AR16:BF16" si="2">AR17+AR29</f>
        <v>0</v>
      </c>
      <c r="AS16" s="261">
        <f t="shared" si="2"/>
        <v>0</v>
      </c>
      <c r="AT16" s="261">
        <f t="shared" si="2"/>
        <v>0</v>
      </c>
      <c r="AU16" s="261">
        <f t="shared" si="2"/>
        <v>0</v>
      </c>
      <c r="AV16" s="261">
        <f t="shared" si="2"/>
        <v>0</v>
      </c>
      <c r="AW16" s="261">
        <f t="shared" si="2"/>
        <v>0</v>
      </c>
      <c r="AX16" s="261">
        <f t="shared" si="2"/>
        <v>0</v>
      </c>
      <c r="AY16" s="261">
        <f t="shared" si="2"/>
        <v>0</v>
      </c>
      <c r="AZ16" s="261">
        <f t="shared" ca="1" si="2"/>
        <v>0</v>
      </c>
      <c r="BA16" s="261">
        <f t="shared" ca="1" si="2"/>
        <v>0</v>
      </c>
      <c r="BB16" s="261">
        <f t="shared" ca="1" si="2"/>
        <v>0</v>
      </c>
      <c r="BC16" s="261">
        <f t="shared" ca="1" si="2"/>
        <v>0</v>
      </c>
      <c r="BD16" s="261">
        <f t="shared" si="2"/>
        <v>0</v>
      </c>
      <c r="BE16" s="261">
        <f t="shared" si="2"/>
        <v>0</v>
      </c>
      <c r="BF16" s="261">
        <f t="shared" si="2"/>
        <v>0</v>
      </c>
      <c r="BG16" s="261">
        <f>BG17+BG29</f>
        <v>0</v>
      </c>
      <c r="BH16" s="261">
        <f t="shared" ref="BH16:BK17" ca="1" si="3">AR16+AV16+AZ16+BD16</f>
        <v>0</v>
      </c>
      <c r="BI16" s="323">
        <f t="shared" ca="1" si="3"/>
        <v>0</v>
      </c>
      <c r="BJ16" s="323">
        <f t="shared" ca="1" si="3"/>
        <v>0</v>
      </c>
      <c r="BK16" s="323">
        <f t="shared" ca="1" si="3"/>
        <v>0</v>
      </c>
      <c r="BL16" s="143">
        <f ca="1">BL17+BL29</f>
        <v>0</v>
      </c>
      <c r="BM16" s="143">
        <f t="shared" ref="BM16:CA16" ca="1" si="4">BM17+BM29</f>
        <v>0</v>
      </c>
      <c r="BN16" s="143">
        <f t="shared" ca="1" si="4"/>
        <v>0</v>
      </c>
      <c r="BO16" s="143">
        <f t="shared" ca="1" si="4"/>
        <v>0</v>
      </c>
      <c r="BP16" s="143">
        <f t="shared" ca="1" si="4"/>
        <v>0</v>
      </c>
      <c r="BQ16" s="143">
        <f t="shared" ca="1" si="4"/>
        <v>0</v>
      </c>
      <c r="BR16" s="143">
        <f t="shared" ca="1" si="4"/>
        <v>0</v>
      </c>
      <c r="BS16" s="143">
        <f t="shared" ca="1" si="4"/>
        <v>0</v>
      </c>
      <c r="BT16" s="143">
        <f t="shared" ca="1" si="4"/>
        <v>0</v>
      </c>
      <c r="BU16" s="143">
        <f t="shared" ca="1" si="4"/>
        <v>0</v>
      </c>
      <c r="BV16" s="143">
        <f t="shared" ca="1" si="4"/>
        <v>0</v>
      </c>
      <c r="BW16" s="143">
        <f t="shared" ca="1" si="4"/>
        <v>0</v>
      </c>
      <c r="BX16" s="143">
        <f t="shared" ca="1" si="4"/>
        <v>0</v>
      </c>
      <c r="BY16" s="143">
        <f t="shared" ca="1" si="4"/>
        <v>0</v>
      </c>
      <c r="BZ16" s="143">
        <f t="shared" ca="1" si="4"/>
        <v>0</v>
      </c>
      <c r="CA16" s="143">
        <f t="shared" ca="1" si="4"/>
        <v>0</v>
      </c>
      <c r="CB16" s="261">
        <f ca="1">BL16+BP16+BT16+BX16</f>
        <v>0</v>
      </c>
      <c r="CC16" s="323">
        <f t="shared" ref="CC16:CC70" ca="1" si="5">BM16+BQ16+BU16+BY16</f>
        <v>0</v>
      </c>
      <c r="CD16" s="323">
        <f t="shared" ref="CD16:CD70" ca="1" si="6">BN16+BR16+BV16+BZ16</f>
        <v>0</v>
      </c>
      <c r="CE16" s="329">
        <f t="shared" ref="CE16:CE70" ca="1" si="7">BO16+BS16+BW16+CA16</f>
        <v>0</v>
      </c>
    </row>
    <row r="17" spans="1:87" ht="42.75">
      <c r="A17" s="144"/>
      <c r="B17" s="145" t="s">
        <v>138</v>
      </c>
      <c r="C17" s="324">
        <f t="shared" ref="C17:N17" si="8">C25+C28</f>
        <v>0</v>
      </c>
      <c r="D17" s="324">
        <f t="shared" si="8"/>
        <v>0</v>
      </c>
      <c r="E17" s="324">
        <f t="shared" si="8"/>
        <v>0</v>
      </c>
      <c r="F17" s="324">
        <f t="shared" si="8"/>
        <v>0</v>
      </c>
      <c r="G17" s="324">
        <f t="shared" si="8"/>
        <v>0</v>
      </c>
      <c r="H17" s="324">
        <f t="shared" si="8"/>
        <v>0</v>
      </c>
      <c r="I17" s="324">
        <f t="shared" si="8"/>
        <v>0</v>
      </c>
      <c r="J17" s="324">
        <f t="shared" si="8"/>
        <v>0</v>
      </c>
      <c r="K17" s="324">
        <f t="shared" si="8"/>
        <v>8.2899999999999991</v>
      </c>
      <c r="L17" s="324">
        <f t="shared" si="8"/>
        <v>2.2400000000000002</v>
      </c>
      <c r="M17" s="324">
        <f t="shared" si="8"/>
        <v>0</v>
      </c>
      <c r="N17" s="324">
        <f t="shared" si="8"/>
        <v>0</v>
      </c>
      <c r="O17" s="324">
        <f>O25+O28</f>
        <v>0</v>
      </c>
      <c r="P17" s="324">
        <f>P25+P28</f>
        <v>0</v>
      </c>
      <c r="Q17" s="324">
        <f>Q25+Q28</f>
        <v>0</v>
      </c>
      <c r="R17" s="324">
        <f>R25+R28</f>
        <v>0</v>
      </c>
      <c r="S17" s="110">
        <f>C17+G17+K17+O17</f>
        <v>8.2899999999999991</v>
      </c>
      <c r="T17" s="110">
        <f t="shared" ref="T17:T70" si="9">D17+H17+L17+P17</f>
        <v>2.2400000000000002</v>
      </c>
      <c r="U17" s="110">
        <f t="shared" ref="U17:U70" si="10">E17+I17+M17+Q17</f>
        <v>0</v>
      </c>
      <c r="V17" s="286">
        <f t="shared" ref="V17:V70" si="11">F17+J17+N17+R17</f>
        <v>0</v>
      </c>
      <c r="W17" s="146">
        <f t="shared" ref="W17:AL17" si="12">W25+W28</f>
        <v>0</v>
      </c>
      <c r="X17" s="110">
        <f t="shared" si="12"/>
        <v>0</v>
      </c>
      <c r="Y17" s="110">
        <f t="shared" si="12"/>
        <v>0</v>
      </c>
      <c r="Z17" s="110">
        <f t="shared" si="12"/>
        <v>0</v>
      </c>
      <c r="AA17" s="110">
        <f t="shared" si="12"/>
        <v>0</v>
      </c>
      <c r="AB17" s="110">
        <f t="shared" si="12"/>
        <v>0</v>
      </c>
      <c r="AC17" s="110">
        <f t="shared" si="12"/>
        <v>0</v>
      </c>
      <c r="AD17" s="110">
        <f t="shared" si="12"/>
        <v>0</v>
      </c>
      <c r="AE17" s="110">
        <f t="shared" si="12"/>
        <v>0</v>
      </c>
      <c r="AF17" s="110">
        <f t="shared" si="12"/>
        <v>0</v>
      </c>
      <c r="AG17" s="110">
        <f t="shared" si="12"/>
        <v>0</v>
      </c>
      <c r="AH17" s="110">
        <f t="shared" si="12"/>
        <v>0</v>
      </c>
      <c r="AI17" s="110">
        <f t="shared" si="12"/>
        <v>0</v>
      </c>
      <c r="AJ17" s="110">
        <f t="shared" si="12"/>
        <v>0</v>
      </c>
      <c r="AK17" s="110">
        <f t="shared" si="12"/>
        <v>0</v>
      </c>
      <c r="AL17" s="110">
        <f t="shared" si="12"/>
        <v>0</v>
      </c>
      <c r="AM17" s="110">
        <f>AM25+AM28</f>
        <v>0</v>
      </c>
      <c r="AN17" s="110">
        <f t="shared" ref="AN17:BF17" si="13">AN25+AN28</f>
        <v>0</v>
      </c>
      <c r="AO17" s="110">
        <f t="shared" si="13"/>
        <v>0</v>
      </c>
      <c r="AP17" s="110">
        <f t="shared" si="13"/>
        <v>0</v>
      </c>
      <c r="AQ17" s="110">
        <f t="shared" si="13"/>
        <v>0</v>
      </c>
      <c r="AR17" s="262">
        <f t="shared" si="13"/>
        <v>0</v>
      </c>
      <c r="AS17" s="262">
        <f t="shared" si="13"/>
        <v>0</v>
      </c>
      <c r="AT17" s="262">
        <f t="shared" si="13"/>
        <v>0</v>
      </c>
      <c r="AU17" s="262">
        <f t="shared" si="13"/>
        <v>0</v>
      </c>
      <c r="AV17" s="262">
        <f t="shared" si="13"/>
        <v>0</v>
      </c>
      <c r="AW17" s="262">
        <f t="shared" si="13"/>
        <v>0</v>
      </c>
      <c r="AX17" s="262">
        <f t="shared" si="13"/>
        <v>0</v>
      </c>
      <c r="AY17" s="262">
        <f t="shared" si="13"/>
        <v>0</v>
      </c>
      <c r="AZ17" s="262">
        <f t="shared" si="13"/>
        <v>0</v>
      </c>
      <c r="BA17" s="262">
        <f t="shared" si="13"/>
        <v>0</v>
      </c>
      <c r="BB17" s="262">
        <f t="shared" si="13"/>
        <v>0</v>
      </c>
      <c r="BC17" s="262">
        <f t="shared" si="13"/>
        <v>0</v>
      </c>
      <c r="BD17" s="262">
        <f t="shared" si="13"/>
        <v>0</v>
      </c>
      <c r="BE17" s="262">
        <f t="shared" si="13"/>
        <v>0</v>
      </c>
      <c r="BF17" s="262">
        <f t="shared" si="13"/>
        <v>0</v>
      </c>
      <c r="BG17" s="262">
        <f>BG25+BG28</f>
        <v>0</v>
      </c>
      <c r="BH17" s="262">
        <f t="shared" si="3"/>
        <v>0</v>
      </c>
      <c r="BI17" s="110">
        <f t="shared" si="3"/>
        <v>0</v>
      </c>
      <c r="BJ17" s="110">
        <f t="shared" si="3"/>
        <v>0</v>
      </c>
      <c r="BK17" s="110">
        <f t="shared" si="3"/>
        <v>0</v>
      </c>
      <c r="BL17" s="146">
        <f>BL25+BL28</f>
        <v>0</v>
      </c>
      <c r="BM17" s="146">
        <f t="shared" ref="BM17:CA17" si="14">BM25+BM28</f>
        <v>0</v>
      </c>
      <c r="BN17" s="146">
        <f t="shared" si="14"/>
        <v>0</v>
      </c>
      <c r="BO17" s="146">
        <f t="shared" si="14"/>
        <v>0</v>
      </c>
      <c r="BP17" s="146">
        <f t="shared" si="14"/>
        <v>0</v>
      </c>
      <c r="BQ17" s="146">
        <f t="shared" si="14"/>
        <v>0</v>
      </c>
      <c r="BR17" s="146">
        <f t="shared" si="14"/>
        <v>0</v>
      </c>
      <c r="BS17" s="146">
        <f t="shared" si="14"/>
        <v>0</v>
      </c>
      <c r="BT17" s="146">
        <f t="shared" si="14"/>
        <v>0</v>
      </c>
      <c r="BU17" s="146">
        <f t="shared" si="14"/>
        <v>0</v>
      </c>
      <c r="BV17" s="146">
        <f t="shared" si="14"/>
        <v>0</v>
      </c>
      <c r="BW17" s="146">
        <f t="shared" si="14"/>
        <v>0</v>
      </c>
      <c r="BX17" s="146">
        <f t="shared" si="14"/>
        <v>0</v>
      </c>
      <c r="BY17" s="146">
        <f t="shared" si="14"/>
        <v>0</v>
      </c>
      <c r="BZ17" s="146">
        <f t="shared" si="14"/>
        <v>0</v>
      </c>
      <c r="CA17" s="146">
        <f t="shared" si="14"/>
        <v>0</v>
      </c>
      <c r="CB17" s="262">
        <f>BL17+BP17+BT17+BX17</f>
        <v>0</v>
      </c>
      <c r="CC17" s="110">
        <f t="shared" si="5"/>
        <v>0</v>
      </c>
      <c r="CD17" s="110">
        <f t="shared" si="6"/>
        <v>0</v>
      </c>
      <c r="CE17" s="286">
        <f t="shared" si="7"/>
        <v>0</v>
      </c>
      <c r="CH17" s="21"/>
      <c r="CI17" s="21"/>
    </row>
    <row r="18" spans="1:87">
      <c r="A18" s="147"/>
      <c r="B18" s="148" t="s">
        <v>23</v>
      </c>
      <c r="C18" s="330"/>
      <c r="D18" s="325"/>
      <c r="E18" s="325"/>
      <c r="F18" s="325"/>
      <c r="G18" s="325"/>
      <c r="H18" s="325"/>
      <c r="I18" s="325"/>
      <c r="J18" s="325"/>
      <c r="K18" s="95">
        <f>K19</f>
        <v>0</v>
      </c>
      <c r="L18" s="341">
        <f>L19</f>
        <v>0</v>
      </c>
      <c r="M18" s="341">
        <f>M19</f>
        <v>0</v>
      </c>
      <c r="N18" s="341">
        <f>N19</f>
        <v>0</v>
      </c>
      <c r="O18" s="325"/>
      <c r="P18" s="325"/>
      <c r="Q18" s="325"/>
      <c r="R18" s="325"/>
      <c r="S18" s="95">
        <f t="shared" ref="S18:S70" si="15">C18+G18+K18+O18</f>
        <v>0</v>
      </c>
      <c r="T18" s="95">
        <f t="shared" si="9"/>
        <v>0</v>
      </c>
      <c r="U18" s="95">
        <f t="shared" si="10"/>
        <v>0</v>
      </c>
      <c r="V18" s="256">
        <f t="shared" si="11"/>
        <v>0</v>
      </c>
      <c r="W18" s="149"/>
      <c r="X18" s="95"/>
      <c r="Y18" s="95"/>
      <c r="Z18" s="95"/>
      <c r="AA18" s="95"/>
      <c r="AB18" s="95"/>
      <c r="AC18" s="95"/>
      <c r="AD18" s="95"/>
      <c r="AE18" s="95"/>
      <c r="AF18" s="95"/>
      <c r="AG18" s="95"/>
      <c r="AH18" s="95"/>
      <c r="AI18" s="95"/>
      <c r="AJ18" s="95"/>
      <c r="AK18" s="95"/>
      <c r="AL18" s="95"/>
      <c r="AM18" s="95">
        <v>0</v>
      </c>
      <c r="AN18" s="95">
        <f t="shared" ref="AN18:AN53" si="16">W18+AA18+AE18+AI18</f>
        <v>0</v>
      </c>
      <c r="AO18" s="95">
        <f t="shared" ref="AO18:AO53" si="17">X18+AB18+AF18+AJ18</f>
        <v>0</v>
      </c>
      <c r="AP18" s="95">
        <f t="shared" ref="AP18:AP53" si="18">Y18+AC18+AG18+AK18</f>
        <v>0</v>
      </c>
      <c r="AQ18" s="256">
        <f t="shared" ref="AQ18:AQ53" si="19">Z18+AD18+AH18+AL18</f>
        <v>0</v>
      </c>
      <c r="AR18" s="149"/>
      <c r="AS18" s="263"/>
      <c r="AT18" s="263"/>
      <c r="AU18" s="263"/>
      <c r="AV18" s="263"/>
      <c r="AW18" s="263"/>
      <c r="AX18" s="263"/>
      <c r="AY18" s="263"/>
      <c r="AZ18" s="263"/>
      <c r="BA18" s="263"/>
      <c r="BB18" s="263"/>
      <c r="BC18" s="263"/>
      <c r="BD18" s="263"/>
      <c r="BE18" s="263"/>
      <c r="BF18" s="263"/>
      <c r="BG18" s="263"/>
      <c r="BH18" s="263">
        <f t="shared" ref="BH18:BJ24" si="20">AR18+AV18+AZ18+BD18</f>
        <v>0</v>
      </c>
      <c r="BI18" s="95">
        <f t="shared" si="20"/>
        <v>0</v>
      </c>
      <c r="BJ18" s="95">
        <f t="shared" si="20"/>
        <v>0</v>
      </c>
      <c r="BK18" s="256">
        <f t="shared" ref="BK18:BK70" si="21">AU18+AY18+BC18+BG18</f>
        <v>0</v>
      </c>
      <c r="BL18" s="149"/>
      <c r="BM18" s="263"/>
      <c r="BN18" s="263"/>
      <c r="BO18" s="263"/>
      <c r="BP18" s="263"/>
      <c r="BQ18" s="263"/>
      <c r="BR18" s="263"/>
      <c r="BS18" s="263"/>
      <c r="BT18" s="263"/>
      <c r="BU18" s="263"/>
      <c r="BV18" s="263"/>
      <c r="BW18" s="263"/>
      <c r="BX18" s="263"/>
      <c r="BY18" s="263"/>
      <c r="BZ18" s="263"/>
      <c r="CA18" s="263"/>
      <c r="CB18" s="263">
        <f t="shared" ref="CB18:CB70" si="22">BL18+BP18+BT18+BX18</f>
        <v>0</v>
      </c>
      <c r="CC18" s="95">
        <f t="shared" si="5"/>
        <v>0</v>
      </c>
      <c r="CD18" s="95">
        <f t="shared" si="6"/>
        <v>0</v>
      </c>
      <c r="CE18" s="256">
        <f t="shared" si="7"/>
        <v>0</v>
      </c>
    </row>
    <row r="19" spans="1:87">
      <c r="A19" s="147"/>
      <c r="B19" s="342" t="s">
        <v>21</v>
      </c>
      <c r="C19" s="330"/>
      <c r="D19" s="325"/>
      <c r="E19" s="325"/>
      <c r="F19" s="325"/>
      <c r="G19" s="325"/>
      <c r="H19" s="325"/>
      <c r="I19" s="325"/>
      <c r="J19" s="325"/>
      <c r="K19" s="341">
        <f>K24</f>
        <v>0</v>
      </c>
      <c r="L19" s="341">
        <f>L24</f>
        <v>0</v>
      </c>
      <c r="M19" s="341">
        <f>M24</f>
        <v>0</v>
      </c>
      <c r="N19" s="341">
        <f>N24</f>
        <v>0</v>
      </c>
      <c r="O19" s="325"/>
      <c r="P19" s="325"/>
      <c r="Q19" s="325"/>
      <c r="R19" s="325"/>
      <c r="S19" s="95">
        <f t="shared" si="15"/>
        <v>0</v>
      </c>
      <c r="T19" s="95">
        <f t="shared" si="9"/>
        <v>0</v>
      </c>
      <c r="U19" s="95">
        <f t="shared" si="10"/>
        <v>0</v>
      </c>
      <c r="V19" s="256">
        <f t="shared" si="11"/>
        <v>0</v>
      </c>
      <c r="W19" s="149"/>
      <c r="X19" s="95"/>
      <c r="Y19" s="95"/>
      <c r="Z19" s="95"/>
      <c r="AA19" s="95"/>
      <c r="AB19" s="95"/>
      <c r="AC19" s="95"/>
      <c r="AD19" s="95"/>
      <c r="AE19" s="95"/>
      <c r="AF19" s="95"/>
      <c r="AG19" s="95"/>
      <c r="AH19" s="95"/>
      <c r="AI19" s="95"/>
      <c r="AJ19" s="95"/>
      <c r="AK19" s="95"/>
      <c r="AL19" s="95"/>
      <c r="AM19" s="95">
        <v>0</v>
      </c>
      <c r="AN19" s="95">
        <f t="shared" si="16"/>
        <v>0</v>
      </c>
      <c r="AO19" s="95">
        <f t="shared" si="17"/>
        <v>0</v>
      </c>
      <c r="AP19" s="95">
        <f t="shared" si="18"/>
        <v>0</v>
      </c>
      <c r="AQ19" s="256">
        <f t="shared" si="19"/>
        <v>0</v>
      </c>
      <c r="AR19" s="149"/>
      <c r="AS19" s="263"/>
      <c r="AT19" s="263"/>
      <c r="AU19" s="263"/>
      <c r="AV19" s="263"/>
      <c r="AW19" s="263"/>
      <c r="AX19" s="263"/>
      <c r="AY19" s="263"/>
      <c r="AZ19" s="263"/>
      <c r="BA19" s="263"/>
      <c r="BB19" s="263"/>
      <c r="BC19" s="263"/>
      <c r="BD19" s="263"/>
      <c r="BE19" s="263"/>
      <c r="BF19" s="263"/>
      <c r="BG19" s="263"/>
      <c r="BH19" s="263">
        <f t="shared" si="20"/>
        <v>0</v>
      </c>
      <c r="BI19" s="95">
        <f t="shared" si="20"/>
        <v>0</v>
      </c>
      <c r="BJ19" s="95">
        <f t="shared" si="20"/>
        <v>0</v>
      </c>
      <c r="BK19" s="256">
        <f t="shared" si="21"/>
        <v>0</v>
      </c>
      <c r="BL19" s="149"/>
      <c r="BM19" s="263"/>
      <c r="BN19" s="263"/>
      <c r="BO19" s="263"/>
      <c r="BP19" s="263"/>
      <c r="BQ19" s="263"/>
      <c r="BR19" s="263"/>
      <c r="BS19" s="263"/>
      <c r="BT19" s="263"/>
      <c r="BU19" s="263"/>
      <c r="BV19" s="263"/>
      <c r="BW19" s="263"/>
      <c r="BX19" s="263"/>
      <c r="BY19" s="263"/>
      <c r="BZ19" s="263"/>
      <c r="CA19" s="263"/>
      <c r="CB19" s="263">
        <f t="shared" si="22"/>
        <v>0</v>
      </c>
      <c r="CC19" s="95">
        <f t="shared" si="5"/>
        <v>0</v>
      </c>
      <c r="CD19" s="95">
        <f t="shared" si="6"/>
        <v>0</v>
      </c>
      <c r="CE19" s="256">
        <f t="shared" si="7"/>
        <v>0</v>
      </c>
      <c r="CF19" s="20" t="s">
        <v>12</v>
      </c>
    </row>
    <row r="20" spans="1:87">
      <c r="A20" s="150"/>
      <c r="B20" s="151" t="s">
        <v>25</v>
      </c>
      <c r="C20" s="331"/>
      <c r="D20" s="326"/>
      <c r="E20" s="326"/>
      <c r="F20" s="326"/>
      <c r="G20" s="326"/>
      <c r="H20" s="326"/>
      <c r="I20" s="326"/>
      <c r="J20" s="326"/>
      <c r="K20" s="326"/>
      <c r="L20" s="326"/>
      <c r="M20" s="326"/>
      <c r="N20" s="326"/>
      <c r="O20" s="326"/>
      <c r="P20" s="326"/>
      <c r="Q20" s="326"/>
      <c r="R20" s="326"/>
      <c r="S20" s="98">
        <f t="shared" si="15"/>
        <v>0</v>
      </c>
      <c r="T20" s="98">
        <f t="shared" si="9"/>
        <v>0</v>
      </c>
      <c r="U20" s="98">
        <f t="shared" si="10"/>
        <v>0</v>
      </c>
      <c r="V20" s="297">
        <f t="shared" si="11"/>
        <v>0</v>
      </c>
      <c r="W20" s="152"/>
      <c r="X20" s="98"/>
      <c r="Y20" s="98"/>
      <c r="Z20" s="98"/>
      <c r="AA20" s="98"/>
      <c r="AB20" s="98"/>
      <c r="AC20" s="98"/>
      <c r="AD20" s="98"/>
      <c r="AE20" s="98"/>
      <c r="AF20" s="98"/>
      <c r="AG20" s="98"/>
      <c r="AH20" s="98"/>
      <c r="AI20" s="98"/>
      <c r="AJ20" s="98"/>
      <c r="AK20" s="98"/>
      <c r="AL20" s="98"/>
      <c r="AM20" s="98">
        <v>0</v>
      </c>
      <c r="AN20" s="98">
        <f t="shared" si="16"/>
        <v>0</v>
      </c>
      <c r="AO20" s="98">
        <f t="shared" si="17"/>
        <v>0</v>
      </c>
      <c r="AP20" s="98">
        <f t="shared" si="18"/>
        <v>0</v>
      </c>
      <c r="AQ20" s="297">
        <f t="shared" si="19"/>
        <v>0</v>
      </c>
      <c r="AR20" s="152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>
        <f t="shared" si="20"/>
        <v>0</v>
      </c>
      <c r="BI20" s="98">
        <f t="shared" si="20"/>
        <v>0</v>
      </c>
      <c r="BJ20" s="98">
        <f t="shared" si="20"/>
        <v>0</v>
      </c>
      <c r="BK20" s="297">
        <f t="shared" si="21"/>
        <v>0</v>
      </c>
      <c r="BL20" s="152"/>
      <c r="BM20" s="206"/>
      <c r="BN20" s="206"/>
      <c r="BO20" s="206"/>
      <c r="BP20" s="206"/>
      <c r="BQ20" s="206"/>
      <c r="BR20" s="206"/>
      <c r="BS20" s="206"/>
      <c r="BT20" s="206"/>
      <c r="BU20" s="206"/>
      <c r="BV20" s="206"/>
      <c r="BW20" s="206"/>
      <c r="BX20" s="206"/>
      <c r="BY20" s="206"/>
      <c r="BZ20" s="206"/>
      <c r="CA20" s="206"/>
      <c r="CB20" s="206">
        <f t="shared" si="22"/>
        <v>0</v>
      </c>
      <c r="CC20" s="98">
        <f t="shared" si="5"/>
        <v>0</v>
      </c>
      <c r="CD20" s="98">
        <f t="shared" si="6"/>
        <v>0</v>
      </c>
      <c r="CE20" s="297">
        <f t="shared" si="7"/>
        <v>0</v>
      </c>
    </row>
    <row r="21" spans="1:87" ht="28.5" customHeight="1">
      <c r="A21" s="153">
        <v>1</v>
      </c>
      <c r="B21" s="154" t="str">
        <f>'7.1.- 2019'!B19</f>
        <v>Сети электроснабжения 0,4 кВ от РУ-0,4 кВ ДЭС в с. Ломбовож Березовского района. 2 этап. ВЛИ-0,4 кВ</v>
      </c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>
        <v>0</v>
      </c>
      <c r="N21" s="103">
        <v>0</v>
      </c>
      <c r="O21" s="103">
        <v>0</v>
      </c>
      <c r="P21" s="103">
        <v>0</v>
      </c>
      <c r="Q21" s="103">
        <v>0</v>
      </c>
      <c r="R21" s="103">
        <v>0</v>
      </c>
      <c r="S21" s="103">
        <f>C21+G21+K21+O21</f>
        <v>0</v>
      </c>
      <c r="T21" s="103">
        <f t="shared" si="9"/>
        <v>0</v>
      </c>
      <c r="U21" s="103">
        <f t="shared" si="10"/>
        <v>0</v>
      </c>
      <c r="V21" s="255">
        <f t="shared" si="11"/>
        <v>0</v>
      </c>
      <c r="W21" s="103">
        <v>0</v>
      </c>
      <c r="X21" s="103">
        <v>0</v>
      </c>
      <c r="Y21" s="103">
        <v>0</v>
      </c>
      <c r="Z21" s="103">
        <v>0</v>
      </c>
      <c r="AA21" s="103">
        <v>0</v>
      </c>
      <c r="AB21" s="103">
        <v>0</v>
      </c>
      <c r="AC21" s="103">
        <v>0</v>
      </c>
      <c r="AD21" s="103">
        <v>0</v>
      </c>
      <c r="AE21" s="103">
        <v>0</v>
      </c>
      <c r="AF21" s="103">
        <v>0</v>
      </c>
      <c r="AG21" s="103">
        <v>0</v>
      </c>
      <c r="AH21" s="103">
        <v>0</v>
      </c>
      <c r="AI21" s="118">
        <v>0</v>
      </c>
      <c r="AJ21" s="103">
        <v>0</v>
      </c>
      <c r="AK21" s="103">
        <v>0</v>
      </c>
      <c r="AL21" s="103">
        <v>0</v>
      </c>
      <c r="AM21" s="103">
        <v>0</v>
      </c>
      <c r="AN21" s="103">
        <f t="shared" si="16"/>
        <v>0</v>
      </c>
      <c r="AO21" s="103">
        <f t="shared" si="17"/>
        <v>0</v>
      </c>
      <c r="AP21" s="103">
        <f t="shared" si="18"/>
        <v>0</v>
      </c>
      <c r="AQ21" s="255">
        <f t="shared" si="19"/>
        <v>0</v>
      </c>
      <c r="AR21" s="155"/>
      <c r="AS21" s="320"/>
      <c r="AT21" s="320"/>
      <c r="AU21" s="320"/>
      <c r="AV21" s="320"/>
      <c r="AW21" s="320"/>
      <c r="AX21" s="320"/>
      <c r="AY21" s="320"/>
      <c r="AZ21" s="320"/>
      <c r="BA21" s="320"/>
      <c r="BB21" s="320"/>
      <c r="BC21" s="320"/>
      <c r="BD21" s="320">
        <v>0</v>
      </c>
      <c r="BE21" s="320">
        <v>0</v>
      </c>
      <c r="BF21" s="320">
        <v>0</v>
      </c>
      <c r="BG21" s="320">
        <v>0</v>
      </c>
      <c r="BH21" s="320">
        <f t="shared" si="20"/>
        <v>0</v>
      </c>
      <c r="BI21" s="103">
        <f t="shared" si="20"/>
        <v>0</v>
      </c>
      <c r="BJ21" s="103">
        <f t="shared" si="20"/>
        <v>0</v>
      </c>
      <c r="BK21" s="255">
        <f t="shared" si="21"/>
        <v>0</v>
      </c>
      <c r="BL21" s="320">
        <v>0</v>
      </c>
      <c r="BM21" s="320">
        <v>0</v>
      </c>
      <c r="BN21" s="320">
        <v>0</v>
      </c>
      <c r="BO21" s="320">
        <v>0</v>
      </c>
      <c r="BP21" s="320">
        <v>0</v>
      </c>
      <c r="BQ21" s="320">
        <v>0</v>
      </c>
      <c r="BR21" s="320">
        <v>0</v>
      </c>
      <c r="BS21" s="320">
        <v>0</v>
      </c>
      <c r="BT21" s="320">
        <v>0</v>
      </c>
      <c r="BU21" s="320">
        <v>0</v>
      </c>
      <c r="BV21" s="320">
        <v>0</v>
      </c>
      <c r="BW21" s="320">
        <v>0</v>
      </c>
      <c r="BX21" s="320">
        <v>0</v>
      </c>
      <c r="BY21" s="320">
        <v>0</v>
      </c>
      <c r="BZ21" s="320">
        <v>0</v>
      </c>
      <c r="CA21" s="320">
        <v>0</v>
      </c>
      <c r="CB21" s="320">
        <f t="shared" si="22"/>
        <v>0</v>
      </c>
      <c r="CC21" s="103">
        <f t="shared" si="5"/>
        <v>0</v>
      </c>
      <c r="CD21" s="103">
        <f t="shared" si="6"/>
        <v>0</v>
      </c>
      <c r="CE21" s="255">
        <f t="shared" si="7"/>
        <v>0</v>
      </c>
    </row>
    <row r="22" spans="1:87" ht="45">
      <c r="A22" s="153">
        <f>A21+1</f>
        <v>2</v>
      </c>
      <c r="B22" s="154" t="str">
        <f>'7.1.- 2019'!B20</f>
        <v>Сети электроснабжения 10-0,4 кВ, КТП-0,4/10 кВ, КТП-10/0,4 кВ и РУ-0,4 кВ от ДЭС в п. Сосьва Березовского района</v>
      </c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>
        <v>0</v>
      </c>
      <c r="N22" s="103">
        <v>0</v>
      </c>
      <c r="O22" s="103">
        <v>0</v>
      </c>
      <c r="P22" s="103">
        <v>0</v>
      </c>
      <c r="Q22" s="103">
        <v>0</v>
      </c>
      <c r="R22" s="103">
        <v>0</v>
      </c>
      <c r="S22" s="103">
        <f>C22+G22+K22+O22</f>
        <v>0</v>
      </c>
      <c r="T22" s="103">
        <f t="shared" si="9"/>
        <v>0</v>
      </c>
      <c r="U22" s="103">
        <f t="shared" si="10"/>
        <v>0</v>
      </c>
      <c r="V22" s="255">
        <f t="shared" si="11"/>
        <v>0</v>
      </c>
      <c r="W22" s="103">
        <v>0</v>
      </c>
      <c r="X22" s="103">
        <v>0</v>
      </c>
      <c r="Y22" s="103">
        <v>0</v>
      </c>
      <c r="Z22" s="103">
        <v>0</v>
      </c>
      <c r="AA22" s="103">
        <v>0</v>
      </c>
      <c r="AB22" s="103">
        <v>0</v>
      </c>
      <c r="AC22" s="103">
        <v>0</v>
      </c>
      <c r="AD22" s="103">
        <v>0</v>
      </c>
      <c r="AE22" s="103">
        <v>0</v>
      </c>
      <c r="AF22" s="103">
        <v>0</v>
      </c>
      <c r="AG22" s="103">
        <v>0</v>
      </c>
      <c r="AH22" s="103">
        <v>0</v>
      </c>
      <c r="AI22" s="103">
        <v>0</v>
      </c>
      <c r="AJ22" s="103">
        <v>0</v>
      </c>
      <c r="AK22" s="103">
        <v>0</v>
      </c>
      <c r="AL22" s="103">
        <v>0</v>
      </c>
      <c r="AM22" s="103">
        <v>0</v>
      </c>
      <c r="AN22" s="103">
        <f t="shared" si="16"/>
        <v>0</v>
      </c>
      <c r="AO22" s="103">
        <f t="shared" si="17"/>
        <v>0</v>
      </c>
      <c r="AP22" s="103">
        <f t="shared" si="18"/>
        <v>0</v>
      </c>
      <c r="AQ22" s="255">
        <f t="shared" si="19"/>
        <v>0</v>
      </c>
      <c r="AR22" s="155"/>
      <c r="AS22" s="320"/>
      <c r="AT22" s="320"/>
      <c r="AU22" s="320"/>
      <c r="AV22" s="320"/>
      <c r="AW22" s="320"/>
      <c r="AX22" s="320"/>
      <c r="AY22" s="320"/>
      <c r="AZ22" s="320"/>
      <c r="BA22" s="320"/>
      <c r="BB22" s="320"/>
      <c r="BC22" s="320"/>
      <c r="BD22" s="320">
        <v>0</v>
      </c>
      <c r="BE22" s="320">
        <v>0</v>
      </c>
      <c r="BF22" s="320">
        <v>0</v>
      </c>
      <c r="BG22" s="320">
        <v>0</v>
      </c>
      <c r="BH22" s="320">
        <f t="shared" si="20"/>
        <v>0</v>
      </c>
      <c r="BI22" s="103">
        <f t="shared" si="20"/>
        <v>0</v>
      </c>
      <c r="BJ22" s="103">
        <f t="shared" si="20"/>
        <v>0</v>
      </c>
      <c r="BK22" s="255">
        <f t="shared" si="21"/>
        <v>0</v>
      </c>
      <c r="BL22" s="320">
        <v>0</v>
      </c>
      <c r="BM22" s="320">
        <v>0</v>
      </c>
      <c r="BN22" s="320">
        <v>0</v>
      </c>
      <c r="BO22" s="320">
        <v>0</v>
      </c>
      <c r="BP22" s="320">
        <v>0</v>
      </c>
      <c r="BQ22" s="320">
        <v>0</v>
      </c>
      <c r="BR22" s="320">
        <v>0</v>
      </c>
      <c r="BS22" s="320">
        <v>0</v>
      </c>
      <c r="BT22" s="320">
        <v>0</v>
      </c>
      <c r="BU22" s="320">
        <v>0</v>
      </c>
      <c r="BV22" s="320">
        <v>0</v>
      </c>
      <c r="BW22" s="320">
        <v>0</v>
      </c>
      <c r="BX22" s="320">
        <v>0</v>
      </c>
      <c r="BY22" s="320">
        <v>0</v>
      </c>
      <c r="BZ22" s="320">
        <v>0</v>
      </c>
      <c r="CA22" s="320">
        <v>0</v>
      </c>
      <c r="CB22" s="320">
        <f t="shared" si="22"/>
        <v>0</v>
      </c>
      <c r="CC22" s="103">
        <f t="shared" si="5"/>
        <v>0</v>
      </c>
      <c r="CD22" s="103">
        <f t="shared" si="6"/>
        <v>0</v>
      </c>
      <c r="CE22" s="255">
        <f t="shared" si="7"/>
        <v>0</v>
      </c>
    </row>
    <row r="23" spans="1:87" ht="45">
      <c r="A23" s="153">
        <f>A22+1</f>
        <v>3</v>
      </c>
      <c r="B23" s="154" t="str">
        <f>'7.1.- 2019'!B21</f>
        <v>Сети электроснабжения 10-0,4 кВ, КТП-0,4/10 кВ, КТП-10/0,4 кВ и РУ-0,4 кВ от ДЭС в с. Няксимволь Березовского района</v>
      </c>
      <c r="C23" s="103"/>
      <c r="D23" s="103"/>
      <c r="E23" s="103"/>
      <c r="F23" s="103"/>
      <c r="G23" s="103"/>
      <c r="H23" s="103"/>
      <c r="I23" s="103"/>
      <c r="J23" s="103"/>
      <c r="K23" s="425">
        <v>8.2899999999999991</v>
      </c>
      <c r="L23" s="425">
        <v>2.2400000000000002</v>
      </c>
      <c r="M23" s="103">
        <v>0</v>
      </c>
      <c r="N23" s="103">
        <v>0</v>
      </c>
      <c r="O23" s="103">
        <v>0</v>
      </c>
      <c r="P23" s="103">
        <v>0</v>
      </c>
      <c r="Q23" s="103">
        <v>0</v>
      </c>
      <c r="R23" s="103">
        <v>0</v>
      </c>
      <c r="S23" s="103">
        <f>C23+G23+K23+O23</f>
        <v>8.2899999999999991</v>
      </c>
      <c r="T23" s="103">
        <f>D23+H23+L23+P23</f>
        <v>2.2400000000000002</v>
      </c>
      <c r="U23" s="103">
        <f>E23+I23+M23+Q23</f>
        <v>0</v>
      </c>
      <c r="V23" s="255">
        <f>F23+J23+N23+R23</f>
        <v>0</v>
      </c>
      <c r="W23" s="103">
        <v>0</v>
      </c>
      <c r="X23" s="103">
        <v>0</v>
      </c>
      <c r="Y23" s="103">
        <v>0</v>
      </c>
      <c r="Z23" s="103">
        <v>0</v>
      </c>
      <c r="AA23" s="103">
        <v>0</v>
      </c>
      <c r="AB23" s="103">
        <v>0</v>
      </c>
      <c r="AC23" s="103">
        <v>0</v>
      </c>
      <c r="AD23" s="103">
        <v>0</v>
      </c>
      <c r="AE23" s="103">
        <v>0</v>
      </c>
      <c r="AF23" s="103">
        <v>0</v>
      </c>
      <c r="AG23" s="103">
        <v>0</v>
      </c>
      <c r="AH23" s="103">
        <v>0</v>
      </c>
      <c r="AI23" s="103">
        <v>0</v>
      </c>
      <c r="AJ23" s="103">
        <v>0</v>
      </c>
      <c r="AK23" s="103">
        <v>0</v>
      </c>
      <c r="AL23" s="103">
        <v>0</v>
      </c>
      <c r="AM23" s="95"/>
      <c r="AN23" s="95"/>
      <c r="AO23" s="95"/>
      <c r="AP23" s="95"/>
      <c r="AQ23" s="256"/>
      <c r="AR23" s="149"/>
      <c r="AS23" s="263"/>
      <c r="AT23" s="263"/>
      <c r="AU23" s="263"/>
      <c r="AV23" s="263"/>
      <c r="AW23" s="263"/>
      <c r="AX23" s="263"/>
      <c r="AY23" s="263"/>
      <c r="AZ23" s="263"/>
      <c r="BA23" s="263"/>
      <c r="BB23" s="263"/>
      <c r="BC23" s="263"/>
      <c r="BD23" s="320">
        <v>0</v>
      </c>
      <c r="BE23" s="320">
        <v>0</v>
      </c>
      <c r="BF23" s="320">
        <v>0</v>
      </c>
      <c r="BG23" s="320">
        <v>0</v>
      </c>
      <c r="BH23" s="320">
        <f t="shared" si="20"/>
        <v>0</v>
      </c>
      <c r="BI23" s="103">
        <f t="shared" si="20"/>
        <v>0</v>
      </c>
      <c r="BJ23" s="103">
        <f t="shared" si="20"/>
        <v>0</v>
      </c>
      <c r="BK23" s="255">
        <f>AU23+AY23+BC23+BG23</f>
        <v>0</v>
      </c>
      <c r="BL23" s="320">
        <v>0</v>
      </c>
      <c r="BM23" s="320">
        <v>0</v>
      </c>
      <c r="BN23" s="320">
        <v>0</v>
      </c>
      <c r="BO23" s="320">
        <v>0</v>
      </c>
      <c r="BP23" s="320">
        <v>0</v>
      </c>
      <c r="BQ23" s="320">
        <v>0</v>
      </c>
      <c r="BR23" s="320">
        <v>0</v>
      </c>
      <c r="BS23" s="320">
        <v>0</v>
      </c>
      <c r="BT23" s="320">
        <v>0</v>
      </c>
      <c r="BU23" s="320">
        <v>0</v>
      </c>
      <c r="BV23" s="320">
        <v>0</v>
      </c>
      <c r="BW23" s="320">
        <v>0</v>
      </c>
      <c r="BX23" s="320">
        <v>0</v>
      </c>
      <c r="BY23" s="320">
        <v>0</v>
      </c>
      <c r="BZ23" s="320">
        <v>0</v>
      </c>
      <c r="CA23" s="320">
        <v>0</v>
      </c>
      <c r="CB23" s="263"/>
      <c r="CC23" s="95"/>
      <c r="CD23" s="95"/>
      <c r="CE23" s="256"/>
    </row>
    <row r="24" spans="1:87" ht="30">
      <c r="A24" s="153">
        <f>A23+1</f>
        <v>4</v>
      </c>
      <c r="B24" s="154" t="str">
        <f>'7.1.- 2019'!B22</f>
        <v>Сети электроснабжения 10-0,4 кВ, КТП-0,4/10 кВ,  и РУ - 0,4 кВ от ДЭС в с. Саранпауль Березовского района</v>
      </c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>
        <v>0</v>
      </c>
      <c r="N24" s="103">
        <v>0</v>
      </c>
      <c r="O24" s="103">
        <v>0</v>
      </c>
      <c r="P24" s="103">
        <v>0</v>
      </c>
      <c r="Q24" s="103">
        <v>0</v>
      </c>
      <c r="R24" s="103">
        <v>0</v>
      </c>
      <c r="S24" s="103">
        <f t="shared" si="15"/>
        <v>0</v>
      </c>
      <c r="T24" s="103">
        <f t="shared" si="9"/>
        <v>0</v>
      </c>
      <c r="U24" s="103">
        <f t="shared" si="10"/>
        <v>0</v>
      </c>
      <c r="V24" s="255">
        <f t="shared" si="11"/>
        <v>0</v>
      </c>
      <c r="W24" s="103">
        <v>0</v>
      </c>
      <c r="X24" s="103">
        <v>0</v>
      </c>
      <c r="Y24" s="103">
        <v>0</v>
      </c>
      <c r="Z24" s="103">
        <v>0</v>
      </c>
      <c r="AA24" s="103">
        <v>0</v>
      </c>
      <c r="AB24" s="103">
        <v>0</v>
      </c>
      <c r="AC24" s="103">
        <v>0</v>
      </c>
      <c r="AD24" s="103">
        <v>0</v>
      </c>
      <c r="AE24" s="103">
        <v>0</v>
      </c>
      <c r="AF24" s="103">
        <v>0</v>
      </c>
      <c r="AG24" s="103">
        <v>0</v>
      </c>
      <c r="AH24" s="103">
        <v>0</v>
      </c>
      <c r="AI24" s="103">
        <v>0</v>
      </c>
      <c r="AJ24" s="103">
        <v>0</v>
      </c>
      <c r="AK24" s="103">
        <v>0</v>
      </c>
      <c r="AL24" s="103">
        <v>0</v>
      </c>
      <c r="AM24" s="103">
        <v>0</v>
      </c>
      <c r="AN24" s="103">
        <f t="shared" si="16"/>
        <v>0</v>
      </c>
      <c r="AO24" s="103">
        <f t="shared" si="17"/>
        <v>0</v>
      </c>
      <c r="AP24" s="103">
        <f t="shared" si="18"/>
        <v>0</v>
      </c>
      <c r="AQ24" s="255">
        <f t="shared" si="19"/>
        <v>0</v>
      </c>
      <c r="AR24" s="155"/>
      <c r="AS24" s="320"/>
      <c r="AT24" s="320"/>
      <c r="AU24" s="320"/>
      <c r="AV24" s="320"/>
      <c r="AW24" s="320"/>
      <c r="AX24" s="320"/>
      <c r="AY24" s="320"/>
      <c r="AZ24" s="320"/>
      <c r="BA24" s="320"/>
      <c r="BB24" s="320"/>
      <c r="BC24" s="320"/>
      <c r="BD24" s="320">
        <v>0</v>
      </c>
      <c r="BE24" s="320">
        <v>0</v>
      </c>
      <c r="BF24" s="320">
        <v>0</v>
      </c>
      <c r="BG24" s="320">
        <v>0</v>
      </c>
      <c r="BH24" s="320">
        <f t="shared" si="20"/>
        <v>0</v>
      </c>
      <c r="BI24" s="103">
        <f t="shared" si="20"/>
        <v>0</v>
      </c>
      <c r="BJ24" s="103">
        <f t="shared" si="20"/>
        <v>0</v>
      </c>
      <c r="BK24" s="255">
        <f>AU24+AY24+BC24+BG24</f>
        <v>0</v>
      </c>
      <c r="BL24" s="320">
        <v>0</v>
      </c>
      <c r="BM24" s="320">
        <v>0</v>
      </c>
      <c r="BN24" s="320">
        <v>0</v>
      </c>
      <c r="BO24" s="320">
        <v>0</v>
      </c>
      <c r="BP24" s="320">
        <v>0</v>
      </c>
      <c r="BQ24" s="320">
        <v>0</v>
      </c>
      <c r="BR24" s="320">
        <v>0</v>
      </c>
      <c r="BS24" s="320">
        <v>0</v>
      </c>
      <c r="BT24" s="320">
        <v>0</v>
      </c>
      <c r="BU24" s="320">
        <v>0</v>
      </c>
      <c r="BV24" s="320">
        <v>0</v>
      </c>
      <c r="BW24" s="320">
        <v>0</v>
      </c>
      <c r="BX24" s="320">
        <v>0</v>
      </c>
      <c r="BY24" s="320">
        <v>0</v>
      </c>
      <c r="BZ24" s="320">
        <v>0</v>
      </c>
      <c r="CA24" s="320">
        <v>0</v>
      </c>
      <c r="CB24" s="320">
        <f t="shared" si="22"/>
        <v>0</v>
      </c>
      <c r="CC24" s="103">
        <f t="shared" si="5"/>
        <v>0</v>
      </c>
      <c r="CD24" s="103">
        <f t="shared" si="6"/>
        <v>0</v>
      </c>
      <c r="CE24" s="255">
        <f t="shared" si="7"/>
        <v>0</v>
      </c>
    </row>
    <row r="25" spans="1:87">
      <c r="A25" s="147"/>
      <c r="B25" s="156" t="s">
        <v>26</v>
      </c>
      <c r="C25" s="340">
        <f t="shared" ref="C25:J25" si="23">SUM(C21:C24)</f>
        <v>0</v>
      </c>
      <c r="D25" s="340">
        <f t="shared" si="23"/>
        <v>0</v>
      </c>
      <c r="E25" s="340">
        <f t="shared" si="23"/>
        <v>0</v>
      </c>
      <c r="F25" s="340">
        <f t="shared" si="23"/>
        <v>0</v>
      </c>
      <c r="G25" s="340">
        <f t="shared" si="23"/>
        <v>0</v>
      </c>
      <c r="H25" s="340">
        <f t="shared" si="23"/>
        <v>0</v>
      </c>
      <c r="I25" s="340">
        <f t="shared" si="23"/>
        <v>0</v>
      </c>
      <c r="J25" s="340">
        <f t="shared" si="23"/>
        <v>0</v>
      </c>
      <c r="K25" s="340">
        <f>SUM(K21:K24)</f>
        <v>8.2899999999999991</v>
      </c>
      <c r="L25" s="340">
        <f t="shared" ref="L25:V25" si="24">SUM(L21:L24)</f>
        <v>2.2400000000000002</v>
      </c>
      <c r="M25" s="340">
        <f t="shared" si="24"/>
        <v>0</v>
      </c>
      <c r="N25" s="340">
        <f t="shared" si="24"/>
        <v>0</v>
      </c>
      <c r="O25" s="340">
        <f t="shared" si="24"/>
        <v>0</v>
      </c>
      <c r="P25" s="340">
        <f t="shared" si="24"/>
        <v>0</v>
      </c>
      <c r="Q25" s="340">
        <f t="shared" si="24"/>
        <v>0</v>
      </c>
      <c r="R25" s="340">
        <f t="shared" si="24"/>
        <v>0</v>
      </c>
      <c r="S25" s="340">
        <f t="shared" si="24"/>
        <v>8.2899999999999991</v>
      </c>
      <c r="T25" s="340">
        <f t="shared" si="24"/>
        <v>2.2400000000000002</v>
      </c>
      <c r="U25" s="340">
        <f t="shared" si="24"/>
        <v>0</v>
      </c>
      <c r="V25" s="340">
        <f t="shared" si="24"/>
        <v>0</v>
      </c>
      <c r="W25" s="149"/>
      <c r="X25" s="95"/>
      <c r="Y25" s="95"/>
      <c r="Z25" s="95"/>
      <c r="AA25" s="95"/>
      <c r="AB25" s="95"/>
      <c r="AC25" s="95"/>
      <c r="AD25" s="95"/>
      <c r="AE25" s="95"/>
      <c r="AF25" s="95"/>
      <c r="AG25" s="95"/>
      <c r="AH25" s="95"/>
      <c r="AI25" s="116">
        <f>SUM(AI21:AI24)</f>
        <v>0</v>
      </c>
      <c r="AJ25" s="95"/>
      <c r="AK25" s="95"/>
      <c r="AL25" s="95"/>
      <c r="AM25" s="95">
        <v>0</v>
      </c>
      <c r="AN25" s="95">
        <f t="shared" si="16"/>
        <v>0</v>
      </c>
      <c r="AO25" s="95">
        <f t="shared" si="17"/>
        <v>0</v>
      </c>
      <c r="AP25" s="95">
        <f t="shared" si="18"/>
        <v>0</v>
      </c>
      <c r="AQ25" s="198">
        <f t="shared" si="19"/>
        <v>0</v>
      </c>
      <c r="AR25" s="95">
        <f t="shared" ref="AR25:BK25" si="25">SUM(AR21:AR24)</f>
        <v>0</v>
      </c>
      <c r="AS25" s="95">
        <f t="shared" si="25"/>
        <v>0</v>
      </c>
      <c r="AT25" s="95">
        <f t="shared" si="25"/>
        <v>0</v>
      </c>
      <c r="AU25" s="95">
        <f t="shared" si="25"/>
        <v>0</v>
      </c>
      <c r="AV25" s="95">
        <f t="shared" si="25"/>
        <v>0</v>
      </c>
      <c r="AW25" s="95">
        <f t="shared" si="25"/>
        <v>0</v>
      </c>
      <c r="AX25" s="95">
        <f t="shared" si="25"/>
        <v>0</v>
      </c>
      <c r="AY25" s="95">
        <f t="shared" si="25"/>
        <v>0</v>
      </c>
      <c r="AZ25" s="95">
        <f t="shared" si="25"/>
        <v>0</v>
      </c>
      <c r="BA25" s="95">
        <f t="shared" si="25"/>
        <v>0</v>
      </c>
      <c r="BB25" s="95">
        <f t="shared" si="25"/>
        <v>0</v>
      </c>
      <c r="BC25" s="95">
        <f t="shared" si="25"/>
        <v>0</v>
      </c>
      <c r="BD25" s="95">
        <f t="shared" si="25"/>
        <v>0</v>
      </c>
      <c r="BE25" s="95">
        <f t="shared" si="25"/>
        <v>0</v>
      </c>
      <c r="BF25" s="95">
        <f t="shared" si="25"/>
        <v>0</v>
      </c>
      <c r="BG25" s="95">
        <f t="shared" si="25"/>
        <v>0</v>
      </c>
      <c r="BH25" s="95">
        <f t="shared" si="25"/>
        <v>0</v>
      </c>
      <c r="BI25" s="95">
        <f t="shared" si="25"/>
        <v>0</v>
      </c>
      <c r="BJ25" s="95">
        <f t="shared" si="25"/>
        <v>0</v>
      </c>
      <c r="BK25" s="95">
        <f t="shared" si="25"/>
        <v>0</v>
      </c>
      <c r="BL25" s="95">
        <f>SUM(BL21:BL24)</f>
        <v>0</v>
      </c>
      <c r="BM25" s="263">
        <f t="shared" ref="BM25:CA25" si="26">SUM(BM21:BM24)</f>
        <v>0</v>
      </c>
      <c r="BN25" s="149">
        <f t="shared" si="26"/>
        <v>0</v>
      </c>
      <c r="BO25" s="149">
        <f t="shared" si="26"/>
        <v>0</v>
      </c>
      <c r="BP25" s="149">
        <f t="shared" si="26"/>
        <v>0</v>
      </c>
      <c r="BQ25" s="149">
        <f t="shared" si="26"/>
        <v>0</v>
      </c>
      <c r="BR25" s="149">
        <f t="shared" si="26"/>
        <v>0</v>
      </c>
      <c r="BS25" s="149">
        <f t="shared" si="26"/>
        <v>0</v>
      </c>
      <c r="BT25" s="149">
        <f t="shared" si="26"/>
        <v>0</v>
      </c>
      <c r="BU25" s="149">
        <f t="shared" si="26"/>
        <v>0</v>
      </c>
      <c r="BV25" s="149">
        <f t="shared" si="26"/>
        <v>0</v>
      </c>
      <c r="BW25" s="149">
        <f t="shared" si="26"/>
        <v>0</v>
      </c>
      <c r="BX25" s="149">
        <f t="shared" si="26"/>
        <v>0</v>
      </c>
      <c r="BY25" s="149">
        <f t="shared" si="26"/>
        <v>0</v>
      </c>
      <c r="BZ25" s="149">
        <f t="shared" si="26"/>
        <v>0</v>
      </c>
      <c r="CA25" s="149">
        <f t="shared" si="26"/>
        <v>0</v>
      </c>
      <c r="CB25" s="263">
        <f t="shared" si="22"/>
        <v>0</v>
      </c>
      <c r="CC25" s="95">
        <f t="shared" si="5"/>
        <v>0</v>
      </c>
      <c r="CD25" s="95">
        <f t="shared" si="6"/>
        <v>0</v>
      </c>
      <c r="CE25" s="256">
        <f t="shared" si="7"/>
        <v>0</v>
      </c>
    </row>
    <row r="26" spans="1:87">
      <c r="A26" s="408"/>
      <c r="B26" s="274" t="str">
        <f>'7.1.- 2019'!B24</f>
        <v>МО Кондинский район</v>
      </c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  <c r="O26" s="326"/>
      <c r="P26" s="326"/>
      <c r="Q26" s="326"/>
      <c r="R26" s="326"/>
      <c r="S26" s="326"/>
      <c r="T26" s="326"/>
      <c r="U26" s="326"/>
      <c r="V26" s="326"/>
      <c r="W26" s="288"/>
      <c r="X26" s="95"/>
      <c r="Y26" s="95"/>
      <c r="Z26" s="95"/>
      <c r="AA26" s="95"/>
      <c r="AB26" s="95"/>
      <c r="AC26" s="95"/>
      <c r="AD26" s="95"/>
      <c r="AE26" s="95"/>
      <c r="AF26" s="95"/>
      <c r="AG26" s="95"/>
      <c r="AH26" s="95"/>
      <c r="AI26" s="116"/>
      <c r="AJ26" s="95"/>
      <c r="AK26" s="95"/>
      <c r="AL26" s="95"/>
      <c r="AM26" s="95"/>
      <c r="AN26" s="95"/>
      <c r="AO26" s="95"/>
      <c r="AP26" s="95"/>
      <c r="AQ26" s="256"/>
      <c r="AR26" s="288"/>
      <c r="AS26" s="263"/>
      <c r="AT26" s="263"/>
      <c r="AU26" s="263"/>
      <c r="AV26" s="263"/>
      <c r="AW26" s="263"/>
      <c r="AX26" s="263"/>
      <c r="AY26" s="263"/>
      <c r="AZ26" s="263"/>
      <c r="BA26" s="263"/>
      <c r="BB26" s="263"/>
      <c r="BC26" s="263"/>
      <c r="BD26" s="263"/>
      <c r="BE26" s="263"/>
      <c r="BF26" s="263"/>
      <c r="BG26" s="263"/>
      <c r="BH26" s="320">
        <f t="shared" ref="BH26:BK27" si="27">AR26+AV26+AZ26+BD26</f>
        <v>0</v>
      </c>
      <c r="BI26" s="103">
        <f t="shared" si="27"/>
        <v>0</v>
      </c>
      <c r="BJ26" s="103">
        <f t="shared" si="27"/>
        <v>0</v>
      </c>
      <c r="BK26" s="255">
        <f t="shared" si="27"/>
        <v>0</v>
      </c>
      <c r="BL26" s="288"/>
      <c r="BM26" s="263"/>
      <c r="BN26" s="263"/>
      <c r="BO26" s="263"/>
      <c r="BP26" s="263"/>
      <c r="BQ26" s="263"/>
      <c r="BR26" s="263"/>
      <c r="BS26" s="263"/>
      <c r="BT26" s="263"/>
      <c r="BU26" s="263"/>
      <c r="BV26" s="263"/>
      <c r="BW26" s="263"/>
      <c r="BX26" s="263"/>
      <c r="BY26" s="263"/>
      <c r="BZ26" s="263"/>
      <c r="CA26" s="263"/>
      <c r="CB26" s="263"/>
      <c r="CC26" s="95"/>
      <c r="CD26" s="95"/>
      <c r="CE26" s="256"/>
    </row>
    <row r="27" spans="1:87" ht="30" customHeight="1">
      <c r="A27" s="153">
        <v>5</v>
      </c>
      <c r="B27" s="154" t="str">
        <f>'7.1.- 2019'!B25</f>
        <v>Сети электроснабжения 0,4 кВ от ДЭС в д. Никулкина Кондинского района</v>
      </c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>
        <v>0</v>
      </c>
      <c r="N27" s="103">
        <v>0</v>
      </c>
      <c r="O27" s="103">
        <v>0</v>
      </c>
      <c r="P27" s="103">
        <v>0</v>
      </c>
      <c r="Q27" s="103">
        <v>0</v>
      </c>
      <c r="R27" s="103">
        <v>0</v>
      </c>
      <c r="S27" s="95">
        <f>C27+G27+K27+O27</f>
        <v>0</v>
      </c>
      <c r="T27" s="95"/>
      <c r="U27" s="95"/>
      <c r="V27" s="256"/>
      <c r="W27" s="103">
        <v>0</v>
      </c>
      <c r="X27" s="103">
        <v>0</v>
      </c>
      <c r="Y27" s="103">
        <v>0</v>
      </c>
      <c r="Z27" s="103">
        <v>0</v>
      </c>
      <c r="AA27" s="103">
        <v>0</v>
      </c>
      <c r="AB27" s="103">
        <v>0</v>
      </c>
      <c r="AC27" s="103">
        <v>0</v>
      </c>
      <c r="AD27" s="103">
        <v>0</v>
      </c>
      <c r="AE27" s="103">
        <v>0</v>
      </c>
      <c r="AF27" s="103">
        <v>0</v>
      </c>
      <c r="AG27" s="103">
        <v>0</v>
      </c>
      <c r="AH27" s="103">
        <v>0</v>
      </c>
      <c r="AI27" s="116">
        <v>0</v>
      </c>
      <c r="AJ27" s="103">
        <v>0</v>
      </c>
      <c r="AK27" s="103">
        <v>0</v>
      </c>
      <c r="AL27" s="103">
        <v>0</v>
      </c>
      <c r="AM27" s="95">
        <v>0</v>
      </c>
      <c r="AN27" s="95">
        <f>W27+AA27+AE27+AI27</f>
        <v>0</v>
      </c>
      <c r="AO27" s="95">
        <f>X27+AB27+AF27+AJ27</f>
        <v>0</v>
      </c>
      <c r="AP27" s="95">
        <f>Y27+AC27+AG27+AK27</f>
        <v>0</v>
      </c>
      <c r="AQ27" s="256">
        <f>Z27+AD27+AH27+AL27</f>
        <v>0</v>
      </c>
      <c r="AR27" s="288">
        <v>0</v>
      </c>
      <c r="AS27" s="263">
        <v>0</v>
      </c>
      <c r="AT27" s="263">
        <v>0</v>
      </c>
      <c r="AU27" s="263">
        <v>0</v>
      </c>
      <c r="AV27" s="263">
        <v>0</v>
      </c>
      <c r="AW27" s="263">
        <v>0</v>
      </c>
      <c r="AX27" s="263">
        <v>0</v>
      </c>
      <c r="AY27" s="263">
        <v>0</v>
      </c>
      <c r="AZ27" s="263">
        <v>0</v>
      </c>
      <c r="BA27" s="263">
        <v>0</v>
      </c>
      <c r="BB27" s="263">
        <v>0</v>
      </c>
      <c r="BC27" s="263">
        <v>0</v>
      </c>
      <c r="BD27" s="263">
        <v>0</v>
      </c>
      <c r="BE27" s="263">
        <v>0</v>
      </c>
      <c r="BF27" s="263">
        <v>0</v>
      </c>
      <c r="BG27" s="263">
        <v>0</v>
      </c>
      <c r="BH27" s="320">
        <f t="shared" si="27"/>
        <v>0</v>
      </c>
      <c r="BI27" s="103">
        <f t="shared" si="27"/>
        <v>0</v>
      </c>
      <c r="BJ27" s="103">
        <f t="shared" si="27"/>
        <v>0</v>
      </c>
      <c r="BK27" s="255">
        <f t="shared" si="27"/>
        <v>0</v>
      </c>
      <c r="BL27" s="320">
        <v>0</v>
      </c>
      <c r="BM27" s="320">
        <v>0</v>
      </c>
      <c r="BN27" s="320">
        <v>0</v>
      </c>
      <c r="BO27" s="320">
        <v>0</v>
      </c>
      <c r="BP27" s="320">
        <v>0</v>
      </c>
      <c r="BQ27" s="320">
        <v>0</v>
      </c>
      <c r="BR27" s="320">
        <v>0</v>
      </c>
      <c r="BS27" s="320">
        <v>0</v>
      </c>
      <c r="BT27" s="320">
        <v>0</v>
      </c>
      <c r="BU27" s="320">
        <v>0</v>
      </c>
      <c r="BV27" s="320">
        <v>0</v>
      </c>
      <c r="BW27" s="320">
        <v>0</v>
      </c>
      <c r="BX27" s="320">
        <v>0</v>
      </c>
      <c r="BY27" s="320">
        <v>0</v>
      </c>
      <c r="BZ27" s="320">
        <v>0</v>
      </c>
      <c r="CA27" s="320">
        <v>0</v>
      </c>
      <c r="CB27" s="263"/>
      <c r="CC27" s="95"/>
      <c r="CD27" s="95"/>
      <c r="CE27" s="256"/>
    </row>
    <row r="28" spans="1:87" ht="24.75" customHeight="1">
      <c r="A28" s="408"/>
      <c r="B28" s="156" t="str">
        <f>'7.1.- 2019'!B26</f>
        <v>ИТОГО по МО Кондинский район</v>
      </c>
      <c r="C28" s="340">
        <f t="shared" ref="C28:N28" si="28">SUM(C27)</f>
        <v>0</v>
      </c>
      <c r="D28" s="340">
        <f t="shared" si="28"/>
        <v>0</v>
      </c>
      <c r="E28" s="340">
        <f t="shared" si="28"/>
        <v>0</v>
      </c>
      <c r="F28" s="340">
        <f t="shared" si="28"/>
        <v>0</v>
      </c>
      <c r="G28" s="340">
        <f t="shared" si="28"/>
        <v>0</v>
      </c>
      <c r="H28" s="340">
        <f t="shared" si="28"/>
        <v>0</v>
      </c>
      <c r="I28" s="340">
        <f t="shared" si="28"/>
        <v>0</v>
      </c>
      <c r="J28" s="340">
        <f t="shared" si="28"/>
        <v>0</v>
      </c>
      <c r="K28" s="340">
        <f t="shared" si="28"/>
        <v>0</v>
      </c>
      <c r="L28" s="340">
        <f t="shared" si="28"/>
        <v>0</v>
      </c>
      <c r="M28" s="340">
        <f t="shared" si="28"/>
        <v>0</v>
      </c>
      <c r="N28" s="340">
        <f t="shared" si="28"/>
        <v>0</v>
      </c>
      <c r="O28" s="340">
        <f>SUM(O27)</f>
        <v>0</v>
      </c>
      <c r="P28" s="340">
        <f t="shared" ref="P28:V28" si="29">SUM(P27)</f>
        <v>0</v>
      </c>
      <c r="Q28" s="340">
        <f t="shared" si="29"/>
        <v>0</v>
      </c>
      <c r="R28" s="340">
        <f t="shared" si="29"/>
        <v>0</v>
      </c>
      <c r="S28" s="340">
        <f t="shared" si="29"/>
        <v>0</v>
      </c>
      <c r="T28" s="340">
        <f t="shared" si="29"/>
        <v>0</v>
      </c>
      <c r="U28" s="340">
        <f t="shared" si="29"/>
        <v>0</v>
      </c>
      <c r="V28" s="340">
        <f t="shared" si="29"/>
        <v>0</v>
      </c>
      <c r="W28" s="288"/>
      <c r="X28" s="95"/>
      <c r="Y28" s="95"/>
      <c r="Z28" s="95"/>
      <c r="AA28" s="95"/>
      <c r="AB28" s="95"/>
      <c r="AC28" s="95"/>
      <c r="AD28" s="95"/>
      <c r="AE28" s="95"/>
      <c r="AF28" s="95"/>
      <c r="AG28" s="95"/>
      <c r="AH28" s="95"/>
      <c r="AI28" s="95">
        <f>SUM(AI27)</f>
        <v>0</v>
      </c>
      <c r="AJ28" s="95">
        <f t="shared" ref="AJ28:BK28" si="30">SUM(AJ27)</f>
        <v>0</v>
      </c>
      <c r="AK28" s="95">
        <f t="shared" si="30"/>
        <v>0</v>
      </c>
      <c r="AL28" s="95">
        <f t="shared" si="30"/>
        <v>0</v>
      </c>
      <c r="AM28" s="95">
        <f t="shared" si="30"/>
        <v>0</v>
      </c>
      <c r="AN28" s="95">
        <f t="shared" si="30"/>
        <v>0</v>
      </c>
      <c r="AO28" s="95">
        <f t="shared" si="30"/>
        <v>0</v>
      </c>
      <c r="AP28" s="95">
        <f t="shared" si="30"/>
        <v>0</v>
      </c>
      <c r="AQ28" s="198">
        <f t="shared" si="30"/>
        <v>0</v>
      </c>
      <c r="AR28" s="95">
        <f t="shared" si="30"/>
        <v>0</v>
      </c>
      <c r="AS28" s="95">
        <f t="shared" si="30"/>
        <v>0</v>
      </c>
      <c r="AT28" s="95">
        <f t="shared" si="30"/>
        <v>0</v>
      </c>
      <c r="AU28" s="95">
        <f t="shared" si="30"/>
        <v>0</v>
      </c>
      <c r="AV28" s="95">
        <f t="shared" si="30"/>
        <v>0</v>
      </c>
      <c r="AW28" s="95">
        <f t="shared" si="30"/>
        <v>0</v>
      </c>
      <c r="AX28" s="95">
        <f t="shared" si="30"/>
        <v>0</v>
      </c>
      <c r="AY28" s="95">
        <f t="shared" si="30"/>
        <v>0</v>
      </c>
      <c r="AZ28" s="95">
        <f t="shared" si="30"/>
        <v>0</v>
      </c>
      <c r="BA28" s="95">
        <f t="shared" si="30"/>
        <v>0</v>
      </c>
      <c r="BB28" s="95">
        <f t="shared" si="30"/>
        <v>0</v>
      </c>
      <c r="BC28" s="95">
        <f t="shared" si="30"/>
        <v>0</v>
      </c>
      <c r="BD28" s="95">
        <f t="shared" si="30"/>
        <v>0</v>
      </c>
      <c r="BE28" s="95">
        <f t="shared" si="30"/>
        <v>0</v>
      </c>
      <c r="BF28" s="95">
        <f t="shared" si="30"/>
        <v>0</v>
      </c>
      <c r="BG28" s="95">
        <f t="shared" si="30"/>
        <v>0</v>
      </c>
      <c r="BH28" s="95">
        <f t="shared" si="30"/>
        <v>0</v>
      </c>
      <c r="BI28" s="95">
        <f t="shared" si="30"/>
        <v>0</v>
      </c>
      <c r="BJ28" s="95">
        <f t="shared" si="30"/>
        <v>0</v>
      </c>
      <c r="BK28" s="95">
        <f t="shared" si="30"/>
        <v>0</v>
      </c>
      <c r="BL28" s="95">
        <f>SUM(BL27)</f>
        <v>0</v>
      </c>
      <c r="BM28" s="95">
        <f t="shared" ref="BM28:CA28" si="31">SUM(BM27)</f>
        <v>0</v>
      </c>
      <c r="BN28" s="95">
        <f t="shared" si="31"/>
        <v>0</v>
      </c>
      <c r="BO28" s="95">
        <f t="shared" si="31"/>
        <v>0</v>
      </c>
      <c r="BP28" s="95">
        <f t="shared" si="31"/>
        <v>0</v>
      </c>
      <c r="BQ28" s="95">
        <f t="shared" si="31"/>
        <v>0</v>
      </c>
      <c r="BR28" s="95">
        <f t="shared" si="31"/>
        <v>0</v>
      </c>
      <c r="BS28" s="95">
        <f t="shared" si="31"/>
        <v>0</v>
      </c>
      <c r="BT28" s="95">
        <f t="shared" si="31"/>
        <v>0</v>
      </c>
      <c r="BU28" s="95">
        <f t="shared" si="31"/>
        <v>0</v>
      </c>
      <c r="BV28" s="95">
        <f t="shared" si="31"/>
        <v>0</v>
      </c>
      <c r="BW28" s="95">
        <f t="shared" si="31"/>
        <v>0</v>
      </c>
      <c r="BX28" s="95">
        <f t="shared" si="31"/>
        <v>0</v>
      </c>
      <c r="BY28" s="95">
        <f t="shared" si="31"/>
        <v>0</v>
      </c>
      <c r="BZ28" s="95">
        <f t="shared" si="31"/>
        <v>0</v>
      </c>
      <c r="CA28" s="95">
        <f t="shared" si="31"/>
        <v>0</v>
      </c>
      <c r="CB28" s="263"/>
      <c r="CC28" s="95"/>
      <c r="CD28" s="95"/>
      <c r="CE28" s="256"/>
    </row>
    <row r="29" spans="1:87" ht="33" customHeight="1">
      <c r="A29" s="144"/>
      <c r="B29" s="343" t="s">
        <v>137</v>
      </c>
      <c r="C29" s="110">
        <f t="shared" ref="C29:I29" ca="1" si="32">C29+C34</f>
        <v>0</v>
      </c>
      <c r="D29" s="110">
        <f t="shared" ca="1" si="32"/>
        <v>0</v>
      </c>
      <c r="E29" s="110">
        <f t="shared" ca="1" si="32"/>
        <v>0</v>
      </c>
      <c r="F29" s="110">
        <f t="shared" ca="1" si="32"/>
        <v>0</v>
      </c>
      <c r="G29" s="110">
        <f t="shared" ca="1" si="32"/>
        <v>0</v>
      </c>
      <c r="H29" s="110">
        <f t="shared" ca="1" si="32"/>
        <v>0</v>
      </c>
      <c r="I29" s="110">
        <f t="shared" ca="1" si="32"/>
        <v>0</v>
      </c>
      <c r="J29" s="110">
        <f>J30+J35</f>
        <v>50</v>
      </c>
      <c r="K29" s="110">
        <f t="shared" ref="K29:V29" si="33">K30+K35</f>
        <v>0</v>
      </c>
      <c r="L29" s="110">
        <f t="shared" si="33"/>
        <v>0</v>
      </c>
      <c r="M29" s="110">
        <f t="shared" si="33"/>
        <v>0</v>
      </c>
      <c r="N29" s="110">
        <f t="shared" si="33"/>
        <v>0</v>
      </c>
      <c r="O29" s="110">
        <f t="shared" si="33"/>
        <v>0</v>
      </c>
      <c r="P29" s="110">
        <f t="shared" si="33"/>
        <v>0</v>
      </c>
      <c r="Q29" s="110">
        <f t="shared" si="33"/>
        <v>0.75</v>
      </c>
      <c r="R29" s="110">
        <f t="shared" si="33"/>
        <v>390</v>
      </c>
      <c r="S29" s="110">
        <f t="shared" si="33"/>
        <v>0</v>
      </c>
      <c r="T29" s="110">
        <f t="shared" si="33"/>
        <v>0</v>
      </c>
      <c r="U29" s="110">
        <f t="shared" si="33"/>
        <v>0.75</v>
      </c>
      <c r="V29" s="110">
        <f t="shared" si="33"/>
        <v>440</v>
      </c>
      <c r="W29" s="146">
        <f t="shared" ref="W29:AL29" si="34">W30+W35</f>
        <v>0</v>
      </c>
      <c r="X29" s="110">
        <f t="shared" si="34"/>
        <v>0</v>
      </c>
      <c r="Y29" s="110">
        <f t="shared" si="34"/>
        <v>0</v>
      </c>
      <c r="Z29" s="110">
        <f t="shared" si="34"/>
        <v>0</v>
      </c>
      <c r="AA29" s="110">
        <f t="shared" si="34"/>
        <v>0</v>
      </c>
      <c r="AB29" s="110">
        <f t="shared" si="34"/>
        <v>0</v>
      </c>
      <c r="AC29" s="110">
        <f t="shared" si="34"/>
        <v>0</v>
      </c>
      <c r="AD29" s="110">
        <f t="shared" si="34"/>
        <v>0</v>
      </c>
      <c r="AE29" s="110">
        <f t="shared" si="34"/>
        <v>0</v>
      </c>
      <c r="AF29" s="110">
        <f t="shared" si="34"/>
        <v>0</v>
      </c>
      <c r="AG29" s="110">
        <f t="shared" si="34"/>
        <v>0</v>
      </c>
      <c r="AH29" s="110">
        <f t="shared" si="34"/>
        <v>0</v>
      </c>
      <c r="AI29" s="110">
        <f t="shared" si="34"/>
        <v>0</v>
      </c>
      <c r="AJ29" s="110">
        <f t="shared" si="34"/>
        <v>0</v>
      </c>
      <c r="AK29" s="110">
        <f t="shared" si="34"/>
        <v>0</v>
      </c>
      <c r="AL29" s="110">
        <f t="shared" si="34"/>
        <v>0</v>
      </c>
      <c r="AM29" s="110">
        <v>0</v>
      </c>
      <c r="AN29" s="110">
        <f t="shared" si="16"/>
        <v>0</v>
      </c>
      <c r="AO29" s="110">
        <f t="shared" si="17"/>
        <v>0</v>
      </c>
      <c r="AP29" s="110">
        <f t="shared" si="18"/>
        <v>0</v>
      </c>
      <c r="AQ29" s="286">
        <f t="shared" si="19"/>
        <v>0</v>
      </c>
      <c r="AR29" s="146"/>
      <c r="AS29" s="262"/>
      <c r="AT29" s="262"/>
      <c r="AU29" s="262"/>
      <c r="AV29" s="262"/>
      <c r="AW29" s="262"/>
      <c r="AX29" s="262"/>
      <c r="AY29" s="262"/>
      <c r="AZ29" s="262">
        <f ca="1">AZ29+AZ34</f>
        <v>0</v>
      </c>
      <c r="BA29" s="262">
        <f ca="1">BA29+BA34</f>
        <v>0</v>
      </c>
      <c r="BB29" s="262">
        <f ca="1">BB29+BB34</f>
        <v>0</v>
      </c>
      <c r="BC29" s="262">
        <f ca="1">BC29+BC34</f>
        <v>0</v>
      </c>
      <c r="BD29" s="262"/>
      <c r="BE29" s="262"/>
      <c r="BF29" s="262"/>
      <c r="BG29" s="262"/>
      <c r="BH29" s="262">
        <f ca="1">AR29+AV29+AZ29+BD29</f>
        <v>0</v>
      </c>
      <c r="BI29" s="110">
        <f ca="1">AS29+AW29+BA29+BE29</f>
        <v>0</v>
      </c>
      <c r="BJ29" s="110">
        <f ca="1">AT29+AX29+BB29+BF29</f>
        <v>0</v>
      </c>
      <c r="BK29" s="110">
        <f ca="1">AU29+AY29+BC29+BG29</f>
        <v>0</v>
      </c>
      <c r="BL29" s="146">
        <f ca="1">BL34+BL40+BL48+BL51+BL54+BL58+BL59</f>
        <v>0</v>
      </c>
      <c r="BM29" s="146">
        <f t="shared" ref="BM29:CA29" ca="1" si="35">BM34+BM40+BM48+BM51+BM54+BM58+BM59</f>
        <v>0</v>
      </c>
      <c r="BN29" s="146">
        <f t="shared" ca="1" si="35"/>
        <v>0</v>
      </c>
      <c r="BO29" s="146">
        <f t="shared" ca="1" si="35"/>
        <v>0</v>
      </c>
      <c r="BP29" s="146">
        <f t="shared" ca="1" si="35"/>
        <v>0</v>
      </c>
      <c r="BQ29" s="146">
        <f t="shared" ca="1" si="35"/>
        <v>0</v>
      </c>
      <c r="BR29" s="146">
        <f t="shared" ca="1" si="35"/>
        <v>0</v>
      </c>
      <c r="BS29" s="146">
        <f t="shared" ca="1" si="35"/>
        <v>0</v>
      </c>
      <c r="BT29" s="146">
        <f t="shared" ca="1" si="35"/>
        <v>0</v>
      </c>
      <c r="BU29" s="146">
        <f t="shared" ca="1" si="35"/>
        <v>0</v>
      </c>
      <c r="BV29" s="146">
        <f t="shared" ca="1" si="35"/>
        <v>0</v>
      </c>
      <c r="BW29" s="146">
        <f t="shared" ca="1" si="35"/>
        <v>0</v>
      </c>
      <c r="BX29" s="146">
        <f t="shared" ca="1" si="35"/>
        <v>0</v>
      </c>
      <c r="BY29" s="146">
        <f t="shared" ca="1" si="35"/>
        <v>0</v>
      </c>
      <c r="BZ29" s="146">
        <f t="shared" ca="1" si="35"/>
        <v>0</v>
      </c>
      <c r="CA29" s="146">
        <f t="shared" ca="1" si="35"/>
        <v>0</v>
      </c>
      <c r="CB29" s="262">
        <f t="shared" ca="1" si="22"/>
        <v>0</v>
      </c>
      <c r="CC29" s="110">
        <f t="shared" ca="1" si="5"/>
        <v>0</v>
      </c>
      <c r="CD29" s="110">
        <f t="shared" ca="1" si="6"/>
        <v>0</v>
      </c>
      <c r="CE29" s="286">
        <f t="shared" ca="1" si="7"/>
        <v>0</v>
      </c>
    </row>
    <row r="30" spans="1:87">
      <c r="A30" s="147"/>
      <c r="B30" s="148" t="s">
        <v>144</v>
      </c>
      <c r="C30" s="438">
        <f t="shared" ref="C30:I31" si="36">C31</f>
        <v>0</v>
      </c>
      <c r="D30" s="438">
        <f t="shared" si="36"/>
        <v>0</v>
      </c>
      <c r="E30" s="438">
        <f t="shared" si="36"/>
        <v>0</v>
      </c>
      <c r="F30" s="438">
        <f t="shared" si="36"/>
        <v>0</v>
      </c>
      <c r="G30" s="438">
        <f t="shared" si="36"/>
        <v>0</v>
      </c>
      <c r="H30" s="438">
        <f t="shared" si="36"/>
        <v>0</v>
      </c>
      <c r="I30" s="438">
        <f t="shared" si="36"/>
        <v>0</v>
      </c>
      <c r="J30" s="438">
        <f>J31</f>
        <v>0</v>
      </c>
      <c r="K30" s="438">
        <f t="shared" ref="K30:V31" si="37">K31</f>
        <v>0</v>
      </c>
      <c r="L30" s="438">
        <f t="shared" si="37"/>
        <v>0</v>
      </c>
      <c r="M30" s="438">
        <f t="shared" si="37"/>
        <v>0</v>
      </c>
      <c r="N30" s="438">
        <f t="shared" si="37"/>
        <v>0</v>
      </c>
      <c r="O30" s="438">
        <f t="shared" si="37"/>
        <v>0</v>
      </c>
      <c r="P30" s="438">
        <f t="shared" si="37"/>
        <v>0</v>
      </c>
      <c r="Q30" s="438">
        <f t="shared" si="37"/>
        <v>0</v>
      </c>
      <c r="R30" s="438">
        <f t="shared" si="37"/>
        <v>0</v>
      </c>
      <c r="S30" s="438">
        <f t="shared" si="37"/>
        <v>0</v>
      </c>
      <c r="T30" s="438">
        <f t="shared" si="37"/>
        <v>0</v>
      </c>
      <c r="U30" s="438">
        <f t="shared" si="37"/>
        <v>0</v>
      </c>
      <c r="V30" s="438">
        <f t="shared" si="37"/>
        <v>0</v>
      </c>
      <c r="W30" s="149"/>
      <c r="X30" s="95"/>
      <c r="Y30" s="95"/>
      <c r="Z30" s="95"/>
      <c r="AA30" s="95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>
        <v>0</v>
      </c>
      <c r="AN30" s="95">
        <f t="shared" si="16"/>
        <v>0</v>
      </c>
      <c r="AO30" s="95">
        <f t="shared" si="17"/>
        <v>0</v>
      </c>
      <c r="AP30" s="95">
        <f t="shared" si="18"/>
        <v>0</v>
      </c>
      <c r="AQ30" s="256">
        <f t="shared" si="19"/>
        <v>0</v>
      </c>
      <c r="AR30" s="149"/>
      <c r="AS30" s="263"/>
      <c r="AT30" s="263"/>
      <c r="AU30" s="263"/>
      <c r="AV30" s="263"/>
      <c r="AW30" s="263"/>
      <c r="AX30" s="263"/>
      <c r="AY30" s="263"/>
      <c r="AZ30" s="263">
        <f ca="1">AZ30</f>
        <v>0</v>
      </c>
      <c r="BA30" s="263">
        <f ca="1">BA30</f>
        <v>0</v>
      </c>
      <c r="BB30" s="263">
        <f ca="1">BB30</f>
        <v>0</v>
      </c>
      <c r="BC30" s="263">
        <f ca="1">BC30</f>
        <v>0</v>
      </c>
      <c r="BD30" s="263"/>
      <c r="BE30" s="263"/>
      <c r="BF30" s="263"/>
      <c r="BG30" s="263"/>
      <c r="BH30" s="263">
        <f t="shared" ref="BH30:BJ37" ca="1" si="38">AR30+AV30+AZ30+BD30</f>
        <v>0</v>
      </c>
      <c r="BI30" s="95">
        <f t="shared" ca="1" si="38"/>
        <v>0</v>
      </c>
      <c r="BJ30" s="95">
        <f t="shared" ca="1" si="38"/>
        <v>0</v>
      </c>
      <c r="BK30" s="256">
        <f t="shared" ca="1" si="21"/>
        <v>0</v>
      </c>
      <c r="BL30" s="149"/>
      <c r="BM30" s="263"/>
      <c r="BN30" s="263"/>
      <c r="BO30" s="263"/>
      <c r="BP30" s="263"/>
      <c r="BQ30" s="263"/>
      <c r="BR30" s="263"/>
      <c r="BS30" s="263"/>
      <c r="BT30" s="263"/>
      <c r="BU30" s="263"/>
      <c r="BV30" s="263"/>
      <c r="BW30" s="263"/>
      <c r="BX30" s="263"/>
      <c r="BY30" s="263"/>
      <c r="BZ30" s="263"/>
      <c r="CA30" s="263"/>
      <c r="CB30" s="263">
        <f t="shared" si="22"/>
        <v>0</v>
      </c>
      <c r="CC30" s="95">
        <f t="shared" si="5"/>
        <v>0</v>
      </c>
      <c r="CD30" s="95">
        <f t="shared" si="6"/>
        <v>0</v>
      </c>
      <c r="CE30" s="256">
        <f t="shared" si="7"/>
        <v>0</v>
      </c>
    </row>
    <row r="31" spans="1:87">
      <c r="A31" s="147"/>
      <c r="B31" s="342" t="s">
        <v>21</v>
      </c>
      <c r="C31" s="438">
        <f t="shared" si="36"/>
        <v>0</v>
      </c>
      <c r="D31" s="438">
        <f t="shared" si="36"/>
        <v>0</v>
      </c>
      <c r="E31" s="438">
        <f t="shared" si="36"/>
        <v>0</v>
      </c>
      <c r="F31" s="438">
        <f t="shared" si="36"/>
        <v>0</v>
      </c>
      <c r="G31" s="438">
        <f t="shared" si="36"/>
        <v>0</v>
      </c>
      <c r="H31" s="438">
        <f t="shared" si="36"/>
        <v>0</v>
      </c>
      <c r="I31" s="438">
        <f t="shared" si="36"/>
        <v>0</v>
      </c>
      <c r="J31" s="438">
        <f>J32</f>
        <v>0</v>
      </c>
      <c r="K31" s="438">
        <f t="shared" si="37"/>
        <v>0</v>
      </c>
      <c r="L31" s="438">
        <f t="shared" si="37"/>
        <v>0</v>
      </c>
      <c r="M31" s="438">
        <f t="shared" si="37"/>
        <v>0</v>
      </c>
      <c r="N31" s="438">
        <f t="shared" si="37"/>
        <v>0</v>
      </c>
      <c r="O31" s="438">
        <f t="shared" si="37"/>
        <v>0</v>
      </c>
      <c r="P31" s="438">
        <f t="shared" si="37"/>
        <v>0</v>
      </c>
      <c r="Q31" s="438">
        <f t="shared" si="37"/>
        <v>0</v>
      </c>
      <c r="R31" s="438">
        <f t="shared" si="37"/>
        <v>0</v>
      </c>
      <c r="S31" s="438">
        <f t="shared" si="37"/>
        <v>0</v>
      </c>
      <c r="T31" s="438">
        <f t="shared" si="37"/>
        <v>0</v>
      </c>
      <c r="U31" s="438">
        <f t="shared" si="37"/>
        <v>0</v>
      </c>
      <c r="V31" s="438">
        <f t="shared" si="37"/>
        <v>0</v>
      </c>
      <c r="W31" s="149"/>
      <c r="X31" s="95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>
        <v>0</v>
      </c>
      <c r="AN31" s="95">
        <f t="shared" si="16"/>
        <v>0</v>
      </c>
      <c r="AO31" s="95">
        <f t="shared" si="17"/>
        <v>0</v>
      </c>
      <c r="AP31" s="95">
        <f t="shared" si="18"/>
        <v>0</v>
      </c>
      <c r="AQ31" s="256">
        <f t="shared" si="19"/>
        <v>0</v>
      </c>
      <c r="AR31" s="149"/>
      <c r="AS31" s="263"/>
      <c r="AT31" s="263"/>
      <c r="AU31" s="263"/>
      <c r="AV31" s="263"/>
      <c r="AW31" s="263"/>
      <c r="AX31" s="263"/>
      <c r="AY31" s="263"/>
      <c r="AZ31" s="263">
        <f>AZ33</f>
        <v>0</v>
      </c>
      <c r="BA31" s="263">
        <f>BA33</f>
        <v>0</v>
      </c>
      <c r="BB31" s="263">
        <f>BB33</f>
        <v>0</v>
      </c>
      <c r="BC31" s="263">
        <f>BC33</f>
        <v>0</v>
      </c>
      <c r="BD31" s="263"/>
      <c r="BE31" s="263"/>
      <c r="BF31" s="263"/>
      <c r="BG31" s="263"/>
      <c r="BH31" s="263">
        <f t="shared" si="38"/>
        <v>0</v>
      </c>
      <c r="BI31" s="95">
        <f t="shared" si="38"/>
        <v>0</v>
      </c>
      <c r="BJ31" s="95">
        <f t="shared" si="38"/>
        <v>0</v>
      </c>
      <c r="BK31" s="256">
        <f t="shared" si="21"/>
        <v>0</v>
      </c>
      <c r="BL31" s="149"/>
      <c r="BM31" s="263"/>
      <c r="BN31" s="263"/>
      <c r="BO31" s="263"/>
      <c r="BP31" s="263"/>
      <c r="BQ31" s="263"/>
      <c r="BR31" s="263"/>
      <c r="BS31" s="263"/>
      <c r="BT31" s="263"/>
      <c r="BU31" s="263"/>
      <c r="BV31" s="263"/>
      <c r="BW31" s="263"/>
      <c r="BX31" s="263"/>
      <c r="BY31" s="263"/>
      <c r="BZ31" s="263"/>
      <c r="CA31" s="263"/>
      <c r="CB31" s="263">
        <f t="shared" si="22"/>
        <v>0</v>
      </c>
      <c r="CC31" s="95">
        <f t="shared" si="5"/>
        <v>0</v>
      </c>
      <c r="CD31" s="95">
        <f t="shared" si="6"/>
        <v>0</v>
      </c>
      <c r="CE31" s="256">
        <f t="shared" si="7"/>
        <v>0</v>
      </c>
    </row>
    <row r="32" spans="1:87">
      <c r="A32" s="150"/>
      <c r="B32" s="157" t="s">
        <v>25</v>
      </c>
      <c r="C32" s="439">
        <f t="shared" ref="C32:I32" si="39">C34</f>
        <v>0</v>
      </c>
      <c r="D32" s="439">
        <f t="shared" si="39"/>
        <v>0</v>
      </c>
      <c r="E32" s="439">
        <f t="shared" si="39"/>
        <v>0</v>
      </c>
      <c r="F32" s="439">
        <f t="shared" si="39"/>
        <v>0</v>
      </c>
      <c r="G32" s="439">
        <f t="shared" si="39"/>
        <v>0</v>
      </c>
      <c r="H32" s="439">
        <f t="shared" si="39"/>
        <v>0</v>
      </c>
      <c r="I32" s="439">
        <f t="shared" si="39"/>
        <v>0</v>
      </c>
      <c r="J32" s="439">
        <f>J34</f>
        <v>0</v>
      </c>
      <c r="K32" s="439">
        <f t="shared" ref="K32:V32" si="40">K34</f>
        <v>0</v>
      </c>
      <c r="L32" s="439">
        <f t="shared" si="40"/>
        <v>0</v>
      </c>
      <c r="M32" s="439">
        <f t="shared" si="40"/>
        <v>0</v>
      </c>
      <c r="N32" s="439">
        <f t="shared" si="40"/>
        <v>0</v>
      </c>
      <c r="O32" s="439">
        <f t="shared" si="40"/>
        <v>0</v>
      </c>
      <c r="P32" s="439">
        <f t="shared" si="40"/>
        <v>0</v>
      </c>
      <c r="Q32" s="439">
        <f t="shared" si="40"/>
        <v>0</v>
      </c>
      <c r="R32" s="439">
        <f t="shared" si="40"/>
        <v>0</v>
      </c>
      <c r="S32" s="439">
        <f t="shared" si="40"/>
        <v>0</v>
      </c>
      <c r="T32" s="439">
        <f t="shared" si="40"/>
        <v>0</v>
      </c>
      <c r="U32" s="439">
        <f t="shared" si="40"/>
        <v>0</v>
      </c>
      <c r="V32" s="439">
        <f t="shared" si="40"/>
        <v>0</v>
      </c>
      <c r="W32" s="152"/>
      <c r="X32" s="98"/>
      <c r="Y32" s="98"/>
      <c r="Z32" s="98"/>
      <c r="AA32" s="98"/>
      <c r="AB32" s="98"/>
      <c r="AC32" s="98"/>
      <c r="AD32" s="98"/>
      <c r="AE32" s="98"/>
      <c r="AF32" s="98"/>
      <c r="AG32" s="98"/>
      <c r="AH32" s="98"/>
      <c r="AI32" s="98"/>
      <c r="AJ32" s="98"/>
      <c r="AK32" s="98"/>
      <c r="AL32" s="98"/>
      <c r="AM32" s="98">
        <v>0</v>
      </c>
      <c r="AN32" s="98">
        <f t="shared" si="16"/>
        <v>0</v>
      </c>
      <c r="AO32" s="98">
        <f t="shared" si="17"/>
        <v>0</v>
      </c>
      <c r="AP32" s="98">
        <f t="shared" si="18"/>
        <v>0</v>
      </c>
      <c r="AQ32" s="297">
        <f t="shared" si="19"/>
        <v>0</v>
      </c>
      <c r="AR32" s="152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>
        <f t="shared" si="38"/>
        <v>0</v>
      </c>
      <c r="BI32" s="98">
        <f t="shared" si="38"/>
        <v>0</v>
      </c>
      <c r="BJ32" s="98">
        <f t="shared" si="38"/>
        <v>0</v>
      </c>
      <c r="BK32" s="297">
        <f t="shared" si="21"/>
        <v>0</v>
      </c>
      <c r="BL32" s="152"/>
      <c r="BM32" s="206"/>
      <c r="BN32" s="206"/>
      <c r="BO32" s="206"/>
      <c r="BP32" s="206"/>
      <c r="BQ32" s="206"/>
      <c r="BR32" s="206"/>
      <c r="BS32" s="206"/>
      <c r="BT32" s="206"/>
      <c r="BU32" s="206"/>
      <c r="BV32" s="206"/>
      <c r="BW32" s="206"/>
      <c r="BX32" s="206"/>
      <c r="BY32" s="206"/>
      <c r="BZ32" s="206"/>
      <c r="CA32" s="206"/>
      <c r="CB32" s="206">
        <f t="shared" si="22"/>
        <v>0</v>
      </c>
      <c r="CC32" s="98">
        <f t="shared" si="5"/>
        <v>0</v>
      </c>
      <c r="CD32" s="98">
        <f t="shared" si="6"/>
        <v>0</v>
      </c>
      <c r="CE32" s="297">
        <f t="shared" si="7"/>
        <v>0</v>
      </c>
    </row>
    <row r="33" spans="1:83" ht="23.25" customHeight="1">
      <c r="A33" s="153">
        <v>6</v>
      </c>
      <c r="B33" s="154" t="str">
        <f>'7.1.- 2019'!B31</f>
        <v>ДЭС-0,4 кВ в п.Сосьва Березовского района</v>
      </c>
      <c r="C33" s="103">
        <v>0</v>
      </c>
      <c r="D33" s="103">
        <v>0</v>
      </c>
      <c r="E33" s="103">
        <v>0</v>
      </c>
      <c r="F33" s="103">
        <v>0</v>
      </c>
      <c r="G33" s="103">
        <v>0</v>
      </c>
      <c r="H33" s="103">
        <v>0</v>
      </c>
      <c r="I33" s="103">
        <v>0</v>
      </c>
      <c r="J33" s="103">
        <v>0</v>
      </c>
      <c r="K33" s="103">
        <v>0</v>
      </c>
      <c r="L33" s="103">
        <v>0</v>
      </c>
      <c r="M33" s="103">
        <v>0</v>
      </c>
      <c r="N33" s="103">
        <v>0</v>
      </c>
      <c r="O33" s="103">
        <v>0</v>
      </c>
      <c r="P33" s="103">
        <v>0</v>
      </c>
      <c r="Q33" s="103">
        <v>0</v>
      </c>
      <c r="R33" s="103">
        <v>0</v>
      </c>
      <c r="S33" s="103">
        <f t="shared" si="15"/>
        <v>0</v>
      </c>
      <c r="T33" s="103">
        <f t="shared" si="9"/>
        <v>0</v>
      </c>
      <c r="U33" s="103">
        <f t="shared" si="10"/>
        <v>0</v>
      </c>
      <c r="V33" s="255">
        <f t="shared" si="11"/>
        <v>0</v>
      </c>
      <c r="W33" s="103">
        <v>0</v>
      </c>
      <c r="X33" s="103">
        <v>0</v>
      </c>
      <c r="Y33" s="103">
        <v>0</v>
      </c>
      <c r="Z33" s="103">
        <v>0</v>
      </c>
      <c r="AA33" s="103">
        <v>0</v>
      </c>
      <c r="AB33" s="103">
        <v>0</v>
      </c>
      <c r="AC33" s="103">
        <v>0</v>
      </c>
      <c r="AD33" s="103">
        <v>0</v>
      </c>
      <c r="AE33" s="103">
        <v>0</v>
      </c>
      <c r="AF33" s="103">
        <v>0</v>
      </c>
      <c r="AG33" s="103">
        <v>0</v>
      </c>
      <c r="AH33" s="103">
        <v>0</v>
      </c>
      <c r="AI33" s="103">
        <v>0</v>
      </c>
      <c r="AJ33" s="103">
        <v>0</v>
      </c>
      <c r="AK33" s="103">
        <v>0</v>
      </c>
      <c r="AL33" s="103">
        <v>0</v>
      </c>
      <c r="AM33" s="103">
        <v>0</v>
      </c>
      <c r="AN33" s="103">
        <f t="shared" si="16"/>
        <v>0</v>
      </c>
      <c r="AO33" s="103">
        <f t="shared" si="17"/>
        <v>0</v>
      </c>
      <c r="AP33" s="103">
        <f t="shared" si="18"/>
        <v>0</v>
      </c>
      <c r="AQ33" s="255">
        <f t="shared" si="19"/>
        <v>0</v>
      </c>
      <c r="AR33" s="155"/>
      <c r="AS33" s="320"/>
      <c r="AT33" s="320"/>
      <c r="AU33" s="320"/>
      <c r="AV33" s="320"/>
      <c r="AW33" s="320"/>
      <c r="AX33" s="320"/>
      <c r="AY33" s="320"/>
      <c r="AZ33" s="320"/>
      <c r="BA33" s="320"/>
      <c r="BB33" s="320"/>
      <c r="BC33" s="320"/>
      <c r="BD33" s="320"/>
      <c r="BE33" s="320"/>
      <c r="BF33" s="320"/>
      <c r="BG33" s="320"/>
      <c r="BH33" s="320">
        <f t="shared" si="38"/>
        <v>0</v>
      </c>
      <c r="BI33" s="103">
        <f t="shared" si="38"/>
        <v>0</v>
      </c>
      <c r="BJ33" s="103">
        <f t="shared" si="38"/>
        <v>0</v>
      </c>
      <c r="BK33" s="255">
        <f t="shared" si="21"/>
        <v>0</v>
      </c>
      <c r="BL33" s="320">
        <v>0</v>
      </c>
      <c r="BM33" s="320">
        <v>0</v>
      </c>
      <c r="BN33" s="320">
        <v>0</v>
      </c>
      <c r="BO33" s="320">
        <v>0</v>
      </c>
      <c r="BP33" s="320">
        <v>0</v>
      </c>
      <c r="BQ33" s="320">
        <v>0</v>
      </c>
      <c r="BR33" s="320">
        <v>0</v>
      </c>
      <c r="BS33" s="320">
        <v>0</v>
      </c>
      <c r="BT33" s="320">
        <v>0</v>
      </c>
      <c r="BU33" s="320">
        <v>0</v>
      </c>
      <c r="BV33" s="320">
        <v>0</v>
      </c>
      <c r="BW33" s="320">
        <v>0</v>
      </c>
      <c r="BX33" s="320">
        <v>0</v>
      </c>
      <c r="BY33" s="320">
        <v>0</v>
      </c>
      <c r="BZ33" s="320">
        <v>0</v>
      </c>
      <c r="CA33" s="320">
        <v>0</v>
      </c>
      <c r="CB33" s="320">
        <f t="shared" si="22"/>
        <v>0</v>
      </c>
      <c r="CC33" s="103">
        <f t="shared" si="5"/>
        <v>0</v>
      </c>
      <c r="CD33" s="103">
        <f t="shared" si="6"/>
        <v>0</v>
      </c>
      <c r="CE33" s="255">
        <f t="shared" si="7"/>
        <v>0</v>
      </c>
    </row>
    <row r="34" spans="1:83">
      <c r="A34" s="147"/>
      <c r="B34" s="156" t="s">
        <v>26</v>
      </c>
      <c r="C34" s="438">
        <f t="shared" ref="C34:I34" si="41">SUM(C33)</f>
        <v>0</v>
      </c>
      <c r="D34" s="438">
        <f t="shared" si="41"/>
        <v>0</v>
      </c>
      <c r="E34" s="438">
        <f t="shared" si="41"/>
        <v>0</v>
      </c>
      <c r="F34" s="438">
        <f t="shared" si="41"/>
        <v>0</v>
      </c>
      <c r="G34" s="438">
        <f t="shared" si="41"/>
        <v>0</v>
      </c>
      <c r="H34" s="438">
        <f t="shared" si="41"/>
        <v>0</v>
      </c>
      <c r="I34" s="438">
        <f t="shared" si="41"/>
        <v>0</v>
      </c>
      <c r="J34" s="438">
        <f>SUM(J33)</f>
        <v>0</v>
      </c>
      <c r="K34" s="438">
        <f t="shared" ref="K34:V34" si="42">SUM(K33)</f>
        <v>0</v>
      </c>
      <c r="L34" s="438">
        <f t="shared" si="42"/>
        <v>0</v>
      </c>
      <c r="M34" s="438">
        <f t="shared" si="42"/>
        <v>0</v>
      </c>
      <c r="N34" s="438">
        <f t="shared" si="42"/>
        <v>0</v>
      </c>
      <c r="O34" s="438">
        <f t="shared" si="42"/>
        <v>0</v>
      </c>
      <c r="P34" s="438">
        <f t="shared" si="42"/>
        <v>0</v>
      </c>
      <c r="Q34" s="438">
        <f t="shared" si="42"/>
        <v>0</v>
      </c>
      <c r="R34" s="438">
        <f t="shared" si="42"/>
        <v>0</v>
      </c>
      <c r="S34" s="438">
        <f t="shared" si="42"/>
        <v>0</v>
      </c>
      <c r="T34" s="438">
        <f t="shared" si="42"/>
        <v>0</v>
      </c>
      <c r="U34" s="438">
        <f t="shared" si="42"/>
        <v>0</v>
      </c>
      <c r="V34" s="438">
        <f t="shared" si="42"/>
        <v>0</v>
      </c>
      <c r="W34" s="149"/>
      <c r="X34" s="95"/>
      <c r="Y34" s="95"/>
      <c r="Z34" s="95"/>
      <c r="AA34" s="95"/>
      <c r="AB34" s="95"/>
      <c r="AC34" s="95"/>
      <c r="AD34" s="95"/>
      <c r="AE34" s="95"/>
      <c r="AF34" s="95"/>
      <c r="AG34" s="95"/>
      <c r="AH34" s="95"/>
      <c r="AI34" s="95"/>
      <c r="AJ34" s="95"/>
      <c r="AK34" s="95"/>
      <c r="AL34" s="95"/>
      <c r="AM34" s="95">
        <v>0</v>
      </c>
      <c r="AN34" s="95">
        <f t="shared" si="16"/>
        <v>0</v>
      </c>
      <c r="AO34" s="95">
        <f t="shared" si="17"/>
        <v>0</v>
      </c>
      <c r="AP34" s="95">
        <f t="shared" si="18"/>
        <v>0</v>
      </c>
      <c r="AQ34" s="256">
        <f t="shared" si="19"/>
        <v>0</v>
      </c>
      <c r="AR34" s="149"/>
      <c r="AS34" s="263"/>
      <c r="AT34" s="263"/>
      <c r="AU34" s="263"/>
      <c r="AV34" s="263"/>
      <c r="AW34" s="263"/>
      <c r="AX34" s="263"/>
      <c r="AY34" s="263"/>
      <c r="AZ34" s="263">
        <f>AZ32</f>
        <v>0</v>
      </c>
      <c r="BA34" s="263">
        <f>BA32</f>
        <v>0</v>
      </c>
      <c r="BB34" s="263">
        <f>BB32</f>
        <v>0</v>
      </c>
      <c r="BC34" s="263">
        <f>BC32</f>
        <v>0</v>
      </c>
      <c r="BD34" s="263"/>
      <c r="BE34" s="263"/>
      <c r="BF34" s="263"/>
      <c r="BG34" s="263"/>
      <c r="BH34" s="263">
        <f t="shared" si="38"/>
        <v>0</v>
      </c>
      <c r="BI34" s="95">
        <f t="shared" si="38"/>
        <v>0</v>
      </c>
      <c r="BJ34" s="95">
        <f t="shared" si="38"/>
        <v>0</v>
      </c>
      <c r="BK34" s="256">
        <f t="shared" si="21"/>
        <v>0</v>
      </c>
      <c r="BL34" s="149">
        <f>SUM(BL33)</f>
        <v>0</v>
      </c>
      <c r="BM34" s="149">
        <f t="shared" ref="BM34:CA34" si="43">SUM(BM33)</f>
        <v>0</v>
      </c>
      <c r="BN34" s="149">
        <f t="shared" si="43"/>
        <v>0</v>
      </c>
      <c r="BO34" s="149">
        <f t="shared" si="43"/>
        <v>0</v>
      </c>
      <c r="BP34" s="149">
        <f t="shared" si="43"/>
        <v>0</v>
      </c>
      <c r="BQ34" s="149">
        <f t="shared" si="43"/>
        <v>0</v>
      </c>
      <c r="BR34" s="149">
        <f t="shared" si="43"/>
        <v>0</v>
      </c>
      <c r="BS34" s="149">
        <f t="shared" si="43"/>
        <v>0</v>
      </c>
      <c r="BT34" s="149">
        <f t="shared" si="43"/>
        <v>0</v>
      </c>
      <c r="BU34" s="149">
        <f t="shared" si="43"/>
        <v>0</v>
      </c>
      <c r="BV34" s="149">
        <f t="shared" si="43"/>
        <v>0</v>
      </c>
      <c r="BW34" s="149">
        <f t="shared" si="43"/>
        <v>0</v>
      </c>
      <c r="BX34" s="149">
        <f t="shared" si="43"/>
        <v>0</v>
      </c>
      <c r="BY34" s="149">
        <f t="shared" si="43"/>
        <v>0</v>
      </c>
      <c r="BZ34" s="149">
        <f t="shared" si="43"/>
        <v>0</v>
      </c>
      <c r="CA34" s="149">
        <f t="shared" si="43"/>
        <v>0</v>
      </c>
      <c r="CB34" s="263">
        <f t="shared" si="22"/>
        <v>0</v>
      </c>
      <c r="CC34" s="95">
        <f t="shared" si="5"/>
        <v>0</v>
      </c>
      <c r="CD34" s="95">
        <f t="shared" si="6"/>
        <v>0</v>
      </c>
      <c r="CE34" s="256">
        <f t="shared" si="7"/>
        <v>0</v>
      </c>
    </row>
    <row r="35" spans="1:83">
      <c r="A35" s="147"/>
      <c r="B35" s="148" t="s">
        <v>23</v>
      </c>
      <c r="C35" s="438">
        <v>0</v>
      </c>
      <c r="D35" s="438">
        <v>0</v>
      </c>
      <c r="E35" s="438">
        <v>0</v>
      </c>
      <c r="F35" s="438">
        <v>0</v>
      </c>
      <c r="G35" s="438">
        <v>0</v>
      </c>
      <c r="H35" s="438">
        <v>0</v>
      </c>
      <c r="I35" s="438">
        <v>0</v>
      </c>
      <c r="J35" s="103">
        <f>J36+J59</f>
        <v>50</v>
      </c>
      <c r="K35" s="103">
        <v>0</v>
      </c>
      <c r="L35" s="103">
        <v>0</v>
      </c>
      <c r="M35" s="103">
        <v>0</v>
      </c>
      <c r="N35" s="103">
        <v>0</v>
      </c>
      <c r="O35" s="103">
        <v>0</v>
      </c>
      <c r="P35" s="103">
        <v>0</v>
      </c>
      <c r="Q35" s="103">
        <f>Q36</f>
        <v>0.75</v>
      </c>
      <c r="R35" s="103">
        <f>R36</f>
        <v>390</v>
      </c>
      <c r="S35" s="103">
        <f>S36</f>
        <v>0</v>
      </c>
      <c r="T35" s="103">
        <f>T36</f>
        <v>0</v>
      </c>
      <c r="U35" s="103">
        <f>U36</f>
        <v>0.75</v>
      </c>
      <c r="V35" s="103">
        <f>R35+N35+J35+F35</f>
        <v>440</v>
      </c>
      <c r="W35" s="149"/>
      <c r="X35" s="95"/>
      <c r="Y35" s="95"/>
      <c r="Z35" s="95"/>
      <c r="AA35" s="95"/>
      <c r="AB35" s="95"/>
      <c r="AC35" s="95"/>
      <c r="AD35" s="95"/>
      <c r="AE35" s="95"/>
      <c r="AF35" s="95"/>
      <c r="AG35" s="95"/>
      <c r="AH35" s="95"/>
      <c r="AI35" s="95"/>
      <c r="AJ35" s="95"/>
      <c r="AK35" s="95"/>
      <c r="AL35" s="95"/>
      <c r="AM35" s="95">
        <v>0</v>
      </c>
      <c r="AN35" s="95">
        <f t="shared" si="16"/>
        <v>0</v>
      </c>
      <c r="AO35" s="95">
        <f t="shared" si="17"/>
        <v>0</v>
      </c>
      <c r="AP35" s="95">
        <f t="shared" si="18"/>
        <v>0</v>
      </c>
      <c r="AQ35" s="256">
        <f t="shared" si="19"/>
        <v>0</v>
      </c>
      <c r="AR35" s="149"/>
      <c r="AS35" s="263"/>
      <c r="AT35" s="263"/>
      <c r="AU35" s="263"/>
      <c r="AV35" s="263"/>
      <c r="AW35" s="263"/>
      <c r="AX35" s="263"/>
      <c r="AY35" s="263"/>
      <c r="AZ35" s="263">
        <f ca="1">AZ35</f>
        <v>0</v>
      </c>
      <c r="BA35" s="263">
        <f ca="1">BA35</f>
        <v>0</v>
      </c>
      <c r="BB35" s="263">
        <f ca="1">BB35</f>
        <v>0</v>
      </c>
      <c r="BC35" s="263">
        <f ca="1">BC35</f>
        <v>0</v>
      </c>
      <c r="BD35" s="263"/>
      <c r="BE35" s="263"/>
      <c r="BF35" s="263"/>
      <c r="BG35" s="263"/>
      <c r="BH35" s="263">
        <f t="shared" ca="1" si="38"/>
        <v>0</v>
      </c>
      <c r="BI35" s="95">
        <f t="shared" ca="1" si="38"/>
        <v>0</v>
      </c>
      <c r="BJ35" s="95">
        <f t="shared" ca="1" si="38"/>
        <v>0</v>
      </c>
      <c r="BK35" s="95">
        <f ca="1">AU35+AY35+BC35+BG35</f>
        <v>0</v>
      </c>
      <c r="BL35" s="149"/>
      <c r="BM35" s="263"/>
      <c r="BN35" s="263"/>
      <c r="BO35" s="263"/>
      <c r="BP35" s="263"/>
      <c r="BQ35" s="263"/>
      <c r="BR35" s="263"/>
      <c r="BS35" s="263"/>
      <c r="BT35" s="263"/>
      <c r="BU35" s="263"/>
      <c r="BV35" s="263"/>
      <c r="BW35" s="263"/>
      <c r="BX35" s="263"/>
      <c r="BY35" s="263"/>
      <c r="BZ35" s="263"/>
      <c r="CA35" s="263"/>
      <c r="CB35" s="263">
        <f t="shared" si="22"/>
        <v>0</v>
      </c>
      <c r="CC35" s="95">
        <f t="shared" si="5"/>
        <v>0</v>
      </c>
      <c r="CD35" s="95">
        <f t="shared" si="6"/>
        <v>0</v>
      </c>
      <c r="CE35" s="256">
        <f t="shared" si="7"/>
        <v>0</v>
      </c>
    </row>
    <row r="36" spans="1:83">
      <c r="A36" s="147"/>
      <c r="B36" s="342" t="s">
        <v>21</v>
      </c>
      <c r="C36" s="103">
        <f t="shared" ref="C36:I36" si="44">C40+C48+C51+C54+C58</f>
        <v>0</v>
      </c>
      <c r="D36" s="103">
        <f t="shared" si="44"/>
        <v>0</v>
      </c>
      <c r="E36" s="103">
        <f t="shared" si="44"/>
        <v>0</v>
      </c>
      <c r="F36" s="103">
        <f t="shared" si="44"/>
        <v>0</v>
      </c>
      <c r="G36" s="103">
        <f t="shared" si="44"/>
        <v>0</v>
      </c>
      <c r="H36" s="103">
        <f t="shared" si="44"/>
        <v>0</v>
      </c>
      <c r="I36" s="103">
        <f t="shared" si="44"/>
        <v>0</v>
      </c>
      <c r="J36" s="103">
        <f>J40+J48+J51+J54+J58</f>
        <v>0</v>
      </c>
      <c r="K36" s="103">
        <f t="shared" ref="K36:V36" si="45">K40+K48+K51+K54+K58</f>
        <v>0</v>
      </c>
      <c r="L36" s="103">
        <f t="shared" si="45"/>
        <v>0</v>
      </c>
      <c r="M36" s="103">
        <f t="shared" si="45"/>
        <v>0</v>
      </c>
      <c r="N36" s="103">
        <f t="shared" si="45"/>
        <v>0</v>
      </c>
      <c r="O36" s="103">
        <f t="shared" si="45"/>
        <v>0</v>
      </c>
      <c r="P36" s="103">
        <f t="shared" si="45"/>
        <v>0</v>
      </c>
      <c r="Q36" s="103">
        <f t="shared" si="45"/>
        <v>0.75</v>
      </c>
      <c r="R36" s="103">
        <f t="shared" si="45"/>
        <v>390</v>
      </c>
      <c r="S36" s="103">
        <f t="shared" si="45"/>
        <v>0</v>
      </c>
      <c r="T36" s="103">
        <f t="shared" si="45"/>
        <v>0</v>
      </c>
      <c r="U36" s="103">
        <f t="shared" si="45"/>
        <v>0.75</v>
      </c>
      <c r="V36" s="103">
        <f t="shared" si="45"/>
        <v>390</v>
      </c>
      <c r="W36" s="149"/>
      <c r="X36" s="95"/>
      <c r="Y36" s="95"/>
      <c r="Z36" s="95"/>
      <c r="AA36" s="95"/>
      <c r="AB36" s="95"/>
      <c r="AC36" s="95"/>
      <c r="AD36" s="95"/>
      <c r="AE36" s="95"/>
      <c r="AF36" s="95"/>
      <c r="AG36" s="95"/>
      <c r="AH36" s="95"/>
      <c r="AI36" s="95"/>
      <c r="AJ36" s="95"/>
      <c r="AK36" s="95"/>
      <c r="AL36" s="95"/>
      <c r="AM36" s="95">
        <v>0</v>
      </c>
      <c r="AN36" s="95">
        <f t="shared" si="16"/>
        <v>0</v>
      </c>
      <c r="AO36" s="95">
        <f t="shared" si="17"/>
        <v>0</v>
      </c>
      <c r="AP36" s="95">
        <f t="shared" si="18"/>
        <v>0</v>
      </c>
      <c r="AQ36" s="256">
        <f t="shared" si="19"/>
        <v>0</v>
      </c>
      <c r="AR36" s="149"/>
      <c r="AS36" s="263"/>
      <c r="AT36" s="263"/>
      <c r="AU36" s="263"/>
      <c r="AV36" s="263"/>
      <c r="AW36" s="263"/>
      <c r="AX36" s="263"/>
      <c r="AY36" s="263"/>
      <c r="AZ36" s="263">
        <f>AZ39+AZ47+AZ50+AZ53+AZ57+AZ58</f>
        <v>0</v>
      </c>
      <c r="BA36" s="263">
        <f>BA39+BA47+BA50+BA53+BA57+BA58</f>
        <v>0</v>
      </c>
      <c r="BB36" s="263">
        <f>BB39+BB47+BB50+BB53+BB57+BB58</f>
        <v>0</v>
      </c>
      <c r="BC36" s="263">
        <f>BC39+BC47+BC50+BC53+BC57+BC58</f>
        <v>0</v>
      </c>
      <c r="BD36" s="263"/>
      <c r="BE36" s="263"/>
      <c r="BF36" s="263"/>
      <c r="BG36" s="263"/>
      <c r="BH36" s="263">
        <f t="shared" si="38"/>
        <v>0</v>
      </c>
      <c r="BI36" s="95">
        <f t="shared" si="38"/>
        <v>0</v>
      </c>
      <c r="BJ36" s="95">
        <f t="shared" si="38"/>
        <v>0</v>
      </c>
      <c r="BK36" s="256">
        <f t="shared" si="21"/>
        <v>0</v>
      </c>
      <c r="BL36" s="149"/>
      <c r="BM36" s="263"/>
      <c r="BN36" s="263"/>
      <c r="BO36" s="263"/>
      <c r="BP36" s="263"/>
      <c r="BQ36" s="263"/>
      <c r="BR36" s="263"/>
      <c r="BS36" s="263"/>
      <c r="BT36" s="263"/>
      <c r="BU36" s="263"/>
      <c r="BV36" s="263"/>
      <c r="BW36" s="263"/>
      <c r="BX36" s="263"/>
      <c r="BY36" s="263"/>
      <c r="BZ36" s="263"/>
      <c r="CA36" s="263"/>
      <c r="CB36" s="263">
        <f t="shared" si="22"/>
        <v>0</v>
      </c>
      <c r="CC36" s="95">
        <f t="shared" si="5"/>
        <v>0</v>
      </c>
      <c r="CD36" s="95">
        <f t="shared" si="6"/>
        <v>0</v>
      </c>
      <c r="CE36" s="256">
        <f t="shared" si="7"/>
        <v>0</v>
      </c>
    </row>
    <row r="37" spans="1:83">
      <c r="A37" s="150"/>
      <c r="B37" s="157" t="s">
        <v>22</v>
      </c>
      <c r="C37" s="332"/>
      <c r="D37" s="327"/>
      <c r="E37" s="327"/>
      <c r="F37" s="327"/>
      <c r="G37" s="327"/>
      <c r="H37" s="327"/>
      <c r="I37" s="327"/>
      <c r="J37" s="327"/>
      <c r="K37" s="327"/>
      <c r="L37" s="327"/>
      <c r="M37" s="327"/>
      <c r="N37" s="327"/>
      <c r="O37" s="327"/>
      <c r="P37" s="327"/>
      <c r="Q37" s="327"/>
      <c r="R37" s="327"/>
      <c r="S37" s="98">
        <f t="shared" si="15"/>
        <v>0</v>
      </c>
      <c r="T37" s="98">
        <f t="shared" si="9"/>
        <v>0</v>
      </c>
      <c r="U37" s="98">
        <f t="shared" si="10"/>
        <v>0</v>
      </c>
      <c r="V37" s="297">
        <f t="shared" si="11"/>
        <v>0</v>
      </c>
      <c r="W37" s="152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>
        <v>0</v>
      </c>
      <c r="AN37" s="98">
        <f t="shared" si="16"/>
        <v>0</v>
      </c>
      <c r="AO37" s="98">
        <f t="shared" si="17"/>
        <v>0</v>
      </c>
      <c r="AP37" s="98">
        <f t="shared" si="18"/>
        <v>0</v>
      </c>
      <c r="AQ37" s="297">
        <f t="shared" si="19"/>
        <v>0</v>
      </c>
      <c r="AR37" s="152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>
        <f t="shared" si="38"/>
        <v>0</v>
      </c>
      <c r="BI37" s="98">
        <f t="shared" si="38"/>
        <v>0</v>
      </c>
      <c r="BJ37" s="98">
        <f t="shared" si="38"/>
        <v>0</v>
      </c>
      <c r="BK37" s="297">
        <f t="shared" si="21"/>
        <v>0</v>
      </c>
      <c r="BL37" s="152"/>
      <c r="BM37" s="206"/>
      <c r="BN37" s="206"/>
      <c r="BO37" s="206"/>
      <c r="BP37" s="206"/>
      <c r="BQ37" s="206"/>
      <c r="BR37" s="206"/>
      <c r="BS37" s="206"/>
      <c r="BT37" s="206"/>
      <c r="BU37" s="206"/>
      <c r="BV37" s="206"/>
      <c r="BW37" s="206"/>
      <c r="BX37" s="206"/>
      <c r="BY37" s="206"/>
      <c r="BZ37" s="206"/>
      <c r="CA37" s="206"/>
      <c r="CB37" s="206">
        <f t="shared" si="22"/>
        <v>0</v>
      </c>
      <c r="CC37" s="98">
        <f t="shared" si="5"/>
        <v>0</v>
      </c>
      <c r="CD37" s="98">
        <f t="shared" si="6"/>
        <v>0</v>
      </c>
      <c r="CE37" s="297">
        <f t="shared" si="7"/>
        <v>0</v>
      </c>
    </row>
    <row r="38" spans="1:83" ht="12.75" hidden="1" customHeight="1">
      <c r="A38" s="153"/>
      <c r="B38" s="166"/>
      <c r="C38" s="333"/>
      <c r="D38" s="328"/>
      <c r="E38" s="328"/>
      <c r="F38" s="328"/>
      <c r="G38" s="328"/>
      <c r="H38" s="328"/>
      <c r="I38" s="328"/>
      <c r="J38" s="328"/>
      <c r="K38" s="328"/>
      <c r="L38" s="328"/>
      <c r="M38" s="328"/>
      <c r="N38" s="328"/>
      <c r="O38" s="328"/>
      <c r="P38" s="328"/>
      <c r="Q38" s="328"/>
      <c r="R38" s="328"/>
      <c r="S38" s="103"/>
      <c r="T38" s="103"/>
      <c r="U38" s="103"/>
      <c r="V38" s="255"/>
      <c r="W38" s="155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255"/>
      <c r="AR38" s="155"/>
      <c r="AS38" s="320"/>
      <c r="AT38" s="320"/>
      <c r="AU38" s="320"/>
      <c r="AV38" s="320"/>
      <c r="AW38" s="320"/>
      <c r="AX38" s="320"/>
      <c r="AY38" s="320"/>
      <c r="AZ38" s="320"/>
      <c r="BA38" s="320"/>
      <c r="BB38" s="320"/>
      <c r="BC38" s="320"/>
      <c r="BD38" s="320"/>
      <c r="BE38" s="320"/>
      <c r="BF38" s="320"/>
      <c r="BG38" s="320"/>
      <c r="BH38" s="320"/>
      <c r="BI38" s="103"/>
      <c r="BJ38" s="103"/>
      <c r="BK38" s="255"/>
      <c r="BL38" s="155"/>
      <c r="BM38" s="320"/>
      <c r="BN38" s="320"/>
      <c r="BO38" s="320"/>
      <c r="BP38" s="320"/>
      <c r="BQ38" s="320"/>
      <c r="BR38" s="320"/>
      <c r="BS38" s="320"/>
      <c r="BT38" s="320"/>
      <c r="BU38" s="320"/>
      <c r="BV38" s="320"/>
      <c r="BW38" s="320"/>
      <c r="BX38" s="320"/>
      <c r="BY38" s="320"/>
      <c r="BZ38" s="320"/>
      <c r="CA38" s="320"/>
      <c r="CB38" s="320"/>
      <c r="CC38" s="103"/>
      <c r="CD38" s="103"/>
      <c r="CE38" s="255"/>
    </row>
    <row r="39" spans="1:83" ht="28.5" customHeight="1">
      <c r="A39" s="153">
        <v>7</v>
      </c>
      <c r="B39" s="154" t="str">
        <f>'7.1.- 2019'!B37</f>
        <v xml:space="preserve">ДЭС-0,4 кВ в с. Ванзеват Белоярского района       </v>
      </c>
      <c r="C39" s="103">
        <v>0</v>
      </c>
      <c r="D39" s="103">
        <v>0</v>
      </c>
      <c r="E39" s="103">
        <v>0</v>
      </c>
      <c r="F39" s="103">
        <v>0</v>
      </c>
      <c r="G39" s="103">
        <v>0</v>
      </c>
      <c r="H39" s="103">
        <v>0</v>
      </c>
      <c r="I39" s="103">
        <v>0</v>
      </c>
      <c r="J39" s="103">
        <v>0</v>
      </c>
      <c r="K39" s="103">
        <v>0</v>
      </c>
      <c r="L39" s="103">
        <v>0</v>
      </c>
      <c r="M39" s="103">
        <v>0</v>
      </c>
      <c r="N39" s="103">
        <v>0</v>
      </c>
      <c r="O39" s="103">
        <v>0</v>
      </c>
      <c r="P39" s="103">
        <v>0</v>
      </c>
      <c r="Q39" s="425">
        <v>0.75</v>
      </c>
      <c r="R39" s="425">
        <v>390</v>
      </c>
      <c r="S39" s="103">
        <f t="shared" si="15"/>
        <v>0</v>
      </c>
      <c r="T39" s="103">
        <f t="shared" si="9"/>
        <v>0</v>
      </c>
      <c r="U39" s="103">
        <f t="shared" si="10"/>
        <v>0.75</v>
      </c>
      <c r="V39" s="255">
        <f t="shared" si="11"/>
        <v>390</v>
      </c>
      <c r="W39" s="103">
        <v>0</v>
      </c>
      <c r="X39" s="103">
        <v>0</v>
      </c>
      <c r="Y39" s="103">
        <v>0</v>
      </c>
      <c r="Z39" s="103">
        <v>0</v>
      </c>
      <c r="AA39" s="103">
        <v>0</v>
      </c>
      <c r="AB39" s="103">
        <v>0</v>
      </c>
      <c r="AC39" s="103">
        <v>0</v>
      </c>
      <c r="AD39" s="103">
        <v>0</v>
      </c>
      <c r="AE39" s="103">
        <v>0</v>
      </c>
      <c r="AF39" s="103">
        <v>0</v>
      </c>
      <c r="AG39" s="103">
        <v>0</v>
      </c>
      <c r="AH39" s="103">
        <v>0</v>
      </c>
      <c r="AI39" s="103">
        <v>0</v>
      </c>
      <c r="AJ39" s="103">
        <v>0</v>
      </c>
      <c r="AK39" s="103">
        <v>0</v>
      </c>
      <c r="AL39" s="103">
        <v>0</v>
      </c>
      <c r="AM39" s="103">
        <v>0</v>
      </c>
      <c r="AN39" s="103">
        <f t="shared" si="16"/>
        <v>0</v>
      </c>
      <c r="AO39" s="103">
        <f t="shared" si="17"/>
        <v>0</v>
      </c>
      <c r="AP39" s="103">
        <f t="shared" si="18"/>
        <v>0</v>
      </c>
      <c r="AQ39" s="255">
        <f t="shared" si="19"/>
        <v>0</v>
      </c>
      <c r="AR39" s="155"/>
      <c r="AS39" s="320"/>
      <c r="AT39" s="320"/>
      <c r="AU39" s="320"/>
      <c r="AV39" s="320"/>
      <c r="AW39" s="320"/>
      <c r="AX39" s="320"/>
      <c r="AY39" s="320"/>
      <c r="AZ39" s="320"/>
      <c r="BA39" s="320"/>
      <c r="BB39" s="320"/>
      <c r="BC39" s="320"/>
      <c r="BD39" s="320"/>
      <c r="BE39" s="320"/>
      <c r="BF39" s="320"/>
      <c r="BG39" s="320"/>
      <c r="BH39" s="320">
        <f>AR39+AV39+AZ39+BD39</f>
        <v>0</v>
      </c>
      <c r="BI39" s="103">
        <f>AS39+AW39+BA39+BE39</f>
        <v>0</v>
      </c>
      <c r="BJ39" s="103">
        <f>AT39+AX39+BB39+BF39</f>
        <v>0</v>
      </c>
      <c r="BK39" s="255">
        <f t="shared" si="21"/>
        <v>0</v>
      </c>
      <c r="BL39" s="320">
        <v>0</v>
      </c>
      <c r="BM39" s="320">
        <v>0</v>
      </c>
      <c r="BN39" s="320">
        <v>0</v>
      </c>
      <c r="BO39" s="320">
        <v>0</v>
      </c>
      <c r="BP39" s="320">
        <v>0</v>
      </c>
      <c r="BQ39" s="320">
        <v>0</v>
      </c>
      <c r="BR39" s="320">
        <v>0</v>
      </c>
      <c r="BS39" s="320">
        <v>0</v>
      </c>
      <c r="BT39" s="320">
        <v>0</v>
      </c>
      <c r="BU39" s="320">
        <v>0</v>
      </c>
      <c r="BV39" s="320">
        <v>0</v>
      </c>
      <c r="BW39" s="320">
        <v>0</v>
      </c>
      <c r="BX39" s="320">
        <v>0</v>
      </c>
      <c r="BY39" s="320">
        <v>0</v>
      </c>
      <c r="BZ39" s="320">
        <v>0</v>
      </c>
      <c r="CA39" s="320">
        <v>0</v>
      </c>
      <c r="CB39" s="320">
        <f t="shared" si="22"/>
        <v>0</v>
      </c>
      <c r="CC39" s="103">
        <f t="shared" si="5"/>
        <v>0</v>
      </c>
      <c r="CD39" s="103">
        <f t="shared" si="6"/>
        <v>0</v>
      </c>
      <c r="CE39" s="255">
        <f t="shared" si="7"/>
        <v>0</v>
      </c>
    </row>
    <row r="40" spans="1:83">
      <c r="A40" s="147"/>
      <c r="B40" s="158" t="s">
        <v>24</v>
      </c>
      <c r="C40" s="437">
        <f t="shared" ref="C40:I40" si="46">SUM(C39)</f>
        <v>0</v>
      </c>
      <c r="D40" s="437">
        <f t="shared" si="46"/>
        <v>0</v>
      </c>
      <c r="E40" s="437">
        <f t="shared" si="46"/>
        <v>0</v>
      </c>
      <c r="F40" s="437">
        <f t="shared" si="46"/>
        <v>0</v>
      </c>
      <c r="G40" s="437">
        <f t="shared" si="46"/>
        <v>0</v>
      </c>
      <c r="H40" s="437">
        <f t="shared" si="46"/>
        <v>0</v>
      </c>
      <c r="I40" s="437">
        <f t="shared" si="46"/>
        <v>0</v>
      </c>
      <c r="J40" s="437">
        <f>SUM(J39)</f>
        <v>0</v>
      </c>
      <c r="K40" s="437">
        <f t="shared" ref="K40:V40" si="47">SUM(K39)</f>
        <v>0</v>
      </c>
      <c r="L40" s="437">
        <f t="shared" si="47"/>
        <v>0</v>
      </c>
      <c r="M40" s="437">
        <f t="shared" si="47"/>
        <v>0</v>
      </c>
      <c r="N40" s="437">
        <f t="shared" si="47"/>
        <v>0</v>
      </c>
      <c r="O40" s="437">
        <f t="shared" si="47"/>
        <v>0</v>
      </c>
      <c r="P40" s="437">
        <f t="shared" si="47"/>
        <v>0</v>
      </c>
      <c r="Q40" s="437">
        <f t="shared" si="47"/>
        <v>0.75</v>
      </c>
      <c r="R40" s="437">
        <f t="shared" si="47"/>
        <v>390</v>
      </c>
      <c r="S40" s="437">
        <f t="shared" si="47"/>
        <v>0</v>
      </c>
      <c r="T40" s="437">
        <f t="shared" si="47"/>
        <v>0</v>
      </c>
      <c r="U40" s="437">
        <f t="shared" si="47"/>
        <v>0.75</v>
      </c>
      <c r="V40" s="437">
        <f t="shared" si="47"/>
        <v>390</v>
      </c>
      <c r="W40" s="159"/>
      <c r="X40" s="187"/>
      <c r="Y40" s="187"/>
      <c r="Z40" s="187"/>
      <c r="AA40" s="187"/>
      <c r="AB40" s="187"/>
      <c r="AC40" s="187"/>
      <c r="AD40" s="187"/>
      <c r="AE40" s="187"/>
      <c r="AF40" s="187"/>
      <c r="AG40" s="187"/>
      <c r="AH40" s="187"/>
      <c r="AI40" s="187"/>
      <c r="AJ40" s="187"/>
      <c r="AK40" s="187"/>
      <c r="AL40" s="187"/>
      <c r="AM40" s="187">
        <v>0</v>
      </c>
      <c r="AN40" s="187">
        <f t="shared" si="16"/>
        <v>0</v>
      </c>
      <c r="AO40" s="187">
        <f t="shared" si="17"/>
        <v>0</v>
      </c>
      <c r="AP40" s="187">
        <f t="shared" si="18"/>
        <v>0</v>
      </c>
      <c r="AQ40" s="204">
        <f t="shared" si="19"/>
        <v>0</v>
      </c>
      <c r="AR40" s="187">
        <f t="shared" ref="AR40:BK40" si="48">SUM(AR39)</f>
        <v>0</v>
      </c>
      <c r="AS40" s="187">
        <f t="shared" si="48"/>
        <v>0</v>
      </c>
      <c r="AT40" s="187">
        <f t="shared" si="48"/>
        <v>0</v>
      </c>
      <c r="AU40" s="187">
        <f t="shared" si="48"/>
        <v>0</v>
      </c>
      <c r="AV40" s="187">
        <f t="shared" si="48"/>
        <v>0</v>
      </c>
      <c r="AW40" s="187">
        <f t="shared" si="48"/>
        <v>0</v>
      </c>
      <c r="AX40" s="187">
        <f t="shared" si="48"/>
        <v>0</v>
      </c>
      <c r="AY40" s="187">
        <f t="shared" si="48"/>
        <v>0</v>
      </c>
      <c r="AZ40" s="187">
        <f t="shared" si="48"/>
        <v>0</v>
      </c>
      <c r="BA40" s="187">
        <f t="shared" si="48"/>
        <v>0</v>
      </c>
      <c r="BB40" s="187">
        <f t="shared" si="48"/>
        <v>0</v>
      </c>
      <c r="BC40" s="187">
        <f t="shared" si="48"/>
        <v>0</v>
      </c>
      <c r="BD40" s="187">
        <f t="shared" si="48"/>
        <v>0</v>
      </c>
      <c r="BE40" s="187">
        <f t="shared" si="48"/>
        <v>0</v>
      </c>
      <c r="BF40" s="187">
        <f t="shared" si="48"/>
        <v>0</v>
      </c>
      <c r="BG40" s="187">
        <f t="shared" si="48"/>
        <v>0</v>
      </c>
      <c r="BH40" s="187">
        <f t="shared" si="48"/>
        <v>0</v>
      </c>
      <c r="BI40" s="187">
        <f t="shared" si="48"/>
        <v>0</v>
      </c>
      <c r="BJ40" s="187">
        <f t="shared" si="48"/>
        <v>0</v>
      </c>
      <c r="BK40" s="187">
        <f t="shared" si="48"/>
        <v>0</v>
      </c>
      <c r="BL40" s="187">
        <f>SUM(BL39)</f>
        <v>0</v>
      </c>
      <c r="BM40" s="265">
        <f t="shared" ref="BM40:CA40" si="49">SUM(BM39)</f>
        <v>0</v>
      </c>
      <c r="BN40" s="159">
        <f t="shared" si="49"/>
        <v>0</v>
      </c>
      <c r="BO40" s="159">
        <f t="shared" si="49"/>
        <v>0</v>
      </c>
      <c r="BP40" s="159">
        <f t="shared" si="49"/>
        <v>0</v>
      </c>
      <c r="BQ40" s="159">
        <f t="shared" si="49"/>
        <v>0</v>
      </c>
      <c r="BR40" s="159">
        <f t="shared" si="49"/>
        <v>0</v>
      </c>
      <c r="BS40" s="159">
        <f t="shared" si="49"/>
        <v>0</v>
      </c>
      <c r="BT40" s="159">
        <f t="shared" si="49"/>
        <v>0</v>
      </c>
      <c r="BU40" s="159">
        <f t="shared" si="49"/>
        <v>0</v>
      </c>
      <c r="BV40" s="159">
        <f t="shared" si="49"/>
        <v>0</v>
      </c>
      <c r="BW40" s="159">
        <f t="shared" si="49"/>
        <v>0</v>
      </c>
      <c r="BX40" s="159">
        <f t="shared" si="49"/>
        <v>0</v>
      </c>
      <c r="BY40" s="159">
        <f t="shared" si="49"/>
        <v>0</v>
      </c>
      <c r="BZ40" s="159">
        <f t="shared" si="49"/>
        <v>0</v>
      </c>
      <c r="CA40" s="159">
        <f t="shared" si="49"/>
        <v>0</v>
      </c>
      <c r="CB40" s="265">
        <f t="shared" si="22"/>
        <v>0</v>
      </c>
      <c r="CC40" s="187">
        <f t="shared" si="5"/>
        <v>0</v>
      </c>
      <c r="CD40" s="187">
        <f t="shared" si="6"/>
        <v>0</v>
      </c>
      <c r="CE40" s="302">
        <f t="shared" si="7"/>
        <v>0</v>
      </c>
    </row>
    <row r="41" spans="1:83">
      <c r="A41" s="150"/>
      <c r="B41" s="157" t="s">
        <v>25</v>
      </c>
      <c r="C41" s="332"/>
      <c r="D41" s="327"/>
      <c r="E41" s="327"/>
      <c r="F41" s="327"/>
      <c r="G41" s="327"/>
      <c r="H41" s="327"/>
      <c r="I41" s="327"/>
      <c r="J41" s="327"/>
      <c r="K41" s="327"/>
      <c r="L41" s="327"/>
      <c r="M41" s="327"/>
      <c r="N41" s="327"/>
      <c r="O41" s="327"/>
      <c r="P41" s="327"/>
      <c r="Q41" s="327"/>
      <c r="R41" s="327"/>
      <c r="S41" s="98">
        <f t="shared" si="15"/>
        <v>0</v>
      </c>
      <c r="T41" s="98">
        <f t="shared" si="9"/>
        <v>0</v>
      </c>
      <c r="U41" s="98">
        <f t="shared" si="10"/>
        <v>0</v>
      </c>
      <c r="V41" s="297">
        <f t="shared" si="11"/>
        <v>0</v>
      </c>
      <c r="W41" s="152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>
        <v>0</v>
      </c>
      <c r="AN41" s="98">
        <f t="shared" si="16"/>
        <v>0</v>
      </c>
      <c r="AO41" s="98">
        <f t="shared" si="17"/>
        <v>0</v>
      </c>
      <c r="AP41" s="98">
        <f t="shared" si="18"/>
        <v>0</v>
      </c>
      <c r="AQ41" s="297">
        <f t="shared" si="19"/>
        <v>0</v>
      </c>
      <c r="AR41" s="152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>
        <f t="shared" ref="BH41:BJ47" si="50">AR41+AV41+AZ41+BD41</f>
        <v>0</v>
      </c>
      <c r="BI41" s="98">
        <f t="shared" si="50"/>
        <v>0</v>
      </c>
      <c r="BJ41" s="98">
        <f t="shared" si="50"/>
        <v>0</v>
      </c>
      <c r="BK41" s="297">
        <f t="shared" si="21"/>
        <v>0</v>
      </c>
      <c r="BL41" s="152"/>
      <c r="BM41" s="206"/>
      <c r="BN41" s="206"/>
      <c r="BO41" s="206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BZ41" s="206"/>
      <c r="CA41" s="206"/>
      <c r="CB41" s="206">
        <f t="shared" si="22"/>
        <v>0</v>
      </c>
      <c r="CC41" s="98">
        <f t="shared" si="5"/>
        <v>0</v>
      </c>
      <c r="CD41" s="98">
        <f t="shared" si="6"/>
        <v>0</v>
      </c>
      <c r="CE41" s="297">
        <f t="shared" si="7"/>
        <v>0</v>
      </c>
    </row>
    <row r="42" spans="1:83" ht="28.5" customHeight="1">
      <c r="A42" s="153">
        <v>8</v>
      </c>
      <c r="B42" s="166" t="s">
        <v>131</v>
      </c>
      <c r="C42" s="103">
        <v>0</v>
      </c>
      <c r="D42" s="103">
        <v>0</v>
      </c>
      <c r="E42" s="103">
        <v>0</v>
      </c>
      <c r="F42" s="103">
        <v>0</v>
      </c>
      <c r="G42" s="103">
        <v>0</v>
      </c>
      <c r="H42" s="103">
        <v>0</v>
      </c>
      <c r="I42" s="103">
        <v>0</v>
      </c>
      <c r="J42" s="103">
        <v>0</v>
      </c>
      <c r="K42" s="103">
        <v>0</v>
      </c>
      <c r="L42" s="103">
        <v>0</v>
      </c>
      <c r="M42" s="103">
        <v>0</v>
      </c>
      <c r="N42" s="103">
        <v>0</v>
      </c>
      <c r="O42" s="103">
        <v>0</v>
      </c>
      <c r="P42" s="103">
        <v>0</v>
      </c>
      <c r="Q42" s="103">
        <v>0</v>
      </c>
      <c r="R42" s="103">
        <v>0</v>
      </c>
      <c r="S42" s="103">
        <f t="shared" si="15"/>
        <v>0</v>
      </c>
      <c r="T42" s="103">
        <f t="shared" si="9"/>
        <v>0</v>
      </c>
      <c r="U42" s="103">
        <f t="shared" si="10"/>
        <v>0</v>
      </c>
      <c r="V42" s="255">
        <f t="shared" si="11"/>
        <v>0</v>
      </c>
      <c r="W42" s="103">
        <v>0</v>
      </c>
      <c r="X42" s="103">
        <v>0</v>
      </c>
      <c r="Y42" s="103">
        <v>0</v>
      </c>
      <c r="Z42" s="103">
        <v>0</v>
      </c>
      <c r="AA42" s="103">
        <v>0</v>
      </c>
      <c r="AB42" s="103">
        <v>0</v>
      </c>
      <c r="AC42" s="103">
        <v>0</v>
      </c>
      <c r="AD42" s="103">
        <v>0</v>
      </c>
      <c r="AE42" s="103">
        <v>0</v>
      </c>
      <c r="AF42" s="103">
        <v>0</v>
      </c>
      <c r="AG42" s="103">
        <v>0</v>
      </c>
      <c r="AH42" s="103">
        <v>0</v>
      </c>
      <c r="AI42" s="103">
        <v>0</v>
      </c>
      <c r="AJ42" s="103">
        <v>0</v>
      </c>
      <c r="AK42" s="103">
        <v>0</v>
      </c>
      <c r="AL42" s="103">
        <v>0</v>
      </c>
      <c r="AM42" s="103">
        <v>0</v>
      </c>
      <c r="AN42" s="103">
        <f t="shared" si="16"/>
        <v>0</v>
      </c>
      <c r="AO42" s="103">
        <f t="shared" si="17"/>
        <v>0</v>
      </c>
      <c r="AP42" s="103">
        <f t="shared" si="18"/>
        <v>0</v>
      </c>
      <c r="AQ42" s="255">
        <f t="shared" si="19"/>
        <v>0</v>
      </c>
      <c r="AR42" s="155"/>
      <c r="AS42" s="320"/>
      <c r="AT42" s="320"/>
      <c r="AU42" s="320"/>
      <c r="AV42" s="320"/>
      <c r="AW42" s="320"/>
      <c r="AX42" s="320"/>
      <c r="AY42" s="320"/>
      <c r="AZ42" s="320"/>
      <c r="BA42" s="320"/>
      <c r="BB42" s="320"/>
      <c r="BC42" s="320"/>
      <c r="BD42" s="320"/>
      <c r="BE42" s="320"/>
      <c r="BF42" s="320"/>
      <c r="BG42" s="320"/>
      <c r="BH42" s="320">
        <f t="shared" si="50"/>
        <v>0</v>
      </c>
      <c r="BI42" s="103">
        <f t="shared" si="50"/>
        <v>0</v>
      </c>
      <c r="BJ42" s="103">
        <f t="shared" si="50"/>
        <v>0</v>
      </c>
      <c r="BK42" s="255">
        <f t="shared" si="21"/>
        <v>0</v>
      </c>
      <c r="BL42" s="320">
        <v>0</v>
      </c>
      <c r="BM42" s="320">
        <v>0</v>
      </c>
      <c r="BN42" s="320">
        <v>0</v>
      </c>
      <c r="BO42" s="320">
        <v>0</v>
      </c>
      <c r="BP42" s="320">
        <v>0</v>
      </c>
      <c r="BQ42" s="320">
        <v>0</v>
      </c>
      <c r="BR42" s="320">
        <v>0</v>
      </c>
      <c r="BS42" s="320">
        <v>0</v>
      </c>
      <c r="BT42" s="320">
        <v>0</v>
      </c>
      <c r="BU42" s="320">
        <v>0</v>
      </c>
      <c r="BV42" s="320">
        <v>0</v>
      </c>
      <c r="BW42" s="320">
        <v>0</v>
      </c>
      <c r="BX42" s="320">
        <v>0</v>
      </c>
      <c r="BY42" s="320">
        <v>0</v>
      </c>
      <c r="BZ42" s="320">
        <v>0</v>
      </c>
      <c r="CA42" s="320">
        <v>0</v>
      </c>
      <c r="CB42" s="320">
        <f t="shared" si="22"/>
        <v>0</v>
      </c>
      <c r="CC42" s="103">
        <f t="shared" si="5"/>
        <v>0</v>
      </c>
      <c r="CD42" s="103">
        <f t="shared" si="6"/>
        <v>0</v>
      </c>
      <c r="CE42" s="255">
        <f t="shared" si="7"/>
        <v>0</v>
      </c>
    </row>
    <row r="43" spans="1:83" ht="28.5" customHeight="1">
      <c r="A43" s="153">
        <f>A42+1</f>
        <v>9</v>
      </c>
      <c r="B43" s="154" t="s">
        <v>140</v>
      </c>
      <c r="C43" s="103">
        <v>0</v>
      </c>
      <c r="D43" s="103">
        <v>0</v>
      </c>
      <c r="E43" s="103">
        <v>0</v>
      </c>
      <c r="F43" s="103">
        <v>0</v>
      </c>
      <c r="G43" s="103">
        <v>0</v>
      </c>
      <c r="H43" s="103">
        <v>0</v>
      </c>
      <c r="I43" s="103">
        <v>0</v>
      </c>
      <c r="J43" s="103">
        <v>0</v>
      </c>
      <c r="K43" s="103">
        <v>0</v>
      </c>
      <c r="L43" s="103">
        <v>0</v>
      </c>
      <c r="M43" s="103">
        <v>0</v>
      </c>
      <c r="N43" s="103">
        <v>0</v>
      </c>
      <c r="O43" s="103">
        <v>0</v>
      </c>
      <c r="P43" s="103">
        <v>0</v>
      </c>
      <c r="Q43" s="103">
        <v>0</v>
      </c>
      <c r="R43" s="103">
        <v>0</v>
      </c>
      <c r="S43" s="103">
        <f t="shared" si="15"/>
        <v>0</v>
      </c>
      <c r="T43" s="103">
        <f t="shared" si="9"/>
        <v>0</v>
      </c>
      <c r="U43" s="103">
        <f t="shared" si="10"/>
        <v>0</v>
      </c>
      <c r="V43" s="255">
        <f t="shared" si="11"/>
        <v>0</v>
      </c>
      <c r="W43" s="103">
        <v>0</v>
      </c>
      <c r="X43" s="103">
        <v>0</v>
      </c>
      <c r="Y43" s="103">
        <v>0</v>
      </c>
      <c r="Z43" s="103">
        <v>0</v>
      </c>
      <c r="AA43" s="103">
        <v>0</v>
      </c>
      <c r="AB43" s="103">
        <v>0</v>
      </c>
      <c r="AC43" s="103">
        <v>0</v>
      </c>
      <c r="AD43" s="103">
        <v>0</v>
      </c>
      <c r="AE43" s="103">
        <v>0</v>
      </c>
      <c r="AF43" s="103">
        <v>0</v>
      </c>
      <c r="AG43" s="103">
        <v>0</v>
      </c>
      <c r="AH43" s="103">
        <v>0</v>
      </c>
      <c r="AI43" s="103">
        <v>0</v>
      </c>
      <c r="AJ43" s="103">
        <v>0</v>
      </c>
      <c r="AK43" s="103">
        <v>0</v>
      </c>
      <c r="AL43" s="103">
        <v>0</v>
      </c>
      <c r="AM43" s="103">
        <v>0</v>
      </c>
      <c r="AN43" s="103">
        <f t="shared" si="16"/>
        <v>0</v>
      </c>
      <c r="AO43" s="103">
        <f t="shared" si="17"/>
        <v>0</v>
      </c>
      <c r="AP43" s="103">
        <f t="shared" si="18"/>
        <v>0</v>
      </c>
      <c r="AQ43" s="255">
        <f t="shared" si="19"/>
        <v>0</v>
      </c>
      <c r="AR43" s="155"/>
      <c r="AS43" s="320"/>
      <c r="AT43" s="320"/>
      <c r="AU43" s="320"/>
      <c r="AV43" s="320"/>
      <c r="AW43" s="320"/>
      <c r="AX43" s="320"/>
      <c r="AY43" s="320"/>
      <c r="AZ43" s="320"/>
      <c r="BA43" s="320"/>
      <c r="BB43" s="320"/>
      <c r="BC43" s="320"/>
      <c r="BD43" s="320"/>
      <c r="BE43" s="320"/>
      <c r="BF43" s="320"/>
      <c r="BG43" s="320"/>
      <c r="BH43" s="320">
        <f t="shared" si="50"/>
        <v>0</v>
      </c>
      <c r="BI43" s="103">
        <f t="shared" si="50"/>
        <v>0</v>
      </c>
      <c r="BJ43" s="103">
        <f t="shared" si="50"/>
        <v>0</v>
      </c>
      <c r="BK43" s="255">
        <f t="shared" si="21"/>
        <v>0</v>
      </c>
      <c r="BL43" s="320">
        <v>0</v>
      </c>
      <c r="BM43" s="320">
        <v>0</v>
      </c>
      <c r="BN43" s="320">
        <v>0</v>
      </c>
      <c r="BO43" s="320">
        <v>0</v>
      </c>
      <c r="BP43" s="320">
        <v>0</v>
      </c>
      <c r="BQ43" s="320">
        <v>0</v>
      </c>
      <c r="BR43" s="320">
        <v>0</v>
      </c>
      <c r="BS43" s="320">
        <v>0</v>
      </c>
      <c r="BT43" s="320">
        <v>0</v>
      </c>
      <c r="BU43" s="320">
        <v>0</v>
      </c>
      <c r="BV43" s="320">
        <v>0</v>
      </c>
      <c r="BW43" s="320">
        <v>0</v>
      </c>
      <c r="BX43" s="320">
        <v>0</v>
      </c>
      <c r="BY43" s="320">
        <v>0</v>
      </c>
      <c r="BZ43" s="320">
        <v>0</v>
      </c>
      <c r="CA43" s="320">
        <v>0</v>
      </c>
      <c r="CB43" s="320">
        <f t="shared" si="22"/>
        <v>0</v>
      </c>
      <c r="CC43" s="103">
        <f t="shared" si="5"/>
        <v>0</v>
      </c>
      <c r="CD43" s="103">
        <f t="shared" si="6"/>
        <v>0</v>
      </c>
      <c r="CE43" s="255">
        <f t="shared" si="7"/>
        <v>0</v>
      </c>
    </row>
    <row r="44" spans="1:83" ht="28.5" customHeight="1">
      <c r="A44" s="153">
        <f>A43+1</f>
        <v>10</v>
      </c>
      <c r="B44" s="154" t="s">
        <v>141</v>
      </c>
      <c r="C44" s="103">
        <v>0</v>
      </c>
      <c r="D44" s="103">
        <v>0</v>
      </c>
      <c r="E44" s="103">
        <v>0</v>
      </c>
      <c r="F44" s="103">
        <v>0</v>
      </c>
      <c r="G44" s="103">
        <v>0</v>
      </c>
      <c r="H44" s="103">
        <v>0</v>
      </c>
      <c r="I44" s="103">
        <v>0</v>
      </c>
      <c r="J44" s="103">
        <v>0</v>
      </c>
      <c r="K44" s="103">
        <v>0</v>
      </c>
      <c r="L44" s="103">
        <v>0</v>
      </c>
      <c r="M44" s="103">
        <v>0</v>
      </c>
      <c r="N44" s="103">
        <v>0</v>
      </c>
      <c r="O44" s="103">
        <v>0</v>
      </c>
      <c r="P44" s="103">
        <v>0</v>
      </c>
      <c r="Q44" s="103">
        <v>0</v>
      </c>
      <c r="R44" s="103">
        <v>0</v>
      </c>
      <c r="S44" s="103">
        <f t="shared" si="15"/>
        <v>0</v>
      </c>
      <c r="T44" s="103">
        <f t="shared" si="9"/>
        <v>0</v>
      </c>
      <c r="U44" s="103">
        <f t="shared" si="10"/>
        <v>0</v>
      </c>
      <c r="V44" s="255">
        <f t="shared" si="11"/>
        <v>0</v>
      </c>
      <c r="W44" s="103">
        <v>0</v>
      </c>
      <c r="X44" s="103">
        <v>0</v>
      </c>
      <c r="Y44" s="103">
        <v>0</v>
      </c>
      <c r="Z44" s="103">
        <v>0</v>
      </c>
      <c r="AA44" s="103">
        <v>0</v>
      </c>
      <c r="AB44" s="103">
        <v>0</v>
      </c>
      <c r="AC44" s="103">
        <v>0</v>
      </c>
      <c r="AD44" s="103">
        <v>0</v>
      </c>
      <c r="AE44" s="103">
        <v>0</v>
      </c>
      <c r="AF44" s="103">
        <v>0</v>
      </c>
      <c r="AG44" s="103">
        <v>0</v>
      </c>
      <c r="AH44" s="103">
        <v>0</v>
      </c>
      <c r="AI44" s="103">
        <v>0</v>
      </c>
      <c r="AJ44" s="103">
        <v>0</v>
      </c>
      <c r="AK44" s="103">
        <v>0</v>
      </c>
      <c r="AL44" s="103">
        <v>0</v>
      </c>
      <c r="AM44" s="103">
        <v>0</v>
      </c>
      <c r="AN44" s="103">
        <f t="shared" si="16"/>
        <v>0</v>
      </c>
      <c r="AO44" s="103">
        <f t="shared" si="17"/>
        <v>0</v>
      </c>
      <c r="AP44" s="103">
        <f t="shared" si="18"/>
        <v>0</v>
      </c>
      <c r="AQ44" s="255">
        <f t="shared" si="19"/>
        <v>0</v>
      </c>
      <c r="AR44" s="155"/>
      <c r="AS44" s="320"/>
      <c r="AT44" s="320"/>
      <c r="AU44" s="320"/>
      <c r="AV44" s="320"/>
      <c r="AW44" s="320"/>
      <c r="AX44" s="320"/>
      <c r="AY44" s="320"/>
      <c r="AZ44" s="320"/>
      <c r="BA44" s="320"/>
      <c r="BB44" s="320"/>
      <c r="BC44" s="320"/>
      <c r="BD44" s="320"/>
      <c r="BE44" s="320"/>
      <c r="BF44" s="320"/>
      <c r="BG44" s="320"/>
      <c r="BH44" s="320">
        <f t="shared" si="50"/>
        <v>0</v>
      </c>
      <c r="BI44" s="103">
        <f t="shared" si="50"/>
        <v>0</v>
      </c>
      <c r="BJ44" s="103">
        <f t="shared" si="50"/>
        <v>0</v>
      </c>
      <c r="BK44" s="255">
        <f t="shared" si="21"/>
        <v>0</v>
      </c>
      <c r="BL44" s="320">
        <v>0</v>
      </c>
      <c r="BM44" s="320">
        <v>0</v>
      </c>
      <c r="BN44" s="320">
        <v>0</v>
      </c>
      <c r="BO44" s="320">
        <v>0</v>
      </c>
      <c r="BP44" s="320">
        <v>0</v>
      </c>
      <c r="BQ44" s="320">
        <v>0</v>
      </c>
      <c r="BR44" s="320">
        <v>0</v>
      </c>
      <c r="BS44" s="320">
        <v>0</v>
      </c>
      <c r="BT44" s="320">
        <v>0</v>
      </c>
      <c r="BU44" s="320">
        <v>0</v>
      </c>
      <c r="BV44" s="320">
        <v>0</v>
      </c>
      <c r="BW44" s="320">
        <v>0</v>
      </c>
      <c r="BX44" s="320">
        <v>0</v>
      </c>
      <c r="BY44" s="320">
        <v>0</v>
      </c>
      <c r="BZ44" s="320">
        <v>0</v>
      </c>
      <c r="CA44" s="320">
        <v>0</v>
      </c>
      <c r="CB44" s="320">
        <f t="shared" si="22"/>
        <v>0</v>
      </c>
      <c r="CC44" s="103">
        <f t="shared" si="5"/>
        <v>0</v>
      </c>
      <c r="CD44" s="103">
        <f t="shared" si="6"/>
        <v>0</v>
      </c>
      <c r="CE44" s="255">
        <f t="shared" si="7"/>
        <v>0</v>
      </c>
    </row>
    <row r="45" spans="1:83" ht="28.5" customHeight="1">
      <c r="A45" s="153">
        <f>A44+1</f>
        <v>11</v>
      </c>
      <c r="B45" s="154" t="s">
        <v>142</v>
      </c>
      <c r="C45" s="103">
        <v>0</v>
      </c>
      <c r="D45" s="103">
        <v>0</v>
      </c>
      <c r="E45" s="103">
        <v>0</v>
      </c>
      <c r="F45" s="103">
        <v>0</v>
      </c>
      <c r="G45" s="103">
        <v>0</v>
      </c>
      <c r="H45" s="103">
        <v>0</v>
      </c>
      <c r="I45" s="103">
        <v>0</v>
      </c>
      <c r="J45" s="103">
        <v>0</v>
      </c>
      <c r="K45" s="103">
        <v>0</v>
      </c>
      <c r="L45" s="103">
        <v>0</v>
      </c>
      <c r="M45" s="103">
        <v>0</v>
      </c>
      <c r="N45" s="103">
        <v>0</v>
      </c>
      <c r="O45" s="103">
        <v>0</v>
      </c>
      <c r="P45" s="103">
        <v>0</v>
      </c>
      <c r="Q45" s="103">
        <v>0</v>
      </c>
      <c r="R45" s="103">
        <v>0</v>
      </c>
      <c r="S45" s="103">
        <f t="shared" si="15"/>
        <v>0</v>
      </c>
      <c r="T45" s="103">
        <f t="shared" si="9"/>
        <v>0</v>
      </c>
      <c r="U45" s="103">
        <f t="shared" si="10"/>
        <v>0</v>
      </c>
      <c r="V45" s="255">
        <f t="shared" si="11"/>
        <v>0</v>
      </c>
      <c r="W45" s="103">
        <v>0</v>
      </c>
      <c r="X45" s="103">
        <v>0</v>
      </c>
      <c r="Y45" s="103">
        <v>0</v>
      </c>
      <c r="Z45" s="103">
        <v>0</v>
      </c>
      <c r="AA45" s="103">
        <v>0</v>
      </c>
      <c r="AB45" s="103">
        <v>0</v>
      </c>
      <c r="AC45" s="103">
        <v>0</v>
      </c>
      <c r="AD45" s="103">
        <v>0</v>
      </c>
      <c r="AE45" s="103">
        <v>0</v>
      </c>
      <c r="AF45" s="103">
        <v>0</v>
      </c>
      <c r="AG45" s="103">
        <v>0</v>
      </c>
      <c r="AH45" s="103">
        <v>0</v>
      </c>
      <c r="AI45" s="103">
        <v>0</v>
      </c>
      <c r="AJ45" s="103">
        <v>0</v>
      </c>
      <c r="AK45" s="103">
        <v>0</v>
      </c>
      <c r="AL45" s="103">
        <v>0</v>
      </c>
      <c r="AM45" s="103">
        <v>0</v>
      </c>
      <c r="AN45" s="103">
        <f t="shared" si="16"/>
        <v>0</v>
      </c>
      <c r="AO45" s="103">
        <f t="shared" si="17"/>
        <v>0</v>
      </c>
      <c r="AP45" s="103">
        <f t="shared" si="18"/>
        <v>0</v>
      </c>
      <c r="AQ45" s="255">
        <f t="shared" si="19"/>
        <v>0</v>
      </c>
      <c r="AR45" s="155"/>
      <c r="AS45" s="320"/>
      <c r="AT45" s="320"/>
      <c r="AU45" s="320"/>
      <c r="AV45" s="320"/>
      <c r="AW45" s="320"/>
      <c r="AX45" s="320"/>
      <c r="AY45" s="320"/>
      <c r="AZ45" s="320"/>
      <c r="BA45" s="320"/>
      <c r="BB45" s="320"/>
      <c r="BC45" s="320"/>
      <c r="BD45" s="320"/>
      <c r="BE45" s="320"/>
      <c r="BF45" s="320"/>
      <c r="BG45" s="320"/>
      <c r="BH45" s="320">
        <f t="shared" si="50"/>
        <v>0</v>
      </c>
      <c r="BI45" s="103">
        <f t="shared" si="50"/>
        <v>0</v>
      </c>
      <c r="BJ45" s="103">
        <f t="shared" si="50"/>
        <v>0</v>
      </c>
      <c r="BK45" s="255">
        <f t="shared" si="21"/>
        <v>0</v>
      </c>
      <c r="BL45" s="320">
        <v>0</v>
      </c>
      <c r="BM45" s="320">
        <v>0</v>
      </c>
      <c r="BN45" s="320">
        <v>0</v>
      </c>
      <c r="BO45" s="320">
        <v>0</v>
      </c>
      <c r="BP45" s="320">
        <v>0</v>
      </c>
      <c r="BQ45" s="320">
        <v>0</v>
      </c>
      <c r="BR45" s="320">
        <v>0</v>
      </c>
      <c r="BS45" s="320">
        <v>0</v>
      </c>
      <c r="BT45" s="320">
        <v>0</v>
      </c>
      <c r="BU45" s="320">
        <v>0</v>
      </c>
      <c r="BV45" s="320">
        <v>0</v>
      </c>
      <c r="BW45" s="320">
        <v>0</v>
      </c>
      <c r="BX45" s="320">
        <v>0</v>
      </c>
      <c r="BY45" s="320">
        <v>0</v>
      </c>
      <c r="BZ45" s="320">
        <v>0</v>
      </c>
      <c r="CA45" s="320">
        <v>0</v>
      </c>
      <c r="CB45" s="320">
        <f t="shared" si="22"/>
        <v>0</v>
      </c>
      <c r="CC45" s="103">
        <f t="shared" si="5"/>
        <v>0</v>
      </c>
      <c r="CD45" s="103">
        <f t="shared" si="6"/>
        <v>0</v>
      </c>
      <c r="CE45" s="255">
        <f t="shared" si="7"/>
        <v>0</v>
      </c>
    </row>
    <row r="46" spans="1:83" ht="28.5" customHeight="1">
      <c r="A46" s="153">
        <f>A45+1</f>
        <v>12</v>
      </c>
      <c r="B46" s="154" t="s">
        <v>143</v>
      </c>
      <c r="C46" s="103">
        <v>0</v>
      </c>
      <c r="D46" s="103">
        <v>0</v>
      </c>
      <c r="E46" s="103">
        <v>0</v>
      </c>
      <c r="F46" s="103">
        <v>0</v>
      </c>
      <c r="G46" s="103">
        <v>0</v>
      </c>
      <c r="H46" s="103">
        <v>0</v>
      </c>
      <c r="I46" s="103">
        <v>0</v>
      </c>
      <c r="J46" s="103">
        <v>0</v>
      </c>
      <c r="K46" s="103">
        <v>0</v>
      </c>
      <c r="L46" s="103">
        <v>0</v>
      </c>
      <c r="M46" s="103">
        <v>0</v>
      </c>
      <c r="N46" s="103">
        <v>0</v>
      </c>
      <c r="O46" s="103">
        <v>0</v>
      </c>
      <c r="P46" s="103">
        <v>0</v>
      </c>
      <c r="Q46" s="103">
        <v>0</v>
      </c>
      <c r="R46" s="103">
        <v>0</v>
      </c>
      <c r="S46" s="103">
        <f t="shared" si="15"/>
        <v>0</v>
      </c>
      <c r="T46" s="103">
        <f t="shared" si="9"/>
        <v>0</v>
      </c>
      <c r="U46" s="103">
        <f t="shared" si="10"/>
        <v>0</v>
      </c>
      <c r="V46" s="255">
        <f t="shared" si="11"/>
        <v>0</v>
      </c>
      <c r="W46" s="103">
        <v>0</v>
      </c>
      <c r="X46" s="103">
        <v>0</v>
      </c>
      <c r="Y46" s="103">
        <v>0</v>
      </c>
      <c r="Z46" s="103">
        <v>0</v>
      </c>
      <c r="AA46" s="103">
        <v>0</v>
      </c>
      <c r="AB46" s="103">
        <v>0</v>
      </c>
      <c r="AC46" s="103">
        <v>0</v>
      </c>
      <c r="AD46" s="103">
        <v>0</v>
      </c>
      <c r="AE46" s="103">
        <v>0</v>
      </c>
      <c r="AF46" s="103">
        <v>0</v>
      </c>
      <c r="AG46" s="103">
        <v>0</v>
      </c>
      <c r="AH46" s="103">
        <v>0</v>
      </c>
      <c r="AI46" s="103">
        <v>0</v>
      </c>
      <c r="AJ46" s="103">
        <v>0</v>
      </c>
      <c r="AK46" s="103">
        <v>0</v>
      </c>
      <c r="AL46" s="103">
        <v>0</v>
      </c>
      <c r="AM46" s="103">
        <v>0</v>
      </c>
      <c r="AN46" s="103">
        <f t="shared" si="16"/>
        <v>0</v>
      </c>
      <c r="AO46" s="103">
        <f t="shared" si="17"/>
        <v>0</v>
      </c>
      <c r="AP46" s="103">
        <f t="shared" si="18"/>
        <v>0</v>
      </c>
      <c r="AQ46" s="255">
        <f t="shared" si="19"/>
        <v>0</v>
      </c>
      <c r="AR46" s="155"/>
      <c r="AS46" s="320"/>
      <c r="AT46" s="320"/>
      <c r="AU46" s="320"/>
      <c r="AV46" s="320"/>
      <c r="AW46" s="320"/>
      <c r="AX46" s="320"/>
      <c r="AY46" s="320"/>
      <c r="AZ46" s="320"/>
      <c r="BA46" s="320"/>
      <c r="BB46" s="320"/>
      <c r="BC46" s="320"/>
      <c r="BD46" s="320"/>
      <c r="BE46" s="320"/>
      <c r="BF46" s="320"/>
      <c r="BG46" s="320"/>
      <c r="BH46" s="320">
        <f t="shared" si="50"/>
        <v>0</v>
      </c>
      <c r="BI46" s="103">
        <f t="shared" si="50"/>
        <v>0</v>
      </c>
      <c r="BJ46" s="103">
        <f t="shared" si="50"/>
        <v>0</v>
      </c>
      <c r="BK46" s="255">
        <f t="shared" si="21"/>
        <v>0</v>
      </c>
      <c r="BL46" s="320">
        <v>0</v>
      </c>
      <c r="BM46" s="320">
        <v>0</v>
      </c>
      <c r="BN46" s="320">
        <v>0</v>
      </c>
      <c r="BO46" s="320">
        <v>0</v>
      </c>
      <c r="BP46" s="320">
        <v>0</v>
      </c>
      <c r="BQ46" s="320">
        <v>0</v>
      </c>
      <c r="BR46" s="320">
        <v>0</v>
      </c>
      <c r="BS46" s="320">
        <v>0</v>
      </c>
      <c r="BT46" s="320">
        <v>0</v>
      </c>
      <c r="BU46" s="320">
        <v>0</v>
      </c>
      <c r="BV46" s="320">
        <v>0</v>
      </c>
      <c r="BW46" s="320">
        <v>0</v>
      </c>
      <c r="BX46" s="320">
        <v>0</v>
      </c>
      <c r="BY46" s="320">
        <v>0</v>
      </c>
      <c r="BZ46" s="320">
        <v>0</v>
      </c>
      <c r="CA46" s="320">
        <v>0</v>
      </c>
      <c r="CB46" s="320">
        <f t="shared" si="22"/>
        <v>0</v>
      </c>
      <c r="CC46" s="103">
        <f t="shared" si="5"/>
        <v>0</v>
      </c>
      <c r="CD46" s="103">
        <f t="shared" si="6"/>
        <v>0</v>
      </c>
      <c r="CE46" s="255">
        <f t="shared" si="7"/>
        <v>0</v>
      </c>
    </row>
    <row r="47" spans="1:83" ht="28.5" customHeight="1">
      <c r="A47" s="153">
        <f>A46+1</f>
        <v>13</v>
      </c>
      <c r="B47" s="154" t="s">
        <v>226</v>
      </c>
      <c r="C47" s="103">
        <v>0</v>
      </c>
      <c r="D47" s="103">
        <v>0</v>
      </c>
      <c r="E47" s="103">
        <v>0</v>
      </c>
      <c r="F47" s="103">
        <v>0</v>
      </c>
      <c r="G47" s="103">
        <v>0</v>
      </c>
      <c r="H47" s="103">
        <v>0</v>
      </c>
      <c r="I47" s="103">
        <v>0</v>
      </c>
      <c r="J47" s="103">
        <v>0</v>
      </c>
      <c r="K47" s="103">
        <v>0</v>
      </c>
      <c r="L47" s="103">
        <v>0</v>
      </c>
      <c r="M47" s="103">
        <v>0</v>
      </c>
      <c r="N47" s="103">
        <v>0</v>
      </c>
      <c r="O47" s="103">
        <v>0</v>
      </c>
      <c r="P47" s="103">
        <v>0</v>
      </c>
      <c r="Q47" s="103">
        <v>0</v>
      </c>
      <c r="R47" s="103">
        <v>0</v>
      </c>
      <c r="S47" s="103">
        <f t="shared" si="15"/>
        <v>0</v>
      </c>
      <c r="T47" s="103">
        <f t="shared" si="9"/>
        <v>0</v>
      </c>
      <c r="U47" s="103">
        <f t="shared" si="10"/>
        <v>0</v>
      </c>
      <c r="V47" s="255">
        <f t="shared" si="11"/>
        <v>0</v>
      </c>
      <c r="W47" s="103">
        <v>0</v>
      </c>
      <c r="X47" s="103">
        <v>0</v>
      </c>
      <c r="Y47" s="103">
        <v>0</v>
      </c>
      <c r="Z47" s="103">
        <v>0</v>
      </c>
      <c r="AA47" s="103">
        <v>0</v>
      </c>
      <c r="AB47" s="103">
        <v>0</v>
      </c>
      <c r="AC47" s="103">
        <v>0</v>
      </c>
      <c r="AD47" s="103">
        <v>0</v>
      </c>
      <c r="AE47" s="103">
        <v>0</v>
      </c>
      <c r="AF47" s="103">
        <v>0</v>
      </c>
      <c r="AG47" s="103">
        <v>0</v>
      </c>
      <c r="AH47" s="103">
        <v>0</v>
      </c>
      <c r="AI47" s="103">
        <v>0</v>
      </c>
      <c r="AJ47" s="103">
        <v>0</v>
      </c>
      <c r="AK47" s="103">
        <v>0</v>
      </c>
      <c r="AL47" s="103">
        <v>0</v>
      </c>
      <c r="AM47" s="103">
        <v>0</v>
      </c>
      <c r="AN47" s="103">
        <f t="shared" si="16"/>
        <v>0</v>
      </c>
      <c r="AO47" s="103">
        <f t="shared" si="17"/>
        <v>0</v>
      </c>
      <c r="AP47" s="103">
        <f t="shared" si="18"/>
        <v>0</v>
      </c>
      <c r="AQ47" s="255">
        <f t="shared" si="19"/>
        <v>0</v>
      </c>
      <c r="AR47" s="155"/>
      <c r="AS47" s="320"/>
      <c r="AT47" s="320"/>
      <c r="AU47" s="320"/>
      <c r="AV47" s="320"/>
      <c r="AW47" s="320"/>
      <c r="AX47" s="320"/>
      <c r="AY47" s="320"/>
      <c r="AZ47" s="320"/>
      <c r="BA47" s="320"/>
      <c r="BB47" s="320"/>
      <c r="BC47" s="320"/>
      <c r="BD47" s="320"/>
      <c r="BE47" s="320"/>
      <c r="BF47" s="320"/>
      <c r="BG47" s="320"/>
      <c r="BH47" s="320">
        <f t="shared" si="50"/>
        <v>0</v>
      </c>
      <c r="BI47" s="103">
        <f t="shared" si="50"/>
        <v>0</v>
      </c>
      <c r="BJ47" s="103">
        <f t="shared" si="50"/>
        <v>0</v>
      </c>
      <c r="BK47" s="255">
        <f t="shared" si="21"/>
        <v>0</v>
      </c>
      <c r="BL47" s="320">
        <v>0</v>
      </c>
      <c r="BM47" s="320">
        <v>0</v>
      </c>
      <c r="BN47" s="320">
        <v>0</v>
      </c>
      <c r="BO47" s="320">
        <v>0</v>
      </c>
      <c r="BP47" s="320">
        <v>0</v>
      </c>
      <c r="BQ47" s="320">
        <v>0</v>
      </c>
      <c r="BR47" s="320">
        <v>0</v>
      </c>
      <c r="BS47" s="320">
        <v>0</v>
      </c>
      <c r="BT47" s="320">
        <v>0</v>
      </c>
      <c r="BU47" s="320">
        <v>0</v>
      </c>
      <c r="BV47" s="320">
        <v>0</v>
      </c>
      <c r="BW47" s="320">
        <v>0</v>
      </c>
      <c r="BX47" s="320">
        <v>0</v>
      </c>
      <c r="BY47" s="320">
        <v>0</v>
      </c>
      <c r="BZ47" s="320">
        <v>0</v>
      </c>
      <c r="CA47" s="320">
        <v>0</v>
      </c>
      <c r="CB47" s="320">
        <f t="shared" si="22"/>
        <v>0</v>
      </c>
      <c r="CC47" s="103">
        <f t="shared" si="5"/>
        <v>0</v>
      </c>
      <c r="CD47" s="103">
        <f t="shared" si="6"/>
        <v>0</v>
      </c>
      <c r="CE47" s="255">
        <f t="shared" si="7"/>
        <v>0</v>
      </c>
    </row>
    <row r="48" spans="1:83">
      <c r="A48" s="147"/>
      <c r="B48" s="156" t="s">
        <v>26</v>
      </c>
      <c r="C48" s="438">
        <f t="shared" ref="C48:I48" si="51">SUM(C42:C47)</f>
        <v>0</v>
      </c>
      <c r="D48" s="438">
        <f t="shared" si="51"/>
        <v>0</v>
      </c>
      <c r="E48" s="438">
        <f t="shared" si="51"/>
        <v>0</v>
      </c>
      <c r="F48" s="438">
        <f t="shared" si="51"/>
        <v>0</v>
      </c>
      <c r="G48" s="438">
        <f t="shared" si="51"/>
        <v>0</v>
      </c>
      <c r="H48" s="438">
        <f t="shared" si="51"/>
        <v>0</v>
      </c>
      <c r="I48" s="438">
        <f t="shared" si="51"/>
        <v>0</v>
      </c>
      <c r="J48" s="438">
        <f>SUM(J42:J47)</f>
        <v>0</v>
      </c>
      <c r="K48" s="438">
        <f t="shared" ref="K48:V48" si="52">SUM(K42:K47)</f>
        <v>0</v>
      </c>
      <c r="L48" s="438">
        <f t="shared" si="52"/>
        <v>0</v>
      </c>
      <c r="M48" s="438">
        <f t="shared" si="52"/>
        <v>0</v>
      </c>
      <c r="N48" s="438">
        <f t="shared" si="52"/>
        <v>0</v>
      </c>
      <c r="O48" s="438">
        <f t="shared" si="52"/>
        <v>0</v>
      </c>
      <c r="P48" s="438">
        <f t="shared" si="52"/>
        <v>0</v>
      </c>
      <c r="Q48" s="438">
        <f t="shared" si="52"/>
        <v>0</v>
      </c>
      <c r="R48" s="438">
        <f t="shared" si="52"/>
        <v>0</v>
      </c>
      <c r="S48" s="438">
        <f t="shared" si="52"/>
        <v>0</v>
      </c>
      <c r="T48" s="438">
        <f t="shared" si="52"/>
        <v>0</v>
      </c>
      <c r="U48" s="438">
        <f t="shared" si="52"/>
        <v>0</v>
      </c>
      <c r="V48" s="438">
        <f t="shared" si="52"/>
        <v>0</v>
      </c>
      <c r="W48" s="155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3"/>
      <c r="AM48" s="103">
        <v>0</v>
      </c>
      <c r="AN48" s="103">
        <f t="shared" si="16"/>
        <v>0</v>
      </c>
      <c r="AO48" s="103">
        <f t="shared" si="17"/>
        <v>0</v>
      </c>
      <c r="AP48" s="103">
        <f t="shared" si="18"/>
        <v>0</v>
      </c>
      <c r="AQ48" s="200">
        <f t="shared" si="19"/>
        <v>0</v>
      </c>
      <c r="AR48" s="103">
        <f t="shared" ref="AR48:BK48" si="53">SUM(AR42:AR47)</f>
        <v>0</v>
      </c>
      <c r="AS48" s="103">
        <f t="shared" si="53"/>
        <v>0</v>
      </c>
      <c r="AT48" s="103">
        <f t="shared" si="53"/>
        <v>0</v>
      </c>
      <c r="AU48" s="103">
        <f t="shared" si="53"/>
        <v>0</v>
      </c>
      <c r="AV48" s="103">
        <f t="shared" si="53"/>
        <v>0</v>
      </c>
      <c r="AW48" s="103">
        <f t="shared" si="53"/>
        <v>0</v>
      </c>
      <c r="AX48" s="103">
        <f t="shared" si="53"/>
        <v>0</v>
      </c>
      <c r="AY48" s="103">
        <f t="shared" si="53"/>
        <v>0</v>
      </c>
      <c r="AZ48" s="103">
        <f t="shared" si="53"/>
        <v>0</v>
      </c>
      <c r="BA48" s="103">
        <f t="shared" si="53"/>
        <v>0</v>
      </c>
      <c r="BB48" s="103">
        <f t="shared" si="53"/>
        <v>0</v>
      </c>
      <c r="BC48" s="103">
        <f t="shared" si="53"/>
        <v>0</v>
      </c>
      <c r="BD48" s="103">
        <f t="shared" si="53"/>
        <v>0</v>
      </c>
      <c r="BE48" s="103">
        <f t="shared" si="53"/>
        <v>0</v>
      </c>
      <c r="BF48" s="103">
        <f t="shared" si="53"/>
        <v>0</v>
      </c>
      <c r="BG48" s="103">
        <f t="shared" si="53"/>
        <v>0</v>
      </c>
      <c r="BH48" s="103">
        <f t="shared" si="53"/>
        <v>0</v>
      </c>
      <c r="BI48" s="103">
        <f t="shared" si="53"/>
        <v>0</v>
      </c>
      <c r="BJ48" s="103">
        <f t="shared" si="53"/>
        <v>0</v>
      </c>
      <c r="BK48" s="103">
        <f t="shared" si="53"/>
        <v>0</v>
      </c>
      <c r="BL48" s="103">
        <f>SUM(BL42:BL47)</f>
        <v>0</v>
      </c>
      <c r="BM48" s="320">
        <f t="shared" ref="BM48:CA48" si="54">SUM(BM42:BM47)</f>
        <v>0</v>
      </c>
      <c r="BN48" s="155">
        <f t="shared" si="54"/>
        <v>0</v>
      </c>
      <c r="BO48" s="155">
        <f t="shared" si="54"/>
        <v>0</v>
      </c>
      <c r="BP48" s="155">
        <f t="shared" si="54"/>
        <v>0</v>
      </c>
      <c r="BQ48" s="155">
        <f t="shared" si="54"/>
        <v>0</v>
      </c>
      <c r="BR48" s="155">
        <f t="shared" si="54"/>
        <v>0</v>
      </c>
      <c r="BS48" s="155">
        <f t="shared" si="54"/>
        <v>0</v>
      </c>
      <c r="BT48" s="155">
        <f t="shared" si="54"/>
        <v>0</v>
      </c>
      <c r="BU48" s="155">
        <f t="shared" si="54"/>
        <v>0</v>
      </c>
      <c r="BV48" s="155">
        <f t="shared" si="54"/>
        <v>0</v>
      </c>
      <c r="BW48" s="155">
        <f t="shared" si="54"/>
        <v>0</v>
      </c>
      <c r="BX48" s="155">
        <f t="shared" si="54"/>
        <v>0</v>
      </c>
      <c r="BY48" s="155">
        <f t="shared" si="54"/>
        <v>0</v>
      </c>
      <c r="BZ48" s="155">
        <f t="shared" si="54"/>
        <v>0</v>
      </c>
      <c r="CA48" s="155">
        <f t="shared" si="54"/>
        <v>0</v>
      </c>
      <c r="CB48" s="320">
        <f t="shared" si="22"/>
        <v>0</v>
      </c>
      <c r="CC48" s="103">
        <f t="shared" si="5"/>
        <v>0</v>
      </c>
      <c r="CD48" s="103">
        <f t="shared" si="6"/>
        <v>0</v>
      </c>
      <c r="CE48" s="255">
        <f t="shared" si="7"/>
        <v>0</v>
      </c>
    </row>
    <row r="49" spans="1:83">
      <c r="A49" s="147"/>
      <c r="B49" s="157" t="s">
        <v>27</v>
      </c>
      <c r="C49" s="332"/>
      <c r="D49" s="327"/>
      <c r="E49" s="327"/>
      <c r="F49" s="327"/>
      <c r="G49" s="327"/>
      <c r="H49" s="327"/>
      <c r="I49" s="327"/>
      <c r="J49" s="327"/>
      <c r="K49" s="327"/>
      <c r="L49" s="327"/>
      <c r="M49" s="327"/>
      <c r="N49" s="327"/>
      <c r="O49" s="327"/>
      <c r="P49" s="327"/>
      <c r="Q49" s="327"/>
      <c r="R49" s="327"/>
      <c r="S49" s="98">
        <f t="shared" si="15"/>
        <v>0</v>
      </c>
      <c r="T49" s="98">
        <f t="shared" si="9"/>
        <v>0</v>
      </c>
      <c r="U49" s="98">
        <f t="shared" si="10"/>
        <v>0</v>
      </c>
      <c r="V49" s="297">
        <f t="shared" si="11"/>
        <v>0</v>
      </c>
      <c r="W49" s="152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>
        <v>0</v>
      </c>
      <c r="AN49" s="98">
        <f t="shared" si="16"/>
        <v>0</v>
      </c>
      <c r="AO49" s="98">
        <f t="shared" si="17"/>
        <v>0</v>
      </c>
      <c r="AP49" s="98">
        <f t="shared" si="18"/>
        <v>0</v>
      </c>
      <c r="AQ49" s="297">
        <f t="shared" si="19"/>
        <v>0</v>
      </c>
      <c r="AR49" s="152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>
        <f t="shared" ref="BH49:BJ50" si="55">AR49+AV49+AZ49+BD49</f>
        <v>0</v>
      </c>
      <c r="BI49" s="98">
        <f t="shared" si="55"/>
        <v>0</v>
      </c>
      <c r="BJ49" s="98">
        <f t="shared" si="55"/>
        <v>0</v>
      </c>
      <c r="BK49" s="297">
        <f t="shared" si="21"/>
        <v>0</v>
      </c>
      <c r="BL49" s="152"/>
      <c r="BM49" s="206"/>
      <c r="BN49" s="206"/>
      <c r="BO49" s="206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BZ49" s="206"/>
      <c r="CA49" s="206"/>
      <c r="CB49" s="206">
        <f t="shared" si="22"/>
        <v>0</v>
      </c>
      <c r="CC49" s="98">
        <f t="shared" si="5"/>
        <v>0</v>
      </c>
      <c r="CD49" s="98">
        <f t="shared" si="6"/>
        <v>0</v>
      </c>
      <c r="CE49" s="297">
        <f t="shared" si="7"/>
        <v>0</v>
      </c>
    </row>
    <row r="50" spans="1:83" ht="28.5" customHeight="1">
      <c r="A50" s="153">
        <f>A47+1</f>
        <v>14</v>
      </c>
      <c r="B50" s="154" t="s">
        <v>132</v>
      </c>
      <c r="C50" s="103">
        <v>0</v>
      </c>
      <c r="D50" s="103">
        <v>0</v>
      </c>
      <c r="E50" s="103">
        <v>0</v>
      </c>
      <c r="F50" s="103">
        <v>0</v>
      </c>
      <c r="G50" s="103">
        <v>0</v>
      </c>
      <c r="H50" s="103">
        <v>0</v>
      </c>
      <c r="I50" s="103">
        <v>0</v>
      </c>
      <c r="J50" s="103">
        <v>0</v>
      </c>
      <c r="K50" s="103">
        <v>0</v>
      </c>
      <c r="L50" s="103">
        <v>0</v>
      </c>
      <c r="M50" s="103">
        <v>0</v>
      </c>
      <c r="N50" s="103">
        <v>0</v>
      </c>
      <c r="O50" s="103">
        <v>0</v>
      </c>
      <c r="P50" s="103">
        <v>0</v>
      </c>
      <c r="Q50" s="103">
        <v>0</v>
      </c>
      <c r="R50" s="103">
        <v>0</v>
      </c>
      <c r="S50" s="103">
        <v>0</v>
      </c>
      <c r="T50" s="103">
        <f t="shared" si="9"/>
        <v>0</v>
      </c>
      <c r="U50" s="103">
        <f t="shared" si="10"/>
        <v>0</v>
      </c>
      <c r="V50" s="255">
        <f t="shared" si="11"/>
        <v>0</v>
      </c>
      <c r="W50" s="103">
        <v>0</v>
      </c>
      <c r="X50" s="103">
        <v>0</v>
      </c>
      <c r="Y50" s="103">
        <v>0</v>
      </c>
      <c r="Z50" s="103">
        <v>0</v>
      </c>
      <c r="AA50" s="103">
        <v>0</v>
      </c>
      <c r="AB50" s="103">
        <v>0</v>
      </c>
      <c r="AC50" s="103">
        <v>0</v>
      </c>
      <c r="AD50" s="103">
        <v>0</v>
      </c>
      <c r="AE50" s="103">
        <v>0</v>
      </c>
      <c r="AF50" s="103">
        <v>0</v>
      </c>
      <c r="AG50" s="103">
        <v>0</v>
      </c>
      <c r="AH50" s="103">
        <v>0</v>
      </c>
      <c r="AI50" s="103">
        <v>0</v>
      </c>
      <c r="AJ50" s="103">
        <v>0</v>
      </c>
      <c r="AK50" s="103">
        <v>0</v>
      </c>
      <c r="AL50" s="103">
        <v>0</v>
      </c>
      <c r="AM50" s="103">
        <v>0</v>
      </c>
      <c r="AN50" s="103">
        <f t="shared" si="16"/>
        <v>0</v>
      </c>
      <c r="AO50" s="103">
        <f t="shared" si="17"/>
        <v>0</v>
      </c>
      <c r="AP50" s="103">
        <f t="shared" si="18"/>
        <v>0</v>
      </c>
      <c r="AQ50" s="255">
        <f t="shared" si="19"/>
        <v>0</v>
      </c>
      <c r="AR50" s="155"/>
      <c r="AS50" s="320"/>
      <c r="AT50" s="320"/>
      <c r="AU50" s="320"/>
      <c r="AV50" s="320"/>
      <c r="AW50" s="320"/>
      <c r="AX50" s="320"/>
      <c r="AY50" s="320"/>
      <c r="AZ50" s="320"/>
      <c r="BA50" s="320"/>
      <c r="BB50" s="320"/>
      <c r="BC50" s="320"/>
      <c r="BD50" s="320"/>
      <c r="BE50" s="320"/>
      <c r="BF50" s="320"/>
      <c r="BG50" s="320"/>
      <c r="BH50" s="320">
        <f t="shared" si="55"/>
        <v>0</v>
      </c>
      <c r="BI50" s="103">
        <f t="shared" si="55"/>
        <v>0</v>
      </c>
      <c r="BJ50" s="103">
        <f t="shared" si="55"/>
        <v>0</v>
      </c>
      <c r="BK50" s="255">
        <f t="shared" si="21"/>
        <v>0</v>
      </c>
      <c r="BL50" s="320">
        <v>0</v>
      </c>
      <c r="BM50" s="320">
        <v>0</v>
      </c>
      <c r="BN50" s="320">
        <v>0</v>
      </c>
      <c r="BO50" s="320">
        <v>0</v>
      </c>
      <c r="BP50" s="320">
        <v>0</v>
      </c>
      <c r="BQ50" s="320">
        <v>0</v>
      </c>
      <c r="BR50" s="320">
        <v>0</v>
      </c>
      <c r="BS50" s="320">
        <v>0</v>
      </c>
      <c r="BT50" s="320">
        <v>0</v>
      </c>
      <c r="BU50" s="320">
        <v>0</v>
      </c>
      <c r="BV50" s="320">
        <v>0</v>
      </c>
      <c r="BW50" s="320">
        <v>0</v>
      </c>
      <c r="BX50" s="320">
        <v>0</v>
      </c>
      <c r="BY50" s="320">
        <v>0</v>
      </c>
      <c r="BZ50" s="320">
        <v>0</v>
      </c>
      <c r="CA50" s="320">
        <v>0</v>
      </c>
      <c r="CB50" s="320">
        <f t="shared" si="22"/>
        <v>0</v>
      </c>
      <c r="CC50" s="103">
        <f t="shared" si="5"/>
        <v>0</v>
      </c>
      <c r="CD50" s="103">
        <f t="shared" si="6"/>
        <v>0</v>
      </c>
      <c r="CE50" s="255">
        <f t="shared" si="7"/>
        <v>0</v>
      </c>
    </row>
    <row r="51" spans="1:83">
      <c r="A51" s="147"/>
      <c r="B51" s="156" t="s">
        <v>28</v>
      </c>
      <c r="C51" s="438">
        <f t="shared" ref="C51:I51" si="56">SUM(C50)</f>
        <v>0</v>
      </c>
      <c r="D51" s="438">
        <f t="shared" si="56"/>
        <v>0</v>
      </c>
      <c r="E51" s="438">
        <f t="shared" si="56"/>
        <v>0</v>
      </c>
      <c r="F51" s="438">
        <f t="shared" si="56"/>
        <v>0</v>
      </c>
      <c r="G51" s="438">
        <f t="shared" si="56"/>
        <v>0</v>
      </c>
      <c r="H51" s="438">
        <f t="shared" si="56"/>
        <v>0</v>
      </c>
      <c r="I51" s="438">
        <f t="shared" si="56"/>
        <v>0</v>
      </c>
      <c r="J51" s="438">
        <f>SUM(J50)</f>
        <v>0</v>
      </c>
      <c r="K51" s="438">
        <f t="shared" ref="K51:V51" si="57">SUM(K50)</f>
        <v>0</v>
      </c>
      <c r="L51" s="438">
        <f t="shared" si="57"/>
        <v>0</v>
      </c>
      <c r="M51" s="438">
        <f t="shared" si="57"/>
        <v>0</v>
      </c>
      <c r="N51" s="438">
        <f t="shared" si="57"/>
        <v>0</v>
      </c>
      <c r="O51" s="438">
        <f t="shared" si="57"/>
        <v>0</v>
      </c>
      <c r="P51" s="438">
        <f t="shared" si="57"/>
        <v>0</v>
      </c>
      <c r="Q51" s="438">
        <f t="shared" si="57"/>
        <v>0</v>
      </c>
      <c r="R51" s="438">
        <f t="shared" si="57"/>
        <v>0</v>
      </c>
      <c r="S51" s="438">
        <f t="shared" si="57"/>
        <v>0</v>
      </c>
      <c r="T51" s="438">
        <f t="shared" si="57"/>
        <v>0</v>
      </c>
      <c r="U51" s="438">
        <f t="shared" si="57"/>
        <v>0</v>
      </c>
      <c r="V51" s="438">
        <f t="shared" si="57"/>
        <v>0</v>
      </c>
      <c r="W51" s="149"/>
      <c r="X51" s="95"/>
      <c r="Y51" s="95"/>
      <c r="Z51" s="95"/>
      <c r="AA51" s="95"/>
      <c r="AB51" s="95"/>
      <c r="AC51" s="95"/>
      <c r="AD51" s="95"/>
      <c r="AE51" s="95"/>
      <c r="AF51" s="95"/>
      <c r="AG51" s="95"/>
      <c r="AH51" s="95"/>
      <c r="AI51" s="95"/>
      <c r="AJ51" s="95"/>
      <c r="AK51" s="95"/>
      <c r="AL51" s="95"/>
      <c r="AM51" s="95">
        <v>0</v>
      </c>
      <c r="AN51" s="95">
        <f t="shared" si="16"/>
        <v>0</v>
      </c>
      <c r="AO51" s="95">
        <f t="shared" si="17"/>
        <v>0</v>
      </c>
      <c r="AP51" s="95">
        <f t="shared" si="18"/>
        <v>0</v>
      </c>
      <c r="AQ51" s="198">
        <f t="shared" si="19"/>
        <v>0</v>
      </c>
      <c r="AR51" s="95">
        <f t="shared" ref="AR51:BK51" si="58">SUM(AR50)</f>
        <v>0</v>
      </c>
      <c r="AS51" s="95">
        <f t="shared" si="58"/>
        <v>0</v>
      </c>
      <c r="AT51" s="95">
        <f t="shared" si="58"/>
        <v>0</v>
      </c>
      <c r="AU51" s="95">
        <f t="shared" si="58"/>
        <v>0</v>
      </c>
      <c r="AV51" s="95">
        <f t="shared" si="58"/>
        <v>0</v>
      </c>
      <c r="AW51" s="95">
        <f t="shared" si="58"/>
        <v>0</v>
      </c>
      <c r="AX51" s="95">
        <f t="shared" si="58"/>
        <v>0</v>
      </c>
      <c r="AY51" s="95">
        <f t="shared" si="58"/>
        <v>0</v>
      </c>
      <c r="AZ51" s="95">
        <f t="shared" si="58"/>
        <v>0</v>
      </c>
      <c r="BA51" s="95">
        <f t="shared" si="58"/>
        <v>0</v>
      </c>
      <c r="BB51" s="95">
        <f t="shared" si="58"/>
        <v>0</v>
      </c>
      <c r="BC51" s="95">
        <f t="shared" si="58"/>
        <v>0</v>
      </c>
      <c r="BD51" s="95">
        <f t="shared" si="58"/>
        <v>0</v>
      </c>
      <c r="BE51" s="95">
        <f t="shared" si="58"/>
        <v>0</v>
      </c>
      <c r="BF51" s="95">
        <f t="shared" si="58"/>
        <v>0</v>
      </c>
      <c r="BG51" s="95">
        <f t="shared" si="58"/>
        <v>0</v>
      </c>
      <c r="BH51" s="95">
        <f t="shared" si="58"/>
        <v>0</v>
      </c>
      <c r="BI51" s="95">
        <f t="shared" si="58"/>
        <v>0</v>
      </c>
      <c r="BJ51" s="95">
        <f t="shared" si="58"/>
        <v>0</v>
      </c>
      <c r="BK51" s="95">
        <f t="shared" si="58"/>
        <v>0</v>
      </c>
      <c r="BL51" s="95">
        <f>SUM(BL50)</f>
        <v>0</v>
      </c>
      <c r="BM51" s="263">
        <f t="shared" ref="BM51:CA51" si="59">SUM(BM50)</f>
        <v>0</v>
      </c>
      <c r="BN51" s="149">
        <f t="shared" si="59"/>
        <v>0</v>
      </c>
      <c r="BO51" s="149">
        <f t="shared" si="59"/>
        <v>0</v>
      </c>
      <c r="BP51" s="149">
        <f t="shared" si="59"/>
        <v>0</v>
      </c>
      <c r="BQ51" s="149">
        <f t="shared" si="59"/>
        <v>0</v>
      </c>
      <c r="BR51" s="149">
        <f t="shared" si="59"/>
        <v>0</v>
      </c>
      <c r="BS51" s="149">
        <f t="shared" si="59"/>
        <v>0</v>
      </c>
      <c r="BT51" s="149">
        <f t="shared" si="59"/>
        <v>0</v>
      </c>
      <c r="BU51" s="149">
        <f t="shared" si="59"/>
        <v>0</v>
      </c>
      <c r="BV51" s="149">
        <f t="shared" si="59"/>
        <v>0</v>
      </c>
      <c r="BW51" s="149">
        <f t="shared" si="59"/>
        <v>0</v>
      </c>
      <c r="BX51" s="149">
        <f t="shared" si="59"/>
        <v>0</v>
      </c>
      <c r="BY51" s="149">
        <f t="shared" si="59"/>
        <v>0</v>
      </c>
      <c r="BZ51" s="149">
        <f t="shared" si="59"/>
        <v>0</v>
      </c>
      <c r="CA51" s="149">
        <f t="shared" si="59"/>
        <v>0</v>
      </c>
      <c r="CB51" s="263">
        <f t="shared" si="22"/>
        <v>0</v>
      </c>
      <c r="CC51" s="95">
        <f t="shared" si="5"/>
        <v>0</v>
      </c>
      <c r="CD51" s="95">
        <f t="shared" si="6"/>
        <v>0</v>
      </c>
      <c r="CE51" s="256">
        <f t="shared" si="7"/>
        <v>0</v>
      </c>
    </row>
    <row r="52" spans="1:83">
      <c r="A52" s="147"/>
      <c r="B52" s="157" t="s">
        <v>133</v>
      </c>
      <c r="C52" s="332"/>
      <c r="D52" s="327"/>
      <c r="E52" s="327"/>
      <c r="F52" s="327"/>
      <c r="G52" s="327"/>
      <c r="H52" s="327"/>
      <c r="I52" s="327"/>
      <c r="J52" s="327"/>
      <c r="K52" s="327"/>
      <c r="L52" s="327"/>
      <c r="M52" s="327"/>
      <c r="N52" s="327"/>
      <c r="O52" s="327"/>
      <c r="P52" s="327"/>
      <c r="Q52" s="327"/>
      <c r="R52" s="327"/>
      <c r="S52" s="98">
        <f t="shared" si="15"/>
        <v>0</v>
      </c>
      <c r="T52" s="98">
        <f t="shared" si="9"/>
        <v>0</v>
      </c>
      <c r="U52" s="98">
        <f t="shared" si="10"/>
        <v>0</v>
      </c>
      <c r="V52" s="297">
        <f t="shared" si="11"/>
        <v>0</v>
      </c>
      <c r="W52" s="152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>
        <v>0</v>
      </c>
      <c r="AN52" s="98">
        <f t="shared" si="16"/>
        <v>0</v>
      </c>
      <c r="AO52" s="98">
        <f t="shared" si="17"/>
        <v>0</v>
      </c>
      <c r="AP52" s="98">
        <f t="shared" si="18"/>
        <v>0</v>
      </c>
      <c r="AQ52" s="297">
        <f t="shared" si="19"/>
        <v>0</v>
      </c>
      <c r="AR52" s="152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>
        <f t="shared" ref="BH52:BJ53" si="60">AR52+AV52+AZ52+BD52</f>
        <v>0</v>
      </c>
      <c r="BI52" s="98">
        <f t="shared" si="60"/>
        <v>0</v>
      </c>
      <c r="BJ52" s="98">
        <f t="shared" si="60"/>
        <v>0</v>
      </c>
      <c r="BK52" s="297">
        <f t="shared" si="21"/>
        <v>0</v>
      </c>
      <c r="BL52" s="152"/>
      <c r="BM52" s="206"/>
      <c r="BN52" s="206"/>
      <c r="BO52" s="206"/>
      <c r="BP52" s="206"/>
      <c r="BQ52" s="206"/>
      <c r="BR52" s="206"/>
      <c r="BS52" s="206"/>
      <c r="BT52" s="206"/>
      <c r="BU52" s="206"/>
      <c r="BV52" s="206"/>
      <c r="BW52" s="206"/>
      <c r="BX52" s="206"/>
      <c r="BY52" s="206"/>
      <c r="BZ52" s="206"/>
      <c r="CA52" s="206"/>
      <c r="CB52" s="206">
        <f t="shared" si="22"/>
        <v>0</v>
      </c>
      <c r="CC52" s="98">
        <f t="shared" si="5"/>
        <v>0</v>
      </c>
      <c r="CD52" s="98">
        <f t="shared" si="6"/>
        <v>0</v>
      </c>
      <c r="CE52" s="297">
        <f t="shared" si="7"/>
        <v>0</v>
      </c>
    </row>
    <row r="53" spans="1:83" ht="28.5" customHeight="1">
      <c r="A53" s="153">
        <v>15</v>
      </c>
      <c r="B53" s="166" t="s">
        <v>145</v>
      </c>
      <c r="C53" s="103">
        <v>0</v>
      </c>
      <c r="D53" s="103">
        <v>0</v>
      </c>
      <c r="E53" s="103">
        <v>0</v>
      </c>
      <c r="F53" s="103">
        <v>0</v>
      </c>
      <c r="G53" s="103">
        <v>0</v>
      </c>
      <c r="H53" s="103">
        <v>0</v>
      </c>
      <c r="I53" s="103">
        <v>0</v>
      </c>
      <c r="J53" s="103">
        <v>0</v>
      </c>
      <c r="K53" s="103">
        <v>0</v>
      </c>
      <c r="L53" s="103">
        <v>0</v>
      </c>
      <c r="M53" s="103">
        <v>0</v>
      </c>
      <c r="N53" s="103">
        <v>0</v>
      </c>
      <c r="O53" s="103">
        <v>0</v>
      </c>
      <c r="P53" s="103">
        <v>0</v>
      </c>
      <c r="Q53" s="103">
        <v>0</v>
      </c>
      <c r="R53" s="103">
        <v>0</v>
      </c>
      <c r="S53" s="103">
        <f t="shared" si="15"/>
        <v>0</v>
      </c>
      <c r="T53" s="103">
        <f t="shared" si="9"/>
        <v>0</v>
      </c>
      <c r="U53" s="103">
        <f t="shared" si="10"/>
        <v>0</v>
      </c>
      <c r="V53" s="255">
        <f t="shared" si="11"/>
        <v>0</v>
      </c>
      <c r="W53" s="103">
        <v>0</v>
      </c>
      <c r="X53" s="103">
        <v>0</v>
      </c>
      <c r="Y53" s="103">
        <v>0</v>
      </c>
      <c r="Z53" s="103">
        <v>0</v>
      </c>
      <c r="AA53" s="103">
        <v>0</v>
      </c>
      <c r="AB53" s="103">
        <v>0</v>
      </c>
      <c r="AC53" s="103">
        <v>0</v>
      </c>
      <c r="AD53" s="103">
        <v>0</v>
      </c>
      <c r="AE53" s="103">
        <v>0</v>
      </c>
      <c r="AF53" s="103">
        <v>0</v>
      </c>
      <c r="AG53" s="103">
        <v>0</v>
      </c>
      <c r="AH53" s="103">
        <v>0</v>
      </c>
      <c r="AI53" s="103">
        <v>0</v>
      </c>
      <c r="AJ53" s="103">
        <v>0</v>
      </c>
      <c r="AK53" s="103">
        <v>0</v>
      </c>
      <c r="AL53" s="103">
        <v>0</v>
      </c>
      <c r="AM53" s="103">
        <v>0</v>
      </c>
      <c r="AN53" s="255">
        <f t="shared" si="16"/>
        <v>0</v>
      </c>
      <c r="AO53" s="255">
        <f t="shared" si="17"/>
        <v>0</v>
      </c>
      <c r="AP53" s="255">
        <f t="shared" si="18"/>
        <v>0</v>
      </c>
      <c r="AQ53" s="255">
        <f t="shared" si="19"/>
        <v>0</v>
      </c>
      <c r="AR53" s="155"/>
      <c r="AS53" s="320"/>
      <c r="AT53" s="320"/>
      <c r="AU53" s="320"/>
      <c r="AV53" s="320"/>
      <c r="AW53" s="320"/>
      <c r="AX53" s="320"/>
      <c r="AY53" s="320"/>
      <c r="AZ53" s="320"/>
      <c r="BA53" s="320"/>
      <c r="BB53" s="320"/>
      <c r="BC53" s="320"/>
      <c r="BD53" s="320"/>
      <c r="BE53" s="320"/>
      <c r="BF53" s="320"/>
      <c r="BG53" s="320"/>
      <c r="BH53" s="320">
        <f t="shared" si="60"/>
        <v>0</v>
      </c>
      <c r="BI53" s="103">
        <f t="shared" si="60"/>
        <v>0</v>
      </c>
      <c r="BJ53" s="103">
        <f t="shared" si="60"/>
        <v>0</v>
      </c>
      <c r="BK53" s="255">
        <f t="shared" si="21"/>
        <v>0</v>
      </c>
      <c r="BL53" s="320">
        <v>0</v>
      </c>
      <c r="BM53" s="320">
        <v>0</v>
      </c>
      <c r="BN53" s="320">
        <v>0</v>
      </c>
      <c r="BO53" s="320">
        <v>0</v>
      </c>
      <c r="BP53" s="320">
        <v>0</v>
      </c>
      <c r="BQ53" s="320">
        <v>0</v>
      </c>
      <c r="BR53" s="320">
        <v>0</v>
      </c>
      <c r="BS53" s="320">
        <v>0</v>
      </c>
      <c r="BT53" s="320">
        <v>0</v>
      </c>
      <c r="BU53" s="320">
        <v>0</v>
      </c>
      <c r="BV53" s="320">
        <v>0</v>
      </c>
      <c r="BW53" s="320">
        <v>0</v>
      </c>
      <c r="BX53" s="320">
        <v>0</v>
      </c>
      <c r="BY53" s="320">
        <v>0</v>
      </c>
      <c r="BZ53" s="320">
        <v>0</v>
      </c>
      <c r="CA53" s="320">
        <v>0</v>
      </c>
      <c r="CB53" s="320">
        <f t="shared" si="22"/>
        <v>0</v>
      </c>
      <c r="CC53" s="103">
        <f t="shared" si="5"/>
        <v>0</v>
      </c>
      <c r="CD53" s="103">
        <f t="shared" si="6"/>
        <v>0</v>
      </c>
      <c r="CE53" s="255">
        <f t="shared" si="7"/>
        <v>0</v>
      </c>
    </row>
    <row r="54" spans="1:83">
      <c r="A54" s="147"/>
      <c r="B54" s="156" t="s">
        <v>134</v>
      </c>
      <c r="C54" s="438">
        <f t="shared" ref="C54:I54" si="61">SUM(C53)</f>
        <v>0</v>
      </c>
      <c r="D54" s="438">
        <f t="shared" si="61"/>
        <v>0</v>
      </c>
      <c r="E54" s="438">
        <f t="shared" si="61"/>
        <v>0</v>
      </c>
      <c r="F54" s="438">
        <f t="shared" si="61"/>
        <v>0</v>
      </c>
      <c r="G54" s="438">
        <f t="shared" si="61"/>
        <v>0</v>
      </c>
      <c r="H54" s="438">
        <f t="shared" si="61"/>
        <v>0</v>
      </c>
      <c r="I54" s="438">
        <f t="shared" si="61"/>
        <v>0</v>
      </c>
      <c r="J54" s="438">
        <f>SUM(J53)</f>
        <v>0</v>
      </c>
      <c r="K54" s="438">
        <f t="shared" ref="K54:V54" si="62">SUM(K53)</f>
        <v>0</v>
      </c>
      <c r="L54" s="438">
        <f t="shared" si="62"/>
        <v>0</v>
      </c>
      <c r="M54" s="438">
        <f t="shared" si="62"/>
        <v>0</v>
      </c>
      <c r="N54" s="438">
        <f t="shared" si="62"/>
        <v>0</v>
      </c>
      <c r="O54" s="438">
        <f t="shared" si="62"/>
        <v>0</v>
      </c>
      <c r="P54" s="438">
        <f t="shared" si="62"/>
        <v>0</v>
      </c>
      <c r="Q54" s="438">
        <f t="shared" si="62"/>
        <v>0</v>
      </c>
      <c r="R54" s="438">
        <f t="shared" si="62"/>
        <v>0</v>
      </c>
      <c r="S54" s="438">
        <f t="shared" si="62"/>
        <v>0</v>
      </c>
      <c r="T54" s="438">
        <f t="shared" si="62"/>
        <v>0</v>
      </c>
      <c r="U54" s="438">
        <f t="shared" si="62"/>
        <v>0</v>
      </c>
      <c r="V54" s="438">
        <f t="shared" si="62"/>
        <v>0</v>
      </c>
      <c r="W54" s="149"/>
      <c r="X54" s="95"/>
      <c r="Y54" s="95"/>
      <c r="Z54" s="95"/>
      <c r="AA54" s="95"/>
      <c r="AB54" s="95"/>
      <c r="AC54" s="95"/>
      <c r="AD54" s="95"/>
      <c r="AE54" s="95"/>
      <c r="AF54" s="95"/>
      <c r="AG54" s="95"/>
      <c r="AH54" s="95"/>
      <c r="AI54" s="95"/>
      <c r="AJ54" s="95"/>
      <c r="AK54" s="95"/>
      <c r="AL54" s="95"/>
      <c r="AM54" s="95">
        <v>0</v>
      </c>
      <c r="AN54" s="95">
        <f t="shared" ref="AN54:AN70" si="63">W54+AA54+AE54+AI54</f>
        <v>0</v>
      </c>
      <c r="AO54" s="95">
        <f t="shared" ref="AO54:AO70" si="64">X54+AB54+AF54+AJ54</f>
        <v>0</v>
      </c>
      <c r="AP54" s="95">
        <f t="shared" ref="AP54:AP70" si="65">Y54+AC54+AG54+AK54</f>
        <v>0</v>
      </c>
      <c r="AQ54" s="198">
        <f t="shared" ref="AQ54:AQ70" si="66">Z54+AD54+AH54+AL54</f>
        <v>0</v>
      </c>
      <c r="AR54" s="95">
        <f t="shared" ref="AR54:BK54" si="67">SUM(AR53)</f>
        <v>0</v>
      </c>
      <c r="AS54" s="95">
        <f t="shared" si="67"/>
        <v>0</v>
      </c>
      <c r="AT54" s="95">
        <f t="shared" si="67"/>
        <v>0</v>
      </c>
      <c r="AU54" s="95">
        <f t="shared" si="67"/>
        <v>0</v>
      </c>
      <c r="AV54" s="95">
        <f t="shared" si="67"/>
        <v>0</v>
      </c>
      <c r="AW54" s="95">
        <f t="shared" si="67"/>
        <v>0</v>
      </c>
      <c r="AX54" s="95">
        <f t="shared" si="67"/>
        <v>0</v>
      </c>
      <c r="AY54" s="95">
        <f t="shared" si="67"/>
        <v>0</v>
      </c>
      <c r="AZ54" s="95">
        <f t="shared" si="67"/>
        <v>0</v>
      </c>
      <c r="BA54" s="95">
        <f t="shared" si="67"/>
        <v>0</v>
      </c>
      <c r="BB54" s="95">
        <f t="shared" si="67"/>
        <v>0</v>
      </c>
      <c r="BC54" s="95">
        <f t="shared" si="67"/>
        <v>0</v>
      </c>
      <c r="BD54" s="95">
        <f t="shared" si="67"/>
        <v>0</v>
      </c>
      <c r="BE54" s="95">
        <f t="shared" si="67"/>
        <v>0</v>
      </c>
      <c r="BF54" s="95">
        <f t="shared" si="67"/>
        <v>0</v>
      </c>
      <c r="BG54" s="95">
        <f t="shared" si="67"/>
        <v>0</v>
      </c>
      <c r="BH54" s="95">
        <f t="shared" si="67"/>
        <v>0</v>
      </c>
      <c r="BI54" s="95">
        <f t="shared" si="67"/>
        <v>0</v>
      </c>
      <c r="BJ54" s="95">
        <f t="shared" si="67"/>
        <v>0</v>
      </c>
      <c r="BK54" s="95">
        <f t="shared" si="67"/>
        <v>0</v>
      </c>
      <c r="BL54" s="95">
        <f>SUM(BL53)</f>
        <v>0</v>
      </c>
      <c r="BM54" s="263">
        <f t="shared" ref="BM54:CA54" si="68">SUM(BM53)</f>
        <v>0</v>
      </c>
      <c r="BN54" s="149">
        <f t="shared" si="68"/>
        <v>0</v>
      </c>
      <c r="BO54" s="149">
        <f t="shared" si="68"/>
        <v>0</v>
      </c>
      <c r="BP54" s="149">
        <f t="shared" si="68"/>
        <v>0</v>
      </c>
      <c r="BQ54" s="149">
        <f t="shared" si="68"/>
        <v>0</v>
      </c>
      <c r="BR54" s="149">
        <f t="shared" si="68"/>
        <v>0</v>
      </c>
      <c r="BS54" s="149">
        <f t="shared" si="68"/>
        <v>0</v>
      </c>
      <c r="BT54" s="149">
        <f t="shared" si="68"/>
        <v>0</v>
      </c>
      <c r="BU54" s="149">
        <f t="shared" si="68"/>
        <v>0</v>
      </c>
      <c r="BV54" s="149">
        <f t="shared" si="68"/>
        <v>0</v>
      </c>
      <c r="BW54" s="149">
        <f t="shared" si="68"/>
        <v>0</v>
      </c>
      <c r="BX54" s="149">
        <f t="shared" si="68"/>
        <v>0</v>
      </c>
      <c r="BY54" s="149">
        <f t="shared" si="68"/>
        <v>0</v>
      </c>
      <c r="BZ54" s="149">
        <f t="shared" si="68"/>
        <v>0</v>
      </c>
      <c r="CA54" s="149">
        <f t="shared" si="68"/>
        <v>0</v>
      </c>
      <c r="CB54" s="263">
        <f t="shared" si="22"/>
        <v>0</v>
      </c>
      <c r="CC54" s="95">
        <f t="shared" si="5"/>
        <v>0</v>
      </c>
      <c r="CD54" s="95">
        <f t="shared" si="6"/>
        <v>0</v>
      </c>
      <c r="CE54" s="256">
        <f t="shared" si="7"/>
        <v>0</v>
      </c>
    </row>
    <row r="55" spans="1:83">
      <c r="A55" s="147"/>
      <c r="B55" s="157" t="s">
        <v>29</v>
      </c>
      <c r="C55" s="332"/>
      <c r="D55" s="327"/>
      <c r="E55" s="327"/>
      <c r="F55" s="327"/>
      <c r="G55" s="327"/>
      <c r="H55" s="327"/>
      <c r="I55" s="327"/>
      <c r="J55" s="327"/>
      <c r="K55" s="327"/>
      <c r="L55" s="327"/>
      <c r="M55" s="327"/>
      <c r="N55" s="327"/>
      <c r="O55" s="327"/>
      <c r="P55" s="327"/>
      <c r="Q55" s="327"/>
      <c r="R55" s="327"/>
      <c r="S55" s="98">
        <f t="shared" si="15"/>
        <v>0</v>
      </c>
      <c r="T55" s="98">
        <f t="shared" si="9"/>
        <v>0</v>
      </c>
      <c r="U55" s="98">
        <f t="shared" si="10"/>
        <v>0</v>
      </c>
      <c r="V55" s="297">
        <f t="shared" si="11"/>
        <v>0</v>
      </c>
      <c r="W55" s="152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>
        <v>0</v>
      </c>
      <c r="AN55" s="98">
        <f t="shared" si="63"/>
        <v>0</v>
      </c>
      <c r="AO55" s="98">
        <f t="shared" si="64"/>
        <v>0</v>
      </c>
      <c r="AP55" s="98">
        <f t="shared" si="65"/>
        <v>0</v>
      </c>
      <c r="AQ55" s="297">
        <f t="shared" si="66"/>
        <v>0</v>
      </c>
      <c r="AR55" s="152"/>
      <c r="AS55" s="206"/>
      <c r="AT55" s="206"/>
      <c r="AU55" s="206"/>
      <c r="AV55" s="206"/>
      <c r="AW55" s="206"/>
      <c r="AX55" s="206"/>
      <c r="AY55" s="206"/>
      <c r="AZ55" s="206"/>
      <c r="BA55" s="206"/>
      <c r="BB55" s="206"/>
      <c r="BC55" s="206"/>
      <c r="BD55" s="206"/>
      <c r="BE55" s="206"/>
      <c r="BF55" s="206"/>
      <c r="BG55" s="206"/>
      <c r="BH55" s="206">
        <f t="shared" ref="BH55:BJ57" si="69">AR55+AV55+AZ55+BD55</f>
        <v>0</v>
      </c>
      <c r="BI55" s="98">
        <f t="shared" si="69"/>
        <v>0</v>
      </c>
      <c r="BJ55" s="98">
        <f t="shared" si="69"/>
        <v>0</v>
      </c>
      <c r="BK55" s="297">
        <f t="shared" si="21"/>
        <v>0</v>
      </c>
      <c r="BL55" s="152"/>
      <c r="BM55" s="206"/>
      <c r="BN55" s="206"/>
      <c r="BO55" s="206"/>
      <c r="BP55" s="206"/>
      <c r="BQ55" s="206"/>
      <c r="BR55" s="206"/>
      <c r="BS55" s="206"/>
      <c r="BT55" s="206"/>
      <c r="BU55" s="206"/>
      <c r="BV55" s="206"/>
      <c r="BW55" s="206"/>
      <c r="BX55" s="206"/>
      <c r="BY55" s="206"/>
      <c r="BZ55" s="206"/>
      <c r="CA55" s="206"/>
      <c r="CB55" s="206">
        <f t="shared" si="22"/>
        <v>0</v>
      </c>
      <c r="CC55" s="98">
        <f t="shared" si="5"/>
        <v>0</v>
      </c>
      <c r="CD55" s="98">
        <f t="shared" si="6"/>
        <v>0</v>
      </c>
      <c r="CE55" s="297">
        <f t="shared" si="7"/>
        <v>0</v>
      </c>
    </row>
    <row r="56" spans="1:83" ht="28.5" customHeight="1">
      <c r="A56" s="153">
        <v>16</v>
      </c>
      <c r="B56" s="154" t="str">
        <f>'7.1.- 2019'!B56</f>
        <v>Расходный склад при ДЭС-0,4 кВ в п.Кедровый, Ханты-Мансийского района, ХМАО-Югры.</v>
      </c>
      <c r="C56" s="103">
        <v>0</v>
      </c>
      <c r="D56" s="103">
        <v>0</v>
      </c>
      <c r="E56" s="103">
        <v>0</v>
      </c>
      <c r="F56" s="103">
        <v>0</v>
      </c>
      <c r="G56" s="103">
        <v>0</v>
      </c>
      <c r="H56" s="103">
        <v>0</v>
      </c>
      <c r="I56" s="103">
        <v>0</v>
      </c>
      <c r="J56" s="103">
        <v>0</v>
      </c>
      <c r="K56" s="103">
        <v>0</v>
      </c>
      <c r="L56" s="103">
        <v>0</v>
      </c>
      <c r="M56" s="103">
        <v>0</v>
      </c>
      <c r="N56" s="103">
        <v>0</v>
      </c>
      <c r="O56" s="103">
        <v>0</v>
      </c>
      <c r="P56" s="103">
        <v>0</v>
      </c>
      <c r="Q56" s="103">
        <v>0</v>
      </c>
      <c r="R56" s="103">
        <v>0</v>
      </c>
      <c r="S56" s="103">
        <f t="shared" si="15"/>
        <v>0</v>
      </c>
      <c r="T56" s="103">
        <f t="shared" si="9"/>
        <v>0</v>
      </c>
      <c r="U56" s="103">
        <f t="shared" si="10"/>
        <v>0</v>
      </c>
      <c r="V56" s="255">
        <f t="shared" si="11"/>
        <v>0</v>
      </c>
      <c r="W56" s="103">
        <v>0</v>
      </c>
      <c r="X56" s="103">
        <v>0</v>
      </c>
      <c r="Y56" s="103">
        <v>0</v>
      </c>
      <c r="Z56" s="103">
        <v>0</v>
      </c>
      <c r="AA56" s="103">
        <v>0</v>
      </c>
      <c r="AB56" s="103">
        <v>0</v>
      </c>
      <c r="AC56" s="103">
        <v>0</v>
      </c>
      <c r="AD56" s="103">
        <v>0</v>
      </c>
      <c r="AE56" s="103">
        <v>0</v>
      </c>
      <c r="AF56" s="103">
        <v>0</v>
      </c>
      <c r="AG56" s="103">
        <v>0</v>
      </c>
      <c r="AH56" s="103">
        <v>0</v>
      </c>
      <c r="AI56" s="103">
        <v>0</v>
      </c>
      <c r="AJ56" s="103">
        <v>0</v>
      </c>
      <c r="AK56" s="103">
        <v>0</v>
      </c>
      <c r="AL56" s="103">
        <v>0</v>
      </c>
      <c r="AM56" s="103">
        <v>0</v>
      </c>
      <c r="AN56" s="103">
        <f t="shared" si="63"/>
        <v>0</v>
      </c>
      <c r="AO56" s="103">
        <f t="shared" si="64"/>
        <v>0</v>
      </c>
      <c r="AP56" s="103">
        <f t="shared" si="65"/>
        <v>0</v>
      </c>
      <c r="AQ56" s="255">
        <f t="shared" si="66"/>
        <v>0</v>
      </c>
      <c r="AR56" s="155"/>
      <c r="AS56" s="320"/>
      <c r="AT56" s="320"/>
      <c r="AU56" s="320"/>
      <c r="AV56" s="320"/>
      <c r="AW56" s="320"/>
      <c r="AX56" s="320"/>
      <c r="AY56" s="320"/>
      <c r="AZ56" s="320"/>
      <c r="BA56" s="320"/>
      <c r="BB56" s="320"/>
      <c r="BC56" s="320"/>
      <c r="BD56" s="320"/>
      <c r="BE56" s="320"/>
      <c r="BF56" s="320"/>
      <c r="BG56" s="320"/>
      <c r="BH56" s="320">
        <f t="shared" si="69"/>
        <v>0</v>
      </c>
      <c r="BI56" s="103">
        <f t="shared" si="69"/>
        <v>0</v>
      </c>
      <c r="BJ56" s="103">
        <f t="shared" si="69"/>
        <v>0</v>
      </c>
      <c r="BK56" s="255">
        <f t="shared" si="21"/>
        <v>0</v>
      </c>
      <c r="BL56" s="320">
        <v>0</v>
      </c>
      <c r="BM56" s="320">
        <v>0</v>
      </c>
      <c r="BN56" s="320">
        <v>0</v>
      </c>
      <c r="BO56" s="320">
        <v>0</v>
      </c>
      <c r="BP56" s="320">
        <v>0</v>
      </c>
      <c r="BQ56" s="320">
        <v>0</v>
      </c>
      <c r="BR56" s="320">
        <v>0</v>
      </c>
      <c r="BS56" s="320">
        <v>0</v>
      </c>
      <c r="BT56" s="320">
        <v>0</v>
      </c>
      <c r="BU56" s="320">
        <v>0</v>
      </c>
      <c r="BV56" s="320">
        <v>0</v>
      </c>
      <c r="BW56" s="320">
        <v>0</v>
      </c>
      <c r="BX56" s="320">
        <v>0</v>
      </c>
      <c r="BY56" s="320">
        <v>0</v>
      </c>
      <c r="BZ56" s="320">
        <v>0</v>
      </c>
      <c r="CA56" s="320">
        <v>0</v>
      </c>
      <c r="CB56" s="320">
        <f t="shared" si="22"/>
        <v>0</v>
      </c>
      <c r="CC56" s="103">
        <f t="shared" si="5"/>
        <v>0</v>
      </c>
      <c r="CD56" s="103">
        <f t="shared" si="6"/>
        <v>0</v>
      </c>
      <c r="CE56" s="255">
        <f t="shared" si="7"/>
        <v>0</v>
      </c>
    </row>
    <row r="57" spans="1:83" ht="28.5" customHeight="1">
      <c r="A57" s="153">
        <v>17</v>
      </c>
      <c r="B57" s="154" t="str">
        <f>'7.1.- 2019'!B57</f>
        <v>Расходный склад при ДЭС-0,4 кВ в п.Урманный, Ханты-Мансийского района, ХМАО-Югры.</v>
      </c>
      <c r="C57" s="103">
        <v>0</v>
      </c>
      <c r="D57" s="103">
        <v>0</v>
      </c>
      <c r="E57" s="103">
        <v>0</v>
      </c>
      <c r="F57" s="103">
        <v>0</v>
      </c>
      <c r="G57" s="103">
        <v>0</v>
      </c>
      <c r="H57" s="103">
        <v>0</v>
      </c>
      <c r="I57" s="103">
        <v>0</v>
      </c>
      <c r="J57" s="103">
        <v>0</v>
      </c>
      <c r="K57" s="103">
        <v>0</v>
      </c>
      <c r="L57" s="103">
        <v>0</v>
      </c>
      <c r="M57" s="103">
        <v>0</v>
      </c>
      <c r="N57" s="103">
        <v>0</v>
      </c>
      <c r="O57" s="103">
        <v>0</v>
      </c>
      <c r="P57" s="103">
        <v>0</v>
      </c>
      <c r="Q57" s="103">
        <v>0</v>
      </c>
      <c r="R57" s="103">
        <v>0</v>
      </c>
      <c r="S57" s="103">
        <f t="shared" si="15"/>
        <v>0</v>
      </c>
      <c r="T57" s="103">
        <f t="shared" si="9"/>
        <v>0</v>
      </c>
      <c r="U57" s="103">
        <f t="shared" si="10"/>
        <v>0</v>
      </c>
      <c r="V57" s="255">
        <f t="shared" si="11"/>
        <v>0</v>
      </c>
      <c r="W57" s="103">
        <v>0</v>
      </c>
      <c r="X57" s="103">
        <v>0</v>
      </c>
      <c r="Y57" s="103">
        <v>0</v>
      </c>
      <c r="Z57" s="103">
        <v>0</v>
      </c>
      <c r="AA57" s="103">
        <v>0</v>
      </c>
      <c r="AB57" s="103">
        <v>0</v>
      </c>
      <c r="AC57" s="103">
        <v>0</v>
      </c>
      <c r="AD57" s="103">
        <v>0</v>
      </c>
      <c r="AE57" s="103">
        <v>0</v>
      </c>
      <c r="AF57" s="103">
        <v>0</v>
      </c>
      <c r="AG57" s="103">
        <v>0</v>
      </c>
      <c r="AH57" s="103">
        <v>0</v>
      </c>
      <c r="AI57" s="103">
        <v>0</v>
      </c>
      <c r="AJ57" s="103">
        <v>0</v>
      </c>
      <c r="AK57" s="103">
        <v>0</v>
      </c>
      <c r="AL57" s="103">
        <v>0</v>
      </c>
      <c r="AM57" s="103">
        <v>0</v>
      </c>
      <c r="AN57" s="103">
        <f t="shared" si="63"/>
        <v>0</v>
      </c>
      <c r="AO57" s="103">
        <f t="shared" si="64"/>
        <v>0</v>
      </c>
      <c r="AP57" s="103">
        <f t="shared" si="65"/>
        <v>0</v>
      </c>
      <c r="AQ57" s="255">
        <f t="shared" si="66"/>
        <v>0</v>
      </c>
      <c r="AR57" s="155"/>
      <c r="AS57" s="320"/>
      <c r="AT57" s="320"/>
      <c r="AU57" s="320"/>
      <c r="AV57" s="320"/>
      <c r="AW57" s="320"/>
      <c r="AX57" s="320"/>
      <c r="AY57" s="320"/>
      <c r="AZ57" s="320"/>
      <c r="BA57" s="320"/>
      <c r="BB57" s="320"/>
      <c r="BC57" s="320"/>
      <c r="BD57" s="320"/>
      <c r="BE57" s="320"/>
      <c r="BF57" s="320"/>
      <c r="BG57" s="320"/>
      <c r="BH57" s="320">
        <f t="shared" si="69"/>
        <v>0</v>
      </c>
      <c r="BI57" s="103">
        <f t="shared" si="69"/>
        <v>0</v>
      </c>
      <c r="BJ57" s="103">
        <f t="shared" si="69"/>
        <v>0</v>
      </c>
      <c r="BK57" s="255">
        <f t="shared" si="21"/>
        <v>0</v>
      </c>
      <c r="BL57" s="320">
        <v>0</v>
      </c>
      <c r="BM57" s="320">
        <v>0</v>
      </c>
      <c r="BN57" s="320">
        <v>0</v>
      </c>
      <c r="BO57" s="320">
        <v>0</v>
      </c>
      <c r="BP57" s="320">
        <v>0</v>
      </c>
      <c r="BQ57" s="320">
        <v>0</v>
      </c>
      <c r="BR57" s="320">
        <v>0</v>
      </c>
      <c r="BS57" s="320">
        <v>0</v>
      </c>
      <c r="BT57" s="320">
        <v>0</v>
      </c>
      <c r="BU57" s="320">
        <v>0</v>
      </c>
      <c r="BV57" s="320">
        <v>0</v>
      </c>
      <c r="BW57" s="320">
        <v>0</v>
      </c>
      <c r="BX57" s="320">
        <v>0</v>
      </c>
      <c r="BY57" s="320">
        <v>0</v>
      </c>
      <c r="BZ57" s="320">
        <v>0</v>
      </c>
      <c r="CA57" s="320">
        <v>0</v>
      </c>
      <c r="CB57" s="320">
        <f t="shared" si="22"/>
        <v>0</v>
      </c>
      <c r="CC57" s="103">
        <f t="shared" si="5"/>
        <v>0</v>
      </c>
      <c r="CD57" s="103">
        <f t="shared" si="6"/>
        <v>0</v>
      </c>
      <c r="CE57" s="255">
        <f t="shared" si="7"/>
        <v>0</v>
      </c>
    </row>
    <row r="58" spans="1:83">
      <c r="A58" s="147"/>
      <c r="B58" s="156" t="s">
        <v>135</v>
      </c>
      <c r="C58" s="438">
        <f t="shared" ref="C58:I58" si="70">SUM(C56:C57)</f>
        <v>0</v>
      </c>
      <c r="D58" s="438">
        <f t="shared" si="70"/>
        <v>0</v>
      </c>
      <c r="E58" s="438">
        <f t="shared" si="70"/>
        <v>0</v>
      </c>
      <c r="F58" s="438">
        <f t="shared" si="70"/>
        <v>0</v>
      </c>
      <c r="G58" s="438">
        <f t="shared" si="70"/>
        <v>0</v>
      </c>
      <c r="H58" s="438">
        <f t="shared" si="70"/>
        <v>0</v>
      </c>
      <c r="I58" s="438">
        <f t="shared" si="70"/>
        <v>0</v>
      </c>
      <c r="J58" s="438">
        <f>SUM(J56:J57)</f>
        <v>0</v>
      </c>
      <c r="K58" s="438">
        <f t="shared" ref="K58:V58" si="71">SUM(K56:K57)</f>
        <v>0</v>
      </c>
      <c r="L58" s="438">
        <f t="shared" si="71"/>
        <v>0</v>
      </c>
      <c r="M58" s="438">
        <f t="shared" si="71"/>
        <v>0</v>
      </c>
      <c r="N58" s="438">
        <f t="shared" si="71"/>
        <v>0</v>
      </c>
      <c r="O58" s="438">
        <f t="shared" si="71"/>
        <v>0</v>
      </c>
      <c r="P58" s="438">
        <f t="shared" si="71"/>
        <v>0</v>
      </c>
      <c r="Q58" s="438">
        <f t="shared" si="71"/>
        <v>0</v>
      </c>
      <c r="R58" s="438">
        <f t="shared" si="71"/>
        <v>0</v>
      </c>
      <c r="S58" s="438">
        <f t="shared" si="71"/>
        <v>0</v>
      </c>
      <c r="T58" s="438">
        <f t="shared" si="71"/>
        <v>0</v>
      </c>
      <c r="U58" s="438">
        <f t="shared" si="71"/>
        <v>0</v>
      </c>
      <c r="V58" s="438">
        <f t="shared" si="71"/>
        <v>0</v>
      </c>
      <c r="W58" s="149"/>
      <c r="X58" s="95"/>
      <c r="Y58" s="95"/>
      <c r="Z58" s="95"/>
      <c r="AA58" s="95"/>
      <c r="AB58" s="95"/>
      <c r="AC58" s="95"/>
      <c r="AD58" s="95"/>
      <c r="AE58" s="95"/>
      <c r="AF58" s="95"/>
      <c r="AG58" s="95"/>
      <c r="AH58" s="95"/>
      <c r="AI58" s="95"/>
      <c r="AJ58" s="95"/>
      <c r="AK58" s="95"/>
      <c r="AL58" s="95"/>
      <c r="AM58" s="95">
        <v>0</v>
      </c>
      <c r="AN58" s="95">
        <f t="shared" si="63"/>
        <v>0</v>
      </c>
      <c r="AO58" s="95">
        <f t="shared" si="64"/>
        <v>0</v>
      </c>
      <c r="AP58" s="95">
        <f t="shared" si="65"/>
        <v>0</v>
      </c>
      <c r="AQ58" s="198">
        <f t="shared" si="66"/>
        <v>0</v>
      </c>
      <c r="AR58" s="95">
        <f t="shared" ref="AR58:BK58" si="72">SUM(AR56:AR57)</f>
        <v>0</v>
      </c>
      <c r="AS58" s="95">
        <f t="shared" si="72"/>
        <v>0</v>
      </c>
      <c r="AT58" s="95">
        <f t="shared" si="72"/>
        <v>0</v>
      </c>
      <c r="AU58" s="95">
        <f t="shared" si="72"/>
        <v>0</v>
      </c>
      <c r="AV58" s="95">
        <f t="shared" si="72"/>
        <v>0</v>
      </c>
      <c r="AW58" s="95">
        <f t="shared" si="72"/>
        <v>0</v>
      </c>
      <c r="AX58" s="95">
        <f t="shared" si="72"/>
        <v>0</v>
      </c>
      <c r="AY58" s="95">
        <f t="shared" si="72"/>
        <v>0</v>
      </c>
      <c r="AZ58" s="95">
        <f t="shared" si="72"/>
        <v>0</v>
      </c>
      <c r="BA58" s="95">
        <f t="shared" si="72"/>
        <v>0</v>
      </c>
      <c r="BB58" s="95">
        <f t="shared" si="72"/>
        <v>0</v>
      </c>
      <c r="BC58" s="95">
        <f t="shared" si="72"/>
        <v>0</v>
      </c>
      <c r="BD58" s="95">
        <f t="shared" si="72"/>
        <v>0</v>
      </c>
      <c r="BE58" s="95">
        <f t="shared" si="72"/>
        <v>0</v>
      </c>
      <c r="BF58" s="95">
        <f t="shared" si="72"/>
        <v>0</v>
      </c>
      <c r="BG58" s="95">
        <f t="shared" si="72"/>
        <v>0</v>
      </c>
      <c r="BH58" s="95">
        <f t="shared" si="72"/>
        <v>0</v>
      </c>
      <c r="BI58" s="95">
        <f t="shared" si="72"/>
        <v>0</v>
      </c>
      <c r="BJ58" s="95">
        <f t="shared" si="72"/>
        <v>0</v>
      </c>
      <c r="BK58" s="95">
        <f t="shared" si="72"/>
        <v>0</v>
      </c>
      <c r="BL58" s="95">
        <f>SUM(BL56:BL57)</f>
        <v>0</v>
      </c>
      <c r="BM58" s="263">
        <f t="shared" ref="BM58:CA58" si="73">SUM(BM56:BM57)</f>
        <v>0</v>
      </c>
      <c r="BN58" s="149">
        <f t="shared" si="73"/>
        <v>0</v>
      </c>
      <c r="BO58" s="149">
        <f t="shared" si="73"/>
        <v>0</v>
      </c>
      <c r="BP58" s="149">
        <f t="shared" si="73"/>
        <v>0</v>
      </c>
      <c r="BQ58" s="149">
        <f t="shared" si="73"/>
        <v>0</v>
      </c>
      <c r="BR58" s="149">
        <f t="shared" si="73"/>
        <v>0</v>
      </c>
      <c r="BS58" s="149">
        <f t="shared" si="73"/>
        <v>0</v>
      </c>
      <c r="BT58" s="149">
        <f t="shared" si="73"/>
        <v>0</v>
      </c>
      <c r="BU58" s="149">
        <f t="shared" si="73"/>
        <v>0</v>
      </c>
      <c r="BV58" s="149">
        <f t="shared" si="73"/>
        <v>0</v>
      </c>
      <c r="BW58" s="149">
        <f t="shared" si="73"/>
        <v>0</v>
      </c>
      <c r="BX58" s="149">
        <f t="shared" si="73"/>
        <v>0</v>
      </c>
      <c r="BY58" s="149">
        <f t="shared" si="73"/>
        <v>0</v>
      </c>
      <c r="BZ58" s="149">
        <f t="shared" si="73"/>
        <v>0</v>
      </c>
      <c r="CA58" s="149">
        <f t="shared" si="73"/>
        <v>0</v>
      </c>
      <c r="CB58" s="263">
        <f t="shared" si="22"/>
        <v>0</v>
      </c>
      <c r="CC58" s="95">
        <f t="shared" si="5"/>
        <v>0</v>
      </c>
      <c r="CD58" s="95">
        <f t="shared" si="6"/>
        <v>0</v>
      </c>
      <c r="CE58" s="256">
        <f t="shared" si="7"/>
        <v>0</v>
      </c>
    </row>
    <row r="59" spans="1:83">
      <c r="A59" s="147"/>
      <c r="B59" s="157" t="s">
        <v>30</v>
      </c>
      <c r="C59" s="339">
        <f t="shared" ref="C59:L59" ca="1" si="74">SUM(C59:C76)</f>
        <v>0</v>
      </c>
      <c r="D59" s="339">
        <f t="shared" ca="1" si="74"/>
        <v>0</v>
      </c>
      <c r="E59" s="339">
        <f t="shared" ca="1" si="74"/>
        <v>0</v>
      </c>
      <c r="F59" s="339">
        <f t="shared" ca="1" si="74"/>
        <v>0</v>
      </c>
      <c r="G59" s="339">
        <f t="shared" ca="1" si="74"/>
        <v>0</v>
      </c>
      <c r="H59" s="339">
        <f t="shared" ca="1" si="74"/>
        <v>0</v>
      </c>
      <c r="I59" s="339">
        <f t="shared" ca="1" si="74"/>
        <v>0</v>
      </c>
      <c r="J59" s="339">
        <f>J60+J61+J62+J63+J64+J65+J67+J68+J69+J70+J71+J72+J73+J74+J75+J76</f>
        <v>50</v>
      </c>
      <c r="K59" s="339">
        <f t="shared" ca="1" si="74"/>
        <v>0</v>
      </c>
      <c r="L59" s="339">
        <f t="shared" ca="1" si="74"/>
        <v>0</v>
      </c>
      <c r="M59" s="339">
        <f ca="1">SUM(M59:M76)</f>
        <v>0</v>
      </c>
      <c r="N59" s="339">
        <f t="shared" ref="N59:T59" ca="1" si="75">SUM(N59:N76)</f>
        <v>0</v>
      </c>
      <c r="O59" s="339">
        <f t="shared" ca="1" si="75"/>
        <v>0</v>
      </c>
      <c r="P59" s="339">
        <f t="shared" ca="1" si="75"/>
        <v>0</v>
      </c>
      <c r="Q59" s="339">
        <f t="shared" ca="1" si="75"/>
        <v>0</v>
      </c>
      <c r="R59" s="339">
        <f t="shared" ca="1" si="75"/>
        <v>0</v>
      </c>
      <c r="S59" s="339">
        <f t="shared" ca="1" si="75"/>
        <v>0</v>
      </c>
      <c r="T59" s="339">
        <f t="shared" ca="1" si="75"/>
        <v>0</v>
      </c>
      <c r="U59" s="339">
        <f ca="1">SUM(U59:U76)</f>
        <v>0</v>
      </c>
      <c r="V59" s="339">
        <f>SUM(V60:V68)</f>
        <v>50</v>
      </c>
      <c r="W59" s="152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>
        <v>0</v>
      </c>
      <c r="AN59" s="98">
        <f t="shared" si="63"/>
        <v>0</v>
      </c>
      <c r="AO59" s="98">
        <f t="shared" si="64"/>
        <v>0</v>
      </c>
      <c r="AP59" s="98">
        <f t="shared" si="65"/>
        <v>0</v>
      </c>
      <c r="AQ59" s="202">
        <f t="shared" si="66"/>
        <v>0</v>
      </c>
      <c r="AR59" s="98">
        <f t="shared" ref="AR59:BK59" ca="1" si="76">SUM(AR59:AR76)</f>
        <v>0</v>
      </c>
      <c r="AS59" s="98">
        <f t="shared" ca="1" si="76"/>
        <v>0</v>
      </c>
      <c r="AT59" s="98">
        <f t="shared" ca="1" si="76"/>
        <v>0</v>
      </c>
      <c r="AU59" s="98">
        <f t="shared" ca="1" si="76"/>
        <v>0</v>
      </c>
      <c r="AV59" s="98">
        <f t="shared" ca="1" si="76"/>
        <v>0</v>
      </c>
      <c r="AW59" s="98">
        <f t="shared" ca="1" si="76"/>
        <v>0</v>
      </c>
      <c r="AX59" s="98">
        <f t="shared" ca="1" si="76"/>
        <v>0</v>
      </c>
      <c r="AY59" s="98">
        <f t="shared" ca="1" si="76"/>
        <v>0</v>
      </c>
      <c r="AZ59" s="98">
        <f t="shared" ca="1" si="76"/>
        <v>0</v>
      </c>
      <c r="BA59" s="98">
        <f t="shared" ca="1" si="76"/>
        <v>0</v>
      </c>
      <c r="BB59" s="98">
        <f t="shared" ca="1" si="76"/>
        <v>0</v>
      </c>
      <c r="BC59" s="98">
        <f t="shared" ca="1" si="76"/>
        <v>0</v>
      </c>
      <c r="BD59" s="98">
        <f t="shared" ca="1" si="76"/>
        <v>0</v>
      </c>
      <c r="BE59" s="98">
        <f t="shared" ca="1" si="76"/>
        <v>0</v>
      </c>
      <c r="BF59" s="98">
        <f t="shared" ca="1" si="76"/>
        <v>0</v>
      </c>
      <c r="BG59" s="98">
        <f t="shared" ca="1" si="76"/>
        <v>0</v>
      </c>
      <c r="BH59" s="98">
        <f t="shared" ca="1" si="76"/>
        <v>0</v>
      </c>
      <c r="BI59" s="98"/>
      <c r="BJ59" s="98">
        <f t="shared" ca="1" si="76"/>
        <v>0</v>
      </c>
      <c r="BK59" s="98">
        <f t="shared" ca="1" si="76"/>
        <v>0</v>
      </c>
      <c r="BL59" s="98">
        <f t="shared" ref="BL59:CE59" ca="1" si="77">SUM(BL59:BL76)</f>
        <v>0</v>
      </c>
      <c r="BM59" s="206">
        <f t="shared" ca="1" si="77"/>
        <v>0</v>
      </c>
      <c r="BN59" s="206">
        <f t="shared" ca="1" si="77"/>
        <v>0</v>
      </c>
      <c r="BO59" s="206">
        <f t="shared" ca="1" si="77"/>
        <v>0</v>
      </c>
      <c r="BP59" s="206">
        <f t="shared" ca="1" si="77"/>
        <v>0</v>
      </c>
      <c r="BQ59" s="206">
        <f t="shared" ca="1" si="77"/>
        <v>0</v>
      </c>
      <c r="BR59" s="206">
        <f t="shared" ca="1" si="77"/>
        <v>0</v>
      </c>
      <c r="BS59" s="206">
        <f t="shared" ca="1" si="77"/>
        <v>0</v>
      </c>
      <c r="BT59" s="206">
        <f t="shared" ca="1" si="77"/>
        <v>0</v>
      </c>
      <c r="BU59" s="206">
        <f t="shared" ca="1" si="77"/>
        <v>0</v>
      </c>
      <c r="BV59" s="206">
        <f t="shared" ca="1" si="77"/>
        <v>0</v>
      </c>
      <c r="BW59" s="206">
        <f t="shared" ca="1" si="77"/>
        <v>0</v>
      </c>
      <c r="BX59" s="206">
        <f t="shared" ca="1" si="77"/>
        <v>0</v>
      </c>
      <c r="BY59" s="206">
        <f t="shared" ca="1" si="77"/>
        <v>0</v>
      </c>
      <c r="BZ59" s="206">
        <f t="shared" ca="1" si="77"/>
        <v>0</v>
      </c>
      <c r="CA59" s="206">
        <f t="shared" ca="1" si="77"/>
        <v>0</v>
      </c>
      <c r="CB59" s="206">
        <f t="shared" ca="1" si="77"/>
        <v>0</v>
      </c>
      <c r="CC59" s="206">
        <f t="shared" ca="1" si="77"/>
        <v>0</v>
      </c>
      <c r="CD59" s="206">
        <f t="shared" ca="1" si="77"/>
        <v>0</v>
      </c>
      <c r="CE59" s="206">
        <f t="shared" ca="1" si="77"/>
        <v>0</v>
      </c>
    </row>
    <row r="60" spans="1:83" ht="30">
      <c r="A60" s="153">
        <f>A57+1</f>
        <v>18</v>
      </c>
      <c r="B60" s="160" t="str">
        <f>'7.1.- 2019'!B60</f>
        <v>Приобретение земельного участка для строительства объекта "ДЭС-0,4 кВ в п. Сосьва Березовского района"</v>
      </c>
      <c r="C60" s="103">
        <v>0</v>
      </c>
      <c r="D60" s="103">
        <v>0</v>
      </c>
      <c r="E60" s="103">
        <v>0</v>
      </c>
      <c r="F60" s="103">
        <v>0</v>
      </c>
      <c r="G60" s="103">
        <v>0</v>
      </c>
      <c r="H60" s="103">
        <v>0</v>
      </c>
      <c r="I60" s="103">
        <v>0</v>
      </c>
      <c r="J60" s="103">
        <v>0</v>
      </c>
      <c r="K60" s="103">
        <v>0</v>
      </c>
      <c r="L60" s="103">
        <v>0</v>
      </c>
      <c r="M60" s="103">
        <v>0</v>
      </c>
      <c r="N60" s="103">
        <v>0</v>
      </c>
      <c r="O60" s="103">
        <v>0</v>
      </c>
      <c r="P60" s="103">
        <v>0</v>
      </c>
      <c r="Q60" s="103">
        <v>0</v>
      </c>
      <c r="R60" s="103">
        <v>0</v>
      </c>
      <c r="S60" s="103">
        <f t="shared" si="15"/>
        <v>0</v>
      </c>
      <c r="T60" s="103">
        <f t="shared" si="9"/>
        <v>0</v>
      </c>
      <c r="U60" s="103">
        <f t="shared" si="10"/>
        <v>0</v>
      </c>
      <c r="V60" s="255">
        <f t="shared" si="11"/>
        <v>0</v>
      </c>
      <c r="W60" s="103">
        <v>0</v>
      </c>
      <c r="X60" s="103">
        <v>0</v>
      </c>
      <c r="Y60" s="103">
        <v>0</v>
      </c>
      <c r="Z60" s="103">
        <v>0</v>
      </c>
      <c r="AA60" s="103">
        <v>0</v>
      </c>
      <c r="AB60" s="103">
        <v>0</v>
      </c>
      <c r="AC60" s="103">
        <v>0</v>
      </c>
      <c r="AD60" s="103">
        <v>0</v>
      </c>
      <c r="AE60" s="103">
        <v>0</v>
      </c>
      <c r="AF60" s="103">
        <v>0</v>
      </c>
      <c r="AG60" s="103">
        <v>0</v>
      </c>
      <c r="AH60" s="103">
        <v>0</v>
      </c>
      <c r="AI60" s="103">
        <v>0</v>
      </c>
      <c r="AJ60" s="103">
        <v>0</v>
      </c>
      <c r="AK60" s="103">
        <v>0</v>
      </c>
      <c r="AL60" s="103">
        <v>0</v>
      </c>
      <c r="AM60" s="103">
        <v>0</v>
      </c>
      <c r="AN60" s="103">
        <f t="shared" si="63"/>
        <v>0</v>
      </c>
      <c r="AO60" s="103">
        <f t="shared" si="64"/>
        <v>0</v>
      </c>
      <c r="AP60" s="103">
        <f t="shared" si="65"/>
        <v>0</v>
      </c>
      <c r="AQ60" s="255">
        <f t="shared" si="66"/>
        <v>0</v>
      </c>
      <c r="AR60" s="103">
        <v>0</v>
      </c>
      <c r="AS60" s="103">
        <v>0</v>
      </c>
      <c r="AT60" s="103">
        <v>0</v>
      </c>
      <c r="AU60" s="103">
        <v>0</v>
      </c>
      <c r="AV60" s="103">
        <v>0</v>
      </c>
      <c r="AW60" s="103">
        <v>0</v>
      </c>
      <c r="AX60" s="103">
        <v>0</v>
      </c>
      <c r="AY60" s="103">
        <v>0</v>
      </c>
      <c r="AZ60" s="103">
        <v>0</v>
      </c>
      <c r="BA60" s="103">
        <v>0</v>
      </c>
      <c r="BB60" s="103">
        <v>0</v>
      </c>
      <c r="BC60" s="103">
        <v>0</v>
      </c>
      <c r="BD60" s="103">
        <v>0</v>
      </c>
      <c r="BE60" s="103">
        <v>0</v>
      </c>
      <c r="BF60" s="103">
        <v>0</v>
      </c>
      <c r="BG60" s="103">
        <v>0</v>
      </c>
      <c r="BH60" s="320">
        <f t="shared" ref="BH60:BJ65" si="78">AR60+AV60+AZ60+BD60</f>
        <v>0</v>
      </c>
      <c r="BI60" s="103">
        <f t="shared" si="78"/>
        <v>0</v>
      </c>
      <c r="BJ60" s="103">
        <f t="shared" si="78"/>
        <v>0</v>
      </c>
      <c r="BK60" s="255">
        <f t="shared" si="21"/>
        <v>0</v>
      </c>
      <c r="BL60" s="155">
        <v>0</v>
      </c>
      <c r="BM60" s="320">
        <v>0</v>
      </c>
      <c r="BN60" s="320">
        <v>0</v>
      </c>
      <c r="BO60" s="320">
        <v>0</v>
      </c>
      <c r="BP60" s="320">
        <v>0</v>
      </c>
      <c r="BQ60" s="320">
        <v>0</v>
      </c>
      <c r="BR60" s="320">
        <v>0</v>
      </c>
      <c r="BS60" s="320">
        <v>0</v>
      </c>
      <c r="BT60" s="320">
        <v>0</v>
      </c>
      <c r="BU60" s="320">
        <v>0</v>
      </c>
      <c r="BV60" s="320">
        <v>0</v>
      </c>
      <c r="BW60" s="320">
        <v>0</v>
      </c>
      <c r="BX60" s="320">
        <v>0</v>
      </c>
      <c r="BY60" s="320">
        <v>0</v>
      </c>
      <c r="BZ60" s="320">
        <v>0</v>
      </c>
      <c r="CA60" s="320">
        <v>0</v>
      </c>
      <c r="CB60" s="320">
        <f t="shared" si="22"/>
        <v>0</v>
      </c>
      <c r="CC60" s="103">
        <f t="shared" si="5"/>
        <v>0</v>
      </c>
      <c r="CD60" s="103">
        <f t="shared" si="6"/>
        <v>0</v>
      </c>
      <c r="CE60" s="255">
        <f t="shared" si="7"/>
        <v>0</v>
      </c>
    </row>
    <row r="61" spans="1:83" ht="30">
      <c r="A61" s="153">
        <f>A60+1</f>
        <v>19</v>
      </c>
      <c r="B61" s="160" t="str">
        <f>'7.1.- 2019'!B61</f>
        <v>Приобретение здания ДЭС для строительства объекта "ДЭС-0,4 кВ в п. Сосьва Березовского района"</v>
      </c>
      <c r="C61" s="103">
        <v>0</v>
      </c>
      <c r="D61" s="103">
        <v>0</v>
      </c>
      <c r="E61" s="103">
        <v>0</v>
      </c>
      <c r="F61" s="103">
        <v>0</v>
      </c>
      <c r="G61" s="103">
        <v>0</v>
      </c>
      <c r="H61" s="103">
        <v>0</v>
      </c>
      <c r="I61" s="103">
        <v>0</v>
      </c>
      <c r="J61" s="103">
        <v>0</v>
      </c>
      <c r="K61" s="103">
        <v>0</v>
      </c>
      <c r="L61" s="103">
        <v>0</v>
      </c>
      <c r="M61" s="103">
        <v>0</v>
      </c>
      <c r="N61" s="103">
        <v>0</v>
      </c>
      <c r="O61" s="103">
        <v>0</v>
      </c>
      <c r="P61" s="103">
        <v>0</v>
      </c>
      <c r="Q61" s="103">
        <v>0</v>
      </c>
      <c r="R61" s="103">
        <v>0</v>
      </c>
      <c r="S61" s="103">
        <f t="shared" si="15"/>
        <v>0</v>
      </c>
      <c r="T61" s="103">
        <f t="shared" si="9"/>
        <v>0</v>
      </c>
      <c r="U61" s="103">
        <f t="shared" si="10"/>
        <v>0</v>
      </c>
      <c r="V61" s="255">
        <f t="shared" si="11"/>
        <v>0</v>
      </c>
      <c r="W61" s="103">
        <v>0</v>
      </c>
      <c r="X61" s="103">
        <v>0</v>
      </c>
      <c r="Y61" s="103">
        <v>0</v>
      </c>
      <c r="Z61" s="103">
        <v>0</v>
      </c>
      <c r="AA61" s="103">
        <v>0</v>
      </c>
      <c r="AB61" s="103">
        <v>0</v>
      </c>
      <c r="AC61" s="103">
        <v>0</v>
      </c>
      <c r="AD61" s="103">
        <v>0</v>
      </c>
      <c r="AE61" s="103">
        <v>0</v>
      </c>
      <c r="AF61" s="103">
        <v>0</v>
      </c>
      <c r="AG61" s="103">
        <v>0</v>
      </c>
      <c r="AH61" s="103">
        <v>0</v>
      </c>
      <c r="AI61" s="103">
        <v>0</v>
      </c>
      <c r="AJ61" s="103">
        <v>0</v>
      </c>
      <c r="AK61" s="103">
        <v>0</v>
      </c>
      <c r="AL61" s="103">
        <v>0</v>
      </c>
      <c r="AM61" s="103">
        <v>0</v>
      </c>
      <c r="AN61" s="103">
        <f t="shared" si="63"/>
        <v>0</v>
      </c>
      <c r="AO61" s="103">
        <f t="shared" si="64"/>
        <v>0</v>
      </c>
      <c r="AP61" s="103">
        <f t="shared" si="65"/>
        <v>0</v>
      </c>
      <c r="AQ61" s="255">
        <f t="shared" si="66"/>
        <v>0</v>
      </c>
      <c r="AR61" s="103">
        <v>0</v>
      </c>
      <c r="AS61" s="103">
        <v>0</v>
      </c>
      <c r="AT61" s="103">
        <v>0</v>
      </c>
      <c r="AU61" s="103">
        <v>0</v>
      </c>
      <c r="AV61" s="103">
        <v>0</v>
      </c>
      <c r="AW61" s="103">
        <v>0</v>
      </c>
      <c r="AX61" s="103">
        <v>0</v>
      </c>
      <c r="AY61" s="103">
        <v>0</v>
      </c>
      <c r="AZ61" s="103">
        <v>0</v>
      </c>
      <c r="BA61" s="103">
        <v>0</v>
      </c>
      <c r="BB61" s="103">
        <v>0</v>
      </c>
      <c r="BC61" s="103">
        <v>0</v>
      </c>
      <c r="BD61" s="103">
        <v>0</v>
      </c>
      <c r="BE61" s="103">
        <v>0</v>
      </c>
      <c r="BF61" s="103">
        <v>0</v>
      </c>
      <c r="BG61" s="103">
        <v>0</v>
      </c>
      <c r="BH61" s="320">
        <f t="shared" si="78"/>
        <v>0</v>
      </c>
      <c r="BI61" s="103">
        <f t="shared" si="78"/>
        <v>0</v>
      </c>
      <c r="BJ61" s="103">
        <f t="shared" si="78"/>
        <v>0</v>
      </c>
      <c r="BK61" s="255">
        <f t="shared" si="21"/>
        <v>0</v>
      </c>
      <c r="BL61" s="155">
        <v>0</v>
      </c>
      <c r="BM61" s="320">
        <v>0</v>
      </c>
      <c r="BN61" s="320">
        <v>0</v>
      </c>
      <c r="BO61" s="320">
        <v>0</v>
      </c>
      <c r="BP61" s="320">
        <v>0</v>
      </c>
      <c r="BQ61" s="320">
        <v>0</v>
      </c>
      <c r="BR61" s="320">
        <v>0</v>
      </c>
      <c r="BS61" s="320">
        <v>0</v>
      </c>
      <c r="BT61" s="320">
        <v>0</v>
      </c>
      <c r="BU61" s="320">
        <v>0</v>
      </c>
      <c r="BV61" s="320">
        <v>0</v>
      </c>
      <c r="BW61" s="320">
        <v>0</v>
      </c>
      <c r="BX61" s="320">
        <v>0</v>
      </c>
      <c r="BY61" s="320">
        <v>0</v>
      </c>
      <c r="BZ61" s="320">
        <v>0</v>
      </c>
      <c r="CA61" s="320">
        <v>0</v>
      </c>
      <c r="CB61" s="320">
        <f t="shared" si="22"/>
        <v>0</v>
      </c>
      <c r="CC61" s="103">
        <f t="shared" si="5"/>
        <v>0</v>
      </c>
      <c r="CD61" s="103">
        <f t="shared" si="6"/>
        <v>0</v>
      </c>
      <c r="CE61" s="255">
        <f t="shared" si="7"/>
        <v>0</v>
      </c>
    </row>
    <row r="62" spans="1:83" ht="45">
      <c r="A62" s="153">
        <f t="shared" ref="A62:A76" si="79">A61+1</f>
        <v>20</v>
      </c>
      <c r="B62" s="160" t="str">
        <f>'7.1.- 2019'!B62</f>
        <v>Приобретение оборудования, не входящего в смету строек (расходные ёмкости 50 м3 в д.Сартынья Березовского района)</v>
      </c>
      <c r="C62" s="103">
        <v>0</v>
      </c>
      <c r="D62" s="103">
        <v>0</v>
      </c>
      <c r="E62" s="103">
        <v>0</v>
      </c>
      <c r="F62" s="103">
        <v>0</v>
      </c>
      <c r="G62" s="103">
        <v>0</v>
      </c>
      <c r="H62" s="103">
        <v>0</v>
      </c>
      <c r="I62" s="103">
        <v>0</v>
      </c>
      <c r="J62" s="103">
        <v>0</v>
      </c>
      <c r="K62" s="103">
        <v>0</v>
      </c>
      <c r="L62" s="103">
        <v>0</v>
      </c>
      <c r="M62" s="103">
        <v>0</v>
      </c>
      <c r="N62" s="103">
        <v>0</v>
      </c>
      <c r="O62" s="103">
        <v>0</v>
      </c>
      <c r="P62" s="103">
        <v>0</v>
      </c>
      <c r="Q62" s="103">
        <v>0</v>
      </c>
      <c r="R62" s="103">
        <v>0</v>
      </c>
      <c r="S62" s="103">
        <f t="shared" si="15"/>
        <v>0</v>
      </c>
      <c r="T62" s="103">
        <f t="shared" si="9"/>
        <v>0</v>
      </c>
      <c r="U62" s="103">
        <f t="shared" si="10"/>
        <v>0</v>
      </c>
      <c r="V62" s="255">
        <f t="shared" si="11"/>
        <v>0</v>
      </c>
      <c r="W62" s="103">
        <v>0</v>
      </c>
      <c r="X62" s="103">
        <v>0</v>
      </c>
      <c r="Y62" s="103">
        <v>0</v>
      </c>
      <c r="Z62" s="103">
        <v>0</v>
      </c>
      <c r="AA62" s="103">
        <v>0</v>
      </c>
      <c r="AB62" s="103">
        <v>0</v>
      </c>
      <c r="AC62" s="103">
        <v>0</v>
      </c>
      <c r="AD62" s="118">
        <v>0</v>
      </c>
      <c r="AE62" s="103">
        <v>0</v>
      </c>
      <c r="AF62" s="103">
        <v>0</v>
      </c>
      <c r="AG62" s="103">
        <v>0</v>
      </c>
      <c r="AH62" s="103">
        <v>0</v>
      </c>
      <c r="AI62" s="103">
        <v>0</v>
      </c>
      <c r="AJ62" s="103">
        <v>0</v>
      </c>
      <c r="AK62" s="103">
        <v>0</v>
      </c>
      <c r="AL62" s="103">
        <v>0</v>
      </c>
      <c r="AM62" s="103">
        <v>0</v>
      </c>
      <c r="AN62" s="103">
        <f t="shared" si="63"/>
        <v>0</v>
      </c>
      <c r="AO62" s="103">
        <f t="shared" si="64"/>
        <v>0</v>
      </c>
      <c r="AP62" s="103">
        <f t="shared" si="65"/>
        <v>0</v>
      </c>
      <c r="AQ62" s="255">
        <v>0</v>
      </c>
      <c r="AR62" s="103">
        <v>0</v>
      </c>
      <c r="AS62" s="103">
        <v>0</v>
      </c>
      <c r="AT62" s="103">
        <v>0</v>
      </c>
      <c r="AU62" s="103">
        <v>0</v>
      </c>
      <c r="AV62" s="103">
        <v>0</v>
      </c>
      <c r="AW62" s="103">
        <v>0</v>
      </c>
      <c r="AX62" s="103">
        <v>0</v>
      </c>
      <c r="AY62" s="103">
        <v>0</v>
      </c>
      <c r="AZ62" s="103">
        <v>0</v>
      </c>
      <c r="BA62" s="103">
        <v>0</v>
      </c>
      <c r="BB62" s="103">
        <v>0</v>
      </c>
      <c r="BC62" s="103">
        <v>0</v>
      </c>
      <c r="BD62" s="103">
        <v>0</v>
      </c>
      <c r="BE62" s="103">
        <v>0</v>
      </c>
      <c r="BF62" s="103">
        <v>0</v>
      </c>
      <c r="BG62" s="103">
        <v>0</v>
      </c>
      <c r="BH62" s="320">
        <f t="shared" si="78"/>
        <v>0</v>
      </c>
      <c r="BI62" s="103">
        <f t="shared" si="78"/>
        <v>0</v>
      </c>
      <c r="BJ62" s="103">
        <f t="shared" si="78"/>
        <v>0</v>
      </c>
      <c r="BK62" s="255">
        <f t="shared" si="21"/>
        <v>0</v>
      </c>
      <c r="BL62" s="155">
        <v>0</v>
      </c>
      <c r="BM62" s="320">
        <v>0</v>
      </c>
      <c r="BN62" s="320">
        <v>0</v>
      </c>
      <c r="BO62" s="320">
        <v>0</v>
      </c>
      <c r="BP62" s="320">
        <v>0</v>
      </c>
      <c r="BQ62" s="320">
        <v>0</v>
      </c>
      <c r="BR62" s="320">
        <v>0</v>
      </c>
      <c r="BS62" s="320">
        <v>0</v>
      </c>
      <c r="BT62" s="320">
        <v>0</v>
      </c>
      <c r="BU62" s="320">
        <v>0</v>
      </c>
      <c r="BV62" s="320">
        <v>0</v>
      </c>
      <c r="BW62" s="320">
        <v>0</v>
      </c>
      <c r="BX62" s="320">
        <v>0</v>
      </c>
      <c r="BY62" s="320">
        <v>0</v>
      </c>
      <c r="BZ62" s="320">
        <v>0</v>
      </c>
      <c r="CA62" s="320">
        <v>0</v>
      </c>
      <c r="CB62" s="320">
        <f t="shared" si="22"/>
        <v>0</v>
      </c>
      <c r="CC62" s="103">
        <f t="shared" si="5"/>
        <v>0</v>
      </c>
      <c r="CD62" s="103">
        <f t="shared" si="6"/>
        <v>0</v>
      </c>
      <c r="CE62" s="255">
        <f t="shared" si="7"/>
        <v>0</v>
      </c>
    </row>
    <row r="63" spans="1:83" ht="36.75" customHeight="1">
      <c r="A63" s="153">
        <f t="shared" si="79"/>
        <v>21</v>
      </c>
      <c r="B63" s="160" t="str">
        <f>'7.1.- 2019'!B63</f>
        <v>Приобретение оборудования, не входящего в смету строек (расходные ёмкости для ДЭС в д.Кимкьясуй Березовского района)</v>
      </c>
      <c r="C63" s="103">
        <v>0</v>
      </c>
      <c r="D63" s="103">
        <v>0</v>
      </c>
      <c r="E63" s="103">
        <v>0</v>
      </c>
      <c r="F63" s="103">
        <v>0</v>
      </c>
      <c r="G63" s="103">
        <v>0</v>
      </c>
      <c r="H63" s="103">
        <v>0</v>
      </c>
      <c r="I63" s="103">
        <v>0</v>
      </c>
      <c r="J63" s="425">
        <v>50</v>
      </c>
      <c r="K63" s="103">
        <v>0</v>
      </c>
      <c r="L63" s="103">
        <v>0</v>
      </c>
      <c r="M63" s="103">
        <v>0</v>
      </c>
      <c r="N63" s="103">
        <v>0</v>
      </c>
      <c r="O63" s="103">
        <v>0</v>
      </c>
      <c r="P63" s="103">
        <v>0</v>
      </c>
      <c r="Q63" s="103">
        <v>0</v>
      </c>
      <c r="R63" s="103">
        <v>0</v>
      </c>
      <c r="S63" s="103">
        <f t="shared" si="15"/>
        <v>0</v>
      </c>
      <c r="T63" s="103">
        <f t="shared" si="9"/>
        <v>0</v>
      </c>
      <c r="U63" s="103">
        <f t="shared" si="10"/>
        <v>0</v>
      </c>
      <c r="V63" s="255">
        <f t="shared" si="11"/>
        <v>50</v>
      </c>
      <c r="W63" s="103">
        <v>0</v>
      </c>
      <c r="X63" s="103">
        <v>0</v>
      </c>
      <c r="Y63" s="103">
        <v>0</v>
      </c>
      <c r="Z63" s="103">
        <v>0</v>
      </c>
      <c r="AA63" s="103">
        <v>0</v>
      </c>
      <c r="AB63" s="103">
        <v>0</v>
      </c>
      <c r="AC63" s="103">
        <v>0</v>
      </c>
      <c r="AD63" s="103">
        <v>0</v>
      </c>
      <c r="AE63" s="103">
        <v>0</v>
      </c>
      <c r="AF63" s="103">
        <v>0</v>
      </c>
      <c r="AG63" s="103">
        <v>0</v>
      </c>
      <c r="AH63" s="103">
        <v>0</v>
      </c>
      <c r="AI63" s="103">
        <v>0</v>
      </c>
      <c r="AJ63" s="103">
        <v>0</v>
      </c>
      <c r="AK63" s="103">
        <v>0</v>
      </c>
      <c r="AL63" s="103">
        <v>0</v>
      </c>
      <c r="AM63" s="103">
        <v>0</v>
      </c>
      <c r="AN63" s="103">
        <f t="shared" si="63"/>
        <v>0</v>
      </c>
      <c r="AO63" s="103">
        <f t="shared" si="64"/>
        <v>0</v>
      </c>
      <c r="AP63" s="103">
        <f t="shared" si="65"/>
        <v>0</v>
      </c>
      <c r="AQ63" s="255">
        <f t="shared" si="66"/>
        <v>0</v>
      </c>
      <c r="AR63" s="103">
        <v>0</v>
      </c>
      <c r="AS63" s="103">
        <v>0</v>
      </c>
      <c r="AT63" s="103">
        <v>0</v>
      </c>
      <c r="AU63" s="103">
        <v>0</v>
      </c>
      <c r="AV63" s="103">
        <v>0</v>
      </c>
      <c r="AW63" s="103">
        <v>0</v>
      </c>
      <c r="AX63" s="103">
        <v>0</v>
      </c>
      <c r="AY63" s="103">
        <v>0</v>
      </c>
      <c r="AZ63" s="103">
        <v>0</v>
      </c>
      <c r="BA63" s="103">
        <v>0</v>
      </c>
      <c r="BB63" s="103">
        <v>0</v>
      </c>
      <c r="BC63" s="103">
        <v>0</v>
      </c>
      <c r="BD63" s="103">
        <v>0</v>
      </c>
      <c r="BE63" s="103">
        <v>0</v>
      </c>
      <c r="BF63" s="103">
        <v>0</v>
      </c>
      <c r="BG63" s="103">
        <v>0</v>
      </c>
      <c r="BH63" s="320">
        <f t="shared" si="78"/>
        <v>0</v>
      </c>
      <c r="BI63" s="103">
        <f t="shared" si="78"/>
        <v>0</v>
      </c>
      <c r="BJ63" s="103">
        <f t="shared" si="78"/>
        <v>0</v>
      </c>
      <c r="BK63" s="255">
        <f t="shared" si="21"/>
        <v>0</v>
      </c>
      <c r="BL63" s="155">
        <v>0</v>
      </c>
      <c r="BM63" s="320">
        <v>0</v>
      </c>
      <c r="BN63" s="320">
        <v>0</v>
      </c>
      <c r="BO63" s="320">
        <v>0</v>
      </c>
      <c r="BP63" s="320">
        <v>0</v>
      </c>
      <c r="BQ63" s="320">
        <v>0</v>
      </c>
      <c r="BR63" s="320">
        <v>0</v>
      </c>
      <c r="BS63" s="320">
        <v>0</v>
      </c>
      <c r="BT63" s="320">
        <v>0</v>
      </c>
      <c r="BU63" s="320">
        <v>0</v>
      </c>
      <c r="BV63" s="320">
        <v>0</v>
      </c>
      <c r="BW63" s="320">
        <v>0</v>
      </c>
      <c r="BX63" s="320">
        <v>0</v>
      </c>
      <c r="BY63" s="320">
        <v>0</v>
      </c>
      <c r="BZ63" s="320">
        <v>0</v>
      </c>
      <c r="CA63" s="320">
        <v>0</v>
      </c>
      <c r="CB63" s="320">
        <f t="shared" si="22"/>
        <v>0</v>
      </c>
      <c r="CC63" s="103">
        <f t="shared" si="5"/>
        <v>0</v>
      </c>
      <c r="CD63" s="103">
        <f t="shared" si="6"/>
        <v>0</v>
      </c>
      <c r="CE63" s="255">
        <f t="shared" si="7"/>
        <v>0</v>
      </c>
    </row>
    <row r="64" spans="1:83" ht="30">
      <c r="A64" s="153">
        <f t="shared" si="79"/>
        <v>22</v>
      </c>
      <c r="B64" s="160" t="str">
        <f>'7.1.- 2019'!B64</f>
        <v>Приобретение оборудования, не входящего в смету строек (расходные емкости 50 м3 в д.Сосновый бор)</v>
      </c>
      <c r="C64" s="103">
        <v>0</v>
      </c>
      <c r="D64" s="103">
        <v>0</v>
      </c>
      <c r="E64" s="103">
        <v>0</v>
      </c>
      <c r="F64" s="103">
        <v>0</v>
      </c>
      <c r="G64" s="103">
        <v>0</v>
      </c>
      <c r="H64" s="103">
        <v>0</v>
      </c>
      <c r="I64" s="103">
        <v>0</v>
      </c>
      <c r="J64" s="103">
        <v>0</v>
      </c>
      <c r="K64" s="103">
        <v>0</v>
      </c>
      <c r="L64" s="103">
        <v>0</v>
      </c>
      <c r="M64" s="103">
        <v>0</v>
      </c>
      <c r="N64" s="103">
        <v>0</v>
      </c>
      <c r="O64" s="103">
        <v>0</v>
      </c>
      <c r="P64" s="103">
        <v>0</v>
      </c>
      <c r="Q64" s="103">
        <v>0</v>
      </c>
      <c r="R64" s="103">
        <v>0</v>
      </c>
      <c r="S64" s="103">
        <f t="shared" si="15"/>
        <v>0</v>
      </c>
      <c r="T64" s="103">
        <f t="shared" si="9"/>
        <v>0</v>
      </c>
      <c r="U64" s="103">
        <f t="shared" si="10"/>
        <v>0</v>
      </c>
      <c r="V64" s="255">
        <f t="shared" si="11"/>
        <v>0</v>
      </c>
      <c r="W64" s="103">
        <v>0</v>
      </c>
      <c r="X64" s="103">
        <v>0</v>
      </c>
      <c r="Y64" s="103">
        <v>0</v>
      </c>
      <c r="Z64" s="103">
        <v>0</v>
      </c>
      <c r="AA64" s="103">
        <v>0</v>
      </c>
      <c r="AB64" s="103">
        <v>0</v>
      </c>
      <c r="AC64" s="103">
        <v>0</v>
      </c>
      <c r="AD64" s="103">
        <v>0</v>
      </c>
      <c r="AE64" s="103">
        <v>0</v>
      </c>
      <c r="AF64" s="103">
        <v>0</v>
      </c>
      <c r="AG64" s="103">
        <v>0</v>
      </c>
      <c r="AH64" s="103">
        <v>0</v>
      </c>
      <c r="AI64" s="103">
        <v>0</v>
      </c>
      <c r="AJ64" s="103">
        <v>0</v>
      </c>
      <c r="AK64" s="103">
        <v>0</v>
      </c>
      <c r="AL64" s="103">
        <v>0</v>
      </c>
      <c r="AM64" s="103">
        <v>0</v>
      </c>
      <c r="AN64" s="103">
        <f t="shared" si="63"/>
        <v>0</v>
      </c>
      <c r="AO64" s="103">
        <f t="shared" si="64"/>
        <v>0</v>
      </c>
      <c r="AP64" s="103">
        <f t="shared" si="65"/>
        <v>0</v>
      </c>
      <c r="AQ64" s="255">
        <f t="shared" si="66"/>
        <v>0</v>
      </c>
      <c r="AR64" s="103">
        <v>0</v>
      </c>
      <c r="AS64" s="103">
        <v>0</v>
      </c>
      <c r="AT64" s="103">
        <v>0</v>
      </c>
      <c r="AU64" s="103">
        <v>0</v>
      </c>
      <c r="AV64" s="103">
        <v>0</v>
      </c>
      <c r="AW64" s="103">
        <v>0</v>
      </c>
      <c r="AX64" s="103">
        <v>0</v>
      </c>
      <c r="AY64" s="103">
        <v>0</v>
      </c>
      <c r="AZ64" s="103">
        <v>0</v>
      </c>
      <c r="BA64" s="103">
        <v>0</v>
      </c>
      <c r="BB64" s="103">
        <v>0</v>
      </c>
      <c r="BC64" s="103">
        <v>0</v>
      </c>
      <c r="BD64" s="103">
        <v>0</v>
      </c>
      <c r="BE64" s="103">
        <v>0</v>
      </c>
      <c r="BF64" s="103">
        <v>0</v>
      </c>
      <c r="BG64" s="103">
        <v>0</v>
      </c>
      <c r="BH64" s="320">
        <f t="shared" si="78"/>
        <v>0</v>
      </c>
      <c r="BI64" s="103">
        <f t="shared" si="78"/>
        <v>0</v>
      </c>
      <c r="BJ64" s="103">
        <f t="shared" si="78"/>
        <v>0</v>
      </c>
      <c r="BK64" s="255">
        <f t="shared" si="21"/>
        <v>0</v>
      </c>
      <c r="BL64" s="155">
        <v>0</v>
      </c>
      <c r="BM64" s="320">
        <v>0</v>
      </c>
      <c r="BN64" s="320">
        <v>0</v>
      </c>
      <c r="BO64" s="320">
        <v>0</v>
      </c>
      <c r="BP64" s="320">
        <v>0</v>
      </c>
      <c r="BQ64" s="320">
        <v>0</v>
      </c>
      <c r="BR64" s="320">
        <v>0</v>
      </c>
      <c r="BS64" s="320">
        <v>0</v>
      </c>
      <c r="BT64" s="320">
        <v>0</v>
      </c>
      <c r="BU64" s="320">
        <v>0</v>
      </c>
      <c r="BV64" s="320">
        <v>0</v>
      </c>
      <c r="BW64" s="320">
        <v>0</v>
      </c>
      <c r="BX64" s="320">
        <v>0</v>
      </c>
      <c r="BY64" s="320">
        <v>0</v>
      </c>
      <c r="BZ64" s="320">
        <v>0</v>
      </c>
      <c r="CA64" s="320">
        <v>0</v>
      </c>
      <c r="CB64" s="320">
        <f t="shared" si="22"/>
        <v>0</v>
      </c>
      <c r="CC64" s="103">
        <f t="shared" si="5"/>
        <v>0</v>
      </c>
      <c r="CD64" s="103">
        <f t="shared" si="6"/>
        <v>0</v>
      </c>
      <c r="CE64" s="255">
        <f t="shared" si="7"/>
        <v>0</v>
      </c>
    </row>
    <row r="65" spans="1:83" ht="30">
      <c r="A65" s="153">
        <f t="shared" si="79"/>
        <v>23</v>
      </c>
      <c r="B65" s="160" t="str">
        <f>'7.1.- 2019'!B65</f>
        <v>Приобретение оборудования, не входящего в смету строек (ДГУ 320 кВт в п.Урманный)</v>
      </c>
      <c r="C65" s="103">
        <v>0</v>
      </c>
      <c r="D65" s="103">
        <v>0</v>
      </c>
      <c r="E65" s="103">
        <v>0</v>
      </c>
      <c r="F65" s="103">
        <v>0</v>
      </c>
      <c r="G65" s="103">
        <v>0</v>
      </c>
      <c r="H65" s="103">
        <v>0</v>
      </c>
      <c r="I65" s="103">
        <v>0</v>
      </c>
      <c r="J65" s="103">
        <v>0</v>
      </c>
      <c r="K65" s="103">
        <v>0</v>
      </c>
      <c r="L65" s="103">
        <v>0</v>
      </c>
      <c r="M65" s="103">
        <v>0</v>
      </c>
      <c r="N65" s="103">
        <v>0</v>
      </c>
      <c r="O65" s="103">
        <v>0</v>
      </c>
      <c r="P65" s="103">
        <v>0</v>
      </c>
      <c r="Q65" s="103">
        <v>0</v>
      </c>
      <c r="R65" s="103">
        <v>0</v>
      </c>
      <c r="S65" s="103">
        <f t="shared" si="15"/>
        <v>0</v>
      </c>
      <c r="T65" s="103">
        <f t="shared" si="9"/>
        <v>0</v>
      </c>
      <c r="U65" s="103">
        <f t="shared" si="10"/>
        <v>0</v>
      </c>
      <c r="V65" s="255">
        <f t="shared" si="11"/>
        <v>0</v>
      </c>
      <c r="W65" s="103">
        <v>0</v>
      </c>
      <c r="X65" s="103">
        <v>0</v>
      </c>
      <c r="Y65" s="103">
        <v>0</v>
      </c>
      <c r="Z65" s="103">
        <v>0</v>
      </c>
      <c r="AA65" s="103">
        <v>0</v>
      </c>
      <c r="AB65" s="103">
        <v>0</v>
      </c>
      <c r="AC65" s="103">
        <v>0</v>
      </c>
      <c r="AD65" s="103">
        <v>0</v>
      </c>
      <c r="AE65" s="103">
        <v>0</v>
      </c>
      <c r="AF65" s="103">
        <v>0</v>
      </c>
      <c r="AG65" s="118">
        <v>0</v>
      </c>
      <c r="AH65" s="103">
        <v>0</v>
      </c>
      <c r="AI65" s="103">
        <v>0</v>
      </c>
      <c r="AJ65" s="103">
        <v>0</v>
      </c>
      <c r="AK65" s="103">
        <v>0</v>
      </c>
      <c r="AL65" s="103">
        <v>0</v>
      </c>
      <c r="AM65" s="103">
        <v>0</v>
      </c>
      <c r="AN65" s="103">
        <f t="shared" si="63"/>
        <v>0</v>
      </c>
      <c r="AO65" s="103">
        <f t="shared" si="64"/>
        <v>0</v>
      </c>
      <c r="AP65" s="103">
        <v>0</v>
      </c>
      <c r="AQ65" s="255">
        <f t="shared" si="66"/>
        <v>0</v>
      </c>
      <c r="AR65" s="103">
        <v>0</v>
      </c>
      <c r="AS65" s="103">
        <v>0</v>
      </c>
      <c r="AT65" s="103">
        <v>0</v>
      </c>
      <c r="AU65" s="103">
        <v>0</v>
      </c>
      <c r="AV65" s="103">
        <v>0</v>
      </c>
      <c r="AW65" s="103">
        <v>0</v>
      </c>
      <c r="AX65" s="103">
        <v>0</v>
      </c>
      <c r="AY65" s="103">
        <v>0</v>
      </c>
      <c r="AZ65" s="103">
        <v>0</v>
      </c>
      <c r="BA65" s="103">
        <v>0</v>
      </c>
      <c r="BB65" s="103">
        <v>0</v>
      </c>
      <c r="BC65" s="103">
        <v>0</v>
      </c>
      <c r="BD65" s="103">
        <v>0</v>
      </c>
      <c r="BE65" s="103">
        <v>0</v>
      </c>
      <c r="BF65" s="103">
        <v>0</v>
      </c>
      <c r="BG65" s="103">
        <v>0</v>
      </c>
      <c r="BH65" s="320">
        <f t="shared" si="78"/>
        <v>0</v>
      </c>
      <c r="BI65" s="103">
        <f t="shared" si="78"/>
        <v>0</v>
      </c>
      <c r="BJ65" s="103">
        <f t="shared" si="78"/>
        <v>0</v>
      </c>
      <c r="BK65" s="255">
        <f t="shared" si="21"/>
        <v>0</v>
      </c>
      <c r="BL65" s="155">
        <v>0</v>
      </c>
      <c r="BM65" s="320">
        <v>0</v>
      </c>
      <c r="BN65" s="320">
        <v>0</v>
      </c>
      <c r="BO65" s="320">
        <v>0</v>
      </c>
      <c r="BP65" s="320">
        <v>0</v>
      </c>
      <c r="BQ65" s="320">
        <v>0</v>
      </c>
      <c r="BR65" s="320">
        <v>0</v>
      </c>
      <c r="BS65" s="320">
        <v>0</v>
      </c>
      <c r="BT65" s="320">
        <v>0</v>
      </c>
      <c r="BU65" s="320">
        <v>0</v>
      </c>
      <c r="BV65" s="320">
        <v>0</v>
      </c>
      <c r="BW65" s="320">
        <v>0</v>
      </c>
      <c r="BX65" s="320">
        <v>0</v>
      </c>
      <c r="BY65" s="320">
        <v>0</v>
      </c>
      <c r="BZ65" s="320">
        <v>0</v>
      </c>
      <c r="CA65" s="320">
        <v>0</v>
      </c>
      <c r="CB65" s="320">
        <f t="shared" si="22"/>
        <v>0</v>
      </c>
      <c r="CC65" s="103">
        <f t="shared" si="5"/>
        <v>0</v>
      </c>
      <c r="CD65" s="103">
        <f t="shared" si="6"/>
        <v>0</v>
      </c>
      <c r="CE65" s="255">
        <f t="shared" si="7"/>
        <v>0</v>
      </c>
    </row>
    <row r="66" spans="1:83" ht="45" hidden="1">
      <c r="A66" s="153">
        <f t="shared" si="79"/>
        <v>24</v>
      </c>
      <c r="B66" s="160" t="str">
        <f>'7.1.- 2019'!B66</f>
        <v>Приобретение оборудования, не входящего в смету строек (приборы учета дизельного топлива для ДЭС в п.Саранпауль)</v>
      </c>
      <c r="C66" s="103">
        <v>0</v>
      </c>
      <c r="D66" s="103">
        <v>0</v>
      </c>
      <c r="E66" s="103">
        <v>0</v>
      </c>
      <c r="F66" s="103">
        <v>0</v>
      </c>
      <c r="G66" s="103">
        <v>0</v>
      </c>
      <c r="H66" s="103">
        <v>0</v>
      </c>
      <c r="I66" s="103">
        <v>0</v>
      </c>
      <c r="J66" s="103">
        <v>0</v>
      </c>
      <c r="K66" s="103">
        <v>0</v>
      </c>
      <c r="L66" s="103">
        <v>0</v>
      </c>
      <c r="M66" s="338">
        <v>0.32</v>
      </c>
      <c r="N66" s="103">
        <v>0</v>
      </c>
      <c r="O66" s="103">
        <v>0</v>
      </c>
      <c r="P66" s="103">
        <v>0</v>
      </c>
      <c r="Q66" s="103">
        <v>0</v>
      </c>
      <c r="R66" s="103">
        <v>0</v>
      </c>
      <c r="S66" s="103"/>
      <c r="T66" s="103"/>
      <c r="U66" s="103"/>
      <c r="V66" s="255"/>
      <c r="W66" s="155"/>
      <c r="X66" s="103"/>
      <c r="Y66" s="103"/>
      <c r="Z66" s="103"/>
      <c r="AA66" s="103"/>
      <c r="AB66" s="103"/>
      <c r="AC66" s="103"/>
      <c r="AD66" s="103"/>
      <c r="AE66" s="103"/>
      <c r="AF66" s="103"/>
      <c r="AG66" s="103"/>
      <c r="AH66" s="103"/>
      <c r="AI66" s="103"/>
      <c r="AJ66" s="103"/>
      <c r="AK66" s="103"/>
      <c r="AL66" s="103"/>
      <c r="AM66" s="103"/>
      <c r="AN66" s="103"/>
      <c r="AO66" s="103"/>
      <c r="AP66" s="103"/>
      <c r="AQ66" s="255"/>
      <c r="AR66" s="103">
        <v>0</v>
      </c>
      <c r="AS66" s="103">
        <v>0</v>
      </c>
      <c r="AT66" s="103">
        <v>0</v>
      </c>
      <c r="AU66" s="103">
        <v>0</v>
      </c>
      <c r="AV66" s="103">
        <v>0</v>
      </c>
      <c r="AW66" s="103">
        <v>0</v>
      </c>
      <c r="AX66" s="103">
        <v>0</v>
      </c>
      <c r="AY66" s="103">
        <v>0</v>
      </c>
      <c r="AZ66" s="103">
        <v>0</v>
      </c>
      <c r="BA66" s="103">
        <v>0</v>
      </c>
      <c r="BB66" s="103">
        <v>0</v>
      </c>
      <c r="BC66" s="103">
        <v>0</v>
      </c>
      <c r="BD66" s="103">
        <v>0</v>
      </c>
      <c r="BE66" s="103">
        <v>0</v>
      </c>
      <c r="BF66" s="103">
        <v>0</v>
      </c>
      <c r="BG66" s="103">
        <v>0</v>
      </c>
      <c r="BH66" s="320"/>
      <c r="BI66" s="103"/>
      <c r="BJ66" s="103"/>
      <c r="BK66" s="255"/>
      <c r="BL66" s="155">
        <v>0</v>
      </c>
      <c r="BM66" s="320">
        <v>0</v>
      </c>
      <c r="BN66" s="320">
        <v>0</v>
      </c>
      <c r="BO66" s="320">
        <v>0</v>
      </c>
      <c r="BP66" s="320">
        <v>0</v>
      </c>
      <c r="BQ66" s="320">
        <v>0</v>
      </c>
      <c r="BR66" s="320">
        <v>0</v>
      </c>
      <c r="BS66" s="320">
        <v>0</v>
      </c>
      <c r="BT66" s="320">
        <v>0</v>
      </c>
      <c r="BU66" s="320">
        <v>0</v>
      </c>
      <c r="BV66" s="320">
        <v>0</v>
      </c>
      <c r="BW66" s="320">
        <v>0</v>
      </c>
      <c r="BX66" s="320">
        <v>0</v>
      </c>
      <c r="BY66" s="320">
        <v>0</v>
      </c>
      <c r="BZ66" s="320">
        <v>0</v>
      </c>
      <c r="CA66" s="320">
        <v>0</v>
      </c>
      <c r="CB66" s="320"/>
      <c r="CC66" s="103"/>
      <c r="CD66" s="103"/>
      <c r="CE66" s="255"/>
    </row>
    <row r="67" spans="1:83" ht="45">
      <c r="A67" s="153">
        <f t="shared" si="79"/>
        <v>25</v>
      </c>
      <c r="B67" s="160" t="str">
        <f>'7.1.- 2019'!B67</f>
        <v>Приобретение оборудования, не входящего в смету строек (приборы учета дизельного топлива для ДЭС в с.Няксимволь)</v>
      </c>
      <c r="C67" s="103">
        <v>0</v>
      </c>
      <c r="D67" s="103">
        <v>0</v>
      </c>
      <c r="E67" s="103">
        <v>0</v>
      </c>
      <c r="F67" s="103">
        <v>0</v>
      </c>
      <c r="G67" s="103">
        <v>0</v>
      </c>
      <c r="H67" s="103">
        <v>0</v>
      </c>
      <c r="I67" s="103">
        <v>0</v>
      </c>
      <c r="J67" s="103">
        <v>0</v>
      </c>
      <c r="K67" s="103">
        <v>0</v>
      </c>
      <c r="L67" s="103">
        <v>0</v>
      </c>
      <c r="M67" s="103">
        <v>0</v>
      </c>
      <c r="N67" s="103">
        <v>0</v>
      </c>
      <c r="O67" s="103">
        <v>0</v>
      </c>
      <c r="P67" s="103">
        <v>0</v>
      </c>
      <c r="Q67" s="103">
        <v>0</v>
      </c>
      <c r="R67" s="103">
        <v>0</v>
      </c>
      <c r="S67" s="103">
        <f t="shared" si="15"/>
        <v>0</v>
      </c>
      <c r="T67" s="103">
        <f t="shared" si="9"/>
        <v>0</v>
      </c>
      <c r="U67" s="103">
        <f t="shared" si="10"/>
        <v>0</v>
      </c>
      <c r="V67" s="255">
        <f t="shared" si="11"/>
        <v>0</v>
      </c>
      <c r="W67" s="103">
        <v>0</v>
      </c>
      <c r="X67" s="103">
        <v>0</v>
      </c>
      <c r="Y67" s="103">
        <v>0</v>
      </c>
      <c r="Z67" s="103">
        <v>0</v>
      </c>
      <c r="AA67" s="103">
        <v>0</v>
      </c>
      <c r="AB67" s="103">
        <v>0</v>
      </c>
      <c r="AC67" s="103">
        <v>0</v>
      </c>
      <c r="AD67" s="103">
        <v>0</v>
      </c>
      <c r="AE67" s="103">
        <v>0</v>
      </c>
      <c r="AF67" s="103">
        <v>0</v>
      </c>
      <c r="AG67" s="103">
        <v>0</v>
      </c>
      <c r="AH67" s="103">
        <v>0</v>
      </c>
      <c r="AI67" s="103">
        <v>0</v>
      </c>
      <c r="AJ67" s="103">
        <v>0</v>
      </c>
      <c r="AK67" s="103">
        <v>0</v>
      </c>
      <c r="AL67" s="103">
        <v>0</v>
      </c>
      <c r="AM67" s="103">
        <v>0</v>
      </c>
      <c r="AN67" s="103">
        <f t="shared" si="63"/>
        <v>0</v>
      </c>
      <c r="AO67" s="103">
        <f t="shared" si="64"/>
        <v>0</v>
      </c>
      <c r="AP67" s="103">
        <f t="shared" si="65"/>
        <v>0</v>
      </c>
      <c r="AQ67" s="255">
        <f t="shared" si="66"/>
        <v>0</v>
      </c>
      <c r="AR67" s="103">
        <v>0</v>
      </c>
      <c r="AS67" s="103">
        <v>0</v>
      </c>
      <c r="AT67" s="103">
        <v>0</v>
      </c>
      <c r="AU67" s="103">
        <v>0</v>
      </c>
      <c r="AV67" s="103">
        <v>0</v>
      </c>
      <c r="AW67" s="103">
        <v>0</v>
      </c>
      <c r="AX67" s="103">
        <v>0</v>
      </c>
      <c r="AY67" s="103">
        <v>0</v>
      </c>
      <c r="AZ67" s="103">
        <v>0</v>
      </c>
      <c r="BA67" s="103">
        <v>0</v>
      </c>
      <c r="BB67" s="103">
        <v>0</v>
      </c>
      <c r="BC67" s="103">
        <v>0</v>
      </c>
      <c r="BD67" s="103">
        <v>0</v>
      </c>
      <c r="BE67" s="103">
        <v>0</v>
      </c>
      <c r="BF67" s="103">
        <v>0</v>
      </c>
      <c r="BG67" s="103">
        <v>0</v>
      </c>
      <c r="BH67" s="320">
        <f t="shared" ref="BH67:BJ70" si="80">AR67+AV67+AZ67+BD67</f>
        <v>0</v>
      </c>
      <c r="BI67" s="103">
        <f t="shared" si="80"/>
        <v>0</v>
      </c>
      <c r="BJ67" s="103">
        <f t="shared" si="80"/>
        <v>0</v>
      </c>
      <c r="BK67" s="255">
        <f t="shared" si="21"/>
        <v>0</v>
      </c>
      <c r="BL67" s="155">
        <v>0</v>
      </c>
      <c r="BM67" s="320">
        <v>0</v>
      </c>
      <c r="BN67" s="320">
        <v>0</v>
      </c>
      <c r="BO67" s="320">
        <v>0</v>
      </c>
      <c r="BP67" s="320">
        <v>0</v>
      </c>
      <c r="BQ67" s="320">
        <v>0</v>
      </c>
      <c r="BR67" s="320">
        <v>0</v>
      </c>
      <c r="BS67" s="320">
        <v>0</v>
      </c>
      <c r="BT67" s="320">
        <v>0</v>
      </c>
      <c r="BU67" s="320">
        <v>0</v>
      </c>
      <c r="BV67" s="320">
        <v>0</v>
      </c>
      <c r="BW67" s="320">
        <v>0</v>
      </c>
      <c r="BX67" s="320">
        <v>0</v>
      </c>
      <c r="BY67" s="320">
        <v>0</v>
      </c>
      <c r="BZ67" s="320">
        <v>0</v>
      </c>
      <c r="CA67" s="320">
        <v>0</v>
      </c>
      <c r="CB67" s="320">
        <f t="shared" si="22"/>
        <v>0</v>
      </c>
      <c r="CC67" s="103">
        <f t="shared" si="5"/>
        <v>0</v>
      </c>
      <c r="CD67" s="103">
        <f t="shared" si="6"/>
        <v>0</v>
      </c>
      <c r="CE67" s="255">
        <f t="shared" si="7"/>
        <v>0</v>
      </c>
    </row>
    <row r="68" spans="1:83" ht="45">
      <c r="A68" s="153">
        <f t="shared" si="79"/>
        <v>26</v>
      </c>
      <c r="B68" s="160" t="str">
        <f>'7.1.- 2019'!B68</f>
        <v>Приобретение оборудования, не входящего в смету строек (приборы учета дизельного топлива для ДЭС в п.Кедровый)</v>
      </c>
      <c r="C68" s="103">
        <v>0</v>
      </c>
      <c r="D68" s="103">
        <v>0</v>
      </c>
      <c r="E68" s="103">
        <v>0</v>
      </c>
      <c r="F68" s="103">
        <v>0</v>
      </c>
      <c r="G68" s="103">
        <v>0</v>
      </c>
      <c r="H68" s="103">
        <v>0</v>
      </c>
      <c r="I68" s="103">
        <v>0</v>
      </c>
      <c r="J68" s="103">
        <v>0</v>
      </c>
      <c r="K68" s="103">
        <v>0</v>
      </c>
      <c r="L68" s="103">
        <v>0</v>
      </c>
      <c r="M68" s="103">
        <v>0</v>
      </c>
      <c r="N68" s="103">
        <v>0</v>
      </c>
      <c r="O68" s="103">
        <v>0</v>
      </c>
      <c r="P68" s="103">
        <v>0</v>
      </c>
      <c r="Q68" s="103">
        <v>0</v>
      </c>
      <c r="R68" s="103">
        <v>0</v>
      </c>
      <c r="S68" s="103">
        <f t="shared" si="15"/>
        <v>0</v>
      </c>
      <c r="T68" s="103">
        <f t="shared" si="9"/>
        <v>0</v>
      </c>
      <c r="U68" s="103">
        <f t="shared" si="10"/>
        <v>0</v>
      </c>
      <c r="V68" s="255">
        <f t="shared" si="11"/>
        <v>0</v>
      </c>
      <c r="W68" s="103">
        <v>0</v>
      </c>
      <c r="X68" s="103">
        <v>0</v>
      </c>
      <c r="Y68" s="103">
        <v>0</v>
      </c>
      <c r="Z68" s="103">
        <v>0</v>
      </c>
      <c r="AA68" s="103">
        <v>0</v>
      </c>
      <c r="AB68" s="103">
        <v>0</v>
      </c>
      <c r="AC68" s="103">
        <v>0</v>
      </c>
      <c r="AD68" s="103">
        <v>0</v>
      </c>
      <c r="AE68" s="103">
        <v>0</v>
      </c>
      <c r="AF68" s="103">
        <v>0</v>
      </c>
      <c r="AG68" s="103">
        <v>0</v>
      </c>
      <c r="AH68" s="103">
        <v>0</v>
      </c>
      <c r="AI68" s="103">
        <v>0</v>
      </c>
      <c r="AJ68" s="103">
        <v>0</v>
      </c>
      <c r="AK68" s="103">
        <v>0</v>
      </c>
      <c r="AL68" s="103">
        <v>0</v>
      </c>
      <c r="AM68" s="103">
        <v>0</v>
      </c>
      <c r="AN68" s="103">
        <f t="shared" si="63"/>
        <v>0</v>
      </c>
      <c r="AO68" s="103">
        <f t="shared" si="64"/>
        <v>0</v>
      </c>
      <c r="AP68" s="103">
        <f t="shared" si="65"/>
        <v>0</v>
      </c>
      <c r="AQ68" s="255">
        <f t="shared" si="66"/>
        <v>0</v>
      </c>
      <c r="AR68" s="103">
        <v>0</v>
      </c>
      <c r="AS68" s="103">
        <v>0</v>
      </c>
      <c r="AT68" s="103">
        <v>0</v>
      </c>
      <c r="AU68" s="103">
        <v>0</v>
      </c>
      <c r="AV68" s="103">
        <v>0</v>
      </c>
      <c r="AW68" s="103">
        <v>0</v>
      </c>
      <c r="AX68" s="103">
        <v>0</v>
      </c>
      <c r="AY68" s="103">
        <v>0</v>
      </c>
      <c r="AZ68" s="103">
        <v>0</v>
      </c>
      <c r="BA68" s="103">
        <v>0</v>
      </c>
      <c r="BB68" s="103">
        <v>0</v>
      </c>
      <c r="BC68" s="103">
        <v>0</v>
      </c>
      <c r="BD68" s="103">
        <v>0</v>
      </c>
      <c r="BE68" s="103">
        <v>0</v>
      </c>
      <c r="BF68" s="103">
        <v>0</v>
      </c>
      <c r="BG68" s="103">
        <v>0</v>
      </c>
      <c r="BH68" s="320">
        <f t="shared" si="80"/>
        <v>0</v>
      </c>
      <c r="BI68" s="103">
        <f t="shared" si="80"/>
        <v>0</v>
      </c>
      <c r="BJ68" s="103">
        <f t="shared" si="80"/>
        <v>0</v>
      </c>
      <c r="BK68" s="255">
        <f t="shared" si="21"/>
        <v>0</v>
      </c>
      <c r="BL68" s="155">
        <v>0</v>
      </c>
      <c r="BM68" s="320">
        <v>0</v>
      </c>
      <c r="BN68" s="320">
        <v>0</v>
      </c>
      <c r="BO68" s="320">
        <v>0</v>
      </c>
      <c r="BP68" s="320">
        <v>0</v>
      </c>
      <c r="BQ68" s="320">
        <v>0</v>
      </c>
      <c r="BR68" s="320">
        <v>0</v>
      </c>
      <c r="BS68" s="320">
        <v>0</v>
      </c>
      <c r="BT68" s="320">
        <v>0</v>
      </c>
      <c r="BU68" s="320">
        <v>0</v>
      </c>
      <c r="BV68" s="320">
        <v>0</v>
      </c>
      <c r="BW68" s="320">
        <v>0</v>
      </c>
      <c r="BX68" s="320">
        <v>0</v>
      </c>
      <c r="BY68" s="320">
        <v>0</v>
      </c>
      <c r="BZ68" s="320">
        <v>0</v>
      </c>
      <c r="CA68" s="320">
        <v>0</v>
      </c>
      <c r="CB68" s="320">
        <f t="shared" si="22"/>
        <v>0</v>
      </c>
      <c r="CC68" s="103">
        <f t="shared" si="5"/>
        <v>0</v>
      </c>
      <c r="CD68" s="103">
        <f t="shared" si="6"/>
        <v>0</v>
      </c>
      <c r="CE68" s="255">
        <f t="shared" si="7"/>
        <v>0</v>
      </c>
    </row>
    <row r="69" spans="1:83" ht="44.25" customHeight="1">
      <c r="A69" s="153">
        <f t="shared" si="79"/>
        <v>27</v>
      </c>
      <c r="B69" s="160" t="str">
        <f>'7.1.- 2019'!B69</f>
        <v>Приобретение оборудования, не входящего в смету строек (узел учета приема-выдачи дизельного топлива "весовым методом" для ДЭС в п.Кирпичный)</v>
      </c>
      <c r="C69" s="103">
        <v>0</v>
      </c>
      <c r="D69" s="103">
        <v>0</v>
      </c>
      <c r="E69" s="103">
        <v>0</v>
      </c>
      <c r="F69" s="103">
        <v>0</v>
      </c>
      <c r="G69" s="103">
        <v>0</v>
      </c>
      <c r="H69" s="103">
        <v>0</v>
      </c>
      <c r="I69" s="103">
        <v>0</v>
      </c>
      <c r="J69" s="103">
        <v>0</v>
      </c>
      <c r="K69" s="103">
        <v>0</v>
      </c>
      <c r="L69" s="103">
        <v>0</v>
      </c>
      <c r="M69" s="103">
        <v>0</v>
      </c>
      <c r="N69" s="103">
        <v>0</v>
      </c>
      <c r="O69" s="103">
        <v>0</v>
      </c>
      <c r="P69" s="103">
        <v>0</v>
      </c>
      <c r="Q69" s="103">
        <v>0</v>
      </c>
      <c r="R69" s="103">
        <v>0</v>
      </c>
      <c r="S69" s="103">
        <f t="shared" si="15"/>
        <v>0</v>
      </c>
      <c r="T69" s="103">
        <f t="shared" si="9"/>
        <v>0</v>
      </c>
      <c r="U69" s="103">
        <f t="shared" si="10"/>
        <v>0</v>
      </c>
      <c r="V69" s="255">
        <f t="shared" si="11"/>
        <v>0</v>
      </c>
      <c r="W69" s="103">
        <v>0</v>
      </c>
      <c r="X69" s="103">
        <v>0</v>
      </c>
      <c r="Y69" s="103">
        <v>0</v>
      </c>
      <c r="Z69" s="103">
        <v>0</v>
      </c>
      <c r="AA69" s="103">
        <v>0</v>
      </c>
      <c r="AB69" s="103">
        <v>0</v>
      </c>
      <c r="AC69" s="103">
        <v>0</v>
      </c>
      <c r="AD69" s="103">
        <v>0</v>
      </c>
      <c r="AE69" s="103">
        <v>0</v>
      </c>
      <c r="AF69" s="103">
        <v>0</v>
      </c>
      <c r="AG69" s="103">
        <v>0</v>
      </c>
      <c r="AH69" s="103">
        <v>0</v>
      </c>
      <c r="AI69" s="103">
        <v>0</v>
      </c>
      <c r="AJ69" s="103">
        <v>0</v>
      </c>
      <c r="AK69" s="103">
        <v>0</v>
      </c>
      <c r="AL69" s="103">
        <v>0</v>
      </c>
      <c r="AM69" s="103">
        <v>0</v>
      </c>
      <c r="AN69" s="103">
        <f t="shared" si="63"/>
        <v>0</v>
      </c>
      <c r="AO69" s="103">
        <f t="shared" si="64"/>
        <v>0</v>
      </c>
      <c r="AP69" s="103">
        <f t="shared" si="65"/>
        <v>0</v>
      </c>
      <c r="AQ69" s="255">
        <f t="shared" si="66"/>
        <v>0</v>
      </c>
      <c r="AR69" s="103">
        <v>0</v>
      </c>
      <c r="AS69" s="103">
        <v>0</v>
      </c>
      <c r="AT69" s="103">
        <v>0</v>
      </c>
      <c r="AU69" s="103">
        <v>0</v>
      </c>
      <c r="AV69" s="103">
        <v>0</v>
      </c>
      <c r="AW69" s="103">
        <v>0</v>
      </c>
      <c r="AX69" s="103">
        <v>0</v>
      </c>
      <c r="AY69" s="103">
        <v>0</v>
      </c>
      <c r="AZ69" s="103">
        <v>0</v>
      </c>
      <c r="BA69" s="103">
        <v>0</v>
      </c>
      <c r="BB69" s="103">
        <v>0</v>
      </c>
      <c r="BC69" s="103">
        <v>0</v>
      </c>
      <c r="BD69" s="103">
        <v>0</v>
      </c>
      <c r="BE69" s="103">
        <v>0</v>
      </c>
      <c r="BF69" s="103">
        <v>0</v>
      </c>
      <c r="BG69" s="103">
        <v>0</v>
      </c>
      <c r="BH69" s="320">
        <f t="shared" si="80"/>
        <v>0</v>
      </c>
      <c r="BI69" s="103">
        <f t="shared" si="80"/>
        <v>0</v>
      </c>
      <c r="BJ69" s="103">
        <f t="shared" si="80"/>
        <v>0</v>
      </c>
      <c r="BK69" s="255">
        <f t="shared" si="21"/>
        <v>0</v>
      </c>
      <c r="BL69" s="155">
        <v>0</v>
      </c>
      <c r="BM69" s="320">
        <v>0</v>
      </c>
      <c r="BN69" s="320">
        <v>0</v>
      </c>
      <c r="BO69" s="320">
        <v>0</v>
      </c>
      <c r="BP69" s="320">
        <v>0</v>
      </c>
      <c r="BQ69" s="320">
        <v>0</v>
      </c>
      <c r="BR69" s="320">
        <v>0</v>
      </c>
      <c r="BS69" s="320">
        <v>0</v>
      </c>
      <c r="BT69" s="320">
        <v>0</v>
      </c>
      <c r="BU69" s="320">
        <v>0</v>
      </c>
      <c r="BV69" s="320">
        <v>0</v>
      </c>
      <c r="BW69" s="320">
        <v>0</v>
      </c>
      <c r="BX69" s="320">
        <v>0</v>
      </c>
      <c r="BY69" s="320">
        <v>0</v>
      </c>
      <c r="BZ69" s="320">
        <v>0</v>
      </c>
      <c r="CA69" s="320">
        <v>0</v>
      </c>
      <c r="CB69" s="320">
        <f t="shared" si="22"/>
        <v>0</v>
      </c>
      <c r="CC69" s="103">
        <f t="shared" si="5"/>
        <v>0</v>
      </c>
      <c r="CD69" s="103">
        <f t="shared" si="6"/>
        <v>0</v>
      </c>
      <c r="CE69" s="255">
        <f t="shared" si="7"/>
        <v>0</v>
      </c>
    </row>
    <row r="70" spans="1:83" ht="30">
      <c r="A70" s="153">
        <f t="shared" si="79"/>
        <v>28</v>
      </c>
      <c r="B70" s="160" t="str">
        <f>'7.1.- 2019'!B70</f>
        <v>Приобретение оборудования (мобильный комплекс ДЭС для д.Сартынья Березовского района)</v>
      </c>
      <c r="C70" s="103">
        <v>0</v>
      </c>
      <c r="D70" s="103">
        <v>0</v>
      </c>
      <c r="E70" s="103">
        <v>0</v>
      </c>
      <c r="F70" s="103">
        <v>0</v>
      </c>
      <c r="G70" s="103">
        <v>0</v>
      </c>
      <c r="H70" s="103">
        <v>0</v>
      </c>
      <c r="I70" s="103">
        <v>0</v>
      </c>
      <c r="J70" s="103">
        <v>0</v>
      </c>
      <c r="K70" s="103">
        <v>0</v>
      </c>
      <c r="L70" s="103">
        <v>0</v>
      </c>
      <c r="M70" s="103">
        <v>0</v>
      </c>
      <c r="N70" s="103">
        <v>0</v>
      </c>
      <c r="O70" s="103">
        <v>0</v>
      </c>
      <c r="P70" s="103">
        <v>0</v>
      </c>
      <c r="Q70" s="103">
        <v>0</v>
      </c>
      <c r="R70" s="103">
        <v>0</v>
      </c>
      <c r="S70" s="103">
        <f t="shared" si="15"/>
        <v>0</v>
      </c>
      <c r="T70" s="103">
        <f t="shared" si="9"/>
        <v>0</v>
      </c>
      <c r="U70" s="103">
        <f t="shared" si="10"/>
        <v>0</v>
      </c>
      <c r="V70" s="255">
        <f t="shared" si="11"/>
        <v>0</v>
      </c>
      <c r="W70" s="103">
        <v>0</v>
      </c>
      <c r="X70" s="103">
        <v>0</v>
      </c>
      <c r="Y70" s="103">
        <v>0</v>
      </c>
      <c r="Z70" s="103">
        <v>0</v>
      </c>
      <c r="AA70" s="103">
        <v>0</v>
      </c>
      <c r="AB70" s="103">
        <v>0</v>
      </c>
      <c r="AC70" s="103">
        <v>0</v>
      </c>
      <c r="AD70" s="103">
        <v>0</v>
      </c>
      <c r="AE70" s="103">
        <v>0</v>
      </c>
      <c r="AF70" s="103">
        <v>0</v>
      </c>
      <c r="AG70" s="118">
        <v>0</v>
      </c>
      <c r="AH70" s="103">
        <v>0</v>
      </c>
      <c r="AI70" s="103">
        <v>0</v>
      </c>
      <c r="AJ70" s="103">
        <v>0</v>
      </c>
      <c r="AK70" s="103">
        <v>0</v>
      </c>
      <c r="AL70" s="103">
        <v>0</v>
      </c>
      <c r="AM70" s="103">
        <v>0</v>
      </c>
      <c r="AN70" s="103">
        <f t="shared" si="63"/>
        <v>0</v>
      </c>
      <c r="AO70" s="103">
        <f t="shared" si="64"/>
        <v>0</v>
      </c>
      <c r="AP70" s="103">
        <f t="shared" si="65"/>
        <v>0</v>
      </c>
      <c r="AQ70" s="255">
        <f t="shared" si="66"/>
        <v>0</v>
      </c>
      <c r="AR70" s="103">
        <v>0</v>
      </c>
      <c r="AS70" s="103">
        <v>0</v>
      </c>
      <c r="AT70" s="103">
        <v>0</v>
      </c>
      <c r="AU70" s="103">
        <v>0</v>
      </c>
      <c r="AV70" s="103">
        <v>0</v>
      </c>
      <c r="AW70" s="103">
        <v>0</v>
      </c>
      <c r="AX70" s="103">
        <v>0</v>
      </c>
      <c r="AY70" s="103">
        <v>0</v>
      </c>
      <c r="AZ70" s="103">
        <v>0</v>
      </c>
      <c r="BA70" s="103">
        <v>0</v>
      </c>
      <c r="BB70" s="103">
        <v>0</v>
      </c>
      <c r="BC70" s="103">
        <v>0</v>
      </c>
      <c r="BD70" s="103">
        <v>0</v>
      </c>
      <c r="BE70" s="103">
        <v>0</v>
      </c>
      <c r="BF70" s="103">
        <v>0</v>
      </c>
      <c r="BG70" s="103">
        <v>0</v>
      </c>
      <c r="BH70" s="320">
        <f t="shared" si="80"/>
        <v>0</v>
      </c>
      <c r="BI70" s="103">
        <f t="shared" si="80"/>
        <v>0</v>
      </c>
      <c r="BJ70" s="103">
        <f t="shared" si="80"/>
        <v>0</v>
      </c>
      <c r="BK70" s="255">
        <f t="shared" si="21"/>
        <v>0</v>
      </c>
      <c r="BL70" s="155">
        <v>0</v>
      </c>
      <c r="BM70" s="320">
        <v>0</v>
      </c>
      <c r="BN70" s="320">
        <v>0</v>
      </c>
      <c r="BO70" s="320">
        <v>0</v>
      </c>
      <c r="BP70" s="320">
        <v>0</v>
      </c>
      <c r="BQ70" s="320">
        <v>0</v>
      </c>
      <c r="BR70" s="320">
        <v>0</v>
      </c>
      <c r="BS70" s="320">
        <v>0</v>
      </c>
      <c r="BT70" s="320">
        <v>0</v>
      </c>
      <c r="BU70" s="320">
        <v>0</v>
      </c>
      <c r="BV70" s="320">
        <v>0</v>
      </c>
      <c r="BW70" s="320">
        <v>0</v>
      </c>
      <c r="BX70" s="320">
        <v>0</v>
      </c>
      <c r="BY70" s="320">
        <v>0</v>
      </c>
      <c r="BZ70" s="320">
        <v>0</v>
      </c>
      <c r="CA70" s="320">
        <v>0</v>
      </c>
      <c r="CB70" s="320">
        <f t="shared" si="22"/>
        <v>0</v>
      </c>
      <c r="CC70" s="103">
        <f t="shared" si="5"/>
        <v>0</v>
      </c>
      <c r="CD70" s="103">
        <f t="shared" si="6"/>
        <v>0</v>
      </c>
      <c r="CE70" s="255">
        <f t="shared" si="7"/>
        <v>0</v>
      </c>
    </row>
    <row r="71" spans="1:83" ht="30">
      <c r="A71" s="153">
        <f t="shared" si="79"/>
        <v>29</v>
      </c>
      <c r="B71" s="160" t="str">
        <f>'7.1.- 2019'!B71</f>
        <v>Приобретение оборудования (мобильный комплекс ДЭС для д.Сосновый Бор Нижневартовского района)</v>
      </c>
      <c r="C71" s="103">
        <v>0</v>
      </c>
      <c r="D71" s="103">
        <v>0</v>
      </c>
      <c r="E71" s="103">
        <v>0</v>
      </c>
      <c r="F71" s="103">
        <v>0</v>
      </c>
      <c r="G71" s="103">
        <v>0</v>
      </c>
      <c r="H71" s="103">
        <v>0</v>
      </c>
      <c r="I71" s="103">
        <v>0</v>
      </c>
      <c r="J71" s="103">
        <v>0</v>
      </c>
      <c r="K71" s="103">
        <v>0</v>
      </c>
      <c r="L71" s="103">
        <v>0</v>
      </c>
      <c r="M71" s="103">
        <v>0</v>
      </c>
      <c r="N71" s="103">
        <v>0</v>
      </c>
      <c r="O71" s="103">
        <v>0</v>
      </c>
      <c r="P71" s="103">
        <v>0</v>
      </c>
      <c r="Q71" s="103">
        <v>0</v>
      </c>
      <c r="R71" s="103">
        <v>0</v>
      </c>
      <c r="S71" s="103">
        <f t="shared" ref="S71:S76" si="81">C71+G71+K71+O71</f>
        <v>0</v>
      </c>
      <c r="T71" s="103">
        <f t="shared" ref="T71:T76" si="82">D71+H71+L71+P71</f>
        <v>0</v>
      </c>
      <c r="U71" s="103">
        <f t="shared" ref="U71:U76" si="83">E71+I71+M71+Q71</f>
        <v>0</v>
      </c>
      <c r="V71" s="255">
        <f t="shared" ref="V71:V76" si="84">F71+J71+N71+R71</f>
        <v>0</v>
      </c>
      <c r="W71" s="103">
        <v>0</v>
      </c>
      <c r="X71" s="103">
        <v>0</v>
      </c>
      <c r="Y71" s="103">
        <v>0</v>
      </c>
      <c r="Z71" s="103">
        <v>0</v>
      </c>
      <c r="AA71" s="103">
        <v>0</v>
      </c>
      <c r="AB71" s="103">
        <v>0</v>
      </c>
      <c r="AC71" s="103">
        <v>0</v>
      </c>
      <c r="AD71" s="103">
        <v>0</v>
      </c>
      <c r="AE71" s="103">
        <v>0</v>
      </c>
      <c r="AF71" s="103">
        <v>0</v>
      </c>
      <c r="AG71" s="103">
        <v>0</v>
      </c>
      <c r="AH71" s="103">
        <v>0</v>
      </c>
      <c r="AI71" s="103">
        <v>0</v>
      </c>
      <c r="AJ71" s="103">
        <v>0</v>
      </c>
      <c r="AK71" s="103">
        <v>0</v>
      </c>
      <c r="AL71" s="103">
        <v>0</v>
      </c>
      <c r="AM71" s="103">
        <v>0</v>
      </c>
      <c r="AN71" s="103">
        <f t="shared" ref="AN71:AN76" si="85">W71+AA71+AE71+AI71</f>
        <v>0</v>
      </c>
      <c r="AO71" s="103">
        <f t="shared" ref="AO71:AO76" si="86">X71+AB71+AF71+AJ71</f>
        <v>0</v>
      </c>
      <c r="AP71" s="103">
        <f t="shared" ref="AP71:AP76" si="87">Y71+AC71+AG71+AK71</f>
        <v>0</v>
      </c>
      <c r="AQ71" s="255">
        <f t="shared" ref="AQ71:AQ76" si="88">Z71+AD71+AH71+AL71</f>
        <v>0</v>
      </c>
      <c r="AR71" s="103">
        <v>0</v>
      </c>
      <c r="AS71" s="103">
        <v>0</v>
      </c>
      <c r="AT71" s="103">
        <v>0</v>
      </c>
      <c r="AU71" s="103">
        <v>0</v>
      </c>
      <c r="AV71" s="103">
        <v>0</v>
      </c>
      <c r="AW71" s="103">
        <v>0</v>
      </c>
      <c r="AX71" s="103">
        <v>0</v>
      </c>
      <c r="AY71" s="103">
        <v>0</v>
      </c>
      <c r="AZ71" s="103">
        <v>0</v>
      </c>
      <c r="BA71" s="103">
        <v>0</v>
      </c>
      <c r="BB71" s="103">
        <v>0</v>
      </c>
      <c r="BC71" s="103">
        <v>0</v>
      </c>
      <c r="BD71" s="103">
        <v>0</v>
      </c>
      <c r="BE71" s="103">
        <v>0</v>
      </c>
      <c r="BF71" s="103">
        <v>0</v>
      </c>
      <c r="BG71" s="103">
        <v>0</v>
      </c>
      <c r="BH71" s="320">
        <f t="shared" ref="BH71:BI76" si="89">AR71+AV71+AZ71+BD71</f>
        <v>0</v>
      </c>
      <c r="BI71" s="103">
        <f t="shared" si="89"/>
        <v>0</v>
      </c>
      <c r="BJ71" s="103">
        <f t="shared" ref="BJ71:BJ76" si="90">AT71+AX71+BB71+BF71</f>
        <v>0</v>
      </c>
      <c r="BK71" s="255">
        <f t="shared" ref="BK71:BK76" si="91">AU71+AY71+BC71+BG71</f>
        <v>0</v>
      </c>
      <c r="BL71" s="155">
        <v>0</v>
      </c>
      <c r="BM71" s="320">
        <v>0</v>
      </c>
      <c r="BN71" s="320">
        <v>0</v>
      </c>
      <c r="BO71" s="320">
        <v>0</v>
      </c>
      <c r="BP71" s="320">
        <v>0</v>
      </c>
      <c r="BQ71" s="320">
        <v>0</v>
      </c>
      <c r="BR71" s="320">
        <v>0</v>
      </c>
      <c r="BS71" s="320">
        <v>0</v>
      </c>
      <c r="BT71" s="320">
        <v>0</v>
      </c>
      <c r="BU71" s="320">
        <v>0</v>
      </c>
      <c r="BV71" s="320">
        <v>0</v>
      </c>
      <c r="BW71" s="320">
        <v>0</v>
      </c>
      <c r="BX71" s="320">
        <v>0</v>
      </c>
      <c r="BY71" s="320">
        <v>0</v>
      </c>
      <c r="BZ71" s="320">
        <v>0</v>
      </c>
      <c r="CA71" s="320">
        <v>0</v>
      </c>
      <c r="CB71" s="320">
        <f t="shared" ref="CB71:CB76" si="92">BL71+BP71+BT71+BX71</f>
        <v>0</v>
      </c>
      <c r="CC71" s="103">
        <f t="shared" ref="CC71:CC76" si="93">BM71+BQ71+BU71+BY71</f>
        <v>0</v>
      </c>
      <c r="CD71" s="103">
        <f t="shared" ref="CD71:CD76" si="94">BN71+BR71+BV71+BZ71</f>
        <v>0</v>
      </c>
      <c r="CE71" s="255">
        <f t="shared" ref="CE71:CE76" si="95">BO71+BS71+BW71+CA71</f>
        <v>0</v>
      </c>
    </row>
    <row r="72" spans="1:83" ht="30">
      <c r="A72" s="153">
        <f t="shared" si="79"/>
        <v>30</v>
      </c>
      <c r="B72" s="160" t="str">
        <f>'7.1.- 2019'!B72</f>
        <v>Приобретение оборудования (Расходные ёмкости для ДЭС с. Саранпауль Березовского района)</v>
      </c>
      <c r="C72" s="103">
        <v>0</v>
      </c>
      <c r="D72" s="103">
        <v>0</v>
      </c>
      <c r="E72" s="103">
        <v>0</v>
      </c>
      <c r="F72" s="103">
        <v>0</v>
      </c>
      <c r="G72" s="103">
        <v>0</v>
      </c>
      <c r="H72" s="103">
        <v>0</v>
      </c>
      <c r="I72" s="103">
        <v>0</v>
      </c>
      <c r="J72" s="103">
        <v>0</v>
      </c>
      <c r="K72" s="103">
        <v>0</v>
      </c>
      <c r="L72" s="103">
        <v>0</v>
      </c>
      <c r="M72" s="103">
        <v>0</v>
      </c>
      <c r="N72" s="103">
        <v>0</v>
      </c>
      <c r="O72" s="103">
        <v>0</v>
      </c>
      <c r="P72" s="103">
        <v>0</v>
      </c>
      <c r="Q72" s="103">
        <v>0</v>
      </c>
      <c r="R72" s="103">
        <v>0</v>
      </c>
      <c r="S72" s="103">
        <f t="shared" si="81"/>
        <v>0</v>
      </c>
      <c r="T72" s="103">
        <f t="shared" si="82"/>
        <v>0</v>
      </c>
      <c r="U72" s="103">
        <f t="shared" si="83"/>
        <v>0</v>
      </c>
      <c r="V72" s="255">
        <f t="shared" si="84"/>
        <v>0</v>
      </c>
      <c r="W72" s="103">
        <v>0</v>
      </c>
      <c r="X72" s="103">
        <v>0</v>
      </c>
      <c r="Y72" s="103">
        <v>0</v>
      </c>
      <c r="Z72" s="103">
        <v>0</v>
      </c>
      <c r="AA72" s="103">
        <v>0</v>
      </c>
      <c r="AB72" s="103">
        <v>0</v>
      </c>
      <c r="AC72" s="103">
        <v>0</v>
      </c>
      <c r="AD72" s="103">
        <v>0</v>
      </c>
      <c r="AE72" s="103">
        <v>0</v>
      </c>
      <c r="AF72" s="103">
        <v>0</v>
      </c>
      <c r="AG72" s="103">
        <v>0</v>
      </c>
      <c r="AH72" s="103">
        <v>0</v>
      </c>
      <c r="AI72" s="103">
        <v>0</v>
      </c>
      <c r="AJ72" s="103">
        <v>0</v>
      </c>
      <c r="AK72" s="103">
        <v>0</v>
      </c>
      <c r="AL72" s="103">
        <v>0</v>
      </c>
      <c r="AM72" s="103">
        <v>0</v>
      </c>
      <c r="AN72" s="103">
        <f t="shared" si="85"/>
        <v>0</v>
      </c>
      <c r="AO72" s="103">
        <f t="shared" si="86"/>
        <v>0</v>
      </c>
      <c r="AP72" s="103">
        <f t="shared" si="87"/>
        <v>0</v>
      </c>
      <c r="AQ72" s="255">
        <f t="shared" si="88"/>
        <v>0</v>
      </c>
      <c r="AR72" s="103">
        <v>0</v>
      </c>
      <c r="AS72" s="103">
        <v>0</v>
      </c>
      <c r="AT72" s="103">
        <v>0</v>
      </c>
      <c r="AU72" s="103">
        <v>0</v>
      </c>
      <c r="AV72" s="103">
        <v>0</v>
      </c>
      <c r="AW72" s="103">
        <v>0</v>
      </c>
      <c r="AX72" s="103">
        <v>0</v>
      </c>
      <c r="AY72" s="103">
        <v>0</v>
      </c>
      <c r="AZ72" s="103">
        <v>0</v>
      </c>
      <c r="BA72" s="103">
        <v>0</v>
      </c>
      <c r="BB72" s="103">
        <v>0</v>
      </c>
      <c r="BC72" s="103">
        <v>0</v>
      </c>
      <c r="BD72" s="103">
        <v>0</v>
      </c>
      <c r="BE72" s="103">
        <v>0</v>
      </c>
      <c r="BF72" s="103">
        <v>0</v>
      </c>
      <c r="BG72" s="103">
        <v>0</v>
      </c>
      <c r="BH72" s="320">
        <f t="shared" si="89"/>
        <v>0</v>
      </c>
      <c r="BI72" s="103">
        <f t="shared" si="89"/>
        <v>0</v>
      </c>
      <c r="BJ72" s="103">
        <f t="shared" si="90"/>
        <v>0</v>
      </c>
      <c r="BK72" s="255">
        <f t="shared" si="91"/>
        <v>0</v>
      </c>
      <c r="BL72" s="155">
        <v>0</v>
      </c>
      <c r="BM72" s="320">
        <v>0</v>
      </c>
      <c r="BN72" s="320">
        <v>0</v>
      </c>
      <c r="BO72" s="320">
        <v>0</v>
      </c>
      <c r="BP72" s="320">
        <v>0</v>
      </c>
      <c r="BQ72" s="320">
        <v>0</v>
      </c>
      <c r="BR72" s="320">
        <v>0</v>
      </c>
      <c r="BS72" s="320">
        <v>0</v>
      </c>
      <c r="BT72" s="320">
        <v>0</v>
      </c>
      <c r="BU72" s="320">
        <v>0</v>
      </c>
      <c r="BV72" s="320">
        <v>0</v>
      </c>
      <c r="BW72" s="320">
        <v>0</v>
      </c>
      <c r="BX72" s="320">
        <v>0</v>
      </c>
      <c r="BY72" s="320">
        <v>0</v>
      </c>
      <c r="BZ72" s="320">
        <v>0</v>
      </c>
      <c r="CA72" s="320">
        <v>0</v>
      </c>
      <c r="CB72" s="320">
        <f t="shared" si="92"/>
        <v>0</v>
      </c>
      <c r="CC72" s="103">
        <f t="shared" si="93"/>
        <v>0</v>
      </c>
      <c r="CD72" s="103">
        <f t="shared" si="94"/>
        <v>0</v>
      </c>
      <c r="CE72" s="255">
        <f t="shared" si="95"/>
        <v>0</v>
      </c>
    </row>
    <row r="73" spans="1:83" ht="30">
      <c r="A73" s="153">
        <f t="shared" si="79"/>
        <v>31</v>
      </c>
      <c r="B73" s="160" t="str">
        <f>'7.1.- 2019'!B73</f>
        <v>Приобретение оборудования (Расходные ёмкости для ДЭС с. Няксимволь Березовского района)</v>
      </c>
      <c r="C73" s="103">
        <v>0</v>
      </c>
      <c r="D73" s="103">
        <v>0</v>
      </c>
      <c r="E73" s="103">
        <v>0</v>
      </c>
      <c r="F73" s="103">
        <v>0</v>
      </c>
      <c r="G73" s="103">
        <v>0</v>
      </c>
      <c r="H73" s="103">
        <v>0</v>
      </c>
      <c r="I73" s="103">
        <v>0</v>
      </c>
      <c r="J73" s="103">
        <v>0</v>
      </c>
      <c r="K73" s="103">
        <v>0</v>
      </c>
      <c r="L73" s="103">
        <v>0</v>
      </c>
      <c r="M73" s="103">
        <v>0</v>
      </c>
      <c r="N73" s="103">
        <v>0</v>
      </c>
      <c r="O73" s="103">
        <v>0</v>
      </c>
      <c r="P73" s="103">
        <v>0</v>
      </c>
      <c r="Q73" s="103">
        <v>0</v>
      </c>
      <c r="R73" s="103">
        <v>0</v>
      </c>
      <c r="S73" s="103">
        <f t="shared" si="81"/>
        <v>0</v>
      </c>
      <c r="T73" s="103">
        <f t="shared" si="82"/>
        <v>0</v>
      </c>
      <c r="U73" s="103">
        <f t="shared" si="83"/>
        <v>0</v>
      </c>
      <c r="V73" s="255">
        <f t="shared" si="84"/>
        <v>0</v>
      </c>
      <c r="W73" s="103">
        <v>0</v>
      </c>
      <c r="X73" s="103">
        <v>0</v>
      </c>
      <c r="Y73" s="103">
        <v>0</v>
      </c>
      <c r="Z73" s="103">
        <v>0</v>
      </c>
      <c r="AA73" s="103">
        <v>0</v>
      </c>
      <c r="AB73" s="103">
        <v>0</v>
      </c>
      <c r="AC73" s="103">
        <v>0</v>
      </c>
      <c r="AD73" s="103">
        <v>0</v>
      </c>
      <c r="AE73" s="103">
        <v>0</v>
      </c>
      <c r="AF73" s="103">
        <v>0</v>
      </c>
      <c r="AG73" s="103">
        <v>0</v>
      </c>
      <c r="AH73" s="103">
        <v>0</v>
      </c>
      <c r="AI73" s="103">
        <v>0</v>
      </c>
      <c r="AJ73" s="103">
        <v>0</v>
      </c>
      <c r="AK73" s="103">
        <v>0</v>
      </c>
      <c r="AL73" s="103">
        <v>0</v>
      </c>
      <c r="AM73" s="103">
        <v>0</v>
      </c>
      <c r="AN73" s="103">
        <f t="shared" si="85"/>
        <v>0</v>
      </c>
      <c r="AO73" s="103">
        <f t="shared" si="86"/>
        <v>0</v>
      </c>
      <c r="AP73" s="103">
        <f t="shared" si="87"/>
        <v>0</v>
      </c>
      <c r="AQ73" s="255">
        <f t="shared" si="88"/>
        <v>0</v>
      </c>
      <c r="AR73" s="103">
        <v>0</v>
      </c>
      <c r="AS73" s="103">
        <v>0</v>
      </c>
      <c r="AT73" s="103">
        <v>0</v>
      </c>
      <c r="AU73" s="103">
        <v>0</v>
      </c>
      <c r="AV73" s="103">
        <v>0</v>
      </c>
      <c r="AW73" s="103">
        <v>0</v>
      </c>
      <c r="AX73" s="103">
        <v>0</v>
      </c>
      <c r="AY73" s="103">
        <v>0</v>
      </c>
      <c r="AZ73" s="103">
        <v>0</v>
      </c>
      <c r="BA73" s="103">
        <v>0</v>
      </c>
      <c r="BB73" s="103">
        <v>0</v>
      </c>
      <c r="BC73" s="103">
        <v>0</v>
      </c>
      <c r="BD73" s="103">
        <v>0</v>
      </c>
      <c r="BE73" s="103">
        <v>0</v>
      </c>
      <c r="BF73" s="103">
        <v>0</v>
      </c>
      <c r="BG73" s="103">
        <v>0</v>
      </c>
      <c r="BH73" s="320">
        <f t="shared" si="89"/>
        <v>0</v>
      </c>
      <c r="BI73" s="103">
        <f t="shared" si="89"/>
        <v>0</v>
      </c>
      <c r="BJ73" s="103">
        <f t="shared" si="90"/>
        <v>0</v>
      </c>
      <c r="BK73" s="255">
        <f t="shared" si="91"/>
        <v>0</v>
      </c>
      <c r="BL73" s="155">
        <v>0</v>
      </c>
      <c r="BM73" s="320">
        <v>0</v>
      </c>
      <c r="BN73" s="320">
        <v>0</v>
      </c>
      <c r="BO73" s="320">
        <v>0</v>
      </c>
      <c r="BP73" s="320">
        <v>0</v>
      </c>
      <c r="BQ73" s="320">
        <v>0</v>
      </c>
      <c r="BR73" s="320">
        <v>0</v>
      </c>
      <c r="BS73" s="320">
        <v>0</v>
      </c>
      <c r="BT73" s="320">
        <v>0</v>
      </c>
      <c r="BU73" s="320">
        <v>0</v>
      </c>
      <c r="BV73" s="320">
        <v>0</v>
      </c>
      <c r="BW73" s="320">
        <v>0</v>
      </c>
      <c r="BX73" s="320">
        <v>0</v>
      </c>
      <c r="BY73" s="320">
        <v>0</v>
      </c>
      <c r="BZ73" s="320">
        <v>0</v>
      </c>
      <c r="CA73" s="320">
        <v>0</v>
      </c>
      <c r="CB73" s="320">
        <f t="shared" si="92"/>
        <v>0</v>
      </c>
      <c r="CC73" s="103">
        <f t="shared" si="93"/>
        <v>0</v>
      </c>
      <c r="CD73" s="103">
        <f t="shared" si="94"/>
        <v>0</v>
      </c>
      <c r="CE73" s="255">
        <f t="shared" si="95"/>
        <v>0</v>
      </c>
    </row>
    <row r="74" spans="1:83" ht="30">
      <c r="A74" s="153">
        <f t="shared" si="79"/>
        <v>32</v>
      </c>
      <c r="B74" s="160" t="str">
        <f>'7.1.- 2019'!B74</f>
        <v>Приобретение оборудования (Расходные ёмкости для ДЭС п. Урманный Ханты-Мансийского района)</v>
      </c>
      <c r="C74" s="103">
        <v>0</v>
      </c>
      <c r="D74" s="103">
        <v>0</v>
      </c>
      <c r="E74" s="103">
        <v>0</v>
      </c>
      <c r="F74" s="103">
        <v>0</v>
      </c>
      <c r="G74" s="103">
        <v>0</v>
      </c>
      <c r="H74" s="103">
        <v>0</v>
      </c>
      <c r="I74" s="103">
        <v>0</v>
      </c>
      <c r="J74" s="103">
        <v>0</v>
      </c>
      <c r="K74" s="103">
        <v>0</v>
      </c>
      <c r="L74" s="103">
        <v>0</v>
      </c>
      <c r="M74" s="103">
        <v>0</v>
      </c>
      <c r="N74" s="103">
        <v>0</v>
      </c>
      <c r="O74" s="103">
        <v>0</v>
      </c>
      <c r="P74" s="103">
        <v>0</v>
      </c>
      <c r="Q74" s="103">
        <v>0</v>
      </c>
      <c r="R74" s="103">
        <v>0</v>
      </c>
      <c r="S74" s="103">
        <f t="shared" si="81"/>
        <v>0</v>
      </c>
      <c r="T74" s="103">
        <f t="shared" si="82"/>
        <v>0</v>
      </c>
      <c r="U74" s="103">
        <f t="shared" si="83"/>
        <v>0</v>
      </c>
      <c r="V74" s="255">
        <f t="shared" si="84"/>
        <v>0</v>
      </c>
      <c r="W74" s="103">
        <v>0</v>
      </c>
      <c r="X74" s="103">
        <v>0</v>
      </c>
      <c r="Y74" s="103">
        <v>0</v>
      </c>
      <c r="Z74" s="103">
        <v>0</v>
      </c>
      <c r="AA74" s="103">
        <v>0</v>
      </c>
      <c r="AB74" s="103">
        <v>0</v>
      </c>
      <c r="AC74" s="103">
        <v>0</v>
      </c>
      <c r="AD74" s="103">
        <v>0</v>
      </c>
      <c r="AE74" s="103">
        <v>0</v>
      </c>
      <c r="AF74" s="103">
        <v>0</v>
      </c>
      <c r="AG74" s="103">
        <v>0</v>
      </c>
      <c r="AH74" s="103">
        <v>0</v>
      </c>
      <c r="AI74" s="103">
        <v>0</v>
      </c>
      <c r="AJ74" s="103">
        <v>0</v>
      </c>
      <c r="AK74" s="103">
        <v>0</v>
      </c>
      <c r="AL74" s="103">
        <v>0</v>
      </c>
      <c r="AM74" s="103">
        <v>0</v>
      </c>
      <c r="AN74" s="103">
        <f t="shared" si="85"/>
        <v>0</v>
      </c>
      <c r="AO74" s="103">
        <f t="shared" si="86"/>
        <v>0</v>
      </c>
      <c r="AP74" s="103">
        <f t="shared" si="87"/>
        <v>0</v>
      </c>
      <c r="AQ74" s="255">
        <f t="shared" si="88"/>
        <v>0</v>
      </c>
      <c r="AR74" s="103">
        <v>0</v>
      </c>
      <c r="AS74" s="103">
        <v>0</v>
      </c>
      <c r="AT74" s="103">
        <v>0</v>
      </c>
      <c r="AU74" s="103">
        <v>0</v>
      </c>
      <c r="AV74" s="103">
        <v>0</v>
      </c>
      <c r="AW74" s="103">
        <v>0</v>
      </c>
      <c r="AX74" s="103">
        <v>0</v>
      </c>
      <c r="AY74" s="103">
        <v>0</v>
      </c>
      <c r="AZ74" s="103">
        <v>0</v>
      </c>
      <c r="BA74" s="103">
        <v>0</v>
      </c>
      <c r="BB74" s="103">
        <v>0</v>
      </c>
      <c r="BC74" s="103">
        <v>0</v>
      </c>
      <c r="BD74" s="103">
        <v>0</v>
      </c>
      <c r="BE74" s="103">
        <v>0</v>
      </c>
      <c r="BF74" s="103">
        <v>0</v>
      </c>
      <c r="BG74" s="103">
        <v>0</v>
      </c>
      <c r="BH74" s="320">
        <f t="shared" si="89"/>
        <v>0</v>
      </c>
      <c r="BI74" s="103">
        <f t="shared" si="89"/>
        <v>0</v>
      </c>
      <c r="BJ74" s="103">
        <f t="shared" si="90"/>
        <v>0</v>
      </c>
      <c r="BK74" s="255">
        <f t="shared" si="91"/>
        <v>0</v>
      </c>
      <c r="BL74" s="155">
        <v>0</v>
      </c>
      <c r="BM74" s="320">
        <v>0</v>
      </c>
      <c r="BN74" s="320">
        <v>0</v>
      </c>
      <c r="BO74" s="320">
        <v>0</v>
      </c>
      <c r="BP74" s="320">
        <v>0</v>
      </c>
      <c r="BQ74" s="320">
        <v>0</v>
      </c>
      <c r="BR74" s="320">
        <v>0</v>
      </c>
      <c r="BS74" s="320">
        <v>0</v>
      </c>
      <c r="BT74" s="320">
        <v>0</v>
      </c>
      <c r="BU74" s="320">
        <v>0</v>
      </c>
      <c r="BV74" s="320">
        <v>0</v>
      </c>
      <c r="BW74" s="320">
        <v>0</v>
      </c>
      <c r="BX74" s="320">
        <v>0</v>
      </c>
      <c r="BY74" s="320">
        <v>0</v>
      </c>
      <c r="BZ74" s="320">
        <v>0</v>
      </c>
      <c r="CA74" s="320">
        <v>0</v>
      </c>
      <c r="CB74" s="320">
        <f t="shared" si="92"/>
        <v>0</v>
      </c>
      <c r="CC74" s="103">
        <f t="shared" si="93"/>
        <v>0</v>
      </c>
      <c r="CD74" s="103">
        <f t="shared" si="94"/>
        <v>0</v>
      </c>
      <c r="CE74" s="255">
        <f t="shared" si="95"/>
        <v>0</v>
      </c>
    </row>
    <row r="75" spans="1:83" ht="30">
      <c r="A75" s="153">
        <f t="shared" si="79"/>
        <v>33</v>
      </c>
      <c r="B75" s="160" t="str">
        <f>'7.1.- 2019'!B75</f>
        <v>Приобретение оборудования не входящего в смету строек (мастерские для ДЭС  с. Ванзеват, с. Ломбовож, д. Согом)</v>
      </c>
      <c r="C75" s="103">
        <v>0</v>
      </c>
      <c r="D75" s="103">
        <v>0</v>
      </c>
      <c r="E75" s="103">
        <v>0</v>
      </c>
      <c r="F75" s="103">
        <v>0</v>
      </c>
      <c r="G75" s="103">
        <v>0</v>
      </c>
      <c r="H75" s="103">
        <v>0</v>
      </c>
      <c r="I75" s="103">
        <v>0</v>
      </c>
      <c r="J75" s="103">
        <v>0</v>
      </c>
      <c r="K75" s="103">
        <v>0</v>
      </c>
      <c r="L75" s="103">
        <v>0</v>
      </c>
      <c r="M75" s="103">
        <v>0</v>
      </c>
      <c r="N75" s="103">
        <v>0</v>
      </c>
      <c r="O75" s="103">
        <v>0</v>
      </c>
      <c r="P75" s="103">
        <v>0</v>
      </c>
      <c r="Q75" s="103">
        <v>0</v>
      </c>
      <c r="R75" s="103">
        <v>0</v>
      </c>
      <c r="S75" s="103">
        <f t="shared" si="81"/>
        <v>0</v>
      </c>
      <c r="T75" s="103">
        <f t="shared" si="82"/>
        <v>0</v>
      </c>
      <c r="U75" s="103">
        <f t="shared" si="83"/>
        <v>0</v>
      </c>
      <c r="V75" s="255">
        <f t="shared" si="84"/>
        <v>0</v>
      </c>
      <c r="W75" s="103">
        <v>0</v>
      </c>
      <c r="X75" s="103">
        <v>0</v>
      </c>
      <c r="Y75" s="103">
        <v>0</v>
      </c>
      <c r="Z75" s="103">
        <v>0</v>
      </c>
      <c r="AA75" s="103">
        <v>0</v>
      </c>
      <c r="AB75" s="103">
        <v>0</v>
      </c>
      <c r="AC75" s="103">
        <v>0</v>
      </c>
      <c r="AD75" s="103">
        <v>0</v>
      </c>
      <c r="AE75" s="103">
        <v>0</v>
      </c>
      <c r="AF75" s="103">
        <v>0</v>
      </c>
      <c r="AG75" s="103">
        <v>0</v>
      </c>
      <c r="AH75" s="103">
        <v>0</v>
      </c>
      <c r="AI75" s="103">
        <v>0</v>
      </c>
      <c r="AJ75" s="103">
        <v>0</v>
      </c>
      <c r="AK75" s="103">
        <v>0</v>
      </c>
      <c r="AL75" s="103">
        <v>0</v>
      </c>
      <c r="AM75" s="103">
        <v>0</v>
      </c>
      <c r="AN75" s="103">
        <f t="shared" si="85"/>
        <v>0</v>
      </c>
      <c r="AO75" s="103">
        <f t="shared" si="86"/>
        <v>0</v>
      </c>
      <c r="AP75" s="103">
        <f t="shared" si="87"/>
        <v>0</v>
      </c>
      <c r="AQ75" s="255">
        <f t="shared" si="88"/>
        <v>0</v>
      </c>
      <c r="AR75" s="103">
        <v>0</v>
      </c>
      <c r="AS75" s="103">
        <v>0</v>
      </c>
      <c r="AT75" s="103">
        <v>0</v>
      </c>
      <c r="AU75" s="103">
        <v>0</v>
      </c>
      <c r="AV75" s="103">
        <v>0</v>
      </c>
      <c r="AW75" s="103">
        <v>0</v>
      </c>
      <c r="AX75" s="103">
        <v>0</v>
      </c>
      <c r="AY75" s="103">
        <v>0</v>
      </c>
      <c r="AZ75" s="103">
        <v>0</v>
      </c>
      <c r="BA75" s="103">
        <v>0</v>
      </c>
      <c r="BB75" s="103">
        <v>0</v>
      </c>
      <c r="BC75" s="103">
        <v>0</v>
      </c>
      <c r="BD75" s="103">
        <v>0</v>
      </c>
      <c r="BE75" s="103">
        <v>0</v>
      </c>
      <c r="BF75" s="103">
        <v>0</v>
      </c>
      <c r="BG75" s="103">
        <v>0</v>
      </c>
      <c r="BH75" s="320">
        <f t="shared" si="89"/>
        <v>0</v>
      </c>
      <c r="BI75" s="103">
        <f t="shared" si="89"/>
        <v>0</v>
      </c>
      <c r="BJ75" s="103">
        <f t="shared" si="90"/>
        <v>0</v>
      </c>
      <c r="BK75" s="255">
        <f t="shared" si="91"/>
        <v>0</v>
      </c>
      <c r="BL75" s="155">
        <v>0</v>
      </c>
      <c r="BM75" s="320">
        <v>0</v>
      </c>
      <c r="BN75" s="320">
        <v>0</v>
      </c>
      <c r="BO75" s="320">
        <v>0</v>
      </c>
      <c r="BP75" s="320">
        <v>0</v>
      </c>
      <c r="BQ75" s="320">
        <v>0</v>
      </c>
      <c r="BR75" s="320">
        <v>0</v>
      </c>
      <c r="BS75" s="320">
        <v>0</v>
      </c>
      <c r="BT75" s="320">
        <v>0</v>
      </c>
      <c r="BU75" s="320">
        <v>0</v>
      </c>
      <c r="BV75" s="320">
        <v>0</v>
      </c>
      <c r="BW75" s="320">
        <v>0</v>
      </c>
      <c r="BX75" s="320">
        <v>0</v>
      </c>
      <c r="BY75" s="320">
        <v>0</v>
      </c>
      <c r="BZ75" s="320">
        <v>0</v>
      </c>
      <c r="CA75" s="320">
        <v>0</v>
      </c>
      <c r="CB75" s="320">
        <f t="shared" si="92"/>
        <v>0</v>
      </c>
      <c r="CC75" s="103">
        <f t="shared" si="93"/>
        <v>0</v>
      </c>
      <c r="CD75" s="103">
        <f t="shared" si="94"/>
        <v>0</v>
      </c>
      <c r="CE75" s="255">
        <f t="shared" si="95"/>
        <v>0</v>
      </c>
    </row>
    <row r="76" spans="1:83" ht="30">
      <c r="A76" s="153">
        <f t="shared" si="79"/>
        <v>34</v>
      </c>
      <c r="B76" s="160" t="str">
        <f>'7.1.- 2019'!B76</f>
        <v>Приобретение оборудования не входящего в смету строек для ДЭС (комьютеры и периферийное оборудование)</v>
      </c>
      <c r="C76" s="103">
        <v>0</v>
      </c>
      <c r="D76" s="103">
        <v>0</v>
      </c>
      <c r="E76" s="103">
        <v>0</v>
      </c>
      <c r="F76" s="103">
        <v>0</v>
      </c>
      <c r="G76" s="103">
        <v>0</v>
      </c>
      <c r="H76" s="103">
        <v>0</v>
      </c>
      <c r="I76" s="103">
        <v>0</v>
      </c>
      <c r="J76" s="103">
        <v>0</v>
      </c>
      <c r="K76" s="103">
        <v>0</v>
      </c>
      <c r="L76" s="103">
        <v>0</v>
      </c>
      <c r="M76" s="103">
        <v>0</v>
      </c>
      <c r="N76" s="103">
        <v>0</v>
      </c>
      <c r="O76" s="103">
        <v>0</v>
      </c>
      <c r="P76" s="103">
        <v>0</v>
      </c>
      <c r="Q76" s="103">
        <v>0</v>
      </c>
      <c r="R76" s="103">
        <v>0</v>
      </c>
      <c r="S76" s="103">
        <f t="shared" si="81"/>
        <v>0</v>
      </c>
      <c r="T76" s="103">
        <f t="shared" si="82"/>
        <v>0</v>
      </c>
      <c r="U76" s="103">
        <f t="shared" si="83"/>
        <v>0</v>
      </c>
      <c r="V76" s="255">
        <f t="shared" si="84"/>
        <v>0</v>
      </c>
      <c r="W76" s="103">
        <v>0</v>
      </c>
      <c r="X76" s="103">
        <v>0</v>
      </c>
      <c r="Y76" s="103">
        <v>0</v>
      </c>
      <c r="Z76" s="103">
        <v>0</v>
      </c>
      <c r="AA76" s="103">
        <v>0</v>
      </c>
      <c r="AB76" s="103">
        <v>0</v>
      </c>
      <c r="AC76" s="103">
        <v>0</v>
      </c>
      <c r="AD76" s="103">
        <v>0</v>
      </c>
      <c r="AE76" s="103">
        <v>0</v>
      </c>
      <c r="AF76" s="103">
        <v>0</v>
      </c>
      <c r="AG76" s="103">
        <v>0</v>
      </c>
      <c r="AH76" s="103">
        <v>0</v>
      </c>
      <c r="AI76" s="103">
        <v>0</v>
      </c>
      <c r="AJ76" s="103">
        <v>0</v>
      </c>
      <c r="AK76" s="103">
        <v>0</v>
      </c>
      <c r="AL76" s="103">
        <v>0</v>
      </c>
      <c r="AM76" s="103">
        <v>0</v>
      </c>
      <c r="AN76" s="103">
        <f t="shared" si="85"/>
        <v>0</v>
      </c>
      <c r="AO76" s="103">
        <f t="shared" si="86"/>
        <v>0</v>
      </c>
      <c r="AP76" s="103">
        <f t="shared" si="87"/>
        <v>0</v>
      </c>
      <c r="AQ76" s="200">
        <f t="shared" si="88"/>
        <v>0</v>
      </c>
      <c r="AR76" s="103">
        <v>0</v>
      </c>
      <c r="AS76" s="103">
        <v>0</v>
      </c>
      <c r="AT76" s="103">
        <v>0</v>
      </c>
      <c r="AU76" s="103">
        <v>0</v>
      </c>
      <c r="AV76" s="103">
        <v>0</v>
      </c>
      <c r="AW76" s="103">
        <v>0</v>
      </c>
      <c r="AX76" s="103">
        <v>0</v>
      </c>
      <c r="AY76" s="103">
        <v>0</v>
      </c>
      <c r="AZ76" s="103">
        <v>0</v>
      </c>
      <c r="BA76" s="103">
        <v>0</v>
      </c>
      <c r="BB76" s="103">
        <v>0</v>
      </c>
      <c r="BC76" s="103">
        <v>0</v>
      </c>
      <c r="BD76" s="103">
        <v>0</v>
      </c>
      <c r="BE76" s="103">
        <v>0</v>
      </c>
      <c r="BF76" s="103">
        <v>0</v>
      </c>
      <c r="BG76" s="103">
        <v>0</v>
      </c>
      <c r="BH76" s="320">
        <f t="shared" si="89"/>
        <v>0</v>
      </c>
      <c r="BI76" s="103">
        <f t="shared" si="89"/>
        <v>0</v>
      </c>
      <c r="BJ76" s="103">
        <f t="shared" si="90"/>
        <v>0</v>
      </c>
      <c r="BK76" s="255">
        <f t="shared" si="91"/>
        <v>0</v>
      </c>
      <c r="BL76" s="155">
        <v>0</v>
      </c>
      <c r="BM76" s="320">
        <v>0</v>
      </c>
      <c r="BN76" s="320">
        <v>0</v>
      </c>
      <c r="BO76" s="320">
        <v>0</v>
      </c>
      <c r="BP76" s="320">
        <v>0</v>
      </c>
      <c r="BQ76" s="320">
        <v>0</v>
      </c>
      <c r="BR76" s="320">
        <v>0</v>
      </c>
      <c r="BS76" s="320">
        <v>0</v>
      </c>
      <c r="BT76" s="320">
        <v>0</v>
      </c>
      <c r="BU76" s="320">
        <v>0</v>
      </c>
      <c r="BV76" s="320">
        <v>0</v>
      </c>
      <c r="BW76" s="320">
        <v>0</v>
      </c>
      <c r="BX76" s="320">
        <v>0</v>
      </c>
      <c r="BY76" s="320">
        <v>0</v>
      </c>
      <c r="BZ76" s="320">
        <v>0</v>
      </c>
      <c r="CA76" s="320">
        <v>0</v>
      </c>
      <c r="CB76" s="320">
        <f t="shared" si="92"/>
        <v>0</v>
      </c>
      <c r="CC76" s="103">
        <f t="shared" si="93"/>
        <v>0</v>
      </c>
      <c r="CD76" s="103">
        <f t="shared" si="94"/>
        <v>0</v>
      </c>
      <c r="CE76" s="255">
        <f t="shared" si="95"/>
        <v>0</v>
      </c>
    </row>
  </sheetData>
  <customSheetViews>
    <customSheetView guid="{2A1A0C7B-E248-4785-BF25-8EF7247AC75C}" scale="70" showPageBreaks="1" fitToPage="1" printArea="1" hiddenColumns="1" view="pageBreakPreview">
      <pane xSplit="2" ySplit="14" topLeftCell="C15" activePane="bottomRight" state="frozen"/>
      <selection pane="bottomRight" activeCell="A67" sqref="A67:XFD67"/>
      <pageMargins left="0.39370078740157483" right="0" top="0" bottom="0" header="0.31496062992125984" footer="0.31496062992125984"/>
      <printOptions horizontalCentered="1"/>
      <pageSetup paperSize="9" scale="56" fitToHeight="1000" orientation="landscape" r:id="rId1"/>
    </customSheetView>
    <customSheetView guid="{430DC0A1-4FF6-4F3A-8B8A-55834AE0A1E2}" scale="70" showPageBreaks="1" fitToPage="1" printArea="1" hiddenColumns="1" view="pageBreakPreview">
      <pane xSplit="2" ySplit="14" topLeftCell="C15" activePane="bottomRight" state="frozen"/>
      <selection pane="bottomRight" activeCell="A67" sqref="A67:XFD67"/>
      <pageMargins left="0.39370078740157483" right="0" top="0" bottom="0" header="0.31496062992125984" footer="0.31496062992125984"/>
      <printOptions horizontalCentered="1"/>
      <pageSetup paperSize="9" scale="56" fitToHeight="1000" orientation="landscape" r:id="rId2"/>
    </customSheetView>
    <customSheetView guid="{9EF5193C-D682-4DFF-BA31-6265179CC669}" scale="70" showPageBreaks="1" fitToPage="1" printArea="1" hiddenColumns="1" view="pageBreakPreview">
      <pane xSplit="2" ySplit="14" topLeftCell="C15" activePane="bottomRight" state="frozen"/>
      <selection pane="bottomRight" activeCell="E61" sqref="E61"/>
      <pageMargins left="0.39370078740157483" right="0" top="0" bottom="0" header="0.31496062992125984" footer="0.31496062992125984"/>
      <printOptions horizontalCentered="1"/>
      <pageSetup paperSize="9" scale="56" fitToHeight="1000" orientation="landscape" r:id="rId3"/>
    </customSheetView>
    <customSheetView guid="{A5D50E55-93FC-4C5E-995C-1F755226894B}" scale="70" showPageBreaks="1" fitToPage="1" printArea="1" hiddenColumns="1" view="pageBreakPreview">
      <pane xSplit="2" ySplit="14" topLeftCell="C15" activePane="bottomRight" state="frozen"/>
      <selection pane="bottomRight" activeCell="A67" sqref="A67:XFD67"/>
      <pageMargins left="0.39370078740157483" right="0" top="0" bottom="0" header="0.31496062992125984" footer="0.31496062992125984"/>
      <printOptions horizontalCentered="1"/>
      <pageSetup paperSize="9" scale="56" fitToHeight="1000" orientation="landscape" r:id="rId4"/>
    </customSheetView>
  </customSheetViews>
  <mergeCells count="30">
    <mergeCell ref="W13:Z13"/>
    <mergeCell ref="AA13:AD13"/>
    <mergeCell ref="AE13:AH13"/>
    <mergeCell ref="AI13:AL13"/>
    <mergeCell ref="BL12:CE12"/>
    <mergeCell ref="BL13:BO13"/>
    <mergeCell ref="BP13:BS13"/>
    <mergeCell ref="BT13:BW13"/>
    <mergeCell ref="BX13:CA13"/>
    <mergeCell ref="AR12:BK12"/>
    <mergeCell ref="AR13:AU13"/>
    <mergeCell ref="AV13:AY13"/>
    <mergeCell ref="AZ13:BC13"/>
    <mergeCell ref="BD13:BG13"/>
    <mergeCell ref="A3:CE3"/>
    <mergeCell ref="CB5:CE5"/>
    <mergeCell ref="A11:A14"/>
    <mergeCell ref="B11:B14"/>
    <mergeCell ref="S13:V13"/>
    <mergeCell ref="AN13:AQ13"/>
    <mergeCell ref="BH13:BK13"/>
    <mergeCell ref="CB13:CE13"/>
    <mergeCell ref="C13:F13"/>
    <mergeCell ref="C11:AQ11"/>
    <mergeCell ref="G13:J13"/>
    <mergeCell ref="K13:N13"/>
    <mergeCell ref="O13:R13"/>
    <mergeCell ref="C12:V12"/>
    <mergeCell ref="AR11:CE11"/>
    <mergeCell ref="W12:AQ12"/>
  </mergeCells>
  <printOptions horizontalCentered="1"/>
  <pageMargins left="0.39370078740157483" right="0" top="0" bottom="0" header="0.31496062992125984" footer="0.31496062992125984"/>
  <pageSetup paperSize="9" scale="22" orientation="landscape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49"/>
  <sheetViews>
    <sheetView view="pageBreakPreview" zoomScale="90" zoomScaleNormal="80" zoomScaleSheetLayoutView="90" workbookViewId="0">
      <selection activeCell="B33" sqref="B33"/>
    </sheetView>
  </sheetViews>
  <sheetFormatPr defaultRowHeight="15"/>
  <cols>
    <col min="1" max="1" width="50.5703125" customWidth="1"/>
    <col min="2" max="3" width="25.7109375" customWidth="1"/>
    <col min="219" max="219" width="48.7109375" customWidth="1"/>
    <col min="220" max="220" width="27.5703125" customWidth="1"/>
    <col min="221" max="221" width="42.5703125" customWidth="1"/>
    <col min="228" max="228" width="39.5703125" customWidth="1"/>
    <col min="475" max="475" width="48.7109375" customWidth="1"/>
    <col min="476" max="476" width="27.5703125" customWidth="1"/>
    <col min="477" max="477" width="42.5703125" customWidth="1"/>
    <col min="484" max="484" width="39.5703125" customWidth="1"/>
    <col min="731" max="731" width="48.7109375" customWidth="1"/>
    <col min="732" max="732" width="27.5703125" customWidth="1"/>
    <col min="733" max="733" width="42.5703125" customWidth="1"/>
    <col min="740" max="740" width="39.5703125" customWidth="1"/>
    <col min="987" max="987" width="48.7109375" customWidth="1"/>
    <col min="988" max="988" width="27.5703125" customWidth="1"/>
    <col min="989" max="989" width="42.5703125" customWidth="1"/>
    <col min="996" max="996" width="39.5703125" customWidth="1"/>
    <col min="1243" max="1243" width="48.7109375" customWidth="1"/>
    <col min="1244" max="1244" width="27.5703125" customWidth="1"/>
    <col min="1245" max="1245" width="42.5703125" customWidth="1"/>
    <col min="1252" max="1252" width="39.5703125" customWidth="1"/>
    <col min="1499" max="1499" width="48.7109375" customWidth="1"/>
    <col min="1500" max="1500" width="27.5703125" customWidth="1"/>
    <col min="1501" max="1501" width="42.5703125" customWidth="1"/>
    <col min="1508" max="1508" width="39.5703125" customWidth="1"/>
    <col min="1755" max="1755" width="48.7109375" customWidth="1"/>
    <col min="1756" max="1756" width="27.5703125" customWidth="1"/>
    <col min="1757" max="1757" width="42.5703125" customWidth="1"/>
    <col min="1764" max="1764" width="39.5703125" customWidth="1"/>
    <col min="2011" max="2011" width="48.7109375" customWidth="1"/>
    <col min="2012" max="2012" width="27.5703125" customWidth="1"/>
    <col min="2013" max="2013" width="42.5703125" customWidth="1"/>
    <col min="2020" max="2020" width="39.5703125" customWidth="1"/>
    <col min="2267" max="2267" width="48.7109375" customWidth="1"/>
    <col min="2268" max="2268" width="27.5703125" customWidth="1"/>
    <col min="2269" max="2269" width="42.5703125" customWidth="1"/>
    <col min="2276" max="2276" width="39.5703125" customWidth="1"/>
    <col min="2523" max="2523" width="48.7109375" customWidth="1"/>
    <col min="2524" max="2524" width="27.5703125" customWidth="1"/>
    <col min="2525" max="2525" width="42.5703125" customWidth="1"/>
    <col min="2532" max="2532" width="39.5703125" customWidth="1"/>
    <col min="2779" max="2779" width="48.7109375" customWidth="1"/>
    <col min="2780" max="2780" width="27.5703125" customWidth="1"/>
    <col min="2781" max="2781" width="42.5703125" customWidth="1"/>
    <col min="2788" max="2788" width="39.5703125" customWidth="1"/>
    <col min="3035" max="3035" width="48.7109375" customWidth="1"/>
    <col min="3036" max="3036" width="27.5703125" customWidth="1"/>
    <col min="3037" max="3037" width="42.5703125" customWidth="1"/>
    <col min="3044" max="3044" width="39.5703125" customWidth="1"/>
    <col min="3291" max="3291" width="48.7109375" customWidth="1"/>
    <col min="3292" max="3292" width="27.5703125" customWidth="1"/>
    <col min="3293" max="3293" width="42.5703125" customWidth="1"/>
    <col min="3300" max="3300" width="39.5703125" customWidth="1"/>
    <col min="3547" max="3547" width="48.7109375" customWidth="1"/>
    <col min="3548" max="3548" width="27.5703125" customWidth="1"/>
    <col min="3549" max="3549" width="42.5703125" customWidth="1"/>
    <col min="3556" max="3556" width="39.5703125" customWidth="1"/>
    <col min="3803" max="3803" width="48.7109375" customWidth="1"/>
    <col min="3804" max="3804" width="27.5703125" customWidth="1"/>
    <col min="3805" max="3805" width="42.5703125" customWidth="1"/>
    <col min="3812" max="3812" width="39.5703125" customWidth="1"/>
    <col min="4059" max="4059" width="48.7109375" customWidth="1"/>
    <col min="4060" max="4060" width="27.5703125" customWidth="1"/>
    <col min="4061" max="4061" width="42.5703125" customWidth="1"/>
    <col min="4068" max="4068" width="39.5703125" customWidth="1"/>
    <col min="4315" max="4315" width="48.7109375" customWidth="1"/>
    <col min="4316" max="4316" width="27.5703125" customWidth="1"/>
    <col min="4317" max="4317" width="42.5703125" customWidth="1"/>
    <col min="4324" max="4324" width="39.5703125" customWidth="1"/>
    <col min="4571" max="4571" width="48.7109375" customWidth="1"/>
    <col min="4572" max="4572" width="27.5703125" customWidth="1"/>
    <col min="4573" max="4573" width="42.5703125" customWidth="1"/>
    <col min="4580" max="4580" width="39.5703125" customWidth="1"/>
    <col min="4827" max="4827" width="48.7109375" customWidth="1"/>
    <col min="4828" max="4828" width="27.5703125" customWidth="1"/>
    <col min="4829" max="4829" width="42.5703125" customWidth="1"/>
    <col min="4836" max="4836" width="39.5703125" customWidth="1"/>
    <col min="5083" max="5083" width="48.7109375" customWidth="1"/>
    <col min="5084" max="5084" width="27.5703125" customWidth="1"/>
    <col min="5085" max="5085" width="42.5703125" customWidth="1"/>
    <col min="5092" max="5092" width="39.5703125" customWidth="1"/>
    <col min="5339" max="5339" width="48.7109375" customWidth="1"/>
    <col min="5340" max="5340" width="27.5703125" customWidth="1"/>
    <col min="5341" max="5341" width="42.5703125" customWidth="1"/>
    <col min="5348" max="5348" width="39.5703125" customWidth="1"/>
    <col min="5595" max="5595" width="48.7109375" customWidth="1"/>
    <col min="5596" max="5596" width="27.5703125" customWidth="1"/>
    <col min="5597" max="5597" width="42.5703125" customWidth="1"/>
    <col min="5604" max="5604" width="39.5703125" customWidth="1"/>
    <col min="5851" max="5851" width="48.7109375" customWidth="1"/>
    <col min="5852" max="5852" width="27.5703125" customWidth="1"/>
    <col min="5853" max="5853" width="42.5703125" customWidth="1"/>
    <col min="5860" max="5860" width="39.5703125" customWidth="1"/>
    <col min="6107" max="6107" width="48.7109375" customWidth="1"/>
    <col min="6108" max="6108" width="27.5703125" customWidth="1"/>
    <col min="6109" max="6109" width="42.5703125" customWidth="1"/>
    <col min="6116" max="6116" width="39.5703125" customWidth="1"/>
    <col min="6363" max="6363" width="48.7109375" customWidth="1"/>
    <col min="6364" max="6364" width="27.5703125" customWidth="1"/>
    <col min="6365" max="6365" width="42.5703125" customWidth="1"/>
    <col min="6372" max="6372" width="39.5703125" customWidth="1"/>
    <col min="6619" max="6619" width="48.7109375" customWidth="1"/>
    <col min="6620" max="6620" width="27.5703125" customWidth="1"/>
    <col min="6621" max="6621" width="42.5703125" customWidth="1"/>
    <col min="6628" max="6628" width="39.5703125" customWidth="1"/>
    <col min="6875" max="6875" width="48.7109375" customWidth="1"/>
    <col min="6876" max="6876" width="27.5703125" customWidth="1"/>
    <col min="6877" max="6877" width="42.5703125" customWidth="1"/>
    <col min="6884" max="6884" width="39.5703125" customWidth="1"/>
    <col min="7131" max="7131" width="48.7109375" customWidth="1"/>
    <col min="7132" max="7132" width="27.5703125" customWidth="1"/>
    <col min="7133" max="7133" width="42.5703125" customWidth="1"/>
    <col min="7140" max="7140" width="39.5703125" customWidth="1"/>
    <col min="7387" max="7387" width="48.7109375" customWidth="1"/>
    <col min="7388" max="7388" width="27.5703125" customWidth="1"/>
    <col min="7389" max="7389" width="42.5703125" customWidth="1"/>
    <col min="7396" max="7396" width="39.5703125" customWidth="1"/>
    <col min="7643" max="7643" width="48.7109375" customWidth="1"/>
    <col min="7644" max="7644" width="27.5703125" customWidth="1"/>
    <col min="7645" max="7645" width="42.5703125" customWidth="1"/>
    <col min="7652" max="7652" width="39.5703125" customWidth="1"/>
    <col min="7899" max="7899" width="48.7109375" customWidth="1"/>
    <col min="7900" max="7900" width="27.5703125" customWidth="1"/>
    <col min="7901" max="7901" width="42.5703125" customWidth="1"/>
    <col min="7908" max="7908" width="39.5703125" customWidth="1"/>
    <col min="8155" max="8155" width="48.7109375" customWidth="1"/>
    <col min="8156" max="8156" width="27.5703125" customWidth="1"/>
    <col min="8157" max="8157" width="42.5703125" customWidth="1"/>
    <col min="8164" max="8164" width="39.5703125" customWidth="1"/>
    <col min="8411" max="8411" width="48.7109375" customWidth="1"/>
    <col min="8412" max="8412" width="27.5703125" customWidth="1"/>
    <col min="8413" max="8413" width="42.5703125" customWidth="1"/>
    <col min="8420" max="8420" width="39.5703125" customWidth="1"/>
    <col min="8667" max="8667" width="48.7109375" customWidth="1"/>
    <col min="8668" max="8668" width="27.5703125" customWidth="1"/>
    <col min="8669" max="8669" width="42.5703125" customWidth="1"/>
    <col min="8676" max="8676" width="39.5703125" customWidth="1"/>
    <col min="8923" max="8923" width="48.7109375" customWidth="1"/>
    <col min="8924" max="8924" width="27.5703125" customWidth="1"/>
    <col min="8925" max="8925" width="42.5703125" customWidth="1"/>
    <col min="8932" max="8932" width="39.5703125" customWidth="1"/>
    <col min="9179" max="9179" width="48.7109375" customWidth="1"/>
    <col min="9180" max="9180" width="27.5703125" customWidth="1"/>
    <col min="9181" max="9181" width="42.5703125" customWidth="1"/>
    <col min="9188" max="9188" width="39.5703125" customWidth="1"/>
    <col min="9435" max="9435" width="48.7109375" customWidth="1"/>
    <col min="9436" max="9436" width="27.5703125" customWidth="1"/>
    <col min="9437" max="9437" width="42.5703125" customWidth="1"/>
    <col min="9444" max="9444" width="39.5703125" customWidth="1"/>
    <col min="9691" max="9691" width="48.7109375" customWidth="1"/>
    <col min="9692" max="9692" width="27.5703125" customWidth="1"/>
    <col min="9693" max="9693" width="42.5703125" customWidth="1"/>
    <col min="9700" max="9700" width="39.5703125" customWidth="1"/>
    <col min="9947" max="9947" width="48.7109375" customWidth="1"/>
    <col min="9948" max="9948" width="27.5703125" customWidth="1"/>
    <col min="9949" max="9949" width="42.5703125" customWidth="1"/>
    <col min="9956" max="9956" width="39.5703125" customWidth="1"/>
    <col min="10203" max="10203" width="48.7109375" customWidth="1"/>
    <col min="10204" max="10204" width="27.5703125" customWidth="1"/>
    <col min="10205" max="10205" width="42.5703125" customWidth="1"/>
    <col min="10212" max="10212" width="39.5703125" customWidth="1"/>
    <col min="10459" max="10459" width="48.7109375" customWidth="1"/>
    <col min="10460" max="10460" width="27.5703125" customWidth="1"/>
    <col min="10461" max="10461" width="42.5703125" customWidth="1"/>
    <col min="10468" max="10468" width="39.5703125" customWidth="1"/>
    <col min="10715" max="10715" width="48.7109375" customWidth="1"/>
    <col min="10716" max="10716" width="27.5703125" customWidth="1"/>
    <col min="10717" max="10717" width="42.5703125" customWidth="1"/>
    <col min="10724" max="10724" width="39.5703125" customWidth="1"/>
    <col min="10971" max="10971" width="48.7109375" customWidth="1"/>
    <col min="10972" max="10972" width="27.5703125" customWidth="1"/>
    <col min="10973" max="10973" width="42.5703125" customWidth="1"/>
    <col min="10980" max="10980" width="39.5703125" customWidth="1"/>
    <col min="11227" max="11227" width="48.7109375" customWidth="1"/>
    <col min="11228" max="11228" width="27.5703125" customWidth="1"/>
    <col min="11229" max="11229" width="42.5703125" customWidth="1"/>
    <col min="11236" max="11236" width="39.5703125" customWidth="1"/>
    <col min="11483" max="11483" width="48.7109375" customWidth="1"/>
    <col min="11484" max="11484" width="27.5703125" customWidth="1"/>
    <col min="11485" max="11485" width="42.5703125" customWidth="1"/>
    <col min="11492" max="11492" width="39.5703125" customWidth="1"/>
    <col min="11739" max="11739" width="48.7109375" customWidth="1"/>
    <col min="11740" max="11740" width="27.5703125" customWidth="1"/>
    <col min="11741" max="11741" width="42.5703125" customWidth="1"/>
    <col min="11748" max="11748" width="39.5703125" customWidth="1"/>
    <col min="11995" max="11995" width="48.7109375" customWidth="1"/>
    <col min="11996" max="11996" width="27.5703125" customWidth="1"/>
    <col min="11997" max="11997" width="42.5703125" customWidth="1"/>
    <col min="12004" max="12004" width="39.5703125" customWidth="1"/>
    <col min="12251" max="12251" width="48.7109375" customWidth="1"/>
    <col min="12252" max="12252" width="27.5703125" customWidth="1"/>
    <col min="12253" max="12253" width="42.5703125" customWidth="1"/>
    <col min="12260" max="12260" width="39.5703125" customWidth="1"/>
    <col min="12507" max="12507" width="48.7109375" customWidth="1"/>
    <col min="12508" max="12508" width="27.5703125" customWidth="1"/>
    <col min="12509" max="12509" width="42.5703125" customWidth="1"/>
    <col min="12516" max="12516" width="39.5703125" customWidth="1"/>
    <col min="12763" max="12763" width="48.7109375" customWidth="1"/>
    <col min="12764" max="12764" width="27.5703125" customWidth="1"/>
    <col min="12765" max="12765" width="42.5703125" customWidth="1"/>
    <col min="12772" max="12772" width="39.5703125" customWidth="1"/>
    <col min="13019" max="13019" width="48.7109375" customWidth="1"/>
    <col min="13020" max="13020" width="27.5703125" customWidth="1"/>
    <col min="13021" max="13021" width="42.5703125" customWidth="1"/>
    <col min="13028" max="13028" width="39.5703125" customWidth="1"/>
    <col min="13275" max="13275" width="48.7109375" customWidth="1"/>
    <col min="13276" max="13276" width="27.5703125" customWidth="1"/>
    <col min="13277" max="13277" width="42.5703125" customWidth="1"/>
    <col min="13284" max="13284" width="39.5703125" customWidth="1"/>
    <col min="13531" max="13531" width="48.7109375" customWidth="1"/>
    <col min="13532" max="13532" width="27.5703125" customWidth="1"/>
    <col min="13533" max="13533" width="42.5703125" customWidth="1"/>
    <col min="13540" max="13540" width="39.5703125" customWidth="1"/>
    <col min="13787" max="13787" width="48.7109375" customWidth="1"/>
    <col min="13788" max="13788" width="27.5703125" customWidth="1"/>
    <col min="13789" max="13789" width="42.5703125" customWidth="1"/>
    <col min="13796" max="13796" width="39.5703125" customWidth="1"/>
    <col min="14043" max="14043" width="48.7109375" customWidth="1"/>
    <col min="14044" max="14044" width="27.5703125" customWidth="1"/>
    <col min="14045" max="14045" width="42.5703125" customWidth="1"/>
    <col min="14052" max="14052" width="39.5703125" customWidth="1"/>
    <col min="14299" max="14299" width="48.7109375" customWidth="1"/>
    <col min="14300" max="14300" width="27.5703125" customWidth="1"/>
    <col min="14301" max="14301" width="42.5703125" customWidth="1"/>
    <col min="14308" max="14308" width="39.5703125" customWidth="1"/>
    <col min="14555" max="14555" width="48.7109375" customWidth="1"/>
    <col min="14556" max="14556" width="27.5703125" customWidth="1"/>
    <col min="14557" max="14557" width="42.5703125" customWidth="1"/>
    <col min="14564" max="14564" width="39.5703125" customWidth="1"/>
    <col min="14811" max="14811" width="48.7109375" customWidth="1"/>
    <col min="14812" max="14812" width="27.5703125" customWidth="1"/>
    <col min="14813" max="14813" width="42.5703125" customWidth="1"/>
    <col min="14820" max="14820" width="39.5703125" customWidth="1"/>
    <col min="15067" max="15067" width="48.7109375" customWidth="1"/>
    <col min="15068" max="15068" width="27.5703125" customWidth="1"/>
    <col min="15069" max="15069" width="42.5703125" customWidth="1"/>
    <col min="15076" max="15076" width="39.5703125" customWidth="1"/>
    <col min="15323" max="15323" width="48.7109375" customWidth="1"/>
    <col min="15324" max="15324" width="27.5703125" customWidth="1"/>
    <col min="15325" max="15325" width="42.5703125" customWidth="1"/>
    <col min="15332" max="15332" width="39.5703125" customWidth="1"/>
    <col min="15579" max="15579" width="48.7109375" customWidth="1"/>
    <col min="15580" max="15580" width="27.5703125" customWidth="1"/>
    <col min="15581" max="15581" width="42.5703125" customWidth="1"/>
    <col min="15588" max="15588" width="39.5703125" customWidth="1"/>
    <col min="15835" max="15835" width="48.7109375" customWidth="1"/>
    <col min="15836" max="15836" width="27.5703125" customWidth="1"/>
    <col min="15837" max="15837" width="42.5703125" customWidth="1"/>
    <col min="15844" max="15844" width="39.5703125" customWidth="1"/>
    <col min="16091" max="16091" width="48.7109375" customWidth="1"/>
    <col min="16092" max="16092" width="27.5703125" customWidth="1"/>
    <col min="16093" max="16093" width="42.5703125" customWidth="1"/>
    <col min="16100" max="16100" width="39.5703125" customWidth="1"/>
  </cols>
  <sheetData>
    <row r="1" spans="1:3" s="26" customFormat="1" ht="12" customHeight="1">
      <c r="A1" s="24"/>
      <c r="B1" s="24"/>
      <c r="C1" s="25" t="s">
        <v>33</v>
      </c>
    </row>
    <row r="2" spans="1:3" s="26" customFormat="1" ht="15.75">
      <c r="A2" s="593" t="s">
        <v>238</v>
      </c>
      <c r="B2" s="593"/>
      <c r="C2" s="593"/>
    </row>
    <row r="3" spans="1:3" s="26" customFormat="1" ht="15.75">
      <c r="A3" s="24"/>
      <c r="B3" s="24"/>
      <c r="C3" s="27"/>
    </row>
    <row r="4" spans="1:3" s="26" customFormat="1" ht="88.5" customHeight="1">
      <c r="A4" s="24"/>
      <c r="B4" s="594" t="s">
        <v>232</v>
      </c>
      <c r="C4" s="594"/>
    </row>
    <row r="5" spans="1:3" s="26" customFormat="1" ht="7.5" customHeight="1">
      <c r="A5" s="24"/>
      <c r="B5" s="24"/>
      <c r="C5" s="28"/>
    </row>
    <row r="6" spans="1:3" s="26" customFormat="1" ht="16.5" thickBot="1">
      <c r="A6" s="24"/>
      <c r="B6" s="24"/>
      <c r="C6" s="29" t="s">
        <v>0</v>
      </c>
    </row>
    <row r="7" spans="1:3" s="22" customFormat="1">
      <c r="A7" s="30" t="s">
        <v>34</v>
      </c>
      <c r="B7" s="31"/>
      <c r="C7" s="32"/>
    </row>
    <row r="8" spans="1:3" s="22" customFormat="1" ht="42.75">
      <c r="A8" s="42" t="s">
        <v>35</v>
      </c>
      <c r="B8" s="43" t="s">
        <v>239</v>
      </c>
      <c r="C8" s="43" t="s">
        <v>212</v>
      </c>
    </row>
    <row r="9" spans="1:3" s="34" customFormat="1" ht="14.25">
      <c r="A9" s="44">
        <v>1</v>
      </c>
      <c r="B9" s="33" t="s">
        <v>8</v>
      </c>
      <c r="C9" s="33" t="s">
        <v>231</v>
      </c>
    </row>
    <row r="10" spans="1:3" s="22" customFormat="1">
      <c r="A10" s="45" t="s">
        <v>36</v>
      </c>
      <c r="B10" s="421">
        <v>55692.990000000005</v>
      </c>
      <c r="C10" s="421">
        <v>97813</v>
      </c>
    </row>
    <row r="11" spans="1:3" s="22" customFormat="1">
      <c r="A11" s="45" t="s">
        <v>10</v>
      </c>
      <c r="B11" s="421">
        <v>24643.99</v>
      </c>
      <c r="C11" s="421">
        <v>64705</v>
      </c>
    </row>
    <row r="12" spans="1:3" s="22" customFormat="1">
      <c r="A12" s="45" t="s">
        <v>37</v>
      </c>
      <c r="B12" s="440"/>
      <c r="C12" s="421"/>
    </row>
    <row r="13" spans="1:3" s="22" customFormat="1">
      <c r="A13" s="45" t="s">
        <v>38</v>
      </c>
      <c r="B13" s="440"/>
      <c r="C13" s="421"/>
    </row>
    <row r="14" spans="1:3" s="22" customFormat="1">
      <c r="A14" s="45" t="s">
        <v>39</v>
      </c>
      <c r="B14" s="440"/>
      <c r="C14" s="421"/>
    </row>
    <row r="15" spans="1:3" s="22" customFormat="1">
      <c r="A15" s="45" t="s">
        <v>40</v>
      </c>
      <c r="B15" s="421">
        <v>40094.559999999998</v>
      </c>
      <c r="C15" s="421">
        <v>112807</v>
      </c>
    </row>
    <row r="16" spans="1:3" s="22" customFormat="1">
      <c r="A16" s="45" t="s">
        <v>41</v>
      </c>
      <c r="B16" s="421">
        <v>223033.17600000001</v>
      </c>
      <c r="C16" s="421">
        <v>127778</v>
      </c>
    </row>
    <row r="17" spans="1:3" s="22" customFormat="1">
      <c r="A17" s="45" t="s">
        <v>42</v>
      </c>
      <c r="B17" s="421">
        <v>21794.65</v>
      </c>
      <c r="C17" s="421">
        <v>11476</v>
      </c>
    </row>
    <row r="18" spans="1:3" s="22" customFormat="1">
      <c r="A18" s="45" t="s">
        <v>43</v>
      </c>
      <c r="B18" s="421">
        <v>179771.37</v>
      </c>
      <c r="C18" s="421">
        <v>14012</v>
      </c>
    </row>
    <row r="19" spans="1:3" s="22" customFormat="1">
      <c r="A19" s="45" t="s">
        <v>45</v>
      </c>
      <c r="B19" s="421">
        <v>797919</v>
      </c>
      <c r="C19" s="421">
        <v>733707</v>
      </c>
    </row>
    <row r="20" spans="1:3" s="22" customFormat="1" ht="30">
      <c r="A20" s="47" t="s">
        <v>46</v>
      </c>
      <c r="B20" s="421">
        <v>2928</v>
      </c>
      <c r="C20" s="421">
        <v>2639</v>
      </c>
    </row>
    <row r="21" spans="1:3" s="22" customFormat="1">
      <c r="A21" s="45" t="s">
        <v>47</v>
      </c>
      <c r="B21" s="421"/>
      <c r="C21" s="421"/>
    </row>
    <row r="22" spans="1:3" s="22" customFormat="1">
      <c r="A22" s="45" t="s">
        <v>48</v>
      </c>
      <c r="B22" s="421"/>
      <c r="C22" s="421"/>
    </row>
    <row r="23" spans="1:3" s="22" customFormat="1">
      <c r="A23" s="45" t="s">
        <v>49</v>
      </c>
      <c r="B23" s="421"/>
      <c r="C23" s="421"/>
    </row>
    <row r="24" spans="1:3" s="22" customFormat="1">
      <c r="A24" s="45" t="s">
        <v>50</v>
      </c>
      <c r="B24" s="421">
        <v>2928</v>
      </c>
      <c r="C24" s="421">
        <v>2639</v>
      </c>
    </row>
    <row r="25" spans="1:3" s="22" customFormat="1">
      <c r="A25" s="45" t="s">
        <v>51</v>
      </c>
      <c r="B25" s="421">
        <f>B26+B27</f>
        <v>232158.19630000001</v>
      </c>
      <c r="C25" s="421">
        <v>72534</v>
      </c>
    </row>
    <row r="26" spans="1:3" s="22" customFormat="1">
      <c r="A26" s="45" t="s">
        <v>52</v>
      </c>
      <c r="B26" s="421">
        <v>210813.46111</v>
      </c>
      <c r="C26" s="421">
        <v>32016</v>
      </c>
    </row>
    <row r="27" spans="1:3" s="22" customFormat="1">
      <c r="A27" s="45" t="s">
        <v>53</v>
      </c>
      <c r="B27" s="421">
        <v>21344.735189999999</v>
      </c>
      <c r="C27" s="421">
        <v>32893</v>
      </c>
    </row>
    <row r="28" spans="1:3" s="22" customFormat="1">
      <c r="A28" s="48" t="s">
        <v>54</v>
      </c>
      <c r="B28" s="421"/>
      <c r="C28" s="421"/>
    </row>
    <row r="29" spans="1:3" s="22" customFormat="1">
      <c r="A29" s="48" t="s">
        <v>55</v>
      </c>
      <c r="B29" s="421"/>
      <c r="C29" s="421"/>
    </row>
    <row r="30" spans="1:3" s="22" customFormat="1">
      <c r="A30" s="48" t="s">
        <v>56</v>
      </c>
      <c r="B30" s="421"/>
      <c r="C30" s="421"/>
    </row>
    <row r="31" spans="1:3" s="22" customFormat="1">
      <c r="A31" s="45" t="s">
        <v>57</v>
      </c>
      <c r="B31" s="421">
        <v>3685.39</v>
      </c>
      <c r="C31" s="421">
        <v>9826</v>
      </c>
    </row>
    <row r="32" spans="1:3" s="35" customFormat="1" ht="15" customHeight="1">
      <c r="A32" s="595" t="s">
        <v>58</v>
      </c>
      <c r="B32" s="596"/>
      <c r="C32" s="597"/>
    </row>
    <row r="33" spans="1:3" s="22" customFormat="1" ht="30">
      <c r="A33" s="47" t="s">
        <v>59</v>
      </c>
      <c r="B33" s="381">
        <f>('7.1.- 2019'!AX14+'7.1.- 2019'!BA14+'7.1.- 2019'!BE14+'7.1.- 2019'!BI14)*1000</f>
        <v>121095.4197</v>
      </c>
      <c r="C33" s="381">
        <v>112796.41001990001</v>
      </c>
    </row>
    <row r="34" spans="1:3" s="22" customFormat="1">
      <c r="A34" s="45" t="s">
        <v>60</v>
      </c>
      <c r="B34" s="353">
        <f>('7.1.- 2019'!AV14)*1000</f>
        <v>38389.499409999997</v>
      </c>
      <c r="C34" s="353">
        <v>107158.939056</v>
      </c>
    </row>
    <row r="35" spans="1:3" s="22" customFormat="1">
      <c r="A35" s="45" t="s">
        <v>61</v>
      </c>
      <c r="B35" s="354">
        <f>B34/B33*100</f>
        <v>31.701859166189415</v>
      </c>
      <c r="C35" s="354">
        <f>C34/C33*100</f>
        <v>95.002082989249899</v>
      </c>
    </row>
    <row r="36" spans="1:3" s="22" customFormat="1">
      <c r="A36" s="45" t="s">
        <v>62</v>
      </c>
      <c r="B36" s="46">
        <f>B34-B33</f>
        <v>-82705.920290000009</v>
      </c>
      <c r="C36" s="46">
        <f>C34-C33</f>
        <v>-5637.4709639000066</v>
      </c>
    </row>
    <row r="37" spans="1:3" s="35" customFormat="1" ht="15" customHeight="1">
      <c r="A37" s="595" t="s">
        <v>63</v>
      </c>
      <c r="B37" s="596"/>
      <c r="C37" s="597"/>
    </row>
    <row r="38" spans="1:3" s="35" customFormat="1">
      <c r="A38" s="49" t="s">
        <v>64</v>
      </c>
      <c r="B38" s="36"/>
      <c r="C38" s="50"/>
    </row>
    <row r="39" spans="1:3" s="35" customFormat="1">
      <c r="A39" s="49" t="s">
        <v>65</v>
      </c>
      <c r="B39" s="36"/>
      <c r="C39" s="50"/>
    </row>
    <row r="40" spans="1:3" s="35" customFormat="1">
      <c r="A40" s="49" t="s">
        <v>66</v>
      </c>
      <c r="B40" s="36"/>
      <c r="C40" s="50"/>
    </row>
    <row r="41" spans="1:3" s="35" customFormat="1" ht="15.75" thickBot="1">
      <c r="A41" s="37" t="s">
        <v>67</v>
      </c>
      <c r="B41" s="38"/>
      <c r="C41" s="39"/>
    </row>
    <row r="42" spans="1:3" s="35" customFormat="1" ht="12.75">
      <c r="A42" s="40"/>
      <c r="B42" s="40"/>
    </row>
    <row r="43" spans="1:3" s="35" customFormat="1" ht="21" customHeight="1">
      <c r="A43" s="41" t="s">
        <v>68</v>
      </c>
      <c r="B43" s="41"/>
      <c r="C43" s="41"/>
    </row>
    <row r="44" spans="1:3" s="35" customFormat="1" ht="12.75">
      <c r="A44" s="40"/>
      <c r="B44" s="40"/>
    </row>
    <row r="46" spans="1:3" ht="15.75">
      <c r="A46" s="168"/>
      <c r="C46" s="168"/>
    </row>
    <row r="49" spans="1:3" ht="15.75">
      <c r="A49" s="168" t="s">
        <v>166</v>
      </c>
      <c r="C49" s="168" t="s">
        <v>167</v>
      </c>
    </row>
  </sheetData>
  <customSheetViews>
    <customSheetView guid="{2A1A0C7B-E248-4785-BF25-8EF7247AC75C}" scale="90" showPageBreaks="1" fitToPage="1" printArea="1" view="pageBreakPreview">
      <pane xSplit="1" ySplit="9" topLeftCell="B10" activePane="bottomRight" state="frozen"/>
      <selection pane="bottomRight" activeCell="A2" sqref="A2:C2"/>
      <pageMargins left="0.39370078740157483" right="0" top="0" bottom="0" header="0.31496062992125984" footer="0.31496062992125984"/>
      <printOptions horizontalCentered="1"/>
      <pageSetup paperSize="9" scale="96" fitToHeight="1000" orientation="portrait" r:id="rId1"/>
    </customSheetView>
    <customSheetView guid="{430DC0A1-4FF6-4F3A-8B8A-55834AE0A1E2}" scale="90" showPageBreaks="1" fitToPage="1" printArea="1" view="pageBreakPreview">
      <pane xSplit="1" ySplit="9" topLeftCell="B10" activePane="bottomRight" state="frozen"/>
      <selection pane="bottomRight" activeCell="A2" sqref="A2:C2"/>
      <pageMargins left="0.39370078740157483" right="0" top="0" bottom="0" header="0.31496062992125984" footer="0.31496062992125984"/>
      <printOptions horizontalCentered="1"/>
      <pageSetup paperSize="9" scale="96" fitToHeight="1000" orientation="portrait" r:id="rId2"/>
    </customSheetView>
    <customSheetView guid="{9EF5193C-D682-4DFF-BA31-6265179CC669}" scale="90" showPageBreaks="1" fitToPage="1" printArea="1" view="pageBreakPreview">
      <pane xSplit="1" ySplit="9" topLeftCell="B10" activePane="bottomRight" state="frozen"/>
      <selection pane="bottomRight" activeCell="A2" sqref="A2:C2"/>
      <pageMargins left="0.39370078740157483" right="0" top="0" bottom="0" header="0.31496062992125984" footer="0.31496062992125984"/>
      <printOptions horizontalCentered="1"/>
      <pageSetup paperSize="9" scale="96" fitToHeight="1000" orientation="portrait" r:id="rId3"/>
    </customSheetView>
    <customSheetView guid="{A5D50E55-93FC-4C5E-995C-1F755226894B}" scale="90" showPageBreaks="1" fitToPage="1" printArea="1" view="pageBreakPreview">
      <pane xSplit="1" ySplit="9" topLeftCell="B10" activePane="bottomRight" state="frozen"/>
      <selection pane="bottomRight" activeCell="A2" sqref="A2:C2"/>
      <pageMargins left="0.39370078740157483" right="0" top="0" bottom="0" header="0.31496062992125984" footer="0.31496062992125984"/>
      <printOptions horizontalCentered="1"/>
      <pageSetup paperSize="9" scale="96" fitToHeight="1000" orientation="portrait" r:id="rId4"/>
    </customSheetView>
  </customSheetViews>
  <mergeCells count="4">
    <mergeCell ref="A2:C2"/>
    <mergeCell ref="B4:C4"/>
    <mergeCell ref="A32:C32"/>
    <mergeCell ref="A37:C37"/>
  </mergeCells>
  <printOptions horizontalCentered="1"/>
  <pageMargins left="0.39370078740157483" right="0" top="0" bottom="0" header="0.31496062992125984" footer="0.31496062992125984"/>
  <pageSetup paperSize="9" scale="88" fitToHeight="1000"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7</vt:i4>
      </vt:variant>
    </vt:vector>
  </HeadingPairs>
  <TitlesOfParts>
    <vt:vector size="12" baseType="lpstr">
      <vt:lpstr>7.1.- 2019</vt:lpstr>
      <vt:lpstr>7.2.-2019</vt:lpstr>
      <vt:lpstr>8-2019</vt:lpstr>
      <vt:lpstr>9.-2019</vt:lpstr>
      <vt:lpstr>12.-2019</vt:lpstr>
      <vt:lpstr>'7.1.- 2019'!Заголовки_для_печати</vt:lpstr>
      <vt:lpstr>'7.2.-2019'!Заголовки_для_печати</vt:lpstr>
      <vt:lpstr>'9.-2019'!Заголовки_для_печати</vt:lpstr>
      <vt:lpstr>'12.-2019'!Область_печати</vt:lpstr>
      <vt:lpstr>'7.2.-2019'!Область_печати</vt:lpstr>
      <vt:lpstr>'8-2019'!Область_печати</vt:lpstr>
      <vt:lpstr>'9.-2019'!Область_печати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Русинова Оксана Борисовна</dc:creator>
  <cp:lastModifiedBy>Гончарова Анна Валерьевна</cp:lastModifiedBy>
  <cp:lastPrinted>2019-08-01T08:58:50Z</cp:lastPrinted>
  <dcterms:created xsi:type="dcterms:W3CDTF">2017-03-31T05:25:00Z</dcterms:created>
  <dcterms:modified xsi:type="dcterms:W3CDTF">2019-08-01T11:25:47Z</dcterms:modified>
</cp:coreProperties>
</file>